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7c5af005e46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f9b88363a0aa4ce7"/>
    <x:sheet xmlns:r="http://schemas.openxmlformats.org/officeDocument/2006/relationships" name="01 Industry Model" sheetId="2" r:id="Ra5c3afb448b54c2f"/>
    <x:sheet xmlns:r="http://schemas.openxmlformats.org/officeDocument/2006/relationships" name="Five-Year Projection" sheetId="3" r:id="R5168768e3acf4230"/>
    <x:sheet xmlns:r="http://schemas.openxmlformats.org/officeDocument/2006/relationships" name="Projection Assumptions" sheetId="4" r:id="R1be758dfadd14c7a"/>
    <x:sheet xmlns:r="http://schemas.openxmlformats.org/officeDocument/2006/relationships" name="DATA BLS Projections" sheetId="5" r:id="R7e31cfc10dd74439"/>
    <x:sheet xmlns:r="http://schemas.openxmlformats.org/officeDocument/2006/relationships" name="DATA QCEW Raw" sheetId="6" r:id="R1dbe8e4b29574379"/>
    <x:sheet xmlns:r="http://schemas.openxmlformats.org/officeDocument/2006/relationships" name="DATA QCEW" sheetId="7" r:id="R64d39bc043584287"/>
    <x:sheet xmlns:r="http://schemas.openxmlformats.org/officeDocument/2006/relationships" name="DATA OEWS" sheetId="8" r:id="R0a57bad6b47a431a"/>
    <x:sheet xmlns:r="http://schemas.openxmlformats.org/officeDocument/2006/relationships" name="DATA Wharton" sheetId="9" r:id="R8342fa37ec854cd7"/>
    <x:sheet xmlns:r="http://schemas.openxmlformats.org/officeDocument/2006/relationships" name="DATA Census" sheetId="10" r:id="R079535cc79984759"/>
    <x:sheet xmlns:r="http://schemas.openxmlformats.org/officeDocument/2006/relationships" name="03 Sources and QA" sheetId="11" r:id="R262af9d2ddcd42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0.00%"/>
    <x:numFmt numFmtId="202" formatCode="0.0%"/>
    <x:numFmt numFmtId="203" formatCode="#,##0.0;[Red](#,##0.0);-"/>
  </x:numFmts>
  <x:fonts count="7">
    <x:font>
      <x:sz val="11"/>
      <x:name val="Carlito"/>
    </x:font>
    <x:font>
      <x:b/>
      <x:sz val="14"/>
      <x:color rgb="FFFFFFFF"/>
      <x:name val="Carlito"/>
    </x:font>
    <x:font>
      <x:sz val="10"/>
      <x:color rgb="FF1F465F"/>
      <x:name val="Carlito"/>
    </x:font>
    <x:font>
      <x:b/>
      <x:sz val="11"/>
      <x:color rgb="FFFFFFFF"/>
      <x:name val="Carlito"/>
    </x:font>
    <x:font>
      <x:sz val="11"/>
      <x:color rgb="FF2459C2"/>
      <x:name val="Carlito"/>
    </x:font>
    <x:font>
      <x:b/>
      <x:sz val="11"/>
      <x:color rgb="FF17324C"/>
      <x:name val="Carlito"/>
    </x:font>
    <x:font>
      <x:b/>
      <x:sz val="11"/>
      <x:color rgb="FF2459C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C"/>
      </x:patternFill>
    </x:fill>
    <x:fill>
      <x:patternFill patternType="solid">
        <x:fgColor rgb="FFE9F2F7"/>
      </x:patternFill>
    </x:fill>
    <x:fill>
      <x:patternFill patternType="solid">
        <x:fgColor rgb="FFFFF4CD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200" fontId="5" fillId="3" borderId="0" xfId="0" applyNumberFormat="1" applyFont="1" applyFill="1" applyBorder="1"/>
    <x:xf numFmtId="200" fontId="5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4" borderId="0" xfId="0" applyNumberFormat="1" applyFont="1" applyFill="1" applyBorder="1"/>
    <x:xf numFmtId="202" fontId="6" fillId="4" borderId="0" xfId="0" applyNumberFormat="1" applyFont="1" applyFill="1" applyBorder="1"/>
    <x:xf numFmtId="202" fontId="0" fillId="4" borderId="1" xfId="0" applyNumberFormat="1" applyFont="1" applyFill="1" applyBorder="1"/>
    <x:xf numFmtId="202" fontId="6" fillId="4" borderId="1" xfId="0" applyNumberFormat="1" applyFont="1" applyFill="1" applyBorder="1"/>
    <x:xf numFmtId="203" fontId="0" fillId="0" borderId="0" xfId="0" applyNumberFormat="1" applyFont="1" applyFill="1" applyBorder="1"/>
    <x:xf numFmtId="203" fontId="5" fillId="3" borderId="0" xfId="0" applyNumberFormat="1" applyFont="1" applyFill="1" applyBorder="1"/>
    <x:xf numFmtId="203" fontId="0" fillId="0" borderId="1" xfId="0" applyNumberFormat="1" applyFont="1" applyFill="1" applyBorder="1"/>
    <x:xf numFmtId="203" fontId="5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baadce115a420f" /><Relationship Type="http://schemas.openxmlformats.org/officeDocument/2006/relationships/theme" Target="/xl/theme/theme1.xml" Id="Rffbe4db7b568476d" /><Relationship Type="http://schemas.openxmlformats.org/officeDocument/2006/relationships/sharedStrings" Target="/xl/sharedStrings.xml" Id="R581f693d74974e8f" /><Relationship Type="http://schemas.openxmlformats.org/officeDocument/2006/relationships/worksheet" Target="/xl/worksheets/sheet1.xml" Id="Rf9b88363a0aa4ce7" /><Relationship Type="http://schemas.openxmlformats.org/officeDocument/2006/relationships/worksheet" Target="/xl/worksheets/sheet2.xml" Id="Ra5c3afb448b54c2f" /><Relationship Type="http://schemas.openxmlformats.org/officeDocument/2006/relationships/worksheet" Target="/xl/worksheets/sheet3.xml" Id="R5168768e3acf4230" /><Relationship Type="http://schemas.openxmlformats.org/officeDocument/2006/relationships/worksheet" Target="/xl/worksheets/sheet4.xml" Id="R1be758dfadd14c7a" /><Relationship Type="http://schemas.openxmlformats.org/officeDocument/2006/relationships/worksheet" Target="/xl/worksheets/sheet5.xml" Id="R7e31cfc10dd74439" /><Relationship Type="http://schemas.openxmlformats.org/officeDocument/2006/relationships/worksheet" Target="/xl/worksheets/sheet6.xml" Id="R1dbe8e4b29574379" /><Relationship Type="http://schemas.openxmlformats.org/officeDocument/2006/relationships/worksheet" Target="/xl/worksheets/sheet7.xml" Id="R64d39bc043584287" /><Relationship Type="http://schemas.openxmlformats.org/officeDocument/2006/relationships/worksheet" Target="/xl/worksheets/sheet8.xml" Id="R0a57bad6b47a431a" /><Relationship Type="http://schemas.openxmlformats.org/officeDocument/2006/relationships/worksheet" Target="/xl/worksheets/sheet9.xml" Id="R8342fa37ec854cd7" /><Relationship Type="http://schemas.openxmlformats.org/officeDocument/2006/relationships/worksheet" Target="/xl/worksheets/sheet10.xml" Id="R079535cc79984759" /><Relationship Type="http://schemas.openxmlformats.org/officeDocument/2006/relationships/worksheet" Target="/xl/worksheets/sheet11.xml" Id="R262af9d2ddcd42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4" hidden="0" customWidth="1"/>
    <x:col min="3" max="3" width="77" hidden="0" customWidth="1"/>
    <x:col min="4" max="4" width="52" hidden="0" customWidth="1"/>
    <x:col min="5" max="5" width="68" hidden="0" customWidth="1"/>
    <x:col min="6" max="6" width="10" hidden="0" customWidth="1"/>
    <x:col min="7" max="7" width="10" hidden="0" customWidth="1"/>
  </x:cols>
  <x:sheetData>
    <x:row r="1" ht="34" customHeight="1">
      <x:c r="A1" s="4" t="str">
        <x:v>AI-EXPOSED WAGE POOL | COMPANY REBUILD GUIDE</x:v>
      </x:c>
      <x:c r="B1" s="4"/>
      <x:c r="C1" s="4"/>
      <x:c r="D1" s="4"/>
      <x:c r="E1" s="4"/>
      <x:c r="F1" s="4"/>
      <x:c r="G1" s="4"/>
    </x:row>
    <x:row r="2" ht="28" customHeight="1">
      <x:c r="A2" s="10" t="str">
        <x:v>Formula-driven • Official data in local tabs • No website or external-workbook links • Blue = source inputs / Green = cross-sheet links</x:v>
      </x:c>
      <x:c r="B2" s="10"/>
      <x:c r="C2" s="10"/>
      <x:c r="D2" s="10"/>
      <x:c r="E2" s="10"/>
      <x:c r="F2" s="10"/>
      <x:c r="G2" s="10"/>
    </x:row>
    <x:row r="4" ht="32" customHeight="1">
      <x:c r="A4" s="16" t="str">
        <x:v>STEP</x:v>
      </x:c>
      <x:c r="B4" s="16" t="str">
        <x:v>ACTION</x:v>
      </x:c>
      <x:c r="C4" s="16" t="str">
        <x:v>WHAT TO DO</x:v>
      </x:c>
      <x:c r="D4" s="16" t="str">
        <x:v>RESULT</x:v>
      </x:c>
      <x:c r="E4" s="16" t="str">
        <x:v>IMPORTANT</x:v>
      </x:c>
      <x:c r="F4" s="16" t="str"/>
      <x:c r="G4" s="16" t="str"/>
    </x:row>
    <x:row r="5" ht="47" customHeight="1">
      <x:c r="A5" t="str">
        <x:v>01</x:v>
      </x:c>
      <x:c r="B5" t="str">
        <x:v>QCEW raw</x:v>
      </x:c>
      <x:c r="C5" s="20" t="str">
        <x:v>Paste the BLS Industry column into DATA QCEW Raw A, and Total Annual Wages into D. You may paste all ~2,000 rows.</x:v>
      </x:c>
      <x:c r="D5" s="20" t="str">
        <x:v>Columns E:G parse the NAICS codes automatically.</x:v>
      </x:c>
      <x:c r="E5" s="20" t="str">
        <x:v>Do not sum parent and child industries.</x:v>
      </x:c>
      <x:c r="F5" t="str"/>
      <x:c r="G5" t="str"/>
    </x:row>
    <x:row r="6" ht="47" customHeight="1">
      <x:c r="A6" t="str">
        <x:v>02</x:v>
      </x:c>
      <x:c r="B6" t="str">
        <x:v>QCEW mapping</x:v>
      </x:c>
      <x:c r="C6" s="20" t="str">
        <x:v>DATA QCEW uses one XLOOKUP per 19 industry codes.</x:v>
      </x:c>
      <x:c r="D6" s="20" t="str">
        <x:v>Annual industry wage totals pulled from raw table.</x:v>
      </x:c>
      <x:c r="E6" s="20" t="str">
        <x:v>Rows labelled 1013 / 1022 are BLS aggregation IDs, not NAICS.</x:v>
      </x:c>
      <x:c r="F6" t="str"/>
      <x:c r="G6" t="str"/>
    </x:row>
    <x:row r="7" ht="47" customHeight="1">
      <x:c r="A7" t="str">
        <x:v>03</x:v>
      </x:c>
      <x:c r="B7" t="str">
        <x:v>Wharton</x:v>
      </x:c>
      <x:c r="C7" s="20" t="str">
        <x:v>DATA Wharton has 784 SOC codes with task exposure as 0–1 fractions.</x:v>
      </x:c>
      <x:c r="D7" s="20" t="str">
        <x:v>Occupation-level AI task exposure.</x:v>
      </x:c>
      <x:c r="E7" s="20" t="str">
        <x:v>Original 47.75% in CSV must be 0.4775 internally.</x:v>
      </x:c>
      <x:c r="F7" t="str"/>
      <x:c r="G7" t="str"/>
    </x:row>
    <x:row r="8" ht="47" customHeight="1">
      <x:c r="A8" t="str">
        <x:v>04</x:v>
      </x:c>
      <x:c r="B8" t="str">
        <x:v>OEWS</x:v>
      </x:c>
      <x:c r="C8" s="20" t="str">
        <x:v>DATA OEWS contains 7,805 unique sector × detailed SOC records. G/I/J/K are drag-down formulas; H is a verified 2025 Wharton SOC join (replace with XLOOKUP if scores change).</x:v>
      </x:c>
      <x:c r="D8" s="20" t="str">
        <x:v>G:K are simple drag-down formulas.</x:v>
      </x:c>
      <x:c r="E8" s="20" t="str">
        <x:v>Some suppressed occupations have blank wages.</x:v>
      </x:c>
      <x:c r="F8" t="str"/>
      <x:c r="G8" t="str"/>
    </x:row>
    <x:row r="9" ht="47" customHeight="1">
      <x:c r="A9" t="str">
        <x:v>05</x:v>
      </x:c>
      <x:c r="B9" t="str">
        <x:v>Industry Model</x:v>
      </x:c>
      <x:c r="C9" s="20" t="str">
        <x:v>Read C:K in 01 Industry Model.</x:v>
      </x:c>
      <x:c r="D9" s="20" t="str">
        <x:v>QCEW wage bill × (OEWS weighted Wharton exposure).</x:v>
      </x:c>
      <x:c r="E9" s="20" t="str">
        <x:v>Census is a separate proxy, not actual worker AI use.</x:v>
      </x:c>
      <x:c r="F9" t="str"/>
      <x:c r="G9" t="str"/>
    </x:row>
    <x:row r="10" ht="47" customHeight="1">
      <x:c r="A10" t="str">
        <x:v>06</x:v>
      </x:c>
      <x:c r="B10" t="str">
        <x:v>Projection</x:v>
      </x:c>
      <x:c r="C10" s="20" t="str">
        <x:v>Five-Year Projection: 2025–2030 driven by BLS employment CAGR and editable wage / adoption growth.</x:v>
      </x:c>
      <x:c r="D10" s="20" t="str">
        <x:v>Simple annual sector forecast.</x:v>
      </x:c>
      <x:c r="E10" s="20" t="str">
        <x:v>No AI economic savings / revenue estimation.</x:v>
      </x:c>
      <x:c r="F10" t="str"/>
      <x:c r="G10" t="str"/>
    </x:row>
    <x:row r="11" ht="47" customHeight="1">
      <x:c r="A11" t="str">
        <x:v>QA</x:v>
      </x:c>
      <x:c r="B11" t="str">
        <x:v>Reconciliation</x:v>
      </x:c>
      <x:c r="C11" s="20" t="str">
        <x:v>19 industry wages + NAICS 99 must equal $10,532,191,402,092 in 2025.</x:v>
      </x:c>
      <x:c r="D11" s="20" t="str">
        <x:v>0 reconciliation difference.</x:v>
      </x:c>
      <x:c r="E11" s="20" t="str">
        <x:v>Raw QCEW source must be US TOTAL, private, all sizes.</x:v>
      </x:c>
      <x:c r="F11" t="str"/>
      <x:c r="G11" t="str"/>
    </x:row>
    <x:row r="14" ht="32" customHeight="1">
      <x:c r="A14" s="16" t="str">
        <x:v>KEY FORMULA</x:v>
      </x:c>
      <x:c r="B14" s="16" t="str">
        <x:v>EXCEL EXAMPLE</x:v>
      </x:c>
      <x:c r="C14" s="16" t="str">
        <x:v>WHY</x:v>
      </x:c>
      <x:c r="D14" s="16" t="str"/>
    </x:row>
    <x:row r="15">
      <x:c r="A15" t="str">
        <x:v>Extract code from BLS Industry</x:v>
      </x:c>
      <x:c r="B15" t="e">
        <x:f>"NAICS 31-33 Manufacturing" → 31-33</x:f>
        <x:v>#NAME?</x:v>
      </x:c>
      <x:c r="C15" t="str">
        <x:v>Extract the code between NAICS and first following space.</x:v>
      </x:c>
      <x:c r="D15" t="str"/>
    </x:row>
    <x:row r="16">
      <x:c r="A16" t="str">
        <x:v>Wage weight</x:v>
      </x:c>
      <x:c r="B16" t="str">
        <x:v>SUMIF of occupation wage bills by NAICS</x:v>
      </x:c>
      <x:c r="C16" t="str">
        <x:v>Use occupation structure to compute exposure, not sector wages.</x:v>
      </x:c>
      <x:c r="D16" t="str"/>
    </x:row>
    <x:row r="17">
      <x:c r="A17" t="str">
        <x:v>Final Gross Exposure</x:v>
      </x:c>
      <x:c r="B17" t="str">
        <x:v>QCEW Annual Wages × Exposure Share</x:v>
      </x:c>
      <x:c r="C17" t="str">
        <x:v>Exposure value ≠ cost saved / layoffs.</x:v>
      </x:c>
      <x:c r="D17" t="str"/>
    </x:row>
    <x:row r="20" ht="32" customHeight="1">
      <x:c r="A20" s="16" t="str">
        <x:v>OPTIONAL LIVE WHARTON REFRESH</x:v>
      </x:c>
      <x:c r="B20" s="16" t="str">
        <x:v>DATA OEWS H2: paste this formula and drag down to H7806</x:v>
      </x:c>
      <x:c r="C20" s="16" t="str"/>
    </x:row>
    <x:row r="21">
      <x:c r="A21" t="str">
        <x:v>SOC lookup formula</x:v>
      </x:c>
      <x:c r="B21" t="str">
        <x:v>=IFERROR(XLOOKUP(C2,'DATA Wharton'!$A$2:$A$785,'DATA Wharton'!$C$2:$C$785),)</x:v>
      </x:c>
      <x:c r="C21" t="str">
        <x:v>Use only if Wharton scores changed; baseline H values already verified against the 2025 source.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43" hidden="0" customWidth="1"/>
    <x:col min="3" max="3" width="24" hidden="0" customWidth="1"/>
    <x:col min="4" max="4" width="24" hidden="0" customWidth="1"/>
    <x:col min="5" max="5" width="23" hidden="0" customWidth="1"/>
    <x:col min="6" max="6" width="34" hidden="0" customWidth="1"/>
    <x:col min="7" max="7" width="23" hidden="0" customWidth="1"/>
    <x:col min="8" max="8" width="28" hidden="0" customWidth="1"/>
    <x:col min="9" max="9" width="27" hidden="0" customWidth="1"/>
    <x:col min="10" max="10" width="24" hidden="0" customWidth="1"/>
    <x:col min="11" max="11" width="26" hidden="0" customWidth="1"/>
  </x:cols>
  <x:sheetData>
    <x:row r="1" ht="34" customHeight="1">
      <x:c r="A1" s="4" t="str">
        <x:v>AI-EXPOSED WAGE POOL | U.S. PRIVATE INDUSTRIES (2025)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10" t="str">
        <x:v>Source → DATA QCEW Raw → DATA QCEW. SOC mapping is done in DATA OEWS against DATA Wharton. Gross exposure is NOT AI cost savings.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32" customHeight="1">
      <x:c r="A4" s="16" t="str">
        <x:v>NAICS</x:v>
      </x:c>
      <x:c r="B4" s="16" t="str">
        <x:v>Industry</x:v>
      </x:c>
      <x:c r="C4" s="16" t="str">
        <x:v>QCEW Wages ($bn)</x:v>
      </x:c>
      <x:c r="D4" s="16" t="str">
        <x:v>OEWS Wages ($bn)</x:v>
      </x:c>
      <x:c r="E4" s="16" t="str">
        <x:v>Matched Wages ($bn)</x:v>
      </x:c>
      <x:c r="F4" s="16" t="str">
        <x:v>Exposure-Weighted Wages ($bn)</x:v>
      </x:c>
      <x:c r="G4" s="16" t="str">
        <x:v>Wharton Match Rate</x:v>
      </x:c>
      <x:c r="H4" s="16" t="str">
        <x:v>Weighted Task Exposure</x:v>
      </x:c>
      <x:c r="I4" s="16" t="str">
        <x:v>GROSS EXPOSED ($bn)</x:v>
      </x:c>
      <x:c r="J4" s="16" t="str">
        <x:v>BTOS Firms Using AI</x:v>
      </x:c>
      <x:c r="K4" s="16" t="str">
        <x:v>Firm-Use Proxy ($bn)</x:v>
      </x:c>
    </x:row>
    <x:row r="5">
      <x:c r="A5" t="str">
        <x:v>11</x:v>
      </x:c>
      <x:c r="B5" t="str">
        <x:v>Agriculture, forestry, fishing and hunting</x:v>
      </x:c>
      <x:c r="C5" s="42" t="n">
        <x:f>IFERROR(_xlfn.XLOOKUP(A5,'DATA QCEW'!$A$2:$A$20,'DATA QCEW'!$C$2:$C$20)/1000000000,"")</x:f>
        <x:v>60.088224865</x:v>
      </x:c>
      <x:c r="D5" s="42" t="n">
        <x:f>SUMIF('DATA OEWS'!$A$2:$A$7806,A5,'DATA OEWS'!$G$2:$G$7806)/1000000000</x:f>
        <x:v>18.0241286</x:v>
      </x:c>
      <x:c r="E5" s="42" t="n">
        <x:f>SUMIF('DATA OEWS'!$A$2:$A$7806,A5,'DATA OEWS'!$I$2:$I$7806)/1000000000</x:f>
        <x:v>17.9009328</x:v>
      </x:c>
      <x:c r="F5" s="42" t="n">
        <x:f>SUMIF('DATA OEWS'!$A$2:$A$7806,A5,'DATA OEWS'!$J$2:$J$7806)/1000000000</x:f>
        <x:v>3.245689535739999</x:v>
      </x:c>
      <x:c r="G5" s="36" t="n">
        <x:f>IF(D5=0,"",E5/D5)</x:f>
        <x:v>0.9931649511200225</x:v>
      </x:c>
      <x:c r="H5" s="36" t="n">
        <x:f>IF(E5=0,"",F5/E5)</x:f>
        <x:v>0.18131398916485508</x:v>
      </x:c>
      <x:c r="I5" s="42" t="n">
        <x:f>IF(OR(C5="",H5=""),"",C5*H5)</x:f>
        <x:v>10.894835752107985</x:v>
      </x:c>
      <x:c r="J5" s="36" t="n">
        <x:f>IFERROR(_xlfn.XLOOKUP(A5,'DATA Census'!$A$2:$A$20,'DATA Census'!$C$2:$C$20),"")</x:f>
        <x:v>0.095</x:v>
      </x:c>
      <x:c r="K5" s="42" t="n">
        <x:f>IF(OR(I5="",J5=""),"",I5*J5)</x:f>
        <x:v>1.0350093964502587</x:v>
      </x:c>
    </x:row>
    <x:row r="6">
      <x:c r="A6" t="str">
        <x:v>21</x:v>
      </x:c>
      <x:c r="B6" t="str">
        <x:v>Mining, quarrying, and oil and gas extraction</x:v>
      </x:c>
      <x:c r="C6" s="42" t="n">
        <x:f>IFERROR(_xlfn.XLOOKUP(A6,'DATA QCEW'!$A$2:$A$20,'DATA QCEW'!$C$2:$C$20)/1000000000,"")</x:f>
        <x:v>76.216722054</x:v>
      </x:c>
      <x:c r="D6" s="42" t="n">
        <x:f>SUMIF('DATA OEWS'!$A$2:$A$7806,A6,'DATA OEWS'!$G$2:$G$7806)/1000000000</x:f>
        <x:v>46.7185408</x:v>
      </x:c>
      <x:c r="E6" s="42" t="n">
        <x:f>SUMIF('DATA OEWS'!$A$2:$A$7806,A6,'DATA OEWS'!$I$2:$I$7806)/1000000000</x:f>
        <x:v>46.1565432</x:v>
      </x:c>
      <x:c r="F6" s="42" t="n">
        <x:f>SUMIF('DATA OEWS'!$A$2:$A$7806,A6,'DATA OEWS'!$J$2:$J$7806)/1000000000</x:f>
        <x:v>13.39759813915</x:v>
      </x:c>
      <x:c r="G6" s="36" t="n">
        <x:f>IF(D6=0,"",E6/D6)</x:f>
        <x:v>0.987970566066995</x:v>
      </x:c>
      <x:c r="H6" s="36" t="n">
        <x:f>IF(E6=0,"",F6/E6)</x:f>
        <x:v>0.29026433112846284</x:v>
      </x:c>
      <x:c r="I6" s="42" t="n">
        <x:f>IF(OR(C6="",H6=""),"",C6*H6)</x:f>
        <x:v>22.122995847808273</x:v>
      </x:c>
      <x:c r="J6" s="36" t="n">
        <x:f>IFERROR(_xlfn.XLOOKUP(A6,'DATA Census'!$A$2:$A$20,'DATA Census'!$C$2:$C$20),"")</x:f>
        <x:v>0.13</x:v>
      </x:c>
      <x:c r="K6" s="42" t="n">
        <x:f>IF(OR(I6="",J6=""),"",I6*J6)</x:f>
        <x:v>2.8759894602150755</x:v>
      </x:c>
    </x:row>
    <x:row r="7">
      <x:c r="A7" t="str">
        <x:v>22</x:v>
      </x:c>
      <x:c r="B7" t="str">
        <x:v>Utilities</x:v>
      </x:c>
      <x:c r="C7" s="42" t="n">
        <x:f>IFERROR(_xlfn.XLOOKUP(A7,'DATA QCEW'!$A$2:$A$20,'DATA QCEW'!$C$2:$C$20)/1000000000,"")</x:f>
        <x:v>85.024861666</x:v>
      </x:c>
      <x:c r="D7" s="42" t="n">
        <x:f>SUMIF('DATA OEWS'!$A$2:$A$7806,A7,'DATA OEWS'!$G$2:$G$7806)/1000000000</x:f>
        <x:v>61.892073</x:v>
      </x:c>
      <x:c r="E7" s="42" t="n">
        <x:f>SUMIF('DATA OEWS'!$A$2:$A$7806,A7,'DATA OEWS'!$I$2:$I$7806)/1000000000</x:f>
        <x:v>61.6300773</x:v>
      </x:c>
      <x:c r="F7" s="42" t="n">
        <x:f>SUMIF('DATA OEWS'!$A$2:$A$7806,A7,'DATA OEWS'!$J$2:$J$7806)/1000000000</x:f>
        <x:v>22.584316961189995</x:v>
      </x:c>
      <x:c r="G7" s="36" t="n">
        <x:f>IF(D7=0,"",E7/D7)</x:f>
        <x:v>0.995766894089975</x:v>
      </x:c>
      <x:c r="H7" s="36" t="n">
        <x:f>IF(E7=0,"",F7/E7)</x:f>
        <x:v>0.3664495965379877</x:v>
      </x:c>
      <x:c r="I7" s="42" t="n">
        <x:f>IF(OR(C7="",H7=""),"",C7*H7)</x:f>
        <x:v>31.15732625320392</x:v>
      </x:c>
      <x:c r="J7" s="36" t="n">
        <x:f>IFERROR(_xlfn.XLOOKUP(A7,'DATA Census'!$A$2:$A$20,'DATA Census'!$C$2:$C$20),"")</x:f>
        <x:v>0.167</x:v>
      </x:c>
      <x:c r="K7" s="42" t="n">
        <x:f>IF(OR(I7="",J7=""),"",I7*J7)</x:f>
        <x:v>5.203273484285055</x:v>
      </x:c>
    </x:row>
    <x:row r="8">
      <x:c r="A8" t="str">
        <x:v>23</x:v>
      </x:c>
      <x:c r="B8" t="str">
        <x:v>Construction</x:v>
      </x:c>
      <x:c r="C8" s="42" t="n">
        <x:f>IFERROR(_xlfn.XLOOKUP(A8,'DATA QCEW'!$A$2:$A$20,'DATA QCEW'!$C$2:$C$20)/1000000000,"")</x:f>
        <x:v>699.896249139</x:v>
      </x:c>
      <x:c r="D8" s="42" t="n">
        <x:f>SUMIF('DATA OEWS'!$A$2:$A$7806,A8,'DATA OEWS'!$G$2:$G$7806)/1000000000</x:f>
        <x:v>598.1219247</x:v>
      </x:c>
      <x:c r="E8" s="42" t="n">
        <x:f>SUMIF('DATA OEWS'!$A$2:$A$7806,A8,'DATA OEWS'!$I$2:$I$7806)/1000000000</x:f>
        <x:v>596.2757738</x:v>
      </x:c>
      <x:c r="F8" s="42" t="n">
        <x:f>SUMIF('DATA OEWS'!$A$2:$A$7806,A8,'DATA OEWS'!$J$2:$J$7806)/1000000000</x:f>
        <x:v>158.59374478673993</x:v>
      </x:c>
      <x:c r="G8" s="36" t="n">
        <x:f>IF(D8=0,"",E8/D8)</x:f>
        <x:v>0.9969134204519823</x:v>
      </x:c>
      <x:c r="H8" s="36" t="n">
        <x:f>IF(E8=0,"",F8/E8)</x:f>
        <x:v>0.265973819087164</x:v>
      </x:c>
      <x:c r="I8" s="42" t="n">
        <x:f>IF(OR(C8="",H8=""),"",C8*H8)</x:f>
        <x:v>186.15407834828105</x:v>
      </x:c>
      <x:c r="J8" s="36" t="n">
        <x:f>IFERROR(_xlfn.XLOOKUP(A8,'DATA Census'!$A$2:$A$20,'DATA Census'!$C$2:$C$20),"")</x:f>
        <x:v>0.172</x:v>
      </x:c>
      <x:c r="K8" s="42" t="n">
        <x:f>IF(OR(I8="",J8=""),"",I8*J8)</x:f>
        <x:v>32.01850147590434</x:v>
      </x:c>
    </x:row>
    <x:row r="9">
      <x:c r="A9" t="str">
        <x:v>31-33</x:v>
      </x:c>
      <x:c r="B9" t="str">
        <x:v>Manufacturing</x:v>
      </x:c>
      <x:c r="C9" s="42" t="n">
        <x:f>IFERROR(_xlfn.XLOOKUP(A9,'DATA QCEW'!$A$2:$A$20,'DATA QCEW'!$C$2:$C$20)/1000000000,"")</x:f>
        <x:v>1125.542676332</x:v>
      </x:c>
      <x:c r="D9" s="42" t="n">
        <x:f>SUMIF('DATA OEWS'!$A$2:$A$7806,A9,'DATA OEWS'!$G$2:$G$7806)/1000000000</x:f>
        <x:v>874.4935248</x:v>
      </x:c>
      <x:c r="E9" s="42" t="n">
        <x:f>SUMIF('DATA OEWS'!$A$2:$A$7806,A9,'DATA OEWS'!$I$2:$I$7806)/1000000000</x:f>
        <x:v>864.0666109</x:v>
      </x:c>
      <x:c r="F9" s="42" t="n">
        <x:f>SUMIF('DATA OEWS'!$A$2:$A$7806,A9,'DATA OEWS'!$J$2:$J$7806)/1000000000</x:f>
        <x:v>286.9393060209599</x:v>
      </x:c>
      <x:c r="G9" s="36" t="n">
        <x:f>IF(D9=0,"",E9/D9)</x:f>
        <x:v>0.9880766253788046</x:v>
      </x:c>
      <x:c r="H9" s="36" t="n">
        <x:f>IF(E9=0,"",F9/E9)</x:f>
        <x:v>0.3320800762363539</x:v>
      </x:c>
      <x:c r="I9" s="42" t="n">
        <x:f>IF(OR(C9="",H9=""),"",C9*H9)</x:f>
        <x:v>373.7702977636003</x:v>
      </x:c>
      <x:c r="J9" s="36" t="n">
        <x:f>IFERROR(_xlfn.XLOOKUP(A9,'DATA Census'!$A$2:$A$20,'DATA Census'!$C$2:$C$20),"")</x:f>
        <x:v>0.208</x:v>
      </x:c>
      <x:c r="K9" s="42" t="n">
        <x:f>IF(OR(I9="",J9=""),"",I9*J9)</x:f>
        <x:v>77.74422193482886</x:v>
      </x:c>
    </x:row>
    <x:row r="10">
      <x:c r="A10" t="str">
        <x:v>42</x:v>
      </x:c>
      <x:c r="B10" t="str">
        <x:v>Wholesale trade</x:v>
      </x:c>
      <x:c r="C10" s="42" t="n">
        <x:f>IFERROR(_xlfn.XLOOKUP(A10,'DATA QCEW'!$A$2:$A$20,'DATA QCEW'!$C$2:$C$20)/1000000000,"")</x:f>
        <x:v>638.878973832</x:v>
      </x:c>
      <x:c r="D10" s="42" t="n">
        <x:f>SUMIF('DATA OEWS'!$A$2:$A$7806,A10,'DATA OEWS'!$G$2:$G$7806)/1000000000</x:f>
        <x:v>458.1548422</x:v>
      </x:c>
      <x:c r="E10" s="42" t="n">
        <x:f>SUMIF('DATA OEWS'!$A$2:$A$7806,A10,'DATA OEWS'!$I$2:$I$7806)/1000000000</x:f>
        <x:v>455.3752298</x:v>
      </x:c>
      <x:c r="F10" s="42" t="n">
        <x:f>SUMIF('DATA OEWS'!$A$2:$A$7806,A10,'DATA OEWS'!$J$2:$J$7806)/1000000000</x:f>
        <x:v>210.41317116622</x:v>
      </x:c>
      <x:c r="G10" s="36" t="n">
        <x:f>IF(D10=0,"",E10/D10)</x:f>
        <x:v>0.9939330284349879</x:v>
      </x:c>
      <x:c r="H10" s="36" t="n">
        <x:f>IF(E10=0,"",F10/E10)</x:f>
        <x:v>0.4620654734747718</x:v>
      </x:c>
      <x:c r="I10" s="42" t="n">
        <x:f>IF(OR(C10="",H10=""),"",C10*H10)</x:f>
        <x:v>295.20391553675944</x:v>
      </x:c>
      <x:c r="J10" s="36" t="n">
        <x:f>IFERROR(_xlfn.XLOOKUP(A10,'DATA Census'!$A$2:$A$20,'DATA Census'!$C$2:$C$20),"")</x:f>
        <x:v>0.216</x:v>
      </x:c>
      <x:c r="K10" s="42" t="n">
        <x:f>IF(OR(I10="",J10=""),"",I10*J10)</x:f>
        <x:v>63.76404575594004</x:v>
      </x:c>
    </x:row>
    <x:row r="11">
      <x:c r="A11" t="str">
        <x:v>44-45</x:v>
      </x:c>
      <x:c r="B11" t="str">
        <x:v>Retail trade</x:v>
      </x:c>
      <x:c r="C11" s="42" t="n">
        <x:f>IFERROR(_xlfn.XLOOKUP(A11,'DATA QCEW'!$A$2:$A$20,'DATA QCEW'!$C$2:$C$20)/1000000000,"")</x:f>
        <x:v>668.863568474</x:v>
      </x:c>
      <x:c r="D11" s="42" t="n">
        <x:f>SUMIF('DATA OEWS'!$A$2:$A$7806,A11,'DATA OEWS'!$G$2:$G$7806)/1000000000</x:f>
        <x:v>693.0297579</x:v>
      </x:c>
      <x:c r="E11" s="42" t="n">
        <x:f>SUMIF('DATA OEWS'!$A$2:$A$7806,A11,'DATA OEWS'!$I$2:$I$7806)/1000000000</x:f>
        <x:v>689.4455119</x:v>
      </x:c>
      <x:c r="F11" s="42" t="n">
        <x:f>SUMIF('DATA OEWS'!$A$2:$A$7806,A11,'DATA OEWS'!$J$2:$J$7806)/1000000000</x:f>
        <x:v>302.19336227755</x:v>
      </x:c>
      <x:c r="G11" s="36" t="n">
        <x:f>IF(D11=0,"",E11/D11)</x:f>
        <x:v>0.9948281499327519</x:v>
      </x:c>
      <x:c r="H11" s="36" t="n">
        <x:f>IF(E11=0,"",F11/E11)</x:f>
        <x:v>0.4383136260395025</x:v>
      </x:c>
      <x:c r="I11" s="42" t="n">
        <x:f>IF(OR(C11="",H11=""),"",C11*H11)</x:f>
        <x:v>293.17201602356</x:v>
      </x:c>
      <x:c r="J11" s="36" t="n">
        <x:f>IFERROR(_xlfn.XLOOKUP(A11,'DATA Census'!$A$2:$A$20,'DATA Census'!$C$2:$C$20),"")</x:f>
        <x:v>0.168</x:v>
      </x:c>
      <x:c r="K11" s="42" t="n">
        <x:f>IF(OR(I11="",J11=""),"",I11*J11)</x:f>
        <x:v>49.25289869195808</x:v>
      </x:c>
    </x:row>
    <x:row r="12">
      <x:c r="A12" t="str">
        <x:v>48-49</x:v>
      </x:c>
      <x:c r="B12" t="str">
        <x:v>Transportation and warehousing</x:v>
      </x:c>
      <x:c r="C12" s="42" t="n">
        <x:f>IFERROR(_xlfn.XLOOKUP(A12,'DATA QCEW'!$A$2:$A$20,'DATA QCEW'!$C$2:$C$20)/1000000000,"")</x:f>
        <x:v>455.483942924</x:v>
      </x:c>
      <x:c r="D12" s="42" t="n">
        <x:f>SUMIF('DATA OEWS'!$A$2:$A$7806,A12,'DATA OEWS'!$G$2:$G$7806)/1000000000</x:f>
        <x:v>478.8261694</x:v>
      </x:c>
      <x:c r="E12" s="42" t="n">
        <x:f>SUMIF('DATA OEWS'!$A$2:$A$7806,A12,'DATA OEWS'!$I$2:$I$7806)/1000000000</x:f>
        <x:v>477.1928756</x:v>
      </x:c>
      <x:c r="F12" s="42" t="n">
        <x:f>SUMIF('DATA OEWS'!$A$2:$A$7806,A12,'DATA OEWS'!$J$2:$J$7806)/1000000000</x:f>
        <x:v>157.08134734897</x:v>
      </x:c>
      <x:c r="G12" s="36" t="n">
        <x:f>IF(D12=0,"",E12/D12)</x:f>
        <x:v>0.9965889629590491</x:v>
      </x:c>
      <x:c r="H12" s="36" t="n">
        <x:f>IF(E12=0,"",F12/E12)</x:f>
        <x:v>0.3291778972002951</x:v>
      </x:c>
      <x:c r="I12" s="42" t="n">
        <x:f>IF(OR(C12="",H12=""),"",C12*H12)</x:f>
        <x:v>149.93524654022156</x:v>
      </x:c>
      <x:c r="J12" s="36" t="n">
        <x:f>IFERROR(_xlfn.XLOOKUP(A12,'DATA Census'!$A$2:$A$20,'DATA Census'!$C$2:$C$20),"")</x:f>
        <x:v>0.105</x:v>
      </x:c>
      <x:c r="K12" s="42" t="n">
        <x:f>IF(OR(I12="",J12=""),"",I12*J12)</x:f>
        <x:v>15.743200886723264</x:v>
      </x:c>
    </x:row>
    <x:row r="13">
      <x:c r="A13" t="str">
        <x:v>51</x:v>
      </x:c>
      <x:c r="B13" t="str">
        <x:v>Information</x:v>
      </x:c>
      <x:c r="C13" s="42" t="n">
        <x:f>IFERROR(_xlfn.XLOOKUP(A13,'DATA QCEW'!$A$2:$A$20,'DATA QCEW'!$C$2:$C$20)/1000000000,"")</x:f>
        <x:v>544.469565204</x:v>
      </x:c>
      <x:c r="D13" s="42" t="n">
        <x:f>SUMIF('DATA OEWS'!$A$2:$A$7806,A13,'DATA OEWS'!$G$2:$G$7806)/1000000000</x:f>
        <x:v>323.6261725</x:v>
      </x:c>
      <x:c r="E13" s="42" t="n">
        <x:f>SUMIF('DATA OEWS'!$A$2:$A$7806,A13,'DATA OEWS'!$I$2:$I$7806)/1000000000</x:f>
        <x:v>321.6147569</x:v>
      </x:c>
      <x:c r="F13" s="42" t="n">
        <x:f>SUMIF('DATA OEWS'!$A$2:$A$7806,A13,'DATA OEWS'!$J$2:$J$7806)/1000000000</x:f>
        <x:v>181.50197051650983</x:v>
      </x:c>
      <x:c r="G13" s="36" t="n">
        <x:f>IF(D13=0,"",E13/D13)</x:f>
        <x:v>0.993784756083039</x:v>
      </x:c>
      <x:c r="H13" s="36" t="n">
        <x:f>IF(E13=0,"",F13/E13)</x:f>
        <x:v>0.5643459033596037</x:v>
      </x:c>
      <x:c r="I13" s="42" t="n">
        <x:f>IF(OR(C13="",H13=""),"",C13*H13)</x:f>
        <x:v>307.269168626862</x:v>
      </x:c>
      <x:c r="J13" s="36" t="n">
        <x:f>IFERROR(_xlfn.XLOOKUP(A13,'DATA Census'!$A$2:$A$20,'DATA Census'!$C$2:$C$20),"")</x:f>
        <x:v>0.502</x:v>
      </x:c>
      <x:c r="K13" s="42" t="n">
        <x:f>IF(OR(I13="",J13=""),"",I13*J13)</x:f>
        <x:v>154.2491226506847</x:v>
      </x:c>
    </x:row>
    <x:row r="14">
      <x:c r="A14" t="str">
        <x:v>52</x:v>
      </x:c>
      <x:c r="B14" t="str">
        <x:v>Finance and insurance</x:v>
      </x:c>
      <x:c r="C14" s="42" t="n">
        <x:f>IFERROR(_xlfn.XLOOKUP(A14,'DATA QCEW'!$A$2:$A$20,'DATA QCEW'!$C$2:$C$20)/1000000000,"")</x:f>
        <x:v>966.666752201</x:v>
      </x:c>
      <x:c r="D14" s="42" t="n">
        <x:f>SUMIF('DATA OEWS'!$A$2:$A$7806,A14,'DATA OEWS'!$G$2:$G$7806)/1000000000</x:f>
        <x:v>632.3121974</x:v>
      </x:c>
      <x:c r="E14" s="42" t="n">
        <x:f>SUMIF('DATA OEWS'!$A$2:$A$7806,A14,'DATA OEWS'!$I$2:$I$7806)/1000000000</x:f>
        <x:v>628.9859789</x:v>
      </x:c>
      <x:c r="F14" s="42" t="n">
        <x:f>SUMIF('DATA OEWS'!$A$2:$A$7806,A14,'DATA OEWS'!$J$2:$J$7806)/1000000000</x:f>
        <x:v>426.9912904105003</x:v>
      </x:c>
      <x:c r="G14" s="36" t="n">
        <x:f>IF(D14=0,"",E14/D14)</x:f>
        <x:v>0.9947395945963449</x:v>
      </x:c>
      <x:c r="H14" s="36" t="n">
        <x:f>IF(E14=0,"",F14/E14)</x:f>
        <x:v>0.6788566116485499</x:v>
      </x:c>
      <x:c r="I14" s="42" t="n">
        <x:f>IF(OR(C14="",H14=""),"",C14*H14)</x:f>
        <x:v>656.2281159924793</x:v>
      </x:c>
      <x:c r="J14" s="36" t="n">
        <x:f>IFERROR(_xlfn.XLOOKUP(A14,'DATA Census'!$A$2:$A$20,'DATA Census'!$C$2:$C$20),"")</x:f>
        <x:v>0.401</x:v>
      </x:c>
      <x:c r="K14" s="42" t="n">
        <x:f>IF(OR(I14="",J14=""),"",I14*J14)</x:f>
        <x:v>263.1474745129842</x:v>
      </x:c>
    </x:row>
    <x:row r="15">
      <x:c r="A15" t="str">
        <x:v>53</x:v>
      </x:c>
      <x:c r="B15" t="str">
        <x:v>Real estate and rental and leasing</x:v>
      </x:c>
      <x:c r="C15" s="42" t="n">
        <x:f>IFERROR(_xlfn.XLOOKUP(A15,'DATA QCEW'!$A$2:$A$20,'DATA QCEW'!$C$2:$C$20)/1000000000,"")</x:f>
        <x:v>193.529178704</x:v>
      </x:c>
      <x:c r="D15" s="42" t="n">
        <x:f>SUMIF('DATA OEWS'!$A$2:$A$7806,A15,'DATA OEWS'!$G$2:$G$7806)/1000000000</x:f>
        <x:v>157.8505715</x:v>
      </x:c>
      <x:c r="E15" s="42" t="n">
        <x:f>SUMIF('DATA OEWS'!$A$2:$A$7806,A15,'DATA OEWS'!$I$2:$I$7806)/1000000000</x:f>
        <x:v>156.904776</x:v>
      </x:c>
      <x:c r="F15" s="42" t="n">
        <x:f>SUMIF('DATA OEWS'!$A$2:$A$7806,A15,'DATA OEWS'!$J$2:$J$7806)/1000000000</x:f>
        <x:v>73.21125685771005</x:v>
      </x:c>
      <x:c r="G15" s="36" t="n">
        <x:f>IF(D15=0,"",E15/D15)</x:f>
        <x:v>0.9940082858680053</x:v>
      </x:c>
      <x:c r="H15" s="36" t="n">
        <x:f>IF(E15=0,"",F15/E15)</x:f>
        <x:v>0.46659673927140405</x:v>
      </x:c>
      <x:c r="I15" s="42" t="n">
        <x:f>IF(OR(C15="",H15=""),"",C15*H15)</x:f>
        <x:v>90.30008373715926</x:v>
      </x:c>
      <x:c r="J15" s="36" t="n">
        <x:f>IFERROR(_xlfn.XLOOKUP(A15,'DATA Census'!$A$2:$A$20,'DATA Census'!$C$2:$C$20),"")</x:f>
        <x:v>0.308</x:v>
      </x:c>
      <x:c r="K15" s="42" t="n">
        <x:f>IF(OR(I15="",J15=""),"",I15*J15)</x:f>
        <x:v>27.81242579104505</x:v>
      </x:c>
    </x:row>
    <x:row r="16">
      <x:c r="A16" t="str">
        <x:v>54</x:v>
      </x:c>
      <x:c r="B16" t="str">
        <x:v>Professional, scientific, and technical services</x:v>
      </x:c>
      <x:c r="C16" s="42" t="n">
        <x:f>IFERROR(_xlfn.XLOOKUP(A16,'DATA QCEW'!$A$2:$A$20,'DATA QCEW'!$C$2:$C$20)/1000000000,"")</x:f>
        <x:v>1454.390668355</x:v>
      </x:c>
      <x:c r="D16" s="42" t="n">
        <x:f>SUMIF('DATA OEWS'!$A$2:$A$7806,A16,'DATA OEWS'!$G$2:$G$7806)/1000000000</x:f>
        <x:v>1171.2565188</x:v>
      </x:c>
      <x:c r="E16" s="42" t="n">
        <x:f>SUMIF('DATA OEWS'!$A$2:$A$7806,A16,'DATA OEWS'!$I$2:$I$7806)/1000000000</x:f>
        <x:v>1167.2181934</x:v>
      </x:c>
      <x:c r="F16" s="42" t="n">
        <x:f>SUMIF('DATA OEWS'!$A$2:$A$7806,A16,'DATA OEWS'!$J$2:$J$7806)/1000000000</x:f>
        <x:v>647.4087514115599</x:v>
      </x:c>
      <x:c r="G16" s="36" t="n">
        <x:f>IF(D16=0,"",E16/D16)</x:f>
        <x:v>0.9965521426475069</x:v>
      </x:c>
      <x:c r="H16" s="36" t="n">
        <x:f>IF(E16=0,"",F16/E16)</x:f>
        <x:v>0.5546595787080026</x:v>
      </x:c>
      <x:c r="I16" s="42" t="n">
        <x:f>IF(OR(C16="",H16=""),"",C16*H16)</x:f>
        <x:v>806.6917153866347</x:v>
      </x:c>
      <x:c r="J16" s="36" t="n">
        <x:f>IFERROR(_xlfn.XLOOKUP(A16,'DATA Census'!$A$2:$A$20,'DATA Census'!$C$2:$C$20),"")</x:f>
        <x:v>0.427</x:v>
      </x:c>
      <x:c r="K16" s="42" t="n">
        <x:f>IF(OR(I16="",J16=""),"",I16*J16)</x:f>
        <x:v>344.457362470093</x:v>
      </x:c>
    </x:row>
    <x:row r="17">
      <x:c r="A17" t="str">
        <x:v>55</x:v>
      </x:c>
      <x:c r="B17" t="str">
        <x:v>Management of companies and enterprises</x:v>
      </x:c>
      <x:c r="C17" s="42" t="n">
        <x:f>IFERROR(_xlfn.XLOOKUP(A17,'DATA QCEW'!$A$2:$A$20,'DATA QCEW'!$C$2:$C$20)/1000000000,"")</x:f>
        <x:v>433.010743495</x:v>
      </x:c>
      <x:c r="D17" s="42" t="n">
        <x:f>SUMIF('DATA OEWS'!$A$2:$A$7806,A17,'DATA OEWS'!$G$2:$G$7806)/1000000000</x:f>
        <x:v>324.2986958</x:v>
      </x:c>
      <x:c r="E17" s="42" t="n">
        <x:f>SUMIF('DATA OEWS'!$A$2:$A$7806,A17,'DATA OEWS'!$I$2:$I$7806)/1000000000</x:f>
        <x:v>322.8471945</x:v>
      </x:c>
      <x:c r="F17" s="42" t="n">
        <x:f>SUMIF('DATA OEWS'!$A$2:$A$7806,A17,'DATA OEWS'!$J$2:$J$7806)/1000000000</x:f>
        <x:v>187.32147113687003</x:v>
      </x:c>
      <x:c r="G17" s="36" t="n">
        <x:f>IF(D17=0,"",E17/D17)</x:f>
        <x:v>0.9955241839736069</x:v>
      </x:c>
      <x:c r="H17" s="36" t="n">
        <x:f>IF(E17=0,"",F17/E17)</x:f>
        <x:v>0.5802171254019369</x:v>
      </x:c>
      <x:c r="I17" s="42" t="n">
        <x:f>IF(OR(C17="",H17=""),"",C17*H17)</x:f>
        <x:v>251.24024885882434</x:v>
      </x:c>
      <x:c r="J17" s="36" t="n">
        <x:f>IFERROR(_xlfn.XLOOKUP(A17,'DATA Census'!$A$2:$A$20,'DATA Census'!$C$2:$C$20),"")</x:f>
        <x:v>0.232</x:v>
      </x:c>
      <x:c r="K17" s="42" t="n">
        <x:f>IF(OR(I17="",J17=""),"",I17*J17)</x:f>
        <x:v>58.28773773524725</x:v>
      </x:c>
    </x:row>
    <x:row r="18">
      <x:c r="A18" t="str">
        <x:v>56</x:v>
      </x:c>
      <x:c r="B18" t="str">
        <x:v>Administrative and support and waste management</x:v>
      </x:c>
      <x:c r="C18" s="42" t="n">
        <x:f>IFERROR(_xlfn.XLOOKUP(A18,'DATA QCEW'!$A$2:$A$20,'DATA QCEW'!$C$2:$C$20)/1000000000,"")</x:f>
        <x:v>541.582412876</x:v>
      </x:c>
      <x:c r="D18" s="42" t="n">
        <x:f>SUMIF('DATA OEWS'!$A$2:$A$7806,A18,'DATA OEWS'!$G$2:$G$7806)/1000000000</x:f>
        <x:v>506.1969039</x:v>
      </x:c>
      <x:c r="E18" s="42" t="n">
        <x:f>SUMIF('DATA OEWS'!$A$2:$A$7806,A18,'DATA OEWS'!$I$2:$I$7806)/1000000000</x:f>
        <x:v>499.3127734</x:v>
      </x:c>
      <x:c r="F18" s="42" t="n">
        <x:f>SUMIF('DATA OEWS'!$A$2:$A$7806,A18,'DATA OEWS'!$J$2:$J$7806)/1000000000</x:f>
        <x:v>185.28584699848997</x:v>
      </x:c>
      <x:c r="G18" s="36" t="n">
        <x:f>IF(D18=0,"",E18/D18)</x:f>
        <x:v>0.9864002911772848</x:v>
      </x:c>
      <x:c r="H18" s="36" t="n">
        <x:f>IF(E18=0,"",F18/E18)</x:f>
        <x:v>0.37108172846613174</x:v>
      </x:c>
      <x:c r="I18" s="42" t="n">
        <x:f>IF(OR(C18="",H18=""),"",C18*H18)</x:f>
        <x:v>200.9713378768843</x:v>
      </x:c>
      <x:c r="J18" s="36" t="n">
        <x:f>IFERROR(_xlfn.XLOOKUP(A18,'DATA Census'!$A$2:$A$20,'DATA Census'!$C$2:$C$20),"")</x:f>
        <x:v>0.217</x:v>
      </x:c>
      <x:c r="K18" s="42" t="n">
        <x:f>IF(OR(I18="",J18=""),"",I18*J18)</x:f>
        <x:v>43.61078031928389</x:v>
      </x:c>
    </x:row>
    <x:row r="19">
      <x:c r="A19" t="str">
        <x:v>61</x:v>
      </x:c>
      <x:c r="B19" t="str">
        <x:v>Educational services</x:v>
      </x:c>
      <x:c r="C19" s="42" t="n">
        <x:f>IFERROR(_xlfn.XLOOKUP(A19,'DATA QCEW'!$A$2:$A$20,'DATA QCEW'!$C$2:$C$20)/1000000000,"")</x:f>
        <x:v>213.875731365</x:v>
      </x:c>
      <x:c r="D19" s="42" t="n">
        <x:f>SUMIF('DATA OEWS'!$A$2:$A$7806,A19,'DATA OEWS'!$G$2:$G$7806)/1000000000</x:f>
        <x:v>242.5094337</x:v>
      </x:c>
      <x:c r="E19" s="42" t="n">
        <x:f>SUMIF('DATA OEWS'!$A$2:$A$7806,A19,'DATA OEWS'!$I$2:$I$7806)/1000000000</x:f>
        <x:v>230.1193375</x:v>
      </x:c>
      <x:c r="F19" s="42" t="n">
        <x:f>SUMIF('DATA OEWS'!$A$2:$A$7806,A19,'DATA OEWS'!$J$2:$J$7806)/1000000000</x:f>
        <x:v>94.83988910775992</x:v>
      </x:c>
      <x:c r="G19" s="36" t="n">
        <x:f>IF(D19=0,"",E19/D19)</x:f>
        <x:v>0.9489088073360175</x:v>
      </x:c>
      <x:c r="H19" s="36" t="n">
        <x:f>IF(E19=0,"",F19/E19)</x:f>
        <x:v>0.41213350489399836</x:v>
      </x:c>
      <x:c r="I19" s="42" t="n">
        <x:f>IF(OR(C19="",H19=""),"",C19*H19)</x:f>
        <x:v>88.1453547792247</x:v>
      </x:c>
      <x:c r="J19" s="36" t="n">
        <x:f>IFERROR(_xlfn.XLOOKUP(A19,'DATA Census'!$A$2:$A$20,'DATA Census'!$C$2:$C$20),"")</x:f>
        <x:v>0.399</x:v>
      </x:c>
      <x:c r="K19" s="42" t="n">
        <x:f>IF(OR(I19="",J19=""),"",I19*J19)</x:f>
        <x:v>35.16999655691066</x:v>
      </x:c>
    </x:row>
    <x:row r="20">
      <x:c r="A20" t="str">
        <x:v>62</x:v>
      </x:c>
      <x:c r="B20" t="str">
        <x:v>Health care and social assistance</x:v>
      </x:c>
      <x:c r="C20" s="42" t="n">
        <x:f>IFERROR(_xlfn.XLOOKUP(A20,'DATA QCEW'!$A$2:$A$20,'DATA QCEW'!$C$2:$C$20)/1000000000,"")</x:f>
        <x:v>1529.847054124</x:v>
      </x:c>
      <x:c r="D20" s="42" t="n">
        <x:f>SUMIF('DATA OEWS'!$A$2:$A$7806,A20,'DATA OEWS'!$G$2:$G$7806)/1000000000</x:f>
        <x:v>1626.7267178</x:v>
      </x:c>
      <x:c r="E20" s="42" t="n">
        <x:f>SUMIF('DATA OEWS'!$A$2:$A$7806,A20,'DATA OEWS'!$I$2:$I$7806)/1000000000</x:f>
        <x:v>1609.8302978</x:v>
      </x:c>
      <x:c r="F20" s="42" t="n">
        <x:f>SUMIF('DATA OEWS'!$A$2:$A$7806,A20,'DATA OEWS'!$J$2:$J$7806)/1000000000</x:f>
        <x:v>455.82115189276</x:v>
      </x:c>
      <x:c r="G20" s="36" t="n">
        <x:f>IF(D20=0,"",E20/D20)</x:f>
        <x:v>0.9896132400020755</x:v>
      </x:c>
      <x:c r="H20" s="36" t="n">
        <x:f>IF(E20=0,"",F20/E20)</x:f>
        <x:v>0.2831485731854388</x:v>
      </x:c>
      <x:c r="I20" s="42" t="n">
        <x:f>IF(OR(C20="",H20=""),"",C20*H20)</x:f>
        <x:v>433.1740105671573</x:v>
      </x:c>
      <x:c r="J20" s="36" t="n">
        <x:f>IFERROR(_xlfn.XLOOKUP(A20,'DATA Census'!$A$2:$A$20,'DATA Census'!$C$2:$C$20),"")</x:f>
        <x:v>0.248</x:v>
      </x:c>
      <x:c r="K20" s="42" t="n">
        <x:f>IF(OR(I20="",J20=""),"",I20*J20)</x:f>
        <x:v>107.42715462065502</x:v>
      </x:c>
    </x:row>
    <x:row r="21">
      <x:c r="A21" t="str">
        <x:v>71</x:v>
      </x:c>
      <x:c r="B21" t="str">
        <x:v>Arts, entertainment, and recreation</x:v>
      </x:c>
      <x:c r="C21" s="42" t="n">
        <x:f>IFERROR(_xlfn.XLOOKUP(A21,'DATA QCEW'!$A$2:$A$20,'DATA QCEW'!$C$2:$C$20)/1000000000,"")</x:f>
        <x:v>139.300037358</x:v>
      </x:c>
      <x:c r="D21" s="42" t="n">
        <x:f>SUMIF('DATA OEWS'!$A$2:$A$7806,A21,'DATA OEWS'!$G$2:$G$7806)/1000000000</x:f>
        <x:v>137.2756345</x:v>
      </x:c>
      <x:c r="E21" s="42" t="n">
        <x:f>SUMIF('DATA OEWS'!$A$2:$A$7806,A21,'DATA OEWS'!$I$2:$I$7806)/1000000000</x:f>
        <x:v>135.6710516</x:v>
      </x:c>
      <x:c r="F21" s="42" t="n">
        <x:f>SUMIF('DATA OEWS'!$A$2:$A$7806,A21,'DATA OEWS'!$J$2:$J$7806)/1000000000</x:f>
        <x:v>44.59987864247002</x:v>
      </x:c>
      <x:c r="G21" s="36" t="n">
        <x:f>IF(D21=0,"",E21/D21)</x:f>
        <x:v>0.9883112330469688</x:v>
      </x:c>
      <x:c r="H21" s="36" t="n">
        <x:f>IF(E21=0,"",F21/E21)</x:f>
        <x:v>0.3287354090389465</x:v>
      </x:c>
      <x:c r="I21" s="42" t="n">
        <x:f>IF(OR(C21="",H21=""),"",C21*H21)</x:f>
        <x:v>45.79285476002266</x:v>
      </x:c>
      <x:c r="J21" s="36" t="n">
        <x:f>IFERROR(_xlfn.XLOOKUP(A21,'DATA Census'!$A$2:$A$20,'DATA Census'!$C$2:$C$20),"")</x:f>
        <x:v>0.168</x:v>
      </x:c>
      <x:c r="K21" s="42" t="n">
        <x:f>IF(OR(I21="",J21=""),"",I21*J21)</x:f>
        <x:v>7.6931995996838065</x:v>
      </x:c>
    </x:row>
    <x:row r="22">
      <x:c r="A22" t="str">
        <x:v>72</x:v>
      </x:c>
      <x:c r="B22" t="str">
        <x:v>Accommodation and food services</x:v>
      </x:c>
      <x:c r="C22" s="42" t="n">
        <x:f>IFERROR(_xlfn.XLOOKUP(A22,'DATA QCEW'!$A$2:$A$20,'DATA QCEW'!$C$2:$C$20)/1000000000,"")</x:f>
        <x:v>434.509247245</x:v>
      </x:c>
      <x:c r="D22" s="42" t="n">
        <x:f>SUMIF('DATA OEWS'!$A$2:$A$7806,A22,'DATA OEWS'!$G$2:$G$7806)/1000000000</x:f>
        <x:v>556.6196119</x:v>
      </x:c>
      <x:c r="E22" s="42" t="n">
        <x:f>SUMIF('DATA OEWS'!$A$2:$A$7806,A22,'DATA OEWS'!$I$2:$I$7806)/1000000000</x:f>
        <x:v>553.2444118</x:v>
      </x:c>
      <x:c r="F22" s="42" t="n">
        <x:f>SUMIF('DATA OEWS'!$A$2:$A$7806,A22,'DATA OEWS'!$J$2:$J$7806)/1000000000</x:f>
        <x:v>129.45335952033997</x:v>
      </x:c>
      <x:c r="G22" s="36" t="n">
        <x:f>IF(D22=0,"",E22/D22)</x:f>
        <x:v>0.993936253721857</x:v>
      </x:c>
      <x:c r="H22" s="36" t="n">
        <x:f>IF(E22=0,"",F22/E22)</x:f>
        <x:v>0.23398945702706506</x:v>
      </x:c>
      <x:c r="I22" s="42" t="n">
        <x:f>IF(OR(C22="",H22=""),"",C22*H22)</x:f>
        <x:v>101.67058283609632</x:v>
      </x:c>
      <x:c r="J22" s="36" t="n">
        <x:f>IFERROR(_xlfn.XLOOKUP(A22,'DATA Census'!$A$2:$A$20,'DATA Census'!$C$2:$C$20),"")</x:f>
        <x:v>0.101</x:v>
      </x:c>
      <x:c r="K22" s="42" t="n">
        <x:f>IF(OR(I22="",J22=""),"",I22*J22)</x:f>
        <x:v>10.268728866445729</x:v>
      </x:c>
    </x:row>
    <x:row r="23">
      <x:c r="A23" t="str">
        <x:v>81</x:v>
      </x:c>
      <x:c r="B23" t="str">
        <x:v>Other services (except public administration)</x:v>
      </x:c>
      <x:c r="C23" s="42" t="n">
        <x:f>IFERROR(_xlfn.XLOOKUP(A23,'DATA QCEW'!$A$2:$A$20,'DATA QCEW'!$C$2:$C$20)/1000000000,"")</x:f>
        <x:v>254.468914292</x:v>
      </x:c>
      <x:c r="D23" s="42" t="n">
        <x:f>SUMIF('DATA OEWS'!$A$2:$A$7806,A23,'DATA OEWS'!$G$2:$G$7806)/1000000000</x:f>
        <x:v>254.7144353</x:v>
      </x:c>
      <x:c r="E23" s="42" t="n">
        <x:f>SUMIF('DATA OEWS'!$A$2:$A$7806,A23,'DATA OEWS'!$I$2:$I$7806)/1000000000</x:f>
        <x:v>250.74309</x:v>
      </x:c>
      <x:c r="F23" s="42" t="n">
        <x:f>SUMIF('DATA OEWS'!$A$2:$A$7806,A23,'DATA OEWS'!$J$2:$J$7806)/1000000000</x:f>
        <x:v>90.67271193403998</x:v>
      </x:c>
      <x:c r="G23" s="36" t="n">
        <x:f>IF(D23=0,"",E23/D23)</x:f>
        <x:v>0.9844086366941764</x:v>
      </x:c>
      <x:c r="H23" s="36" t="n">
        <x:f>IF(E23=0,"",F23/E23)</x:f>
        <x:v>0.36161599481780327</x:v>
      </x:c>
      <x:c r="I23" s="42" t="n">
        <x:f>IF(OR(C23="",H23=""),"",C23*H23)</x:f>
        <x:v>92.0200295919079</x:v>
      </x:c>
      <x:c r="J23" s="36" t="n">
        <x:f>IFERROR(_xlfn.XLOOKUP(A23,'DATA Census'!$A$2:$A$20,'DATA Census'!$C$2:$C$20),"")</x:f>
        <x:v>0.127</x:v>
      </x:c>
      <x:c r="K23" s="42" t="n">
        <x:f>IF(OR(I23="",J23=""),"",I23*J23)</x:f>
        <x:v>11.686543758172304</x:v>
      </x:c>
    </x:row>
    <x:row r="24">
      <x:c r="C24" s="42"/>
      <x:c r="D24" s="42"/>
      <x:c r="E24" s="42"/>
      <x:c r="F24" s="42"/>
      <x:c r="I24" s="42"/>
      <x:c r="K24" s="42"/>
    </x:row>
    <x:row r="25">
      <x:c r="B25" s="28" t="str">
        <x:v>TOTAL | 19 PRIVATE INDUSTRIES</x:v>
      </x:c>
      <x:c r="C25" s="43" t="n">
        <x:f>SUM(C5:C23)</x:f>
        <x:v>10515.645524505</x:v>
      </x:c>
      <x:c r="D25" s="43" t="n">
        <x:f>SUM(D5:D23)</x:f>
        <x:v>9162.647854499999</x:v>
      </x:c>
      <x:c r="E25" s="43" t="n">
        <x:f>SUM(E5:E23)</x:f>
        <x:v>9084.5354171</x:v>
      </x:c>
      <x:c r="F25" s="43" t="n">
        <x:f>SUM(F5:F23)</x:f>
        <x:v>3671.5561146655305</x:v>
      </x:c>
      <x:c r="G25" s="28"/>
      <x:c r="H25" s="28"/>
      <x:c r="I25" s="43" t="n">
        <x:f>SUM(I5:I23)</x:f>
        <x:v>4435.914215078795</x:v>
      </x:c>
      <x:c r="J25" s="28"/>
      <x:c r="K25" s="43" t="n">
        <x:f>SUM(K5:K23)</x:f>
        <x:v>1311.4476679675108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6" topLeftCell="A17" activePane="bottomLeft" state="frozen"/>
    </x:sheetView>
  </x:sheetViews>
  <x:sheetFormatPr defaultRowHeight="15"/>
  <x:cols>
    <x:col min="1" max="1" width="16" hidden="0" customWidth="1"/>
    <x:col min="2" max="2" width="46" hidden="0" customWidth="1"/>
    <x:col min="3" max="3" width="14" hidden="0" customWidth="1"/>
    <x:col min="4" max="4" width="27" hidden="0" customWidth="1"/>
    <x:col min="5" max="5" width="27" hidden="0" customWidth="1"/>
    <x:col min="6" max="6" width="25" hidden="0" customWidth="1"/>
    <x:col min="7" max="7" width="31" hidden="0" customWidth="1"/>
    <x:col min="8" max="8" width="25" hidden="0" customWidth="1"/>
    <x:col min="9" max="9" width="27" hidden="0" customWidth="1"/>
    <x:col min="10" max="10" width="29" hidden="0" customWidth="1"/>
    <x:col min="11" max="11" width="29" hidden="0" customWidth="1"/>
  </x:cols>
  <x:sheetData>
    <x:row r="1" ht="34" customHeight="1">
      <x:c r="A1" s="4" t="str">
        <x:v>FIVE-YEAR PROJECTION | 2025–2030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10" t="str">
        <x:v>BLS 2025–2035 employment projections + illustrative nominal wages + Wharton exposure + Census BTOS firm adoption.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5" ht="32" customHeight="1">
      <x:c r="A5" s="16" t="str">
        <x:v>U.S. PRIVATE SECTORS ($bn)</x:v>
      </x:c>
      <x:c r="B5" s="16" t="n">
        <x:v>2025</x:v>
      </x:c>
      <x:c r="C5" s="16" t="n">
        <x:v>2026</x:v>
      </x:c>
      <x:c r="D5" s="16" t="n">
        <x:v>2027</x:v>
      </x:c>
      <x:c r="E5" s="16" t="n">
        <x:v>2028</x:v>
      </x:c>
      <x:c r="F5" s="16" t="n">
        <x:v>2029</x:v>
      </x:c>
      <x:c r="G5" s="16" t="n">
        <x:v>2030</x:v>
      </x:c>
    </x:row>
    <x:row r="6">
      <x:c r="A6" t="str">
        <x:v>Industry Annual Wages ($bn)</x:v>
      </x:c>
      <x:c r="B6" s="42" t="n">
        <x:f>SUMIF($C$17:$C$130,B$5,$F$17:$F$130)</x:f>
        <x:v>10515.645524505</x:v>
      </x:c>
      <x:c r="C6" s="42" t="n">
        <x:f>SUMIF($C$17:$C$130,C$5,$F$17:$F$130)</x:f>
        <x:v>10877.91698476965</x:v>
      </x:c>
      <x:c r="D6" s="42" t="n">
        <x:f>SUMIF($C$17:$C$130,D$5,$F$17:$F$130)</x:f>
        <x:v>11252.782403047893</x:v>
      </x:c>
      <x:c r="E6" s="42" t="n">
        <x:f>SUMIF($C$17:$C$130,E$5,$F$17:$F$130)</x:f>
        <x:v>11640.68357814997</x:v>
      </x:c>
      <x:c r="F6" s="42" t="n">
        <x:f>SUMIF($C$17:$C$130,F$5,$F$17:$F$130)</x:f>
        <x:v>12042.077946665231</x:v>
      </x:c>
      <x:c r="G6" s="42" t="n">
        <x:f>SUMIF($C$17:$C$130,G$5,$F$17:$F$130)</x:f>
        <x:v>12457.439141328912</x:v>
      </x:c>
    </x:row>
    <x:row r="7">
      <x:c r="A7" t="str">
        <x:v>Gross AI-Exposed Wages ($bn)</x:v>
      </x:c>
      <x:c r="B7" s="42" t="n">
        <x:f>SUMIF($C$17:$C$130,B$5,$J$17:$J$130)</x:f>
        <x:v>4435.914215078795</x:v>
      </x:c>
      <x:c r="C7" s="42" t="n">
        <x:f>SUMIF($C$17:$C$130,C$5,$J$17:$J$130)</x:f>
        <x:v>4588.423194550247</x:v>
      </x:c>
      <x:c r="D7" s="42" t="n">
        <x:f>SUMIF($C$17:$C$130,D$5,$J$17:$J$130)</x:f>
        <x:v>4746.220627659906</x:v>
      </x:c>
      <x:c r="E7" s="42" t="n">
        <x:f>SUMIF($C$17:$C$130,E$5,$J$17:$J$130)</x:f>
        <x:v>4909.4914845082985</x:v>
      </x:c>
      <x:c r="F7" s="42" t="n">
        <x:f>SUMIF($C$17:$C$130,F$5,$J$17:$J$130)</x:f>
        <x:v>5078.427260296442</x:v>
      </x:c>
      <x:c r="G7" s="42" t="n">
        <x:f>SUMIF($C$17:$C$130,G$5,$J$17:$J$130)</x:f>
        <x:v>5253.226207446838</x:v>
      </x:c>
    </x:row>
    <x:row r="8">
      <x:c r="A8" t="str">
        <x:v>Firm-Use Proxy ($bn)</x:v>
      </x:c>
      <x:c r="B8" s="42" t="str">
        <x:f>IF(B$5=2025,"",SUMIF($C$17:$C$130,B$5,$K$17:$K$130))</x:f>
      </x:c>
      <x:c r="C8" s="42" t="n">
        <x:f>IF(C$5=2025,"",SUMIF($C$17:$C$130,C$5,$K$17:$K$130))</x:f>
        <x:v>1357.2012825082734</x:v>
      </x:c>
      <x:c r="D8" s="42" t="n">
        <x:f>IF(D$5=2025,"",SUMIF($C$17:$C$130,D$5,$K$17:$K$130))</x:f>
        <x:v>1641.8750542119108</x:v>
      </x:c>
      <x:c r="E8" s="42" t="n">
        <x:f>IF(E$5=2025,"",SUMIF($C$17:$C$130,E$5,$K$17:$K$130))</x:f>
        <x:v>1944.5420798599505</x:v>
      </x:c>
      <x:c r="F8" s="42" t="n">
        <x:f>IF(F$5=2025,"",SUMIF($C$17:$C$130,F$5,$K$17:$K$130))</x:f>
        <x:v>2266.111177591896</x:v>
      </x:c>
      <x:c r="G8" s="42" t="n">
        <x:f>IF(G$5=2025,"",SUMIF($C$17:$C$130,G$5,$K$17:$K$130))</x:f>
        <x:v>2607.5329271957603</x:v>
      </x:c>
    </x:row>
    <x:row r="9">
      <x:c r="A9" t="str">
        <x:v>Firm-use proxy / Gross Exposure</x:v>
      </x:c>
      <x:c r="B9" s="36" t="str">
        <x:f>IF(B$5=2025,"",IFERROR(B8/B7,""))</x:f>
      </x:c>
      <x:c r="C9" s="36" t="n">
        <x:f>IF(C$5=2025,"",IFERROR(C8/C7,""))</x:f>
        <x:v>0.2957881662093082</x:v>
      </x:c>
      <x:c r="D9" s="36" t="n">
        <x:f>IF(D$5=2025,"",IFERROR(D8/D7,""))</x:f>
        <x:v>0.34593315039832584</x:v>
      </x:c>
      <x:c r="E9" s="36" t="n">
        <x:f>IF(E$5=2025,"",IFERROR(E8/E7,""))</x:f>
        <x:v>0.3960781042183033</x:v>
      </x:c>
      <x:c r="F9" s="36" t="n">
        <x:f>IF(F$5=2025,"",IFERROR(F8/F7,""))</x:f>
        <x:v>0.44622302564192223</x:v>
      </x:c>
      <x:c r="G9" s="36" t="n">
        <x:f>IF(G$5=2025,"",IFERROR(G8/G7,""))</x:f>
        <x:v>0.4963679126361223</x:v>
      </x:c>
    </x:row>
    <x:row r="16" ht="32" customHeight="1">
      <x:c r="A16" s="16" t="str">
        <x:v>NAICS</x:v>
      </x:c>
      <x:c r="B16" s="16" t="str">
        <x:v>Industry</x:v>
      </x:c>
      <x:c r="C16" s="16" t="str">
        <x:v>Year</x:v>
      </x:c>
      <x:c r="D16" s="16" t="str">
        <x:v>BLS Employment CAGR</x:v>
      </x:c>
      <x:c r="E16" s="16" t="str">
        <x:v>Nominal Wage Growth</x:v>
      </x:c>
      <x:c r="F16" s="16" t="str">
        <x:v>Industry Wages ($bn)</x:v>
      </x:c>
      <x:c r="G16" s="16" t="str">
        <x:v>AI Adoption Change (pp)</x:v>
      </x:c>
      <x:c r="H16" s="16" t="str">
        <x:v>AI-Using Firms</x:v>
      </x:c>
      <x:c r="I16" s="16" t="str">
        <x:v>AI Task Exposure</x:v>
      </x:c>
      <x:c r="J16" s="16" t="str">
        <x:v>Gross Exposed Wages ($bn)</x:v>
      </x:c>
      <x:c r="K16" s="16" t="str">
        <x:v>Firm-Use Proxy ($bn)</x:v>
      </x:c>
    </x:row>
    <x:row r="17">
      <x:c r="A17" t="str">
        <x:v>11</x:v>
      </x:c>
      <x:c r="B17" t="str">
        <x:v>Agriculture, forestry, fishing and hunting</x:v>
      </x:c>
      <x:c r="C17" t="n">
        <x:v>2025</x:v>
      </x:c>
      <x:c r="D17" s="36" t="n">
        <x:f>IFERROR(_xlfn.XLOOKUP(A17,'DATA BLS Projections'!$A$2:$A$20,'DATA BLS Projections'!$E$2:$E$20),0)</x:f>
        <x:v>0.0014740459595048439</x:v>
      </x:c>
      <x:c r="E17" s="36" t="n">
        <x:f>IFERROR(_xlfn.XLOOKUP(A17,'Projection Assumptions'!$A$13:$A$31,'Projection Assumptions'!$C$13:$C$31),0)</x:f>
        <x:v>0.03</x:v>
      </x:c>
      <x:c r="F17" s="42" t="n">
        <x:f>IF(C17=2025,_xlfn.XLOOKUP(A17,'01 Industry Model'!$A$5:$A$23,'01 Industry Model'!$C$5:$C$23),F16*(1+D17)*(1+E17))</x:f>
        <x:v>60.088224865</x:v>
      </x:c>
      <x:c r="G17" s="36" t="n">
        <x:f>IFERROR(_xlfn.XLOOKUP(A17,'Projection Assumptions'!$A$13:$A$31,'Projection Assumptions'!$D$13:$D$31),0)</x:f>
        <x:v>0.05</x:v>
      </x:c>
      <x:c r="H17" s="36" t="str">
        <x:f>IF(C17=2025,"",IF(C17=2026,_xlfn.XLOOKUP(A17,'DATA Census'!$A$2:$A$20,'DATA Census'!$C$2:$C$20),MIN(1,H16+G17)))</x:f>
      </x:c>
      <x:c r="I17" s="36" t="n">
        <x:f>MIN(1,MAX(0,_xlfn.XLOOKUP(A17,'01 Industry Model'!$A$5:$A$23,'01 Industry Model'!$H$5:$H$23)+(C17-2025)*_xlfn.XLOOKUP(A17,'Projection Assumptions'!$A$13:$A$31,'Projection Assumptions'!$E$13:$E$31)))</x:f>
        <x:v>0.18131398916485508</x:v>
      </x:c>
      <x:c r="J17" s="42" t="n">
        <x:f>IF(F17="","",F17*I17)</x:f>
        <x:v>10.894835752107985</x:v>
      </x:c>
      <x:c r="K17" s="42" t="str">
        <x:f>IF(H17="","",J17*H17)</x:f>
      </x:c>
    </x:row>
    <x:row r="18">
      <x:c r="A18" t="str">
        <x:v>11</x:v>
      </x:c>
      <x:c r="B18" t="str">
        <x:v>Agriculture, forestry, fishing and hunting</x:v>
      </x:c>
      <x:c r="C18" t="n">
        <x:v>2026</x:v>
      </x:c>
      <x:c r="D18" s="36" t="n">
        <x:f>IFERROR(_xlfn.XLOOKUP(A18,'DATA BLS Projections'!$A$2:$A$20,'DATA BLS Projections'!$E$2:$E$20),0)</x:f>
        <x:v>0.0014740459595048439</x:v>
      </x:c>
      <x:c r="E18" s="36" t="n">
        <x:f>IFERROR(_xlfn.XLOOKUP(A18,'Projection Assumptions'!$A$13:$A$31,'Projection Assumptions'!$C$13:$C$31),0)</x:f>
        <x:v>0.03</x:v>
      </x:c>
      <x:c r="F18" s="42" t="n">
        <x:f>IF(C18=2025,_xlfn.XLOOKUP(A18,'01 Industry Model'!$A$5:$A$23,'01 Industry Model'!$C$5:$C$23),F17*(1+D18)*(1+E18))</x:f>
        <x:v>61.98210160017835</x:v>
      </x:c>
      <x:c r="G18" s="36" t="n">
        <x:f>IFERROR(_xlfn.XLOOKUP(A18,'Projection Assumptions'!$A$13:$A$31,'Projection Assumptions'!$D$13:$D$31),0)</x:f>
        <x:v>0.05</x:v>
      </x:c>
      <x:c r="H18" s="36" t="n">
        <x:f>IF(C18=2025,"",IF(C18=2026,_xlfn.XLOOKUP(A18,'DATA Census'!$A$2:$A$20,'DATA Census'!$C$2:$C$20),MIN(1,H17+G18)))</x:f>
        <x:v>0.095</x:v>
      </x:c>
      <x:c r="I18" s="36" t="n">
        <x:f>MIN(1,MAX(0,_xlfn.XLOOKUP(A18,'01 Industry Model'!$A$5:$A$23,'01 Industry Model'!$H$5:$H$23)+(C18-2025)*_xlfn.XLOOKUP(A18,'Projection Assumptions'!$A$13:$A$31,'Projection Assumptions'!$E$13:$E$31)))</x:f>
        <x:v>0.18131398916485508</x:v>
      </x:c>
      <x:c r="J18" s="42" t="n">
        <x:f>IF(F18="","",F18*I18)</x:f>
        <x:v>11.238222097949684</x:v>
      </x:c>
      <x:c r="K18" s="42" t="n">
        <x:f>IF(H18="","",J18*H18)</x:f>
        <x:v>1.06763109930522</x:v>
      </x:c>
    </x:row>
    <x:row r="19">
      <x:c r="A19" t="str">
        <x:v>11</x:v>
      </x:c>
      <x:c r="B19" t="str">
        <x:v>Agriculture, forestry, fishing and hunting</x:v>
      </x:c>
      <x:c r="C19" t="n">
        <x:v>2027</x:v>
      </x:c>
      <x:c r="D19" s="36" t="n">
        <x:f>IFERROR(_xlfn.XLOOKUP(A19,'DATA BLS Projections'!$A$2:$A$20,'DATA BLS Projections'!$E$2:$E$20),0)</x:f>
        <x:v>0.0014740459595048439</x:v>
      </x:c>
      <x:c r="E19" s="36" t="n">
        <x:f>IFERROR(_xlfn.XLOOKUP(A19,'Projection Assumptions'!$A$13:$A$31,'Projection Assumptions'!$C$13:$C$31),0)</x:f>
        <x:v>0.03</x:v>
      </x:c>
      <x:c r="F19" s="42" t="n">
        <x:f>IF(C19=2025,_xlfn.XLOOKUP(A19,'01 Industry Model'!$A$5:$A$23,'01 Industry Model'!$C$5:$C$23),F18*(1+D19)*(1+E19))</x:f>
        <x:v>63.93567004860183</x:v>
      </x:c>
      <x:c r="G19" s="36" t="n">
        <x:f>IFERROR(_xlfn.XLOOKUP(A19,'Projection Assumptions'!$A$13:$A$31,'Projection Assumptions'!$D$13:$D$31),0)</x:f>
        <x:v>0.05</x:v>
      </x:c>
      <x:c r="H19" s="36" t="n">
        <x:f>IF(C19=2025,"",IF(C19=2026,_xlfn.XLOOKUP(A19,'DATA Census'!$A$2:$A$20,'DATA Census'!$C$2:$C$20),MIN(1,H18+G19)))</x:f>
        <x:v>0.14500000000000002</x:v>
      </x:c>
      <x:c r="I19" s="36" t="n">
        <x:f>MIN(1,MAX(0,_xlfn.XLOOKUP(A19,'01 Industry Model'!$A$5:$A$23,'01 Industry Model'!$H$5:$H$23)+(C19-2025)*_xlfn.XLOOKUP(A19,'Projection Assumptions'!$A$13:$A$31,'Projection Assumptions'!$E$13:$E$31)))</x:f>
        <x:v>0.18131398916485508</x:v>
      </x:c>
      <x:c r="J19" s="42" t="n">
        <x:f>IF(F19="","",F19*I19)</x:f>
        <x:v>11.59243138643994</x:v>
      </x:c>
      <x:c r="K19" s="42" t="n">
        <x:f>IF(H19="","",J19*H19)</x:f>
        <x:v>1.6809025510337916</x:v>
      </x:c>
    </x:row>
    <x:row r="20">
      <x:c r="A20" t="str">
        <x:v>11</x:v>
      </x:c>
      <x:c r="B20" t="str">
        <x:v>Agriculture, forestry, fishing and hunting</x:v>
      </x:c>
      <x:c r="C20" t="n">
        <x:v>2028</x:v>
      </x:c>
      <x:c r="D20" s="36" t="n">
        <x:f>IFERROR(_xlfn.XLOOKUP(A20,'DATA BLS Projections'!$A$2:$A$20,'DATA BLS Projections'!$E$2:$E$20),0)</x:f>
        <x:v>0.0014740459595048439</x:v>
      </x:c>
      <x:c r="E20" s="36" t="n">
        <x:f>IFERROR(_xlfn.XLOOKUP(A20,'Projection Assumptions'!$A$13:$A$31,'Projection Assumptions'!$C$13:$C$31),0)</x:f>
        <x:v>0.03</x:v>
      </x:c>
      <x:c r="F20" s="42" t="n">
        <x:f>IF(C20=2025,_xlfn.XLOOKUP(A20,'01 Industry Model'!$A$5:$A$23,'01 Industry Model'!$C$5:$C$23),F19*(1+D20)*(1+E20))</x:f>
        <x:v>65.95081158964636</x:v>
      </x:c>
      <x:c r="G20" s="36" t="n">
        <x:f>IFERROR(_xlfn.XLOOKUP(A20,'Projection Assumptions'!$A$13:$A$31,'Projection Assumptions'!$D$13:$D$31),0)</x:f>
        <x:v>0.05</x:v>
      </x:c>
      <x:c r="H20" s="36" t="n">
        <x:f>IF(C20=2025,"",IF(C20=2026,_xlfn.XLOOKUP(A20,'DATA Census'!$A$2:$A$20,'DATA Census'!$C$2:$C$20),MIN(1,H19+G20)))</x:f>
        <x:v>0.195</x:v>
      </x:c>
      <x:c r="I20" s="36" t="n">
        <x:f>MIN(1,MAX(0,_xlfn.XLOOKUP(A20,'01 Industry Model'!$A$5:$A$23,'01 Industry Model'!$H$5:$H$23)+(C20-2025)*_xlfn.XLOOKUP(A20,'Projection Assumptions'!$A$13:$A$31,'Projection Assumptions'!$E$13:$E$31)))</x:f>
        <x:v>0.18131398916485508</x:v>
      </x:c>
      <x:c r="J20" s="42" t="n">
        <x:f>IF(F20="","",F20*I20)</x:f>
        <x:v>11.95780473797854</x:v>
      </x:c>
      <x:c r="K20" s="42" t="n">
        <x:f>IF(H20="","",J20*H20)</x:f>
        <x:v>2.3317719239058152</x:v>
      </x:c>
    </x:row>
    <x:row r="21">
      <x:c r="A21" t="str">
        <x:v>11</x:v>
      </x:c>
      <x:c r="B21" t="str">
        <x:v>Agriculture, forestry, fishing and hunting</x:v>
      </x:c>
      <x:c r="C21" t="n">
        <x:v>2029</x:v>
      </x:c>
      <x:c r="D21" s="36" t="n">
        <x:f>IFERROR(_xlfn.XLOOKUP(A21,'DATA BLS Projections'!$A$2:$A$20,'DATA BLS Projections'!$E$2:$E$20),0)</x:f>
        <x:v>0.0014740459595048439</x:v>
      </x:c>
      <x:c r="E21" s="36" t="n">
        <x:f>IFERROR(_xlfn.XLOOKUP(A21,'Projection Assumptions'!$A$13:$A$31,'Projection Assumptions'!$C$13:$C$31),0)</x:f>
        <x:v>0.03</x:v>
      </x:c>
      <x:c r="F21" s="42" t="n">
        <x:f>IF(C21=2025,_xlfn.XLOOKUP(A21,'01 Industry Model'!$A$5:$A$23,'01 Industry Model'!$C$5:$C$23),F20*(1+D21)*(1+E21))</x:f>
        <x:v>68.02946690050602</x:v>
      </x:c>
      <x:c r="G21" s="36" t="n">
        <x:f>IFERROR(_xlfn.XLOOKUP(A21,'Projection Assumptions'!$A$13:$A$31,'Projection Assumptions'!$D$13:$D$31),0)</x:f>
        <x:v>0.05</x:v>
      </x:c>
      <x:c r="H21" s="36" t="n">
        <x:f>IF(C21=2025,"",IF(C21=2026,_xlfn.XLOOKUP(A21,'DATA Census'!$A$2:$A$20,'DATA Census'!$C$2:$C$20),MIN(1,H20+G21)))</x:f>
        <x:v>0.245</x:v>
      </x:c>
      <x:c r="I21" s="36" t="n">
        <x:f>MIN(1,MAX(0,_xlfn.XLOOKUP(A21,'01 Industry Model'!$A$5:$A$23,'01 Industry Model'!$H$5:$H$23)+(C21-2025)*_xlfn.XLOOKUP(A21,'Projection Assumptions'!$A$13:$A$31,'Projection Assumptions'!$E$13:$E$31)))</x:f>
        <x:v>0.18131398916485508</x:v>
      </x:c>
      <x:c r="J21" s="42" t="n">
        <x:f>IF(F21="","",F21*I21)</x:f>
        <x:v>12.334694024489217</x:v>
      </x:c>
      <x:c r="K21" s="42" t="n">
        <x:f>IF(H21="","",J21*H21)</x:f>
        <x:v>3.022000035999858</x:v>
      </x:c>
    </x:row>
    <x:row r="22">
      <x:c r="A22" t="str">
        <x:v>11</x:v>
      </x:c>
      <x:c r="B22" t="str">
        <x:v>Agriculture, forestry, fishing and hunting</x:v>
      </x:c>
      <x:c r="C22" t="n">
        <x:v>2030</x:v>
      </x:c>
      <x:c r="D22" s="36" t="n">
        <x:f>IFERROR(_xlfn.XLOOKUP(A22,'DATA BLS Projections'!$A$2:$A$20,'DATA BLS Projections'!$E$2:$E$20),0)</x:f>
        <x:v>0.0014740459595048439</x:v>
      </x:c>
      <x:c r="E22" s="36" t="n">
        <x:f>IFERROR(_xlfn.XLOOKUP(A22,'Projection Assumptions'!$A$13:$A$31,'Projection Assumptions'!$C$13:$C$31),0)</x:f>
        <x:v>0.03</x:v>
      </x:c>
      <x:c r="F22" s="42" t="n">
        <x:f>IF(C22=2025,_xlfn.XLOOKUP(A22,'01 Industry Model'!$A$5:$A$23,'01 Industry Model'!$C$5:$C$23),F21*(1+D22)*(1+E22))</x:f>
        <x:v>70.17363782515753</x:v>
      </x:c>
      <x:c r="G22" s="36" t="n">
        <x:f>IFERROR(_xlfn.XLOOKUP(A22,'Projection Assumptions'!$A$13:$A$31,'Projection Assumptions'!$D$13:$D$31),0)</x:f>
        <x:v>0.05</x:v>
      </x:c>
      <x:c r="H22" s="36" t="n">
        <x:f>IF(C22=2025,"",IF(C22=2026,_xlfn.XLOOKUP(A22,'DATA Census'!$A$2:$A$20,'DATA Census'!$C$2:$C$20),MIN(1,H21+G22)))</x:f>
        <x:v>0.295</x:v>
      </x:c>
      <x:c r="I22" s="36" t="n">
        <x:f>MIN(1,MAX(0,_xlfn.XLOOKUP(A22,'01 Industry Model'!$A$5:$A$23,'01 Industry Model'!$H$5:$H$23)+(C22-2025)*_xlfn.XLOOKUP(A22,'Projection Assumptions'!$A$13:$A$31,'Projection Assumptions'!$E$13:$E$31)))</x:f>
        <x:v>0.18131398916485508</x:v>
      </x:c>
      <x:c r="J22" s="42" t="n">
        <x:f>IF(F22="","",F22*I22)</x:f>
        <x:v>12.723462208289076</x:v>
      </x:c>
      <x:c r="K22" s="42" t="n">
        <x:f>IF(H22="","",J22*H22)</x:f>
        <x:v>3.753421351445277</x:v>
      </x:c>
    </x:row>
    <x:row r="23">
      <x:c r="A23" t="str">
        <x:v>21</x:v>
      </x:c>
      <x:c r="B23" t="str">
        <x:v>Mining, quarrying, and oil and gas extraction</x:v>
      </x:c>
      <x:c r="C23" t="n">
        <x:v>2025</x:v>
      </x:c>
      <x:c r="D23" s="36" t="n">
        <x:f>IFERROR(_xlfn.XLOOKUP(A23,'DATA BLS Projections'!$A$2:$A$20,'DATA BLS Projections'!$E$2:$E$20),0)</x:f>
        <x:v>0.000660630670128004</x:v>
      </x:c>
      <x:c r="E23" s="36" t="n">
        <x:f>IFERROR(_xlfn.XLOOKUP(A23,'Projection Assumptions'!$A$13:$A$31,'Projection Assumptions'!$C$13:$C$31),0)</x:f>
        <x:v>0.03</x:v>
      </x:c>
      <x:c r="F23" s="42" t="n">
        <x:f>IF(C23=2025,_xlfn.XLOOKUP(A23,'01 Industry Model'!$A$5:$A$23,'01 Industry Model'!$C$5:$C$23),F22*(1+D23)*(1+E23))</x:f>
        <x:v>76.216722054</x:v>
      </x:c>
      <x:c r="G23" s="36" t="n">
        <x:f>IFERROR(_xlfn.XLOOKUP(A23,'Projection Assumptions'!$A$13:$A$31,'Projection Assumptions'!$D$13:$D$31),0)</x:f>
        <x:v>0.05</x:v>
      </x:c>
      <x:c r="H23" s="36" t="str">
        <x:f>IF(C23=2025,"",IF(C23=2026,_xlfn.XLOOKUP(A23,'DATA Census'!$A$2:$A$20,'DATA Census'!$C$2:$C$20),MIN(1,H22+G23)))</x:f>
      </x:c>
      <x:c r="I23" s="36" t="n">
        <x:f>MIN(1,MAX(0,_xlfn.XLOOKUP(A23,'01 Industry Model'!$A$5:$A$23,'01 Industry Model'!$H$5:$H$23)+(C23-2025)*_xlfn.XLOOKUP(A23,'Projection Assumptions'!$A$13:$A$31,'Projection Assumptions'!$E$13:$E$31)))</x:f>
        <x:v>0.29026433112846284</x:v>
      </x:c>
      <x:c r="J23" s="42" t="n">
        <x:f>IF(F23="","",F23*I23)</x:f>
        <x:v>22.122995847808273</x:v>
      </x:c>
      <x:c r="K23" s="42" t="str">
        <x:f>IF(H23="","",J23*H23)</x:f>
      </x:c>
    </x:row>
    <x:row r="24">
      <x:c r="A24" t="str">
        <x:v>21</x:v>
      </x:c>
      <x:c r="B24" t="str">
        <x:v>Mining, quarrying, and oil and gas extraction</x:v>
      </x:c>
      <x:c r="C24" t="n">
        <x:v>2026</x:v>
      </x:c>
      <x:c r="D24" s="36" t="n">
        <x:f>IFERROR(_xlfn.XLOOKUP(A24,'DATA BLS Projections'!$A$2:$A$20,'DATA BLS Projections'!$E$2:$E$20),0)</x:f>
        <x:v>0.000660630670128004</x:v>
      </x:c>
      <x:c r="E24" s="36" t="n">
        <x:f>IFERROR(_xlfn.XLOOKUP(A24,'Projection Assumptions'!$A$13:$A$31,'Projection Assumptions'!$C$13:$C$31),0)</x:f>
        <x:v>0.03</x:v>
      </x:c>
      <x:c r="F24" s="42" t="n">
        <x:f>IF(C24=2025,_xlfn.XLOOKUP(A24,'01 Industry Model'!$A$5:$A$23,'01 Industry Model'!$C$5:$C$23),F23*(1+D24)*(1+E24))</x:f>
        <x:v>78.55508535291047</x:v>
      </x:c>
      <x:c r="G24" s="36" t="n">
        <x:f>IFERROR(_xlfn.XLOOKUP(A24,'Projection Assumptions'!$A$13:$A$31,'Projection Assumptions'!$D$13:$D$31),0)</x:f>
        <x:v>0.05</x:v>
      </x:c>
      <x:c r="H24" s="36" t="n">
        <x:f>IF(C24=2025,"",IF(C24=2026,_xlfn.XLOOKUP(A24,'DATA Census'!$A$2:$A$20,'DATA Census'!$C$2:$C$20),MIN(1,H23+G24)))</x:f>
        <x:v>0.13</x:v>
      </x:c>
      <x:c r="I24" s="36" t="n">
        <x:f>MIN(1,MAX(0,_xlfn.XLOOKUP(A24,'01 Industry Model'!$A$5:$A$23,'01 Industry Model'!$H$5:$H$23)+(C24-2025)*_xlfn.XLOOKUP(A24,'Projection Assumptions'!$A$13:$A$31,'Projection Assumptions'!$E$13:$E$31)))</x:f>
        <x:v>0.29026433112846284</x:v>
      </x:c>
      <x:c r="J24" s="42" t="n">
        <x:f>IF(F24="","",F24*I24)</x:f>
        <x:v>22.801739306701865</x:v>
      </x:c>
      <x:c r="K24" s="42" t="n">
        <x:f>IF(H24="","",J24*H24)</x:f>
        <x:v>2.964226109871243</x:v>
      </x:c>
    </x:row>
    <x:row r="25">
      <x:c r="A25" t="str">
        <x:v>21</x:v>
      </x:c>
      <x:c r="B25" t="str">
        <x:v>Mining, quarrying, and oil and gas extraction</x:v>
      </x:c>
      <x:c r="C25" t="n">
        <x:v>2027</x:v>
      </x:c>
      <x:c r="D25" s="36" t="n">
        <x:f>IFERROR(_xlfn.XLOOKUP(A25,'DATA BLS Projections'!$A$2:$A$20,'DATA BLS Projections'!$E$2:$E$20),0)</x:f>
        <x:v>0.000660630670128004</x:v>
      </x:c>
      <x:c r="E25" s="36" t="n">
        <x:f>IFERROR(_xlfn.XLOOKUP(A25,'Projection Assumptions'!$A$13:$A$31,'Projection Assumptions'!$C$13:$C$31),0)</x:f>
        <x:v>0.03</x:v>
      </x:c>
      <x:c r="F25" s="42" t="n">
        <x:f>IF(C25=2025,_xlfn.XLOOKUP(A25,'01 Industry Model'!$A$5:$A$23,'01 Industry Model'!$C$5:$C$23),F24*(1+D25)*(1+E25))</x:f>
        <x:v>80.96519068913679</x:v>
      </x:c>
      <x:c r="G25" s="36" t="n">
        <x:f>IFERROR(_xlfn.XLOOKUP(A25,'Projection Assumptions'!$A$13:$A$31,'Projection Assumptions'!$D$13:$D$31),0)</x:f>
        <x:v>0.05</x:v>
      </x:c>
      <x:c r="H25" s="36" t="n">
        <x:f>IF(C25=2025,"",IF(C25=2026,_xlfn.XLOOKUP(A25,'DATA Census'!$A$2:$A$20,'DATA Census'!$C$2:$C$20),MIN(1,H24+G25)))</x:f>
        <x:v>0.18</x:v>
      </x:c>
      <x:c r="I25" s="36" t="n">
        <x:f>MIN(1,MAX(0,_xlfn.XLOOKUP(A25,'01 Industry Model'!$A$5:$A$23,'01 Industry Model'!$H$5:$H$23)+(C25-2025)*_xlfn.XLOOKUP(A25,'Projection Assumptions'!$A$13:$A$31,'Projection Assumptions'!$E$13:$E$31)))</x:f>
        <x:v>0.29026433112846284</x:v>
      </x:c>
      <x:c r="J25" s="42" t="n">
        <x:f>IF(F25="","",F25*I25)</x:f>
        <x:v>23.50130692007074</x:v>
      </x:c>
      <x:c r="K25" s="42" t="n">
        <x:f>IF(H25="","",J25*H25)</x:f>
        <x:v>4.230235245612733</x:v>
      </x:c>
    </x:row>
    <x:row r="26">
      <x:c r="A26" t="str">
        <x:v>21</x:v>
      </x:c>
      <x:c r="B26" t="str">
        <x:v>Mining, quarrying, and oil and gas extraction</x:v>
      </x:c>
      <x:c r="C26" t="n">
        <x:v>2028</x:v>
      </x:c>
      <x:c r="D26" s="36" t="n">
        <x:f>IFERROR(_xlfn.XLOOKUP(A26,'DATA BLS Projections'!$A$2:$A$20,'DATA BLS Projections'!$E$2:$E$20),0)</x:f>
        <x:v>0.000660630670128004</x:v>
      </x:c>
      <x:c r="E26" s="36" t="n">
        <x:f>IFERROR(_xlfn.XLOOKUP(A26,'Projection Assumptions'!$A$13:$A$31,'Projection Assumptions'!$C$13:$C$31),0)</x:f>
        <x:v>0.03</x:v>
      </x:c>
      <x:c r="F26" s="42" t="n">
        <x:f>IF(C26=2025,_xlfn.XLOOKUP(A26,'01 Industry Model'!$A$5:$A$23,'01 Industry Model'!$C$5:$C$23),F25*(1+D26)*(1+E26))</x:f>
        <x:v>83.44923914063837</x:v>
      </x:c>
      <x:c r="G26" s="36" t="n">
        <x:f>IFERROR(_xlfn.XLOOKUP(A26,'Projection Assumptions'!$A$13:$A$31,'Projection Assumptions'!$D$13:$D$31),0)</x:f>
        <x:v>0.05</x:v>
      </x:c>
      <x:c r="H26" s="36" t="n">
        <x:f>IF(C26=2025,"",IF(C26=2026,_xlfn.XLOOKUP(A26,'DATA Census'!$A$2:$A$20,'DATA Census'!$C$2:$C$20),MIN(1,H25+G26)))</x:f>
        <x:v>0.22999999999999998</x:v>
      </x:c>
      <x:c r="I26" s="36" t="n">
        <x:f>MIN(1,MAX(0,_xlfn.XLOOKUP(A26,'01 Industry Model'!$A$5:$A$23,'01 Industry Model'!$H$5:$H$23)+(C26-2025)*_xlfn.XLOOKUP(A26,'Projection Assumptions'!$A$13:$A$31,'Projection Assumptions'!$E$13:$E$31)))</x:f>
        <x:v>0.29026433112846284</x:v>
      </x:c>
      <x:c r="J26" s="42" t="n">
        <x:f>IF(F26="","",F26*I26)</x:f>
        <x:v>24.222337582336536</x:v>
      </x:c>
      <x:c r="K26" s="42" t="n">
        <x:f>IF(H26="","",J26*H26)</x:f>
        <x:v>5.571137643937403</x:v>
      </x:c>
    </x:row>
    <x:row r="27">
      <x:c r="A27" t="str">
        <x:v>21</x:v>
      </x:c>
      <x:c r="B27" t="str">
        <x:v>Mining, quarrying, and oil and gas extraction</x:v>
      </x:c>
      <x:c r="C27" t="n">
        <x:v>2029</x:v>
      </x:c>
      <x:c r="D27" s="36" t="n">
        <x:f>IFERROR(_xlfn.XLOOKUP(A27,'DATA BLS Projections'!$A$2:$A$20,'DATA BLS Projections'!$E$2:$E$20),0)</x:f>
        <x:v>0.000660630670128004</x:v>
      </x:c>
      <x:c r="E27" s="36" t="n">
        <x:f>IFERROR(_xlfn.XLOOKUP(A27,'Projection Assumptions'!$A$13:$A$31,'Projection Assumptions'!$C$13:$C$31),0)</x:f>
        <x:v>0.03</x:v>
      </x:c>
      <x:c r="F27" s="42" t="n">
        <x:f>IF(C27=2025,_xlfn.XLOOKUP(A27,'01 Industry Model'!$A$5:$A$23,'01 Industry Model'!$C$5:$C$23),F26*(1+D27)*(1+E27))</x:f>
        <x:v>86.00949931543593</x:v>
      </x:c>
      <x:c r="G27" s="36" t="n">
        <x:f>IFERROR(_xlfn.XLOOKUP(A27,'Projection Assumptions'!$A$13:$A$31,'Projection Assumptions'!$D$13:$D$31),0)</x:f>
        <x:v>0.05</x:v>
      </x:c>
      <x:c r="H27" s="36" t="n">
        <x:f>IF(C27=2025,"",IF(C27=2026,_xlfn.XLOOKUP(A27,'DATA Census'!$A$2:$A$20,'DATA Census'!$C$2:$C$20),MIN(1,H26+G27)))</x:f>
        <x:v>0.27999999999999997</x:v>
      </x:c>
      <x:c r="I27" s="36" t="n">
        <x:f>MIN(1,MAX(0,_xlfn.XLOOKUP(A27,'01 Industry Model'!$A$5:$A$23,'01 Industry Model'!$H$5:$H$23)+(C27-2025)*_xlfn.XLOOKUP(A27,'Projection Assumptions'!$A$13:$A$31,'Projection Assumptions'!$E$13:$E$31)))</x:f>
        <x:v>0.29026433112846284</x:v>
      </x:c>
      <x:c r="J27" s="42" t="n">
        <x:f>IF(F27="","",F27*I27)</x:f>
        <x:v>24.96548978948899</x:v>
      </x:c>
      <x:c r="K27" s="42" t="n">
        <x:f>IF(H27="","",J27*H27)</x:f>
        <x:v>6.990337141056917</x:v>
      </x:c>
    </x:row>
    <x:row r="28">
      <x:c r="A28" t="str">
        <x:v>21</x:v>
      </x:c>
      <x:c r="B28" t="str">
        <x:v>Mining, quarrying, and oil and gas extraction</x:v>
      </x:c>
      <x:c r="C28" t="n">
        <x:v>2030</x:v>
      </x:c>
      <x:c r="D28" s="36" t="n">
        <x:f>IFERROR(_xlfn.XLOOKUP(A28,'DATA BLS Projections'!$A$2:$A$20,'DATA BLS Projections'!$E$2:$E$20),0)</x:f>
        <x:v>0.000660630670128004</x:v>
      </x:c>
      <x:c r="E28" s="36" t="n">
        <x:f>IFERROR(_xlfn.XLOOKUP(A28,'Projection Assumptions'!$A$13:$A$31,'Projection Assumptions'!$C$13:$C$31),0)</x:f>
        <x:v>0.03</x:v>
      </x:c>
      <x:c r="F28" s="42" t="n">
        <x:f>IF(C28=2025,_xlfn.XLOOKUP(A28,'01 Industry Model'!$A$5:$A$23,'01 Industry Model'!$C$5:$C$23),F27*(1+D28)*(1+E28))</x:f>
        <x:v>88.64830942346426</x:v>
      </x:c>
      <x:c r="G28" s="36" t="n">
        <x:f>IFERROR(_xlfn.XLOOKUP(A28,'Projection Assumptions'!$A$13:$A$31,'Projection Assumptions'!$D$13:$D$31),0)</x:f>
        <x:v>0.05</x:v>
      </x:c>
      <x:c r="H28" s="36" t="n">
        <x:f>IF(C28=2025,"",IF(C28=2026,_xlfn.XLOOKUP(A28,'DATA Census'!$A$2:$A$20,'DATA Census'!$C$2:$C$20),MIN(1,H27+G28)))</x:f>
        <x:v>0.32999999999999996</x:v>
      </x:c>
      <x:c r="I28" s="36" t="n">
        <x:f>MIN(1,MAX(0,_xlfn.XLOOKUP(A28,'01 Industry Model'!$A$5:$A$23,'01 Industry Model'!$H$5:$H$23)+(C28-2025)*_xlfn.XLOOKUP(A28,'Projection Assumptions'!$A$13:$A$31,'Projection Assumptions'!$E$13:$E$31)))</x:f>
        <x:v>0.29026433112846284</x:v>
      </x:c>
      <x:c r="J28" s="42" t="n">
        <x:f>IF(F28="","",F28*I28)</x:f>
        <x:v>25.731442240470862</x:v>
      </x:c>
      <x:c r="K28" s="42" t="n">
        <x:f>IF(H28="","",J28*H28)</x:f>
        <x:v>8.491375939355384</x:v>
      </x:c>
    </x:row>
    <x:row r="29">
      <x:c r="A29" t="str">
        <x:v>22</x:v>
      </x:c>
      <x:c r="B29" t="str">
        <x:v>Utilities</x:v>
      </x:c>
      <x:c r="C29" t="n">
        <x:v>2025</x:v>
      </x:c>
      <x:c r="D29" s="36" t="n">
        <x:f>IFERROR(_xlfn.XLOOKUP(A29,'DATA BLS Projections'!$A$2:$A$20,'DATA BLS Projections'!$E$2:$E$20),0)</x:f>
        <x:v>0.009373393718276946</x:v>
      </x:c>
      <x:c r="E29" s="36" t="n">
        <x:f>IFERROR(_xlfn.XLOOKUP(A29,'Projection Assumptions'!$A$13:$A$31,'Projection Assumptions'!$C$13:$C$31),0)</x:f>
        <x:v>0.03</x:v>
      </x:c>
      <x:c r="F29" s="42" t="n">
        <x:f>IF(C29=2025,_xlfn.XLOOKUP(A29,'01 Industry Model'!$A$5:$A$23,'01 Industry Model'!$C$5:$C$23),F28*(1+D29)*(1+E29))</x:f>
        <x:v>85.024861666</x:v>
      </x:c>
      <x:c r="G29" s="36" t="n">
        <x:f>IFERROR(_xlfn.XLOOKUP(A29,'Projection Assumptions'!$A$13:$A$31,'Projection Assumptions'!$D$13:$D$31),0)</x:f>
        <x:v>0.05</x:v>
      </x:c>
      <x:c r="H29" s="36" t="str">
        <x:f>IF(C29=2025,"",IF(C29=2026,_xlfn.XLOOKUP(A29,'DATA Census'!$A$2:$A$20,'DATA Census'!$C$2:$C$20),MIN(1,H28+G29)))</x:f>
      </x:c>
      <x:c r="I29" s="36" t="n">
        <x:f>MIN(1,MAX(0,_xlfn.XLOOKUP(A29,'01 Industry Model'!$A$5:$A$23,'01 Industry Model'!$H$5:$H$23)+(C29-2025)*_xlfn.XLOOKUP(A29,'Projection Assumptions'!$A$13:$A$31,'Projection Assumptions'!$E$13:$E$31)))</x:f>
        <x:v>0.3664495965379877</x:v>
      </x:c>
      <x:c r="J29" s="42" t="n">
        <x:f>IF(F29="","",F29*I29)</x:f>
        <x:v>31.15732625320392</x:v>
      </x:c>
      <x:c r="K29" s="42" t="str">
        <x:f>IF(H29="","",J29*H29)</x:f>
      </x:c>
    </x:row>
    <x:row r="30">
      <x:c r="A30" t="str">
        <x:v>22</x:v>
      </x:c>
      <x:c r="B30" t="str">
        <x:v>Utilities</x:v>
      </x:c>
      <x:c r="C30" t="n">
        <x:v>2026</x:v>
      </x:c>
      <x:c r="D30" s="36" t="n">
        <x:f>IFERROR(_xlfn.XLOOKUP(A30,'DATA BLS Projections'!$A$2:$A$20,'DATA BLS Projections'!$E$2:$E$20),0)</x:f>
        <x:v>0.009373393718276946</x:v>
      </x:c>
      <x:c r="E30" s="36" t="n">
        <x:f>IFERROR(_xlfn.XLOOKUP(A30,'Projection Assumptions'!$A$13:$A$31,'Projection Assumptions'!$C$13:$C$31),0)</x:f>
        <x:v>0.03</x:v>
      </x:c>
      <x:c r="F30" s="42" t="n">
        <x:f>IF(C30=2025,_xlfn.XLOOKUP(A30,'01 Industry Model'!$A$5:$A$23,'01 Industry Model'!$C$5:$C$23),F29*(1+D30)*(1+E30))</x:f>
        <x:v>88.39648816534458</x:v>
      </x:c>
      <x:c r="G30" s="36" t="n">
        <x:f>IFERROR(_xlfn.XLOOKUP(A30,'Projection Assumptions'!$A$13:$A$31,'Projection Assumptions'!$D$13:$D$31),0)</x:f>
        <x:v>0.05</x:v>
      </x:c>
      <x:c r="H30" s="36" t="n">
        <x:f>IF(C30=2025,"",IF(C30=2026,_xlfn.XLOOKUP(A30,'DATA Census'!$A$2:$A$20,'DATA Census'!$C$2:$C$20),MIN(1,H29+G30)))</x:f>
        <x:v>0.167</x:v>
      </x:c>
      <x:c r="I30" s="36" t="n">
        <x:f>MIN(1,MAX(0,_xlfn.XLOOKUP(A30,'01 Industry Model'!$A$5:$A$23,'01 Industry Model'!$H$5:$H$23)+(C30-2025)*_xlfn.XLOOKUP(A30,'Projection Assumptions'!$A$13:$A$31,'Projection Assumptions'!$E$13:$E$31)))</x:f>
        <x:v>0.3664495965379877</x:v>
      </x:c>
      <x:c r="J30" s="42" t="n">
        <x:f>IF(F30="","",F30*I30)</x:f>
        <x:v>32.39285742356552</x:v>
      </x:c>
      <x:c r="K30" s="42" t="n">
        <x:f>IF(H30="","",J30*H30)</x:f>
        <x:v>5.409607189735443</x:v>
      </x:c>
    </x:row>
    <x:row r="31">
      <x:c r="A31" t="str">
        <x:v>22</x:v>
      </x:c>
      <x:c r="B31" t="str">
        <x:v>Utilities</x:v>
      </x:c>
      <x:c r="C31" t="n">
        <x:v>2027</x:v>
      </x:c>
      <x:c r="D31" s="36" t="n">
        <x:f>IFERROR(_xlfn.XLOOKUP(A31,'DATA BLS Projections'!$A$2:$A$20,'DATA BLS Projections'!$E$2:$E$20),0)</x:f>
        <x:v>0.009373393718276946</x:v>
      </x:c>
      <x:c r="E31" s="36" t="n">
        <x:f>IFERROR(_xlfn.XLOOKUP(A31,'Projection Assumptions'!$A$13:$A$31,'Projection Assumptions'!$C$13:$C$31),0)</x:f>
        <x:v>0.03</x:v>
      </x:c>
      <x:c r="F31" s="42" t="n">
        <x:f>IF(C31=2025,_xlfn.XLOOKUP(A31,'01 Industry Model'!$A$5:$A$23,'01 Industry Model'!$C$5:$C$23),F30*(1+D31)*(1+E31))</x:f>
        <x:v>91.90181514979831</x:v>
      </x:c>
      <x:c r="G31" s="36" t="n">
        <x:f>IFERROR(_xlfn.XLOOKUP(A31,'Projection Assumptions'!$A$13:$A$31,'Projection Assumptions'!$D$13:$D$31),0)</x:f>
        <x:v>0.05</x:v>
      </x:c>
      <x:c r="H31" s="36" t="n">
        <x:f>IF(C31=2025,"",IF(C31=2026,_xlfn.XLOOKUP(A31,'DATA Census'!$A$2:$A$20,'DATA Census'!$C$2:$C$20),MIN(1,H30+G31)))</x:f>
        <x:v>0.21700000000000003</x:v>
      </x:c>
      <x:c r="I31" s="36" t="n">
        <x:f>MIN(1,MAX(0,_xlfn.XLOOKUP(A31,'01 Industry Model'!$A$5:$A$23,'01 Industry Model'!$H$5:$H$23)+(C31-2025)*_xlfn.XLOOKUP(A31,'Projection Assumptions'!$A$13:$A$31,'Projection Assumptions'!$E$13:$E$31)))</x:f>
        <x:v>0.3664495965379877</x:v>
      </x:c>
      <x:c r="J31" s="42" t="n">
        <x:f>IF(F31="","",F31*I31)</x:f>
        <x:v>33.677383082752314</x:v>
      </x:c>
      <x:c r="K31" s="42" t="n">
        <x:f>IF(H31="","",J31*H31)</x:f>
        <x:v>7.307992128957253</x:v>
      </x:c>
    </x:row>
    <x:row r="32">
      <x:c r="A32" t="str">
        <x:v>22</x:v>
      </x:c>
      <x:c r="B32" t="str">
        <x:v>Utilities</x:v>
      </x:c>
      <x:c r="C32" t="n">
        <x:v>2028</x:v>
      </x:c>
      <x:c r="D32" s="36" t="n">
        <x:f>IFERROR(_xlfn.XLOOKUP(A32,'DATA BLS Projections'!$A$2:$A$20,'DATA BLS Projections'!$E$2:$E$20),0)</x:f>
        <x:v>0.009373393718276946</x:v>
      </x:c>
      <x:c r="E32" s="36" t="n">
        <x:f>IFERROR(_xlfn.XLOOKUP(A32,'Projection Assumptions'!$A$13:$A$31,'Projection Assumptions'!$C$13:$C$31),0)</x:f>
        <x:v>0.03</x:v>
      </x:c>
      <x:c r="F32" s="42" t="n">
        <x:f>IF(C32=2025,_xlfn.XLOOKUP(A32,'01 Industry Model'!$A$5:$A$23,'01 Industry Model'!$C$5:$C$23),F31*(1+D32)*(1+E32))</x:f>
        <x:v>95.54614445802032</x:v>
      </x:c>
      <x:c r="G32" s="36" t="n">
        <x:f>IFERROR(_xlfn.XLOOKUP(A32,'Projection Assumptions'!$A$13:$A$31,'Projection Assumptions'!$D$13:$D$31),0)</x:f>
        <x:v>0.05</x:v>
      </x:c>
      <x:c r="H32" s="36" t="n">
        <x:f>IF(C32=2025,"",IF(C32=2026,_xlfn.XLOOKUP(A32,'DATA Census'!$A$2:$A$20,'DATA Census'!$C$2:$C$20),MIN(1,H31+G32)))</x:f>
        <x:v>0.267</x:v>
      </x:c>
      <x:c r="I32" s="36" t="n">
        <x:f>MIN(1,MAX(0,_xlfn.XLOOKUP(A32,'01 Industry Model'!$A$5:$A$23,'01 Industry Model'!$H$5:$H$23)+(C32-2025)*_xlfn.XLOOKUP(A32,'Projection Assumptions'!$A$13:$A$31,'Projection Assumptions'!$E$13:$E$31)))</x:f>
        <x:v>0.3664495965379877</x:v>
      </x:c>
      <x:c r="J32" s="42" t="n">
        <x:f>IF(F32="","",F32*I32)</x:f>
        <x:v>35.01284608740183</x:v>
      </x:c>
      <x:c r="K32" s="42" t="n">
        <x:f>IF(H32="","",J32*H32)</x:f>
        <x:v>9.34842990533629</x:v>
      </x:c>
    </x:row>
    <x:row r="33">
      <x:c r="A33" t="str">
        <x:v>22</x:v>
      </x:c>
      <x:c r="B33" t="str">
        <x:v>Utilities</x:v>
      </x:c>
      <x:c r="C33" t="n">
        <x:v>2029</x:v>
      </x:c>
      <x:c r="D33" s="36" t="n">
        <x:f>IFERROR(_xlfn.XLOOKUP(A33,'DATA BLS Projections'!$A$2:$A$20,'DATA BLS Projections'!$E$2:$E$20),0)</x:f>
        <x:v>0.009373393718276946</x:v>
      </x:c>
      <x:c r="E33" s="36" t="n">
        <x:f>IFERROR(_xlfn.XLOOKUP(A33,'Projection Assumptions'!$A$13:$A$31,'Projection Assumptions'!$C$13:$C$31),0)</x:f>
        <x:v>0.03</x:v>
      </x:c>
      <x:c r="F33" s="42" t="n">
        <x:f>IF(C33=2025,_xlfn.XLOOKUP(A33,'01 Industry Model'!$A$5:$A$23,'01 Industry Model'!$C$5:$C$23),F32*(1+D33)*(1+E33))</x:f>
        <x:v>99.33498817093736</x:v>
      </x:c>
      <x:c r="G33" s="36" t="n">
        <x:f>IFERROR(_xlfn.XLOOKUP(A33,'Projection Assumptions'!$A$13:$A$31,'Projection Assumptions'!$D$13:$D$31),0)</x:f>
        <x:v>0.05</x:v>
      </x:c>
      <x:c r="H33" s="36" t="n">
        <x:f>IF(C33=2025,"",IF(C33=2026,_xlfn.XLOOKUP(A33,'DATA Census'!$A$2:$A$20,'DATA Census'!$C$2:$C$20),MIN(1,H32+G33)))</x:f>
        <x:v>0.317</x:v>
      </x:c>
      <x:c r="I33" s="36" t="n">
        <x:f>MIN(1,MAX(0,_xlfn.XLOOKUP(A33,'01 Industry Model'!$A$5:$A$23,'01 Industry Model'!$H$5:$H$23)+(C33-2025)*_xlfn.XLOOKUP(A33,'Projection Assumptions'!$A$13:$A$31,'Projection Assumptions'!$E$13:$E$31)))</x:f>
        <x:v>0.3664495965379877</x:v>
      </x:c>
      <x:c r="J33" s="42" t="n">
        <x:f>IF(F33="","",F33*I33)</x:f>
        <x:v>36.40126633734578</x:v>
      </x:c>
      <x:c r="K33" s="42" t="n">
        <x:f>IF(H33="","",J33*H33)</x:f>
        <x:v>11.539201428938613</x:v>
      </x:c>
    </x:row>
    <x:row r="34">
      <x:c r="A34" t="str">
        <x:v>22</x:v>
      </x:c>
      <x:c r="B34" t="str">
        <x:v>Utilities</x:v>
      </x:c>
      <x:c r="C34" t="n">
        <x:v>2030</x:v>
      </x:c>
      <x:c r="D34" s="36" t="n">
        <x:f>IFERROR(_xlfn.XLOOKUP(A34,'DATA BLS Projections'!$A$2:$A$20,'DATA BLS Projections'!$E$2:$E$20),0)</x:f>
        <x:v>0.009373393718276946</x:v>
      </x:c>
      <x:c r="E34" s="36" t="n">
        <x:f>IFERROR(_xlfn.XLOOKUP(A34,'Projection Assumptions'!$A$13:$A$31,'Projection Assumptions'!$C$13:$C$31),0)</x:f>
        <x:v>0.03</x:v>
      </x:c>
      <x:c r="F34" s="42" t="n">
        <x:f>IF(C34=2025,_xlfn.XLOOKUP(A34,'01 Industry Model'!$A$5:$A$23,'01 Industry Model'!$C$5:$C$23),F33*(1+D34)*(1+E34))</x:f>
        <x:v>103.27407694881586</x:v>
      </x:c>
      <x:c r="G34" s="36" t="n">
        <x:f>IFERROR(_xlfn.XLOOKUP(A34,'Projection Assumptions'!$A$13:$A$31,'Projection Assumptions'!$D$13:$D$31),0)</x:f>
        <x:v>0.05</x:v>
      </x:c>
      <x:c r="H34" s="36" t="n">
        <x:f>IF(C34=2025,"",IF(C34=2026,_xlfn.XLOOKUP(A34,'DATA Census'!$A$2:$A$20,'DATA Census'!$C$2:$C$20),MIN(1,H33+G34)))</x:f>
        <x:v>0.367</x:v>
      </x:c>
      <x:c r="I34" s="36" t="n">
        <x:f>MIN(1,MAX(0,_xlfn.XLOOKUP(A34,'01 Industry Model'!$A$5:$A$23,'01 Industry Model'!$H$5:$H$23)+(C34-2025)*_xlfn.XLOOKUP(A34,'Projection Assumptions'!$A$13:$A$31,'Projection Assumptions'!$E$13:$E$31)))</x:f>
        <x:v>0.3664495965379877</x:v>
      </x:c>
      <x:c r="J34" s="42" t="n">
        <x:f>IF(F34="","",F34*I34)</x:f>
        <x:v>37.84474383072667</x:v>
      </x:c>
      <x:c r="K34" s="42" t="n">
        <x:f>IF(H34="","",J34*H34)</x:f>
        <x:v>13.889020985876687</x:v>
      </x:c>
    </x:row>
    <x:row r="35">
      <x:c r="A35" t="str">
        <x:v>23</x:v>
      </x:c>
      <x:c r="B35" t="str">
        <x:v>Construction</x:v>
      </x:c>
      <x:c r="C35" t="n">
        <x:v>2025</x:v>
      </x:c>
      <x:c r="D35" s="36" t="n">
        <x:f>IFERROR(_xlfn.XLOOKUP(A35,'DATA BLS Projections'!$A$2:$A$20,'DATA BLS Projections'!$E$2:$E$20),0)</x:f>
        <x:v>0.004860428535698125</x:v>
      </x:c>
      <x:c r="E35" s="36" t="n">
        <x:f>IFERROR(_xlfn.XLOOKUP(A35,'Projection Assumptions'!$A$13:$A$31,'Projection Assumptions'!$C$13:$C$31),0)</x:f>
        <x:v>0.03</x:v>
      </x:c>
      <x:c r="F35" s="42" t="n">
        <x:f>IF(C35=2025,_xlfn.XLOOKUP(A35,'01 Industry Model'!$A$5:$A$23,'01 Industry Model'!$C$5:$C$23),F34*(1+D35)*(1+E35))</x:f>
        <x:v>699.896249139</x:v>
      </x:c>
      <x:c r="G35" s="36" t="n">
        <x:f>IFERROR(_xlfn.XLOOKUP(A35,'Projection Assumptions'!$A$13:$A$31,'Projection Assumptions'!$D$13:$D$31),0)</x:f>
        <x:v>0.05</x:v>
      </x:c>
      <x:c r="H35" s="36" t="str">
        <x:f>IF(C35=2025,"",IF(C35=2026,_xlfn.XLOOKUP(A35,'DATA Census'!$A$2:$A$20,'DATA Census'!$C$2:$C$20),MIN(1,H34+G35)))</x:f>
      </x:c>
      <x:c r="I35" s="36" t="n">
        <x:f>MIN(1,MAX(0,_xlfn.XLOOKUP(A35,'01 Industry Model'!$A$5:$A$23,'01 Industry Model'!$H$5:$H$23)+(C35-2025)*_xlfn.XLOOKUP(A35,'Projection Assumptions'!$A$13:$A$31,'Projection Assumptions'!$E$13:$E$31)))</x:f>
        <x:v>0.265973819087164</x:v>
      </x:c>
      <x:c r="J35" s="42" t="n">
        <x:f>IF(F35="","",F35*I35)</x:f>
        <x:v>186.15407834828105</x:v>
      </x:c>
      <x:c r="K35" s="42" t="str">
        <x:f>IF(H35="","",J35*H35)</x:f>
      </x:c>
    </x:row>
    <x:row r="36">
      <x:c r="A36" t="str">
        <x:v>23</x:v>
      </x:c>
      <x:c r="B36" t="str">
        <x:v>Construction</x:v>
      </x:c>
      <x:c r="C36" t="n">
        <x:v>2026</x:v>
      </x:c>
      <x:c r="D36" s="36" t="n">
        <x:f>IFERROR(_xlfn.XLOOKUP(A36,'DATA BLS Projections'!$A$2:$A$20,'DATA BLS Projections'!$E$2:$E$20),0)</x:f>
        <x:v>0.004860428535698125</x:v>
      </x:c>
      <x:c r="E36" s="36" t="n">
        <x:f>IFERROR(_xlfn.XLOOKUP(A36,'Projection Assumptions'!$A$13:$A$31,'Projection Assumptions'!$C$13:$C$31),0)</x:f>
        <x:v>0.03</x:v>
      </x:c>
      <x:c r="F36" s="42" t="n">
        <x:f>IF(C36=2025,_xlfn.XLOOKUP(A36,'01 Industry Model'!$A$5:$A$23,'01 Industry Model'!$C$5:$C$23),F35*(1+D36)*(1+E36))</x:f>
        <x:v>724.3969861855536</x:v>
      </x:c>
      <x:c r="G36" s="36" t="n">
        <x:f>IFERROR(_xlfn.XLOOKUP(A36,'Projection Assumptions'!$A$13:$A$31,'Projection Assumptions'!$D$13:$D$31),0)</x:f>
        <x:v>0.05</x:v>
      </x:c>
      <x:c r="H36" s="36" t="n">
        <x:f>IF(C36=2025,"",IF(C36=2026,_xlfn.XLOOKUP(A36,'DATA Census'!$A$2:$A$20,'DATA Census'!$C$2:$C$20),MIN(1,H35+G36)))</x:f>
        <x:v>0.172</x:v>
      </x:c>
      <x:c r="I36" s="36" t="n">
        <x:f>MIN(1,MAX(0,_xlfn.XLOOKUP(A36,'01 Industry Model'!$A$5:$A$23,'01 Industry Model'!$H$5:$H$23)+(C36-2025)*_xlfn.XLOOKUP(A36,'Projection Assumptions'!$A$13:$A$31,'Projection Assumptions'!$E$13:$E$31)))</x:f>
        <x:v>0.265973819087164</x:v>
      </x:c>
      <x:c r="J36" s="42" t="n">
        <x:f>IF(F36="","",F36*I36)</x:f>
        <x:v>192.67063295100328</x:v>
      </x:c>
      <x:c r="K36" s="42" t="n">
        <x:f>IF(H36="","",J36*H36)</x:f>
        <x:v>33.139348867572565</x:v>
      </x:c>
    </x:row>
    <x:row r="37">
      <x:c r="A37" t="str">
        <x:v>23</x:v>
      </x:c>
      <x:c r="B37" t="str">
        <x:v>Construction</x:v>
      </x:c>
      <x:c r="C37" t="n">
        <x:v>2027</x:v>
      </x:c>
      <x:c r="D37" s="36" t="n">
        <x:f>IFERROR(_xlfn.XLOOKUP(A37,'DATA BLS Projections'!$A$2:$A$20,'DATA BLS Projections'!$E$2:$E$20),0)</x:f>
        <x:v>0.004860428535698125</x:v>
      </x:c>
      <x:c r="E37" s="36" t="n">
        <x:f>IFERROR(_xlfn.XLOOKUP(A37,'Projection Assumptions'!$A$13:$A$31,'Projection Assumptions'!$C$13:$C$31),0)</x:f>
        <x:v>0.03</x:v>
      </x:c>
      <x:c r="F37" s="42" t="n">
        <x:f>IF(C37=2025,_xlfn.XLOOKUP(A37,'01 Industry Model'!$A$5:$A$23,'01 Industry Model'!$C$5:$C$23),F36*(1+D37)*(1+E37))</x:f>
        <x:v>749.7554019474351</x:v>
      </x:c>
      <x:c r="G37" s="36" t="n">
        <x:f>IFERROR(_xlfn.XLOOKUP(A37,'Projection Assumptions'!$A$13:$A$31,'Projection Assumptions'!$D$13:$D$31),0)</x:f>
        <x:v>0.05</x:v>
      </x:c>
      <x:c r="H37" s="36" t="n">
        <x:f>IF(C37=2025,"",IF(C37=2026,_xlfn.XLOOKUP(A37,'DATA Census'!$A$2:$A$20,'DATA Census'!$C$2:$C$20),MIN(1,H36+G37)))</x:f>
        <x:v>0.22199999999999998</x:v>
      </x:c>
      <x:c r="I37" s="36" t="n">
        <x:f>MIN(1,MAX(0,_xlfn.XLOOKUP(A37,'01 Industry Model'!$A$5:$A$23,'01 Industry Model'!$H$5:$H$23)+(C37-2025)*_xlfn.XLOOKUP(A37,'Projection Assumptions'!$A$13:$A$31,'Projection Assumptions'!$E$13:$E$31)))</x:f>
        <x:v>0.265973819087164</x:v>
      </x:c>
      <x:c r="J37" s="42" t="n">
        <x:f>IF(F37="","",F37*I37)</x:f>
        <x:v>199.41530763719103</x:v>
      </x:c>
      <x:c r="K37" s="42" t="n">
        <x:f>IF(H37="","",J37*H37)</x:f>
        <x:v>44.2701982954564</x:v>
      </x:c>
    </x:row>
    <x:row r="38">
      <x:c r="A38" t="str">
        <x:v>23</x:v>
      </x:c>
      <x:c r="B38" t="str">
        <x:v>Construction</x:v>
      </x:c>
      <x:c r="C38" t="n">
        <x:v>2028</x:v>
      </x:c>
      <x:c r="D38" s="36" t="n">
        <x:f>IFERROR(_xlfn.XLOOKUP(A38,'DATA BLS Projections'!$A$2:$A$20,'DATA BLS Projections'!$E$2:$E$20),0)</x:f>
        <x:v>0.004860428535698125</x:v>
      </x:c>
      <x:c r="E38" s="36" t="n">
        <x:f>IFERROR(_xlfn.XLOOKUP(A38,'Projection Assumptions'!$A$13:$A$31,'Projection Assumptions'!$C$13:$C$31),0)</x:f>
        <x:v>0.03</x:v>
      </x:c>
      <x:c r="F38" s="42" t="n">
        <x:f>IF(C38=2025,_xlfn.XLOOKUP(A38,'01 Industry Model'!$A$5:$A$23,'01 Industry Model'!$C$5:$C$23),F37*(1+D38)*(1+E38))</x:f>
        <x:v>776.0015205327899</x:v>
      </x:c>
      <x:c r="G38" s="36" t="n">
        <x:f>IFERROR(_xlfn.XLOOKUP(A38,'Projection Assumptions'!$A$13:$A$31,'Projection Assumptions'!$D$13:$D$31),0)</x:f>
        <x:v>0.05</x:v>
      </x:c>
      <x:c r="H38" s="36" t="n">
        <x:f>IF(C38=2025,"",IF(C38=2026,_xlfn.XLOOKUP(A38,'DATA Census'!$A$2:$A$20,'DATA Census'!$C$2:$C$20),MIN(1,H37+G38)))</x:f>
        <x:v>0.27199999999999996</x:v>
      </x:c>
      <x:c r="I38" s="36" t="n">
        <x:f>MIN(1,MAX(0,_xlfn.XLOOKUP(A38,'01 Industry Model'!$A$5:$A$23,'01 Industry Model'!$H$5:$H$23)+(C38-2025)*_xlfn.XLOOKUP(A38,'Projection Assumptions'!$A$13:$A$31,'Projection Assumptions'!$E$13:$E$31)))</x:f>
        <x:v>0.265973819087164</x:v>
      </x:c>
      <x:c r="J38" s="42" t="n">
        <x:f>IF(F38="","",F38*I38)</x:f>
        <x:v>206.39608803355245</x:v>
      </x:c>
      <x:c r="K38" s="42" t="n">
        <x:f>IF(H38="","",J38*H38)</x:f>
        <x:v>56.139735945126255</x:v>
      </x:c>
    </x:row>
    <x:row r="39">
      <x:c r="A39" t="str">
        <x:v>23</x:v>
      </x:c>
      <x:c r="B39" t="str">
        <x:v>Construction</x:v>
      </x:c>
      <x:c r="C39" t="n">
        <x:v>2029</x:v>
      </x:c>
      <x:c r="D39" s="36" t="n">
        <x:f>IFERROR(_xlfn.XLOOKUP(A39,'DATA BLS Projections'!$A$2:$A$20,'DATA BLS Projections'!$E$2:$E$20),0)</x:f>
        <x:v>0.004860428535698125</x:v>
      </x:c>
      <x:c r="E39" s="36" t="n">
        <x:f>IFERROR(_xlfn.XLOOKUP(A39,'Projection Assumptions'!$A$13:$A$31,'Projection Assumptions'!$C$13:$C$31),0)</x:f>
        <x:v>0.03</x:v>
      </x:c>
      <x:c r="F39" s="42" t="n">
        <x:f>IF(C39=2025,_xlfn.XLOOKUP(A39,'01 Industry Model'!$A$5:$A$23,'01 Industry Model'!$C$5:$C$23),F38*(1+D39)*(1+E39))</x:f>
        <x:v>803.1664170809406</x:v>
      </x:c>
      <x:c r="G39" s="36" t="n">
        <x:f>IFERROR(_xlfn.XLOOKUP(A39,'Projection Assumptions'!$A$13:$A$31,'Projection Assumptions'!$D$13:$D$31),0)</x:f>
        <x:v>0.05</x:v>
      </x:c>
      <x:c r="H39" s="36" t="n">
        <x:f>IF(C39=2025,"",IF(C39=2026,_xlfn.XLOOKUP(A39,'DATA Census'!$A$2:$A$20,'DATA Census'!$C$2:$C$20),MIN(1,H38+G39)))</x:f>
        <x:v>0.32199999999999995</x:v>
      </x:c>
      <x:c r="I39" s="36" t="n">
        <x:f>MIN(1,MAX(0,_xlfn.XLOOKUP(A39,'01 Industry Model'!$A$5:$A$23,'01 Industry Model'!$H$5:$H$23)+(C39-2025)*_xlfn.XLOOKUP(A39,'Projection Assumptions'!$A$13:$A$31,'Projection Assumptions'!$E$13:$E$31)))</x:f>
        <x:v>0.265973819087164</x:v>
      </x:c>
      <x:c r="J39" s="42" t="n">
        <x:f>IF(F39="","",F39*I39)</x:f>
        <x:v>213.6212393135718</x:v>
      </x:c>
      <x:c r="K39" s="42" t="n">
        <x:f>IF(H39="","",J39*H39)</x:f>
        <x:v>68.78603905897012</x:v>
      </x:c>
    </x:row>
    <x:row r="40">
      <x:c r="A40" t="str">
        <x:v>23</x:v>
      </x:c>
      <x:c r="B40" t="str">
        <x:v>Construction</x:v>
      </x:c>
      <x:c r="C40" t="n">
        <x:v>2030</x:v>
      </x:c>
      <x:c r="D40" s="36" t="n">
        <x:f>IFERROR(_xlfn.XLOOKUP(A40,'DATA BLS Projections'!$A$2:$A$20,'DATA BLS Projections'!$E$2:$E$20),0)</x:f>
        <x:v>0.004860428535698125</x:v>
      </x:c>
      <x:c r="E40" s="36" t="n">
        <x:f>IFERROR(_xlfn.XLOOKUP(A40,'Projection Assumptions'!$A$13:$A$31,'Projection Assumptions'!$C$13:$C$31),0)</x:f>
        <x:v>0.03</x:v>
      </x:c>
      <x:c r="F40" s="42" t="n">
        <x:f>IF(C40=2025,_xlfn.XLOOKUP(A40,'01 Industry Model'!$A$5:$A$23,'01 Industry Model'!$C$5:$C$23),F39*(1+D40)*(1+E40))</x:f>
        <x:v>831.2822545550383</x:v>
      </x:c>
      <x:c r="G40" s="36" t="n">
        <x:f>IFERROR(_xlfn.XLOOKUP(A40,'Projection Assumptions'!$A$13:$A$31,'Projection Assumptions'!$D$13:$D$31),0)</x:f>
        <x:v>0.05</x:v>
      </x:c>
      <x:c r="H40" s="36" t="n">
        <x:f>IF(C40=2025,"",IF(C40=2026,_xlfn.XLOOKUP(A40,'DATA Census'!$A$2:$A$20,'DATA Census'!$C$2:$C$20),MIN(1,H39+G40)))</x:f>
        <x:v>0.37199999999999994</x:v>
      </x:c>
      <x:c r="I40" s="36" t="n">
        <x:f>MIN(1,MAX(0,_xlfn.XLOOKUP(A40,'01 Industry Model'!$A$5:$A$23,'01 Industry Model'!$H$5:$H$23)+(C40-2025)*_xlfn.XLOOKUP(A40,'Projection Assumptions'!$A$13:$A$31,'Projection Assumptions'!$E$13:$E$31)))</x:f>
        <x:v>0.265973819087164</x:v>
      </x:c>
      <x:c r="J40" s="42" t="n">
        <x:f>IF(F40="","",F40*I40)</x:f>
        <x:v>221.09931598339156</x:v>
      </x:c>
      <x:c r="K40" s="42" t="n">
        <x:f>IF(H40="","",J40*H40)</x:f>
        <x:v>82.24894554582166</x:v>
      </x:c>
    </x:row>
    <x:row r="41">
      <x:c r="A41" t="str">
        <x:v>31-33</x:v>
      </x:c>
      <x:c r="B41" t="str">
        <x:v>Manufacturing</x:v>
      </x:c>
      <x:c r="C41" t="n">
        <x:v>2025</x:v>
      </x:c>
      <x:c r="D41" s="36" t="n">
        <x:f>IFERROR(_xlfn.XLOOKUP(A41,'DATA BLS Projections'!$A$2:$A$20,'DATA BLS Projections'!$E$2:$E$20),0)</x:f>
        <x:v>0.0005692354910324937</x:v>
      </x:c>
      <x:c r="E41" s="36" t="n">
        <x:f>IFERROR(_xlfn.XLOOKUP(A41,'Projection Assumptions'!$A$13:$A$31,'Projection Assumptions'!$C$13:$C$31),0)</x:f>
        <x:v>0.03</x:v>
      </x:c>
      <x:c r="F41" s="42" t="n">
        <x:f>IF(C41=2025,_xlfn.XLOOKUP(A41,'01 Industry Model'!$A$5:$A$23,'01 Industry Model'!$C$5:$C$23),F40*(1+D41)*(1+E41))</x:f>
        <x:v>1125.542676332</x:v>
      </x:c>
      <x:c r="G41" s="36" t="n">
        <x:f>IFERROR(_xlfn.XLOOKUP(A41,'Projection Assumptions'!$A$13:$A$31,'Projection Assumptions'!$D$13:$D$31),0)</x:f>
        <x:v>0.05</x:v>
      </x:c>
      <x:c r="H41" s="36" t="str">
        <x:f>IF(C41=2025,"",IF(C41=2026,_xlfn.XLOOKUP(A41,'DATA Census'!$A$2:$A$20,'DATA Census'!$C$2:$C$20),MIN(1,H40+G41)))</x:f>
      </x:c>
      <x:c r="I41" s="36" t="n">
        <x:f>MIN(1,MAX(0,_xlfn.XLOOKUP(A41,'01 Industry Model'!$A$5:$A$23,'01 Industry Model'!$H$5:$H$23)+(C41-2025)*_xlfn.XLOOKUP(A41,'Projection Assumptions'!$A$13:$A$31,'Projection Assumptions'!$E$13:$E$31)))</x:f>
        <x:v>0.3320800762363539</x:v>
      </x:c>
      <x:c r="J41" s="42" t="n">
        <x:f>IF(F41="","",F41*I41)</x:f>
        <x:v>373.7702977636003</x:v>
      </x:c>
      <x:c r="K41" s="42" t="str">
        <x:f>IF(H41="","",J41*H41)</x:f>
      </x:c>
    </x:row>
    <x:row r="42">
      <x:c r="A42" t="str">
        <x:v>31-33</x:v>
      </x:c>
      <x:c r="B42" t="str">
        <x:v>Manufacturing</x:v>
      </x:c>
      <x:c r="C42" t="n">
        <x:v>2026</x:v>
      </x:c>
      <x:c r="D42" s="36" t="n">
        <x:f>IFERROR(_xlfn.XLOOKUP(A42,'DATA BLS Projections'!$A$2:$A$20,'DATA BLS Projections'!$E$2:$E$20),0)</x:f>
        <x:v>0.0005692354910324937</x:v>
      </x:c>
      <x:c r="E42" s="36" t="n">
        <x:f>IFERROR(_xlfn.XLOOKUP(A42,'Projection Assumptions'!$A$13:$A$31,'Projection Assumptions'!$C$13:$C$31),0)</x:f>
        <x:v>0.03</x:v>
      </x:c>
      <x:c r="F42" s="42" t="n">
        <x:f>IF(C42=2025,_xlfn.XLOOKUP(A42,'01 Industry Model'!$A$5:$A$23,'01 Industry Model'!$C$5:$C$23),F41*(1+D42)*(1+E42))</x:f>
        <x:v>1159.9688764251412</x:v>
      </x:c>
      <x:c r="G42" s="36" t="n">
        <x:f>IFERROR(_xlfn.XLOOKUP(A42,'Projection Assumptions'!$A$13:$A$31,'Projection Assumptions'!$D$13:$D$31),0)</x:f>
        <x:v>0.05</x:v>
      </x:c>
      <x:c r="H42" s="36" t="n">
        <x:f>IF(C42=2025,"",IF(C42=2026,_xlfn.XLOOKUP(A42,'DATA Census'!$A$2:$A$20,'DATA Census'!$C$2:$C$20),MIN(1,H41+G42)))</x:f>
        <x:v>0.208</x:v>
      </x:c>
      <x:c r="I42" s="36" t="n">
        <x:f>MIN(1,MAX(0,_xlfn.XLOOKUP(A42,'01 Industry Model'!$A$5:$A$23,'01 Industry Model'!$H$5:$H$23)+(C42-2025)*_xlfn.XLOOKUP(A42,'Projection Assumptions'!$A$13:$A$31,'Projection Assumptions'!$E$13:$E$31)))</x:f>
        <x:v>0.3320800762363539</x:v>
      </x:c>
      <x:c r="J42" s="42" t="n">
        <x:f>IF(F42="","",F42*I42)</x:f>
        <x:v>385.2025529150586</x:v>
      </x:c>
      <x:c r="K42" s="42" t="n">
        <x:f>IF(H42="","",J42*H42)</x:f>
        <x:v>80.12213100633218</x:v>
      </x:c>
    </x:row>
    <x:row r="43">
      <x:c r="A43" t="str">
        <x:v>31-33</x:v>
      </x:c>
      <x:c r="B43" t="str">
        <x:v>Manufacturing</x:v>
      </x:c>
      <x:c r="C43" t="n">
        <x:v>2027</x:v>
      </x:c>
      <x:c r="D43" s="36" t="n">
        <x:f>IFERROR(_xlfn.XLOOKUP(A43,'DATA BLS Projections'!$A$2:$A$20,'DATA BLS Projections'!$E$2:$E$20),0)</x:f>
        <x:v>0.0005692354910324937</x:v>
      </x:c>
      <x:c r="E43" s="36" t="n">
        <x:f>IFERROR(_xlfn.XLOOKUP(A43,'Projection Assumptions'!$A$13:$A$31,'Projection Assumptions'!$C$13:$C$31),0)</x:f>
        <x:v>0.03</x:v>
      </x:c>
      <x:c r="F43" s="42" t="n">
        <x:f>IF(C43=2025,_xlfn.XLOOKUP(A43,'01 Industry Model'!$A$5:$A$23,'01 Industry Model'!$C$5:$C$23),F42*(1+D43)*(1+E43))</x:f>
        <x:v>1195.4480470344383</x:v>
      </x:c>
      <x:c r="G43" s="36" t="n">
        <x:f>IFERROR(_xlfn.XLOOKUP(A43,'Projection Assumptions'!$A$13:$A$31,'Projection Assumptions'!$D$13:$D$31),0)</x:f>
        <x:v>0.05</x:v>
      </x:c>
      <x:c r="H43" s="36" t="n">
        <x:f>IF(C43=2025,"",IF(C43=2026,_xlfn.XLOOKUP(A43,'DATA Census'!$A$2:$A$20,'DATA Census'!$C$2:$C$20),MIN(1,H42+G43)))</x:f>
        <x:v>0.258</x:v>
      </x:c>
      <x:c r="I43" s="36" t="n">
        <x:f>MIN(1,MAX(0,_xlfn.XLOOKUP(A43,'01 Industry Model'!$A$5:$A$23,'01 Industry Model'!$H$5:$H$23)+(C43-2025)*_xlfn.XLOOKUP(A43,'Projection Assumptions'!$A$13:$A$31,'Projection Assumptions'!$E$13:$E$31)))</x:f>
        <x:v>0.3320800762363539</x:v>
      </x:c>
      <x:c r="J43" s="42" t="n">
        <x:f>IF(F43="","",F43*I43)</x:f>
        <x:v>396.98447859579665</x:v>
      </x:c>
      <x:c r="K43" s="42" t="n">
        <x:f>IF(H43="","",J43*H43)</x:f>
        <x:v>102.42199547771554</x:v>
      </x:c>
    </x:row>
    <x:row r="44">
      <x:c r="A44" t="str">
        <x:v>31-33</x:v>
      </x:c>
      <x:c r="B44" t="str">
        <x:v>Manufacturing</x:v>
      </x:c>
      <x:c r="C44" t="n">
        <x:v>2028</x:v>
      </x:c>
      <x:c r="D44" s="36" t="n">
        <x:f>IFERROR(_xlfn.XLOOKUP(A44,'DATA BLS Projections'!$A$2:$A$20,'DATA BLS Projections'!$E$2:$E$20),0)</x:f>
        <x:v>0.0005692354910324937</x:v>
      </x:c>
      <x:c r="E44" s="36" t="n">
        <x:f>IFERROR(_xlfn.XLOOKUP(A44,'Projection Assumptions'!$A$13:$A$31,'Projection Assumptions'!$C$13:$C$31),0)</x:f>
        <x:v>0.03</x:v>
      </x:c>
      <x:c r="F44" s="42" t="n">
        <x:f>IF(C44=2025,_xlfn.XLOOKUP(A44,'01 Industry Model'!$A$5:$A$23,'01 Industry Model'!$C$5:$C$23),F43*(1+D44)*(1+E44))</x:f>
        <x:v>1232.0123946452109</x:v>
      </x:c>
      <x:c r="G44" s="36" t="n">
        <x:f>IFERROR(_xlfn.XLOOKUP(A44,'Projection Assumptions'!$A$13:$A$31,'Projection Assumptions'!$D$13:$D$31),0)</x:f>
        <x:v>0.05</x:v>
      </x:c>
      <x:c r="H44" s="36" t="n">
        <x:f>IF(C44=2025,"",IF(C44=2026,_xlfn.XLOOKUP(A44,'DATA Census'!$A$2:$A$20,'DATA Census'!$C$2:$C$20),MIN(1,H43+G44)))</x:f>
        <x:v>0.308</x:v>
      </x:c>
      <x:c r="I44" s="36" t="n">
        <x:f>MIN(1,MAX(0,_xlfn.XLOOKUP(A44,'01 Industry Model'!$A$5:$A$23,'01 Industry Model'!$H$5:$H$23)+(C44-2025)*_xlfn.XLOOKUP(A44,'Projection Assumptions'!$A$13:$A$31,'Projection Assumptions'!$E$13:$E$31)))</x:f>
        <x:v>0.3320800762363539</x:v>
      </x:c>
      <x:c r="J44" s="42" t="n">
        <x:f>IF(F44="","",F44*I44)</x:f>
        <x:v>409.1267699379145</x:v>
      </x:c>
      <x:c r="K44" s="42" t="n">
        <x:f>IF(H44="","",J44*H44)</x:f>
        <x:v>126.01104514087767</x:v>
      </x:c>
    </x:row>
    <x:row r="45">
      <x:c r="A45" t="str">
        <x:v>31-33</x:v>
      </x:c>
      <x:c r="B45" t="str">
        <x:v>Manufacturing</x:v>
      </x:c>
      <x:c r="C45" t="n">
        <x:v>2029</x:v>
      </x:c>
      <x:c r="D45" s="36" t="n">
        <x:f>IFERROR(_xlfn.XLOOKUP(A45,'DATA BLS Projections'!$A$2:$A$20,'DATA BLS Projections'!$E$2:$E$20),0)</x:f>
        <x:v>0.0005692354910324937</x:v>
      </x:c>
      <x:c r="E45" s="36" t="n">
        <x:f>IFERROR(_xlfn.XLOOKUP(A45,'Projection Assumptions'!$A$13:$A$31,'Projection Assumptions'!$C$13:$C$31),0)</x:f>
        <x:v>0.03</x:v>
      </x:c>
      <x:c r="F45" s="42" t="n">
        <x:f>IF(C45=2025,_xlfn.XLOOKUP(A45,'01 Industry Model'!$A$5:$A$23,'01 Industry Model'!$C$5:$C$23),F44*(1+D45)*(1+E45))</x:f>
        <x:v>1269.695110820404</x:v>
      </x:c>
      <x:c r="G45" s="36" t="n">
        <x:f>IFERROR(_xlfn.XLOOKUP(A45,'Projection Assumptions'!$A$13:$A$31,'Projection Assumptions'!$D$13:$D$31),0)</x:f>
        <x:v>0.05</x:v>
      </x:c>
      <x:c r="H45" s="36" t="n">
        <x:f>IF(C45=2025,"",IF(C45=2026,_xlfn.XLOOKUP(A45,'DATA Census'!$A$2:$A$20,'DATA Census'!$C$2:$C$20),MIN(1,H44+G45)))</x:f>
        <x:v>0.358</x:v>
      </x:c>
      <x:c r="I45" s="36" t="n">
        <x:f>MIN(1,MAX(0,_xlfn.XLOOKUP(A45,'01 Industry Model'!$A$5:$A$23,'01 Industry Model'!$H$5:$H$23)+(C45-2025)*_xlfn.XLOOKUP(A45,'Projection Assumptions'!$A$13:$A$31,'Projection Assumptions'!$E$13:$E$31)))</x:f>
        <x:v>0.3320800762363539</x:v>
      </x:c>
      <x:c r="J45" s="42" t="n">
        <x:f>IF(F45="","",F45*I45)</x:f>
        <x:v>421.6404491981655</x:v>
      </x:c>
      <x:c r="K45" s="42" t="n">
        <x:f>IF(H45="","",J45*H45)</x:f>
        <x:v>150.94728081294326</x:v>
      </x:c>
    </x:row>
    <x:row r="46">
      <x:c r="A46" t="str">
        <x:v>31-33</x:v>
      </x:c>
      <x:c r="B46" t="str">
        <x:v>Manufacturing</x:v>
      </x:c>
      <x:c r="C46" t="n">
        <x:v>2030</x:v>
      </x:c>
      <x:c r="D46" s="36" t="n">
        <x:f>IFERROR(_xlfn.XLOOKUP(A46,'DATA BLS Projections'!$A$2:$A$20,'DATA BLS Projections'!$E$2:$E$20),0)</x:f>
        <x:v>0.0005692354910324937</x:v>
      </x:c>
      <x:c r="E46" s="36" t="n">
        <x:f>IFERROR(_xlfn.XLOOKUP(A46,'Projection Assumptions'!$A$13:$A$31,'Projection Assumptions'!$C$13:$C$31),0)</x:f>
        <x:v>0.03</x:v>
      </x:c>
      <x:c r="F46" s="42" t="n">
        <x:f>IF(C46=2025,_xlfn.XLOOKUP(A46,'01 Industry Model'!$A$5:$A$23,'01 Industry Model'!$C$5:$C$23),F45*(1+D46)*(1+E46))</x:f>
        <x:v>1308.5304023304816</x:v>
      </x:c>
      <x:c r="G46" s="36" t="n">
        <x:f>IFERROR(_xlfn.XLOOKUP(A46,'Projection Assumptions'!$A$13:$A$31,'Projection Assumptions'!$D$13:$D$31),0)</x:f>
        <x:v>0.05</x:v>
      </x:c>
      <x:c r="H46" s="36" t="n">
        <x:f>IF(C46=2025,"",IF(C46=2026,_xlfn.XLOOKUP(A46,'DATA Census'!$A$2:$A$20,'DATA Census'!$C$2:$C$20),MIN(1,H45+G46)))</x:f>
        <x:v>0.408</x:v>
      </x:c>
      <x:c r="I46" s="36" t="n">
        <x:f>MIN(1,MAX(0,_xlfn.XLOOKUP(A46,'01 Industry Model'!$A$5:$A$23,'01 Industry Model'!$H$5:$H$23)+(C46-2025)*_xlfn.XLOOKUP(A46,'Projection Assumptions'!$A$13:$A$31,'Projection Assumptions'!$E$13:$E$31)))</x:f>
        <x:v>0.3320800762363539</x:v>
      </x:c>
      <x:c r="J46" s="42" t="n">
        <x:f>IF(F46="","",F46*I46)</x:f>
        <x:v>434.53687576349313</x:v>
      </x:c>
      <x:c r="K46" s="42" t="n">
        <x:f>IF(H46="","",J46*H46)</x:f>
        <x:v>177.29104531150517</x:v>
      </x:c>
    </x:row>
    <x:row r="47">
      <x:c r="A47" t="str">
        <x:v>42</x:v>
      </x:c>
      <x:c r="B47" t="str">
        <x:v>Wholesale trade</x:v>
      </x:c>
      <x:c r="C47" t="n">
        <x:v>2025</x:v>
      </x:c>
      <x:c r="D47" s="36" t="n">
        <x:f>IFERROR(_xlfn.XLOOKUP(A47,'DATA BLS Projections'!$A$2:$A$20,'DATA BLS Projections'!$E$2:$E$20),0)</x:f>
        <x:v>0.0020472138662182005</x:v>
      </x:c>
      <x:c r="E47" s="36" t="n">
        <x:f>IFERROR(_xlfn.XLOOKUP(A47,'Projection Assumptions'!$A$13:$A$31,'Projection Assumptions'!$C$13:$C$31),0)</x:f>
        <x:v>0.03</x:v>
      </x:c>
      <x:c r="F47" s="42" t="n">
        <x:f>IF(C47=2025,_xlfn.XLOOKUP(A47,'01 Industry Model'!$A$5:$A$23,'01 Industry Model'!$C$5:$C$23),F46*(1+D47)*(1+E47))</x:f>
        <x:v>638.878973832</x:v>
      </x:c>
      <x:c r="G47" s="36" t="n">
        <x:f>IFERROR(_xlfn.XLOOKUP(A47,'Projection Assumptions'!$A$13:$A$31,'Projection Assumptions'!$D$13:$D$31),0)</x:f>
        <x:v>0.05</x:v>
      </x:c>
      <x:c r="H47" s="36" t="str">
        <x:f>IF(C47=2025,"",IF(C47=2026,_xlfn.XLOOKUP(A47,'DATA Census'!$A$2:$A$20,'DATA Census'!$C$2:$C$20),MIN(1,H46+G47)))</x:f>
      </x:c>
      <x:c r="I47" s="36" t="n">
        <x:f>MIN(1,MAX(0,_xlfn.XLOOKUP(A47,'01 Industry Model'!$A$5:$A$23,'01 Industry Model'!$H$5:$H$23)+(C47-2025)*_xlfn.XLOOKUP(A47,'Projection Assumptions'!$A$13:$A$31,'Projection Assumptions'!$E$13:$E$31)))</x:f>
        <x:v>0.4620654734747718</x:v>
      </x:c>
      <x:c r="J47" s="42" t="n">
        <x:f>IF(F47="","",F47*I47)</x:f>
        <x:v>295.20391553675944</x:v>
      </x:c>
      <x:c r="K47" s="42" t="str">
        <x:f>IF(H47="","",J47*H47)</x:f>
      </x:c>
    </x:row>
    <x:row r="48">
      <x:c r="A48" t="str">
        <x:v>42</x:v>
      </x:c>
      <x:c r="B48" t="str">
        <x:v>Wholesale trade</x:v>
      </x:c>
      <x:c r="C48" t="n">
        <x:v>2026</x:v>
      </x:c>
      <x:c r="D48" s="36" t="n">
        <x:f>IFERROR(_xlfn.XLOOKUP(A48,'DATA BLS Projections'!$A$2:$A$20,'DATA BLS Projections'!$E$2:$E$20),0)</x:f>
        <x:v>0.0020472138662182005</x:v>
      </x:c>
      <x:c r="E48" s="36" t="n">
        <x:f>IFERROR(_xlfn.XLOOKUP(A48,'Projection Assumptions'!$A$13:$A$31,'Projection Assumptions'!$C$13:$C$31),0)</x:f>
        <x:v>0.03</x:v>
      </x:c>
      <x:c r="F48" s="42" t="n">
        <x:f>IF(C48=2025,_xlfn.XLOOKUP(A48,'01 Industry Model'!$A$5:$A$23,'01 Industry Model'!$C$5:$C$23),F47*(1+D48)*(1+E48))</x:f>
        <x:v>659.3925025978461</x:v>
      </x:c>
      <x:c r="G48" s="36" t="n">
        <x:f>IFERROR(_xlfn.XLOOKUP(A48,'Projection Assumptions'!$A$13:$A$31,'Projection Assumptions'!$D$13:$D$31),0)</x:f>
        <x:v>0.05</x:v>
      </x:c>
      <x:c r="H48" s="36" t="n">
        <x:f>IF(C48=2025,"",IF(C48=2026,_xlfn.XLOOKUP(A48,'DATA Census'!$A$2:$A$20,'DATA Census'!$C$2:$C$20),MIN(1,H47+G48)))</x:f>
        <x:v>0.216</x:v>
      </x:c>
      <x:c r="I48" s="36" t="n">
        <x:f>MIN(1,MAX(0,_xlfn.XLOOKUP(A48,'01 Industry Model'!$A$5:$A$23,'01 Industry Model'!$H$5:$H$23)+(C48-2025)*_xlfn.XLOOKUP(A48,'Projection Assumptions'!$A$13:$A$31,'Projection Assumptions'!$E$13:$E$31)))</x:f>
        <x:v>0.4620654734747718</x:v>
      </x:c>
      <x:c r="J48" s="42" t="n">
        <x:f>IF(F48="","",F48*I48)</x:f>
        <x:v>304.68250891858844</x:v>
      </x:c>
      <x:c r="K48" s="42" t="n">
        <x:f>IF(H48="","",J48*H48)</x:f>
        <x:v>65.81142192641511</x:v>
      </x:c>
    </x:row>
    <x:row r="49">
      <x:c r="A49" t="str">
        <x:v>42</x:v>
      </x:c>
      <x:c r="B49" t="str">
        <x:v>Wholesale trade</x:v>
      </x:c>
      <x:c r="C49" t="n">
        <x:v>2027</x:v>
      </x:c>
      <x:c r="D49" s="36" t="n">
        <x:f>IFERROR(_xlfn.XLOOKUP(A49,'DATA BLS Projections'!$A$2:$A$20,'DATA BLS Projections'!$E$2:$E$20),0)</x:f>
        <x:v>0.0020472138662182005</x:v>
      </x:c>
      <x:c r="E49" s="36" t="n">
        <x:f>IFERROR(_xlfn.XLOOKUP(A49,'Projection Assumptions'!$A$13:$A$31,'Projection Assumptions'!$C$13:$C$31),0)</x:f>
        <x:v>0.03</x:v>
      </x:c>
      <x:c r="F49" s="42" t="n">
        <x:f>IF(C49=2025,_xlfn.XLOOKUP(A49,'01 Industry Model'!$A$5:$A$23,'01 Industry Model'!$C$5:$C$23),F48*(1+D49)*(1+E49))</x:f>
        <x:v>680.5646926746182</x:v>
      </x:c>
      <x:c r="G49" s="36" t="n">
        <x:f>IFERROR(_xlfn.XLOOKUP(A49,'Projection Assumptions'!$A$13:$A$31,'Projection Assumptions'!$D$13:$D$31),0)</x:f>
        <x:v>0.05</x:v>
      </x:c>
      <x:c r="H49" s="36" t="n">
        <x:f>IF(C49=2025,"",IF(C49=2026,_xlfn.XLOOKUP(A49,'DATA Census'!$A$2:$A$20,'DATA Census'!$C$2:$C$20),MIN(1,H48+G49)))</x:f>
        <x:v>0.266</x:v>
      </x:c>
      <x:c r="I49" s="36" t="n">
        <x:f>MIN(1,MAX(0,_xlfn.XLOOKUP(A49,'01 Industry Model'!$A$5:$A$23,'01 Industry Model'!$H$5:$H$23)+(C49-2025)*_xlfn.XLOOKUP(A49,'Projection Assumptions'!$A$13:$A$31,'Projection Assumptions'!$E$13:$E$31)))</x:f>
        <x:v>0.4620654734747718</x:v>
      </x:c>
      <x:c r="J49" s="42" t="n">
        <x:f>IF(F49="","",F49*I49)</x:f>
        <x:v>314.46544695091</x:v>
      </x:c>
      <x:c r="K49" s="42" t="n">
        <x:f>IF(H49="","",J49*H49)</x:f>
        <x:v>83.64780888894207</x:v>
      </x:c>
    </x:row>
    <x:row r="50">
      <x:c r="A50" t="str">
        <x:v>42</x:v>
      </x:c>
      <x:c r="B50" t="str">
        <x:v>Wholesale trade</x:v>
      </x:c>
      <x:c r="C50" t="n">
        <x:v>2028</x:v>
      </x:c>
      <x:c r="D50" s="36" t="n">
        <x:f>IFERROR(_xlfn.XLOOKUP(A50,'DATA BLS Projections'!$A$2:$A$20,'DATA BLS Projections'!$E$2:$E$20),0)</x:f>
        <x:v>0.0020472138662182005</x:v>
      </x:c>
      <x:c r="E50" s="36" t="n">
        <x:f>IFERROR(_xlfn.XLOOKUP(A50,'Projection Assumptions'!$A$13:$A$31,'Projection Assumptions'!$C$13:$C$31),0)</x:f>
        <x:v>0.03</x:v>
      </x:c>
      <x:c r="F50" s="42" t="n">
        <x:f>IF(C50=2025,_xlfn.XLOOKUP(A50,'01 Industry Model'!$A$5:$A$23,'01 Industry Model'!$C$5:$C$23),F49*(1+D50)*(1+E50))</x:f>
        <x:v>702.4166927748298</x:v>
      </x:c>
      <x:c r="G50" s="36" t="n">
        <x:f>IFERROR(_xlfn.XLOOKUP(A50,'Projection Assumptions'!$A$13:$A$31,'Projection Assumptions'!$D$13:$D$31),0)</x:f>
        <x:v>0.05</x:v>
      </x:c>
      <x:c r="H50" s="36" t="n">
        <x:f>IF(C50=2025,"",IF(C50=2026,_xlfn.XLOOKUP(A50,'DATA Census'!$A$2:$A$20,'DATA Census'!$C$2:$C$20),MIN(1,H49+G50)))</x:f>
        <x:v>0.316</x:v>
      </x:c>
      <x:c r="I50" s="36" t="n">
        <x:f>MIN(1,MAX(0,_xlfn.XLOOKUP(A50,'01 Industry Model'!$A$5:$A$23,'01 Industry Model'!$H$5:$H$23)+(C50-2025)*_xlfn.XLOOKUP(A50,'Projection Assumptions'!$A$13:$A$31,'Projection Assumptions'!$E$13:$E$31)))</x:f>
        <x:v>0.4620654734747718</x:v>
      </x:c>
      <x:c r="J50" s="42" t="n">
        <x:f>IF(F50="","",F50*I50)</x:f>
        <x:v>324.56250172358506</x:v>
      </x:c>
      <x:c r="K50" s="42" t="n">
        <x:f>IF(H50="","",J50*H50)</x:f>
        <x:v>102.56175054465288</x:v>
      </x:c>
    </x:row>
    <x:row r="51">
      <x:c r="A51" t="str">
        <x:v>42</x:v>
      </x:c>
      <x:c r="B51" t="str">
        <x:v>Wholesale trade</x:v>
      </x:c>
      <x:c r="C51" t="n">
        <x:v>2029</x:v>
      </x:c>
      <x:c r="D51" s="36" t="n">
        <x:f>IFERROR(_xlfn.XLOOKUP(A51,'DATA BLS Projections'!$A$2:$A$20,'DATA BLS Projections'!$E$2:$E$20),0)</x:f>
        <x:v>0.0020472138662182005</x:v>
      </x:c>
      <x:c r="E51" s="36" t="n">
        <x:f>IFERROR(_xlfn.XLOOKUP(A51,'Projection Assumptions'!$A$13:$A$31,'Projection Assumptions'!$C$13:$C$31),0)</x:f>
        <x:v>0.03</x:v>
      </x:c>
      <x:c r="F51" s="42" t="n">
        <x:f>IF(C51=2025,_xlfn.XLOOKUP(A51,'01 Industry Model'!$A$5:$A$23,'01 Industry Model'!$C$5:$C$23),F50*(1+D51)*(1+E51))</x:f>
        <x:v>724.9703306671859</x:v>
      </x:c>
      <x:c r="G51" s="36" t="n">
        <x:f>IFERROR(_xlfn.XLOOKUP(A51,'Projection Assumptions'!$A$13:$A$31,'Projection Assumptions'!$D$13:$D$31),0)</x:f>
        <x:v>0.05</x:v>
      </x:c>
      <x:c r="H51" s="36" t="n">
        <x:f>IF(C51=2025,"",IF(C51=2026,_xlfn.XLOOKUP(A51,'DATA Census'!$A$2:$A$20,'DATA Census'!$C$2:$C$20),MIN(1,H50+G51)))</x:f>
        <x:v>0.366</x:v>
      </x:c>
      <x:c r="I51" s="36" t="n">
        <x:f>MIN(1,MAX(0,_xlfn.XLOOKUP(A51,'01 Industry Model'!$A$5:$A$23,'01 Industry Model'!$H$5:$H$23)+(C51-2025)*_xlfn.XLOOKUP(A51,'Projection Assumptions'!$A$13:$A$31,'Projection Assumptions'!$E$13:$E$31)))</x:f>
        <x:v>0.4620654734747718</x:v>
      </x:c>
      <x:c r="J51" s="42" t="n">
        <x:f>IF(F51="","",F51*I51)</x:f>
        <x:v>334.9837590948951</x:v>
      </x:c>
      <x:c r="K51" s="42" t="n">
        <x:f>IF(H51="","",J51*H51)</x:f>
        <x:v>122.6040558287316</x:v>
      </x:c>
    </x:row>
    <x:row r="52">
      <x:c r="A52" t="str">
        <x:v>42</x:v>
      </x:c>
      <x:c r="B52" t="str">
        <x:v>Wholesale trade</x:v>
      </x:c>
      <x:c r="C52" t="n">
        <x:v>2030</x:v>
      </x:c>
      <x:c r="D52" s="36" t="n">
        <x:f>IFERROR(_xlfn.XLOOKUP(A52,'DATA BLS Projections'!$A$2:$A$20,'DATA BLS Projections'!$E$2:$E$20),0)</x:f>
        <x:v>0.0020472138662182005</x:v>
      </x:c>
      <x:c r="E52" s="36" t="n">
        <x:f>IFERROR(_xlfn.XLOOKUP(A52,'Projection Assumptions'!$A$13:$A$31,'Projection Assumptions'!$C$13:$C$31),0)</x:f>
        <x:v>0.03</x:v>
      </x:c>
      <x:c r="F52" s="42" t="n">
        <x:f>IF(C52=2025,_xlfn.XLOOKUP(A52,'01 Industry Model'!$A$5:$A$23,'01 Industry Model'!$C$5:$C$23),F51*(1+D52)*(1+E52))</x:f>
        <x:v>748.2481349801463</x:v>
      </x:c>
      <x:c r="G52" s="36" t="n">
        <x:f>IFERROR(_xlfn.XLOOKUP(A52,'Projection Assumptions'!$A$13:$A$31,'Projection Assumptions'!$D$13:$D$31),0)</x:f>
        <x:v>0.05</x:v>
      </x:c>
      <x:c r="H52" s="36" t="n">
        <x:f>IF(C52=2025,"",IF(C52=2026,_xlfn.XLOOKUP(A52,'DATA Census'!$A$2:$A$20,'DATA Census'!$C$2:$C$20),MIN(1,H51+G52)))</x:f>
        <x:v>0.416</x:v>
      </x:c>
      <x:c r="I52" s="36" t="n">
        <x:f>MIN(1,MAX(0,_xlfn.XLOOKUP(A52,'01 Industry Model'!$A$5:$A$23,'01 Industry Model'!$H$5:$H$23)+(C52-2025)*_xlfn.XLOOKUP(A52,'Projection Assumptions'!$A$13:$A$31,'Projection Assumptions'!$E$13:$E$31)))</x:f>
        <x:v>0.4620654734747718</x:v>
      </x:c>
      <x:c r="J52" s="42" t="n">
        <x:f>IF(F52="","",F52*I52)</x:f>
        <x:v>345.73962876621624</x:v>
      </x:c>
      <x:c r="K52" s="42" t="n">
        <x:f>IF(H52="","",J52*H52)</x:f>
        <x:v>143.82768556674594</x:v>
      </x:c>
    </x:row>
    <x:row r="53">
      <x:c r="A53" t="str">
        <x:v>44-45</x:v>
      </x:c>
      <x:c r="B53" t="str">
        <x:v>Retail trade</x:v>
      </x:c>
      <x:c r="C53" t="n">
        <x:v>2025</x:v>
      </x:c>
      <x:c r="D53" s="36" t="n">
        <x:f>IFERROR(_xlfn.XLOOKUP(A53,'DATA BLS Projections'!$A$2:$A$20,'DATA BLS Projections'!$E$2:$E$20),0)</x:f>
        <x:v>-0.00017824132383659208</x:v>
      </x:c>
      <x:c r="E53" s="36" t="n">
        <x:f>IFERROR(_xlfn.XLOOKUP(A53,'Projection Assumptions'!$A$13:$A$31,'Projection Assumptions'!$C$13:$C$31),0)</x:f>
        <x:v>0.03</x:v>
      </x:c>
      <x:c r="F53" s="42" t="n">
        <x:f>IF(C53=2025,_xlfn.XLOOKUP(A53,'01 Industry Model'!$A$5:$A$23,'01 Industry Model'!$C$5:$C$23),F52*(1+D53)*(1+E53))</x:f>
        <x:v>668.863568474</x:v>
      </x:c>
      <x:c r="G53" s="36" t="n">
        <x:f>IFERROR(_xlfn.XLOOKUP(A53,'Projection Assumptions'!$A$13:$A$31,'Projection Assumptions'!$D$13:$D$31),0)</x:f>
        <x:v>0.05</x:v>
      </x:c>
      <x:c r="H53" s="36" t="str">
        <x:f>IF(C53=2025,"",IF(C53=2026,_xlfn.XLOOKUP(A53,'DATA Census'!$A$2:$A$20,'DATA Census'!$C$2:$C$20),MIN(1,H52+G53)))</x:f>
      </x:c>
      <x:c r="I53" s="36" t="n">
        <x:f>MIN(1,MAX(0,_xlfn.XLOOKUP(A53,'01 Industry Model'!$A$5:$A$23,'01 Industry Model'!$H$5:$H$23)+(C53-2025)*_xlfn.XLOOKUP(A53,'Projection Assumptions'!$A$13:$A$31,'Projection Assumptions'!$E$13:$E$31)))</x:f>
        <x:v>0.4383136260395025</x:v>
      </x:c>
      <x:c r="J53" s="42" t="n">
        <x:f>IF(F53="","",F53*I53)</x:f>
        <x:v>293.17201602356</x:v>
      </x:c>
      <x:c r="K53" s="42" t="str">
        <x:f>IF(H53="","",J53*H53)</x:f>
      </x:c>
    </x:row>
    <x:row r="54">
      <x:c r="A54" t="str">
        <x:v>44-45</x:v>
      </x:c>
      <x:c r="B54" t="str">
        <x:v>Retail trade</x:v>
      </x:c>
      <x:c r="C54" t="n">
        <x:v>2026</x:v>
      </x:c>
      <x:c r="D54" s="36" t="n">
        <x:f>IFERROR(_xlfn.XLOOKUP(A54,'DATA BLS Projections'!$A$2:$A$20,'DATA BLS Projections'!$E$2:$E$20),0)</x:f>
        <x:v>-0.00017824132383659208</x:v>
      </x:c>
      <x:c r="E54" s="36" t="n">
        <x:f>IFERROR(_xlfn.XLOOKUP(A54,'Projection Assumptions'!$A$13:$A$31,'Projection Assumptions'!$C$13:$C$31),0)</x:f>
        <x:v>0.03</x:v>
      </x:c>
      <x:c r="F54" s="42" t="n">
        <x:f>IF(C54=2025,_xlfn.XLOOKUP(A54,'01 Industry Model'!$A$5:$A$23,'01 Industry Model'!$C$5:$C$23),F53*(1+D54)*(1+E54))</x:f>
        <x:v>688.8066798264717</x:v>
      </x:c>
      <x:c r="G54" s="36" t="n">
        <x:f>IFERROR(_xlfn.XLOOKUP(A54,'Projection Assumptions'!$A$13:$A$31,'Projection Assumptions'!$D$13:$D$31),0)</x:f>
        <x:v>0.05</x:v>
      </x:c>
      <x:c r="H54" s="36" t="n">
        <x:f>IF(C54=2025,"",IF(C54=2026,_xlfn.XLOOKUP(A54,'DATA Census'!$A$2:$A$20,'DATA Census'!$C$2:$C$20),MIN(1,H53+G54)))</x:f>
        <x:v>0.168</x:v>
      </x:c>
      <x:c r="I54" s="36" t="n">
        <x:f>MIN(1,MAX(0,_xlfn.XLOOKUP(A54,'01 Industry Model'!$A$5:$A$23,'01 Industry Model'!$H$5:$H$23)+(C54-2025)*_xlfn.XLOOKUP(A54,'Projection Assumptions'!$A$13:$A$31,'Projection Assumptions'!$E$13:$E$31)))</x:f>
        <x:v>0.4383136260395025</x:v>
      </x:c>
      <x:c r="J54" s="42" t="n">
        <x:f>IF(F54="","",F54*I54)</x:f>
        <x:v>301.9133534749715</x:v>
      </x:c>
      <x:c r="K54" s="42" t="n">
        <x:f>IF(H54="","",J54*H54)</x:f>
        <x:v>50.72144338379521</x:v>
      </x:c>
    </x:row>
    <x:row r="55">
      <x:c r="A55" t="str">
        <x:v>44-45</x:v>
      </x:c>
      <x:c r="B55" t="str">
        <x:v>Retail trade</x:v>
      </x:c>
      <x:c r="C55" t="n">
        <x:v>2027</x:v>
      </x:c>
      <x:c r="D55" s="36" t="n">
        <x:f>IFERROR(_xlfn.XLOOKUP(A55,'DATA BLS Projections'!$A$2:$A$20,'DATA BLS Projections'!$E$2:$E$20),0)</x:f>
        <x:v>-0.00017824132383659208</x:v>
      </x:c>
      <x:c r="E55" s="36" t="n">
        <x:f>IFERROR(_xlfn.XLOOKUP(A55,'Projection Assumptions'!$A$13:$A$31,'Projection Assumptions'!$C$13:$C$31),0)</x:f>
        <x:v>0.03</x:v>
      </x:c>
      <x:c r="F55" s="42" t="n">
        <x:f>IF(C55=2025,_xlfn.XLOOKUP(A55,'01 Industry Model'!$A$5:$A$23,'01 Industry Model'!$C$5:$C$23),F54*(1+D55)*(1+E55))</x:f>
        <x:v>709.3444231923518</x:v>
      </x:c>
      <x:c r="G55" s="36" t="n">
        <x:f>IFERROR(_xlfn.XLOOKUP(A55,'Projection Assumptions'!$A$13:$A$31,'Projection Assumptions'!$D$13:$D$31),0)</x:f>
        <x:v>0.05</x:v>
      </x:c>
      <x:c r="H55" s="36" t="n">
        <x:f>IF(C55=2025,"",IF(C55=2026,_xlfn.XLOOKUP(A55,'DATA Census'!$A$2:$A$20,'DATA Census'!$C$2:$C$20),MIN(1,H54+G55)))</x:f>
        <x:v>0.21800000000000003</x:v>
      </x:c>
      <x:c r="I55" s="36" t="n">
        <x:f>MIN(1,MAX(0,_xlfn.XLOOKUP(A55,'01 Industry Model'!$A$5:$A$23,'01 Industry Model'!$H$5:$H$23)+(C55-2025)*_xlfn.XLOOKUP(A55,'Projection Assumptions'!$A$13:$A$31,'Projection Assumptions'!$E$13:$E$31)))</x:f>
        <x:v>0.4383136260395025</x:v>
      </x:c>
      <x:c r="J55" s="42" t="n">
        <x:f>IF(F55="","",F55*I55)</x:f>
        <x:v>310.9153262403391</x:v>
      </x:c>
      <x:c r="K55" s="42" t="n">
        <x:f>IF(H55="","",J55*H55)</x:f>
        <x:v>67.77954112039393</x:v>
      </x:c>
    </x:row>
    <x:row r="56">
      <x:c r="A56" t="str">
        <x:v>44-45</x:v>
      </x:c>
      <x:c r="B56" t="str">
        <x:v>Retail trade</x:v>
      </x:c>
      <x:c r="C56" t="n">
        <x:v>2028</x:v>
      </x:c>
      <x:c r="D56" s="36" t="n">
        <x:f>IFERROR(_xlfn.XLOOKUP(A56,'DATA BLS Projections'!$A$2:$A$20,'DATA BLS Projections'!$E$2:$E$20),0)</x:f>
        <x:v>-0.00017824132383659208</x:v>
      </x:c>
      <x:c r="E56" s="36" t="n">
        <x:f>IFERROR(_xlfn.XLOOKUP(A56,'Projection Assumptions'!$A$13:$A$31,'Projection Assumptions'!$C$13:$C$31),0)</x:f>
        <x:v>0.03</x:v>
      </x:c>
      <x:c r="F56" s="42" t="n">
        <x:f>IF(C56=2025,_xlfn.XLOOKUP(A56,'01 Industry Model'!$A$5:$A$23,'01 Industry Model'!$C$5:$C$23),F55*(1+D56)*(1+E56))</x:f>
        <x:v>730.494528364405</x:v>
      </x:c>
      <x:c r="G56" s="36" t="n">
        <x:f>IFERROR(_xlfn.XLOOKUP(A56,'Projection Assumptions'!$A$13:$A$31,'Projection Assumptions'!$D$13:$D$31),0)</x:f>
        <x:v>0.05</x:v>
      </x:c>
      <x:c r="H56" s="36" t="n">
        <x:f>IF(C56=2025,"",IF(C56=2026,_xlfn.XLOOKUP(A56,'DATA Census'!$A$2:$A$20,'DATA Census'!$C$2:$C$20),MIN(1,H55+G56)))</x:f>
        <x:v>0.268</x:v>
      </x:c>
      <x:c r="I56" s="36" t="n">
        <x:f>MIN(1,MAX(0,_xlfn.XLOOKUP(A56,'01 Industry Model'!$A$5:$A$23,'01 Industry Model'!$H$5:$H$23)+(C56-2025)*_xlfn.XLOOKUP(A56,'Projection Assumptions'!$A$13:$A$31,'Projection Assumptions'!$E$13:$E$31)))</x:f>
        <x:v>0.4383136260395025</x:v>
      </x:c>
      <x:c r="J56" s="42" t="n">
        <x:f>IF(F56="","",F56*I56)</x:f>
        <x:v>320.1857055294186</x:v>
      </x:c>
      <x:c r="K56" s="42" t="n">
        <x:f>IF(H56="","",J56*H56)</x:f>
        <x:v>85.8097690818842</x:v>
      </x:c>
    </x:row>
    <x:row r="57">
      <x:c r="A57" t="str">
        <x:v>44-45</x:v>
      </x:c>
      <x:c r="B57" t="str">
        <x:v>Retail trade</x:v>
      </x:c>
      <x:c r="C57" t="n">
        <x:v>2029</x:v>
      </x:c>
      <x:c r="D57" s="36" t="n">
        <x:f>IFERROR(_xlfn.XLOOKUP(A57,'DATA BLS Projections'!$A$2:$A$20,'DATA BLS Projections'!$E$2:$E$20),0)</x:f>
        <x:v>-0.00017824132383659208</x:v>
      </x:c>
      <x:c r="E57" s="36" t="n">
        <x:f>IFERROR(_xlfn.XLOOKUP(A57,'Projection Assumptions'!$A$13:$A$31,'Projection Assumptions'!$C$13:$C$31),0)</x:f>
        <x:v>0.03</x:v>
      </x:c>
      <x:c r="F57" s="42" t="n">
        <x:f>IF(C57=2025,_xlfn.XLOOKUP(A57,'01 Industry Model'!$A$5:$A$23,'01 Industry Model'!$C$5:$C$23),F56*(1+D57)*(1+E57))</x:f>
        <x:v>752.2752537741924</x:v>
      </x:c>
      <x:c r="G57" s="36" t="n">
        <x:f>IFERROR(_xlfn.XLOOKUP(A57,'Projection Assumptions'!$A$13:$A$31,'Projection Assumptions'!$D$13:$D$31),0)</x:f>
        <x:v>0.05</x:v>
      </x:c>
      <x:c r="H57" s="36" t="n">
        <x:f>IF(C57=2025,"",IF(C57=2026,_xlfn.XLOOKUP(A57,'DATA Census'!$A$2:$A$20,'DATA Census'!$C$2:$C$20),MIN(1,H56+G57)))</x:f>
        <x:v>0.318</x:v>
      </x:c>
      <x:c r="I57" s="36" t="n">
        <x:f>MIN(1,MAX(0,_xlfn.XLOOKUP(A57,'01 Industry Model'!$A$5:$A$23,'01 Industry Model'!$H$5:$H$23)+(C57-2025)*_xlfn.XLOOKUP(A57,'Projection Assumptions'!$A$13:$A$31,'Projection Assumptions'!$E$13:$E$31)))</x:f>
        <x:v>0.4383136260395025</x:v>
      </x:c>
      <x:c r="J57" s="42" t="n">
        <x:f>IF(F57="","",F57*I57)</x:f>
        <x:v>329.7324942615532</x:v>
      </x:c>
      <x:c r="K57" s="42" t="n">
        <x:f>IF(H57="","",J57*H57)</x:f>
        <x:v>104.85493317517393</x:v>
      </x:c>
    </x:row>
    <x:row r="58">
      <x:c r="A58" t="str">
        <x:v>44-45</x:v>
      </x:c>
      <x:c r="B58" t="str">
        <x:v>Retail trade</x:v>
      </x:c>
      <x:c r="C58" t="n">
        <x:v>2030</x:v>
      </x:c>
      <x:c r="D58" s="36" t="n">
        <x:f>IFERROR(_xlfn.XLOOKUP(A58,'DATA BLS Projections'!$A$2:$A$20,'DATA BLS Projections'!$E$2:$E$20),0)</x:f>
        <x:v>-0.00017824132383659208</x:v>
      </x:c>
      <x:c r="E58" s="36" t="n">
        <x:f>IFERROR(_xlfn.XLOOKUP(A58,'Projection Assumptions'!$A$13:$A$31,'Projection Assumptions'!$C$13:$C$31),0)</x:f>
        <x:v>0.03</x:v>
      </x:c>
      <x:c r="F58" s="42" t="n">
        <x:f>IF(C58=2025,_xlfn.XLOOKUP(A58,'01 Industry Model'!$A$5:$A$23,'01 Industry Model'!$C$5:$C$23),F57*(1+D58)*(1+E58))</x:f>
        <x:v>774.7054022541822</x:v>
      </x:c>
      <x:c r="G58" s="36" t="n">
        <x:f>IFERROR(_xlfn.XLOOKUP(A58,'Projection Assumptions'!$A$13:$A$31,'Projection Assumptions'!$D$13:$D$31),0)</x:f>
        <x:v>0.05</x:v>
      </x:c>
      <x:c r="H58" s="36" t="n">
        <x:f>IF(C58=2025,"",IF(C58=2026,_xlfn.XLOOKUP(A58,'DATA Census'!$A$2:$A$20,'DATA Census'!$C$2:$C$20),MIN(1,H57+G58)))</x:f>
        <x:v>0.368</x:v>
      </x:c>
      <x:c r="I58" s="36" t="n">
        <x:f>MIN(1,MAX(0,_xlfn.XLOOKUP(A58,'01 Industry Model'!$A$5:$A$23,'01 Industry Model'!$H$5:$H$23)+(C58-2025)*_xlfn.XLOOKUP(A58,'Projection Assumptions'!$A$13:$A$31,'Projection Assumptions'!$E$13:$E$31)))</x:f>
        <x:v>0.4383136260395025</x:v>
      </x:c>
      <x:c r="J58" s="42" t="n">
        <x:f>IF(F58="","",F58*I58)</x:f>
        <x:v>339.563933974422</x:v>
      </x:c>
      <x:c r="K58" s="42" t="n">
        <x:f>IF(H58="","",J58*H58)</x:f>
        <x:v>124.9595277025873</x:v>
      </x:c>
    </x:row>
    <x:row r="59">
      <x:c r="A59" t="str">
        <x:v>48-49</x:v>
      </x:c>
      <x:c r="B59" t="str">
        <x:v>Transportation and warehousing</x:v>
      </x:c>
      <x:c r="C59" t="n">
        <x:v>2025</x:v>
      </x:c>
      <x:c r="D59" s="36" t="n">
        <x:f>IFERROR(_xlfn.XLOOKUP(A59,'DATA BLS Projections'!$A$2:$A$20,'DATA BLS Projections'!$E$2:$E$20),0)</x:f>
        <x:v>0.0030792040785887487</x:v>
      </x:c>
      <x:c r="E59" s="36" t="n">
        <x:f>IFERROR(_xlfn.XLOOKUP(A59,'Projection Assumptions'!$A$13:$A$31,'Projection Assumptions'!$C$13:$C$31),0)</x:f>
        <x:v>0.03</x:v>
      </x:c>
      <x:c r="F59" s="42" t="n">
        <x:f>IF(C59=2025,_xlfn.XLOOKUP(A59,'01 Industry Model'!$A$5:$A$23,'01 Industry Model'!$C$5:$C$23),F58*(1+D59)*(1+E59))</x:f>
        <x:v>455.483942924</x:v>
      </x:c>
      <x:c r="G59" s="36" t="n">
        <x:f>IFERROR(_xlfn.XLOOKUP(A59,'Projection Assumptions'!$A$13:$A$31,'Projection Assumptions'!$D$13:$D$31),0)</x:f>
        <x:v>0.05</x:v>
      </x:c>
      <x:c r="H59" s="36" t="str">
        <x:f>IF(C59=2025,"",IF(C59=2026,_xlfn.XLOOKUP(A59,'DATA Census'!$A$2:$A$20,'DATA Census'!$C$2:$C$20),MIN(1,H58+G59)))</x:f>
      </x:c>
      <x:c r="I59" s="36" t="n">
        <x:f>MIN(1,MAX(0,_xlfn.XLOOKUP(A59,'01 Industry Model'!$A$5:$A$23,'01 Industry Model'!$H$5:$H$23)+(C59-2025)*_xlfn.XLOOKUP(A59,'Projection Assumptions'!$A$13:$A$31,'Projection Assumptions'!$E$13:$E$31)))</x:f>
        <x:v>0.3291778972002951</x:v>
      </x:c>
      <x:c r="J59" s="42" t="n">
        <x:f>IF(F59="","",F59*I59)</x:f>
        <x:v>149.93524654022156</x:v>
      </x:c>
      <x:c r="K59" s="42" t="str">
        <x:f>IF(H59="","",J59*H59)</x:f>
      </x:c>
    </x:row>
    <x:row r="60">
      <x:c r="A60" t="str">
        <x:v>48-49</x:v>
      </x:c>
      <x:c r="B60" t="str">
        <x:v>Transportation and warehousing</x:v>
      </x:c>
      <x:c r="C60" t="n">
        <x:v>2026</x:v>
      </x:c>
      <x:c r="D60" s="36" t="n">
        <x:f>IFERROR(_xlfn.XLOOKUP(A60,'DATA BLS Projections'!$A$2:$A$20,'DATA BLS Projections'!$E$2:$E$20),0)</x:f>
        <x:v>0.0030792040785887487</x:v>
      </x:c>
      <x:c r="E60" s="36" t="n">
        <x:f>IFERROR(_xlfn.XLOOKUP(A60,'Projection Assumptions'!$A$13:$A$31,'Projection Assumptions'!$C$13:$C$31),0)</x:f>
        <x:v>0.03</x:v>
      </x:c>
      <x:c r="F60" s="42" t="n">
        <x:f>IF(C60=2025,_xlfn.XLOOKUP(A60,'01 Industry Model'!$A$5:$A$23,'01 Industry Model'!$C$5:$C$23),F59*(1+D60)*(1+E60))</x:f>
        <x:v>470.5930650669468</x:v>
      </x:c>
      <x:c r="G60" s="36" t="n">
        <x:f>IFERROR(_xlfn.XLOOKUP(A60,'Projection Assumptions'!$A$13:$A$31,'Projection Assumptions'!$D$13:$D$31),0)</x:f>
        <x:v>0.05</x:v>
      </x:c>
      <x:c r="H60" s="36" t="n">
        <x:f>IF(C60=2025,"",IF(C60=2026,_xlfn.XLOOKUP(A60,'DATA Census'!$A$2:$A$20,'DATA Census'!$C$2:$C$20),MIN(1,H59+G60)))</x:f>
        <x:v>0.105</x:v>
      </x:c>
      <x:c r="I60" s="36" t="n">
        <x:f>MIN(1,MAX(0,_xlfn.XLOOKUP(A60,'01 Industry Model'!$A$5:$A$23,'01 Industry Model'!$H$5:$H$23)+(C60-2025)*_xlfn.XLOOKUP(A60,'Projection Assumptions'!$A$13:$A$31,'Projection Assumptions'!$E$13:$E$31)))</x:f>
        <x:v>0.3291778972002951</x:v>
      </x:c>
      <x:c r="J60" s="42" t="n">
        <x:f>IF(F60="","",F60*I60)</x:f>
        <x:v>154.9088355957792</x:v>
      </x:c>
      <x:c r="K60" s="42" t="n">
        <x:f>IF(H60="","",J60*H60)</x:f>
        <x:v>16.265427737556816</x:v>
      </x:c>
    </x:row>
    <x:row r="61">
      <x:c r="A61" t="str">
        <x:v>48-49</x:v>
      </x:c>
      <x:c r="B61" t="str">
        <x:v>Transportation and warehousing</x:v>
      </x:c>
      <x:c r="C61" t="n">
        <x:v>2027</x:v>
      </x:c>
      <x:c r="D61" s="36" t="n">
        <x:f>IFERROR(_xlfn.XLOOKUP(A61,'DATA BLS Projections'!$A$2:$A$20,'DATA BLS Projections'!$E$2:$E$20),0)</x:f>
        <x:v>0.0030792040785887487</x:v>
      </x:c>
      <x:c r="E61" s="36" t="n">
        <x:f>IFERROR(_xlfn.XLOOKUP(A61,'Projection Assumptions'!$A$13:$A$31,'Projection Assumptions'!$C$13:$C$31),0)</x:f>
        <x:v>0.03</x:v>
      </x:c>
      <x:c r="F61" s="42" t="n">
        <x:f>IF(C61=2025,_xlfn.XLOOKUP(A61,'01 Industry Model'!$A$5:$A$23,'01 Industry Model'!$C$5:$C$23),F60*(1+D61)*(1+E61))</x:f>
        <x:v>486.2033806668243</x:v>
      </x:c>
      <x:c r="G61" s="36" t="n">
        <x:f>IFERROR(_xlfn.XLOOKUP(A61,'Projection Assumptions'!$A$13:$A$31,'Projection Assumptions'!$D$13:$D$31),0)</x:f>
        <x:v>0.05</x:v>
      </x:c>
      <x:c r="H61" s="36" t="n">
        <x:f>IF(C61=2025,"",IF(C61=2026,_xlfn.XLOOKUP(A61,'DATA Census'!$A$2:$A$20,'DATA Census'!$C$2:$C$20),MIN(1,H60+G61)))</x:f>
        <x:v>0.155</x:v>
      </x:c>
      <x:c r="I61" s="36" t="n">
        <x:f>MIN(1,MAX(0,_xlfn.XLOOKUP(A61,'01 Industry Model'!$A$5:$A$23,'01 Industry Model'!$H$5:$H$23)+(C61-2025)*_xlfn.XLOOKUP(A61,'Projection Assumptions'!$A$13:$A$31,'Projection Assumptions'!$E$13:$E$31)))</x:f>
        <x:v>0.3291778972002951</x:v>
      </x:c>
      <x:c r="J61" s="42" t="n">
        <x:f>IF(F61="","",F61*I61)</x:f>
        <x:v>160.04740645957983</x:v>
      </x:c>
      <x:c r="K61" s="42" t="n">
        <x:f>IF(H61="","",J61*H61)</x:f>
        <x:v>24.807348001234875</x:v>
      </x:c>
    </x:row>
    <x:row r="62">
      <x:c r="A62" t="str">
        <x:v>48-49</x:v>
      </x:c>
      <x:c r="B62" t="str">
        <x:v>Transportation and warehousing</x:v>
      </x:c>
      <x:c r="C62" t="n">
        <x:v>2028</x:v>
      </x:c>
      <x:c r="D62" s="36" t="n">
        <x:f>IFERROR(_xlfn.XLOOKUP(A62,'DATA BLS Projections'!$A$2:$A$20,'DATA BLS Projections'!$E$2:$E$20),0)</x:f>
        <x:v>0.0030792040785887487</x:v>
      </x:c>
      <x:c r="E62" s="36" t="n">
        <x:f>IFERROR(_xlfn.XLOOKUP(A62,'Projection Assumptions'!$A$13:$A$31,'Projection Assumptions'!$C$13:$C$31),0)</x:f>
        <x:v>0.03</x:v>
      </x:c>
      <x:c r="F62" s="42" t="n">
        <x:f>IF(C62=2025,_xlfn.XLOOKUP(A62,'01 Industry Model'!$A$5:$A$23,'01 Industry Model'!$C$5:$C$23),F61*(1+D62)*(1+E62))</x:f>
        <x:v>502.3315151025851</x:v>
      </x:c>
      <x:c r="G62" s="36" t="n">
        <x:f>IFERROR(_xlfn.XLOOKUP(A62,'Projection Assumptions'!$A$13:$A$31,'Projection Assumptions'!$D$13:$D$31),0)</x:f>
        <x:v>0.05</x:v>
      </x:c>
      <x:c r="H62" s="36" t="n">
        <x:f>IF(C62=2025,"",IF(C62=2026,_xlfn.XLOOKUP(A62,'DATA Census'!$A$2:$A$20,'DATA Census'!$C$2:$C$20),MIN(1,H61+G62)))</x:f>
        <x:v>0.20500000000000002</x:v>
      </x:c>
      <x:c r="I62" s="36" t="n">
        <x:f>MIN(1,MAX(0,_xlfn.XLOOKUP(A62,'01 Industry Model'!$A$5:$A$23,'01 Industry Model'!$H$5:$H$23)+(C62-2025)*_xlfn.XLOOKUP(A62,'Projection Assumptions'!$A$13:$A$31,'Projection Assumptions'!$E$13:$E$31)))</x:f>
        <x:v>0.3291778972002951</x:v>
      </x:c>
      <x:c r="J62" s="42" t="n">
        <x:f>IF(F62="","",F62*I62)</x:f>
        <x:v>165.35643183890724</x:v>
      </x:c>
      <x:c r="K62" s="42" t="n">
        <x:f>IF(H62="","",J62*H62)</x:f>
        <x:v>33.89806852697599</x:v>
      </x:c>
    </x:row>
    <x:row r="63">
      <x:c r="A63" t="str">
        <x:v>48-49</x:v>
      </x:c>
      <x:c r="B63" t="str">
        <x:v>Transportation and warehousing</x:v>
      </x:c>
      <x:c r="C63" t="n">
        <x:v>2029</x:v>
      </x:c>
      <x:c r="D63" s="36" t="n">
        <x:f>IFERROR(_xlfn.XLOOKUP(A63,'DATA BLS Projections'!$A$2:$A$20,'DATA BLS Projections'!$E$2:$E$20),0)</x:f>
        <x:v>0.0030792040785887487</x:v>
      </x:c>
      <x:c r="E63" s="36" t="n">
        <x:f>IFERROR(_xlfn.XLOOKUP(A63,'Projection Assumptions'!$A$13:$A$31,'Projection Assumptions'!$C$13:$C$31),0)</x:f>
        <x:v>0.03</x:v>
      </x:c>
      <x:c r="F63" s="42" t="n">
        <x:f>IF(C63=2025,_xlfn.XLOOKUP(A63,'01 Industry Model'!$A$5:$A$23,'01 Industry Model'!$C$5:$C$23),F62*(1+D63)*(1+E63))</x:f>
        <x:v>518.9946452432735</x:v>
      </x:c>
      <x:c r="G63" s="36" t="n">
        <x:f>IFERROR(_xlfn.XLOOKUP(A63,'Projection Assumptions'!$A$13:$A$31,'Projection Assumptions'!$D$13:$D$31),0)</x:f>
        <x:v>0.05</x:v>
      </x:c>
      <x:c r="H63" s="36" t="n">
        <x:f>IF(C63=2025,"",IF(C63=2026,_xlfn.XLOOKUP(A63,'DATA Census'!$A$2:$A$20,'DATA Census'!$C$2:$C$20),MIN(1,H62+G63)))</x:f>
        <x:v>0.255</x:v>
      </x:c>
      <x:c r="I63" s="36" t="n">
        <x:f>MIN(1,MAX(0,_xlfn.XLOOKUP(A63,'01 Industry Model'!$A$5:$A$23,'01 Industry Model'!$H$5:$H$23)+(C63-2025)*_xlfn.XLOOKUP(A63,'Projection Assumptions'!$A$13:$A$31,'Projection Assumptions'!$E$13:$E$31)))</x:f>
        <x:v>0.3291778972002951</x:v>
      </x:c>
      <x:c r="J63" s="42" t="n">
        <x:f>IF(F63="","",F63*I63)</x:f>
        <x:v>170.8415659793939</x:v>
      </x:c>
      <x:c r="K63" s="42" t="n">
        <x:f>IF(H63="","",J63*H63)</x:f>
        <x:v>43.564599324745444</x:v>
      </x:c>
    </x:row>
    <x:row r="64">
      <x:c r="A64" t="str">
        <x:v>48-49</x:v>
      </x:c>
      <x:c r="B64" t="str">
        <x:v>Transportation and warehousing</x:v>
      </x:c>
      <x:c r="C64" t="n">
        <x:v>2030</x:v>
      </x:c>
      <x:c r="D64" s="36" t="n">
        <x:f>IFERROR(_xlfn.XLOOKUP(A64,'DATA BLS Projections'!$A$2:$A$20,'DATA BLS Projections'!$E$2:$E$20),0)</x:f>
        <x:v>0.0030792040785887487</x:v>
      </x:c>
      <x:c r="E64" s="36" t="n">
        <x:f>IFERROR(_xlfn.XLOOKUP(A64,'Projection Assumptions'!$A$13:$A$31,'Projection Assumptions'!$C$13:$C$31),0)</x:f>
        <x:v>0.03</x:v>
      </x:c>
      <x:c r="F64" s="42" t="n">
        <x:f>IF(C64=2025,_xlfn.XLOOKUP(A64,'01 Industry Model'!$A$5:$A$23,'01 Industry Model'!$C$5:$C$23),F63*(1+D64)*(1+E64))</x:f>
        <x:v>536.2105177418224</x:v>
      </x:c>
      <x:c r="G64" s="36" t="n">
        <x:f>IFERROR(_xlfn.XLOOKUP(A64,'Projection Assumptions'!$A$13:$A$31,'Projection Assumptions'!$D$13:$D$31),0)</x:f>
        <x:v>0.05</x:v>
      </x:c>
      <x:c r="H64" s="36" t="n">
        <x:f>IF(C64=2025,"",IF(C64=2026,_xlfn.XLOOKUP(A64,'DATA Census'!$A$2:$A$20,'DATA Census'!$C$2:$C$20),MIN(1,H63+G64)))</x:f>
        <x:v>0.305</x:v>
      </x:c>
      <x:c r="I64" s="36" t="n">
        <x:f>MIN(1,MAX(0,_xlfn.XLOOKUP(A64,'01 Industry Model'!$A$5:$A$23,'01 Industry Model'!$H$5:$H$23)+(C64-2025)*_xlfn.XLOOKUP(A64,'Projection Assumptions'!$A$13:$A$31,'Projection Assumptions'!$E$13:$E$31)))</x:f>
        <x:v>0.3291778972002951</x:v>
      </x:c>
      <x:c r="J64" s="42" t="n">
        <x:f>IF(F64="","",F64*I64)</x:f>
        <x:v>176.50865068693463</x:v>
      </x:c>
      <x:c r="K64" s="42" t="n">
        <x:f>IF(H64="","",J64*H64)</x:f>
        <x:v>53.83513845951506</x:v>
      </x:c>
    </x:row>
    <x:row r="65">
      <x:c r="A65" t="str">
        <x:v>51</x:v>
      </x:c>
      <x:c r="B65" t="str">
        <x:v>Information</x:v>
      </x:c>
      <x:c r="C65" t="n">
        <x:v>2025</x:v>
      </x:c>
      <x:c r="D65" s="36" t="n">
        <x:f>IFERROR(_xlfn.XLOOKUP(A65,'DATA BLS Projections'!$A$2:$A$20,'DATA BLS Projections'!$E$2:$E$20),0)</x:f>
        <x:v>0.005154974410291002</x:v>
      </x:c>
      <x:c r="E65" s="36" t="n">
        <x:f>IFERROR(_xlfn.XLOOKUP(A65,'Projection Assumptions'!$A$13:$A$31,'Projection Assumptions'!$C$13:$C$31),0)</x:f>
        <x:v>0.03</x:v>
      </x:c>
      <x:c r="F65" s="42" t="n">
        <x:f>IF(C65=2025,_xlfn.XLOOKUP(A65,'01 Industry Model'!$A$5:$A$23,'01 Industry Model'!$C$5:$C$23),F64*(1+D65)*(1+E65))</x:f>
        <x:v>544.469565204</x:v>
      </x:c>
      <x:c r="G65" s="36" t="n">
        <x:f>IFERROR(_xlfn.XLOOKUP(A65,'Projection Assumptions'!$A$13:$A$31,'Projection Assumptions'!$D$13:$D$31),0)</x:f>
        <x:v>0.05</x:v>
      </x:c>
      <x:c r="H65" s="36" t="str">
        <x:f>IF(C65=2025,"",IF(C65=2026,_xlfn.XLOOKUP(A65,'DATA Census'!$A$2:$A$20,'DATA Census'!$C$2:$C$20),MIN(1,H64+G65)))</x:f>
      </x:c>
      <x:c r="I65" s="36" t="n">
        <x:f>MIN(1,MAX(0,_xlfn.XLOOKUP(A65,'01 Industry Model'!$A$5:$A$23,'01 Industry Model'!$H$5:$H$23)+(C65-2025)*_xlfn.XLOOKUP(A65,'Projection Assumptions'!$A$13:$A$31,'Projection Assumptions'!$E$13:$E$31)))</x:f>
        <x:v>0.5643459033596037</x:v>
      </x:c>
      <x:c r="J65" s="42" t="n">
        <x:f>IF(F65="","",F65*I65)</x:f>
        <x:v>307.269168626862</x:v>
      </x:c>
      <x:c r="K65" s="42" t="str">
        <x:f>IF(H65="","",J65*H65)</x:f>
      </x:c>
    </x:row>
    <x:row r="66">
      <x:c r="A66" t="str">
        <x:v>51</x:v>
      </x:c>
      <x:c r="B66" t="str">
        <x:v>Information</x:v>
      </x:c>
      <x:c r="C66" t="n">
        <x:v>2026</x:v>
      </x:c>
      <x:c r="D66" s="36" t="n">
        <x:f>IFERROR(_xlfn.XLOOKUP(A66,'DATA BLS Projections'!$A$2:$A$20,'DATA BLS Projections'!$E$2:$E$20),0)</x:f>
        <x:v>0.005154974410291002</x:v>
      </x:c>
      <x:c r="E66" s="36" t="n">
        <x:f>IFERROR(_xlfn.XLOOKUP(A66,'Projection Assumptions'!$A$13:$A$31,'Projection Assumptions'!$C$13:$C$31),0)</x:f>
        <x:v>0.03</x:v>
      </x:c>
      <x:c r="F66" s="42" t="n">
        <x:f>IF(C66=2025,_xlfn.XLOOKUP(A66,'01 Industry Model'!$A$5:$A$23,'01 Industry Model'!$C$5:$C$23),F65*(1+D66)*(1+E66))</x:f>
        <x:v>563.6945806362032</x:v>
      </x:c>
      <x:c r="G66" s="36" t="n">
        <x:f>IFERROR(_xlfn.XLOOKUP(A66,'Projection Assumptions'!$A$13:$A$31,'Projection Assumptions'!$D$13:$D$31),0)</x:f>
        <x:v>0.05</x:v>
      </x:c>
      <x:c r="H66" s="36" t="n">
        <x:f>IF(C66=2025,"",IF(C66=2026,_xlfn.XLOOKUP(A66,'DATA Census'!$A$2:$A$20,'DATA Census'!$C$2:$C$20),MIN(1,H65+G66)))</x:f>
        <x:v>0.502</x:v>
      </x:c>
      <x:c r="I66" s="36" t="n">
        <x:f>MIN(1,MAX(0,_xlfn.XLOOKUP(A66,'01 Industry Model'!$A$5:$A$23,'01 Industry Model'!$H$5:$H$23)+(C66-2025)*_xlfn.XLOOKUP(A66,'Projection Assumptions'!$A$13:$A$31,'Projection Assumptions'!$E$13:$E$31)))</x:f>
        <x:v>0.5643459033596037</x:v>
      </x:c>
      <x:c r="J66" s="42" t="n">
        <x:f>IF(F66="","",F66*I66)</x:f>
        <x:v>318.1187273280511</x:v>
      </x:c>
      <x:c r="K66" s="42" t="n">
        <x:f>IF(H66="","",J66*H66)</x:f>
        <x:v>159.69560111868165</x:v>
      </x:c>
    </x:row>
    <x:row r="67">
      <x:c r="A67" t="str">
        <x:v>51</x:v>
      </x:c>
      <x:c r="B67" t="str">
        <x:v>Information</x:v>
      </x:c>
      <x:c r="C67" t="n">
        <x:v>2027</x:v>
      </x:c>
      <x:c r="D67" s="36" t="n">
        <x:f>IFERROR(_xlfn.XLOOKUP(A67,'DATA BLS Projections'!$A$2:$A$20,'DATA BLS Projections'!$E$2:$E$20),0)</x:f>
        <x:v>0.005154974410291002</x:v>
      </x:c>
      <x:c r="E67" s="36" t="n">
        <x:f>IFERROR(_xlfn.XLOOKUP(A67,'Projection Assumptions'!$A$13:$A$31,'Projection Assumptions'!$C$13:$C$31),0)</x:f>
        <x:v>0.03</x:v>
      </x:c>
      <x:c r="F67" s="42" t="n">
        <x:f>IF(C67=2025,_xlfn.XLOOKUP(A67,'01 Industry Model'!$A$5:$A$23,'01 Industry Model'!$C$5:$C$23),F66*(1+D67)*(1+E67))</x:f>
        <x:v>583.5984241278406</x:v>
      </x:c>
      <x:c r="G67" s="36" t="n">
        <x:f>IFERROR(_xlfn.XLOOKUP(A67,'Projection Assumptions'!$A$13:$A$31,'Projection Assumptions'!$D$13:$D$31),0)</x:f>
        <x:v>0.05</x:v>
      </x:c>
      <x:c r="H67" s="36" t="n">
        <x:f>IF(C67=2025,"",IF(C67=2026,_xlfn.XLOOKUP(A67,'DATA Census'!$A$2:$A$20,'DATA Census'!$C$2:$C$20),MIN(1,H66+G67)))</x:f>
        <x:v>0.552</x:v>
      </x:c>
      <x:c r="I67" s="36" t="n">
        <x:f>MIN(1,MAX(0,_xlfn.XLOOKUP(A67,'01 Industry Model'!$A$5:$A$23,'01 Industry Model'!$H$5:$H$23)+(C67-2025)*_xlfn.XLOOKUP(A67,'Projection Assumptions'!$A$13:$A$31,'Projection Assumptions'!$E$13:$E$31)))</x:f>
        <x:v>0.5643459033596037</x:v>
      </x:c>
      <x:c r="J67" s="42" t="n">
        <x:f>IF(F67="","",F67*I67)</x:f>
        <x:v>329.3513798636673</x:v>
      </x:c>
      <x:c r="K67" s="42" t="n">
        <x:f>IF(H67="","",J67*H67)</x:f>
        <x:v>181.80196168474438</x:v>
      </x:c>
    </x:row>
    <x:row r="68">
      <x:c r="A68" t="str">
        <x:v>51</x:v>
      </x:c>
      <x:c r="B68" t="str">
        <x:v>Information</x:v>
      </x:c>
      <x:c r="C68" t="n">
        <x:v>2028</x:v>
      </x:c>
      <x:c r="D68" s="36" t="n">
        <x:f>IFERROR(_xlfn.XLOOKUP(A68,'DATA BLS Projections'!$A$2:$A$20,'DATA BLS Projections'!$E$2:$E$20),0)</x:f>
        <x:v>0.005154974410291002</x:v>
      </x:c>
      <x:c r="E68" s="36" t="n">
        <x:f>IFERROR(_xlfn.XLOOKUP(A68,'Projection Assumptions'!$A$13:$A$31,'Projection Assumptions'!$C$13:$C$31),0)</x:f>
        <x:v>0.03</x:v>
      </x:c>
      <x:c r="F68" s="42" t="n">
        <x:f>IF(C68=2025,_xlfn.XLOOKUP(A68,'01 Industry Model'!$A$5:$A$23,'01 Industry Model'!$C$5:$C$23),F67*(1+D68)*(1+E68))</x:f>
        <x:v>604.2050648422089</x:v>
      </x:c>
      <x:c r="G68" s="36" t="n">
        <x:f>IFERROR(_xlfn.XLOOKUP(A68,'Projection Assumptions'!$A$13:$A$31,'Projection Assumptions'!$D$13:$D$31),0)</x:f>
        <x:v>0.05</x:v>
      </x:c>
      <x:c r="H68" s="36" t="n">
        <x:f>IF(C68=2025,"",IF(C68=2026,_xlfn.XLOOKUP(A68,'DATA Census'!$A$2:$A$20,'DATA Census'!$C$2:$C$20),MIN(1,H67+G68)))</x:f>
        <x:v>0.6020000000000001</x:v>
      </x:c>
      <x:c r="I68" s="36" t="n">
        <x:f>MIN(1,MAX(0,_xlfn.XLOOKUP(A68,'01 Industry Model'!$A$5:$A$23,'01 Industry Model'!$H$5:$H$23)+(C68-2025)*_xlfn.XLOOKUP(A68,'Projection Assumptions'!$A$13:$A$31,'Projection Assumptions'!$E$13:$E$31)))</x:f>
        <x:v>0.5643459033596037</x:v>
      </x:c>
      <x:c r="J68" s="42" t="n">
        <x:f>IF(F68="","",F68*I68)</x:f>
        <x:v>340.9806531328243</x:v>
      </x:c>
      <x:c r="K68" s="42" t="n">
        <x:f>IF(H68="","",J68*H68)</x:f>
        <x:v>205.27035318596023</x:v>
      </x:c>
    </x:row>
    <x:row r="69">
      <x:c r="A69" t="str">
        <x:v>51</x:v>
      </x:c>
      <x:c r="B69" t="str">
        <x:v>Information</x:v>
      </x:c>
      <x:c r="C69" t="n">
        <x:v>2029</x:v>
      </x:c>
      <x:c r="D69" s="36" t="n">
        <x:f>IFERROR(_xlfn.XLOOKUP(A69,'DATA BLS Projections'!$A$2:$A$20,'DATA BLS Projections'!$E$2:$E$20),0)</x:f>
        <x:v>0.005154974410291002</x:v>
      </x:c>
      <x:c r="E69" s="36" t="n">
        <x:f>IFERROR(_xlfn.XLOOKUP(A69,'Projection Assumptions'!$A$13:$A$31,'Projection Assumptions'!$C$13:$C$31),0)</x:f>
        <x:v>0.03</x:v>
      </x:c>
      <x:c r="F69" s="42" t="n">
        <x:f>IF(C69=2025,_xlfn.XLOOKUP(A69,'01 Industry Model'!$A$5:$A$23,'01 Industry Model'!$C$5:$C$23),F68*(1+D69)*(1+E69))</x:f>
        <x:v>625.5393182847399</x:v>
      </x:c>
      <x:c r="G69" s="36" t="n">
        <x:f>IFERROR(_xlfn.XLOOKUP(A69,'Projection Assumptions'!$A$13:$A$31,'Projection Assumptions'!$D$13:$D$31),0)</x:f>
        <x:v>0.05</x:v>
      </x:c>
      <x:c r="H69" s="36" t="n">
        <x:f>IF(C69=2025,"",IF(C69=2026,_xlfn.XLOOKUP(A69,'DATA Census'!$A$2:$A$20,'DATA Census'!$C$2:$C$20),MIN(1,H68+G69)))</x:f>
        <x:v>0.6520000000000001</x:v>
      </x:c>
      <x:c r="I69" s="36" t="n">
        <x:f>MIN(1,MAX(0,_xlfn.XLOOKUP(A69,'01 Industry Model'!$A$5:$A$23,'01 Industry Model'!$H$5:$H$23)+(C69-2025)*_xlfn.XLOOKUP(A69,'Projection Assumptions'!$A$13:$A$31,'Projection Assumptions'!$E$13:$E$31)))</x:f>
        <x:v>0.5643459033596037</x:v>
      </x:c>
      <x:c r="J69" s="42" t="n">
        <x:f>IF(F69="","",F69*I69)</x:f>
        <x:v>353.0205516643522</x:v>
      </x:c>
      <x:c r="K69" s="42" t="n">
        <x:f>IF(H69="","",J69*H69)</x:f>
        <x:v>230.16939968515766</x:v>
      </x:c>
    </x:row>
    <x:row r="70">
      <x:c r="A70" t="str">
        <x:v>51</x:v>
      </x:c>
      <x:c r="B70" t="str">
        <x:v>Information</x:v>
      </x:c>
      <x:c r="C70" t="n">
        <x:v>2030</x:v>
      </x:c>
      <x:c r="D70" s="36" t="n">
        <x:f>IFERROR(_xlfn.XLOOKUP(A70,'DATA BLS Projections'!$A$2:$A$20,'DATA BLS Projections'!$E$2:$E$20),0)</x:f>
        <x:v>0.005154974410291002</x:v>
      </x:c>
      <x:c r="E70" s="36" t="n">
        <x:f>IFERROR(_xlfn.XLOOKUP(A70,'Projection Assumptions'!$A$13:$A$31,'Projection Assumptions'!$C$13:$C$31),0)</x:f>
        <x:v>0.03</x:v>
      </x:c>
      <x:c r="F70" s="42" t="n">
        <x:f>IF(C70=2025,_xlfn.XLOOKUP(A70,'01 Industry Model'!$A$5:$A$23,'01 Industry Model'!$C$5:$C$23),F69*(1+D70)*(1+E70))</x:f>
        <x:v>647.6268761870225</x:v>
      </x:c>
      <x:c r="G70" s="36" t="n">
        <x:f>IFERROR(_xlfn.XLOOKUP(A70,'Projection Assumptions'!$A$13:$A$31,'Projection Assumptions'!$D$13:$D$31),0)</x:f>
        <x:v>0.05</x:v>
      </x:c>
      <x:c r="H70" s="36" t="n">
        <x:f>IF(C70=2025,"",IF(C70=2026,_xlfn.XLOOKUP(A70,'DATA Census'!$A$2:$A$20,'DATA Census'!$C$2:$C$20),MIN(1,H69+G70)))</x:f>
        <x:v>0.7020000000000002</x:v>
      </x:c>
      <x:c r="I70" s="36" t="n">
        <x:f>MIN(1,MAX(0,_xlfn.XLOOKUP(A70,'01 Industry Model'!$A$5:$A$23,'01 Industry Model'!$H$5:$H$23)+(C70-2025)*_xlfn.XLOOKUP(A70,'Projection Assumptions'!$A$13:$A$31,'Projection Assumptions'!$E$13:$E$31)))</x:f>
        <x:v>0.5643459033596037</x:v>
      </x:c>
      <x:c r="J70" s="42" t="n">
        <x:f>IF(F70="","",F70*I70)</x:f>
        <x:v>365.4855744817234</x:v>
      </x:c>
      <x:c r="K70" s="42" t="n">
        <x:f>IF(H70="","",J70*H70)</x:f>
        <x:v>256.5708732861699</x:v>
      </x:c>
    </x:row>
    <x:row r="71">
      <x:c r="A71" t="str">
        <x:v>52</x:v>
      </x:c>
      <x:c r="B71" t="str">
        <x:v>Finance and insurance</x:v>
      </x:c>
      <x:c r="C71" t="n">
        <x:v>2025</x:v>
      </x:c>
      <x:c r="D71" s="36" t="n">
        <x:f>IFERROR(_xlfn.XLOOKUP(A71,'DATA BLS Projections'!$A$2:$A$20,'DATA BLS Projections'!$E$2:$E$20),0)</x:f>
        <x:v>0.0022663024880149596</x:v>
      </x:c>
      <x:c r="E71" s="36" t="n">
        <x:f>IFERROR(_xlfn.XLOOKUP(A71,'Projection Assumptions'!$A$13:$A$31,'Projection Assumptions'!$C$13:$C$31),0)</x:f>
        <x:v>0.03</x:v>
      </x:c>
      <x:c r="F71" s="42" t="n">
        <x:f>IF(C71=2025,_xlfn.XLOOKUP(A71,'01 Industry Model'!$A$5:$A$23,'01 Industry Model'!$C$5:$C$23),F70*(1+D71)*(1+E71))</x:f>
        <x:v>966.666752201</x:v>
      </x:c>
      <x:c r="G71" s="36" t="n">
        <x:f>IFERROR(_xlfn.XLOOKUP(A71,'Projection Assumptions'!$A$13:$A$31,'Projection Assumptions'!$D$13:$D$31),0)</x:f>
        <x:v>0.05</x:v>
      </x:c>
      <x:c r="H71" s="36" t="str">
        <x:f>IF(C71=2025,"",IF(C71=2026,_xlfn.XLOOKUP(A71,'DATA Census'!$A$2:$A$20,'DATA Census'!$C$2:$C$20),MIN(1,H70+G71)))</x:f>
      </x:c>
      <x:c r="I71" s="36" t="n">
        <x:f>MIN(1,MAX(0,_xlfn.XLOOKUP(A71,'01 Industry Model'!$A$5:$A$23,'01 Industry Model'!$H$5:$H$23)+(C71-2025)*_xlfn.XLOOKUP(A71,'Projection Assumptions'!$A$13:$A$31,'Projection Assumptions'!$E$13:$E$31)))</x:f>
        <x:v>0.6788566116485499</x:v>
      </x:c>
      <x:c r="J71" s="42" t="n">
        <x:f>IF(F71="","",F71*I71)</x:f>
        <x:v>656.2281159924793</x:v>
      </x:c>
      <x:c r="K71" s="42" t="str">
        <x:f>IF(H71="","",J71*H71)</x:f>
      </x:c>
    </x:row>
    <x:row r="72">
      <x:c r="A72" t="str">
        <x:v>52</x:v>
      </x:c>
      <x:c r="B72" t="str">
        <x:v>Finance and insurance</x:v>
      </x:c>
      <x:c r="C72" t="n">
        <x:v>2026</x:v>
      </x:c>
      <x:c r="D72" s="36" t="n">
        <x:f>IFERROR(_xlfn.XLOOKUP(A72,'DATA BLS Projections'!$A$2:$A$20,'DATA BLS Projections'!$E$2:$E$20),0)</x:f>
        <x:v>0.0022663024880149596</x:v>
      </x:c>
      <x:c r="E72" s="36" t="n">
        <x:f>IFERROR(_xlfn.XLOOKUP(A72,'Projection Assumptions'!$A$13:$A$31,'Projection Assumptions'!$C$13:$C$31),0)</x:f>
        <x:v>0.03</x:v>
      </x:c>
      <x:c r="F72" s="42" t="n">
        <x:f>IF(C72=2025,_xlfn.XLOOKUP(A72,'01 Industry Model'!$A$5:$A$23,'01 Industry Model'!$C$5:$C$23),F71*(1+D72)*(1+E72))</x:f>
        <x:v>997.9232368105924</x:v>
      </x:c>
      <x:c r="G72" s="36" t="n">
        <x:f>IFERROR(_xlfn.XLOOKUP(A72,'Projection Assumptions'!$A$13:$A$31,'Projection Assumptions'!$D$13:$D$31),0)</x:f>
        <x:v>0.05</x:v>
      </x:c>
      <x:c r="H72" s="36" t="n">
        <x:f>IF(C72=2025,"",IF(C72=2026,_xlfn.XLOOKUP(A72,'DATA Census'!$A$2:$A$20,'DATA Census'!$C$2:$C$20),MIN(1,H71+G72)))</x:f>
        <x:v>0.401</x:v>
      </x:c>
      <x:c r="I72" s="36" t="n">
        <x:f>MIN(1,MAX(0,_xlfn.XLOOKUP(A72,'01 Industry Model'!$A$5:$A$23,'01 Industry Model'!$H$5:$H$23)+(C72-2025)*_xlfn.XLOOKUP(A72,'Projection Assumptions'!$A$13:$A$31,'Projection Assumptions'!$E$13:$E$31)))</x:f>
        <x:v>0.6788566116485499</x:v>
      </x:c>
      <x:c r="J72" s="42" t="n">
        <x:f>IF(F72="","",F72*I72)</x:f>
        <x:v>677.4467872265923</x:v>
      </x:c>
      <x:c r="K72" s="42" t="n">
        <x:f>IF(H72="","",J72*H72)</x:f>
        <x:v>271.6561616778635</x:v>
      </x:c>
    </x:row>
    <x:row r="73">
      <x:c r="A73" t="str">
        <x:v>52</x:v>
      </x:c>
      <x:c r="B73" t="str">
        <x:v>Finance and insurance</x:v>
      </x:c>
      <x:c r="C73" t="n">
        <x:v>2027</x:v>
      </x:c>
      <x:c r="D73" s="36" t="n">
        <x:f>IFERROR(_xlfn.XLOOKUP(A73,'DATA BLS Projections'!$A$2:$A$20,'DATA BLS Projections'!$E$2:$E$20),0)</x:f>
        <x:v>0.0022663024880149596</x:v>
      </x:c>
      <x:c r="E73" s="36" t="n">
        <x:f>IFERROR(_xlfn.XLOOKUP(A73,'Projection Assumptions'!$A$13:$A$31,'Projection Assumptions'!$C$13:$C$31),0)</x:f>
        <x:v>0.03</x:v>
      </x:c>
      <x:c r="F73" s="42" t="n">
        <x:f>IF(C73=2025,_xlfn.XLOOKUP(A73,'01 Industry Model'!$A$5:$A$23,'01 Industry Model'!$C$5:$C$23),F72*(1+D73)*(1+E73))</x:f>
        <x:v>1030.190377706775</x:v>
      </x:c>
      <x:c r="G73" s="36" t="n">
        <x:f>IFERROR(_xlfn.XLOOKUP(A73,'Projection Assumptions'!$A$13:$A$31,'Projection Assumptions'!$D$13:$D$31),0)</x:f>
        <x:v>0.05</x:v>
      </x:c>
      <x:c r="H73" s="36" t="n">
        <x:f>IF(C73=2025,"",IF(C73=2026,_xlfn.XLOOKUP(A73,'DATA Census'!$A$2:$A$20,'DATA Census'!$C$2:$C$20),MIN(1,H72+G73)))</x:f>
        <x:v>0.451</x:v>
      </x:c>
      <x:c r="I73" s="36" t="n">
        <x:f>MIN(1,MAX(0,_xlfn.XLOOKUP(A73,'01 Industry Model'!$A$5:$A$23,'01 Industry Model'!$H$5:$H$23)+(C73-2025)*_xlfn.XLOOKUP(A73,'Projection Assumptions'!$A$13:$A$31,'Projection Assumptions'!$E$13:$E$31)))</x:f>
        <x:v>0.6788566116485499</x:v>
      </x:c>
      <x:c r="J73" s="42" t="n">
        <x:f>IF(F73="","",F73*I73)</x:f>
        <x:v>699.3515491629612</x:v>
      </x:c>
      <x:c r="K73" s="42" t="n">
        <x:f>IF(H73="","",J73*H73)</x:f>
        <x:v>315.4075486724955</x:v>
      </x:c>
    </x:row>
    <x:row r="74">
      <x:c r="A74" t="str">
        <x:v>52</x:v>
      </x:c>
      <x:c r="B74" t="str">
        <x:v>Finance and insurance</x:v>
      </x:c>
      <x:c r="C74" t="n">
        <x:v>2028</x:v>
      </x:c>
      <x:c r="D74" s="36" t="n">
        <x:f>IFERROR(_xlfn.XLOOKUP(A74,'DATA BLS Projections'!$A$2:$A$20,'DATA BLS Projections'!$E$2:$E$20),0)</x:f>
        <x:v>0.0022663024880149596</x:v>
      </x:c>
      <x:c r="E74" s="36" t="n">
        <x:f>IFERROR(_xlfn.XLOOKUP(A74,'Projection Assumptions'!$A$13:$A$31,'Projection Assumptions'!$C$13:$C$31),0)</x:f>
        <x:v>0.03</x:v>
      </x:c>
      <x:c r="F74" s="42" t="n">
        <x:f>IF(C74=2025,_xlfn.XLOOKUP(A74,'01 Industry Model'!$A$5:$A$23,'01 Industry Model'!$C$5:$C$23),F73*(1+D74)*(1+E74))</x:f>
        <x:v>1063.500853744588</x:v>
      </x:c>
      <x:c r="G74" s="36" t="n">
        <x:f>IFERROR(_xlfn.XLOOKUP(A74,'Projection Assumptions'!$A$13:$A$31,'Projection Assumptions'!$D$13:$D$31),0)</x:f>
        <x:v>0.05</x:v>
      </x:c>
      <x:c r="H74" s="36" t="n">
        <x:f>IF(C74=2025,"",IF(C74=2026,_xlfn.XLOOKUP(A74,'DATA Census'!$A$2:$A$20,'DATA Census'!$C$2:$C$20),MIN(1,H73+G74)))</x:f>
        <x:v>0.501</x:v>
      </x:c>
      <x:c r="I74" s="36" t="n">
        <x:f>MIN(1,MAX(0,_xlfn.XLOOKUP(A74,'01 Industry Model'!$A$5:$A$23,'01 Industry Model'!$H$5:$H$23)+(C74-2025)*_xlfn.XLOOKUP(A74,'Projection Assumptions'!$A$13:$A$31,'Projection Assumptions'!$E$13:$E$31)))</x:f>
        <x:v>0.6788566116485499</x:v>
      </x:c>
      <x:c r="J74" s="42" t="n">
        <x:f>IF(F74="","",F74*I74)</x:f>
        <x:v>721.9645860583911</x:v>
      </x:c>
      <x:c r="K74" s="42" t="n">
        <x:f>IF(H74="","",J74*H74)</x:f>
        <x:v>361.70425761525394</x:v>
      </x:c>
    </x:row>
    <x:row r="75">
      <x:c r="A75" t="str">
        <x:v>52</x:v>
      </x:c>
      <x:c r="B75" t="str">
        <x:v>Finance and insurance</x:v>
      </x:c>
      <x:c r="C75" t="n">
        <x:v>2029</x:v>
      </x:c>
      <x:c r="D75" s="36" t="n">
        <x:f>IFERROR(_xlfn.XLOOKUP(A75,'DATA BLS Projections'!$A$2:$A$20,'DATA BLS Projections'!$E$2:$E$20),0)</x:f>
        <x:v>0.0022663024880149596</x:v>
      </x:c>
      <x:c r="E75" s="36" t="n">
        <x:f>IFERROR(_xlfn.XLOOKUP(A75,'Projection Assumptions'!$A$13:$A$31,'Projection Assumptions'!$C$13:$C$31),0)</x:f>
        <x:v>0.03</x:v>
      </x:c>
      <x:c r="F75" s="42" t="n">
        <x:f>IF(C75=2025,_xlfn.XLOOKUP(A75,'01 Industry Model'!$A$5:$A$23,'01 Industry Model'!$C$5:$C$23),F74*(1+D75)*(1+E75))</x:f>
        <x:v>1097.8884004266986</x:v>
      </x:c>
      <x:c r="G75" s="36" t="n">
        <x:f>IFERROR(_xlfn.XLOOKUP(A75,'Projection Assumptions'!$A$13:$A$31,'Projection Assumptions'!$D$13:$D$31),0)</x:f>
        <x:v>0.05</x:v>
      </x:c>
      <x:c r="H75" s="36" t="n">
        <x:f>IF(C75=2025,"",IF(C75=2026,_xlfn.XLOOKUP(A75,'DATA Census'!$A$2:$A$20,'DATA Census'!$C$2:$C$20),MIN(1,H74+G75)))</x:f>
        <x:v>0.551</x:v>
      </x:c>
      <x:c r="I75" s="36" t="n">
        <x:f>MIN(1,MAX(0,_xlfn.XLOOKUP(A75,'01 Industry Model'!$A$5:$A$23,'01 Industry Model'!$H$5:$H$23)+(C75-2025)*_xlfn.XLOOKUP(A75,'Projection Assumptions'!$A$13:$A$31,'Projection Assumptions'!$E$13:$E$31)))</x:f>
        <x:v>0.6788566116485499</x:v>
      </x:c>
      <x:c r="J75" s="42" t="n">
        <x:f>IF(F75="","",F75*I75)</x:f>
        <x:v>745.308799481915</x:v>
      </x:c>
      <x:c r="K75" s="42" t="n">
        <x:f>IF(H75="","",J75*H75)</x:f>
        <x:v>410.6651485145352</x:v>
      </x:c>
    </x:row>
    <x:row r="76">
      <x:c r="A76" t="str">
        <x:v>52</x:v>
      </x:c>
      <x:c r="B76" t="str">
        <x:v>Finance and insurance</x:v>
      </x:c>
      <x:c r="C76" t="n">
        <x:v>2030</x:v>
      </x:c>
      <x:c r="D76" s="36" t="n">
        <x:f>IFERROR(_xlfn.XLOOKUP(A76,'DATA BLS Projections'!$A$2:$A$20,'DATA BLS Projections'!$E$2:$E$20),0)</x:f>
        <x:v>0.0022663024880149596</x:v>
      </x:c>
      <x:c r="E76" s="36" t="n">
        <x:f>IFERROR(_xlfn.XLOOKUP(A76,'Projection Assumptions'!$A$13:$A$31,'Projection Assumptions'!$C$13:$C$31),0)</x:f>
        <x:v>0.03</x:v>
      </x:c>
      <x:c r="F76" s="42" t="n">
        <x:f>IF(C76=2025,_xlfn.XLOOKUP(A76,'01 Industry Model'!$A$5:$A$23,'01 Industry Model'!$C$5:$C$23),F75*(1+D76)*(1+E76))</x:f>
        <x:v>1133.387844069353</x:v>
      </x:c>
      <x:c r="G76" s="36" t="n">
        <x:f>IFERROR(_xlfn.XLOOKUP(A76,'Projection Assumptions'!$A$13:$A$31,'Projection Assumptions'!$D$13:$D$31),0)</x:f>
        <x:v>0.05</x:v>
      </x:c>
      <x:c r="H76" s="36" t="n">
        <x:f>IF(C76=2025,"",IF(C76=2026,_xlfn.XLOOKUP(A76,'DATA Census'!$A$2:$A$20,'DATA Census'!$C$2:$C$20),MIN(1,H75+G76)))</x:f>
        <x:v>0.6010000000000001</x:v>
      </x:c>
      <x:c r="I76" s="36" t="n">
        <x:f>MIN(1,MAX(0,_xlfn.XLOOKUP(A76,'01 Industry Model'!$A$5:$A$23,'01 Industry Model'!$H$5:$H$23)+(C76-2025)*_xlfn.XLOOKUP(A76,'Projection Assumptions'!$A$13:$A$31,'Projection Assumptions'!$E$13:$E$31)))</x:f>
        <x:v>0.6788566116485499</x:v>
      </x:c>
      <x:c r="J76" s="42" t="n">
        <x:f>IF(F76="","",F76*I76)</x:f>
        <x:v>769.407831508576</x:v>
      </x:c>
      <x:c r="K76" s="42" t="n">
        <x:f>IF(H76="","",J76*H76)</x:f>
        <x:v>462.4141067366543</x:v>
      </x:c>
    </x:row>
    <x:row r="77">
      <x:c r="A77" t="str">
        <x:v>53</x:v>
      </x:c>
      <x:c r="B77" t="str">
        <x:v>Real estate and rental and leasing</x:v>
      </x:c>
      <x:c r="C77" t="n">
        <x:v>2025</x:v>
      </x:c>
      <x:c r="D77" s="36" t="n">
        <x:f>IFERROR(_xlfn.XLOOKUP(A77,'DATA BLS Projections'!$A$2:$A$20,'DATA BLS Projections'!$E$2:$E$20),0)</x:f>
        <x:v>0.003328224064965468</x:v>
      </x:c>
      <x:c r="E77" s="36" t="n">
        <x:f>IFERROR(_xlfn.XLOOKUP(A77,'Projection Assumptions'!$A$13:$A$31,'Projection Assumptions'!$C$13:$C$31),0)</x:f>
        <x:v>0.03</x:v>
      </x:c>
      <x:c r="F77" s="42" t="n">
        <x:f>IF(C77=2025,_xlfn.XLOOKUP(A77,'01 Industry Model'!$A$5:$A$23,'01 Industry Model'!$C$5:$C$23),F76*(1+D77)*(1+E77))</x:f>
        <x:v>193.529178704</x:v>
      </x:c>
      <x:c r="G77" s="36" t="n">
        <x:f>IFERROR(_xlfn.XLOOKUP(A77,'Projection Assumptions'!$A$13:$A$31,'Projection Assumptions'!$D$13:$D$31),0)</x:f>
        <x:v>0.05</x:v>
      </x:c>
      <x:c r="H77" s="36" t="str">
        <x:f>IF(C77=2025,"",IF(C77=2026,_xlfn.XLOOKUP(A77,'DATA Census'!$A$2:$A$20,'DATA Census'!$C$2:$C$20),MIN(1,H76+G77)))</x:f>
      </x:c>
      <x:c r="I77" s="36" t="n">
        <x:f>MIN(1,MAX(0,_xlfn.XLOOKUP(A77,'01 Industry Model'!$A$5:$A$23,'01 Industry Model'!$H$5:$H$23)+(C77-2025)*_xlfn.XLOOKUP(A77,'Projection Assumptions'!$A$13:$A$31,'Projection Assumptions'!$E$13:$E$31)))</x:f>
        <x:v>0.46659673927140405</x:v>
      </x:c>
      <x:c r="J77" s="42" t="n">
        <x:f>IF(F77="","",F77*I77)</x:f>
        <x:v>90.30008373715926</x:v>
      </x:c>
      <x:c r="K77" s="42" t="str">
        <x:f>IF(H77="","",J77*H77)</x:f>
      </x:c>
    </x:row>
    <x:row r="78">
      <x:c r="A78" t="str">
        <x:v>53</x:v>
      </x:c>
      <x:c r="B78" t="str">
        <x:v>Real estate and rental and leasing</x:v>
      </x:c>
      <x:c r="C78" t="n">
        <x:v>2026</x:v>
      </x:c>
      <x:c r="D78" s="36" t="n">
        <x:f>IFERROR(_xlfn.XLOOKUP(A78,'DATA BLS Projections'!$A$2:$A$20,'DATA BLS Projections'!$E$2:$E$20),0)</x:f>
        <x:v>0.003328224064965468</x:v>
      </x:c>
      <x:c r="E78" s="36" t="n">
        <x:f>IFERROR(_xlfn.XLOOKUP(A78,'Projection Assumptions'!$A$13:$A$31,'Projection Assumptions'!$C$13:$C$31),0)</x:f>
        <x:v>0.03</x:v>
      </x:c>
      <x:c r="F78" s="42" t="n">
        <x:f>IF(C78=2025,_xlfn.XLOOKUP(A78,'01 Industry Model'!$A$5:$A$23,'01 Industry Model'!$C$5:$C$23),F77*(1+D78)*(1+E78))</x:f>
        <x:v>199.99848578905073</x:v>
      </x:c>
      <x:c r="G78" s="36" t="n">
        <x:f>IFERROR(_xlfn.XLOOKUP(A78,'Projection Assumptions'!$A$13:$A$31,'Projection Assumptions'!$D$13:$D$31),0)</x:f>
        <x:v>0.05</x:v>
      </x:c>
      <x:c r="H78" s="36" t="n">
        <x:f>IF(C78=2025,"",IF(C78=2026,_xlfn.XLOOKUP(A78,'DATA Census'!$A$2:$A$20,'DATA Census'!$C$2:$C$20),MIN(1,H77+G78)))</x:f>
        <x:v>0.308</x:v>
      </x:c>
      <x:c r="I78" s="36" t="n">
        <x:f>MIN(1,MAX(0,_xlfn.XLOOKUP(A78,'01 Industry Model'!$A$5:$A$23,'01 Industry Model'!$H$5:$H$23)+(C78-2025)*_xlfn.XLOOKUP(A78,'Projection Assumptions'!$A$13:$A$31,'Projection Assumptions'!$E$13:$E$31)))</x:f>
        <x:v>0.46659673927140405</x:v>
      </x:c>
      <x:c r="J78" s="42" t="n">
        <x:f>IF(F78="","",F78*I78)</x:f>
        <x:v>93.31864132838932</x:v>
      </x:c>
      <x:c r="K78" s="42" t="n">
        <x:f>IF(H78="","",J78*H78)</x:f>
        <x:v>28.74214152914391</x:v>
      </x:c>
    </x:row>
    <x:row r="79">
      <x:c r="A79" t="str">
        <x:v>53</x:v>
      </x:c>
      <x:c r="B79" t="str">
        <x:v>Real estate and rental and leasing</x:v>
      </x:c>
      <x:c r="C79" t="n">
        <x:v>2027</x:v>
      </x:c>
      <x:c r="D79" s="36" t="n">
        <x:f>IFERROR(_xlfn.XLOOKUP(A79,'DATA BLS Projections'!$A$2:$A$20,'DATA BLS Projections'!$E$2:$E$20),0)</x:f>
        <x:v>0.003328224064965468</x:v>
      </x:c>
      <x:c r="E79" s="36" t="n">
        <x:f>IFERROR(_xlfn.XLOOKUP(A79,'Projection Assumptions'!$A$13:$A$31,'Projection Assumptions'!$C$13:$C$31),0)</x:f>
        <x:v>0.03</x:v>
      </x:c>
      <x:c r="F79" s="42" t="n">
        <x:f>IF(C79=2025,_xlfn.XLOOKUP(A79,'01 Industry Model'!$A$5:$A$23,'01 Industry Model'!$C$5:$C$23),F78*(1+D79)*(1+E79))</x:f>
        <x:v>206.68404932928283</x:v>
      </x:c>
      <x:c r="G79" s="36" t="n">
        <x:f>IFERROR(_xlfn.XLOOKUP(A79,'Projection Assumptions'!$A$13:$A$31,'Projection Assumptions'!$D$13:$D$31),0)</x:f>
        <x:v>0.05</x:v>
      </x:c>
      <x:c r="H79" s="36" t="n">
        <x:f>IF(C79=2025,"",IF(C79=2026,_xlfn.XLOOKUP(A79,'DATA Census'!$A$2:$A$20,'DATA Census'!$C$2:$C$20),MIN(1,H78+G79)))</x:f>
        <x:v>0.358</x:v>
      </x:c>
      <x:c r="I79" s="36" t="n">
        <x:f>MIN(1,MAX(0,_xlfn.XLOOKUP(A79,'01 Industry Model'!$A$5:$A$23,'01 Industry Model'!$H$5:$H$23)+(C79-2025)*_xlfn.XLOOKUP(A79,'Projection Assumptions'!$A$13:$A$31,'Projection Assumptions'!$E$13:$E$31)))</x:f>
        <x:v>0.46659673927140405</x:v>
      </x:c>
      <x:c r="J79" s="42" t="n">
        <x:f>IF(F79="","",F79*I79)</x:f>
        <x:v>96.43810347645339</x:v>
      </x:c>
      <x:c r="K79" s="42" t="n">
        <x:f>IF(H79="","",J79*H79)</x:f>
        <x:v>34.524841044570316</x:v>
      </x:c>
    </x:row>
    <x:row r="80">
      <x:c r="A80" t="str">
        <x:v>53</x:v>
      </x:c>
      <x:c r="B80" t="str">
        <x:v>Real estate and rental and leasing</x:v>
      </x:c>
      <x:c r="C80" t="n">
        <x:v>2028</x:v>
      </x:c>
      <x:c r="D80" s="36" t="n">
        <x:f>IFERROR(_xlfn.XLOOKUP(A80,'DATA BLS Projections'!$A$2:$A$20,'DATA BLS Projections'!$E$2:$E$20),0)</x:f>
        <x:v>0.003328224064965468</x:v>
      </x:c>
      <x:c r="E80" s="36" t="n">
        <x:f>IFERROR(_xlfn.XLOOKUP(A80,'Projection Assumptions'!$A$13:$A$31,'Projection Assumptions'!$C$13:$C$31),0)</x:f>
        <x:v>0.03</x:v>
      </x:c>
      <x:c r="F80" s="42" t="n">
        <x:f>IF(C80=2025,_xlfn.XLOOKUP(A80,'01 Industry Model'!$A$5:$A$23,'01 Industry Model'!$C$5:$C$23),F79*(1+D80)*(1+E80))</x:f>
        <x:v>213.59309836078822</x:v>
      </x:c>
      <x:c r="G80" s="36" t="n">
        <x:f>IFERROR(_xlfn.XLOOKUP(A80,'Projection Assumptions'!$A$13:$A$31,'Projection Assumptions'!$D$13:$D$31),0)</x:f>
        <x:v>0.05</x:v>
      </x:c>
      <x:c r="H80" s="36" t="n">
        <x:f>IF(C80=2025,"",IF(C80=2026,_xlfn.XLOOKUP(A80,'DATA Census'!$A$2:$A$20,'DATA Census'!$C$2:$C$20),MIN(1,H79+G80)))</x:f>
        <x:v>0.408</x:v>
      </x:c>
      <x:c r="I80" s="36" t="n">
        <x:f>MIN(1,MAX(0,_xlfn.XLOOKUP(A80,'01 Industry Model'!$A$5:$A$23,'01 Industry Model'!$H$5:$H$23)+(C80-2025)*_xlfn.XLOOKUP(A80,'Projection Assumptions'!$A$13:$A$31,'Projection Assumptions'!$E$13:$E$31)))</x:f>
        <x:v>0.46659673927140405</x:v>
      </x:c>
      <x:c r="J80" s="42" t="n">
        <x:f>IF(F80="","",F80*I80)</x:f>
        <x:v>99.66184322602005</x:v>
      </x:c>
      <x:c r="K80" s="42" t="n">
        <x:f>IF(H80="","",J80*H80)</x:f>
        <x:v>40.66203203621618</x:v>
      </x:c>
    </x:row>
    <x:row r="81">
      <x:c r="A81" t="str">
        <x:v>53</x:v>
      </x:c>
      <x:c r="B81" t="str">
        <x:v>Real estate and rental and leasing</x:v>
      </x:c>
      <x:c r="C81" t="n">
        <x:v>2029</x:v>
      </x:c>
      <x:c r="D81" s="36" t="n">
        <x:f>IFERROR(_xlfn.XLOOKUP(A81,'DATA BLS Projections'!$A$2:$A$20,'DATA BLS Projections'!$E$2:$E$20),0)</x:f>
        <x:v>0.003328224064965468</x:v>
      </x:c>
      <x:c r="E81" s="36" t="n">
        <x:f>IFERROR(_xlfn.XLOOKUP(A81,'Projection Assumptions'!$A$13:$A$31,'Projection Assumptions'!$C$13:$C$31),0)</x:f>
        <x:v>0.03</x:v>
      </x:c>
      <x:c r="F81" s="42" t="n">
        <x:f>IF(C81=2025,_xlfn.XLOOKUP(A81,'01 Industry Model'!$A$5:$A$23,'01 Industry Model'!$C$5:$C$23),F80*(1+D81)*(1+E81))</x:f>
        <x:v>220.73310357238904</x:v>
      </x:c>
      <x:c r="G81" s="36" t="n">
        <x:f>IFERROR(_xlfn.XLOOKUP(A81,'Projection Assumptions'!$A$13:$A$31,'Projection Assumptions'!$D$13:$D$31),0)</x:f>
        <x:v>0.05</x:v>
      </x:c>
      <x:c r="H81" s="36" t="n">
        <x:f>IF(C81=2025,"",IF(C81=2026,_xlfn.XLOOKUP(A81,'DATA Census'!$A$2:$A$20,'DATA Census'!$C$2:$C$20),MIN(1,H80+G81)))</x:f>
        <x:v>0.45799999999999996</x:v>
      </x:c>
      <x:c r="I81" s="36" t="n">
        <x:f>MIN(1,MAX(0,_xlfn.XLOOKUP(A81,'01 Industry Model'!$A$5:$A$23,'01 Industry Model'!$H$5:$H$23)+(C81-2025)*_xlfn.XLOOKUP(A81,'Projection Assumptions'!$A$13:$A$31,'Projection Assumptions'!$E$13:$E$31)))</x:f>
        <x:v>0.46659673927140405</x:v>
      </x:c>
      <x:c r="J81" s="42" t="n">
        <x:f>IF(F81="","",F81*I81)</x:f>
        <x:v>102.99334637613383</x:v>
      </x:c>
      <x:c r="K81" s="42" t="n">
        <x:f>IF(H81="","",J81*H81)</x:f>
        <x:v>47.17095264026929</x:v>
      </x:c>
    </x:row>
    <x:row r="82">
      <x:c r="A82" t="str">
        <x:v>53</x:v>
      </x:c>
      <x:c r="B82" t="str">
        <x:v>Real estate and rental and leasing</x:v>
      </x:c>
      <x:c r="C82" t="n">
        <x:v>2030</x:v>
      </x:c>
      <x:c r="D82" s="36" t="n">
        <x:f>IFERROR(_xlfn.XLOOKUP(A82,'DATA BLS Projections'!$A$2:$A$20,'DATA BLS Projections'!$E$2:$E$20),0)</x:f>
        <x:v>0.003328224064965468</x:v>
      </x:c>
      <x:c r="E82" s="36" t="n">
        <x:f>IFERROR(_xlfn.XLOOKUP(A82,'Projection Assumptions'!$A$13:$A$31,'Projection Assumptions'!$C$13:$C$31),0)</x:f>
        <x:v>0.03</x:v>
      </x:c>
      <x:c r="F82" s="42" t="n">
        <x:f>IF(C82=2025,_xlfn.XLOOKUP(A82,'01 Industry Model'!$A$5:$A$23,'01 Industry Model'!$C$5:$C$23),F81*(1+D82)*(1+E82))</x:f>
        <x:v>228.1117853836222</x:v>
      </x:c>
      <x:c r="G82" s="36" t="n">
        <x:f>IFERROR(_xlfn.XLOOKUP(A82,'Projection Assumptions'!$A$13:$A$31,'Projection Assumptions'!$D$13:$D$31),0)</x:f>
        <x:v>0.05</x:v>
      </x:c>
      <x:c r="H82" s="36" t="n">
        <x:f>IF(C82=2025,"",IF(C82=2026,_xlfn.XLOOKUP(A82,'DATA Census'!$A$2:$A$20,'DATA Census'!$C$2:$C$20),MIN(1,H81+G82)))</x:f>
        <x:v>0.508</x:v>
      </x:c>
      <x:c r="I82" s="36" t="n">
        <x:f>MIN(1,MAX(0,_xlfn.XLOOKUP(A82,'01 Industry Model'!$A$5:$A$23,'01 Industry Model'!$H$5:$H$23)+(C82-2025)*_xlfn.XLOOKUP(A82,'Projection Assumptions'!$A$13:$A$31,'Projection Assumptions'!$E$13:$E$31)))</x:f>
        <x:v>0.46659673927140405</x:v>
      </x:c>
      <x:c r="J82" s="42" t="n">
        <x:f>IF(F82="","",F82*I82)</x:f>
        <x:v>106.43621524937645</x:v>
      </x:c>
      <x:c r="K82" s="42" t="n">
        <x:f>IF(H82="","",J82*H82)</x:f>
        <x:v>54.06959734668324</x:v>
      </x:c>
    </x:row>
    <x:row r="83">
      <x:c r="A83" t="str">
        <x:v>54</x:v>
      </x:c>
      <x:c r="B83" t="str">
        <x:v>Professional, scientific, and technical services</x:v>
      </x:c>
      <x:c r="C83" t="n">
        <x:v>2025</x:v>
      </x:c>
      <x:c r="D83" s="36" t="n">
        <x:f>IFERROR(_xlfn.XLOOKUP(A83,'DATA BLS Projections'!$A$2:$A$20,'DATA BLS Projections'!$E$2:$E$20),0)</x:f>
        <x:v>0.008281567719535143</x:v>
      </x:c>
      <x:c r="E83" s="36" t="n">
        <x:f>IFERROR(_xlfn.XLOOKUP(A83,'Projection Assumptions'!$A$13:$A$31,'Projection Assumptions'!$C$13:$C$31),0)</x:f>
        <x:v>0.03</x:v>
      </x:c>
      <x:c r="F83" s="42" t="n">
        <x:f>IF(C83=2025,_xlfn.XLOOKUP(A83,'01 Industry Model'!$A$5:$A$23,'01 Industry Model'!$C$5:$C$23),F82*(1+D83)*(1+E83))</x:f>
        <x:v>1454.390668355</x:v>
      </x:c>
      <x:c r="G83" s="36" t="n">
        <x:f>IFERROR(_xlfn.XLOOKUP(A83,'Projection Assumptions'!$A$13:$A$31,'Projection Assumptions'!$D$13:$D$31),0)</x:f>
        <x:v>0.05</x:v>
      </x:c>
      <x:c r="H83" s="36" t="str">
        <x:f>IF(C83=2025,"",IF(C83=2026,_xlfn.XLOOKUP(A83,'DATA Census'!$A$2:$A$20,'DATA Census'!$C$2:$C$20),MIN(1,H82+G83)))</x:f>
      </x:c>
      <x:c r="I83" s="36" t="n">
        <x:f>MIN(1,MAX(0,_xlfn.XLOOKUP(A83,'01 Industry Model'!$A$5:$A$23,'01 Industry Model'!$H$5:$H$23)+(C83-2025)*_xlfn.XLOOKUP(A83,'Projection Assumptions'!$A$13:$A$31,'Projection Assumptions'!$E$13:$E$31)))</x:f>
        <x:v>0.5546595787080026</x:v>
      </x:c>
      <x:c r="J83" s="42" t="n">
        <x:f>IF(F83="","",F83*I83)</x:f>
        <x:v>806.6917153866347</x:v>
      </x:c>
      <x:c r="K83" s="42" t="str">
        <x:f>IF(H83="","",J83*H83)</x:f>
      </x:c>
    </x:row>
    <x:row r="84">
      <x:c r="A84" t="str">
        <x:v>54</x:v>
      </x:c>
      <x:c r="B84" t="str">
        <x:v>Professional, scientific, and technical services</x:v>
      </x:c>
      <x:c r="C84" t="n">
        <x:v>2026</x:v>
      </x:c>
      <x:c r="D84" s="36" t="n">
        <x:f>IFERROR(_xlfn.XLOOKUP(A84,'DATA BLS Projections'!$A$2:$A$20,'DATA BLS Projections'!$E$2:$E$20),0)</x:f>
        <x:v>0.008281567719535143</x:v>
      </x:c>
      <x:c r="E84" s="36" t="n">
        <x:f>IFERROR(_xlfn.XLOOKUP(A84,'Projection Assumptions'!$A$13:$A$31,'Projection Assumptions'!$C$13:$C$31),0)</x:f>
        <x:v>0.03</x:v>
      </x:c>
      <x:c r="F84" s="42" t="n">
        <x:f>IF(C84=2025,_xlfn.XLOOKUP(A84,'01 Industry Model'!$A$5:$A$23,'01 Industry Model'!$C$5:$C$23),F83*(1+D84)*(1+E84))</x:f>
        <x:v>1510.428362260611</x:v>
      </x:c>
      <x:c r="G84" s="36" t="n">
        <x:f>IFERROR(_xlfn.XLOOKUP(A84,'Projection Assumptions'!$A$13:$A$31,'Projection Assumptions'!$D$13:$D$31),0)</x:f>
        <x:v>0.05</x:v>
      </x:c>
      <x:c r="H84" s="36" t="n">
        <x:f>IF(C84=2025,"",IF(C84=2026,_xlfn.XLOOKUP(A84,'DATA Census'!$A$2:$A$20,'DATA Census'!$C$2:$C$20),MIN(1,H83+G84)))</x:f>
        <x:v>0.427</x:v>
      </x:c>
      <x:c r="I84" s="36" t="n">
        <x:f>MIN(1,MAX(0,_xlfn.XLOOKUP(A84,'01 Industry Model'!$A$5:$A$23,'01 Industry Model'!$H$5:$H$23)+(C84-2025)*_xlfn.XLOOKUP(A84,'Projection Assumptions'!$A$13:$A$31,'Projection Assumptions'!$E$13:$E$31)))</x:f>
        <x:v>0.5546595787080026</x:v>
      </x:c>
      <x:c r="J84" s="42" t="n">
        <x:f>IF(F84="","",F84*I84)</x:f>
        <x:v>837.773559080089</x:v>
      </x:c>
      <x:c r="K84" s="42" t="n">
        <x:f>IF(H84="","",J84*H84)</x:f>
        <x:v>357.729309727198</x:v>
      </x:c>
    </x:row>
    <x:row r="85">
      <x:c r="A85" t="str">
        <x:v>54</x:v>
      </x:c>
      <x:c r="B85" t="str">
        <x:v>Professional, scientific, and technical services</x:v>
      </x:c>
      <x:c r="C85" t="n">
        <x:v>2027</x:v>
      </x:c>
      <x:c r="D85" s="36" t="n">
        <x:f>IFERROR(_xlfn.XLOOKUP(A85,'DATA BLS Projections'!$A$2:$A$20,'DATA BLS Projections'!$E$2:$E$20),0)</x:f>
        <x:v>0.008281567719535143</x:v>
      </x:c>
      <x:c r="E85" s="36" t="n">
        <x:f>IFERROR(_xlfn.XLOOKUP(A85,'Projection Assumptions'!$A$13:$A$31,'Projection Assumptions'!$C$13:$C$31),0)</x:f>
        <x:v>0.03</x:v>
      </x:c>
      <x:c r="F85" s="42" t="n">
        <x:f>IF(C85=2025,_xlfn.XLOOKUP(A85,'01 Industry Model'!$A$5:$A$23,'01 Industry Model'!$C$5:$C$23),F84*(1+D85)*(1+E85))</x:f>
        <x:v>1568.6251893390242</x:v>
      </x:c>
      <x:c r="G85" s="36" t="n">
        <x:f>IFERROR(_xlfn.XLOOKUP(A85,'Projection Assumptions'!$A$13:$A$31,'Projection Assumptions'!$D$13:$D$31),0)</x:f>
        <x:v>0.05</x:v>
      </x:c>
      <x:c r="H85" s="36" t="n">
        <x:f>IF(C85=2025,"",IF(C85=2026,_xlfn.XLOOKUP(A85,'DATA Census'!$A$2:$A$20,'DATA Census'!$C$2:$C$20),MIN(1,H84+G85)))</x:f>
        <x:v>0.477</x:v>
      </x:c>
      <x:c r="I85" s="36" t="n">
        <x:f>MIN(1,MAX(0,_xlfn.XLOOKUP(A85,'01 Industry Model'!$A$5:$A$23,'01 Industry Model'!$H$5:$H$23)+(C85-2025)*_xlfn.XLOOKUP(A85,'Projection Assumptions'!$A$13:$A$31,'Projection Assumptions'!$E$13:$E$31)))</x:f>
        <x:v>0.5546595787080026</x:v>
      </x:c>
      <x:c r="J85" s="42" t="n">
        <x:f>IF(F85="","",F85*I85)</x:f>
        <x:v>870.0529866695441</x:v>
      </x:c>
      <x:c r="K85" s="42" t="n">
        <x:f>IF(H85="","",J85*H85)</x:f>
        <x:v>415.0152746413725</x:v>
      </x:c>
    </x:row>
    <x:row r="86">
      <x:c r="A86" t="str">
        <x:v>54</x:v>
      </x:c>
      <x:c r="B86" t="str">
        <x:v>Professional, scientific, and technical services</x:v>
      </x:c>
      <x:c r="C86" t="n">
        <x:v>2028</x:v>
      </x:c>
      <x:c r="D86" s="36" t="n">
        <x:f>IFERROR(_xlfn.XLOOKUP(A86,'DATA BLS Projections'!$A$2:$A$20,'DATA BLS Projections'!$E$2:$E$20),0)</x:f>
        <x:v>0.008281567719535143</x:v>
      </x:c>
      <x:c r="E86" s="36" t="n">
        <x:f>IFERROR(_xlfn.XLOOKUP(A86,'Projection Assumptions'!$A$13:$A$31,'Projection Assumptions'!$C$13:$C$31),0)</x:f>
        <x:v>0.03</x:v>
      </x:c>
      <x:c r="F86" s="42" t="n">
        <x:f>IF(C86=2025,_xlfn.XLOOKUP(A86,'01 Industry Model'!$A$5:$A$23,'01 Industry Model'!$C$5:$C$23),F85*(1+D86)*(1+E86))</x:f>
        <x:v>1629.0643410232371</x:v>
      </x:c>
      <x:c r="G86" s="36" t="n">
        <x:f>IFERROR(_xlfn.XLOOKUP(A86,'Projection Assumptions'!$A$13:$A$31,'Projection Assumptions'!$D$13:$D$31),0)</x:f>
        <x:v>0.05</x:v>
      </x:c>
      <x:c r="H86" s="36" t="n">
        <x:f>IF(C86=2025,"",IF(C86=2026,_xlfn.XLOOKUP(A86,'DATA Census'!$A$2:$A$20,'DATA Census'!$C$2:$C$20),MIN(1,H85+G86)))</x:f>
        <x:v>0.527</x:v>
      </x:c>
      <x:c r="I86" s="36" t="n">
        <x:f>MIN(1,MAX(0,_xlfn.XLOOKUP(A86,'01 Industry Model'!$A$5:$A$23,'01 Industry Model'!$H$5:$H$23)+(C86-2025)*_xlfn.XLOOKUP(A86,'Projection Assumptions'!$A$13:$A$31,'Projection Assumptions'!$E$13:$E$31)))</x:f>
        <x:v>0.5546595787080026</x:v>
      </x:c>
      <x:c r="J86" s="42" t="n">
        <x:f>IF(F86="","",F86*I86)</x:f>
        <x:v>903.5761410801787</x:v>
      </x:c>
      <x:c r="K86" s="42" t="n">
        <x:f>IF(H86="","",J86*H86)</x:f>
        <x:v>476.1846263492542</x:v>
      </x:c>
    </x:row>
    <x:row r="87">
      <x:c r="A87" t="str">
        <x:v>54</x:v>
      </x:c>
      <x:c r="B87" t="str">
        <x:v>Professional, scientific, and technical services</x:v>
      </x:c>
      <x:c r="C87" t="n">
        <x:v>2029</x:v>
      </x:c>
      <x:c r="D87" s="36" t="n">
        <x:f>IFERROR(_xlfn.XLOOKUP(A87,'DATA BLS Projections'!$A$2:$A$20,'DATA BLS Projections'!$E$2:$E$20),0)</x:f>
        <x:v>0.008281567719535143</x:v>
      </x:c>
      <x:c r="E87" s="36" t="n">
        <x:f>IFERROR(_xlfn.XLOOKUP(A87,'Projection Assumptions'!$A$13:$A$31,'Projection Assumptions'!$C$13:$C$31),0)</x:f>
        <x:v>0.03</x:v>
      </x:c>
      <x:c r="F87" s="42" t="n">
        <x:f>IF(C87=2025,_xlfn.XLOOKUP(A87,'01 Industry Model'!$A$5:$A$23,'01 Industry Model'!$C$5:$C$23),F86*(1+D87)*(1+E87))</x:f>
        <x:v>1691.832214113388</x:v>
      </x:c>
      <x:c r="G87" s="36" t="n">
        <x:f>IFERROR(_xlfn.XLOOKUP(A87,'Projection Assumptions'!$A$13:$A$31,'Projection Assumptions'!$D$13:$D$31),0)</x:f>
        <x:v>0.05</x:v>
      </x:c>
      <x:c r="H87" s="36" t="n">
        <x:f>IF(C87=2025,"",IF(C87=2026,_xlfn.XLOOKUP(A87,'DATA Census'!$A$2:$A$20,'DATA Census'!$C$2:$C$20),MIN(1,H86+G87)))</x:f>
        <x:v>0.5770000000000001</x:v>
      </x:c>
      <x:c r="I87" s="36" t="n">
        <x:f>MIN(1,MAX(0,_xlfn.XLOOKUP(A87,'01 Industry Model'!$A$5:$A$23,'01 Industry Model'!$H$5:$H$23)+(C87-2025)*_xlfn.XLOOKUP(A87,'Projection Assumptions'!$A$13:$A$31,'Projection Assumptions'!$E$13:$E$31)))</x:f>
        <x:v>0.5546595787080026</x:v>
      </x:c>
      <x:c r="J87" s="42" t="n">
        <x:f>IF(F87="","",F87*I87)</x:f>
        <x:v>938.3909431247591</x:v>
      </x:c>
      <x:c r="K87" s="42" t="n">
        <x:f>IF(H87="","",J87*H87)</x:f>
        <x:v>541.4515741829861</x:v>
      </x:c>
    </x:row>
    <x:row r="88">
      <x:c r="A88" t="str">
        <x:v>54</x:v>
      </x:c>
      <x:c r="B88" t="str">
        <x:v>Professional, scientific, and technical services</x:v>
      </x:c>
      <x:c r="C88" t="n">
        <x:v>2030</x:v>
      </x:c>
      <x:c r="D88" s="36" t="n">
        <x:f>IFERROR(_xlfn.XLOOKUP(A88,'DATA BLS Projections'!$A$2:$A$20,'DATA BLS Projections'!$E$2:$E$20),0)</x:f>
        <x:v>0.008281567719535143</x:v>
      </x:c>
      <x:c r="E88" s="36" t="n">
        <x:f>IFERROR(_xlfn.XLOOKUP(A88,'Projection Assumptions'!$A$13:$A$31,'Projection Assumptions'!$C$13:$C$31),0)</x:f>
        <x:v>0.03</x:v>
      </x:c>
      <x:c r="F88" s="42" t="n">
        <x:f>IF(C88=2025,_xlfn.XLOOKUP(A88,'01 Industry Model'!$A$5:$A$23,'01 Industry Model'!$C$5:$C$23),F87*(1+D88)*(1+E88))</x:f>
        <x:v>1757.0185342795992</x:v>
      </x:c>
      <x:c r="G88" s="36" t="n">
        <x:f>IFERROR(_xlfn.XLOOKUP(A88,'Projection Assumptions'!$A$13:$A$31,'Projection Assumptions'!$D$13:$D$31),0)</x:f>
        <x:v>0.05</x:v>
      </x:c>
      <x:c r="H88" s="36" t="n">
        <x:f>IF(C88=2025,"",IF(C88=2026,_xlfn.XLOOKUP(A88,'DATA Census'!$A$2:$A$20,'DATA Census'!$C$2:$C$20),MIN(1,H87+G88)))</x:f>
        <x:v>0.6270000000000001</x:v>
      </x:c>
      <x:c r="I88" s="36" t="n">
        <x:f>MIN(1,MAX(0,_xlfn.XLOOKUP(A88,'01 Industry Model'!$A$5:$A$23,'01 Industry Model'!$H$5:$H$23)+(C88-2025)*_xlfn.XLOOKUP(A88,'Projection Assumptions'!$A$13:$A$31,'Projection Assumptions'!$E$13:$E$31)))</x:f>
        <x:v>0.5546595787080026</x:v>
      </x:c>
      <x:c r="J88" s="42" t="n">
        <x:f>IF(F88="","",F88*I88)</x:f>
        <x:v>974.5471600056748</x:v>
      </x:c>
      <x:c r="K88" s="42" t="n">
        <x:f>IF(H88="","",J88*H88)</x:f>
        <x:v>611.0410693235582</x:v>
      </x:c>
    </x:row>
    <x:row r="89">
      <x:c r="A89" t="str">
        <x:v>55</x:v>
      </x:c>
      <x:c r="B89" t="str">
        <x:v>Management of companies and enterprises</x:v>
      </x:c>
      <x:c r="C89" t="n">
        <x:v>2025</x:v>
      </x:c>
      <x:c r="D89" s="36" t="n">
        <x:f>IFERROR(_xlfn.XLOOKUP(A89,'DATA BLS Projections'!$A$2:$A$20,'DATA BLS Projections'!$E$2:$E$20),0)</x:f>
        <x:v>0.003994214028679499</x:v>
      </x:c>
      <x:c r="E89" s="36" t="n">
        <x:f>IFERROR(_xlfn.XLOOKUP(A89,'Projection Assumptions'!$A$13:$A$31,'Projection Assumptions'!$C$13:$C$31),0)</x:f>
        <x:v>0.03</x:v>
      </x:c>
      <x:c r="F89" s="42" t="n">
        <x:f>IF(C89=2025,_xlfn.XLOOKUP(A89,'01 Industry Model'!$A$5:$A$23,'01 Industry Model'!$C$5:$C$23),F88*(1+D89)*(1+E89))</x:f>
        <x:v>433.010743495</x:v>
      </x:c>
      <x:c r="G89" s="36" t="n">
        <x:f>IFERROR(_xlfn.XLOOKUP(A89,'Projection Assumptions'!$A$13:$A$31,'Projection Assumptions'!$D$13:$D$31),0)</x:f>
        <x:v>0.05</x:v>
      </x:c>
      <x:c r="H89" s="36" t="str">
        <x:f>IF(C89=2025,"",IF(C89=2026,_xlfn.XLOOKUP(A89,'DATA Census'!$A$2:$A$20,'DATA Census'!$C$2:$C$20),MIN(1,H88+G89)))</x:f>
      </x:c>
      <x:c r="I89" s="36" t="n">
        <x:f>MIN(1,MAX(0,_xlfn.XLOOKUP(A89,'01 Industry Model'!$A$5:$A$23,'01 Industry Model'!$H$5:$H$23)+(C89-2025)*_xlfn.XLOOKUP(A89,'Projection Assumptions'!$A$13:$A$31,'Projection Assumptions'!$E$13:$E$31)))</x:f>
        <x:v>0.5802171254019369</x:v>
      </x:c>
      <x:c r="J89" s="42" t="n">
        <x:f>IF(F89="","",F89*I89)</x:f>
        <x:v>251.24024885882434</x:v>
      </x:c>
      <x:c r="K89" s="42" t="str">
        <x:f>IF(H89="","",J89*H89)</x:f>
      </x:c>
    </x:row>
    <x:row r="90">
      <x:c r="A90" t="str">
        <x:v>55</x:v>
      </x:c>
      <x:c r="B90" t="str">
        <x:v>Management of companies and enterprises</x:v>
      </x:c>
      <x:c r="C90" t="n">
        <x:v>2026</x:v>
      </x:c>
      <x:c r="D90" s="36" t="n">
        <x:f>IFERROR(_xlfn.XLOOKUP(A90,'DATA BLS Projections'!$A$2:$A$20,'DATA BLS Projections'!$E$2:$E$20),0)</x:f>
        <x:v>0.003994214028679499</x:v>
      </x:c>
      <x:c r="E90" s="36" t="n">
        <x:f>IFERROR(_xlfn.XLOOKUP(A90,'Projection Assumptions'!$A$13:$A$31,'Projection Assumptions'!$C$13:$C$31),0)</x:f>
        <x:v>0.03</x:v>
      </x:c>
      <x:c r="F90" s="42" t="n">
        <x:f>IF(C90=2025,_xlfn.XLOOKUP(A90,'01 Industry Model'!$A$5:$A$23,'01 Industry Model'!$C$5:$C$23),F89*(1+D90)*(1+E90))</x:f>
        <x:v>447.7824895136738</x:v>
      </x:c>
      <x:c r="G90" s="36" t="n">
        <x:f>IFERROR(_xlfn.XLOOKUP(A90,'Projection Assumptions'!$A$13:$A$31,'Projection Assumptions'!$D$13:$D$31),0)</x:f>
        <x:v>0.05</x:v>
      </x:c>
      <x:c r="H90" s="36" t="n">
        <x:f>IF(C90=2025,"",IF(C90=2026,_xlfn.XLOOKUP(A90,'DATA Census'!$A$2:$A$20,'DATA Census'!$C$2:$C$20),MIN(1,H89+G90)))</x:f>
        <x:v>0.232</x:v>
      </x:c>
      <x:c r="I90" s="36" t="n">
        <x:f>MIN(1,MAX(0,_xlfn.XLOOKUP(A90,'01 Industry Model'!$A$5:$A$23,'01 Industry Model'!$H$5:$H$23)+(C90-2025)*_xlfn.XLOOKUP(A90,'Projection Assumptions'!$A$13:$A$31,'Projection Assumptions'!$E$13:$E$31)))</x:f>
        <x:v>0.5802171254019369</x:v>
      </x:c>
      <x:c r="J90" s="42" t="n">
        <x:f>IF(F90="","",F90*I90)</x:f>
        <x:v>259.81106887094677</x:v>
      </x:c>
      <x:c r="K90" s="42" t="n">
        <x:f>IF(H90="","",J90*H90)</x:f>
        <x:v>60.276167978059654</x:v>
      </x:c>
    </x:row>
    <x:row r="91">
      <x:c r="A91" t="str">
        <x:v>55</x:v>
      </x:c>
      <x:c r="B91" t="str">
        <x:v>Management of companies and enterprises</x:v>
      </x:c>
      <x:c r="C91" t="n">
        <x:v>2027</x:v>
      </x:c>
      <x:c r="D91" s="36" t="n">
        <x:f>IFERROR(_xlfn.XLOOKUP(A91,'DATA BLS Projections'!$A$2:$A$20,'DATA BLS Projections'!$E$2:$E$20),0)</x:f>
        <x:v>0.003994214028679499</x:v>
      </x:c>
      <x:c r="E91" s="36" t="n">
        <x:f>IFERROR(_xlfn.XLOOKUP(A91,'Projection Assumptions'!$A$13:$A$31,'Projection Assumptions'!$C$13:$C$31),0)</x:f>
        <x:v>0.03</x:v>
      </x:c>
      <x:c r="F91" s="42" t="n">
        <x:f>IF(C91=2025,_xlfn.XLOOKUP(A91,'01 Industry Model'!$A$5:$A$23,'01 Industry Model'!$C$5:$C$23),F90*(1+D91)*(1+E91))</x:f>
        <x:v>463.0581594735389</x:v>
      </x:c>
      <x:c r="G91" s="36" t="n">
        <x:f>IFERROR(_xlfn.XLOOKUP(A91,'Projection Assumptions'!$A$13:$A$31,'Projection Assumptions'!$D$13:$D$31),0)</x:f>
        <x:v>0.05</x:v>
      </x:c>
      <x:c r="H91" s="36" t="n">
        <x:f>IF(C91=2025,"",IF(C91=2026,_xlfn.XLOOKUP(A91,'DATA Census'!$A$2:$A$20,'DATA Census'!$C$2:$C$20),MIN(1,H90+G91)))</x:f>
        <x:v>0.28200000000000003</x:v>
      </x:c>
      <x:c r="I91" s="36" t="n">
        <x:f>MIN(1,MAX(0,_xlfn.XLOOKUP(A91,'01 Industry Model'!$A$5:$A$23,'01 Industry Model'!$H$5:$H$23)+(C91-2025)*_xlfn.XLOOKUP(A91,'Projection Assumptions'!$A$13:$A$31,'Projection Assumptions'!$E$13:$E$31)))</x:f>
        <x:v>0.5802171254019369</x:v>
      </x:c>
      <x:c r="J91" s="42" t="n">
        <x:f>IF(F91="","",F91*I91)</x:f>
        <x:v>268.67427418364844</x:v>
      </x:c>
      <x:c r="K91" s="42" t="n">
        <x:f>IF(H91="","",J91*H91)</x:f>
        <x:v>75.76614531978886</x:v>
      </x:c>
    </x:row>
    <x:row r="92">
      <x:c r="A92" t="str">
        <x:v>55</x:v>
      </x:c>
      <x:c r="B92" t="str">
        <x:v>Management of companies and enterprises</x:v>
      </x:c>
      <x:c r="C92" t="n">
        <x:v>2028</x:v>
      </x:c>
      <x:c r="D92" s="36" t="n">
        <x:f>IFERROR(_xlfn.XLOOKUP(A92,'DATA BLS Projections'!$A$2:$A$20,'DATA BLS Projections'!$E$2:$E$20),0)</x:f>
        <x:v>0.003994214028679499</x:v>
      </x:c>
      <x:c r="E92" s="36" t="n">
        <x:f>IFERROR(_xlfn.XLOOKUP(A92,'Projection Assumptions'!$A$13:$A$31,'Projection Assumptions'!$C$13:$C$31),0)</x:f>
        <x:v>0.03</x:v>
      </x:c>
      <x:c r="F92" s="42" t="n">
        <x:f>IF(C92=2025,_xlfn.XLOOKUP(A92,'01 Industry Model'!$A$5:$A$23,'01 Industry Model'!$C$5:$C$23),F91*(1+D92)*(1+E92))</x:f>
        <x:v>478.8549442563087</x:v>
      </x:c>
      <x:c r="G92" s="36" t="n">
        <x:f>IFERROR(_xlfn.XLOOKUP(A92,'Projection Assumptions'!$A$13:$A$31,'Projection Assumptions'!$D$13:$D$31),0)</x:f>
        <x:v>0.05</x:v>
      </x:c>
      <x:c r="H92" s="36" t="n">
        <x:f>IF(C92=2025,"",IF(C92=2026,_xlfn.XLOOKUP(A92,'DATA Census'!$A$2:$A$20,'DATA Census'!$C$2:$C$20),MIN(1,H91+G92)))</x:f>
        <x:v>0.332</x:v>
      </x:c>
      <x:c r="I92" s="36" t="n">
        <x:f>MIN(1,MAX(0,_xlfn.XLOOKUP(A92,'01 Industry Model'!$A$5:$A$23,'01 Industry Model'!$H$5:$H$23)+(C92-2025)*_xlfn.XLOOKUP(A92,'Projection Assumptions'!$A$13:$A$31,'Projection Assumptions'!$E$13:$E$31)))</x:f>
        <x:v>0.5802171254019369</x:v>
      </x:c>
      <x:c r="J92" s="42" t="n">
        <x:f>IF(F92="","",F92*I92)</x:f>
        <x:v>277.8398392409002</x:v>
      </x:c>
      <x:c r="K92" s="42" t="n">
        <x:f>IF(H92="","",J92*H92)</x:f>
        <x:v>92.24282662797886</x:v>
      </x:c>
    </x:row>
    <x:row r="93">
      <x:c r="A93" t="str">
        <x:v>55</x:v>
      </x:c>
      <x:c r="B93" t="str">
        <x:v>Management of companies and enterprises</x:v>
      </x:c>
      <x:c r="C93" t="n">
        <x:v>2029</x:v>
      </x:c>
      <x:c r="D93" s="36" t="n">
        <x:f>IFERROR(_xlfn.XLOOKUP(A93,'DATA BLS Projections'!$A$2:$A$20,'DATA BLS Projections'!$E$2:$E$20),0)</x:f>
        <x:v>0.003994214028679499</x:v>
      </x:c>
      <x:c r="E93" s="36" t="n">
        <x:f>IFERROR(_xlfn.XLOOKUP(A93,'Projection Assumptions'!$A$13:$A$31,'Projection Assumptions'!$C$13:$C$31),0)</x:f>
        <x:v>0.03</x:v>
      </x:c>
      <x:c r="F93" s="42" t="n">
        <x:f>IF(C93=2025,_xlfn.XLOOKUP(A93,'01 Industry Model'!$A$5:$A$23,'01 Industry Model'!$C$5:$C$23),F92*(1+D93)*(1+E93))</x:f>
        <x:v>495.1906211941306</x:v>
      </x:c>
      <x:c r="G93" s="36" t="n">
        <x:f>IFERROR(_xlfn.XLOOKUP(A93,'Projection Assumptions'!$A$13:$A$31,'Projection Assumptions'!$D$13:$D$31),0)</x:f>
        <x:v>0.05</x:v>
      </x:c>
      <x:c r="H93" s="36" t="n">
        <x:f>IF(C93=2025,"",IF(C93=2026,_xlfn.XLOOKUP(A93,'DATA Census'!$A$2:$A$20,'DATA Census'!$C$2:$C$20),MIN(1,H92+G93)))</x:f>
        <x:v>0.382</x:v>
      </x:c>
      <x:c r="I93" s="36" t="n">
        <x:f>MIN(1,MAX(0,_xlfn.XLOOKUP(A93,'01 Industry Model'!$A$5:$A$23,'01 Industry Model'!$H$5:$H$23)+(C93-2025)*_xlfn.XLOOKUP(A93,'Projection Assumptions'!$A$13:$A$31,'Projection Assumptions'!$E$13:$E$31)))</x:f>
        <x:v>0.5802171254019369</x:v>
      </x:c>
      <x:c r="J93" s="42" t="n">
        <x:f>IF(F93="","",F93*I93)</x:f>
        <x:v>287.3180787552579</x:v>
      </x:c>
      <x:c r="K93" s="42" t="n">
        <x:f>IF(H93="","",J93*H93)</x:f>
        <x:v>109.75550608450851</x:v>
      </x:c>
    </x:row>
    <x:row r="94">
      <x:c r="A94" t="str">
        <x:v>55</x:v>
      </x:c>
      <x:c r="B94" t="str">
        <x:v>Management of companies and enterprises</x:v>
      </x:c>
      <x:c r="C94" t="n">
        <x:v>2030</x:v>
      </x:c>
      <x:c r="D94" s="36" t="n">
        <x:f>IFERROR(_xlfn.XLOOKUP(A94,'DATA BLS Projections'!$A$2:$A$20,'DATA BLS Projections'!$E$2:$E$20),0)</x:f>
        <x:v>0.003994214028679499</x:v>
      </x:c>
      <x:c r="E94" s="36" t="n">
        <x:f>IFERROR(_xlfn.XLOOKUP(A94,'Projection Assumptions'!$A$13:$A$31,'Projection Assumptions'!$C$13:$C$31),0)</x:f>
        <x:v>0.03</x:v>
      </x:c>
      <x:c r="F94" s="42" t="n">
        <x:f>IF(C94=2025,_xlfn.XLOOKUP(A94,'01 Industry Model'!$A$5:$A$23,'01 Industry Model'!$C$5:$C$23),F93*(1+D94)*(1+E94))</x:f>
        <x:v>512.08357407578</x:v>
      </x:c>
      <x:c r="G94" s="36" t="n">
        <x:f>IFERROR(_xlfn.XLOOKUP(A94,'Projection Assumptions'!$A$13:$A$31,'Projection Assumptions'!$D$13:$D$31),0)</x:f>
        <x:v>0.05</x:v>
      </x:c>
      <x:c r="H94" s="36" t="n">
        <x:f>IF(C94=2025,"",IF(C94=2026,_xlfn.XLOOKUP(A94,'DATA Census'!$A$2:$A$20,'DATA Census'!$C$2:$C$20),MIN(1,H93+G94)))</x:f>
        <x:v>0.432</x:v>
      </x:c>
      <x:c r="I94" s="36" t="n">
        <x:f>MIN(1,MAX(0,_xlfn.XLOOKUP(A94,'01 Industry Model'!$A$5:$A$23,'01 Industry Model'!$H$5:$H$23)+(C94-2025)*_xlfn.XLOOKUP(A94,'Projection Assumptions'!$A$13:$A$31,'Projection Assumptions'!$E$13:$E$31)))</x:f>
        <x:v>0.5802171254019369</x:v>
      </x:c>
      <x:c r="J94" s="42" t="n">
        <x:f>IF(F94="","",F94*I94)</x:f>
        <x:v>297.1196593157989</x:v>
      </x:c>
      <x:c r="K94" s="42" t="n">
        <x:f>IF(H94="","",J94*H94)</x:f>
        <x:v>128.35569282442512</x:v>
      </x:c>
    </x:row>
    <x:row r="95">
      <x:c r="A95" t="str">
        <x:v>56</x:v>
      </x:c>
      <x:c r="B95" t="str">
        <x:v>Administrative and support and waste management</x:v>
      </x:c>
      <x:c r="C95" t="n">
        <x:v>2025</x:v>
      </x:c>
      <x:c r="D95" s="36" t="n">
        <x:f>IFERROR(_xlfn.XLOOKUP(A95,'DATA BLS Projections'!$A$2:$A$20,'DATA BLS Projections'!$E$2:$E$20),0)</x:f>
        <x:v>0.000888474258359917</x:v>
      </x:c>
      <x:c r="E95" s="36" t="n">
        <x:f>IFERROR(_xlfn.XLOOKUP(A95,'Projection Assumptions'!$A$13:$A$31,'Projection Assumptions'!$C$13:$C$31),0)</x:f>
        <x:v>0.03</x:v>
      </x:c>
      <x:c r="F95" s="42" t="n">
        <x:f>IF(C95=2025,_xlfn.XLOOKUP(A95,'01 Industry Model'!$A$5:$A$23,'01 Industry Model'!$C$5:$C$23),F94*(1+D95)*(1+E95))</x:f>
        <x:v>541.582412876</x:v>
      </x:c>
      <x:c r="G95" s="36" t="n">
        <x:f>IFERROR(_xlfn.XLOOKUP(A95,'Projection Assumptions'!$A$13:$A$31,'Projection Assumptions'!$D$13:$D$31),0)</x:f>
        <x:v>0.05</x:v>
      </x:c>
      <x:c r="H95" s="36" t="str">
        <x:f>IF(C95=2025,"",IF(C95=2026,_xlfn.XLOOKUP(A95,'DATA Census'!$A$2:$A$20,'DATA Census'!$C$2:$C$20),MIN(1,H94+G95)))</x:f>
      </x:c>
      <x:c r="I95" s="36" t="n">
        <x:f>MIN(1,MAX(0,_xlfn.XLOOKUP(A95,'01 Industry Model'!$A$5:$A$23,'01 Industry Model'!$H$5:$H$23)+(C95-2025)*_xlfn.XLOOKUP(A95,'Projection Assumptions'!$A$13:$A$31,'Projection Assumptions'!$E$13:$E$31)))</x:f>
        <x:v>0.37108172846613174</x:v>
      </x:c>
      <x:c r="J95" s="42" t="n">
        <x:f>IF(F95="","",F95*I95)</x:f>
        <x:v>200.9713378768843</x:v>
      </x:c>
      <x:c r="K95" s="42" t="str">
        <x:f>IF(H95="","",J95*H95)</x:f>
      </x:c>
    </x:row>
    <x:row r="96">
      <x:c r="A96" t="str">
        <x:v>56</x:v>
      </x:c>
      <x:c r="B96" t="str">
        <x:v>Administrative and support and waste management</x:v>
      </x:c>
      <x:c r="C96" t="n">
        <x:v>2026</x:v>
      </x:c>
      <x:c r="D96" s="36" t="n">
        <x:f>IFERROR(_xlfn.XLOOKUP(A96,'DATA BLS Projections'!$A$2:$A$20,'DATA BLS Projections'!$E$2:$E$20),0)</x:f>
        <x:v>0.000888474258359917</x:v>
      </x:c>
      <x:c r="E96" s="36" t="n">
        <x:f>IFERROR(_xlfn.XLOOKUP(A96,'Projection Assumptions'!$A$13:$A$31,'Projection Assumptions'!$C$13:$C$31),0)</x:f>
        <x:v>0.03</x:v>
      </x:c>
      <x:c r="F96" s="42" t="n">
        <x:f>IF(C96=2025,_xlfn.XLOOKUP(A96,'01 Industry Model'!$A$5:$A$23,'01 Industry Model'!$C$5:$C$23),F95*(1+D96)*(1+E96))</x:f>
        <x:v>558.3255027558794</x:v>
      </x:c>
      <x:c r="G96" s="36" t="n">
        <x:f>IFERROR(_xlfn.XLOOKUP(A96,'Projection Assumptions'!$A$13:$A$31,'Projection Assumptions'!$D$13:$D$31),0)</x:f>
        <x:v>0.05</x:v>
      </x:c>
      <x:c r="H96" s="36" t="n">
        <x:f>IF(C96=2025,"",IF(C96=2026,_xlfn.XLOOKUP(A96,'DATA Census'!$A$2:$A$20,'DATA Census'!$C$2:$C$20),MIN(1,H95+G96)))</x:f>
        <x:v>0.217</x:v>
      </x:c>
      <x:c r="I96" s="36" t="n">
        <x:f>MIN(1,MAX(0,_xlfn.XLOOKUP(A96,'01 Industry Model'!$A$5:$A$23,'01 Industry Model'!$H$5:$H$23)+(C96-2025)*_xlfn.XLOOKUP(A96,'Projection Assumptions'!$A$13:$A$31,'Projection Assumptions'!$E$13:$E$31)))</x:f>
        <x:v>0.37108172846613174</x:v>
      </x:c>
      <x:c r="J96" s="42" t="n">
        <x:f>IF(F96="","",F96*I96)</x:f>
        <x:v>207.18439260937373</x:v>
      </x:c>
      <x:c r="K96" s="42" t="n">
        <x:f>IF(H96="","",J96*H96)</x:f>
        <x:v>44.959013196234096</x:v>
      </x:c>
    </x:row>
    <x:row r="97">
      <x:c r="A97" t="str">
        <x:v>56</x:v>
      </x:c>
      <x:c r="B97" t="str">
        <x:v>Administrative and support and waste management</x:v>
      </x:c>
      <x:c r="C97" t="n">
        <x:v>2027</x:v>
      </x:c>
      <x:c r="D97" s="36" t="n">
        <x:f>IFERROR(_xlfn.XLOOKUP(A97,'DATA BLS Projections'!$A$2:$A$20,'DATA BLS Projections'!$E$2:$E$20),0)</x:f>
        <x:v>0.000888474258359917</x:v>
      </x:c>
      <x:c r="E97" s="36" t="n">
        <x:f>IFERROR(_xlfn.XLOOKUP(A97,'Projection Assumptions'!$A$13:$A$31,'Projection Assumptions'!$C$13:$C$31),0)</x:f>
        <x:v>0.03</x:v>
      </x:c>
      <x:c r="F97" s="42" t="n">
        <x:f>IF(C97=2025,_xlfn.XLOOKUP(A97,'01 Industry Model'!$A$5:$A$23,'01 Industry Model'!$C$5:$C$23),F96*(1+D97)*(1+E97))</x:f>
        <x:v>575.5862074106498</x:v>
      </x:c>
      <x:c r="G97" s="36" t="n">
        <x:f>IFERROR(_xlfn.XLOOKUP(A97,'Projection Assumptions'!$A$13:$A$31,'Projection Assumptions'!$D$13:$D$31),0)</x:f>
        <x:v>0.05</x:v>
      </x:c>
      <x:c r="H97" s="36" t="n">
        <x:f>IF(C97=2025,"",IF(C97=2026,_xlfn.XLOOKUP(A97,'DATA Census'!$A$2:$A$20,'DATA Census'!$C$2:$C$20),MIN(1,H96+G97)))</x:f>
        <x:v>0.267</x:v>
      </x:c>
      <x:c r="I97" s="36" t="n">
        <x:f>MIN(1,MAX(0,_xlfn.XLOOKUP(A97,'01 Industry Model'!$A$5:$A$23,'01 Industry Model'!$H$5:$H$23)+(C97-2025)*_xlfn.XLOOKUP(A97,'Projection Assumptions'!$A$13:$A$31,'Projection Assumptions'!$E$13:$E$31)))</x:f>
        <x:v>0.37108172846613174</x:v>
      </x:c>
      <x:c r="J97" s="42" t="n">
        <x:f>IF(F97="","",F97*I97)</x:f>
        <x:v>213.58952472720932</x:v>
      </x:c>
      <x:c r="K97" s="42" t="n">
        <x:f>IF(H97="","",J97*H97)</x:f>
        <x:v>57.028403102164894</x:v>
      </x:c>
    </x:row>
    <x:row r="98">
      <x:c r="A98" t="str">
        <x:v>56</x:v>
      </x:c>
      <x:c r="B98" t="str">
        <x:v>Administrative and support and waste management</x:v>
      </x:c>
      <x:c r="C98" t="n">
        <x:v>2028</x:v>
      </x:c>
      <x:c r="D98" s="36" t="n">
        <x:f>IFERROR(_xlfn.XLOOKUP(A98,'DATA BLS Projections'!$A$2:$A$20,'DATA BLS Projections'!$E$2:$E$20),0)</x:f>
        <x:v>0.000888474258359917</x:v>
      </x:c>
      <x:c r="E98" s="36" t="n">
        <x:f>IFERROR(_xlfn.XLOOKUP(A98,'Projection Assumptions'!$A$13:$A$31,'Projection Assumptions'!$C$13:$C$31),0)</x:f>
        <x:v>0.03</x:v>
      </x:c>
      <x:c r="F98" s="42" t="n">
        <x:f>IF(C98=2025,_xlfn.XLOOKUP(A98,'01 Industry Model'!$A$5:$A$23,'01 Industry Model'!$C$5:$C$23),F97*(1+D98)*(1+E98))</x:f>
        <x:v>593.3805289675831</x:v>
      </x:c>
      <x:c r="G98" s="36" t="n">
        <x:f>IFERROR(_xlfn.XLOOKUP(A98,'Projection Assumptions'!$A$13:$A$31,'Projection Assumptions'!$D$13:$D$31),0)</x:f>
        <x:v>0.05</x:v>
      </x:c>
      <x:c r="H98" s="36" t="n">
        <x:f>IF(C98=2025,"",IF(C98=2026,_xlfn.XLOOKUP(A98,'DATA Census'!$A$2:$A$20,'DATA Census'!$C$2:$C$20),MIN(1,H97+G98)))</x:f>
        <x:v>0.317</x:v>
      </x:c>
      <x:c r="I98" s="36" t="n">
        <x:f>MIN(1,MAX(0,_xlfn.XLOOKUP(A98,'01 Industry Model'!$A$5:$A$23,'01 Industry Model'!$H$5:$H$23)+(C98-2025)*_xlfn.XLOOKUP(A98,'Projection Assumptions'!$A$13:$A$31,'Projection Assumptions'!$E$13:$E$31)))</x:f>
        <x:v>0.37108172846613174</x:v>
      </x:c>
      <x:c r="J98" s="42" t="n">
        <x:f>IF(F98="","",F98*I98)</x:f>
        <x:v>220.19267232743832</x:v>
      </x:c>
      <x:c r="K98" s="42" t="n">
        <x:f>IF(H98="","",J98*H98)</x:f>
        <x:v>69.80107712779795</x:v>
      </x:c>
    </x:row>
    <x:row r="99">
      <x:c r="A99" t="str">
        <x:v>56</x:v>
      </x:c>
      <x:c r="B99" t="str">
        <x:v>Administrative and support and waste management</x:v>
      </x:c>
      <x:c r="C99" t="n">
        <x:v>2029</x:v>
      </x:c>
      <x:c r="D99" s="36" t="n">
        <x:f>IFERROR(_xlfn.XLOOKUP(A99,'DATA BLS Projections'!$A$2:$A$20,'DATA BLS Projections'!$E$2:$E$20),0)</x:f>
        <x:v>0.000888474258359917</x:v>
      </x:c>
      <x:c r="E99" s="36" t="n">
        <x:f>IFERROR(_xlfn.XLOOKUP(A99,'Projection Assumptions'!$A$13:$A$31,'Projection Assumptions'!$C$13:$C$31),0)</x:f>
        <x:v>0.03</x:v>
      </x:c>
      <x:c r="F99" s="42" t="n">
        <x:f>IF(C99=2025,_xlfn.XLOOKUP(A99,'01 Industry Model'!$A$5:$A$23,'01 Industry Model'!$C$5:$C$23),F98*(1+D99)*(1+E99))</x:f>
        <x:v>611.7249642617724</x:v>
      </x:c>
      <x:c r="G99" s="36" t="n">
        <x:f>IFERROR(_xlfn.XLOOKUP(A99,'Projection Assumptions'!$A$13:$A$31,'Projection Assumptions'!$D$13:$D$31),0)</x:f>
        <x:v>0.05</x:v>
      </x:c>
      <x:c r="H99" s="36" t="n">
        <x:f>IF(C99=2025,"",IF(C99=2026,_xlfn.XLOOKUP(A99,'DATA Census'!$A$2:$A$20,'DATA Census'!$C$2:$C$20),MIN(1,H98+G99)))</x:f>
        <x:v>0.367</x:v>
      </x:c>
      <x:c r="I99" s="36" t="n">
        <x:f>MIN(1,MAX(0,_xlfn.XLOOKUP(A99,'01 Industry Model'!$A$5:$A$23,'01 Industry Model'!$H$5:$H$23)+(C99-2025)*_xlfn.XLOOKUP(A99,'Projection Assumptions'!$A$13:$A$31,'Projection Assumptions'!$E$13:$E$31)))</x:f>
        <x:v>0.37108172846613174</x:v>
      </x:c>
      <x:c r="J99" s="42" t="n">
        <x:f>IF(F99="","",F99*I99)</x:f>
        <x:v>226.99995708414116</x:v>
      </x:c>
      <x:c r="K99" s="42" t="n">
        <x:f>IF(H99="","",J99*H99)</x:f>
        <x:v>83.3089842498798</x:v>
      </x:c>
    </x:row>
    <x:row r="100">
      <x:c r="A100" t="str">
        <x:v>56</x:v>
      </x:c>
      <x:c r="B100" t="str">
        <x:v>Administrative and support and waste management</x:v>
      </x:c>
      <x:c r="C100" t="n">
        <x:v>2030</x:v>
      </x:c>
      <x:c r="D100" s="36" t="n">
        <x:f>IFERROR(_xlfn.XLOOKUP(A100,'DATA BLS Projections'!$A$2:$A$20,'DATA BLS Projections'!$E$2:$E$20),0)</x:f>
        <x:v>0.000888474258359917</x:v>
      </x:c>
      <x:c r="E100" s="36" t="n">
        <x:f>IFERROR(_xlfn.XLOOKUP(A100,'Projection Assumptions'!$A$13:$A$31,'Projection Assumptions'!$C$13:$C$31),0)</x:f>
        <x:v>0.03</x:v>
      </x:c>
      <x:c r="F100" s="42" t="n">
        <x:f>IF(C100=2025,_xlfn.XLOOKUP(A100,'01 Industry Model'!$A$5:$A$23,'01 Industry Model'!$C$5:$C$23),F99*(1+D100)*(1+E100))</x:f>
        <x:v>630.6365201300866</x:v>
      </x:c>
      <x:c r="G100" s="36" t="n">
        <x:f>IFERROR(_xlfn.XLOOKUP(A100,'Projection Assumptions'!$A$13:$A$31,'Projection Assumptions'!$D$13:$D$31),0)</x:f>
        <x:v>0.05</x:v>
      </x:c>
      <x:c r="H100" s="36" t="n">
        <x:f>IF(C100=2025,"",IF(C100=2026,_xlfn.XLOOKUP(A100,'DATA Census'!$A$2:$A$20,'DATA Census'!$C$2:$C$20),MIN(1,H99+G100)))</x:f>
        <x:v>0.417</x:v>
      </x:c>
      <x:c r="I100" s="36" t="n">
        <x:f>MIN(1,MAX(0,_xlfn.XLOOKUP(A100,'01 Industry Model'!$A$5:$A$23,'01 Industry Model'!$H$5:$H$23)+(C100-2025)*_xlfn.XLOOKUP(A100,'Projection Assumptions'!$A$13:$A$31,'Projection Assumptions'!$E$13:$E$31)))</x:f>
        <x:v>0.37108172846613174</x:v>
      </x:c>
      <x:c r="J100" s="42" t="n">
        <x:f>IF(F100="","",F100*I100)</x:f>
        <x:v>234.01768992373903</x:v>
      </x:c>
      <x:c r="K100" s="42" t="n">
        <x:f>IF(H100="","",J100*H100)</x:f>
        <x:v>97.58537669819917</x:v>
      </x:c>
    </x:row>
    <x:row r="101">
      <x:c r="A101" t="str">
        <x:v>61</x:v>
      </x:c>
      <x:c r="B101" t="str">
        <x:v>Educational services</x:v>
      </x:c>
      <x:c r="C101" t="n">
        <x:v>2025</x:v>
      </x:c>
      <x:c r="D101" s="36" t="n">
        <x:f>IFERROR(_xlfn.XLOOKUP(A101,'DATA BLS Projections'!$A$2:$A$20,'DATA BLS Projections'!$E$2:$E$20),0)</x:f>
        <x:v>0.002493567509114447</x:v>
      </x:c>
      <x:c r="E101" s="36" t="n">
        <x:f>IFERROR(_xlfn.XLOOKUP(A101,'Projection Assumptions'!$A$13:$A$31,'Projection Assumptions'!$C$13:$C$31),0)</x:f>
        <x:v>0.03</x:v>
      </x:c>
      <x:c r="F101" s="42" t="n">
        <x:f>IF(C101=2025,_xlfn.XLOOKUP(A101,'01 Industry Model'!$A$5:$A$23,'01 Industry Model'!$C$5:$C$23),F100*(1+D101)*(1+E101))</x:f>
        <x:v>213.875731365</x:v>
      </x:c>
      <x:c r="G101" s="36" t="n">
        <x:f>IFERROR(_xlfn.XLOOKUP(A101,'Projection Assumptions'!$A$13:$A$31,'Projection Assumptions'!$D$13:$D$31),0)</x:f>
        <x:v>0.05</x:v>
      </x:c>
      <x:c r="H101" s="36" t="str">
        <x:f>IF(C101=2025,"",IF(C101=2026,_xlfn.XLOOKUP(A101,'DATA Census'!$A$2:$A$20,'DATA Census'!$C$2:$C$20),MIN(1,H100+G101)))</x:f>
      </x:c>
      <x:c r="I101" s="36" t="n">
        <x:f>MIN(1,MAX(0,_xlfn.XLOOKUP(A101,'01 Industry Model'!$A$5:$A$23,'01 Industry Model'!$H$5:$H$23)+(C101-2025)*_xlfn.XLOOKUP(A101,'Projection Assumptions'!$A$13:$A$31,'Projection Assumptions'!$E$13:$E$31)))</x:f>
        <x:v>0.41213350489399836</x:v>
      </x:c>
      <x:c r="J101" s="42" t="n">
        <x:f>IF(F101="","",F101*I101)</x:f>
        <x:v>88.1453547792247</x:v>
      </x:c>
      <x:c r="K101" s="42" t="str">
        <x:f>IF(H101="","",J101*H101)</x:f>
      </x:c>
    </x:row>
    <x:row r="102">
      <x:c r="A102" t="str">
        <x:v>61</x:v>
      </x:c>
      <x:c r="B102" t="str">
        <x:v>Educational services</x:v>
      </x:c>
      <x:c r="C102" t="n">
        <x:v>2026</x:v>
      </x:c>
      <x:c r="D102" s="36" t="n">
        <x:f>IFERROR(_xlfn.XLOOKUP(A102,'DATA BLS Projections'!$A$2:$A$20,'DATA BLS Projections'!$E$2:$E$20),0)</x:f>
        <x:v>0.002493567509114447</x:v>
      </x:c>
      <x:c r="E102" s="36" t="n">
        <x:f>IFERROR(_xlfn.XLOOKUP(A102,'Projection Assumptions'!$A$13:$A$31,'Projection Assumptions'!$C$13:$C$31),0)</x:f>
        <x:v>0.03</x:v>
      </x:c>
      <x:c r="F102" s="42" t="n">
        <x:f>IF(C102=2025,_xlfn.XLOOKUP(A102,'01 Industry Model'!$A$5:$A$23,'01 Industry Model'!$C$5:$C$23),F101*(1+D102)*(1+E102))</x:f>
        <x:v>220.84131628791144</x:v>
      </x:c>
      <x:c r="G102" s="36" t="n">
        <x:f>IFERROR(_xlfn.XLOOKUP(A102,'Projection Assumptions'!$A$13:$A$31,'Projection Assumptions'!$D$13:$D$31),0)</x:f>
        <x:v>0.05</x:v>
      </x:c>
      <x:c r="H102" s="36" t="n">
        <x:f>IF(C102=2025,"",IF(C102=2026,_xlfn.XLOOKUP(A102,'DATA Census'!$A$2:$A$20,'DATA Census'!$C$2:$C$20),MIN(1,H101+G102)))</x:f>
        <x:v>0.399</x:v>
      </x:c>
      <x:c r="I102" s="36" t="n">
        <x:f>MIN(1,MAX(0,_xlfn.XLOOKUP(A102,'01 Industry Model'!$A$5:$A$23,'01 Industry Model'!$H$5:$H$23)+(C102-2025)*_xlfn.XLOOKUP(A102,'Projection Assumptions'!$A$13:$A$31,'Projection Assumptions'!$E$13:$E$31)))</x:f>
        <x:v>0.41213350489399836</x:v>
      </x:c>
      <x:c r="J102" s="42" t="n">
        <x:f>IF(F102="","",F102*I102)</x:f>
        <x:v>91.016105707141</x:v>
      </x:c>
      <x:c r="K102" s="42" t="n">
        <x:f>IF(H102="","",J102*H102)</x:f>
        <x:v>36.315426177149256</x:v>
      </x:c>
    </x:row>
    <x:row r="103">
      <x:c r="A103" t="str">
        <x:v>61</x:v>
      </x:c>
      <x:c r="B103" t="str">
        <x:v>Educational services</x:v>
      </x:c>
      <x:c r="C103" t="n">
        <x:v>2027</x:v>
      </x:c>
      <x:c r="D103" s="36" t="n">
        <x:f>IFERROR(_xlfn.XLOOKUP(A103,'DATA BLS Projections'!$A$2:$A$20,'DATA BLS Projections'!$E$2:$E$20),0)</x:f>
        <x:v>0.002493567509114447</x:v>
      </x:c>
      <x:c r="E103" s="36" t="n">
        <x:f>IFERROR(_xlfn.XLOOKUP(A103,'Projection Assumptions'!$A$13:$A$31,'Projection Assumptions'!$C$13:$C$31),0)</x:f>
        <x:v>0.03</x:v>
      </x:c>
      <x:c r="F103" s="42" t="n">
        <x:f>IF(C103=2025,_xlfn.XLOOKUP(A103,'01 Industry Model'!$A$5:$A$23,'01 Industry Model'!$C$5:$C$23),F102*(1+D103)*(1+E103))</x:f>
        <x:v>228.03375898944336</x:v>
      </x:c>
      <x:c r="G103" s="36" t="n">
        <x:f>IFERROR(_xlfn.XLOOKUP(A103,'Projection Assumptions'!$A$13:$A$31,'Projection Assumptions'!$D$13:$D$31),0)</x:f>
        <x:v>0.05</x:v>
      </x:c>
      <x:c r="H103" s="36" t="n">
        <x:f>IF(C103=2025,"",IF(C103=2026,_xlfn.XLOOKUP(A103,'DATA Census'!$A$2:$A$20,'DATA Census'!$C$2:$C$20),MIN(1,H102+G103)))</x:f>
        <x:v>0.449</x:v>
      </x:c>
      <x:c r="I103" s="36" t="n">
        <x:f>MIN(1,MAX(0,_xlfn.XLOOKUP(A103,'01 Industry Model'!$A$5:$A$23,'01 Industry Model'!$H$5:$H$23)+(C103-2025)*_xlfn.XLOOKUP(A103,'Projection Assumptions'!$A$13:$A$31,'Projection Assumptions'!$E$13:$E$31)))</x:f>
        <x:v>0.41213350489399836</x:v>
      </x:c>
      <x:c r="J103" s="42" t="n">
        <x:f>IF(F103="","",F103*I103)</x:f>
        <x:v>93.9803523264726</x:v>
      </x:c>
      <x:c r="K103" s="42" t="n">
        <x:f>IF(H103="","",J103*H103)</x:f>
        <x:v>42.1971781945862</x:v>
      </x:c>
    </x:row>
    <x:row r="104">
      <x:c r="A104" t="str">
        <x:v>61</x:v>
      </x:c>
      <x:c r="B104" t="str">
        <x:v>Educational services</x:v>
      </x:c>
      <x:c r="C104" t="n">
        <x:v>2028</x:v>
      </x:c>
      <x:c r="D104" s="36" t="n">
        <x:f>IFERROR(_xlfn.XLOOKUP(A104,'DATA BLS Projections'!$A$2:$A$20,'DATA BLS Projections'!$E$2:$E$20),0)</x:f>
        <x:v>0.002493567509114447</x:v>
      </x:c>
      <x:c r="E104" s="36" t="n">
        <x:f>IFERROR(_xlfn.XLOOKUP(A104,'Projection Assumptions'!$A$13:$A$31,'Projection Assumptions'!$C$13:$C$31),0)</x:f>
        <x:v>0.03</x:v>
      </x:c>
      <x:c r="F104" s="42" t="n">
        <x:f>IF(C104=2025,_xlfn.XLOOKUP(A104,'01 Industry Model'!$A$5:$A$23,'01 Industry Model'!$C$5:$C$23),F103*(1+D104)*(1+E104))</x:f>
        <x:v>235.4604478586959</x:v>
      </x:c>
      <x:c r="G104" s="36" t="n">
        <x:f>IFERROR(_xlfn.XLOOKUP(A104,'Projection Assumptions'!$A$13:$A$31,'Projection Assumptions'!$D$13:$D$31),0)</x:f>
        <x:v>0.05</x:v>
      </x:c>
      <x:c r="H104" s="36" t="n">
        <x:f>IF(C104=2025,"",IF(C104=2026,_xlfn.XLOOKUP(A104,'DATA Census'!$A$2:$A$20,'DATA Census'!$C$2:$C$20),MIN(1,H103+G104)))</x:f>
        <x:v>0.499</x:v>
      </x:c>
      <x:c r="I104" s="36" t="n">
        <x:f>MIN(1,MAX(0,_xlfn.XLOOKUP(A104,'01 Industry Model'!$A$5:$A$23,'01 Industry Model'!$H$5:$H$23)+(C104-2025)*_xlfn.XLOOKUP(A104,'Projection Assumptions'!$A$13:$A$31,'Projection Assumptions'!$E$13:$E$31)))</x:f>
        <x:v>0.41213350489399836</x:v>
      </x:c>
      <x:c r="J104" s="42" t="n">
        <x:f>IF(F104="","",F104*I104)</x:f>
        <x:v>97.04113963991489</x:v>
      </x:c>
      <x:c r="K104" s="42" t="n">
        <x:f>IF(H104="","",J104*H104)</x:f>
        <x:v>48.42352868031753</x:v>
      </x:c>
    </x:row>
    <x:row r="105">
      <x:c r="A105" t="str">
        <x:v>61</x:v>
      </x:c>
      <x:c r="B105" t="str">
        <x:v>Educational services</x:v>
      </x:c>
      <x:c r="C105" t="n">
        <x:v>2029</x:v>
      </x:c>
      <x:c r="D105" s="36" t="n">
        <x:f>IFERROR(_xlfn.XLOOKUP(A105,'DATA BLS Projections'!$A$2:$A$20,'DATA BLS Projections'!$E$2:$E$20),0)</x:f>
        <x:v>0.002493567509114447</x:v>
      </x:c>
      <x:c r="E105" s="36" t="n">
        <x:f>IFERROR(_xlfn.XLOOKUP(A105,'Projection Assumptions'!$A$13:$A$31,'Projection Assumptions'!$C$13:$C$31),0)</x:f>
        <x:v>0.03</x:v>
      </x:c>
      <x:c r="F105" s="42" t="n">
        <x:f>IF(C105=2025,_xlfn.XLOOKUP(A105,'01 Industry Model'!$A$5:$A$23,'01 Industry Model'!$C$5:$C$23),F104*(1+D105)*(1+E105))</x:f>
        <x:v>243.1290119125926</x:v>
      </x:c>
      <x:c r="G105" s="36" t="n">
        <x:f>IFERROR(_xlfn.XLOOKUP(A105,'Projection Assumptions'!$A$13:$A$31,'Projection Assumptions'!$D$13:$D$31),0)</x:f>
        <x:v>0.05</x:v>
      </x:c>
      <x:c r="H105" s="36" t="n">
        <x:f>IF(C105=2025,"",IF(C105=2026,_xlfn.XLOOKUP(A105,'DATA Census'!$A$2:$A$20,'DATA Census'!$C$2:$C$20),MIN(1,H104+G105)))</x:f>
        <x:v>0.549</x:v>
      </x:c>
      <x:c r="I105" s="36" t="n">
        <x:f>MIN(1,MAX(0,_xlfn.XLOOKUP(A105,'01 Industry Model'!$A$5:$A$23,'01 Industry Model'!$H$5:$H$23)+(C105-2025)*_xlfn.XLOOKUP(A105,'Projection Assumptions'!$A$13:$A$31,'Projection Assumptions'!$E$13:$E$31)))</x:f>
        <x:v>0.41213350489399836</x:v>
      </x:c>
      <x:c r="J105" s="42" t="n">
        <x:f>IF(F105="","",F105*I105)</x:f>
        <x:v>100.20161182095147</x:v>
      </x:c>
      <x:c r="K105" s="42" t="n">
        <x:f>IF(H105="","",J105*H105)</x:f>
        <x:v>55.01068488970236</x:v>
      </x:c>
    </x:row>
    <x:row r="106">
      <x:c r="A106" t="str">
        <x:v>61</x:v>
      </x:c>
      <x:c r="B106" t="str">
        <x:v>Educational services</x:v>
      </x:c>
      <x:c r="C106" t="n">
        <x:v>2030</x:v>
      </x:c>
      <x:c r="D106" s="36" t="n">
        <x:f>IFERROR(_xlfn.XLOOKUP(A106,'DATA BLS Projections'!$A$2:$A$20,'DATA BLS Projections'!$E$2:$E$20),0)</x:f>
        <x:v>0.002493567509114447</x:v>
      </x:c>
      <x:c r="E106" s="36" t="n">
        <x:f>IFERROR(_xlfn.XLOOKUP(A106,'Projection Assumptions'!$A$13:$A$31,'Projection Assumptions'!$C$13:$C$31),0)</x:f>
        <x:v>0.03</x:v>
      </x:c>
      <x:c r="F106" s="42" t="n">
        <x:f>IF(C106=2025,_xlfn.XLOOKUP(A106,'01 Industry Model'!$A$5:$A$23,'01 Industry Model'!$C$5:$C$23),F105*(1+D106)*(1+E106))</x:f>
        <x:v>251.0473286327376</x:v>
      </x:c>
      <x:c r="G106" s="36" t="n">
        <x:f>IFERROR(_xlfn.XLOOKUP(A106,'Projection Assumptions'!$A$13:$A$31,'Projection Assumptions'!$D$13:$D$31),0)</x:f>
        <x:v>0.05</x:v>
      </x:c>
      <x:c r="H106" s="36" t="n">
        <x:f>IF(C106=2025,"",IF(C106=2026,_xlfn.XLOOKUP(A106,'DATA Census'!$A$2:$A$20,'DATA Census'!$C$2:$C$20),MIN(1,H105+G106)))</x:f>
        <x:v>0.5990000000000001</x:v>
      </x:c>
      <x:c r="I106" s="36" t="n">
        <x:f>MIN(1,MAX(0,_xlfn.XLOOKUP(A106,'01 Industry Model'!$A$5:$A$23,'01 Industry Model'!$H$5:$H$23)+(C106-2025)*_xlfn.XLOOKUP(A106,'Projection Assumptions'!$A$13:$A$31,'Projection Assumptions'!$E$13:$E$31)))</x:f>
        <x:v>0.41213350489399836</x:v>
      </x:c>
      <x:c r="J106" s="42" t="n">
        <x:f>IF(F106="","",F106*I106)</x:f>
        <x:v>103.46501544368557</x:v>
      </x:c>
      <x:c r="K106" s="42" t="n">
        <x:f>IF(H106="","",J106*H106)</x:f>
        <x:v>61.97554425076767</x:v>
      </x:c>
    </x:row>
    <x:row r="107">
      <x:c r="A107" t="str">
        <x:v>62</x:v>
      </x:c>
      <x:c r="B107" t="str">
        <x:v>Health care and social assistance</x:v>
      </x:c>
      <x:c r="C107" t="n">
        <x:v>2025</x:v>
      </x:c>
      <x:c r="D107" s="36" t="n">
        <x:f>IFERROR(_xlfn.XLOOKUP(A107,'DATA BLS Projections'!$A$2:$A$20,'DATA BLS Projections'!$E$2:$E$20),0)</x:f>
        <x:v>0.009086072600963169</x:v>
      </x:c>
      <x:c r="E107" s="36" t="n">
        <x:f>IFERROR(_xlfn.XLOOKUP(A107,'Projection Assumptions'!$A$13:$A$31,'Projection Assumptions'!$C$13:$C$31),0)</x:f>
        <x:v>0.03</x:v>
      </x:c>
      <x:c r="F107" s="42" t="n">
        <x:f>IF(C107=2025,_xlfn.XLOOKUP(A107,'01 Industry Model'!$A$5:$A$23,'01 Industry Model'!$C$5:$C$23),F106*(1+D107)*(1+E107))</x:f>
        <x:v>1529.847054124</x:v>
      </x:c>
      <x:c r="G107" s="36" t="n">
        <x:f>IFERROR(_xlfn.XLOOKUP(A107,'Projection Assumptions'!$A$13:$A$31,'Projection Assumptions'!$D$13:$D$31),0)</x:f>
        <x:v>0.05</x:v>
      </x:c>
      <x:c r="H107" s="36" t="str">
        <x:f>IF(C107=2025,"",IF(C107=2026,_xlfn.XLOOKUP(A107,'DATA Census'!$A$2:$A$20,'DATA Census'!$C$2:$C$20),MIN(1,H106+G107)))</x:f>
      </x:c>
      <x:c r="I107" s="36" t="n">
        <x:f>MIN(1,MAX(0,_xlfn.XLOOKUP(A107,'01 Industry Model'!$A$5:$A$23,'01 Industry Model'!$H$5:$H$23)+(C107-2025)*_xlfn.XLOOKUP(A107,'Projection Assumptions'!$A$13:$A$31,'Projection Assumptions'!$E$13:$E$31)))</x:f>
        <x:v>0.2831485731854388</x:v>
      </x:c>
      <x:c r="J107" s="42" t="n">
        <x:f>IF(F107="","",F107*I107)</x:f>
        <x:v>433.1740105671573</x:v>
      </x:c>
      <x:c r="K107" s="42" t="str">
        <x:f>IF(H107="","",J107*H107)</x:f>
      </x:c>
    </x:row>
    <x:row r="108">
      <x:c r="A108" t="str">
        <x:v>62</x:v>
      </x:c>
      <x:c r="B108" t="str">
        <x:v>Health care and social assistance</x:v>
      </x:c>
      <x:c r="C108" t="n">
        <x:v>2026</x:v>
      </x:c>
      <x:c r="D108" s="36" t="n">
        <x:f>IFERROR(_xlfn.XLOOKUP(A108,'DATA BLS Projections'!$A$2:$A$20,'DATA BLS Projections'!$E$2:$E$20),0)</x:f>
        <x:v>0.009086072600963169</x:v>
      </x:c>
      <x:c r="E108" s="36" t="n">
        <x:f>IFERROR(_xlfn.XLOOKUP(A108,'Projection Assumptions'!$A$13:$A$31,'Projection Assumptions'!$C$13:$C$31),0)</x:f>
        <x:v>0.03</x:v>
      </x:c>
      <x:c r="F108" s="42" t="n">
        <x:f>IF(C108=2025,_xlfn.XLOOKUP(A108,'01 Industry Model'!$A$5:$A$23,'01 Industry Model'!$C$5:$C$23),F107*(1+D108)*(1+E108))</x:f>
        <x:v>1590.0597761919244</x:v>
      </x:c>
      <x:c r="G108" s="36" t="n">
        <x:f>IFERROR(_xlfn.XLOOKUP(A108,'Projection Assumptions'!$A$13:$A$31,'Projection Assumptions'!$D$13:$D$31),0)</x:f>
        <x:v>0.05</x:v>
      </x:c>
      <x:c r="H108" s="36" t="n">
        <x:f>IF(C108=2025,"",IF(C108=2026,_xlfn.XLOOKUP(A108,'DATA Census'!$A$2:$A$20,'DATA Census'!$C$2:$C$20),MIN(1,H107+G108)))</x:f>
        <x:v>0.248</x:v>
      </x:c>
      <x:c r="I108" s="36" t="n">
        <x:f>MIN(1,MAX(0,_xlfn.XLOOKUP(A108,'01 Industry Model'!$A$5:$A$23,'01 Industry Model'!$H$5:$H$23)+(C108-2025)*_xlfn.XLOOKUP(A108,'Projection Assumptions'!$A$13:$A$31,'Projection Assumptions'!$E$13:$E$31)))</x:f>
        <x:v>0.2831485731854388</x:v>
      </x:c>
      <x:c r="J108" s="42" t="n">
        <x:f>IF(F108="","",F108*I108)</x:f>
        <x:v>450.2231569083015</x:v>
      </x:c>
      <x:c r="K108" s="42" t="n">
        <x:f>IF(H108="","",J108*H108)</x:f>
        <x:v>111.65534291325878</x:v>
      </x:c>
    </x:row>
    <x:row r="109">
      <x:c r="A109" t="str">
        <x:v>62</x:v>
      </x:c>
      <x:c r="B109" t="str">
        <x:v>Health care and social assistance</x:v>
      </x:c>
      <x:c r="C109" t="n">
        <x:v>2027</x:v>
      </x:c>
      <x:c r="D109" s="36" t="n">
        <x:f>IFERROR(_xlfn.XLOOKUP(A109,'DATA BLS Projections'!$A$2:$A$20,'DATA BLS Projections'!$E$2:$E$20),0)</x:f>
        <x:v>0.009086072600963169</x:v>
      </x:c>
      <x:c r="E109" s="36" t="n">
        <x:f>IFERROR(_xlfn.XLOOKUP(A109,'Projection Assumptions'!$A$13:$A$31,'Projection Assumptions'!$C$13:$C$31),0)</x:f>
        <x:v>0.03</x:v>
      </x:c>
      <x:c r="F109" s="42" t="n">
        <x:f>IF(C109=2025,_xlfn.XLOOKUP(A109,'01 Industry Model'!$A$5:$A$23,'01 Industry Model'!$C$5:$C$23),F108*(1+D109)*(1+E109))</x:f>
        <x:v>1652.6423900010236</x:v>
      </x:c>
      <x:c r="G109" s="36" t="n">
        <x:f>IFERROR(_xlfn.XLOOKUP(A109,'Projection Assumptions'!$A$13:$A$31,'Projection Assumptions'!$D$13:$D$31),0)</x:f>
        <x:v>0.05</x:v>
      </x:c>
      <x:c r="H109" s="36" t="n">
        <x:f>IF(C109=2025,"",IF(C109=2026,_xlfn.XLOOKUP(A109,'DATA Census'!$A$2:$A$20,'DATA Census'!$C$2:$C$20),MIN(1,H108+G109)))</x:f>
        <x:v>0.298</x:v>
      </x:c>
      <x:c r="I109" s="36" t="n">
        <x:f>MIN(1,MAX(0,_xlfn.XLOOKUP(A109,'01 Industry Model'!$A$5:$A$23,'01 Industry Model'!$H$5:$H$23)+(C109-2025)*_xlfn.XLOOKUP(A109,'Projection Assumptions'!$A$13:$A$31,'Projection Assumptions'!$E$13:$E$31)))</x:f>
        <x:v>0.2831485731854388</x:v>
      </x:c>
      <x:c r="J109" s="42" t="n">
        <x:f>IF(F109="","",F109*I109)</x:f>
        <x:v>467.9433347145633</x:v>
      </x:c>
      <x:c r="K109" s="42" t="n">
        <x:f>IF(H109="","",J109*H109)</x:f>
        <x:v>139.44711374493986</x:v>
      </x:c>
    </x:row>
    <x:row r="110">
      <x:c r="A110" t="str">
        <x:v>62</x:v>
      </x:c>
      <x:c r="B110" t="str">
        <x:v>Health care and social assistance</x:v>
      </x:c>
      <x:c r="C110" t="n">
        <x:v>2028</x:v>
      </x:c>
      <x:c r="D110" s="36" t="n">
        <x:f>IFERROR(_xlfn.XLOOKUP(A110,'DATA BLS Projections'!$A$2:$A$20,'DATA BLS Projections'!$E$2:$E$20),0)</x:f>
        <x:v>0.009086072600963169</x:v>
      </x:c>
      <x:c r="E110" s="36" t="n">
        <x:f>IFERROR(_xlfn.XLOOKUP(A110,'Projection Assumptions'!$A$13:$A$31,'Projection Assumptions'!$C$13:$C$31),0)</x:f>
        <x:v>0.03</x:v>
      </x:c>
      <x:c r="F110" s="42" t="n">
        <x:f>IF(C110=2025,_xlfn.XLOOKUP(A110,'01 Industry Model'!$A$5:$A$23,'01 Industry Model'!$C$5:$C$23),F109*(1+D110)*(1+E110))</x:f>
        <x:v>1717.6881713022024</x:v>
      </x:c>
      <x:c r="G110" s="36" t="n">
        <x:f>IFERROR(_xlfn.XLOOKUP(A110,'Projection Assumptions'!$A$13:$A$31,'Projection Assumptions'!$D$13:$D$31),0)</x:f>
        <x:v>0.05</x:v>
      </x:c>
      <x:c r="H110" s="36" t="n">
        <x:f>IF(C110=2025,"",IF(C110=2026,_xlfn.XLOOKUP(A110,'DATA Census'!$A$2:$A$20,'DATA Census'!$C$2:$C$20),MIN(1,H109+G110)))</x:f>
        <x:v>0.348</x:v>
      </x:c>
      <x:c r="I110" s="36" t="n">
        <x:f>MIN(1,MAX(0,_xlfn.XLOOKUP(A110,'01 Industry Model'!$A$5:$A$23,'01 Industry Model'!$H$5:$H$23)+(C110-2025)*_xlfn.XLOOKUP(A110,'Projection Assumptions'!$A$13:$A$31,'Projection Assumptions'!$E$13:$E$31)))</x:f>
        <x:v>0.2831485731854388</x:v>
      </x:c>
      <x:c r="J110" s="42" t="n">
        <x:f>IF(F110="","",F110*I110)</x:f>
        <x:v>486.3609548817242</x:v>
      </x:c>
      <x:c r="K110" s="42" t="n">
        <x:f>IF(H110="","",J110*H110)</x:f>
        <x:v>169.25361229884</x:v>
      </x:c>
    </x:row>
    <x:row r="111">
      <x:c r="A111" t="str">
        <x:v>62</x:v>
      </x:c>
      <x:c r="B111" t="str">
        <x:v>Health care and social assistance</x:v>
      </x:c>
      <x:c r="C111" t="n">
        <x:v>2029</x:v>
      </x:c>
      <x:c r="D111" s="36" t="n">
        <x:f>IFERROR(_xlfn.XLOOKUP(A111,'DATA BLS Projections'!$A$2:$A$20,'DATA BLS Projections'!$E$2:$E$20),0)</x:f>
        <x:v>0.009086072600963169</x:v>
      </x:c>
      <x:c r="E111" s="36" t="n">
        <x:f>IFERROR(_xlfn.XLOOKUP(A111,'Projection Assumptions'!$A$13:$A$31,'Projection Assumptions'!$C$13:$C$31),0)</x:f>
        <x:v>0.03</x:v>
      </x:c>
      <x:c r="F111" s="42" t="n">
        <x:f>IF(C111=2025,_xlfn.XLOOKUP(A111,'01 Industry Model'!$A$5:$A$23,'01 Industry Model'!$C$5:$C$23),F110*(1+D111)*(1+E111))</x:f>
        <x:v>1785.294067054444</x:v>
      </x:c>
      <x:c r="G111" s="36" t="n">
        <x:f>IFERROR(_xlfn.XLOOKUP(A111,'Projection Assumptions'!$A$13:$A$31,'Projection Assumptions'!$D$13:$D$31),0)</x:f>
        <x:v>0.05</x:v>
      </x:c>
      <x:c r="H111" s="36" t="n">
        <x:f>IF(C111=2025,"",IF(C111=2026,_xlfn.XLOOKUP(A111,'DATA Census'!$A$2:$A$20,'DATA Census'!$C$2:$C$20),MIN(1,H110+G111)))</x:f>
        <x:v>0.39799999999999996</x:v>
      </x:c>
      <x:c r="I111" s="36" t="n">
        <x:f>MIN(1,MAX(0,_xlfn.XLOOKUP(A111,'01 Industry Model'!$A$5:$A$23,'01 Industry Model'!$H$5:$H$23)+(C111-2025)*_xlfn.XLOOKUP(A111,'Projection Assumptions'!$A$13:$A$31,'Projection Assumptions'!$E$13:$E$31)))</x:f>
        <x:v>0.2831485731854388</x:v>
      </x:c>
      <x:c r="J111" s="42" t="n">
        <x:f>IF(F111="","",F111*I111)</x:f>
        <x:v>505.5034678028949</x:v>
      </x:c>
      <x:c r="K111" s="42" t="n">
        <x:f>IF(H111="","",J111*H111)</x:f>
        <x:v>201.19038018555213</x:v>
      </x:c>
    </x:row>
    <x:row r="112">
      <x:c r="A112" t="str">
        <x:v>62</x:v>
      </x:c>
      <x:c r="B112" t="str">
        <x:v>Health care and social assistance</x:v>
      </x:c>
      <x:c r="C112" t="n">
        <x:v>2030</x:v>
      </x:c>
      <x:c r="D112" s="36" t="n">
        <x:f>IFERROR(_xlfn.XLOOKUP(A112,'DATA BLS Projections'!$A$2:$A$20,'DATA BLS Projections'!$E$2:$E$20),0)</x:f>
        <x:v>0.009086072600963169</x:v>
      </x:c>
      <x:c r="E112" s="36" t="n">
        <x:f>IFERROR(_xlfn.XLOOKUP(A112,'Projection Assumptions'!$A$13:$A$31,'Projection Assumptions'!$C$13:$C$31),0)</x:f>
        <x:v>0.03</x:v>
      </x:c>
      <x:c r="F112" s="42" t="n">
        <x:f>IF(C112=2025,_xlfn.XLOOKUP(A112,'01 Industry Model'!$A$5:$A$23,'01 Industry Model'!$C$5:$C$23),F111*(1+D112)*(1+E112))</x:f>
        <x:v>1855.5608399186226</x:v>
      </x:c>
      <x:c r="G112" s="36" t="n">
        <x:f>IFERROR(_xlfn.XLOOKUP(A112,'Projection Assumptions'!$A$13:$A$31,'Projection Assumptions'!$D$13:$D$31),0)</x:f>
        <x:v>0.05</x:v>
      </x:c>
      <x:c r="H112" s="36" t="n">
        <x:f>IF(C112=2025,"",IF(C112=2026,_xlfn.XLOOKUP(A112,'DATA Census'!$A$2:$A$20,'DATA Census'!$C$2:$C$20),MIN(1,H111+G112)))</x:f>
        <x:v>0.44799999999999995</x:v>
      </x:c>
      <x:c r="I112" s="36" t="n">
        <x:f>MIN(1,MAX(0,_xlfn.XLOOKUP(A112,'01 Industry Model'!$A$5:$A$23,'01 Industry Model'!$H$5:$H$23)+(C112-2025)*_xlfn.XLOOKUP(A112,'Projection Assumptions'!$A$13:$A$31,'Projection Assumptions'!$E$13:$E$31)))</x:f>
        <x:v>0.2831485731854388</x:v>
      </x:c>
      <x:c r="J112" s="42" t="n">
        <x:f>IF(F112="","",F112*I112)</x:f>
        <x:v>525.3994042817324</x:v>
      </x:c>
      <x:c r="K112" s="42" t="n">
        <x:f>IF(H112="","",J112*H112)</x:f>
        <x:v>235.37893311821608</x:v>
      </x:c>
    </x:row>
    <x:row r="113">
      <x:c r="A113" t="str">
        <x:v>71</x:v>
      </x:c>
      <x:c r="B113" t="str">
        <x:v>Arts, entertainment, and recreation</x:v>
      </x:c>
      <x:c r="C113" t="n">
        <x:v>2025</x:v>
      </x:c>
      <x:c r="D113" s="36" t="n">
        <x:f>IFERROR(_xlfn.XLOOKUP(A113,'DATA BLS Projections'!$A$2:$A$20,'DATA BLS Projections'!$E$2:$E$20),0)</x:f>
        <x:v>0.005567487791719561</x:v>
      </x:c>
      <x:c r="E113" s="36" t="n">
        <x:f>IFERROR(_xlfn.XLOOKUP(A113,'Projection Assumptions'!$A$13:$A$31,'Projection Assumptions'!$C$13:$C$31),0)</x:f>
        <x:v>0.03</x:v>
      </x:c>
      <x:c r="F113" s="42" t="n">
        <x:f>IF(C113=2025,_xlfn.XLOOKUP(A113,'01 Industry Model'!$A$5:$A$23,'01 Industry Model'!$C$5:$C$23),F112*(1+D113)*(1+E113))</x:f>
        <x:v>139.300037358</x:v>
      </x:c>
      <x:c r="G113" s="36" t="n">
        <x:f>IFERROR(_xlfn.XLOOKUP(A113,'Projection Assumptions'!$A$13:$A$31,'Projection Assumptions'!$D$13:$D$31),0)</x:f>
        <x:v>0.05</x:v>
      </x:c>
      <x:c r="H113" s="36" t="str">
        <x:f>IF(C113=2025,"",IF(C113=2026,_xlfn.XLOOKUP(A113,'DATA Census'!$A$2:$A$20,'DATA Census'!$C$2:$C$20),MIN(1,H112+G113)))</x:f>
      </x:c>
      <x:c r="I113" s="36" t="n">
        <x:f>MIN(1,MAX(0,_xlfn.XLOOKUP(A113,'01 Industry Model'!$A$5:$A$23,'01 Industry Model'!$H$5:$H$23)+(C113-2025)*_xlfn.XLOOKUP(A113,'Projection Assumptions'!$A$13:$A$31,'Projection Assumptions'!$E$13:$E$31)))</x:f>
        <x:v>0.3287354090389465</x:v>
      </x:c>
      <x:c r="J113" s="42" t="n">
        <x:f>IF(F113="","",F113*I113)</x:f>
        <x:v>45.79285476002266</x:v>
      </x:c>
      <x:c r="K113" s="42" t="str">
        <x:f>IF(H113="","",J113*H113)</x:f>
      </x:c>
    </x:row>
    <x:row r="114">
      <x:c r="A114" t="str">
        <x:v>71</x:v>
      </x:c>
      <x:c r="B114" t="str">
        <x:v>Arts, entertainment, and recreation</x:v>
      </x:c>
      <x:c r="C114" t="n">
        <x:v>2026</x:v>
      </x:c>
      <x:c r="D114" s="36" t="n">
        <x:f>IFERROR(_xlfn.XLOOKUP(A114,'DATA BLS Projections'!$A$2:$A$20,'DATA BLS Projections'!$E$2:$E$20),0)</x:f>
        <x:v>0.005567487791719561</x:v>
      </x:c>
      <x:c r="E114" s="36" t="n">
        <x:f>IFERROR(_xlfn.XLOOKUP(A114,'Projection Assumptions'!$A$13:$A$31,'Projection Assumptions'!$C$13:$C$31),0)</x:f>
        <x:v>0.03</x:v>
      </x:c>
      <x:c r="F114" s="42" t="n">
        <x:f>IF(C114=2025,_xlfn.XLOOKUP(A114,'01 Industry Model'!$A$5:$A$23,'01 Industry Model'!$C$5:$C$23),F113*(1+D114)*(1+E114))</x:f>
        <x:v>144.27785627383804</x:v>
      </x:c>
      <x:c r="G114" s="36" t="n">
        <x:f>IFERROR(_xlfn.XLOOKUP(A114,'Projection Assumptions'!$A$13:$A$31,'Projection Assumptions'!$D$13:$D$31),0)</x:f>
        <x:v>0.05</x:v>
      </x:c>
      <x:c r="H114" s="36" t="n">
        <x:f>IF(C114=2025,"",IF(C114=2026,_xlfn.XLOOKUP(A114,'DATA Census'!$A$2:$A$20,'DATA Census'!$C$2:$C$20),MIN(1,H113+G114)))</x:f>
        <x:v>0.168</x:v>
      </x:c>
      <x:c r="I114" s="36" t="n">
        <x:f>MIN(1,MAX(0,_xlfn.XLOOKUP(A114,'01 Industry Model'!$A$5:$A$23,'01 Industry Model'!$H$5:$H$23)+(C114-2025)*_xlfn.XLOOKUP(A114,'Projection Assumptions'!$A$13:$A$31,'Projection Assumptions'!$E$13:$E$31)))</x:f>
        <x:v>0.3287354090389465</x:v>
      </x:c>
      <x:c r="J114" s="42" t="n">
        <x:f>IF(F114="","",F114*I114)</x:f>
        <x:v>47.42924009744248</x:v>
      </x:c>
      <x:c r="K114" s="42" t="n">
        <x:f>IF(H114="","",J114*H114)</x:f>
        <x:v>7.9681123363703374</x:v>
      </x:c>
    </x:row>
    <x:row r="115">
      <x:c r="A115" t="str">
        <x:v>71</x:v>
      </x:c>
      <x:c r="B115" t="str">
        <x:v>Arts, entertainment, and recreation</x:v>
      </x:c>
      <x:c r="C115" t="n">
        <x:v>2027</x:v>
      </x:c>
      <x:c r="D115" s="36" t="n">
        <x:f>IFERROR(_xlfn.XLOOKUP(A115,'DATA BLS Projections'!$A$2:$A$20,'DATA BLS Projections'!$E$2:$E$20),0)</x:f>
        <x:v>0.005567487791719561</x:v>
      </x:c>
      <x:c r="E115" s="36" t="n">
        <x:f>IFERROR(_xlfn.XLOOKUP(A115,'Projection Assumptions'!$A$13:$A$31,'Projection Assumptions'!$C$13:$C$31),0)</x:f>
        <x:v>0.03</x:v>
      </x:c>
      <x:c r="F115" s="42" t="n">
        <x:f>IF(C115=2025,_xlfn.XLOOKUP(A115,'01 Industry Model'!$A$5:$A$23,'01 Industry Model'!$C$5:$C$23),F114*(1+D115)*(1+E115))</x:f>
        <x:v>149.43355512157586</x:v>
      </x:c>
      <x:c r="G115" s="36" t="n">
        <x:f>IFERROR(_xlfn.XLOOKUP(A115,'Projection Assumptions'!$A$13:$A$31,'Projection Assumptions'!$D$13:$D$31),0)</x:f>
        <x:v>0.05</x:v>
      </x:c>
      <x:c r="H115" s="36" t="n">
        <x:f>IF(C115=2025,"",IF(C115=2026,_xlfn.XLOOKUP(A115,'DATA Census'!$A$2:$A$20,'DATA Census'!$C$2:$C$20),MIN(1,H114+G115)))</x:f>
        <x:v>0.21800000000000003</x:v>
      </x:c>
      <x:c r="I115" s="36" t="n">
        <x:f>MIN(1,MAX(0,_xlfn.XLOOKUP(A115,'01 Industry Model'!$A$5:$A$23,'01 Industry Model'!$H$5:$H$23)+(C115-2025)*_xlfn.XLOOKUP(A115,'Projection Assumptions'!$A$13:$A$31,'Projection Assumptions'!$E$13:$E$31)))</x:f>
        <x:v>0.3287354090389465</x:v>
      </x:c>
      <x:c r="J115" s="42" t="n">
        <x:f>IF(F115="","",F115*I115)</x:f>
        <x:v>49.124100867035196</x:v>
      </x:c>
      <x:c r="K115" s="42" t="n">
        <x:f>IF(H115="","",J115*H115)</x:f>
        <x:v>10.709053989013674</x:v>
      </x:c>
    </x:row>
    <x:row r="116">
      <x:c r="A116" t="str">
        <x:v>71</x:v>
      </x:c>
      <x:c r="B116" t="str">
        <x:v>Arts, entertainment, and recreation</x:v>
      </x:c>
      <x:c r="C116" t="n">
        <x:v>2028</x:v>
      </x:c>
      <x:c r="D116" s="36" t="n">
        <x:f>IFERROR(_xlfn.XLOOKUP(A116,'DATA BLS Projections'!$A$2:$A$20,'DATA BLS Projections'!$E$2:$E$20),0)</x:f>
        <x:v>0.005567487791719561</x:v>
      </x:c>
      <x:c r="E116" s="36" t="n">
        <x:f>IFERROR(_xlfn.XLOOKUP(A116,'Projection Assumptions'!$A$13:$A$31,'Projection Assumptions'!$C$13:$C$31),0)</x:f>
        <x:v>0.03</x:v>
      </x:c>
      <x:c r="F116" s="42" t="n">
        <x:f>IF(C116=2025,_xlfn.XLOOKUP(A116,'01 Industry Model'!$A$5:$A$23,'01 Industry Model'!$C$5:$C$23),F115*(1+D116)*(1+E116))</x:f>
        <x:v>154.77349035385015</x:v>
      </x:c>
      <x:c r="G116" s="36" t="n">
        <x:f>IFERROR(_xlfn.XLOOKUP(A116,'Projection Assumptions'!$A$13:$A$31,'Projection Assumptions'!$D$13:$D$31),0)</x:f>
        <x:v>0.05</x:v>
      </x:c>
      <x:c r="H116" s="36" t="n">
        <x:f>IF(C116=2025,"",IF(C116=2026,_xlfn.XLOOKUP(A116,'DATA Census'!$A$2:$A$20,'DATA Census'!$C$2:$C$20),MIN(1,H115+G116)))</x:f>
        <x:v>0.268</x:v>
      </x:c>
      <x:c r="I116" s="36" t="n">
        <x:f>MIN(1,MAX(0,_xlfn.XLOOKUP(A116,'01 Industry Model'!$A$5:$A$23,'01 Industry Model'!$H$5:$H$23)+(C116-2025)*_xlfn.XLOOKUP(A116,'Projection Assumptions'!$A$13:$A$31,'Projection Assumptions'!$E$13:$E$31)))</x:f>
        <x:v>0.3287354090389465</x:v>
      </x:c>
      <x:c r="J116" s="42" t="n">
        <x:f>IF(F116="","",F116*I116)</x:f>
        <x:v>50.87952665985837</x:v>
      </x:c>
      <x:c r="K116" s="42" t="n">
        <x:f>IF(H116="","",J116*H116)</x:f>
        <x:v>13.635713144842045</x:v>
      </x:c>
    </x:row>
    <x:row r="117">
      <x:c r="A117" t="str">
        <x:v>71</x:v>
      </x:c>
      <x:c r="B117" t="str">
        <x:v>Arts, entertainment, and recreation</x:v>
      </x:c>
      <x:c r="C117" t="n">
        <x:v>2029</x:v>
      </x:c>
      <x:c r="D117" s="36" t="n">
        <x:f>IFERROR(_xlfn.XLOOKUP(A117,'DATA BLS Projections'!$A$2:$A$20,'DATA BLS Projections'!$E$2:$E$20),0)</x:f>
        <x:v>0.005567487791719561</x:v>
      </x:c>
      <x:c r="E117" s="36" t="n">
        <x:f>IFERROR(_xlfn.XLOOKUP(A117,'Projection Assumptions'!$A$13:$A$31,'Projection Assumptions'!$C$13:$C$31),0)</x:f>
        <x:v>0.03</x:v>
      </x:c>
      <x:c r="F117" s="42" t="n">
        <x:f>IF(C117=2025,_xlfn.XLOOKUP(A117,'01 Industry Model'!$A$5:$A$23,'01 Industry Model'!$C$5:$C$23),F116*(1+D117)*(1+E117))</x:f>
        <x:v>160.30424556803334</x:v>
      </x:c>
      <x:c r="G117" s="36" t="n">
        <x:f>IFERROR(_xlfn.XLOOKUP(A117,'Projection Assumptions'!$A$13:$A$31,'Projection Assumptions'!$D$13:$D$31),0)</x:f>
        <x:v>0.05</x:v>
      </x:c>
      <x:c r="H117" s="36" t="n">
        <x:f>IF(C117=2025,"",IF(C117=2026,_xlfn.XLOOKUP(A117,'DATA Census'!$A$2:$A$20,'DATA Census'!$C$2:$C$20),MIN(1,H116+G117)))</x:f>
        <x:v>0.318</x:v>
      </x:c>
      <x:c r="I117" s="36" t="n">
        <x:f>MIN(1,MAX(0,_xlfn.XLOOKUP(A117,'01 Industry Model'!$A$5:$A$23,'01 Industry Model'!$H$5:$H$23)+(C117-2025)*_xlfn.XLOOKUP(A117,'Projection Assumptions'!$A$13:$A$31,'Projection Assumptions'!$E$13:$E$31)))</x:f>
        <x:v>0.3287354090389465</x:v>
      </x:c>
      <x:c r="J117" s="42" t="n">
        <x:f>IF(F117="","",F117*I117)</x:f>
        <x:v>52.697681737487166</x:v>
      </x:c>
      <x:c r="K117" s="42" t="n">
        <x:f>IF(H117="","",J117*H117)</x:f>
        <x:v>16.757862792520918</x:v>
      </x:c>
    </x:row>
    <x:row r="118">
      <x:c r="A118" t="str">
        <x:v>71</x:v>
      </x:c>
      <x:c r="B118" t="str">
        <x:v>Arts, entertainment, and recreation</x:v>
      </x:c>
      <x:c r="C118" t="n">
        <x:v>2030</x:v>
      </x:c>
      <x:c r="D118" s="36" t="n">
        <x:f>IFERROR(_xlfn.XLOOKUP(A118,'DATA BLS Projections'!$A$2:$A$20,'DATA BLS Projections'!$E$2:$E$20),0)</x:f>
        <x:v>0.005567487791719561</x:v>
      </x:c>
      <x:c r="E118" s="36" t="n">
        <x:f>IFERROR(_xlfn.XLOOKUP(A118,'Projection Assumptions'!$A$13:$A$31,'Projection Assumptions'!$C$13:$C$31),0)</x:f>
        <x:v>0.03</x:v>
      </x:c>
      <x:c r="F118" s="42" t="n">
        <x:f>IF(C118=2025,_xlfn.XLOOKUP(A118,'01 Industry Model'!$A$5:$A$23,'01 Industry Model'!$C$5:$C$23),F117*(1+D118)*(1+E118))</x:f>
        <x:v>166.03263962314</x:v>
      </x:c>
      <x:c r="G118" s="36" t="n">
        <x:f>IFERROR(_xlfn.XLOOKUP(A118,'Projection Assumptions'!$A$13:$A$31,'Projection Assumptions'!$D$13:$D$31),0)</x:f>
        <x:v>0.05</x:v>
      </x:c>
      <x:c r="H118" s="36" t="n">
        <x:f>IF(C118=2025,"",IF(C118=2026,_xlfn.XLOOKUP(A118,'DATA Census'!$A$2:$A$20,'DATA Census'!$C$2:$C$20),MIN(1,H117+G118)))</x:f>
        <x:v>0.368</x:v>
      </x:c>
      <x:c r="I118" s="36" t="n">
        <x:f>MIN(1,MAX(0,_xlfn.XLOOKUP(A118,'01 Industry Model'!$A$5:$A$23,'01 Industry Model'!$H$5:$H$23)+(C118-2025)*_xlfn.XLOOKUP(A118,'Projection Assumptions'!$A$13:$A$31,'Projection Assumptions'!$E$13:$E$31)))</x:f>
        <x:v>0.3287354090389465</x:v>
      </x:c>
      <x:c r="J118" s="42" t="n">
        <x:f>IF(F118="","",F118*I118)</x:f>
        <x:v>54.580807700328926</x:v>
      </x:c>
      <x:c r="K118" s="42" t="n">
        <x:f>IF(H118="","",J118*H118)</x:f>
        <x:v>20.085737233721044</x:v>
      </x:c>
    </x:row>
    <x:row r="119">
      <x:c r="A119" t="str">
        <x:v>72</x:v>
      </x:c>
      <x:c r="B119" t="str">
        <x:v>Accommodation and food services</x:v>
      </x:c>
      <x:c r="C119" t="n">
        <x:v>2025</x:v>
      </x:c>
      <x:c r="D119" s="36" t="n">
        <x:f>IFERROR(_xlfn.XLOOKUP(A119,'DATA BLS Projections'!$A$2:$A$20,'DATA BLS Projections'!$E$2:$E$20),0)</x:f>
        <x:v>0.004196684092476977</x:v>
      </x:c>
      <x:c r="E119" s="36" t="n">
        <x:f>IFERROR(_xlfn.XLOOKUP(A119,'Projection Assumptions'!$A$13:$A$31,'Projection Assumptions'!$C$13:$C$31),0)</x:f>
        <x:v>0.03</x:v>
      </x:c>
      <x:c r="F119" s="42" t="n">
        <x:f>IF(C119=2025,_xlfn.XLOOKUP(A119,'01 Industry Model'!$A$5:$A$23,'01 Industry Model'!$C$5:$C$23),F118*(1+D119)*(1+E119))</x:f>
        <x:v>434.509247245</x:v>
      </x:c>
      <x:c r="G119" s="36" t="n">
        <x:f>IFERROR(_xlfn.XLOOKUP(A119,'Projection Assumptions'!$A$13:$A$31,'Projection Assumptions'!$D$13:$D$31),0)</x:f>
        <x:v>0.05</x:v>
      </x:c>
      <x:c r="H119" s="36" t="str">
        <x:f>IF(C119=2025,"",IF(C119=2026,_xlfn.XLOOKUP(A119,'DATA Census'!$A$2:$A$20,'DATA Census'!$C$2:$C$20),MIN(1,H118+G119)))</x:f>
      </x:c>
      <x:c r="I119" s="36" t="n">
        <x:f>MIN(1,MAX(0,_xlfn.XLOOKUP(A119,'01 Industry Model'!$A$5:$A$23,'01 Industry Model'!$H$5:$H$23)+(C119-2025)*_xlfn.XLOOKUP(A119,'Projection Assumptions'!$A$13:$A$31,'Projection Assumptions'!$E$13:$E$31)))</x:f>
        <x:v>0.23398945702706506</x:v>
      </x:c>
      <x:c r="J119" s="42" t="n">
        <x:f>IF(F119="","",F119*I119)</x:f>
        <x:v>101.67058283609632</x:v>
      </x:c>
      <x:c r="K119" s="42" t="str">
        <x:f>IF(H119="","",J119*H119)</x:f>
      </x:c>
    </x:row>
    <x:row r="120">
      <x:c r="A120" t="str">
        <x:v>72</x:v>
      </x:c>
      <x:c r="B120" t="str">
        <x:v>Accommodation and food services</x:v>
      </x:c>
      <x:c r="C120" t="n">
        <x:v>2026</x:v>
      </x:c>
      <x:c r="D120" s="36" t="n">
        <x:f>IFERROR(_xlfn.XLOOKUP(A120,'DATA BLS Projections'!$A$2:$A$20,'DATA BLS Projections'!$E$2:$E$20),0)</x:f>
        <x:v>0.004196684092476977</x:v>
      </x:c>
      <x:c r="E120" s="36" t="n">
        <x:f>IFERROR(_xlfn.XLOOKUP(A120,'Projection Assumptions'!$A$13:$A$31,'Projection Assumptions'!$C$13:$C$31),0)</x:f>
        <x:v>0.03</x:v>
      </x:c>
      <x:c r="F120" s="42" t="n">
        <x:f>IF(C120=2025,_xlfn.XLOOKUP(A120,'01 Industry Model'!$A$5:$A$23,'01 Industry Model'!$C$5:$C$23),F119*(1+D120)*(1+E120))</x:f>
        <x:v>449.42272764967566</x:v>
      </x:c>
      <x:c r="G120" s="36" t="n">
        <x:f>IFERROR(_xlfn.XLOOKUP(A120,'Projection Assumptions'!$A$13:$A$31,'Projection Assumptions'!$D$13:$D$31),0)</x:f>
        <x:v>0.05</x:v>
      </x:c>
      <x:c r="H120" s="36" t="n">
        <x:f>IF(C120=2025,"",IF(C120=2026,_xlfn.XLOOKUP(A120,'DATA Census'!$A$2:$A$20,'DATA Census'!$C$2:$C$20),MIN(1,H119+G120)))</x:f>
        <x:v>0.101</x:v>
      </x:c>
      <x:c r="I120" s="36" t="n">
        <x:f>MIN(1,MAX(0,_xlfn.XLOOKUP(A120,'01 Industry Model'!$A$5:$A$23,'01 Industry Model'!$H$5:$H$23)+(C120-2025)*_xlfn.XLOOKUP(A120,'Projection Assumptions'!$A$13:$A$31,'Projection Assumptions'!$E$13:$E$31)))</x:f>
        <x:v>0.23398945702706506</x:v>
      </x:c>
      <x:c r="J120" s="42" t="n">
        <x:f>IF(F120="","",F120*I120)</x:f>
        <x:v>105.16018001837014</x:v>
      </x:c>
      <x:c r="K120" s="42" t="n">
        <x:f>IF(H120="","",J120*H120)</x:f>
        <x:v>10.621178181855385</x:v>
      </x:c>
    </x:row>
    <x:row r="121">
      <x:c r="A121" t="str">
        <x:v>72</x:v>
      </x:c>
      <x:c r="B121" t="str">
        <x:v>Accommodation and food services</x:v>
      </x:c>
      <x:c r="C121" t="n">
        <x:v>2027</x:v>
      </x:c>
      <x:c r="D121" s="36" t="n">
        <x:f>IFERROR(_xlfn.XLOOKUP(A121,'DATA BLS Projections'!$A$2:$A$20,'DATA BLS Projections'!$E$2:$E$20),0)</x:f>
        <x:v>0.004196684092476977</x:v>
      </x:c>
      <x:c r="E121" s="36" t="n">
        <x:f>IFERROR(_xlfn.XLOOKUP(A121,'Projection Assumptions'!$A$13:$A$31,'Projection Assumptions'!$C$13:$C$31),0)</x:f>
        <x:v>0.03</x:v>
      </x:c>
      <x:c r="F121" s="42" t="n">
        <x:f>IF(C121=2025,_xlfn.XLOOKUP(A121,'01 Industry Model'!$A$5:$A$23,'01 Industry Model'!$C$5:$C$23),F120*(1+D121)*(1+E121))</x:f>
        <x:v>464.84807724744866</x:v>
      </x:c>
      <x:c r="G121" s="36" t="n">
        <x:f>IFERROR(_xlfn.XLOOKUP(A121,'Projection Assumptions'!$A$13:$A$31,'Projection Assumptions'!$D$13:$D$31),0)</x:f>
        <x:v>0.05</x:v>
      </x:c>
      <x:c r="H121" s="36" t="n">
        <x:f>IF(C121=2025,"",IF(C121=2026,_xlfn.XLOOKUP(A121,'DATA Census'!$A$2:$A$20,'DATA Census'!$C$2:$C$20),MIN(1,H120+G121)))</x:f>
        <x:v>0.15100000000000002</x:v>
      </x:c>
      <x:c r="I121" s="36" t="n">
        <x:f>MIN(1,MAX(0,_xlfn.XLOOKUP(A121,'01 Industry Model'!$A$5:$A$23,'01 Industry Model'!$H$5:$H$23)+(C121-2025)*_xlfn.XLOOKUP(A121,'Projection Assumptions'!$A$13:$A$31,'Projection Assumptions'!$E$13:$E$31)))</x:f>
        <x:v>0.23398945702706506</x:v>
      </x:c>
      <x:c r="J121" s="42" t="n">
        <x:f>IF(F121="","",F121*I121)</x:f>
        <x:v>108.7695491952057</x:v>
      </x:c>
      <x:c r="K121" s="42" t="n">
        <x:f>IF(H121="","",J121*H121)</x:f>
        <x:v>16.424201928476062</x:v>
      </x:c>
    </x:row>
    <x:row r="122">
      <x:c r="A122" t="str">
        <x:v>72</x:v>
      </x:c>
      <x:c r="B122" t="str">
        <x:v>Accommodation and food services</x:v>
      </x:c>
      <x:c r="C122" t="n">
        <x:v>2028</x:v>
      </x:c>
      <x:c r="D122" s="36" t="n">
        <x:f>IFERROR(_xlfn.XLOOKUP(A122,'DATA BLS Projections'!$A$2:$A$20,'DATA BLS Projections'!$E$2:$E$20),0)</x:f>
        <x:v>0.004196684092476977</x:v>
      </x:c>
      <x:c r="E122" s="36" t="n">
        <x:f>IFERROR(_xlfn.XLOOKUP(A122,'Projection Assumptions'!$A$13:$A$31,'Projection Assumptions'!$C$13:$C$31),0)</x:f>
        <x:v>0.03</x:v>
      </x:c>
      <x:c r="F122" s="42" t="n">
        <x:f>IF(C122=2025,_xlfn.XLOOKUP(A122,'01 Industry Model'!$A$5:$A$23,'01 Industry Model'!$C$5:$C$23),F121*(1+D122)*(1+E122))</x:f>
        <x:v>480.80286471201106</x:v>
      </x:c>
      <x:c r="G122" s="36" t="n">
        <x:f>IFERROR(_xlfn.XLOOKUP(A122,'Projection Assumptions'!$A$13:$A$31,'Projection Assumptions'!$D$13:$D$31),0)</x:f>
        <x:v>0.05</x:v>
      </x:c>
      <x:c r="H122" s="36" t="n">
        <x:f>IF(C122=2025,"",IF(C122=2026,_xlfn.XLOOKUP(A122,'DATA Census'!$A$2:$A$20,'DATA Census'!$C$2:$C$20),MIN(1,H121+G122)))</x:f>
        <x:v>0.201</x:v>
      </x:c>
      <x:c r="I122" s="36" t="n">
        <x:f>MIN(1,MAX(0,_xlfn.XLOOKUP(A122,'01 Industry Model'!$A$5:$A$23,'01 Industry Model'!$H$5:$H$23)+(C122-2025)*_xlfn.XLOOKUP(A122,'Projection Assumptions'!$A$13:$A$31,'Projection Assumptions'!$E$13:$E$31)))</x:f>
        <x:v>0.23398945702706506</x:v>
      </x:c>
      <x:c r="J122" s="42" t="n">
        <x:f>IF(F122="","",F122*I122)</x:f>
        <x:v>112.50280125102088</x:v>
      </x:c>
      <x:c r="K122" s="42" t="n">
        <x:f>IF(H122="","",J122*H122)</x:f>
        <x:v>22.6130630514552</x:v>
      </x:c>
    </x:row>
    <x:row r="123">
      <x:c r="A123" t="str">
        <x:v>72</x:v>
      </x:c>
      <x:c r="B123" t="str">
        <x:v>Accommodation and food services</x:v>
      </x:c>
      <x:c r="C123" t="n">
        <x:v>2029</x:v>
      </x:c>
      <x:c r="D123" s="36" t="n">
        <x:f>IFERROR(_xlfn.XLOOKUP(A123,'DATA BLS Projections'!$A$2:$A$20,'DATA BLS Projections'!$E$2:$E$20),0)</x:f>
        <x:v>0.004196684092476977</x:v>
      </x:c>
      <x:c r="E123" s="36" t="n">
        <x:f>IFERROR(_xlfn.XLOOKUP(A123,'Projection Assumptions'!$A$13:$A$31,'Projection Assumptions'!$C$13:$C$31),0)</x:f>
        <x:v>0.03</x:v>
      </x:c>
      <x:c r="F123" s="42" t="n">
        <x:f>IF(C123=2025,_xlfn.XLOOKUP(A123,'01 Industry Model'!$A$5:$A$23,'01 Industry Model'!$C$5:$C$23),F122*(1+D123)*(1+E123))</x:f>
        <x:v>497.3052617193443</x:v>
      </x:c>
      <x:c r="G123" s="36" t="n">
        <x:f>IFERROR(_xlfn.XLOOKUP(A123,'Projection Assumptions'!$A$13:$A$31,'Projection Assumptions'!$D$13:$D$31),0)</x:f>
        <x:v>0.05</x:v>
      </x:c>
      <x:c r="H123" s="36" t="n">
        <x:f>IF(C123=2025,"",IF(C123=2026,_xlfn.XLOOKUP(A123,'DATA Census'!$A$2:$A$20,'DATA Census'!$C$2:$C$20),MIN(1,H122+G123)))</x:f>
        <x:v>0.251</x:v>
      </x:c>
      <x:c r="I123" s="36" t="n">
        <x:f>MIN(1,MAX(0,_xlfn.XLOOKUP(A123,'01 Industry Model'!$A$5:$A$23,'01 Industry Model'!$H$5:$H$23)+(C123-2025)*_xlfn.XLOOKUP(A123,'Projection Assumptions'!$A$13:$A$31,'Projection Assumptions'!$E$13:$E$31)))</x:f>
        <x:v>0.23398945702706506</x:v>
      </x:c>
      <x:c r="J123" s="42" t="n">
        <x:f>IF(F123="","",F123*I123)</x:f>
        <x:v>116.36418816641185</x:v>
      </x:c>
      <x:c r="K123" s="42" t="n">
        <x:f>IF(H123="","",J123*H123)</x:f>
        <x:v>29.207411229769374</x:v>
      </x:c>
    </x:row>
    <x:row r="124">
      <x:c r="A124" t="str">
        <x:v>72</x:v>
      </x:c>
      <x:c r="B124" t="str">
        <x:v>Accommodation and food services</x:v>
      </x:c>
      <x:c r="C124" t="n">
        <x:v>2030</x:v>
      </x:c>
      <x:c r="D124" s="36" t="n">
        <x:f>IFERROR(_xlfn.XLOOKUP(A124,'DATA BLS Projections'!$A$2:$A$20,'DATA BLS Projections'!$E$2:$E$20),0)</x:f>
        <x:v>0.004196684092476977</x:v>
      </x:c>
      <x:c r="E124" s="36" t="n">
        <x:f>IFERROR(_xlfn.XLOOKUP(A124,'Projection Assumptions'!$A$13:$A$31,'Projection Assumptions'!$C$13:$C$31),0)</x:f>
        <x:v>0.03</x:v>
      </x:c>
      <x:c r="F124" s="42" t="n">
        <x:f>IF(C124=2025,_xlfn.XLOOKUP(A124,'01 Industry Model'!$A$5:$A$23,'01 Industry Model'!$C$5:$C$23),F123*(1+D124)*(1+E124))</x:f>
        <x:v>514.3740636443162</x:v>
      </x:c>
      <x:c r="G124" s="36" t="n">
        <x:f>IFERROR(_xlfn.XLOOKUP(A124,'Projection Assumptions'!$A$13:$A$31,'Projection Assumptions'!$D$13:$D$31),0)</x:f>
        <x:v>0.05</x:v>
      </x:c>
      <x:c r="H124" s="36" t="n">
        <x:f>IF(C124=2025,"",IF(C124=2026,_xlfn.XLOOKUP(A124,'DATA Census'!$A$2:$A$20,'DATA Census'!$C$2:$C$20),MIN(1,H123+G124)))</x:f>
        <x:v>0.301</x:v>
      </x:c>
      <x:c r="I124" s="36" t="n">
        <x:f>MIN(1,MAX(0,_xlfn.XLOOKUP(A124,'01 Industry Model'!$A$5:$A$23,'01 Industry Model'!$H$5:$H$23)+(C124-2025)*_xlfn.XLOOKUP(A124,'Projection Assumptions'!$A$13:$A$31,'Projection Assumptions'!$E$13:$E$31)))</x:f>
        <x:v>0.23398945702706506</x:v>
      </x:c>
      <x:c r="J124" s="42" t="n">
        <x:f>IF(F124="","",F124*I124)</x:f>
        <x:v>120.35810786093855</x:v>
      </x:c>
      <x:c r="K124" s="42" t="n">
        <x:f>IF(H124="","",J124*H124)</x:f>
        <x:v>36.2277904661425</x:v>
      </x:c>
    </x:row>
    <x:row r="125">
      <x:c r="A125" t="str">
        <x:v>81</x:v>
      </x:c>
      <x:c r="B125" t="str">
        <x:v>Other services (except public administration)</x:v>
      </x:c>
      <x:c r="C125" t="n">
        <x:v>2025</x:v>
      </x:c>
      <x:c r="D125" s="36" t="n">
        <x:f>IFERROR(_xlfn.XLOOKUP(A125,'DATA BLS Projections'!$A$2:$A$20,'DATA BLS Projections'!$E$2:$E$20),0)</x:f>
        <x:v>0.003692760962822783</x:v>
      </x:c>
      <x:c r="E125" s="36" t="n">
        <x:f>IFERROR(_xlfn.XLOOKUP(A125,'Projection Assumptions'!$A$13:$A$31,'Projection Assumptions'!$C$13:$C$31),0)</x:f>
        <x:v>0.03</x:v>
      </x:c>
      <x:c r="F125" s="42" t="n">
        <x:f>IF(C125=2025,_xlfn.XLOOKUP(A125,'01 Industry Model'!$A$5:$A$23,'01 Industry Model'!$C$5:$C$23),F124*(1+D125)*(1+E125))</x:f>
        <x:v>254.468914292</x:v>
      </x:c>
      <x:c r="G125" s="36" t="n">
        <x:f>IFERROR(_xlfn.XLOOKUP(A125,'Projection Assumptions'!$A$13:$A$31,'Projection Assumptions'!$D$13:$D$31),0)</x:f>
        <x:v>0.05</x:v>
      </x:c>
      <x:c r="H125" s="36" t="str">
        <x:f>IF(C125=2025,"",IF(C125=2026,_xlfn.XLOOKUP(A125,'DATA Census'!$A$2:$A$20,'DATA Census'!$C$2:$C$20),MIN(1,H124+G125)))</x:f>
      </x:c>
      <x:c r="I125" s="36" t="n">
        <x:f>MIN(1,MAX(0,_xlfn.XLOOKUP(A125,'01 Industry Model'!$A$5:$A$23,'01 Industry Model'!$H$5:$H$23)+(C125-2025)*_xlfn.XLOOKUP(A125,'Projection Assumptions'!$A$13:$A$31,'Projection Assumptions'!$E$13:$E$31)))</x:f>
        <x:v>0.36161599481780327</x:v>
      </x:c>
      <x:c r="J125" s="42" t="n">
        <x:f>IF(F125="","",F125*I125)</x:f>
        <x:v>92.0200295919079</x:v>
      </x:c>
      <x:c r="K125" s="42" t="str">
        <x:f>IF(H125="","",J125*H125)</x:f>
      </x:c>
    </x:row>
    <x:row r="126">
      <x:c r="A126" t="str">
        <x:v>81</x:v>
      </x:c>
      <x:c r="B126" t="str">
        <x:v>Other services (except public administration)</x:v>
      </x:c>
      <x:c r="C126" t="n">
        <x:v>2026</x:v>
      </x:c>
      <x:c r="D126" s="36" t="n">
        <x:f>IFERROR(_xlfn.XLOOKUP(A126,'DATA BLS Projections'!$A$2:$A$20,'DATA BLS Projections'!$E$2:$E$20),0)</x:f>
        <x:v>0.003692760962822783</x:v>
      </x:c>
      <x:c r="E126" s="36" t="n">
        <x:f>IFERROR(_xlfn.XLOOKUP(A126,'Projection Assumptions'!$A$13:$A$31,'Projection Assumptions'!$C$13:$C$31),0)</x:f>
        <x:v>0.03</x:v>
      </x:c>
      <x:c r="F126" s="42" t="n">
        <x:f>IF(C126=2025,_xlfn.XLOOKUP(A126,'01 Industry Model'!$A$5:$A$23,'01 Industry Model'!$C$5:$C$23),F125*(1+D126)*(1+E126))</x:f>
        <x:v>263.0708653798979</x:v>
      </x:c>
      <x:c r="G126" s="36" t="n">
        <x:f>IFERROR(_xlfn.XLOOKUP(A126,'Projection Assumptions'!$A$13:$A$31,'Projection Assumptions'!$D$13:$D$31),0)</x:f>
        <x:v>0.05</x:v>
      </x:c>
      <x:c r="H126" s="36" t="n">
        <x:f>IF(C126=2025,"",IF(C126=2026,_xlfn.XLOOKUP(A126,'DATA Census'!$A$2:$A$20,'DATA Census'!$C$2:$C$20),MIN(1,H125+G126)))</x:f>
        <x:v>0.127</x:v>
      </x:c>
      <x:c r="I126" s="36" t="n">
        <x:f>MIN(1,MAX(0,_xlfn.XLOOKUP(A126,'01 Industry Model'!$A$5:$A$23,'01 Industry Model'!$H$5:$H$23)+(C126-2025)*_xlfn.XLOOKUP(A126,'Projection Assumptions'!$A$13:$A$31,'Projection Assumptions'!$E$13:$E$31)))</x:f>
        <x:v>0.36161599481780327</x:v>
      </x:c>
      <x:c r="J126" s="42" t="n">
        <x:f>IF(F126="","",F126*I126)</x:f>
        <x:v>95.13063269193218</x:v>
      </x:c>
      <x:c r="K126" s="42" t="n">
        <x:f>IF(H126="","",J126*H126)</x:f>
        <x:v>12.081590351875386</x:v>
      </x:c>
    </x:row>
    <x:row r="127">
      <x:c r="A127" t="str">
        <x:v>81</x:v>
      </x:c>
      <x:c r="B127" t="str">
        <x:v>Other services (except public administration)</x:v>
      </x:c>
      <x:c r="C127" t="n">
        <x:v>2027</x:v>
      </x:c>
      <x:c r="D127" s="36" t="n">
        <x:f>IFERROR(_xlfn.XLOOKUP(A127,'DATA BLS Projections'!$A$2:$A$20,'DATA BLS Projections'!$E$2:$E$20),0)</x:f>
        <x:v>0.003692760962822783</x:v>
      </x:c>
      <x:c r="E127" s="36" t="n">
        <x:f>IFERROR(_xlfn.XLOOKUP(A127,'Projection Assumptions'!$A$13:$A$31,'Projection Assumptions'!$C$13:$C$31),0)</x:f>
        <x:v>0.03</x:v>
      </x:c>
      <x:c r="F127" s="42" t="n">
        <x:f>IF(C127=2025,_xlfn.XLOOKUP(A127,'01 Industry Model'!$A$5:$A$23,'01 Industry Model'!$C$5:$C$23),F126*(1+D127)*(1+E127))</x:f>
        <x:v>271.96359289808964</x:v>
      </x:c>
      <x:c r="G127" s="36" t="n">
        <x:f>IFERROR(_xlfn.XLOOKUP(A127,'Projection Assumptions'!$A$13:$A$31,'Projection Assumptions'!$D$13:$D$31),0)</x:f>
        <x:v>0.05</x:v>
      </x:c>
      <x:c r="H127" s="36" t="n">
        <x:f>IF(C127=2025,"",IF(C127=2026,_xlfn.XLOOKUP(A127,'DATA Census'!$A$2:$A$20,'DATA Census'!$C$2:$C$20),MIN(1,H126+G127)))</x:f>
        <x:v>0.177</x:v>
      </x:c>
      <x:c r="I127" s="36" t="n">
        <x:f>MIN(1,MAX(0,_xlfn.XLOOKUP(A127,'01 Industry Model'!$A$5:$A$23,'01 Industry Model'!$H$5:$H$23)+(C127-2025)*_xlfn.XLOOKUP(A127,'Projection Assumptions'!$A$13:$A$31,'Projection Assumptions'!$E$13:$E$31)))</x:f>
        <x:v>0.36161599481780327</x:v>
      </x:c>
      <x:c r="J127" s="42" t="n">
        <x:f>IF(F127="","",F127*I127)</x:f>
        <x:v>98.34638520006675</x:v>
      </x:c>
      <x:c r="K127" s="42" t="n">
        <x:f>IF(H127="","",J127*H127)</x:f>
        <x:v>17.407310180411812</x:v>
      </x:c>
    </x:row>
    <x:row r="128">
      <x:c r="A128" t="str">
        <x:v>81</x:v>
      </x:c>
      <x:c r="B128" t="str">
        <x:v>Other services (except public administration)</x:v>
      </x:c>
      <x:c r="C128" t="n">
        <x:v>2028</x:v>
      </x:c>
      <x:c r="D128" s="36" t="n">
        <x:f>IFERROR(_xlfn.XLOOKUP(A128,'DATA BLS Projections'!$A$2:$A$20,'DATA BLS Projections'!$E$2:$E$20),0)</x:f>
        <x:v>0.003692760962822783</x:v>
      </x:c>
      <x:c r="E128" s="36" t="n">
        <x:f>IFERROR(_xlfn.XLOOKUP(A128,'Projection Assumptions'!$A$13:$A$31,'Projection Assumptions'!$C$13:$C$31),0)</x:f>
        <x:v>0.03</x:v>
      </x:c>
      <x:c r="F128" s="42" t="n">
        <x:f>IF(C128=2025,_xlfn.XLOOKUP(A128,'01 Industry Model'!$A$5:$A$23,'01 Industry Model'!$C$5:$C$23),F127*(1+D128)*(1+E128))</x:f>
        <x:v>281.1569261203703</x:v>
      </x:c>
      <x:c r="G128" s="36" t="n">
        <x:f>IFERROR(_xlfn.XLOOKUP(A128,'Projection Assumptions'!$A$13:$A$31,'Projection Assumptions'!$D$13:$D$31),0)</x:f>
        <x:v>0.05</x:v>
      </x:c>
      <x:c r="H128" s="36" t="n">
        <x:f>IF(C128=2025,"",IF(C128=2026,_xlfn.XLOOKUP(A128,'DATA Census'!$A$2:$A$20,'DATA Census'!$C$2:$C$20),MIN(1,H127+G128)))</x:f>
        <x:v>0.22699999999999998</x:v>
      </x:c>
      <x:c r="I128" s="36" t="n">
        <x:f>MIN(1,MAX(0,_xlfn.XLOOKUP(A128,'01 Industry Model'!$A$5:$A$23,'01 Industry Model'!$H$5:$H$23)+(C128-2025)*_xlfn.XLOOKUP(A128,'Projection Assumptions'!$A$13:$A$31,'Projection Assumptions'!$E$13:$E$31)))</x:f>
        <x:v>0.36161599481780327</x:v>
      </x:c>
      <x:c r="J128" s="42" t="n">
        <x:f>IF(F128="","",F128*I128)</x:f>
        <x:v>101.67084153893333</x:v>
      </x:c>
      <x:c r="K128" s="42" t="n">
        <x:f>IF(H128="","",J128*H128)</x:f>
        <x:v>23.079281029337864</x:v>
      </x:c>
    </x:row>
    <x:row r="129">
      <x:c r="A129" t="str">
        <x:v>81</x:v>
      </x:c>
      <x:c r="B129" t="str">
        <x:v>Other services (except public administration)</x:v>
      </x:c>
      <x:c r="C129" t="n">
        <x:v>2029</x:v>
      </x:c>
      <x:c r="D129" s="36" t="n">
        <x:f>IFERROR(_xlfn.XLOOKUP(A129,'DATA BLS Projections'!$A$2:$A$20,'DATA BLS Projections'!$E$2:$E$20),0)</x:f>
        <x:v>0.003692760962822783</x:v>
      </x:c>
      <x:c r="E129" s="36" t="n">
        <x:f>IFERROR(_xlfn.XLOOKUP(A129,'Projection Assumptions'!$A$13:$A$31,'Projection Assumptions'!$C$13:$C$31),0)</x:f>
        <x:v>0.03</x:v>
      </x:c>
      <x:c r="F129" s="42" t="n">
        <x:f>IF(C129=2025,_xlfn.XLOOKUP(A129,'01 Industry Model'!$A$5:$A$23,'01 Industry Model'!$C$5:$C$23),F128*(1+D129)*(1+E129))</x:f>
        <x:v>290.66102658482214</x:v>
      </x:c>
      <x:c r="G129" s="36" t="n">
        <x:f>IFERROR(_xlfn.XLOOKUP(A129,'Projection Assumptions'!$A$13:$A$31,'Projection Assumptions'!$D$13:$D$31),0)</x:f>
        <x:v>0.05</x:v>
      </x:c>
      <x:c r="H129" s="36" t="n">
        <x:f>IF(C129=2025,"",IF(C129=2026,_xlfn.XLOOKUP(A129,'DATA Census'!$A$2:$A$20,'DATA Census'!$C$2:$C$20),MIN(1,H128+G129)))</x:f>
        <x:v>0.27699999999999997</x:v>
      </x:c>
      <x:c r="I129" s="36" t="n">
        <x:f>MIN(1,MAX(0,_xlfn.XLOOKUP(A129,'01 Industry Model'!$A$5:$A$23,'01 Industry Model'!$H$5:$H$23)+(C129-2025)*_xlfn.XLOOKUP(A129,'Projection Assumptions'!$A$13:$A$31,'Projection Assumptions'!$E$13:$E$31)))</x:f>
        <x:v>0.36161599481780327</x:v>
      </x:c>
      <x:c r="J129" s="42" t="n">
        <x:f>IF(F129="","",F129*I129)</x:f>
        <x:v>105.10767628323443</x:v>
      </x:c>
      <x:c r="K129" s="42" t="n">
        <x:f>IF(H129="","",J129*H129)</x:f>
        <x:v>29.114826330455934</x:v>
      </x:c>
    </x:row>
    <x:row r="130">
      <x:c r="A130" t="str">
        <x:v>81</x:v>
      </x:c>
      <x:c r="B130" t="str">
        <x:v>Other services (except public administration)</x:v>
      </x:c>
      <x:c r="C130" t="n">
        <x:v>2030</x:v>
      </x:c>
      <x:c r="D130" s="36" t="n">
        <x:f>IFERROR(_xlfn.XLOOKUP(A130,'DATA BLS Projections'!$A$2:$A$20,'DATA BLS Projections'!$E$2:$E$20),0)</x:f>
        <x:v>0.003692760962822783</x:v>
      </x:c>
      <x:c r="E130" s="36" t="n">
        <x:f>IFERROR(_xlfn.XLOOKUP(A130,'Projection Assumptions'!$A$13:$A$31,'Projection Assumptions'!$C$13:$C$31),0)</x:f>
        <x:v>0.03</x:v>
      </x:c>
      <x:c r="F130" s="42" t="n">
        <x:f>IF(C130=2025,_xlfn.XLOOKUP(A130,'01 Industry Model'!$A$5:$A$23,'01 Industry Model'!$C$5:$C$23),F129*(1+D130)*(1+E130))</x:f>
        <x:v>300.4863993255248</x:v>
      </x:c>
      <x:c r="G130" s="36" t="n">
        <x:f>IFERROR(_xlfn.XLOOKUP(A130,'Projection Assumptions'!$A$13:$A$31,'Projection Assumptions'!$D$13:$D$31),0)</x:f>
        <x:v>0.05</x:v>
      </x:c>
      <x:c r="H130" s="36" t="n">
        <x:f>IF(C130=2025,"",IF(C130=2026,_xlfn.XLOOKUP(A130,'DATA Census'!$A$2:$A$20,'DATA Census'!$C$2:$C$20),MIN(1,H129+G130)))</x:f>
        <x:v>0.32699999999999996</x:v>
      </x:c>
      <x:c r="I130" s="36" t="n">
        <x:f>MIN(1,MAX(0,_xlfn.XLOOKUP(A130,'01 Industry Model'!$A$5:$A$23,'01 Industry Model'!$H$5:$H$23)+(C130-2025)*_xlfn.XLOOKUP(A130,'Projection Assumptions'!$A$13:$A$31,'Projection Assumptions'!$E$13:$E$31)))</x:f>
        <x:v>0.36161599481780327</x:v>
      </x:c>
      <x:c r="J130" s="42" t="n">
        <x:f>IF(F130="","",F130*I130)</x:f>
        <x:v>108.66068822131935</x:v>
      </x:c>
      <x:c r="K130" s="42" t="n">
        <x:f>IF(H130="","",J130*H130)</x:f>
        <x:v>35.53204504837142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51" hidden="0" customWidth="1"/>
    <x:col min="3" max="3" width="29" hidden="0" customWidth="1"/>
    <x:col min="4" max="4" width="33" hidden="0" customWidth="1"/>
    <x:col min="5" max="5" width="40" hidden="0" customWidth="1"/>
    <x:col min="6" max="6" width="64" hidden="0" customWidth="1"/>
  </x:cols>
  <x:sheetData>
    <x:row r="1" ht="34" customHeight="1">
      <x:c r="A1" s="4" t="str">
        <x:v>PROJECTION ASSUMPTIONS | BLUE = EDITABLE</x:v>
      </x:c>
      <x:c r="B1" s="4"/>
      <x:c r="C1" s="4"/>
      <x:c r="D1" s="4"/>
      <x:c r="E1" s="4"/>
      <x:c r="F1" s="4"/>
    </x:row>
    <x:row r="2" ht="28" customHeight="1">
      <x:c r="A2" s="10" t="str">
        <x:v>Nominal wage growth, BTOS firm adoption and task exposure expansion are illustrative assumptions, not official forecasts.</x:v>
      </x:c>
      <x:c r="B2" s="10"/>
      <x:c r="C2" s="10"/>
      <x:c r="D2" s="10"/>
      <x:c r="E2" s="10"/>
      <x:c r="F2" s="10"/>
    </x:row>
    <x:row r="5">
      <x:c r="B5" t="str">
        <x:v>Annual nominal wage growth per employee</x:v>
      </x:c>
      <x:c r="C5" s="39" t="n">
        <x:v>0.03</x:v>
      </x:c>
      <x:c r="D5" t="str">
        <x:v>Illustrative wage assumption (not BLS official forecast)</x:v>
      </x:c>
    </x:row>
    <x:row r="6">
      <x:c r="B6" t="str">
        <x:v>Annual AI-using firm growth (percentage points)</x:v>
      </x:c>
      <x:c r="C6" s="39" t="n">
        <x:v>0.05</x:v>
      </x:c>
      <x:c r="D6" t="str">
        <x:v>Linear adoption increase after observed 2026, capped at 100%</x:v>
      </x:c>
    </x:row>
    <x:row r="7">
      <x:c r="B7" t="str">
        <x:v>Annual task exposure increase (percentage points)</x:v>
      </x:c>
      <x:c r="C7" s="39" t="n">
        <x:v>0</x:v>
      </x:c>
      <x:c r="D7" t="str">
        <x:v>Keep Wharton task exposure unchanged by default</x:v>
      </x:c>
    </x:row>
    <x:row r="12" ht="32" customHeight="1">
      <x:c r="A12" s="16" t="str">
        <x:v>NAICS (TEXT)</x:v>
      </x:c>
      <x:c r="B12" s="16" t="str">
        <x:v>Industry</x:v>
      </x:c>
      <x:c r="C12" s="16" t="str">
        <x:v>Wage Growth per Year</x:v>
      </x:c>
      <x:c r="D12" s="16" t="str">
        <x:v>AI Adoption Change (pp)</x:v>
      </x:c>
      <x:c r="E12" s="16" t="str">
        <x:v>AI Task Exposure Change (pp)</x:v>
      </x:c>
      <x:c r="F12" s="16" t="str">
        <x:v>Use / Override</x:v>
      </x:c>
    </x:row>
    <x:row r="13">
      <x:c r="A13" t="str">
        <x:v>11</x:v>
      </x:c>
      <x:c r="B13" t="str">
        <x:v>Agriculture, forestry, fishing and hunting</x:v>
      </x:c>
      <x:c r="C13" s="36" t="n">
        <x:f>$C$5</x:f>
        <x:v>0.03</x:v>
      </x:c>
      <x:c r="D13" s="36" t="n">
        <x:f>$C$6</x:f>
        <x:v>0.05</x:v>
      </x:c>
      <x:c r="E13" s="36" t="n">
        <x:f>$C$7</x:f>
        <x:v>0</x:v>
      </x:c>
      <x:c r="F13" t="str">
        <x:v>Override C:E for sector-specific scenario</x:v>
      </x:c>
    </x:row>
    <x:row r="14">
      <x:c r="A14" t="str">
        <x:v>21</x:v>
      </x:c>
      <x:c r="B14" t="str">
        <x:v>Mining, quarrying, and oil and gas extraction</x:v>
      </x:c>
      <x:c r="C14" s="36" t="n">
        <x:f>$C$5</x:f>
        <x:v>0.03</x:v>
      </x:c>
      <x:c r="D14" s="36" t="n">
        <x:f>$C$6</x:f>
        <x:v>0.05</x:v>
      </x:c>
      <x:c r="E14" s="36" t="n">
        <x:f>$C$7</x:f>
        <x:v>0</x:v>
      </x:c>
      <x:c r="F14" t="str">
        <x:v>Override C:E for sector-specific scenario</x:v>
      </x:c>
    </x:row>
    <x:row r="15">
      <x:c r="A15" t="str">
        <x:v>22</x:v>
      </x:c>
      <x:c r="B15" t="str">
        <x:v>Utilities</x:v>
      </x:c>
      <x:c r="C15" s="36" t="n">
        <x:f>$C$5</x:f>
        <x:v>0.03</x:v>
      </x:c>
      <x:c r="D15" s="36" t="n">
        <x:f>$C$6</x:f>
        <x:v>0.05</x:v>
      </x:c>
      <x:c r="E15" s="36" t="n">
        <x:f>$C$7</x:f>
        <x:v>0</x:v>
      </x:c>
      <x:c r="F15" t="str">
        <x:v>Override C:E for sector-specific scenario</x:v>
      </x:c>
    </x:row>
    <x:row r="16">
      <x:c r="A16" t="str">
        <x:v>23</x:v>
      </x:c>
      <x:c r="B16" t="str">
        <x:v>Construction</x:v>
      </x:c>
      <x:c r="C16" s="36" t="n">
        <x:f>$C$5</x:f>
        <x:v>0.03</x:v>
      </x:c>
      <x:c r="D16" s="36" t="n">
        <x:f>$C$6</x:f>
        <x:v>0.05</x:v>
      </x:c>
      <x:c r="E16" s="36" t="n">
        <x:f>$C$7</x:f>
        <x:v>0</x:v>
      </x:c>
      <x:c r="F16" t="str">
        <x:v>Override C:E for sector-specific scenario</x:v>
      </x:c>
    </x:row>
    <x:row r="17">
      <x:c r="A17" t="str">
        <x:v>31-33</x:v>
      </x:c>
      <x:c r="B17" t="str">
        <x:v>Manufacturing</x:v>
      </x:c>
      <x:c r="C17" s="36" t="n">
        <x:f>$C$5</x:f>
        <x:v>0.03</x:v>
      </x:c>
      <x:c r="D17" s="36" t="n">
        <x:f>$C$6</x:f>
        <x:v>0.05</x:v>
      </x:c>
      <x:c r="E17" s="36" t="n">
        <x:f>$C$7</x:f>
        <x:v>0</x:v>
      </x:c>
      <x:c r="F17" t="str">
        <x:v>Override C:E for sector-specific scenario</x:v>
      </x:c>
    </x:row>
    <x:row r="18">
      <x:c r="A18" t="str">
        <x:v>42</x:v>
      </x:c>
      <x:c r="B18" t="str">
        <x:v>Wholesale trade</x:v>
      </x:c>
      <x:c r="C18" s="36" t="n">
        <x:f>$C$5</x:f>
        <x:v>0.03</x:v>
      </x:c>
      <x:c r="D18" s="36" t="n">
        <x:f>$C$6</x:f>
        <x:v>0.05</x:v>
      </x:c>
      <x:c r="E18" s="36" t="n">
        <x:f>$C$7</x:f>
        <x:v>0</x:v>
      </x:c>
      <x:c r="F18" t="str">
        <x:v>Override C:E for sector-specific scenario</x:v>
      </x:c>
    </x:row>
    <x:row r="19">
      <x:c r="A19" t="str">
        <x:v>44-45</x:v>
      </x:c>
      <x:c r="B19" t="str">
        <x:v>Retail trade</x:v>
      </x:c>
      <x:c r="C19" s="36" t="n">
        <x:f>$C$5</x:f>
        <x:v>0.03</x:v>
      </x:c>
      <x:c r="D19" s="36" t="n">
        <x:f>$C$6</x:f>
        <x:v>0.05</x:v>
      </x:c>
      <x:c r="E19" s="36" t="n">
        <x:f>$C$7</x:f>
        <x:v>0</x:v>
      </x:c>
      <x:c r="F19" t="str">
        <x:v>Override C:E for sector-specific scenario</x:v>
      </x:c>
    </x:row>
    <x:row r="20">
      <x:c r="A20" t="str">
        <x:v>48-49</x:v>
      </x:c>
      <x:c r="B20" t="str">
        <x:v>Transportation and warehousing</x:v>
      </x:c>
      <x:c r="C20" s="36" t="n">
        <x:f>$C$5</x:f>
        <x:v>0.03</x:v>
      </x:c>
      <x:c r="D20" s="36" t="n">
        <x:f>$C$6</x:f>
        <x:v>0.05</x:v>
      </x:c>
      <x:c r="E20" s="36" t="n">
        <x:f>$C$7</x:f>
        <x:v>0</x:v>
      </x:c>
      <x:c r="F20" t="str">
        <x:v>Override C:E for sector-specific scenario</x:v>
      </x:c>
    </x:row>
    <x:row r="21">
      <x:c r="A21" t="str">
        <x:v>51</x:v>
      </x:c>
      <x:c r="B21" t="str">
        <x:v>Information</x:v>
      </x:c>
      <x:c r="C21" s="36" t="n">
        <x:f>$C$5</x:f>
        <x:v>0.03</x:v>
      </x:c>
      <x:c r="D21" s="36" t="n">
        <x:f>$C$6</x:f>
        <x:v>0.05</x:v>
      </x:c>
      <x:c r="E21" s="36" t="n">
        <x:f>$C$7</x:f>
        <x:v>0</x:v>
      </x:c>
      <x:c r="F21" t="str">
        <x:v>Override C:E for sector-specific scenario</x:v>
      </x:c>
    </x:row>
    <x:row r="22">
      <x:c r="A22" t="str">
        <x:v>52</x:v>
      </x:c>
      <x:c r="B22" t="str">
        <x:v>Finance and insurance</x:v>
      </x:c>
      <x:c r="C22" s="36" t="n">
        <x:f>$C$5</x:f>
        <x:v>0.03</x:v>
      </x:c>
      <x:c r="D22" s="36" t="n">
        <x:f>$C$6</x:f>
        <x:v>0.05</x:v>
      </x:c>
      <x:c r="E22" s="36" t="n">
        <x:f>$C$7</x:f>
        <x:v>0</x:v>
      </x:c>
      <x:c r="F22" t="str">
        <x:v>Override C:E for sector-specific scenario</x:v>
      </x:c>
    </x:row>
    <x:row r="23">
      <x:c r="A23" t="str">
        <x:v>53</x:v>
      </x:c>
      <x:c r="B23" t="str">
        <x:v>Real estate and rental and leasing</x:v>
      </x:c>
      <x:c r="C23" s="36" t="n">
        <x:f>$C$5</x:f>
        <x:v>0.03</x:v>
      </x:c>
      <x:c r="D23" s="36" t="n">
        <x:f>$C$6</x:f>
        <x:v>0.05</x:v>
      </x:c>
      <x:c r="E23" s="36" t="n">
        <x:f>$C$7</x:f>
        <x:v>0</x:v>
      </x:c>
      <x:c r="F23" t="str">
        <x:v>Override C:E for sector-specific scenario</x:v>
      </x:c>
    </x:row>
    <x:row r="24">
      <x:c r="A24" t="str">
        <x:v>54</x:v>
      </x:c>
      <x:c r="B24" t="str">
        <x:v>Professional, scientific, and technical services</x:v>
      </x:c>
      <x:c r="C24" s="36" t="n">
        <x:f>$C$5</x:f>
        <x:v>0.03</x:v>
      </x:c>
      <x:c r="D24" s="36" t="n">
        <x:f>$C$6</x:f>
        <x:v>0.05</x:v>
      </x:c>
      <x:c r="E24" s="36" t="n">
        <x:f>$C$7</x:f>
        <x:v>0</x:v>
      </x:c>
      <x:c r="F24" t="str">
        <x:v>Override C:E for sector-specific scenario</x:v>
      </x:c>
    </x:row>
    <x:row r="25">
      <x:c r="A25" t="str">
        <x:v>55</x:v>
      </x:c>
      <x:c r="B25" t="str">
        <x:v>Management of companies and enterprises</x:v>
      </x:c>
      <x:c r="C25" s="36" t="n">
        <x:f>$C$5</x:f>
        <x:v>0.03</x:v>
      </x:c>
      <x:c r="D25" s="36" t="n">
        <x:f>$C$6</x:f>
        <x:v>0.05</x:v>
      </x:c>
      <x:c r="E25" s="36" t="n">
        <x:f>$C$7</x:f>
        <x:v>0</x:v>
      </x:c>
      <x:c r="F25" t="str">
        <x:v>Override C:E for sector-specific scenario</x:v>
      </x:c>
    </x:row>
    <x:row r="26">
      <x:c r="A26" t="str">
        <x:v>56</x:v>
      </x:c>
      <x:c r="B26" t="str">
        <x:v>Administrative and support and waste management</x:v>
      </x:c>
      <x:c r="C26" s="36" t="n">
        <x:f>$C$5</x:f>
        <x:v>0.03</x:v>
      </x:c>
      <x:c r="D26" s="36" t="n">
        <x:f>$C$6</x:f>
        <x:v>0.05</x:v>
      </x:c>
      <x:c r="E26" s="36" t="n">
        <x:f>$C$7</x:f>
        <x:v>0</x:v>
      </x:c>
      <x:c r="F26" t="str">
        <x:v>Override C:E for sector-specific scenario</x:v>
      </x:c>
    </x:row>
    <x:row r="27">
      <x:c r="A27" t="str">
        <x:v>61</x:v>
      </x:c>
      <x:c r="B27" t="str">
        <x:v>Educational services</x:v>
      </x:c>
      <x:c r="C27" s="36" t="n">
        <x:f>$C$5</x:f>
        <x:v>0.03</x:v>
      </x:c>
      <x:c r="D27" s="36" t="n">
        <x:f>$C$6</x:f>
        <x:v>0.05</x:v>
      </x:c>
      <x:c r="E27" s="36" t="n">
        <x:f>$C$7</x:f>
        <x:v>0</x:v>
      </x:c>
      <x:c r="F27" t="str">
        <x:v>Override C:E for sector-specific scenario</x:v>
      </x:c>
    </x:row>
    <x:row r="28">
      <x:c r="A28" t="str">
        <x:v>62</x:v>
      </x:c>
      <x:c r="B28" t="str">
        <x:v>Health care and social assistance</x:v>
      </x:c>
      <x:c r="C28" s="36" t="n">
        <x:f>$C$5</x:f>
        <x:v>0.03</x:v>
      </x:c>
      <x:c r="D28" s="36" t="n">
        <x:f>$C$6</x:f>
        <x:v>0.05</x:v>
      </x:c>
      <x:c r="E28" s="36" t="n">
        <x:f>$C$7</x:f>
        <x:v>0</x:v>
      </x:c>
      <x:c r="F28" t="str">
        <x:v>Override C:E for sector-specific scenario</x:v>
      </x:c>
    </x:row>
    <x:row r="29">
      <x:c r="A29" t="str">
        <x:v>71</x:v>
      </x:c>
      <x:c r="B29" t="str">
        <x:v>Arts, entertainment, and recreation</x:v>
      </x:c>
      <x:c r="C29" s="36" t="n">
        <x:f>$C$5</x:f>
        <x:v>0.03</x:v>
      </x:c>
      <x:c r="D29" s="36" t="n">
        <x:f>$C$6</x:f>
        <x:v>0.05</x:v>
      </x:c>
      <x:c r="E29" s="36" t="n">
        <x:f>$C$7</x:f>
        <x:v>0</x:v>
      </x:c>
      <x:c r="F29" t="str">
        <x:v>Override C:E for sector-specific scenario</x:v>
      </x:c>
    </x:row>
    <x:row r="30">
      <x:c r="A30" t="str">
        <x:v>72</x:v>
      </x:c>
      <x:c r="B30" t="str">
        <x:v>Accommodation and food services</x:v>
      </x:c>
      <x:c r="C30" s="36" t="n">
        <x:f>$C$5</x:f>
        <x:v>0.03</x:v>
      </x:c>
      <x:c r="D30" s="36" t="n">
        <x:f>$C$6</x:f>
        <x:v>0.05</x:v>
      </x:c>
      <x:c r="E30" s="36" t="n">
        <x:f>$C$7</x:f>
        <x:v>0</x:v>
      </x:c>
      <x:c r="F30" t="str">
        <x:v>Override C:E for sector-specific scenario</x:v>
      </x:c>
    </x:row>
    <x:row r="31">
      <x:c r="A31" t="str">
        <x:v>81</x:v>
      </x:c>
      <x:c r="B31" t="str">
        <x:v>Other services (except public administration)</x:v>
      </x:c>
      <x:c r="C31" s="36" t="n">
        <x:f>$C$5</x:f>
        <x:v>0.03</x:v>
      </x:c>
      <x:c r="D31" s="36" t="n">
        <x:f>$C$6</x:f>
        <x:v>0.05</x:v>
      </x:c>
      <x:c r="E31" s="36" t="n">
        <x:f>$C$7</x:f>
        <x:v>0</x:v>
      </x:c>
      <x:c r="F31" t="str">
        <x:v>Override C:E for sector-specific scenario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55" hidden="0" customWidth="1"/>
    <x:col min="3" max="3" width="27" hidden="0" customWidth="1"/>
    <x:col min="4" max="4" width="27" hidden="0" customWidth="1"/>
    <x:col min="5" max="5" width="38" hidden="0" customWidth="1"/>
    <x:col min="6" max="6" width="58" hidden="0" customWidth="1"/>
  </x:cols>
  <x:sheetData>
    <x:row r="1" ht="32" customHeight="1">
      <x:c r="A1" s="16" t="str">
        <x:v>NAICS (TEXT)</x:v>
      </x:c>
      <x:c r="B1" s="16" t="str">
        <x:v>Industry</x:v>
      </x:c>
      <x:c r="C1" s="16" t="str">
        <x:v>2025 Employed (000s)</x:v>
      </x:c>
      <x:c r="D1" s="16" t="str">
        <x:v>2035 Employed (000s)</x:v>
      </x:c>
      <x:c r="E1" s="16" t="str">
        <x:v>BLS Annual Employment CAGR [FORMULA]</x:v>
      </x:c>
      <x:c r="F1" s="16" t="str">
        <x:v>Sector mapping / notes</x:v>
      </x:c>
    </x:row>
    <x:row r="2">
      <x:c r="A2" t="str">
        <x:v>11</x:v>
      </x:c>
      <x:c r="B2" t="str">
        <x:v>Agriculture, forestry, fishing and hunting</x:v>
      </x:c>
      <x:c r="C2" t="n">
        <x:v>1462.4</x:v>
      </x:c>
      <x:c r="D2" t="n">
        <x:v>1484.1</x:v>
      </x:c>
      <x:c r="E2" s="32" t="n">
        <x:f>IF(OR(C2="",D2=""),"",(D2/C2)^(1/10)-1)</x:f>
        <x:v>0.0014740459595048439</x:v>
      </x:c>
      <x:c r="F2" t="str">
        <x:v>Corresponding private-sector NAICS major sector; rounded BLS 2025 &amp; 2035 employment</x:v>
      </x:c>
    </x:row>
    <x:row r="3">
      <x:c r="A3" t="str">
        <x:v>21</x:v>
      </x:c>
      <x:c r="B3" t="str">
        <x:v>Mining, quarrying, and oil and gas extraction</x:v>
      </x:c>
      <x:c r="C3" t="n">
        <x:v>573.5</x:v>
      </x:c>
      <x:c r="D3" t="n">
        <x:v>577.3</x:v>
      </x:c>
      <x:c r="E3" s="32" t="n">
        <x:f>IF(OR(C3="",D3=""),"",(D3/C3)^(1/10)-1)</x:f>
        <x:v>0.000660630670128004</x:v>
      </x:c>
      <x:c r="F3" t="str">
        <x:v>Corresponding private-sector NAICS major sector; rounded BLS 2025 &amp; 2035 employment</x:v>
      </x:c>
    </x:row>
    <x:row r="4">
      <x:c r="A4" t="str">
        <x:v>22</x:v>
      </x:c>
      <x:c r="B4" t="str">
        <x:v>Utilities</x:v>
      </x:c>
      <x:c r="C4" t="n">
        <x:v>601.3</x:v>
      </x:c>
      <x:c r="D4" t="n">
        <x:v>660.1</x:v>
      </x:c>
      <x:c r="E4" s="32" t="n">
        <x:f>IF(OR(C4="",D4=""),"",(D4/C4)^(1/10)-1)</x:f>
        <x:v>0.009373393718276946</x:v>
      </x:c>
      <x:c r="F4" t="str">
        <x:v>Corresponding private-sector NAICS major sector; rounded BLS 2025 &amp; 2035 employment</x:v>
      </x:c>
    </x:row>
    <x:row r="5">
      <x:c r="A5" t="str">
        <x:v>23</x:v>
      </x:c>
      <x:c r="B5" t="str">
        <x:v>Construction</x:v>
      </x:c>
      <x:c r="C5" t="n">
        <x:v>8266.7</x:v>
      </x:c>
      <x:c r="D5" t="n">
        <x:v>8677.4</x:v>
      </x:c>
      <x:c r="E5" s="32" t="n">
        <x:f>IF(OR(C5="",D5=""),"",(D5/C5)^(1/10)-1)</x:f>
        <x:v>0.004860428535698125</x:v>
      </x:c>
      <x:c r="F5" t="str">
        <x:v>Corresponding private-sector NAICS major sector; rounded BLS 2025 &amp; 2035 employment</x:v>
      </x:c>
    </x:row>
    <x:row r="6">
      <x:c r="A6" t="str">
        <x:v>31-33</x:v>
      </x:c>
      <x:c r="B6" t="str">
        <x:v>Manufacturing</x:v>
      </x:c>
      <x:c r="C6" t="n">
        <x:v>12633.7</x:v>
      </x:c>
      <x:c r="D6" t="n">
        <x:v>12705.8</x:v>
      </x:c>
      <x:c r="E6" s="32" t="n">
        <x:f>IF(OR(C6="",D6=""),"",(D6/C6)^(1/10)-1)</x:f>
        <x:v>0.0005692354910324937</x:v>
      </x:c>
      <x:c r="F6" t="str">
        <x:v>Corresponding private-sector NAICS major sector; rounded BLS 2025 &amp; 2035 employment</x:v>
      </x:c>
    </x:row>
    <x:row r="7">
      <x:c r="A7" t="str">
        <x:v>42</x:v>
      </x:c>
      <x:c r="B7" t="str">
        <x:v>Wholesale trade</x:v>
      </x:c>
      <x:c r="C7" t="n">
        <x:v>6059.5</x:v>
      </x:c>
      <x:c r="D7" t="n">
        <x:v>6184.7</x:v>
      </x:c>
      <x:c r="E7" s="32" t="n">
        <x:f>IF(OR(C7="",D7=""),"",(D7/C7)^(1/10)-1)</x:f>
        <x:v>0.0020472138662182005</x:v>
      </x:c>
      <x:c r="F7" t="str">
        <x:v>Corresponding private-sector NAICS major sector; rounded BLS 2025 &amp; 2035 employment</x:v>
      </x:c>
    </x:row>
    <x:row r="8">
      <x:c r="A8" t="str">
        <x:v>44-45</x:v>
      </x:c>
      <x:c r="B8" t="str">
        <x:v>Retail trade</x:v>
      </x:c>
      <x:c r="C8" t="n">
        <x:v>15440.9</x:v>
      </x:c>
      <x:c r="D8" t="n">
        <x:v>15413.4</x:v>
      </x:c>
      <x:c r="E8" s="32" t="n">
        <x:f>IF(OR(C8="",D8=""),"",(D8/C8)^(1/10)-1)</x:f>
        <x:v>-0.00017824132383659208</x:v>
      </x:c>
      <x:c r="F8" t="str">
        <x:v>Corresponding private-sector NAICS major sector; rounded BLS 2025 &amp; 2035 employment</x:v>
      </x:c>
    </x:row>
    <x:row r="9">
      <x:c r="A9" t="str">
        <x:v>48-49</x:v>
      </x:c>
      <x:c r="B9" t="str">
        <x:v>Transportation and warehousing</x:v>
      </x:c>
      <x:c r="C9" t="n">
        <x:v>6639.5</x:v>
      </x:c>
      <x:c r="D9" t="n">
        <x:v>6846.8</x:v>
      </x:c>
      <x:c r="E9" s="32" t="n">
        <x:f>IF(OR(C9="",D9=""),"",(D9/C9)^(1/10)-1)</x:f>
        <x:v>0.0030792040785887487</x:v>
      </x:c>
      <x:c r="F9" t="str">
        <x:v>BLS transportation excludes postal service; minor NAICS scope mismatch</x:v>
      </x:c>
    </x:row>
    <x:row r="10">
      <x:c r="A10" t="str">
        <x:v>51</x:v>
      </x:c>
      <x:c r="B10" t="str">
        <x:v>Information</x:v>
      </x:c>
      <x:c r="C10" t="n">
        <x:v>2861.9</x:v>
      </x:c>
      <x:c r="D10" t="n">
        <x:v>3012.9</x:v>
      </x:c>
      <x:c r="E10" s="32" t="n">
        <x:f>IF(OR(C10="",D10=""),"",(D10/C10)^(1/10)-1)</x:f>
        <x:v>0.005154974410291002</x:v>
      </x:c>
      <x:c r="F10" t="str">
        <x:v>Corresponding private-sector NAICS major sector; rounded BLS 2025 &amp; 2035 employment</x:v>
      </x:c>
    </x:row>
    <x:row r="11">
      <x:c r="A11" t="str">
        <x:v>52</x:v>
      </x:c>
      <x:c r="B11" t="str">
        <x:v>Finance and insurance</x:v>
      </x:c>
      <x:c r="C11" t="n">
        <x:v>6739.3</x:v>
      </x:c>
      <x:c r="D11" t="n">
        <x:v>6893.6</x:v>
      </x:c>
      <x:c r="E11" s="32" t="n">
        <x:f>IF(OR(C11="",D11=""),"",(D11/C11)^(1/10)-1)</x:f>
        <x:v>0.0022663024880149596</x:v>
      </x:c>
      <x:c r="F11" t="str">
        <x:v>Corresponding private-sector NAICS major sector; rounded BLS 2025 &amp; 2035 employment</x:v>
      </x:c>
    </x:row>
    <x:row r="12">
      <x:c r="A12" t="str">
        <x:v>53</x:v>
      </x:c>
      <x:c r="B12" t="str">
        <x:v>Real estate and rental and leasing</x:v>
      </x:c>
      <x:c r="C12" t="n">
        <x:v>2456.7</x:v>
      </x:c>
      <x:c r="D12" t="n">
        <x:v>2539.7</x:v>
      </x:c>
      <x:c r="E12" s="32" t="n">
        <x:f>IF(OR(C12="",D12=""),"",(D12/C12)^(1/10)-1)</x:f>
        <x:v>0.003328224064965468</x:v>
      </x:c>
      <x:c r="F12" t="str">
        <x:v>Corresponding private-sector NAICS major sector; rounded BLS 2025 &amp; 2035 employment</x:v>
      </x:c>
    </x:row>
    <x:row r="13">
      <x:c r="A13" t="str">
        <x:v>54</x:v>
      </x:c>
      <x:c r="B13" t="str">
        <x:v>Professional, scientific, and technical services</x:v>
      </x:c>
      <x:c r="C13" t="n">
        <x:v>10779.2</x:v>
      </x:c>
      <x:c r="D13" t="n">
        <x:v>11705.9</x:v>
      </x:c>
      <x:c r="E13" s="32" t="n">
        <x:f>IF(OR(C13="",D13=""),"",(D13/C13)^(1/10)-1)</x:f>
        <x:v>0.008281567719535143</x:v>
      </x:c>
      <x:c r="F13" t="str">
        <x:v>Corresponding private-sector NAICS major sector; rounded BLS 2025 &amp; 2035 employment</x:v>
      </x:c>
    </x:row>
    <x:row r="14">
      <x:c r="A14" t="str">
        <x:v>55</x:v>
      </x:c>
      <x:c r="B14" t="str">
        <x:v>Management of companies and enterprises</x:v>
      </x:c>
      <x:c r="C14" t="n">
        <x:v>2623.7</x:v>
      </x:c>
      <x:c r="D14" t="n">
        <x:v>2730.4</x:v>
      </x:c>
      <x:c r="E14" s="32" t="n">
        <x:f>IF(OR(C14="",D14=""),"",(D14/C14)^(1/10)-1)</x:f>
        <x:v>0.003994214028679499</x:v>
      </x:c>
      <x:c r="F14" t="str">
        <x:v>Corresponding private-sector NAICS major sector; rounded BLS 2025 &amp; 2035 employment</x:v>
      </x:c>
    </x:row>
    <x:row r="15">
      <x:c r="A15" t="str">
        <x:v>56</x:v>
      </x:c>
      <x:c r="B15" t="str">
        <x:v>Administrative and support and waste management and remediation services</x:v>
      </x:c>
      <x:c r="C15" t="n">
        <x:v>9013.1</x:v>
      </x:c>
      <x:c r="D15" t="n">
        <x:v>9093.5</x:v>
      </x:c>
      <x:c r="E15" s="32" t="n">
        <x:f>IF(OR(C15="",D15=""),"",(D15/C15)^(1/10)-1)</x:f>
        <x:v>0.000888474258359917</x:v>
      </x:c>
      <x:c r="F15" t="str">
        <x:v>Corresponding private-sector NAICS major sector; rounded BLS 2025 &amp; 2035 employment</x:v>
      </x:c>
    </x:row>
    <x:row r="16">
      <x:c r="A16" t="str">
        <x:v>61</x:v>
      </x:c>
      <x:c r="B16" t="str">
        <x:v>Educational services</x:v>
      </x:c>
      <x:c r="C16" t="n">
        <x:v>4048.8</x:v>
      </x:c>
      <x:c r="D16" t="n">
        <x:v>4150.9</x:v>
      </x:c>
      <x:c r="E16" s="32" t="n">
        <x:f>IF(OR(C16="",D16=""),"",(D16/C16)^(1/10)-1)</x:f>
        <x:v>0.002493567509114447</x:v>
      </x:c>
      <x:c r="F16" t="str">
        <x:v>BLS employment projections private education only</x:v>
      </x:c>
    </x:row>
    <x:row r="17">
      <x:c r="A17" t="str">
        <x:v>62</x:v>
      </x:c>
      <x:c r="B17" t="str">
        <x:v>Health care and social assistance</x:v>
      </x:c>
      <x:c r="C17" t="n">
        <x:v>23290</x:v>
      </x:c>
      <x:c r="D17" t="n">
        <x:v>25494.8</x:v>
      </x:c>
      <x:c r="E17" s="32" t="n">
        <x:f>IF(OR(C17="",D17=""),"",(D17/C17)^(1/10)-1)</x:f>
        <x:v>0.009086072600963169</x:v>
      </x:c>
      <x:c r="F17" t="str">
        <x:v>BLS employment projections private healthcare only</x:v>
      </x:c>
    </x:row>
    <x:row r="18">
      <x:c r="A18" t="str">
        <x:v>71</x:v>
      </x:c>
      <x:c r="B18" t="str">
        <x:v>Arts, entertainment, and recreation</x:v>
      </x:c>
      <x:c r="C18" t="n">
        <x:v>2681.7</x:v>
      </x:c>
      <x:c r="D18" t="n">
        <x:v>2834.8</x:v>
      </x:c>
      <x:c r="E18" s="32" t="n">
        <x:f>IF(OR(C18="",D18=""),"",(D18/C18)^(1/10)-1)</x:f>
        <x:v>0.005567487791719561</x:v>
      </x:c>
      <x:c r="F18" t="str">
        <x:v>Corresponding private-sector NAICS major sector; rounded BLS 2025 &amp; 2035 employment</x:v>
      </x:c>
    </x:row>
    <x:row r="19">
      <x:c r="A19" t="str">
        <x:v>72</x:v>
      </x:c>
      <x:c r="B19" t="str">
        <x:v>Accommodation and food services</x:v>
      </x:c>
      <x:c r="C19" t="n">
        <x:v>14202.1</x:v>
      </x:c>
      <x:c r="D19" t="n">
        <x:v>14809.5</x:v>
      </x:c>
      <x:c r="E19" s="32" t="n">
        <x:f>IF(OR(C19="",D19=""),"",(D19/C19)^(1/10)-1)</x:f>
        <x:v>0.004196684092476977</x:v>
      </x:c>
      <x:c r="F19" t="str">
        <x:v>Corresponding private-sector NAICS major sector; rounded BLS 2025 &amp; 2035 employment</x:v>
      </x:c>
    </x:row>
    <x:row r="20">
      <x:c r="A20" t="str">
        <x:v>81</x:v>
      </x:c>
      <x:c r="B20" t="str">
        <x:v>Other services (except public administration)</x:v>
      </x:c>
      <x:c r="C20" t="n">
        <x:v>6575.7</x:v>
      </x:c>
      <x:c r="D20" t="n">
        <x:v>6822.6</x:v>
      </x:c>
      <x:c r="E20" s="32" t="n">
        <x:f>IF(OR(C20="",D20=""),"",(D20/C20)^(1/10)-1)</x:f>
        <x:v>0.003692760962822783</x:v>
      </x:c>
      <x:c r="F20" t="str">
        <x:v>Corresponding private-sector NAICS major sector; rounded BLS 2025 &amp; 2035 employment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0" hidden="0" customWidth="1"/>
    <x:col min="2" max="2" width="22" hidden="0" customWidth="1"/>
    <x:col min="3" max="3" width="22" hidden="0" customWidth="1"/>
    <x:col min="4" max="4" width="27" hidden="0" customWidth="1"/>
    <x:col min="5" max="5" width="18" hidden="0" customWidth="1"/>
    <x:col min="6" max="6" width="54" hidden="0" customWidth="1"/>
    <x:col min="7" max="7" width="21" hidden="0" customWidth="1"/>
  </x:cols>
  <x:sheetData>
    <x:row r="1" ht="32" customHeight="1">
      <x:c r="A1" s="16" t="str">
        <x:v>Industry (paste BLS raw)</x:v>
      </x:c>
      <x:c r="B1" s="16" t="str">
        <x:v>Annual Establishments (optional)</x:v>
      </x:c>
      <x:c r="C1" s="16" t="str">
        <x:v>Annual Avg Employment (optional)</x:v>
      </x:c>
      <x:c r="D1" s="16" t="str">
        <x:v>Total Annual Wages ($)</x:v>
      </x:c>
      <x:c r="E1" s="16" t="str">
        <x:v>NAICS code [FORMULA]</x:v>
      </x:c>
      <x:c r="F1" s="16" t="str">
        <x:v>Industry title [FORMULA]</x:v>
      </x:c>
      <x:c r="G1" s="16" t="str">
        <x:v>Sector classification [FORMULA]</x:v>
      </x:c>
    </x:row>
    <x:row r="2">
      <x:c r="A2" s="24" t="str">
        <x:v>NAICS 11 Agriculture, forestry, fishing and hunting</x:v>
      </x:c>
      <x:c r="B2" s="24"/>
      <x:c r="C2" s="24"/>
      <x:c r="D2" s="25" t="n">
        <x:v>60088224865</x:v>
      </x:c>
      <x:c r="E2" t="n">
        <x:f>IF(LEFT(TRIM(A2),6)="NAICS ",IFERROR(MID(TRIM(A2),7,FIND(" ",TRIM(A2)&amp;" ",7)-7),""),"")</x:f>
        <x:v>11</x:v>
      </x:c>
      <x:c r="F2" t="str">
        <x:f>IF(E2="","",TRIM(MID(TRIM(A2),FIND(" ",TRIM(A2)&amp;" ",7)+1,255)))</x:f>
        <x:v>Agriculture, forestry, fishing and hunting</x:v>
      </x:c>
      <x:c r="G2" t="str">
        <x:f>IF(E2="","",IF(COUNTIF('DATA QCEW'!$A$2:$A$20,E2)&gt;0,"19-SECTOR","DETAIL / OTHER"))</x:f>
        <x:v>19-SECTOR</x:v>
      </x:c>
    </x:row>
    <x:row r="3">
      <x:c r="A3" s="24" t="str">
        <x:v>NAICS 21 Mining, quarrying, and oil and gas extraction</x:v>
      </x:c>
      <x:c r="B3" s="24"/>
      <x:c r="C3" s="24"/>
      <x:c r="D3" s="25" t="n">
        <x:v>76216722054</x:v>
      </x:c>
      <x:c r="E3" t="n">
        <x:f>IF(LEFT(TRIM(A3),6)="NAICS ",IFERROR(MID(TRIM(A3),7,FIND(" ",TRIM(A3)&amp;" ",7)-7),""),"")</x:f>
        <x:v>21</x:v>
      </x:c>
      <x:c r="F3" t="str">
        <x:f>IF(E3="","",TRIM(MID(TRIM(A3),FIND(" ",TRIM(A3)&amp;" ",7)+1,255)))</x:f>
        <x:v>Mining, quarrying, and oil and gas extraction</x:v>
      </x:c>
      <x:c r="G3" t="str">
        <x:f>IF(E3="","",IF(COUNTIF('DATA QCEW'!$A$2:$A$20,E3)&gt;0,"19-SECTOR","DETAIL / OTHER"))</x:f>
        <x:v>19-SECTOR</x:v>
      </x:c>
    </x:row>
    <x:row r="4">
      <x:c r="A4" s="24" t="str">
        <x:v>NAICS 22 Utilities</x:v>
      </x:c>
      <x:c r="B4" s="24"/>
      <x:c r="C4" s="24"/>
      <x:c r="D4" s="25" t="n">
        <x:v>85024861666</x:v>
      </x:c>
      <x:c r="E4" t="n">
        <x:f>IF(LEFT(TRIM(A4),6)="NAICS ",IFERROR(MID(TRIM(A4),7,FIND(" ",TRIM(A4)&amp;" ",7)-7),""),"")</x:f>
        <x:v>22</x:v>
      </x:c>
      <x:c r="F4" t="str">
        <x:f>IF(E4="","",TRIM(MID(TRIM(A4),FIND(" ",TRIM(A4)&amp;" ",7)+1,255)))</x:f>
        <x:v>Utilities</x:v>
      </x:c>
      <x:c r="G4" t="str">
        <x:f>IF(E4="","",IF(COUNTIF('DATA QCEW'!$A$2:$A$20,E4)&gt;0,"19-SECTOR","DETAIL / OTHER"))</x:f>
        <x:v>19-SECTOR</x:v>
      </x:c>
    </x:row>
    <x:row r="5">
      <x:c r="A5" s="24" t="str">
        <x:v>NAICS 23 Construction</x:v>
      </x:c>
      <x:c r="B5" s="24"/>
      <x:c r="C5" s="24"/>
      <x:c r="D5" s="25" t="n">
        <x:v>699896249139</x:v>
      </x:c>
      <x:c r="E5" t="n">
        <x:f>IF(LEFT(TRIM(A5),6)="NAICS ",IFERROR(MID(TRIM(A5),7,FIND(" ",TRIM(A5)&amp;" ",7)-7),""),"")</x:f>
        <x:v>23</x:v>
      </x:c>
      <x:c r="F5" t="str">
        <x:f>IF(E5="","",TRIM(MID(TRIM(A5),FIND(" ",TRIM(A5)&amp;" ",7)+1,255)))</x:f>
        <x:v>Construction</x:v>
      </x:c>
      <x:c r="G5" t="str">
        <x:f>IF(E5="","",IF(COUNTIF('DATA QCEW'!$A$2:$A$20,E5)&gt;0,"19-SECTOR","DETAIL / OTHER"))</x:f>
        <x:v>19-SECTOR</x:v>
      </x:c>
    </x:row>
    <x:row r="6">
      <x:c r="A6" s="24" t="str">
        <x:v>NAICS 31-33 Manufacturing</x:v>
      </x:c>
      <x:c r="B6" s="24"/>
      <x:c r="C6" s="24"/>
      <x:c r="D6" s="25" t="n">
        <x:v>1125542676332</x:v>
      </x:c>
      <x:c r="E6" t="str">
        <x:f>IF(LEFT(TRIM(A6),6)="NAICS ",IFERROR(MID(TRIM(A6),7,FIND(" ",TRIM(A6)&amp;" ",7)-7),""),"")</x:f>
        <x:v>31-33</x:v>
      </x:c>
      <x:c r="F6" t="str">
        <x:f>IF(E6="","",TRIM(MID(TRIM(A6),FIND(" ",TRIM(A6)&amp;" ",7)+1,255)))</x:f>
        <x:v>Manufacturing</x:v>
      </x:c>
      <x:c r="G6" t="str">
        <x:f>IF(E6="","",IF(COUNTIF('DATA QCEW'!$A$2:$A$20,E6)&gt;0,"19-SECTOR","DETAIL / OTHER"))</x:f>
        <x:v>19-SECTOR</x:v>
      </x:c>
    </x:row>
    <x:row r="7">
      <x:c r="A7" s="24" t="str">
        <x:v>NAICS 42 Wholesale trade</x:v>
      </x:c>
      <x:c r="B7" s="24"/>
      <x:c r="C7" s="24"/>
      <x:c r="D7" s="25" t="n">
        <x:v>638878973832</x:v>
      </x:c>
      <x:c r="E7" t="n">
        <x:f>IF(LEFT(TRIM(A7),6)="NAICS ",IFERROR(MID(TRIM(A7),7,FIND(" ",TRIM(A7)&amp;" ",7)-7),""),"")</x:f>
        <x:v>42</x:v>
      </x:c>
      <x:c r="F7" t="str">
        <x:f>IF(E7="","",TRIM(MID(TRIM(A7),FIND(" ",TRIM(A7)&amp;" ",7)+1,255)))</x:f>
        <x:v>Wholesale trade</x:v>
      </x:c>
      <x:c r="G7" t="str">
        <x:f>IF(E7="","",IF(COUNTIF('DATA QCEW'!$A$2:$A$20,E7)&gt;0,"19-SECTOR","DETAIL / OTHER"))</x:f>
        <x:v>19-SECTOR</x:v>
      </x:c>
    </x:row>
    <x:row r="8">
      <x:c r="A8" s="24" t="str">
        <x:v>NAICS 44-45 Retail trade</x:v>
      </x:c>
      <x:c r="B8" s="24"/>
      <x:c r="C8" s="24"/>
      <x:c r="D8" s="25" t="n">
        <x:v>668863568474</x:v>
      </x:c>
      <x:c r="E8" t="str">
        <x:f>IF(LEFT(TRIM(A8),6)="NAICS ",IFERROR(MID(TRIM(A8),7,FIND(" ",TRIM(A8)&amp;" ",7)-7),""),"")</x:f>
        <x:v>44-45</x:v>
      </x:c>
      <x:c r="F8" t="str">
        <x:f>IF(E8="","",TRIM(MID(TRIM(A8),FIND(" ",TRIM(A8)&amp;" ",7)+1,255)))</x:f>
        <x:v>Retail trade</x:v>
      </x:c>
      <x:c r="G8" t="str">
        <x:f>IF(E8="","",IF(COUNTIF('DATA QCEW'!$A$2:$A$20,E8)&gt;0,"19-SECTOR","DETAIL / OTHER"))</x:f>
        <x:v>19-SECTOR</x:v>
      </x:c>
    </x:row>
    <x:row r="9">
      <x:c r="A9" s="24" t="str">
        <x:v>NAICS 48-49 Transportation and warehousing</x:v>
      </x:c>
      <x:c r="B9" s="24"/>
      <x:c r="C9" s="24"/>
      <x:c r="D9" s="25" t="n">
        <x:v>455483942924</x:v>
      </x:c>
      <x:c r="E9" t="str">
        <x:f>IF(LEFT(TRIM(A9),6)="NAICS ",IFERROR(MID(TRIM(A9),7,FIND(" ",TRIM(A9)&amp;" ",7)-7),""),"")</x:f>
        <x:v>48-49</x:v>
      </x:c>
      <x:c r="F9" t="str">
        <x:f>IF(E9="","",TRIM(MID(TRIM(A9),FIND(" ",TRIM(A9)&amp;" ",7)+1,255)))</x:f>
        <x:v>Transportation and warehousing</x:v>
      </x:c>
      <x:c r="G9" t="str">
        <x:f>IF(E9="","",IF(COUNTIF('DATA QCEW'!$A$2:$A$20,E9)&gt;0,"19-SECTOR","DETAIL / OTHER"))</x:f>
        <x:v>19-SECTOR</x:v>
      </x:c>
    </x:row>
    <x:row r="10">
      <x:c r="A10" s="24" t="str">
        <x:v>NAICS 51 Information</x:v>
      </x:c>
      <x:c r="B10" s="24"/>
      <x:c r="C10" s="24"/>
      <x:c r="D10" s="25" t="n">
        <x:v>544469565204</x:v>
      </x:c>
      <x:c r="E10" t="n">
        <x:f>IF(LEFT(TRIM(A10),6)="NAICS ",IFERROR(MID(TRIM(A10),7,FIND(" ",TRIM(A10)&amp;" ",7)-7),""),"")</x:f>
        <x:v>51</x:v>
      </x:c>
      <x:c r="F10" t="str">
        <x:f>IF(E10="","",TRIM(MID(TRIM(A10),FIND(" ",TRIM(A10)&amp;" ",7)+1,255)))</x:f>
        <x:v>Information</x:v>
      </x:c>
      <x:c r="G10" t="str">
        <x:f>IF(E10="","",IF(COUNTIF('DATA QCEW'!$A$2:$A$20,E10)&gt;0,"19-SECTOR","DETAIL / OTHER"))</x:f>
        <x:v>19-SECTOR</x:v>
      </x:c>
    </x:row>
    <x:row r="11">
      <x:c r="A11" s="24" t="str">
        <x:v>NAICS 52 Finance and insurance</x:v>
      </x:c>
      <x:c r="B11" s="24"/>
      <x:c r="C11" s="24"/>
      <x:c r="D11" s="25" t="n">
        <x:v>966666752201</x:v>
      </x:c>
      <x:c r="E11" t="n">
        <x:f>IF(LEFT(TRIM(A11),6)="NAICS ",IFERROR(MID(TRIM(A11),7,FIND(" ",TRIM(A11)&amp;" ",7)-7),""),"")</x:f>
        <x:v>52</x:v>
      </x:c>
      <x:c r="F11" t="str">
        <x:f>IF(E11="","",TRIM(MID(TRIM(A11),FIND(" ",TRIM(A11)&amp;" ",7)+1,255)))</x:f>
        <x:v>Finance and insurance</x:v>
      </x:c>
      <x:c r="G11" t="str">
        <x:f>IF(E11="","",IF(COUNTIF('DATA QCEW'!$A$2:$A$20,E11)&gt;0,"19-SECTOR","DETAIL / OTHER"))</x:f>
        <x:v>19-SECTOR</x:v>
      </x:c>
    </x:row>
    <x:row r="12">
      <x:c r="A12" s="24" t="str">
        <x:v>NAICS 53 Real estate and rental and leasing</x:v>
      </x:c>
      <x:c r="B12" s="24"/>
      <x:c r="C12" s="24"/>
      <x:c r="D12" s="25" t="n">
        <x:v>193529178704</x:v>
      </x:c>
      <x:c r="E12" t="n">
        <x:f>IF(LEFT(TRIM(A12),6)="NAICS ",IFERROR(MID(TRIM(A12),7,FIND(" ",TRIM(A12)&amp;" ",7)-7),""),"")</x:f>
        <x:v>53</x:v>
      </x:c>
      <x:c r="F12" t="str">
        <x:f>IF(E12="","",TRIM(MID(TRIM(A12),FIND(" ",TRIM(A12)&amp;" ",7)+1,255)))</x:f>
        <x:v>Real estate and rental and leasing</x:v>
      </x:c>
      <x:c r="G12" t="str">
        <x:f>IF(E12="","",IF(COUNTIF('DATA QCEW'!$A$2:$A$20,E12)&gt;0,"19-SECTOR","DETAIL / OTHER"))</x:f>
        <x:v>19-SECTOR</x:v>
      </x:c>
    </x:row>
    <x:row r="13">
      <x:c r="A13" s="24" t="str">
        <x:v>NAICS 54 Professional, scientific, and technical services</x:v>
      </x:c>
      <x:c r="B13" s="24"/>
      <x:c r="C13" s="24"/>
      <x:c r="D13" s="25" t="n">
        <x:v>1454390668355</x:v>
      </x:c>
      <x:c r="E13" t="n">
        <x:f>IF(LEFT(TRIM(A13),6)="NAICS ",IFERROR(MID(TRIM(A13),7,FIND(" ",TRIM(A13)&amp;" ",7)-7),""),"")</x:f>
        <x:v>54</x:v>
      </x:c>
      <x:c r="F13" t="str">
        <x:f>IF(E13="","",TRIM(MID(TRIM(A13),FIND(" ",TRIM(A13)&amp;" ",7)+1,255)))</x:f>
        <x:v>Professional, scientific, and technical services</x:v>
      </x:c>
      <x:c r="G13" t="str">
        <x:f>IF(E13="","",IF(COUNTIF('DATA QCEW'!$A$2:$A$20,E13)&gt;0,"19-SECTOR","DETAIL / OTHER"))</x:f>
        <x:v>19-SECTOR</x:v>
      </x:c>
    </x:row>
    <x:row r="14">
      <x:c r="A14" s="24" t="str">
        <x:v>NAICS 55 Management of companies and enterprises</x:v>
      </x:c>
      <x:c r="B14" s="24"/>
      <x:c r="C14" s="24"/>
      <x:c r="D14" s="25" t="n">
        <x:v>433010743495</x:v>
      </x:c>
      <x:c r="E14" t="n">
        <x:f>IF(LEFT(TRIM(A14),6)="NAICS ",IFERROR(MID(TRIM(A14),7,FIND(" ",TRIM(A14)&amp;" ",7)-7),""),"")</x:f>
        <x:v>55</x:v>
      </x:c>
      <x:c r="F14" t="str">
        <x:f>IF(E14="","",TRIM(MID(TRIM(A14),FIND(" ",TRIM(A14)&amp;" ",7)+1,255)))</x:f>
        <x:v>Management of companies and enterprises</x:v>
      </x:c>
      <x:c r="G14" t="str">
        <x:f>IF(E14="","",IF(COUNTIF('DATA QCEW'!$A$2:$A$20,E14)&gt;0,"19-SECTOR","DETAIL / OTHER"))</x:f>
        <x:v>19-SECTOR</x:v>
      </x:c>
    </x:row>
    <x:row r="15">
      <x:c r="A15" s="24" t="str">
        <x:v>NAICS 56 Administrative and support and waste management</x:v>
      </x:c>
      <x:c r="B15" s="24"/>
      <x:c r="C15" s="24"/>
      <x:c r="D15" s="25" t="n">
        <x:v>541582412876</x:v>
      </x:c>
      <x:c r="E15" t="n">
        <x:f>IF(LEFT(TRIM(A15),6)="NAICS ",IFERROR(MID(TRIM(A15),7,FIND(" ",TRIM(A15)&amp;" ",7)-7),""),"")</x:f>
        <x:v>56</x:v>
      </x:c>
      <x:c r="F15" t="str">
        <x:f>IF(E15="","",TRIM(MID(TRIM(A15),FIND(" ",TRIM(A15)&amp;" ",7)+1,255)))</x:f>
        <x:v>Administrative and support and waste management</x:v>
      </x:c>
      <x:c r="G15" t="str">
        <x:f>IF(E15="","",IF(COUNTIF('DATA QCEW'!$A$2:$A$20,E15)&gt;0,"19-SECTOR","DETAIL / OTHER"))</x:f>
        <x:v>19-SECTOR</x:v>
      </x:c>
    </x:row>
    <x:row r="16">
      <x:c r="A16" s="24" t="str">
        <x:v>NAICS 61 Educational services</x:v>
      </x:c>
      <x:c r="B16" s="24"/>
      <x:c r="C16" s="24"/>
      <x:c r="D16" s="25" t="n">
        <x:v>213875731365</x:v>
      </x:c>
      <x:c r="E16" t="n">
        <x:f>IF(LEFT(TRIM(A16),6)="NAICS ",IFERROR(MID(TRIM(A16),7,FIND(" ",TRIM(A16)&amp;" ",7)-7),""),"")</x:f>
        <x:v>61</x:v>
      </x:c>
      <x:c r="F16" t="str">
        <x:f>IF(E16="","",TRIM(MID(TRIM(A16),FIND(" ",TRIM(A16)&amp;" ",7)+1,255)))</x:f>
        <x:v>Educational services</x:v>
      </x:c>
      <x:c r="G16" t="str">
        <x:f>IF(E16="","",IF(COUNTIF('DATA QCEW'!$A$2:$A$20,E16)&gt;0,"19-SECTOR","DETAIL / OTHER"))</x:f>
        <x:v>19-SECTOR</x:v>
      </x:c>
    </x:row>
    <x:row r="17">
      <x:c r="A17" s="24" t="str">
        <x:v>NAICS 62 Health care and social assistance</x:v>
      </x:c>
      <x:c r="B17" s="24"/>
      <x:c r="C17" s="24"/>
      <x:c r="D17" s="25" t="n">
        <x:v>1529847054124</x:v>
      </x:c>
      <x:c r="E17" t="n">
        <x:f>IF(LEFT(TRIM(A17),6)="NAICS ",IFERROR(MID(TRIM(A17),7,FIND(" ",TRIM(A17)&amp;" ",7)-7),""),"")</x:f>
        <x:v>62</x:v>
      </x:c>
      <x:c r="F17" t="str">
        <x:f>IF(E17="","",TRIM(MID(TRIM(A17),FIND(" ",TRIM(A17)&amp;" ",7)+1,255)))</x:f>
        <x:v>Health care and social assistance</x:v>
      </x:c>
      <x:c r="G17" t="str">
        <x:f>IF(E17="","",IF(COUNTIF('DATA QCEW'!$A$2:$A$20,E17)&gt;0,"19-SECTOR","DETAIL / OTHER"))</x:f>
        <x:v>19-SECTOR</x:v>
      </x:c>
    </x:row>
    <x:row r="18">
      <x:c r="A18" s="24" t="str">
        <x:v>NAICS 71 Arts, entertainment, and recreation</x:v>
      </x:c>
      <x:c r="B18" s="24"/>
      <x:c r="C18" s="24"/>
      <x:c r="D18" s="25" t="n">
        <x:v>139300037358</x:v>
      </x:c>
      <x:c r="E18" t="n">
        <x:f>IF(LEFT(TRIM(A18),6)="NAICS ",IFERROR(MID(TRIM(A18),7,FIND(" ",TRIM(A18)&amp;" ",7)-7),""),"")</x:f>
        <x:v>71</x:v>
      </x:c>
      <x:c r="F18" t="str">
        <x:f>IF(E18="","",TRIM(MID(TRIM(A18),FIND(" ",TRIM(A18)&amp;" ",7)+1,255)))</x:f>
        <x:v>Arts, entertainment, and recreation</x:v>
      </x:c>
      <x:c r="G18" t="str">
        <x:f>IF(E18="","",IF(COUNTIF('DATA QCEW'!$A$2:$A$20,E18)&gt;0,"19-SECTOR","DETAIL / OTHER"))</x:f>
        <x:v>19-SECTOR</x:v>
      </x:c>
    </x:row>
    <x:row r="19">
      <x:c r="A19" s="24" t="str">
        <x:v>NAICS 72 Accommodation and food services</x:v>
      </x:c>
      <x:c r="B19" s="24"/>
      <x:c r="C19" s="24"/>
      <x:c r="D19" s="25" t="n">
        <x:v>434509247245</x:v>
      </x:c>
      <x:c r="E19" t="n">
        <x:f>IF(LEFT(TRIM(A19),6)="NAICS ",IFERROR(MID(TRIM(A19),7,FIND(" ",TRIM(A19)&amp;" ",7)-7),""),"")</x:f>
        <x:v>72</x:v>
      </x:c>
      <x:c r="F19" t="str">
        <x:f>IF(E19="","",TRIM(MID(TRIM(A19),FIND(" ",TRIM(A19)&amp;" ",7)+1,255)))</x:f>
        <x:v>Accommodation and food services</x:v>
      </x:c>
      <x:c r="G19" t="str">
        <x:f>IF(E19="","",IF(COUNTIF('DATA QCEW'!$A$2:$A$20,E19)&gt;0,"19-SECTOR","DETAIL / OTHER"))</x:f>
        <x:v>19-SECTOR</x:v>
      </x:c>
    </x:row>
    <x:row r="20">
      <x:c r="A20" s="24" t="str">
        <x:v>NAICS 81 Other services (except public administration)</x:v>
      </x:c>
      <x:c r="B20" s="24"/>
      <x:c r="C20" s="24"/>
      <x:c r="D20" s="25" t="n">
        <x:v>254468914292</x:v>
      </x:c>
      <x:c r="E20" t="n">
        <x:f>IF(LEFT(TRIM(A20),6)="NAICS ",IFERROR(MID(TRIM(A20),7,FIND(" ",TRIM(A20)&amp;" ",7)-7),""),"")</x:f>
        <x:v>81</x:v>
      </x:c>
      <x:c r="F20" t="str">
        <x:f>IF(E20="","",TRIM(MID(TRIM(A20),FIND(" ",TRIM(A20)&amp;" ",7)+1,255)))</x:f>
        <x:v>Other services (except public administration)</x:v>
      </x:c>
      <x:c r="G20" t="str">
        <x:f>IF(E20="","",IF(COUNTIF('DATA QCEW'!$A$2:$A$20,E20)&gt;0,"19-SECTOR","DETAIL / OTHER"))</x:f>
        <x:v>19-SECTOR</x:v>
      </x:c>
    </x:row>
    <x:row r="21">
      <x:c r="A21" s="24" t="str">
        <x:v>NAICS 99 Unclassified</x:v>
      </x:c>
      <x:c r="B21" s="24"/>
      <x:c r="C21" s="24"/>
      <x:c r="D21" s="25" t="n">
        <x:v>16545877587</x:v>
      </x:c>
      <x:c r="E21" t="n">
        <x:f>IF(LEFT(TRIM(A21),6)="NAICS ",IFERROR(MID(TRIM(A21),7,FIND(" ",TRIM(A21)&amp;" ",7)-7),""),"")</x:f>
        <x:v>99</x:v>
      </x:c>
      <x:c r="F21" t="str">
        <x:f>IF(E21="","",TRIM(MID(TRIM(A21),FIND(" ",TRIM(A21)&amp;" ",7)+1,255)))</x:f>
        <x:v>Unclassified</x:v>
      </x:c>
      <x:c r="G21" t="str">
        <x:f>IF(E21="","",IF(COUNTIF('DATA QCEW'!$A$2:$A$20,E21)&gt;0,"19-SECTOR","DETAIL / OTHER"))</x:f>
        <x:v>DETAIL / OTHER</x:v>
      </x:c>
    </x:row>
    <x:row r="22">
      <x:c r="A22" t="str">
        <x:v>10 Total, all industries</x:v>
      </x:c>
      <x:c r="B22"/>
      <x:c r="C22" t="n">
        <x:v>133160274</x:v>
      </x:c>
      <x:c r="D22" s="22" t="n">
        <x:v>10532191402092</x:v>
      </x:c>
      <x:c r="E22" t="str">
        <x:f>IF(LEFT(TRIM(A22),6)="NAICS ",IFERROR(MID(TRIM(A22),7,FIND(" ",TRIM(A22)&amp;" ",7)-7),""),"")</x:f>
      </x:c>
      <x:c r="F22" t="str">
        <x:f>IF(E22="","",TRIM(MID(TRIM(A22),FIND(" ",TRIM(A22)&amp;" ",7)+1,255)))</x:f>
      </x:c>
      <x:c r="G22" t="str">
        <x:f>IF(E22="","",IF(COUNTIF('DATA QCEW'!$A$2:$A$20,E22)&gt;0,"19-SECTOR","DETAIL / OTHER"))</x:f>
      </x:c>
    </x:row>
    <x:row r="23">
      <x:c r="D23" s="22"/>
      <x:c r="E23" t="str">
        <x:f>IF(LEFT(TRIM(A23),6)="NAICS ",IFERROR(MID(TRIM(A23),7,FIND(" ",TRIM(A23)&amp;" ",7)-7),""),"")</x:f>
      </x:c>
      <x:c r="F23" t="str">
        <x:f>IF(E23="","",TRIM(MID(TRIM(A23),FIND(" ",TRIM(A23)&amp;" ",7)+1,255)))</x:f>
      </x:c>
      <x:c r="G23" t="str">
        <x:f>IF(E23="","",IF(COUNTIF('DATA QCEW'!$A$2:$A$20,E23)&gt;0,"19-SECTOR","DETAIL / OTHER"))</x:f>
      </x:c>
    </x:row>
    <x:row r="24">
      <x:c r="D24" s="22"/>
      <x:c r="E24" t="str">
        <x:f>IF(LEFT(TRIM(A24),6)="NAICS ",IFERROR(MID(TRIM(A24),7,FIND(" ",TRIM(A24)&amp;" ",7)-7),""),"")</x:f>
      </x:c>
      <x:c r="F24" t="str">
        <x:f>IF(E24="","",TRIM(MID(TRIM(A24),FIND(" ",TRIM(A24)&amp;" ",7)+1,255)))</x:f>
      </x:c>
      <x:c r="G24" t="str">
        <x:f>IF(E24="","",IF(COUNTIF('DATA QCEW'!$A$2:$A$20,E24)&gt;0,"19-SECTOR","DETAIL / OTHER"))</x:f>
      </x:c>
    </x:row>
    <x:row r="25">
      <x:c r="D25" s="22"/>
      <x:c r="E25" t="str">
        <x:f>IF(LEFT(TRIM(A25),6)="NAICS ",IFERROR(MID(TRIM(A25),7,FIND(" ",TRIM(A25)&amp;" ",7)-7),""),"")</x:f>
      </x:c>
      <x:c r="F25" t="str">
        <x:f>IF(E25="","",TRIM(MID(TRIM(A25),FIND(" ",TRIM(A25)&amp;" ",7)+1,255)))</x:f>
      </x:c>
      <x:c r="G25" t="str">
        <x:f>IF(E25="","",IF(COUNTIF('DATA QCEW'!$A$2:$A$20,E25)&gt;0,"19-SECTOR","DETAIL / OTHER"))</x:f>
      </x:c>
    </x:row>
    <x:row r="26">
      <x:c r="D26" s="22"/>
      <x:c r="E26" t="str">
        <x:f>IF(LEFT(TRIM(A26),6)="NAICS ",IFERROR(MID(TRIM(A26),7,FIND(" ",TRIM(A26)&amp;" ",7)-7),""),"")</x:f>
      </x:c>
      <x:c r="F26" t="str">
        <x:f>IF(E26="","",TRIM(MID(TRIM(A26),FIND(" ",TRIM(A26)&amp;" ",7)+1,255)))</x:f>
      </x:c>
      <x:c r="G26" t="str">
        <x:f>IF(E26="","",IF(COUNTIF('DATA QCEW'!$A$2:$A$20,E26)&gt;0,"19-SECTOR","DETAIL / OTHER"))</x:f>
      </x:c>
    </x:row>
    <x:row r="27">
      <x:c r="D27" s="22"/>
      <x:c r="E27" t="str">
        <x:f>IF(LEFT(TRIM(A27),6)="NAICS ",IFERROR(MID(TRIM(A27),7,FIND(" ",TRIM(A27)&amp;" ",7)-7),""),"")</x:f>
      </x:c>
      <x:c r="F27" t="str">
        <x:f>IF(E27="","",TRIM(MID(TRIM(A27),FIND(" ",TRIM(A27)&amp;" ",7)+1,255)))</x:f>
      </x:c>
      <x:c r="G27" t="str">
        <x:f>IF(E27="","",IF(COUNTIF('DATA QCEW'!$A$2:$A$20,E27)&gt;0,"19-SECTOR","DETAIL / OTHER"))</x:f>
      </x:c>
    </x:row>
    <x:row r="28">
      <x:c r="D28" s="22"/>
      <x:c r="E28" t="str">
        <x:f>IF(LEFT(TRIM(A28),6)="NAICS ",IFERROR(MID(TRIM(A28),7,FIND(" ",TRIM(A28)&amp;" ",7)-7),""),"")</x:f>
      </x:c>
      <x:c r="F28" t="str">
        <x:f>IF(E28="","",TRIM(MID(TRIM(A28),FIND(" ",TRIM(A28)&amp;" ",7)+1,255)))</x:f>
      </x:c>
      <x:c r="G28" t="str">
        <x:f>IF(E28="","",IF(COUNTIF('DATA QCEW'!$A$2:$A$20,E28)&gt;0,"19-SECTOR","DETAIL / OTHER"))</x:f>
      </x:c>
    </x:row>
    <x:row r="29">
      <x:c r="D29" s="22"/>
      <x:c r="E29" t="str">
        <x:f>IF(LEFT(TRIM(A29),6)="NAICS ",IFERROR(MID(TRIM(A29),7,FIND(" ",TRIM(A29)&amp;" ",7)-7),""),"")</x:f>
      </x:c>
      <x:c r="F29" t="str">
        <x:f>IF(E29="","",TRIM(MID(TRIM(A29),FIND(" ",TRIM(A29)&amp;" ",7)+1,255)))</x:f>
      </x:c>
      <x:c r="G29" t="str">
        <x:f>IF(E29="","",IF(COUNTIF('DATA QCEW'!$A$2:$A$20,E29)&gt;0,"19-SECTOR","DETAIL / OTHER"))</x:f>
      </x:c>
    </x:row>
    <x:row r="30">
      <x:c r="D30" s="22"/>
      <x:c r="E30" t="str">
        <x:f>IF(LEFT(TRIM(A30),6)="NAICS ",IFERROR(MID(TRIM(A30),7,FIND(" ",TRIM(A30)&amp;" ",7)-7),""),"")</x:f>
      </x:c>
      <x:c r="F30" t="str">
        <x:f>IF(E30="","",TRIM(MID(TRIM(A30),FIND(" ",TRIM(A30)&amp;" ",7)+1,255)))</x:f>
      </x:c>
      <x:c r="G30" t="str">
        <x:f>IF(E30="","",IF(COUNTIF('DATA QCEW'!$A$2:$A$20,E30)&gt;0,"19-SECTOR","DETAIL / OTHER"))</x:f>
      </x:c>
    </x:row>
    <x:row r="31">
      <x:c r="D31" s="22"/>
      <x:c r="E31" t="str">
        <x:f>IF(LEFT(TRIM(A31),6)="NAICS ",IFERROR(MID(TRIM(A31),7,FIND(" ",TRIM(A31)&amp;" ",7)-7),""),"")</x:f>
      </x:c>
      <x:c r="F31" t="str">
        <x:f>IF(E31="","",TRIM(MID(TRIM(A31),FIND(" ",TRIM(A31)&amp;" ",7)+1,255)))</x:f>
      </x:c>
      <x:c r="G31" t="str">
        <x:f>IF(E31="","",IF(COUNTIF('DATA QCEW'!$A$2:$A$20,E31)&gt;0,"19-SECTOR","DETAIL / OTHER"))</x:f>
      </x:c>
    </x:row>
    <x:row r="32">
      <x:c r="D32" s="22"/>
      <x:c r="E32" t="str">
        <x:f>IF(LEFT(TRIM(A32),6)="NAICS ",IFERROR(MID(TRIM(A32),7,FIND(" ",TRIM(A32)&amp;" ",7)-7),""),"")</x:f>
      </x:c>
      <x:c r="F32" t="str">
        <x:f>IF(E32="","",TRIM(MID(TRIM(A32),FIND(" ",TRIM(A32)&amp;" ",7)+1,255)))</x:f>
      </x:c>
      <x:c r="G32" t="str">
        <x:f>IF(E32="","",IF(COUNTIF('DATA QCEW'!$A$2:$A$20,E32)&gt;0,"19-SECTOR","DETAIL / OTHER"))</x:f>
      </x:c>
    </x:row>
    <x:row r="33">
      <x:c r="D33" s="22"/>
      <x:c r="E33" t="str">
        <x:f>IF(LEFT(TRIM(A33),6)="NAICS ",IFERROR(MID(TRIM(A33),7,FIND(" ",TRIM(A33)&amp;" ",7)-7),""),"")</x:f>
      </x:c>
      <x:c r="F33" t="str">
        <x:f>IF(E33="","",TRIM(MID(TRIM(A33),FIND(" ",TRIM(A33)&amp;" ",7)+1,255)))</x:f>
      </x:c>
      <x:c r="G33" t="str">
        <x:f>IF(E33="","",IF(COUNTIF('DATA QCEW'!$A$2:$A$20,E33)&gt;0,"19-SECTOR","DETAIL / OTHER"))</x:f>
      </x:c>
    </x:row>
    <x:row r="34">
      <x:c r="D34" s="22"/>
      <x:c r="E34" t="str">
        <x:f>IF(LEFT(TRIM(A34),6)="NAICS ",IFERROR(MID(TRIM(A34),7,FIND(" ",TRIM(A34)&amp;" ",7)-7),""),"")</x:f>
      </x:c>
      <x:c r="F34" t="str">
        <x:f>IF(E34="","",TRIM(MID(TRIM(A34),FIND(" ",TRIM(A34)&amp;" ",7)+1,255)))</x:f>
      </x:c>
      <x:c r="G34" t="str">
        <x:f>IF(E34="","",IF(COUNTIF('DATA QCEW'!$A$2:$A$20,E34)&gt;0,"19-SECTOR","DETAIL / OTHER"))</x:f>
      </x:c>
    </x:row>
    <x:row r="35">
      <x:c r="D35" s="22"/>
      <x:c r="E35" t="str">
        <x:f>IF(LEFT(TRIM(A35),6)="NAICS ",IFERROR(MID(TRIM(A35),7,FIND(" ",TRIM(A35)&amp;" ",7)-7),""),"")</x:f>
      </x:c>
      <x:c r="F35" t="str">
        <x:f>IF(E35="","",TRIM(MID(TRIM(A35),FIND(" ",TRIM(A35)&amp;" ",7)+1,255)))</x:f>
      </x:c>
      <x:c r="G35" t="str">
        <x:f>IF(E35="","",IF(COUNTIF('DATA QCEW'!$A$2:$A$20,E35)&gt;0,"19-SECTOR","DETAIL / OTHER"))</x:f>
      </x:c>
    </x:row>
    <x:row r="36">
      <x:c r="D36" s="22"/>
      <x:c r="E36" t="str">
        <x:f>IF(LEFT(TRIM(A36),6)="NAICS ",IFERROR(MID(TRIM(A36),7,FIND(" ",TRIM(A36)&amp;" ",7)-7),""),"")</x:f>
      </x:c>
      <x:c r="F36" t="str">
        <x:f>IF(E36="","",TRIM(MID(TRIM(A36),FIND(" ",TRIM(A36)&amp;" ",7)+1,255)))</x:f>
      </x:c>
      <x:c r="G36" t="str">
        <x:f>IF(E36="","",IF(COUNTIF('DATA QCEW'!$A$2:$A$20,E36)&gt;0,"19-SECTOR","DETAIL / OTHER"))</x:f>
      </x:c>
    </x:row>
    <x:row r="37">
      <x:c r="D37" s="22"/>
      <x:c r="E37" t="str">
        <x:f>IF(LEFT(TRIM(A37),6)="NAICS ",IFERROR(MID(TRIM(A37),7,FIND(" ",TRIM(A37)&amp;" ",7)-7),""),"")</x:f>
      </x:c>
      <x:c r="F37" t="str">
        <x:f>IF(E37="","",TRIM(MID(TRIM(A37),FIND(" ",TRIM(A37)&amp;" ",7)+1,255)))</x:f>
      </x:c>
      <x:c r="G37" t="str">
        <x:f>IF(E37="","",IF(COUNTIF('DATA QCEW'!$A$2:$A$20,E37)&gt;0,"19-SECTOR","DETAIL / OTHER"))</x:f>
      </x:c>
    </x:row>
    <x:row r="38">
      <x:c r="D38" s="22"/>
      <x:c r="E38" t="str">
        <x:f>IF(LEFT(TRIM(A38),6)="NAICS ",IFERROR(MID(TRIM(A38),7,FIND(" ",TRIM(A38)&amp;" ",7)-7),""),"")</x:f>
      </x:c>
      <x:c r="F38" t="str">
        <x:f>IF(E38="","",TRIM(MID(TRIM(A38),FIND(" ",TRIM(A38)&amp;" ",7)+1,255)))</x:f>
      </x:c>
      <x:c r="G38" t="str">
        <x:f>IF(E38="","",IF(COUNTIF('DATA QCEW'!$A$2:$A$20,E38)&gt;0,"19-SECTOR","DETAIL / OTHER"))</x:f>
      </x:c>
    </x:row>
    <x:row r="39">
      <x:c r="D39" s="22"/>
      <x:c r="E39" t="str">
        <x:f>IF(LEFT(TRIM(A39),6)="NAICS ",IFERROR(MID(TRIM(A39),7,FIND(" ",TRIM(A39)&amp;" ",7)-7),""),"")</x:f>
      </x:c>
      <x:c r="F39" t="str">
        <x:f>IF(E39="","",TRIM(MID(TRIM(A39),FIND(" ",TRIM(A39)&amp;" ",7)+1,255)))</x:f>
      </x:c>
      <x:c r="G39" t="str">
        <x:f>IF(E39="","",IF(COUNTIF('DATA QCEW'!$A$2:$A$20,E39)&gt;0,"19-SECTOR","DETAIL / OTHER"))</x:f>
      </x:c>
    </x:row>
    <x:row r="40">
      <x:c r="D40" s="22"/>
      <x:c r="E40" t="str">
        <x:f>IF(LEFT(TRIM(A40),6)="NAICS ",IFERROR(MID(TRIM(A40),7,FIND(" ",TRIM(A40)&amp;" ",7)-7),""),"")</x:f>
      </x:c>
      <x:c r="F40" t="str">
        <x:f>IF(E40="","",TRIM(MID(TRIM(A40),FIND(" ",TRIM(A40)&amp;" ",7)+1,255)))</x:f>
      </x:c>
      <x:c r="G40" t="str">
        <x:f>IF(E40="","",IF(COUNTIF('DATA QCEW'!$A$2:$A$20,E40)&gt;0,"19-SECTOR","DETAIL / OTHER"))</x:f>
      </x:c>
    </x:row>
    <x:row r="41">
      <x:c r="D41" s="22"/>
      <x:c r="E41" t="str">
        <x:f>IF(LEFT(TRIM(A41),6)="NAICS ",IFERROR(MID(TRIM(A41),7,FIND(" ",TRIM(A41)&amp;" ",7)-7),""),"")</x:f>
      </x:c>
      <x:c r="F41" t="str">
        <x:f>IF(E41="","",TRIM(MID(TRIM(A41),FIND(" ",TRIM(A41)&amp;" ",7)+1,255)))</x:f>
      </x:c>
      <x:c r="G41" t="str">
        <x:f>IF(E41="","",IF(COUNTIF('DATA QCEW'!$A$2:$A$20,E41)&gt;0,"19-SECTOR","DETAIL / OTHER"))</x:f>
      </x:c>
    </x:row>
    <x:row r="42">
      <x:c r="D42" s="22"/>
      <x:c r="E42" t="str">
        <x:f>IF(LEFT(TRIM(A42),6)="NAICS ",IFERROR(MID(TRIM(A42),7,FIND(" ",TRIM(A42)&amp;" ",7)-7),""),"")</x:f>
      </x:c>
      <x:c r="F42" t="str">
        <x:f>IF(E42="","",TRIM(MID(TRIM(A42),FIND(" ",TRIM(A42)&amp;" ",7)+1,255)))</x:f>
      </x:c>
      <x:c r="G42" t="str">
        <x:f>IF(E42="","",IF(COUNTIF('DATA QCEW'!$A$2:$A$20,E42)&gt;0,"19-SECTOR","DETAIL / OTHER"))</x:f>
      </x:c>
    </x:row>
    <x:row r="43">
      <x:c r="D43" s="22"/>
      <x:c r="E43" t="str">
        <x:f>IF(LEFT(TRIM(A43),6)="NAICS ",IFERROR(MID(TRIM(A43),7,FIND(" ",TRIM(A43)&amp;" ",7)-7),""),"")</x:f>
      </x:c>
      <x:c r="F43" t="str">
        <x:f>IF(E43="","",TRIM(MID(TRIM(A43),FIND(" ",TRIM(A43)&amp;" ",7)+1,255)))</x:f>
      </x:c>
      <x:c r="G43" t="str">
        <x:f>IF(E43="","",IF(COUNTIF('DATA QCEW'!$A$2:$A$20,E43)&gt;0,"19-SECTOR","DETAIL / OTHER"))</x:f>
      </x:c>
    </x:row>
    <x:row r="44">
      <x:c r="D44" s="22"/>
      <x:c r="E44" t="str">
        <x:f>IF(LEFT(TRIM(A44),6)="NAICS ",IFERROR(MID(TRIM(A44),7,FIND(" ",TRIM(A44)&amp;" ",7)-7),""),"")</x:f>
      </x:c>
      <x:c r="F44" t="str">
        <x:f>IF(E44="","",TRIM(MID(TRIM(A44),FIND(" ",TRIM(A44)&amp;" ",7)+1,255)))</x:f>
      </x:c>
      <x:c r="G44" t="str">
        <x:f>IF(E44="","",IF(COUNTIF('DATA QCEW'!$A$2:$A$20,E44)&gt;0,"19-SECTOR","DETAIL / OTHER"))</x:f>
      </x:c>
    </x:row>
    <x:row r="45">
      <x:c r="D45" s="22"/>
      <x:c r="E45" t="str">
        <x:f>IF(LEFT(TRIM(A45),6)="NAICS ",IFERROR(MID(TRIM(A45),7,FIND(" ",TRIM(A45)&amp;" ",7)-7),""),"")</x:f>
      </x:c>
      <x:c r="F45" t="str">
        <x:f>IF(E45="","",TRIM(MID(TRIM(A45),FIND(" ",TRIM(A45)&amp;" ",7)+1,255)))</x:f>
      </x:c>
      <x:c r="G45" t="str">
        <x:f>IF(E45="","",IF(COUNTIF('DATA QCEW'!$A$2:$A$20,E45)&gt;0,"19-SECTOR","DETAIL / OTHER"))</x:f>
      </x:c>
    </x:row>
    <x:row r="46">
      <x:c r="D46" s="22"/>
      <x:c r="E46" t="str">
        <x:f>IF(LEFT(TRIM(A46),6)="NAICS ",IFERROR(MID(TRIM(A46),7,FIND(" ",TRIM(A46)&amp;" ",7)-7),""),"")</x:f>
      </x:c>
      <x:c r="F46" t="str">
        <x:f>IF(E46="","",TRIM(MID(TRIM(A46),FIND(" ",TRIM(A46)&amp;" ",7)+1,255)))</x:f>
      </x:c>
      <x:c r="G46" t="str">
        <x:f>IF(E46="","",IF(COUNTIF('DATA QCEW'!$A$2:$A$20,E46)&gt;0,"19-SECTOR","DETAIL / OTHER"))</x:f>
      </x:c>
    </x:row>
    <x:row r="47">
      <x:c r="D47" s="22"/>
      <x:c r="E47" t="str">
        <x:f>IF(LEFT(TRIM(A47),6)="NAICS ",IFERROR(MID(TRIM(A47),7,FIND(" ",TRIM(A47)&amp;" ",7)-7),""),"")</x:f>
      </x:c>
      <x:c r="F47" t="str">
        <x:f>IF(E47="","",TRIM(MID(TRIM(A47),FIND(" ",TRIM(A47)&amp;" ",7)+1,255)))</x:f>
      </x:c>
      <x:c r="G47" t="str">
        <x:f>IF(E47="","",IF(COUNTIF('DATA QCEW'!$A$2:$A$20,E47)&gt;0,"19-SECTOR","DETAIL / OTHER"))</x:f>
      </x:c>
    </x:row>
    <x:row r="48">
      <x:c r="D48" s="22"/>
      <x:c r="E48" t="str">
        <x:f>IF(LEFT(TRIM(A48),6)="NAICS ",IFERROR(MID(TRIM(A48),7,FIND(" ",TRIM(A48)&amp;" ",7)-7),""),"")</x:f>
      </x:c>
      <x:c r="F48" t="str">
        <x:f>IF(E48="","",TRIM(MID(TRIM(A48),FIND(" ",TRIM(A48)&amp;" ",7)+1,255)))</x:f>
      </x:c>
      <x:c r="G48" t="str">
        <x:f>IF(E48="","",IF(COUNTIF('DATA QCEW'!$A$2:$A$20,E48)&gt;0,"19-SECTOR","DETAIL / OTHER"))</x:f>
      </x:c>
    </x:row>
    <x:row r="49">
      <x:c r="D49" s="22"/>
      <x:c r="E49" t="str">
        <x:f>IF(LEFT(TRIM(A49),6)="NAICS ",IFERROR(MID(TRIM(A49),7,FIND(" ",TRIM(A49)&amp;" ",7)-7),""),"")</x:f>
      </x:c>
      <x:c r="F49" t="str">
        <x:f>IF(E49="","",TRIM(MID(TRIM(A49),FIND(" ",TRIM(A49)&amp;" ",7)+1,255)))</x:f>
      </x:c>
      <x:c r="G49" t="str">
        <x:f>IF(E49="","",IF(COUNTIF('DATA QCEW'!$A$2:$A$20,E49)&gt;0,"19-SECTOR","DETAIL / OTHER"))</x:f>
      </x:c>
    </x:row>
    <x:row r="50">
      <x:c r="D50" s="22"/>
      <x:c r="E50" t="str">
        <x:f>IF(LEFT(TRIM(A50),6)="NAICS ",IFERROR(MID(TRIM(A50),7,FIND(" ",TRIM(A50)&amp;" ",7)-7),""),"")</x:f>
      </x:c>
      <x:c r="F50" t="str">
        <x:f>IF(E50="","",TRIM(MID(TRIM(A50),FIND(" ",TRIM(A50)&amp;" ",7)+1,255)))</x:f>
      </x:c>
      <x:c r="G50" t="str">
        <x:f>IF(E50="","",IF(COUNTIF('DATA QCEW'!$A$2:$A$20,E50)&gt;0,"19-SECTOR","DETAIL / OTHER"))</x:f>
      </x:c>
    </x:row>
    <x:row r="51">
      <x:c r="D51" s="22"/>
      <x:c r="E51" t="str">
        <x:f>IF(LEFT(TRIM(A51),6)="NAICS ",IFERROR(MID(TRIM(A51),7,FIND(" ",TRIM(A51)&amp;" ",7)-7),""),"")</x:f>
      </x:c>
      <x:c r="F51" t="str">
        <x:f>IF(E51="","",TRIM(MID(TRIM(A51),FIND(" ",TRIM(A51)&amp;" ",7)+1,255)))</x:f>
      </x:c>
      <x:c r="G51" t="str">
        <x:f>IF(E51="","",IF(COUNTIF('DATA QCEW'!$A$2:$A$20,E51)&gt;0,"19-SECTOR","DETAIL / OTHER"))</x:f>
      </x:c>
    </x:row>
    <x:row r="52">
      <x:c r="D52" s="22"/>
      <x:c r="E52" t="str">
        <x:f>IF(LEFT(TRIM(A52),6)="NAICS ",IFERROR(MID(TRIM(A52),7,FIND(" ",TRIM(A52)&amp;" ",7)-7),""),"")</x:f>
      </x:c>
      <x:c r="F52" t="str">
        <x:f>IF(E52="","",TRIM(MID(TRIM(A52),FIND(" ",TRIM(A52)&amp;" ",7)+1,255)))</x:f>
      </x:c>
      <x:c r="G52" t="str">
        <x:f>IF(E52="","",IF(COUNTIF('DATA QCEW'!$A$2:$A$20,E52)&gt;0,"19-SECTOR","DETAIL / OTHER"))</x:f>
      </x:c>
    </x:row>
    <x:row r="53">
      <x:c r="D53" s="22"/>
      <x:c r="E53" t="str">
        <x:f>IF(LEFT(TRIM(A53),6)="NAICS ",IFERROR(MID(TRIM(A53),7,FIND(" ",TRIM(A53)&amp;" ",7)-7),""),"")</x:f>
      </x:c>
      <x:c r="F53" t="str">
        <x:f>IF(E53="","",TRIM(MID(TRIM(A53),FIND(" ",TRIM(A53)&amp;" ",7)+1,255)))</x:f>
      </x:c>
      <x:c r="G53" t="str">
        <x:f>IF(E53="","",IF(COUNTIF('DATA QCEW'!$A$2:$A$20,E53)&gt;0,"19-SECTOR","DETAIL / OTHER"))</x:f>
      </x:c>
    </x:row>
    <x:row r="54">
      <x:c r="D54" s="22"/>
      <x:c r="E54" t="str">
        <x:f>IF(LEFT(TRIM(A54),6)="NAICS ",IFERROR(MID(TRIM(A54),7,FIND(" ",TRIM(A54)&amp;" ",7)-7),""),"")</x:f>
      </x:c>
      <x:c r="F54" t="str">
        <x:f>IF(E54="","",TRIM(MID(TRIM(A54),FIND(" ",TRIM(A54)&amp;" ",7)+1,255)))</x:f>
      </x:c>
      <x:c r="G54" t="str">
        <x:f>IF(E54="","",IF(COUNTIF('DATA QCEW'!$A$2:$A$20,E54)&gt;0,"19-SECTOR","DETAIL / OTHER"))</x:f>
      </x:c>
    </x:row>
    <x:row r="55">
      <x:c r="D55" s="22"/>
      <x:c r="E55" t="str">
        <x:f>IF(LEFT(TRIM(A55),6)="NAICS ",IFERROR(MID(TRIM(A55),7,FIND(" ",TRIM(A55)&amp;" ",7)-7),""),"")</x:f>
      </x:c>
      <x:c r="F55" t="str">
        <x:f>IF(E55="","",TRIM(MID(TRIM(A55),FIND(" ",TRIM(A55)&amp;" ",7)+1,255)))</x:f>
      </x:c>
      <x:c r="G55" t="str">
        <x:f>IF(E55="","",IF(COUNTIF('DATA QCEW'!$A$2:$A$20,E55)&gt;0,"19-SECTOR","DETAIL / OTHER"))</x:f>
      </x:c>
    </x:row>
    <x:row r="56">
      <x:c r="D56" s="22"/>
      <x:c r="E56" t="str">
        <x:f>IF(LEFT(TRIM(A56),6)="NAICS ",IFERROR(MID(TRIM(A56),7,FIND(" ",TRIM(A56)&amp;" ",7)-7),""),"")</x:f>
      </x:c>
      <x:c r="F56" t="str">
        <x:f>IF(E56="","",TRIM(MID(TRIM(A56),FIND(" ",TRIM(A56)&amp;" ",7)+1,255)))</x:f>
      </x:c>
      <x:c r="G56" t="str">
        <x:f>IF(E56="","",IF(COUNTIF('DATA QCEW'!$A$2:$A$20,E56)&gt;0,"19-SECTOR","DETAIL / OTHER"))</x:f>
      </x:c>
    </x:row>
    <x:row r="57">
      <x:c r="D57" s="22"/>
      <x:c r="E57" t="str">
        <x:f>IF(LEFT(TRIM(A57),6)="NAICS ",IFERROR(MID(TRIM(A57),7,FIND(" ",TRIM(A57)&amp;" ",7)-7),""),"")</x:f>
      </x:c>
      <x:c r="F57" t="str">
        <x:f>IF(E57="","",TRIM(MID(TRIM(A57),FIND(" ",TRIM(A57)&amp;" ",7)+1,255)))</x:f>
      </x:c>
      <x:c r="G57" t="str">
        <x:f>IF(E57="","",IF(COUNTIF('DATA QCEW'!$A$2:$A$20,E57)&gt;0,"19-SECTOR","DETAIL / OTHER"))</x:f>
      </x:c>
    </x:row>
    <x:row r="58">
      <x:c r="D58" s="22"/>
      <x:c r="E58" t="str">
        <x:f>IF(LEFT(TRIM(A58),6)="NAICS ",IFERROR(MID(TRIM(A58),7,FIND(" ",TRIM(A58)&amp;" ",7)-7),""),"")</x:f>
      </x:c>
      <x:c r="F58" t="str">
        <x:f>IF(E58="","",TRIM(MID(TRIM(A58),FIND(" ",TRIM(A58)&amp;" ",7)+1,255)))</x:f>
      </x:c>
      <x:c r="G58" t="str">
        <x:f>IF(E58="","",IF(COUNTIF('DATA QCEW'!$A$2:$A$20,E58)&gt;0,"19-SECTOR","DETAIL / OTHER"))</x:f>
      </x:c>
    </x:row>
    <x:row r="59">
      <x:c r="D59" s="22"/>
      <x:c r="E59" t="str">
        <x:f>IF(LEFT(TRIM(A59),6)="NAICS ",IFERROR(MID(TRIM(A59),7,FIND(" ",TRIM(A59)&amp;" ",7)-7),""),"")</x:f>
      </x:c>
      <x:c r="F59" t="str">
        <x:f>IF(E59="","",TRIM(MID(TRIM(A59),FIND(" ",TRIM(A59)&amp;" ",7)+1,255)))</x:f>
      </x:c>
      <x:c r="G59" t="str">
        <x:f>IF(E59="","",IF(COUNTIF('DATA QCEW'!$A$2:$A$20,E59)&gt;0,"19-SECTOR","DETAIL / OTHER"))</x:f>
      </x:c>
    </x:row>
    <x:row r="60">
      <x:c r="D60" s="22"/>
      <x:c r="E60" t="str">
        <x:f>IF(LEFT(TRIM(A60),6)="NAICS ",IFERROR(MID(TRIM(A60),7,FIND(" ",TRIM(A60)&amp;" ",7)-7),""),"")</x:f>
      </x:c>
      <x:c r="F60" t="str">
        <x:f>IF(E60="","",TRIM(MID(TRIM(A60),FIND(" ",TRIM(A60)&amp;" ",7)+1,255)))</x:f>
      </x:c>
      <x:c r="G60" t="str">
        <x:f>IF(E60="","",IF(COUNTIF('DATA QCEW'!$A$2:$A$20,E60)&gt;0,"19-SECTOR","DETAIL / OTHER"))</x:f>
      </x:c>
    </x:row>
    <x:row r="61">
      <x:c r="D61" s="22"/>
      <x:c r="E61" t="str">
        <x:f>IF(LEFT(TRIM(A61),6)="NAICS ",IFERROR(MID(TRIM(A61),7,FIND(" ",TRIM(A61)&amp;" ",7)-7),""),"")</x:f>
      </x:c>
      <x:c r="F61" t="str">
        <x:f>IF(E61="","",TRIM(MID(TRIM(A61),FIND(" ",TRIM(A61)&amp;" ",7)+1,255)))</x:f>
      </x:c>
      <x:c r="G61" t="str">
        <x:f>IF(E61="","",IF(COUNTIF('DATA QCEW'!$A$2:$A$20,E61)&gt;0,"19-SECTOR","DETAIL / OTHER"))</x:f>
      </x:c>
    </x:row>
    <x:row r="62">
      <x:c r="D62" s="22"/>
      <x:c r="E62" t="str">
        <x:f>IF(LEFT(TRIM(A62),6)="NAICS ",IFERROR(MID(TRIM(A62),7,FIND(" ",TRIM(A62)&amp;" ",7)-7),""),"")</x:f>
      </x:c>
      <x:c r="F62" t="str">
        <x:f>IF(E62="","",TRIM(MID(TRIM(A62),FIND(" ",TRIM(A62)&amp;" ",7)+1,255)))</x:f>
      </x:c>
      <x:c r="G62" t="str">
        <x:f>IF(E62="","",IF(COUNTIF('DATA QCEW'!$A$2:$A$20,E62)&gt;0,"19-SECTOR","DETAIL / OTHER"))</x:f>
      </x:c>
    </x:row>
    <x:row r="63">
      <x:c r="D63" s="22"/>
      <x:c r="E63" t="str">
        <x:f>IF(LEFT(TRIM(A63),6)="NAICS ",IFERROR(MID(TRIM(A63),7,FIND(" ",TRIM(A63)&amp;" ",7)-7),""),"")</x:f>
      </x:c>
      <x:c r="F63" t="str">
        <x:f>IF(E63="","",TRIM(MID(TRIM(A63),FIND(" ",TRIM(A63)&amp;" ",7)+1,255)))</x:f>
      </x:c>
      <x:c r="G63" t="str">
        <x:f>IF(E63="","",IF(COUNTIF('DATA QCEW'!$A$2:$A$20,E63)&gt;0,"19-SECTOR","DETAIL / OTHER"))</x:f>
      </x:c>
    </x:row>
    <x:row r="64">
      <x:c r="D64" s="22"/>
      <x:c r="E64" t="str">
        <x:f>IF(LEFT(TRIM(A64),6)="NAICS ",IFERROR(MID(TRIM(A64),7,FIND(" ",TRIM(A64)&amp;" ",7)-7),""),"")</x:f>
      </x:c>
      <x:c r="F64" t="str">
        <x:f>IF(E64="","",TRIM(MID(TRIM(A64),FIND(" ",TRIM(A64)&amp;" ",7)+1,255)))</x:f>
      </x:c>
      <x:c r="G64" t="str">
        <x:f>IF(E64="","",IF(COUNTIF('DATA QCEW'!$A$2:$A$20,E64)&gt;0,"19-SECTOR","DETAIL / OTHER"))</x:f>
      </x:c>
    </x:row>
    <x:row r="65">
      <x:c r="D65" s="22"/>
      <x:c r="E65" t="str">
        <x:f>IF(LEFT(TRIM(A65),6)="NAICS ",IFERROR(MID(TRIM(A65),7,FIND(" ",TRIM(A65)&amp;" ",7)-7),""),"")</x:f>
      </x:c>
      <x:c r="F65" t="str">
        <x:f>IF(E65="","",TRIM(MID(TRIM(A65),FIND(" ",TRIM(A65)&amp;" ",7)+1,255)))</x:f>
      </x:c>
      <x:c r="G65" t="str">
        <x:f>IF(E65="","",IF(COUNTIF('DATA QCEW'!$A$2:$A$20,E65)&gt;0,"19-SECTOR","DETAIL / OTHER"))</x:f>
      </x:c>
    </x:row>
    <x:row r="66">
      <x:c r="D66" s="22"/>
      <x:c r="E66" t="str">
        <x:f>IF(LEFT(TRIM(A66),6)="NAICS ",IFERROR(MID(TRIM(A66),7,FIND(" ",TRIM(A66)&amp;" ",7)-7),""),"")</x:f>
      </x:c>
      <x:c r="F66" t="str">
        <x:f>IF(E66="","",TRIM(MID(TRIM(A66),FIND(" ",TRIM(A66)&amp;" ",7)+1,255)))</x:f>
      </x:c>
      <x:c r="G66" t="str">
        <x:f>IF(E66="","",IF(COUNTIF('DATA QCEW'!$A$2:$A$20,E66)&gt;0,"19-SECTOR","DETAIL / OTHER"))</x:f>
      </x:c>
    </x:row>
    <x:row r="67">
      <x:c r="D67" s="22"/>
      <x:c r="E67" t="str">
        <x:f>IF(LEFT(TRIM(A67),6)="NAICS ",IFERROR(MID(TRIM(A67),7,FIND(" ",TRIM(A67)&amp;" ",7)-7),""),"")</x:f>
      </x:c>
      <x:c r="F67" t="str">
        <x:f>IF(E67="","",TRIM(MID(TRIM(A67),FIND(" ",TRIM(A67)&amp;" ",7)+1,255)))</x:f>
      </x:c>
      <x:c r="G67" t="str">
        <x:f>IF(E67="","",IF(COUNTIF('DATA QCEW'!$A$2:$A$20,E67)&gt;0,"19-SECTOR","DETAIL / OTHER"))</x:f>
      </x:c>
    </x:row>
    <x:row r="68">
      <x:c r="D68" s="22"/>
      <x:c r="E68" t="str">
        <x:f>IF(LEFT(TRIM(A68),6)="NAICS ",IFERROR(MID(TRIM(A68),7,FIND(" ",TRIM(A68)&amp;" ",7)-7),""),"")</x:f>
      </x:c>
      <x:c r="F68" t="str">
        <x:f>IF(E68="","",TRIM(MID(TRIM(A68),FIND(" ",TRIM(A68)&amp;" ",7)+1,255)))</x:f>
      </x:c>
      <x:c r="G68" t="str">
        <x:f>IF(E68="","",IF(COUNTIF('DATA QCEW'!$A$2:$A$20,E68)&gt;0,"19-SECTOR","DETAIL / OTHER"))</x:f>
      </x:c>
    </x:row>
    <x:row r="69">
      <x:c r="D69" s="22"/>
      <x:c r="E69" t="str">
        <x:f>IF(LEFT(TRIM(A69),6)="NAICS ",IFERROR(MID(TRIM(A69),7,FIND(" ",TRIM(A69)&amp;" ",7)-7),""),"")</x:f>
      </x:c>
      <x:c r="F69" t="str">
        <x:f>IF(E69="","",TRIM(MID(TRIM(A69),FIND(" ",TRIM(A69)&amp;" ",7)+1,255)))</x:f>
      </x:c>
      <x:c r="G69" t="str">
        <x:f>IF(E69="","",IF(COUNTIF('DATA QCEW'!$A$2:$A$20,E69)&gt;0,"19-SECTOR","DETAIL / OTHER"))</x:f>
      </x:c>
    </x:row>
    <x:row r="70">
      <x:c r="D70" s="22"/>
      <x:c r="E70" t="str">
        <x:f>IF(LEFT(TRIM(A70),6)="NAICS ",IFERROR(MID(TRIM(A70),7,FIND(" ",TRIM(A70)&amp;" ",7)-7),""),"")</x:f>
      </x:c>
      <x:c r="F70" t="str">
        <x:f>IF(E70="","",TRIM(MID(TRIM(A70),FIND(" ",TRIM(A70)&amp;" ",7)+1,255)))</x:f>
      </x:c>
      <x:c r="G70" t="str">
        <x:f>IF(E70="","",IF(COUNTIF('DATA QCEW'!$A$2:$A$20,E70)&gt;0,"19-SECTOR","DETAIL / OTHER"))</x:f>
      </x:c>
    </x:row>
    <x:row r="71">
      <x:c r="D71" s="22"/>
      <x:c r="E71" t="str">
        <x:f>IF(LEFT(TRIM(A71),6)="NAICS ",IFERROR(MID(TRIM(A71),7,FIND(" ",TRIM(A71)&amp;" ",7)-7),""),"")</x:f>
      </x:c>
      <x:c r="F71" t="str">
        <x:f>IF(E71="","",TRIM(MID(TRIM(A71),FIND(" ",TRIM(A71)&amp;" ",7)+1,255)))</x:f>
      </x:c>
      <x:c r="G71" t="str">
        <x:f>IF(E71="","",IF(COUNTIF('DATA QCEW'!$A$2:$A$20,E71)&gt;0,"19-SECTOR","DETAIL / OTHER"))</x:f>
      </x:c>
    </x:row>
    <x:row r="72">
      <x:c r="D72" s="22"/>
      <x:c r="E72" t="str">
        <x:f>IF(LEFT(TRIM(A72),6)="NAICS ",IFERROR(MID(TRIM(A72),7,FIND(" ",TRIM(A72)&amp;" ",7)-7),""),"")</x:f>
      </x:c>
      <x:c r="F72" t="str">
        <x:f>IF(E72="","",TRIM(MID(TRIM(A72),FIND(" ",TRIM(A72)&amp;" ",7)+1,255)))</x:f>
      </x:c>
      <x:c r="G72" t="str">
        <x:f>IF(E72="","",IF(COUNTIF('DATA QCEW'!$A$2:$A$20,E72)&gt;0,"19-SECTOR","DETAIL / OTHER"))</x:f>
      </x:c>
    </x:row>
    <x:row r="73">
      <x:c r="D73" s="22"/>
      <x:c r="E73" t="str">
        <x:f>IF(LEFT(TRIM(A73),6)="NAICS ",IFERROR(MID(TRIM(A73),7,FIND(" ",TRIM(A73)&amp;" ",7)-7),""),"")</x:f>
      </x:c>
      <x:c r="F73" t="str">
        <x:f>IF(E73="","",TRIM(MID(TRIM(A73),FIND(" ",TRIM(A73)&amp;" ",7)+1,255)))</x:f>
      </x:c>
      <x:c r="G73" t="str">
        <x:f>IF(E73="","",IF(COUNTIF('DATA QCEW'!$A$2:$A$20,E73)&gt;0,"19-SECTOR","DETAIL / OTHER"))</x:f>
      </x:c>
    </x:row>
    <x:row r="74">
      <x:c r="D74" s="22"/>
      <x:c r="E74" t="str">
        <x:f>IF(LEFT(TRIM(A74),6)="NAICS ",IFERROR(MID(TRIM(A74),7,FIND(" ",TRIM(A74)&amp;" ",7)-7),""),"")</x:f>
      </x:c>
      <x:c r="F74" t="str">
        <x:f>IF(E74="","",TRIM(MID(TRIM(A74),FIND(" ",TRIM(A74)&amp;" ",7)+1,255)))</x:f>
      </x:c>
      <x:c r="G74" t="str">
        <x:f>IF(E74="","",IF(COUNTIF('DATA QCEW'!$A$2:$A$20,E74)&gt;0,"19-SECTOR","DETAIL / OTHER"))</x:f>
      </x:c>
    </x:row>
    <x:row r="75">
      <x:c r="D75" s="22"/>
      <x:c r="E75" t="str">
        <x:f>IF(LEFT(TRIM(A75),6)="NAICS ",IFERROR(MID(TRIM(A75),7,FIND(" ",TRIM(A75)&amp;" ",7)-7),""),"")</x:f>
      </x:c>
      <x:c r="F75" t="str">
        <x:f>IF(E75="","",TRIM(MID(TRIM(A75),FIND(" ",TRIM(A75)&amp;" ",7)+1,255)))</x:f>
      </x:c>
      <x:c r="G75" t="str">
        <x:f>IF(E75="","",IF(COUNTIF('DATA QCEW'!$A$2:$A$20,E75)&gt;0,"19-SECTOR","DETAIL / OTHER"))</x:f>
      </x:c>
    </x:row>
    <x:row r="76">
      <x:c r="D76" s="22"/>
      <x:c r="E76" t="str">
        <x:f>IF(LEFT(TRIM(A76),6)="NAICS ",IFERROR(MID(TRIM(A76),7,FIND(" ",TRIM(A76)&amp;" ",7)-7),""),"")</x:f>
      </x:c>
      <x:c r="F76" t="str">
        <x:f>IF(E76="","",TRIM(MID(TRIM(A76),FIND(" ",TRIM(A76)&amp;" ",7)+1,255)))</x:f>
      </x:c>
      <x:c r="G76" t="str">
        <x:f>IF(E76="","",IF(COUNTIF('DATA QCEW'!$A$2:$A$20,E76)&gt;0,"19-SECTOR","DETAIL / OTHER"))</x:f>
      </x:c>
    </x:row>
    <x:row r="77">
      <x:c r="D77" s="22"/>
      <x:c r="E77" t="str">
        <x:f>IF(LEFT(TRIM(A77),6)="NAICS ",IFERROR(MID(TRIM(A77),7,FIND(" ",TRIM(A77)&amp;" ",7)-7),""),"")</x:f>
      </x:c>
      <x:c r="F77" t="str">
        <x:f>IF(E77="","",TRIM(MID(TRIM(A77),FIND(" ",TRIM(A77)&amp;" ",7)+1,255)))</x:f>
      </x:c>
      <x:c r="G77" t="str">
        <x:f>IF(E77="","",IF(COUNTIF('DATA QCEW'!$A$2:$A$20,E77)&gt;0,"19-SECTOR","DETAIL / OTHER"))</x:f>
      </x:c>
    </x:row>
    <x:row r="78">
      <x:c r="D78" s="22"/>
      <x:c r="E78" t="str">
        <x:f>IF(LEFT(TRIM(A78),6)="NAICS ",IFERROR(MID(TRIM(A78),7,FIND(" ",TRIM(A78)&amp;" ",7)-7),""),"")</x:f>
      </x:c>
      <x:c r="F78" t="str">
        <x:f>IF(E78="","",TRIM(MID(TRIM(A78),FIND(" ",TRIM(A78)&amp;" ",7)+1,255)))</x:f>
      </x:c>
      <x:c r="G78" t="str">
        <x:f>IF(E78="","",IF(COUNTIF('DATA QCEW'!$A$2:$A$20,E78)&gt;0,"19-SECTOR","DETAIL / OTHER"))</x:f>
      </x:c>
    </x:row>
    <x:row r="79">
      <x:c r="D79" s="22"/>
      <x:c r="E79" t="str">
        <x:f>IF(LEFT(TRIM(A79),6)="NAICS ",IFERROR(MID(TRIM(A79),7,FIND(" ",TRIM(A79)&amp;" ",7)-7),""),"")</x:f>
      </x:c>
      <x:c r="F79" t="str">
        <x:f>IF(E79="","",TRIM(MID(TRIM(A79),FIND(" ",TRIM(A79)&amp;" ",7)+1,255)))</x:f>
      </x:c>
      <x:c r="G79" t="str">
        <x:f>IF(E79="","",IF(COUNTIF('DATA QCEW'!$A$2:$A$20,E79)&gt;0,"19-SECTOR","DETAIL / OTHER"))</x:f>
      </x:c>
    </x:row>
    <x:row r="80">
      <x:c r="D80" s="22"/>
      <x:c r="E80" t="str">
        <x:f>IF(LEFT(TRIM(A80),6)="NAICS ",IFERROR(MID(TRIM(A80),7,FIND(" ",TRIM(A80)&amp;" ",7)-7),""),"")</x:f>
      </x:c>
      <x:c r="F80" t="str">
        <x:f>IF(E80="","",TRIM(MID(TRIM(A80),FIND(" ",TRIM(A80)&amp;" ",7)+1,255)))</x:f>
      </x:c>
      <x:c r="G80" t="str">
        <x:f>IF(E80="","",IF(COUNTIF('DATA QCEW'!$A$2:$A$20,E80)&gt;0,"19-SECTOR","DETAIL / OTHER"))</x:f>
      </x:c>
    </x:row>
    <x:row r="81">
      <x:c r="D81" s="22"/>
      <x:c r="E81" t="str">
        <x:f>IF(LEFT(TRIM(A81),6)="NAICS ",IFERROR(MID(TRIM(A81),7,FIND(" ",TRIM(A81)&amp;" ",7)-7),""),"")</x:f>
      </x:c>
      <x:c r="F81" t="str">
        <x:f>IF(E81="","",TRIM(MID(TRIM(A81),FIND(" ",TRIM(A81)&amp;" ",7)+1,255)))</x:f>
      </x:c>
      <x:c r="G81" t="str">
        <x:f>IF(E81="","",IF(COUNTIF('DATA QCEW'!$A$2:$A$20,E81)&gt;0,"19-SECTOR","DETAIL / OTHER"))</x:f>
      </x:c>
    </x:row>
    <x:row r="82">
      <x:c r="D82" s="22"/>
      <x:c r="E82" t="str">
        <x:f>IF(LEFT(TRIM(A82),6)="NAICS ",IFERROR(MID(TRIM(A82),7,FIND(" ",TRIM(A82)&amp;" ",7)-7),""),"")</x:f>
      </x:c>
      <x:c r="F82" t="str">
        <x:f>IF(E82="","",TRIM(MID(TRIM(A82),FIND(" ",TRIM(A82)&amp;" ",7)+1,255)))</x:f>
      </x:c>
      <x:c r="G82" t="str">
        <x:f>IF(E82="","",IF(COUNTIF('DATA QCEW'!$A$2:$A$20,E82)&gt;0,"19-SECTOR","DETAIL / OTHER"))</x:f>
      </x:c>
    </x:row>
    <x:row r="83">
      <x:c r="D83" s="22"/>
      <x:c r="E83" t="str">
        <x:f>IF(LEFT(TRIM(A83),6)="NAICS ",IFERROR(MID(TRIM(A83),7,FIND(" ",TRIM(A83)&amp;" ",7)-7),""),"")</x:f>
      </x:c>
      <x:c r="F83" t="str">
        <x:f>IF(E83="","",TRIM(MID(TRIM(A83),FIND(" ",TRIM(A83)&amp;" ",7)+1,255)))</x:f>
      </x:c>
      <x:c r="G83" t="str">
        <x:f>IF(E83="","",IF(COUNTIF('DATA QCEW'!$A$2:$A$20,E83)&gt;0,"19-SECTOR","DETAIL / OTHER"))</x:f>
      </x:c>
    </x:row>
    <x:row r="84">
      <x:c r="D84" s="22"/>
      <x:c r="E84" t="str">
        <x:f>IF(LEFT(TRIM(A84),6)="NAICS ",IFERROR(MID(TRIM(A84),7,FIND(" ",TRIM(A84)&amp;" ",7)-7),""),"")</x:f>
      </x:c>
      <x:c r="F84" t="str">
        <x:f>IF(E84="","",TRIM(MID(TRIM(A84),FIND(" ",TRIM(A84)&amp;" ",7)+1,255)))</x:f>
      </x:c>
      <x:c r="G84" t="str">
        <x:f>IF(E84="","",IF(COUNTIF('DATA QCEW'!$A$2:$A$20,E84)&gt;0,"19-SECTOR","DETAIL / OTHER"))</x:f>
      </x:c>
    </x:row>
    <x:row r="85">
      <x:c r="D85" s="22"/>
      <x:c r="E85" t="str">
        <x:f>IF(LEFT(TRIM(A85),6)="NAICS ",IFERROR(MID(TRIM(A85),7,FIND(" ",TRIM(A85)&amp;" ",7)-7),""),"")</x:f>
      </x:c>
      <x:c r="F85" t="str">
        <x:f>IF(E85="","",TRIM(MID(TRIM(A85),FIND(" ",TRIM(A85)&amp;" ",7)+1,255)))</x:f>
      </x:c>
      <x:c r="G85" t="str">
        <x:f>IF(E85="","",IF(COUNTIF('DATA QCEW'!$A$2:$A$20,E85)&gt;0,"19-SECTOR","DETAIL / OTHER"))</x:f>
      </x:c>
    </x:row>
    <x:row r="86">
      <x:c r="D86" s="22"/>
      <x:c r="E86" t="str">
        <x:f>IF(LEFT(TRIM(A86),6)="NAICS ",IFERROR(MID(TRIM(A86),7,FIND(" ",TRIM(A86)&amp;" ",7)-7),""),"")</x:f>
      </x:c>
      <x:c r="F86" t="str">
        <x:f>IF(E86="","",TRIM(MID(TRIM(A86),FIND(" ",TRIM(A86)&amp;" ",7)+1,255)))</x:f>
      </x:c>
      <x:c r="G86" t="str">
        <x:f>IF(E86="","",IF(COUNTIF('DATA QCEW'!$A$2:$A$20,E86)&gt;0,"19-SECTOR","DETAIL / OTHER"))</x:f>
      </x:c>
    </x:row>
    <x:row r="87">
      <x:c r="D87" s="22"/>
      <x:c r="E87" t="str">
        <x:f>IF(LEFT(TRIM(A87),6)="NAICS ",IFERROR(MID(TRIM(A87),7,FIND(" ",TRIM(A87)&amp;" ",7)-7),""),"")</x:f>
      </x:c>
      <x:c r="F87" t="str">
        <x:f>IF(E87="","",TRIM(MID(TRIM(A87),FIND(" ",TRIM(A87)&amp;" ",7)+1,255)))</x:f>
      </x:c>
      <x:c r="G87" t="str">
        <x:f>IF(E87="","",IF(COUNTIF('DATA QCEW'!$A$2:$A$20,E87)&gt;0,"19-SECTOR","DETAIL / OTHER"))</x:f>
      </x:c>
    </x:row>
    <x:row r="88">
      <x:c r="D88" s="22"/>
      <x:c r="E88" t="str">
        <x:f>IF(LEFT(TRIM(A88),6)="NAICS ",IFERROR(MID(TRIM(A88),7,FIND(" ",TRIM(A88)&amp;" ",7)-7),""),"")</x:f>
      </x:c>
      <x:c r="F88" t="str">
        <x:f>IF(E88="","",TRIM(MID(TRIM(A88),FIND(" ",TRIM(A88)&amp;" ",7)+1,255)))</x:f>
      </x:c>
      <x:c r="G88" t="str">
        <x:f>IF(E88="","",IF(COUNTIF('DATA QCEW'!$A$2:$A$20,E88)&gt;0,"19-SECTOR","DETAIL / OTHER"))</x:f>
      </x:c>
    </x:row>
    <x:row r="89">
      <x:c r="D89" s="22"/>
      <x:c r="E89" t="str">
        <x:f>IF(LEFT(TRIM(A89),6)="NAICS ",IFERROR(MID(TRIM(A89),7,FIND(" ",TRIM(A89)&amp;" ",7)-7),""),"")</x:f>
      </x:c>
      <x:c r="F89" t="str">
        <x:f>IF(E89="","",TRIM(MID(TRIM(A89),FIND(" ",TRIM(A89)&amp;" ",7)+1,255)))</x:f>
      </x:c>
      <x:c r="G89" t="str">
        <x:f>IF(E89="","",IF(COUNTIF('DATA QCEW'!$A$2:$A$20,E89)&gt;0,"19-SECTOR","DETAIL / OTHER"))</x:f>
      </x:c>
    </x:row>
    <x:row r="90">
      <x:c r="D90" s="22"/>
      <x:c r="E90" t="str">
        <x:f>IF(LEFT(TRIM(A90),6)="NAICS ",IFERROR(MID(TRIM(A90),7,FIND(" ",TRIM(A90)&amp;" ",7)-7),""),"")</x:f>
      </x:c>
      <x:c r="F90" t="str">
        <x:f>IF(E90="","",TRIM(MID(TRIM(A90),FIND(" ",TRIM(A90)&amp;" ",7)+1,255)))</x:f>
      </x:c>
      <x:c r="G90" t="str">
        <x:f>IF(E90="","",IF(COUNTIF('DATA QCEW'!$A$2:$A$20,E90)&gt;0,"19-SECTOR","DETAIL / OTHER"))</x:f>
      </x:c>
    </x:row>
    <x:row r="91">
      <x:c r="D91" s="22"/>
      <x:c r="E91" t="str">
        <x:f>IF(LEFT(TRIM(A91),6)="NAICS ",IFERROR(MID(TRIM(A91),7,FIND(" ",TRIM(A91)&amp;" ",7)-7),""),"")</x:f>
      </x:c>
      <x:c r="F91" t="str">
        <x:f>IF(E91="","",TRIM(MID(TRIM(A91),FIND(" ",TRIM(A91)&amp;" ",7)+1,255)))</x:f>
      </x:c>
      <x:c r="G91" t="str">
        <x:f>IF(E91="","",IF(COUNTIF('DATA QCEW'!$A$2:$A$20,E91)&gt;0,"19-SECTOR","DETAIL / OTHER"))</x:f>
      </x:c>
    </x:row>
    <x:row r="92">
      <x:c r="D92" s="22"/>
      <x:c r="E92" t="str">
        <x:f>IF(LEFT(TRIM(A92),6)="NAICS ",IFERROR(MID(TRIM(A92),7,FIND(" ",TRIM(A92)&amp;" ",7)-7),""),"")</x:f>
      </x:c>
      <x:c r="F92" t="str">
        <x:f>IF(E92="","",TRIM(MID(TRIM(A92),FIND(" ",TRIM(A92)&amp;" ",7)+1,255)))</x:f>
      </x:c>
      <x:c r="G92" t="str">
        <x:f>IF(E92="","",IF(COUNTIF('DATA QCEW'!$A$2:$A$20,E92)&gt;0,"19-SECTOR","DETAIL / OTHER"))</x:f>
      </x:c>
    </x:row>
    <x:row r="93">
      <x:c r="D93" s="22"/>
      <x:c r="E93" t="str">
        <x:f>IF(LEFT(TRIM(A93),6)="NAICS ",IFERROR(MID(TRIM(A93),7,FIND(" ",TRIM(A93)&amp;" ",7)-7),""),"")</x:f>
      </x:c>
      <x:c r="F93" t="str">
        <x:f>IF(E93="","",TRIM(MID(TRIM(A93),FIND(" ",TRIM(A93)&amp;" ",7)+1,255)))</x:f>
      </x:c>
      <x:c r="G93" t="str">
        <x:f>IF(E93="","",IF(COUNTIF('DATA QCEW'!$A$2:$A$20,E93)&gt;0,"19-SECTOR","DETAIL / OTHER"))</x:f>
      </x:c>
    </x:row>
    <x:row r="94">
      <x:c r="D94" s="22"/>
      <x:c r="E94" t="str">
        <x:f>IF(LEFT(TRIM(A94),6)="NAICS ",IFERROR(MID(TRIM(A94),7,FIND(" ",TRIM(A94)&amp;" ",7)-7),""),"")</x:f>
      </x:c>
      <x:c r="F94" t="str">
        <x:f>IF(E94="","",TRIM(MID(TRIM(A94),FIND(" ",TRIM(A94)&amp;" ",7)+1,255)))</x:f>
      </x:c>
      <x:c r="G94" t="str">
        <x:f>IF(E94="","",IF(COUNTIF('DATA QCEW'!$A$2:$A$20,E94)&gt;0,"19-SECTOR","DETAIL / OTHER"))</x:f>
      </x:c>
    </x:row>
    <x:row r="95">
      <x:c r="D95" s="22"/>
      <x:c r="E95" t="str">
        <x:f>IF(LEFT(TRIM(A95),6)="NAICS ",IFERROR(MID(TRIM(A95),7,FIND(" ",TRIM(A95)&amp;" ",7)-7),""),"")</x:f>
      </x:c>
      <x:c r="F95" t="str">
        <x:f>IF(E95="","",TRIM(MID(TRIM(A95),FIND(" ",TRIM(A95)&amp;" ",7)+1,255)))</x:f>
      </x:c>
      <x:c r="G95" t="str">
        <x:f>IF(E95="","",IF(COUNTIF('DATA QCEW'!$A$2:$A$20,E95)&gt;0,"19-SECTOR","DETAIL / OTHER"))</x:f>
      </x:c>
    </x:row>
    <x:row r="96">
      <x:c r="D96" s="22"/>
      <x:c r="E96" t="str">
        <x:f>IF(LEFT(TRIM(A96),6)="NAICS ",IFERROR(MID(TRIM(A96),7,FIND(" ",TRIM(A96)&amp;" ",7)-7),""),"")</x:f>
      </x:c>
      <x:c r="F96" t="str">
        <x:f>IF(E96="","",TRIM(MID(TRIM(A96),FIND(" ",TRIM(A96)&amp;" ",7)+1,255)))</x:f>
      </x:c>
      <x:c r="G96" t="str">
        <x:f>IF(E96="","",IF(COUNTIF('DATA QCEW'!$A$2:$A$20,E96)&gt;0,"19-SECTOR","DETAIL / OTHER"))</x:f>
      </x:c>
    </x:row>
    <x:row r="97">
      <x:c r="D97" s="22"/>
      <x:c r="E97" t="str">
        <x:f>IF(LEFT(TRIM(A97),6)="NAICS ",IFERROR(MID(TRIM(A97),7,FIND(" ",TRIM(A97)&amp;" ",7)-7),""),"")</x:f>
      </x:c>
      <x:c r="F97" t="str">
        <x:f>IF(E97="","",TRIM(MID(TRIM(A97),FIND(" ",TRIM(A97)&amp;" ",7)+1,255)))</x:f>
      </x:c>
      <x:c r="G97" t="str">
        <x:f>IF(E97="","",IF(COUNTIF('DATA QCEW'!$A$2:$A$20,E97)&gt;0,"19-SECTOR","DETAIL / OTHER"))</x:f>
      </x:c>
    </x:row>
    <x:row r="98">
      <x:c r="D98" s="22"/>
      <x:c r="E98" t="str">
        <x:f>IF(LEFT(TRIM(A98),6)="NAICS ",IFERROR(MID(TRIM(A98),7,FIND(" ",TRIM(A98)&amp;" ",7)-7),""),"")</x:f>
      </x:c>
      <x:c r="F98" t="str">
        <x:f>IF(E98="","",TRIM(MID(TRIM(A98),FIND(" ",TRIM(A98)&amp;" ",7)+1,255)))</x:f>
      </x:c>
      <x:c r="G98" t="str">
        <x:f>IF(E98="","",IF(COUNTIF('DATA QCEW'!$A$2:$A$20,E98)&gt;0,"19-SECTOR","DETAIL / OTHER"))</x:f>
      </x:c>
    </x:row>
    <x:row r="99">
      <x:c r="D99" s="22"/>
      <x:c r="E99" t="str">
        <x:f>IF(LEFT(TRIM(A99),6)="NAICS ",IFERROR(MID(TRIM(A99),7,FIND(" ",TRIM(A99)&amp;" ",7)-7),""),"")</x:f>
      </x:c>
      <x:c r="F99" t="str">
        <x:f>IF(E99="","",TRIM(MID(TRIM(A99),FIND(" ",TRIM(A99)&amp;" ",7)+1,255)))</x:f>
      </x:c>
      <x:c r="G99" t="str">
        <x:f>IF(E99="","",IF(COUNTIF('DATA QCEW'!$A$2:$A$20,E99)&gt;0,"19-SECTOR","DETAIL / OTHER"))</x:f>
      </x:c>
    </x:row>
    <x:row r="100">
      <x:c r="D100" s="22"/>
      <x:c r="E100" t="str">
        <x:f>IF(LEFT(TRIM(A100),6)="NAICS ",IFERROR(MID(TRIM(A100),7,FIND(" ",TRIM(A100)&amp;" ",7)-7),""),"")</x:f>
      </x:c>
      <x:c r="F100" t="str">
        <x:f>IF(E100="","",TRIM(MID(TRIM(A100),FIND(" ",TRIM(A100)&amp;" ",7)+1,255)))</x:f>
      </x:c>
      <x:c r="G100" t="str">
        <x:f>IF(E100="","",IF(COUNTIF('DATA QCEW'!$A$2:$A$20,E100)&gt;0,"19-SECTOR","DETAIL / OTHER"))</x:f>
      </x:c>
    </x:row>
    <x:row r="101">
      <x:c r="D101" s="22"/>
      <x:c r="E101" t="str">
        <x:f>IF(LEFT(TRIM(A101),6)="NAICS ",IFERROR(MID(TRIM(A101),7,FIND(" ",TRIM(A101)&amp;" ",7)-7),""),"")</x:f>
      </x:c>
      <x:c r="F101" t="str">
        <x:f>IF(E101="","",TRIM(MID(TRIM(A101),FIND(" ",TRIM(A101)&amp;" ",7)+1,255)))</x:f>
      </x:c>
      <x:c r="G101" t="str">
        <x:f>IF(E101="","",IF(COUNTIF('DATA QCEW'!$A$2:$A$20,E101)&gt;0,"19-SECTOR","DETAIL / OTHER"))</x:f>
      </x:c>
    </x:row>
    <x:row r="102">
      <x:c r="D102" s="22"/>
      <x:c r="E102" t="str">
        <x:f>IF(LEFT(TRIM(A102),6)="NAICS ",IFERROR(MID(TRIM(A102),7,FIND(" ",TRIM(A102)&amp;" ",7)-7),""),"")</x:f>
      </x:c>
      <x:c r="F102" t="str">
        <x:f>IF(E102="","",TRIM(MID(TRIM(A102),FIND(" ",TRIM(A102)&amp;" ",7)+1,255)))</x:f>
      </x:c>
      <x:c r="G102" t="str">
        <x:f>IF(E102="","",IF(COUNTIF('DATA QCEW'!$A$2:$A$20,E102)&gt;0,"19-SECTOR","DETAIL / OTHER"))</x:f>
      </x:c>
    </x:row>
    <x:row r="103">
      <x:c r="D103" s="22"/>
      <x:c r="E103" t="str">
        <x:f>IF(LEFT(TRIM(A103),6)="NAICS ",IFERROR(MID(TRIM(A103),7,FIND(" ",TRIM(A103)&amp;" ",7)-7),""),"")</x:f>
      </x:c>
      <x:c r="F103" t="str">
        <x:f>IF(E103="","",TRIM(MID(TRIM(A103),FIND(" ",TRIM(A103)&amp;" ",7)+1,255)))</x:f>
      </x:c>
      <x:c r="G103" t="str">
        <x:f>IF(E103="","",IF(COUNTIF('DATA QCEW'!$A$2:$A$20,E103)&gt;0,"19-SECTOR","DETAIL / OTHER"))</x:f>
      </x:c>
    </x:row>
    <x:row r="104">
      <x:c r="D104" s="22"/>
      <x:c r="E104" t="str">
        <x:f>IF(LEFT(TRIM(A104),6)="NAICS ",IFERROR(MID(TRIM(A104),7,FIND(" ",TRIM(A104)&amp;" ",7)-7),""),"")</x:f>
      </x:c>
      <x:c r="F104" t="str">
        <x:f>IF(E104="","",TRIM(MID(TRIM(A104),FIND(" ",TRIM(A104)&amp;" ",7)+1,255)))</x:f>
      </x:c>
      <x:c r="G104" t="str">
        <x:f>IF(E104="","",IF(COUNTIF('DATA QCEW'!$A$2:$A$20,E104)&gt;0,"19-SECTOR","DETAIL / OTHER"))</x:f>
      </x:c>
    </x:row>
    <x:row r="105">
      <x:c r="D105" s="22"/>
      <x:c r="E105" t="str">
        <x:f>IF(LEFT(TRIM(A105),6)="NAICS ",IFERROR(MID(TRIM(A105),7,FIND(" ",TRIM(A105)&amp;" ",7)-7),""),"")</x:f>
      </x:c>
      <x:c r="F105" t="str">
        <x:f>IF(E105="","",TRIM(MID(TRIM(A105),FIND(" ",TRIM(A105)&amp;" ",7)+1,255)))</x:f>
      </x:c>
      <x:c r="G105" t="str">
        <x:f>IF(E105="","",IF(COUNTIF('DATA QCEW'!$A$2:$A$20,E105)&gt;0,"19-SECTOR","DETAIL / OTHER"))</x:f>
      </x:c>
    </x:row>
    <x:row r="106">
      <x:c r="D106" s="22"/>
      <x:c r="E106" t="str">
        <x:f>IF(LEFT(TRIM(A106),6)="NAICS ",IFERROR(MID(TRIM(A106),7,FIND(" ",TRIM(A106)&amp;" ",7)-7),""),"")</x:f>
      </x:c>
      <x:c r="F106" t="str">
        <x:f>IF(E106="","",TRIM(MID(TRIM(A106),FIND(" ",TRIM(A106)&amp;" ",7)+1,255)))</x:f>
      </x:c>
      <x:c r="G106" t="str">
        <x:f>IF(E106="","",IF(COUNTIF('DATA QCEW'!$A$2:$A$20,E106)&gt;0,"19-SECTOR","DETAIL / OTHER"))</x:f>
      </x:c>
    </x:row>
    <x:row r="107">
      <x:c r="D107" s="22"/>
      <x:c r="E107" t="str">
        <x:f>IF(LEFT(TRIM(A107),6)="NAICS ",IFERROR(MID(TRIM(A107),7,FIND(" ",TRIM(A107)&amp;" ",7)-7),""),"")</x:f>
      </x:c>
      <x:c r="F107" t="str">
        <x:f>IF(E107="","",TRIM(MID(TRIM(A107),FIND(" ",TRIM(A107)&amp;" ",7)+1,255)))</x:f>
      </x:c>
      <x:c r="G107" t="str">
        <x:f>IF(E107="","",IF(COUNTIF('DATA QCEW'!$A$2:$A$20,E107)&gt;0,"19-SECTOR","DETAIL / OTHER"))</x:f>
      </x:c>
    </x:row>
    <x:row r="108">
      <x:c r="D108" s="22"/>
      <x:c r="E108" t="str">
        <x:f>IF(LEFT(TRIM(A108),6)="NAICS ",IFERROR(MID(TRIM(A108),7,FIND(" ",TRIM(A108)&amp;" ",7)-7),""),"")</x:f>
      </x:c>
      <x:c r="F108" t="str">
        <x:f>IF(E108="","",TRIM(MID(TRIM(A108),FIND(" ",TRIM(A108)&amp;" ",7)+1,255)))</x:f>
      </x:c>
      <x:c r="G108" t="str">
        <x:f>IF(E108="","",IF(COUNTIF('DATA QCEW'!$A$2:$A$20,E108)&gt;0,"19-SECTOR","DETAIL / OTHER"))</x:f>
      </x:c>
    </x:row>
    <x:row r="109">
      <x:c r="D109" s="22"/>
      <x:c r="E109" t="str">
        <x:f>IF(LEFT(TRIM(A109),6)="NAICS ",IFERROR(MID(TRIM(A109),7,FIND(" ",TRIM(A109)&amp;" ",7)-7),""),"")</x:f>
      </x:c>
      <x:c r="F109" t="str">
        <x:f>IF(E109="","",TRIM(MID(TRIM(A109),FIND(" ",TRIM(A109)&amp;" ",7)+1,255)))</x:f>
      </x:c>
      <x:c r="G109" t="str">
        <x:f>IF(E109="","",IF(COUNTIF('DATA QCEW'!$A$2:$A$20,E109)&gt;0,"19-SECTOR","DETAIL / OTHER"))</x:f>
      </x:c>
    </x:row>
    <x:row r="110">
      <x:c r="D110" s="22"/>
      <x:c r="E110" t="str">
        <x:f>IF(LEFT(TRIM(A110),6)="NAICS ",IFERROR(MID(TRIM(A110),7,FIND(" ",TRIM(A110)&amp;" ",7)-7),""),"")</x:f>
      </x:c>
      <x:c r="F110" t="str">
        <x:f>IF(E110="","",TRIM(MID(TRIM(A110),FIND(" ",TRIM(A110)&amp;" ",7)+1,255)))</x:f>
      </x:c>
      <x:c r="G110" t="str">
        <x:f>IF(E110="","",IF(COUNTIF('DATA QCEW'!$A$2:$A$20,E110)&gt;0,"19-SECTOR","DETAIL / OTHER"))</x:f>
      </x:c>
    </x:row>
    <x:row r="111">
      <x:c r="D111" s="22"/>
      <x:c r="E111" t="str">
        <x:f>IF(LEFT(TRIM(A111),6)="NAICS ",IFERROR(MID(TRIM(A111),7,FIND(" ",TRIM(A111)&amp;" ",7)-7),""),"")</x:f>
      </x:c>
      <x:c r="F111" t="str">
        <x:f>IF(E111="","",TRIM(MID(TRIM(A111),FIND(" ",TRIM(A111)&amp;" ",7)+1,255)))</x:f>
      </x:c>
      <x:c r="G111" t="str">
        <x:f>IF(E111="","",IF(COUNTIF('DATA QCEW'!$A$2:$A$20,E111)&gt;0,"19-SECTOR","DETAIL / OTHER"))</x:f>
      </x:c>
    </x:row>
    <x:row r="112">
      <x:c r="D112" s="22"/>
      <x:c r="E112" t="str">
        <x:f>IF(LEFT(TRIM(A112),6)="NAICS ",IFERROR(MID(TRIM(A112),7,FIND(" ",TRIM(A112)&amp;" ",7)-7),""),"")</x:f>
      </x:c>
      <x:c r="F112" t="str">
        <x:f>IF(E112="","",TRIM(MID(TRIM(A112),FIND(" ",TRIM(A112)&amp;" ",7)+1,255)))</x:f>
      </x:c>
      <x:c r="G112" t="str">
        <x:f>IF(E112="","",IF(COUNTIF('DATA QCEW'!$A$2:$A$20,E112)&gt;0,"19-SECTOR","DETAIL / OTHER"))</x:f>
      </x:c>
    </x:row>
    <x:row r="113">
      <x:c r="D113" s="22"/>
      <x:c r="E113" t="str">
        <x:f>IF(LEFT(TRIM(A113),6)="NAICS ",IFERROR(MID(TRIM(A113),7,FIND(" ",TRIM(A113)&amp;" ",7)-7),""),"")</x:f>
      </x:c>
      <x:c r="F113" t="str">
        <x:f>IF(E113="","",TRIM(MID(TRIM(A113),FIND(" ",TRIM(A113)&amp;" ",7)+1,255)))</x:f>
      </x:c>
      <x:c r="G113" t="str">
        <x:f>IF(E113="","",IF(COUNTIF('DATA QCEW'!$A$2:$A$20,E113)&gt;0,"19-SECTOR","DETAIL / OTHER"))</x:f>
      </x:c>
    </x:row>
    <x:row r="114">
      <x:c r="D114" s="22"/>
      <x:c r="E114" t="str">
        <x:f>IF(LEFT(TRIM(A114),6)="NAICS ",IFERROR(MID(TRIM(A114),7,FIND(" ",TRIM(A114)&amp;" ",7)-7),""),"")</x:f>
      </x:c>
      <x:c r="F114" t="str">
        <x:f>IF(E114="","",TRIM(MID(TRIM(A114),FIND(" ",TRIM(A114)&amp;" ",7)+1,255)))</x:f>
      </x:c>
      <x:c r="G114" t="str">
        <x:f>IF(E114="","",IF(COUNTIF('DATA QCEW'!$A$2:$A$20,E114)&gt;0,"19-SECTOR","DETAIL / OTHER"))</x:f>
      </x:c>
    </x:row>
    <x:row r="115">
      <x:c r="D115" s="22"/>
      <x:c r="E115" t="str">
        <x:f>IF(LEFT(TRIM(A115),6)="NAICS ",IFERROR(MID(TRIM(A115),7,FIND(" ",TRIM(A115)&amp;" ",7)-7),""),"")</x:f>
      </x:c>
      <x:c r="F115" t="str">
        <x:f>IF(E115="","",TRIM(MID(TRIM(A115),FIND(" ",TRIM(A115)&amp;" ",7)+1,255)))</x:f>
      </x:c>
      <x:c r="G115" t="str">
        <x:f>IF(E115="","",IF(COUNTIF('DATA QCEW'!$A$2:$A$20,E115)&gt;0,"19-SECTOR","DETAIL / OTHER"))</x:f>
      </x:c>
    </x:row>
    <x:row r="116">
      <x:c r="D116" s="22"/>
      <x:c r="E116" t="str">
        <x:f>IF(LEFT(TRIM(A116),6)="NAICS ",IFERROR(MID(TRIM(A116),7,FIND(" ",TRIM(A116)&amp;" ",7)-7),""),"")</x:f>
      </x:c>
      <x:c r="F116" t="str">
        <x:f>IF(E116="","",TRIM(MID(TRIM(A116),FIND(" ",TRIM(A116)&amp;" ",7)+1,255)))</x:f>
      </x:c>
      <x:c r="G116" t="str">
        <x:f>IF(E116="","",IF(COUNTIF('DATA QCEW'!$A$2:$A$20,E116)&gt;0,"19-SECTOR","DETAIL / OTHER"))</x:f>
      </x:c>
    </x:row>
    <x:row r="117">
      <x:c r="D117" s="22"/>
      <x:c r="E117" t="str">
        <x:f>IF(LEFT(TRIM(A117),6)="NAICS ",IFERROR(MID(TRIM(A117),7,FIND(" ",TRIM(A117)&amp;" ",7)-7),""),"")</x:f>
      </x:c>
      <x:c r="F117" t="str">
        <x:f>IF(E117="","",TRIM(MID(TRIM(A117),FIND(" ",TRIM(A117)&amp;" ",7)+1,255)))</x:f>
      </x:c>
      <x:c r="G117" t="str">
        <x:f>IF(E117="","",IF(COUNTIF('DATA QCEW'!$A$2:$A$20,E117)&gt;0,"19-SECTOR","DETAIL / OTHER"))</x:f>
      </x:c>
    </x:row>
    <x:row r="118">
      <x:c r="D118" s="22"/>
      <x:c r="E118" t="str">
        <x:f>IF(LEFT(TRIM(A118),6)="NAICS ",IFERROR(MID(TRIM(A118),7,FIND(" ",TRIM(A118)&amp;" ",7)-7),""),"")</x:f>
      </x:c>
      <x:c r="F118" t="str">
        <x:f>IF(E118="","",TRIM(MID(TRIM(A118),FIND(" ",TRIM(A118)&amp;" ",7)+1,255)))</x:f>
      </x:c>
      <x:c r="G118" t="str">
        <x:f>IF(E118="","",IF(COUNTIF('DATA QCEW'!$A$2:$A$20,E118)&gt;0,"19-SECTOR","DETAIL / OTHER"))</x:f>
      </x:c>
    </x:row>
    <x:row r="119">
      <x:c r="D119" s="22"/>
      <x:c r="E119" t="str">
        <x:f>IF(LEFT(TRIM(A119),6)="NAICS ",IFERROR(MID(TRIM(A119),7,FIND(" ",TRIM(A119)&amp;" ",7)-7),""),"")</x:f>
      </x:c>
      <x:c r="F119" t="str">
        <x:f>IF(E119="","",TRIM(MID(TRIM(A119),FIND(" ",TRIM(A119)&amp;" ",7)+1,255)))</x:f>
      </x:c>
      <x:c r="G119" t="str">
        <x:f>IF(E119="","",IF(COUNTIF('DATA QCEW'!$A$2:$A$20,E119)&gt;0,"19-SECTOR","DETAIL / OTHER"))</x:f>
      </x:c>
    </x:row>
    <x:row r="120">
      <x:c r="D120" s="22"/>
      <x:c r="E120" t="str">
        <x:f>IF(LEFT(TRIM(A120),6)="NAICS ",IFERROR(MID(TRIM(A120),7,FIND(" ",TRIM(A120)&amp;" ",7)-7),""),"")</x:f>
      </x:c>
      <x:c r="F120" t="str">
        <x:f>IF(E120="","",TRIM(MID(TRIM(A120),FIND(" ",TRIM(A120)&amp;" ",7)+1,255)))</x:f>
      </x:c>
      <x:c r="G120" t="str">
        <x:f>IF(E120="","",IF(COUNTIF('DATA QCEW'!$A$2:$A$20,E120)&gt;0,"19-SECTOR","DETAIL / OTHER"))</x:f>
      </x:c>
    </x:row>
    <x:row r="121">
      <x:c r="D121" s="22"/>
      <x:c r="E121" t="str">
        <x:f>IF(LEFT(TRIM(A121),6)="NAICS ",IFERROR(MID(TRIM(A121),7,FIND(" ",TRIM(A121)&amp;" ",7)-7),""),"")</x:f>
      </x:c>
      <x:c r="F121" t="str">
        <x:f>IF(E121="","",TRIM(MID(TRIM(A121),FIND(" ",TRIM(A121)&amp;" ",7)+1,255)))</x:f>
      </x:c>
      <x:c r="G121" t="str">
        <x:f>IF(E121="","",IF(COUNTIF('DATA QCEW'!$A$2:$A$20,E121)&gt;0,"19-SECTOR","DETAIL / OTHER"))</x:f>
      </x:c>
    </x:row>
    <x:row r="122">
      <x:c r="D122" s="22"/>
      <x:c r="E122" t="str">
        <x:f>IF(LEFT(TRIM(A122),6)="NAICS ",IFERROR(MID(TRIM(A122),7,FIND(" ",TRIM(A122)&amp;" ",7)-7),""),"")</x:f>
      </x:c>
      <x:c r="F122" t="str">
        <x:f>IF(E122="","",TRIM(MID(TRIM(A122),FIND(" ",TRIM(A122)&amp;" ",7)+1,255)))</x:f>
      </x:c>
      <x:c r="G122" t="str">
        <x:f>IF(E122="","",IF(COUNTIF('DATA QCEW'!$A$2:$A$20,E122)&gt;0,"19-SECTOR","DETAIL / OTHER"))</x:f>
      </x:c>
    </x:row>
    <x:row r="123">
      <x:c r="D123" s="22"/>
      <x:c r="E123" t="str">
        <x:f>IF(LEFT(TRIM(A123),6)="NAICS ",IFERROR(MID(TRIM(A123),7,FIND(" ",TRIM(A123)&amp;" ",7)-7),""),"")</x:f>
      </x:c>
      <x:c r="F123" t="str">
        <x:f>IF(E123="","",TRIM(MID(TRIM(A123),FIND(" ",TRIM(A123)&amp;" ",7)+1,255)))</x:f>
      </x:c>
      <x:c r="G123" t="str">
        <x:f>IF(E123="","",IF(COUNTIF('DATA QCEW'!$A$2:$A$20,E123)&gt;0,"19-SECTOR","DETAIL / OTHER"))</x:f>
      </x:c>
    </x:row>
    <x:row r="124">
      <x:c r="D124" s="22"/>
      <x:c r="E124" t="str">
        <x:f>IF(LEFT(TRIM(A124),6)="NAICS ",IFERROR(MID(TRIM(A124),7,FIND(" ",TRIM(A124)&amp;" ",7)-7),""),"")</x:f>
      </x:c>
      <x:c r="F124" t="str">
        <x:f>IF(E124="","",TRIM(MID(TRIM(A124),FIND(" ",TRIM(A124)&amp;" ",7)+1,255)))</x:f>
      </x:c>
      <x:c r="G124" t="str">
        <x:f>IF(E124="","",IF(COUNTIF('DATA QCEW'!$A$2:$A$20,E124)&gt;0,"19-SECTOR","DETAIL / OTHER"))</x:f>
      </x:c>
    </x:row>
    <x:row r="125">
      <x:c r="D125" s="22"/>
      <x:c r="E125" t="str">
        <x:f>IF(LEFT(TRIM(A125),6)="NAICS ",IFERROR(MID(TRIM(A125),7,FIND(" ",TRIM(A125)&amp;" ",7)-7),""),"")</x:f>
      </x:c>
      <x:c r="F125" t="str">
        <x:f>IF(E125="","",TRIM(MID(TRIM(A125),FIND(" ",TRIM(A125)&amp;" ",7)+1,255)))</x:f>
      </x:c>
      <x:c r="G125" t="str">
        <x:f>IF(E125="","",IF(COUNTIF('DATA QCEW'!$A$2:$A$20,E125)&gt;0,"19-SECTOR","DETAIL / OTHER"))</x:f>
      </x:c>
    </x:row>
    <x:row r="126">
      <x:c r="D126" s="22"/>
      <x:c r="E126" t="str">
        <x:f>IF(LEFT(TRIM(A126),6)="NAICS ",IFERROR(MID(TRIM(A126),7,FIND(" ",TRIM(A126)&amp;" ",7)-7),""),"")</x:f>
      </x:c>
      <x:c r="F126" t="str">
        <x:f>IF(E126="","",TRIM(MID(TRIM(A126),FIND(" ",TRIM(A126)&amp;" ",7)+1,255)))</x:f>
      </x:c>
      <x:c r="G126" t="str">
        <x:f>IF(E126="","",IF(COUNTIF('DATA QCEW'!$A$2:$A$20,E126)&gt;0,"19-SECTOR","DETAIL / OTHER"))</x:f>
      </x:c>
    </x:row>
    <x:row r="127">
      <x:c r="D127" s="22"/>
      <x:c r="E127" t="str">
        <x:f>IF(LEFT(TRIM(A127),6)="NAICS ",IFERROR(MID(TRIM(A127),7,FIND(" ",TRIM(A127)&amp;" ",7)-7),""),"")</x:f>
      </x:c>
      <x:c r="F127" t="str">
        <x:f>IF(E127="","",TRIM(MID(TRIM(A127),FIND(" ",TRIM(A127)&amp;" ",7)+1,255)))</x:f>
      </x:c>
      <x:c r="G127" t="str">
        <x:f>IF(E127="","",IF(COUNTIF('DATA QCEW'!$A$2:$A$20,E127)&gt;0,"19-SECTOR","DETAIL / OTHER"))</x:f>
      </x:c>
    </x:row>
    <x:row r="128">
      <x:c r="D128" s="22"/>
      <x:c r="E128" t="str">
        <x:f>IF(LEFT(TRIM(A128),6)="NAICS ",IFERROR(MID(TRIM(A128),7,FIND(" ",TRIM(A128)&amp;" ",7)-7),""),"")</x:f>
      </x:c>
      <x:c r="F128" t="str">
        <x:f>IF(E128="","",TRIM(MID(TRIM(A128),FIND(" ",TRIM(A128)&amp;" ",7)+1,255)))</x:f>
      </x:c>
      <x:c r="G128" t="str">
        <x:f>IF(E128="","",IF(COUNTIF('DATA QCEW'!$A$2:$A$20,E128)&gt;0,"19-SECTOR","DETAIL / OTHER"))</x:f>
      </x:c>
    </x:row>
    <x:row r="129">
      <x:c r="D129" s="22"/>
      <x:c r="E129" t="str">
        <x:f>IF(LEFT(TRIM(A129),6)="NAICS ",IFERROR(MID(TRIM(A129),7,FIND(" ",TRIM(A129)&amp;" ",7)-7),""),"")</x:f>
      </x:c>
      <x:c r="F129" t="str">
        <x:f>IF(E129="","",TRIM(MID(TRIM(A129),FIND(" ",TRIM(A129)&amp;" ",7)+1,255)))</x:f>
      </x:c>
      <x:c r="G129" t="str">
        <x:f>IF(E129="","",IF(COUNTIF('DATA QCEW'!$A$2:$A$20,E129)&gt;0,"19-SECTOR","DETAIL / OTHER"))</x:f>
      </x:c>
    </x:row>
    <x:row r="130">
      <x:c r="D130" s="22"/>
      <x:c r="E130" t="str">
        <x:f>IF(LEFT(TRIM(A130),6)="NAICS ",IFERROR(MID(TRIM(A130),7,FIND(" ",TRIM(A130)&amp;" ",7)-7),""),"")</x:f>
      </x:c>
      <x:c r="F130" t="str">
        <x:f>IF(E130="","",TRIM(MID(TRIM(A130),FIND(" ",TRIM(A130)&amp;" ",7)+1,255)))</x:f>
      </x:c>
      <x:c r="G130" t="str">
        <x:f>IF(E130="","",IF(COUNTIF('DATA QCEW'!$A$2:$A$20,E130)&gt;0,"19-SECTOR","DETAIL / OTHER"))</x:f>
      </x:c>
    </x:row>
    <x:row r="131">
      <x:c r="D131" s="22"/>
      <x:c r="E131" t="str">
        <x:f>IF(LEFT(TRIM(A131),6)="NAICS ",IFERROR(MID(TRIM(A131),7,FIND(" ",TRIM(A131)&amp;" ",7)-7),""),"")</x:f>
      </x:c>
      <x:c r="F131" t="str">
        <x:f>IF(E131="","",TRIM(MID(TRIM(A131),FIND(" ",TRIM(A131)&amp;" ",7)+1,255)))</x:f>
      </x:c>
      <x:c r="G131" t="str">
        <x:f>IF(E131="","",IF(COUNTIF('DATA QCEW'!$A$2:$A$20,E131)&gt;0,"19-SECTOR","DETAIL / OTHER"))</x:f>
      </x:c>
    </x:row>
    <x:row r="132">
      <x:c r="D132" s="22"/>
      <x:c r="E132" t="str">
        <x:f>IF(LEFT(TRIM(A132),6)="NAICS ",IFERROR(MID(TRIM(A132),7,FIND(" ",TRIM(A132)&amp;" ",7)-7),""),"")</x:f>
      </x:c>
      <x:c r="F132" t="str">
        <x:f>IF(E132="","",TRIM(MID(TRIM(A132),FIND(" ",TRIM(A132)&amp;" ",7)+1,255)))</x:f>
      </x:c>
      <x:c r="G132" t="str">
        <x:f>IF(E132="","",IF(COUNTIF('DATA QCEW'!$A$2:$A$20,E132)&gt;0,"19-SECTOR","DETAIL / OTHER"))</x:f>
      </x:c>
    </x:row>
    <x:row r="133">
      <x:c r="D133" s="22"/>
      <x:c r="E133" t="str">
        <x:f>IF(LEFT(TRIM(A133),6)="NAICS ",IFERROR(MID(TRIM(A133),7,FIND(" ",TRIM(A133)&amp;" ",7)-7),""),"")</x:f>
      </x:c>
      <x:c r="F133" t="str">
        <x:f>IF(E133="","",TRIM(MID(TRIM(A133),FIND(" ",TRIM(A133)&amp;" ",7)+1,255)))</x:f>
      </x:c>
      <x:c r="G133" t="str">
        <x:f>IF(E133="","",IF(COUNTIF('DATA QCEW'!$A$2:$A$20,E133)&gt;0,"19-SECTOR","DETAIL / OTHER"))</x:f>
      </x:c>
    </x:row>
    <x:row r="134">
      <x:c r="D134" s="22"/>
      <x:c r="E134" t="str">
        <x:f>IF(LEFT(TRIM(A134),6)="NAICS ",IFERROR(MID(TRIM(A134),7,FIND(" ",TRIM(A134)&amp;" ",7)-7),""),"")</x:f>
      </x:c>
      <x:c r="F134" t="str">
        <x:f>IF(E134="","",TRIM(MID(TRIM(A134),FIND(" ",TRIM(A134)&amp;" ",7)+1,255)))</x:f>
      </x:c>
      <x:c r="G134" t="str">
        <x:f>IF(E134="","",IF(COUNTIF('DATA QCEW'!$A$2:$A$20,E134)&gt;0,"19-SECTOR","DETAIL / OTHER"))</x:f>
      </x:c>
    </x:row>
    <x:row r="135">
      <x:c r="D135" s="22"/>
      <x:c r="E135" t="str">
        <x:f>IF(LEFT(TRIM(A135),6)="NAICS ",IFERROR(MID(TRIM(A135),7,FIND(" ",TRIM(A135)&amp;" ",7)-7),""),"")</x:f>
      </x:c>
      <x:c r="F135" t="str">
        <x:f>IF(E135="","",TRIM(MID(TRIM(A135),FIND(" ",TRIM(A135)&amp;" ",7)+1,255)))</x:f>
      </x:c>
      <x:c r="G135" t="str">
        <x:f>IF(E135="","",IF(COUNTIF('DATA QCEW'!$A$2:$A$20,E135)&gt;0,"19-SECTOR","DETAIL / OTHER"))</x:f>
      </x:c>
    </x:row>
    <x:row r="136">
      <x:c r="D136" s="22"/>
      <x:c r="E136" t="str">
        <x:f>IF(LEFT(TRIM(A136),6)="NAICS ",IFERROR(MID(TRIM(A136),7,FIND(" ",TRIM(A136)&amp;" ",7)-7),""),"")</x:f>
      </x:c>
      <x:c r="F136" t="str">
        <x:f>IF(E136="","",TRIM(MID(TRIM(A136),FIND(" ",TRIM(A136)&amp;" ",7)+1,255)))</x:f>
      </x:c>
      <x:c r="G136" t="str">
        <x:f>IF(E136="","",IF(COUNTIF('DATA QCEW'!$A$2:$A$20,E136)&gt;0,"19-SECTOR","DETAIL / OTHER"))</x:f>
      </x:c>
    </x:row>
    <x:row r="137">
      <x:c r="D137" s="22"/>
      <x:c r="E137" t="str">
        <x:f>IF(LEFT(TRIM(A137),6)="NAICS ",IFERROR(MID(TRIM(A137),7,FIND(" ",TRIM(A137)&amp;" ",7)-7),""),"")</x:f>
      </x:c>
      <x:c r="F137" t="str">
        <x:f>IF(E137="","",TRIM(MID(TRIM(A137),FIND(" ",TRIM(A137)&amp;" ",7)+1,255)))</x:f>
      </x:c>
      <x:c r="G137" t="str">
        <x:f>IF(E137="","",IF(COUNTIF('DATA QCEW'!$A$2:$A$20,E137)&gt;0,"19-SECTOR","DETAIL / OTHER"))</x:f>
      </x:c>
    </x:row>
    <x:row r="138">
      <x:c r="D138" s="22"/>
      <x:c r="E138" t="str">
        <x:f>IF(LEFT(TRIM(A138),6)="NAICS ",IFERROR(MID(TRIM(A138),7,FIND(" ",TRIM(A138)&amp;" ",7)-7),""),"")</x:f>
      </x:c>
      <x:c r="F138" t="str">
        <x:f>IF(E138="","",TRIM(MID(TRIM(A138),FIND(" ",TRIM(A138)&amp;" ",7)+1,255)))</x:f>
      </x:c>
      <x:c r="G138" t="str">
        <x:f>IF(E138="","",IF(COUNTIF('DATA QCEW'!$A$2:$A$20,E138)&gt;0,"19-SECTOR","DETAIL / OTHER"))</x:f>
      </x:c>
    </x:row>
    <x:row r="139">
      <x:c r="D139" s="22"/>
      <x:c r="E139" t="str">
        <x:f>IF(LEFT(TRIM(A139),6)="NAICS ",IFERROR(MID(TRIM(A139),7,FIND(" ",TRIM(A139)&amp;" ",7)-7),""),"")</x:f>
      </x:c>
      <x:c r="F139" t="str">
        <x:f>IF(E139="","",TRIM(MID(TRIM(A139),FIND(" ",TRIM(A139)&amp;" ",7)+1,255)))</x:f>
      </x:c>
      <x:c r="G139" t="str">
        <x:f>IF(E139="","",IF(COUNTIF('DATA QCEW'!$A$2:$A$20,E139)&gt;0,"19-SECTOR","DETAIL / OTHER"))</x:f>
      </x:c>
    </x:row>
    <x:row r="140">
      <x:c r="D140" s="22"/>
      <x:c r="E140" t="str">
        <x:f>IF(LEFT(TRIM(A140),6)="NAICS ",IFERROR(MID(TRIM(A140),7,FIND(" ",TRIM(A140)&amp;" ",7)-7),""),"")</x:f>
      </x:c>
      <x:c r="F140" t="str">
        <x:f>IF(E140="","",TRIM(MID(TRIM(A140),FIND(" ",TRIM(A140)&amp;" ",7)+1,255)))</x:f>
      </x:c>
      <x:c r="G140" t="str">
        <x:f>IF(E140="","",IF(COUNTIF('DATA QCEW'!$A$2:$A$20,E140)&gt;0,"19-SECTOR","DETAIL / OTHER"))</x:f>
      </x:c>
    </x:row>
    <x:row r="141">
      <x:c r="D141" s="22"/>
      <x:c r="E141" t="str">
        <x:f>IF(LEFT(TRIM(A141),6)="NAICS ",IFERROR(MID(TRIM(A141),7,FIND(" ",TRIM(A141)&amp;" ",7)-7),""),"")</x:f>
      </x:c>
      <x:c r="F141" t="str">
        <x:f>IF(E141="","",TRIM(MID(TRIM(A141),FIND(" ",TRIM(A141)&amp;" ",7)+1,255)))</x:f>
      </x:c>
      <x:c r="G141" t="str">
        <x:f>IF(E141="","",IF(COUNTIF('DATA QCEW'!$A$2:$A$20,E141)&gt;0,"19-SECTOR","DETAIL / OTHER"))</x:f>
      </x:c>
    </x:row>
    <x:row r="142">
      <x:c r="D142" s="22"/>
      <x:c r="E142" t="str">
        <x:f>IF(LEFT(TRIM(A142),6)="NAICS ",IFERROR(MID(TRIM(A142),7,FIND(" ",TRIM(A142)&amp;" ",7)-7),""),"")</x:f>
      </x:c>
      <x:c r="F142" t="str">
        <x:f>IF(E142="","",TRIM(MID(TRIM(A142),FIND(" ",TRIM(A142)&amp;" ",7)+1,255)))</x:f>
      </x:c>
      <x:c r="G142" t="str">
        <x:f>IF(E142="","",IF(COUNTIF('DATA QCEW'!$A$2:$A$20,E142)&gt;0,"19-SECTOR","DETAIL / OTHER"))</x:f>
      </x:c>
    </x:row>
    <x:row r="143">
      <x:c r="D143" s="22"/>
      <x:c r="E143" t="str">
        <x:f>IF(LEFT(TRIM(A143),6)="NAICS ",IFERROR(MID(TRIM(A143),7,FIND(" ",TRIM(A143)&amp;" ",7)-7),""),"")</x:f>
      </x:c>
      <x:c r="F143" t="str">
        <x:f>IF(E143="","",TRIM(MID(TRIM(A143),FIND(" ",TRIM(A143)&amp;" ",7)+1,255)))</x:f>
      </x:c>
      <x:c r="G143" t="str">
        <x:f>IF(E143="","",IF(COUNTIF('DATA QCEW'!$A$2:$A$20,E143)&gt;0,"19-SECTOR","DETAIL / OTHER"))</x:f>
      </x:c>
    </x:row>
    <x:row r="144">
      <x:c r="D144" s="22"/>
      <x:c r="E144" t="str">
        <x:f>IF(LEFT(TRIM(A144),6)="NAICS ",IFERROR(MID(TRIM(A144),7,FIND(" ",TRIM(A144)&amp;" ",7)-7),""),"")</x:f>
      </x:c>
      <x:c r="F144" t="str">
        <x:f>IF(E144="","",TRIM(MID(TRIM(A144),FIND(" ",TRIM(A144)&amp;" ",7)+1,255)))</x:f>
      </x:c>
      <x:c r="G144" t="str">
        <x:f>IF(E144="","",IF(COUNTIF('DATA QCEW'!$A$2:$A$20,E144)&gt;0,"19-SECTOR","DETAIL / OTHER"))</x:f>
      </x:c>
    </x:row>
    <x:row r="145">
      <x:c r="D145" s="22"/>
      <x:c r="E145" t="str">
        <x:f>IF(LEFT(TRIM(A145),6)="NAICS ",IFERROR(MID(TRIM(A145),7,FIND(" ",TRIM(A145)&amp;" ",7)-7),""),"")</x:f>
      </x:c>
      <x:c r="F145" t="str">
        <x:f>IF(E145="","",TRIM(MID(TRIM(A145),FIND(" ",TRIM(A145)&amp;" ",7)+1,255)))</x:f>
      </x:c>
      <x:c r="G145" t="str">
        <x:f>IF(E145="","",IF(COUNTIF('DATA QCEW'!$A$2:$A$20,E145)&gt;0,"19-SECTOR","DETAIL / OTHER"))</x:f>
      </x:c>
    </x:row>
    <x:row r="146">
      <x:c r="D146" s="22"/>
      <x:c r="E146" t="str">
        <x:f>IF(LEFT(TRIM(A146),6)="NAICS ",IFERROR(MID(TRIM(A146),7,FIND(" ",TRIM(A146)&amp;" ",7)-7),""),"")</x:f>
      </x:c>
      <x:c r="F146" t="str">
        <x:f>IF(E146="","",TRIM(MID(TRIM(A146),FIND(" ",TRIM(A146)&amp;" ",7)+1,255)))</x:f>
      </x:c>
      <x:c r="G146" t="str">
        <x:f>IF(E146="","",IF(COUNTIF('DATA QCEW'!$A$2:$A$20,E146)&gt;0,"19-SECTOR","DETAIL / OTHER"))</x:f>
      </x:c>
    </x:row>
    <x:row r="147">
      <x:c r="D147" s="22"/>
      <x:c r="E147" t="str">
        <x:f>IF(LEFT(TRIM(A147),6)="NAICS ",IFERROR(MID(TRIM(A147),7,FIND(" ",TRIM(A147)&amp;" ",7)-7),""),"")</x:f>
      </x:c>
      <x:c r="F147" t="str">
        <x:f>IF(E147="","",TRIM(MID(TRIM(A147),FIND(" ",TRIM(A147)&amp;" ",7)+1,255)))</x:f>
      </x:c>
      <x:c r="G147" t="str">
        <x:f>IF(E147="","",IF(COUNTIF('DATA QCEW'!$A$2:$A$20,E147)&gt;0,"19-SECTOR","DETAIL / OTHER"))</x:f>
      </x:c>
    </x:row>
    <x:row r="148">
      <x:c r="D148" s="22"/>
      <x:c r="E148" t="str">
        <x:f>IF(LEFT(TRIM(A148),6)="NAICS ",IFERROR(MID(TRIM(A148),7,FIND(" ",TRIM(A148)&amp;" ",7)-7),""),"")</x:f>
      </x:c>
      <x:c r="F148" t="str">
        <x:f>IF(E148="","",TRIM(MID(TRIM(A148),FIND(" ",TRIM(A148)&amp;" ",7)+1,255)))</x:f>
      </x:c>
      <x:c r="G148" t="str">
        <x:f>IF(E148="","",IF(COUNTIF('DATA QCEW'!$A$2:$A$20,E148)&gt;0,"19-SECTOR","DETAIL / OTHER"))</x:f>
      </x:c>
    </x:row>
    <x:row r="149">
      <x:c r="D149" s="22"/>
      <x:c r="E149" t="str">
        <x:f>IF(LEFT(TRIM(A149),6)="NAICS ",IFERROR(MID(TRIM(A149),7,FIND(" ",TRIM(A149)&amp;" ",7)-7),""),"")</x:f>
      </x:c>
      <x:c r="F149" t="str">
        <x:f>IF(E149="","",TRIM(MID(TRIM(A149),FIND(" ",TRIM(A149)&amp;" ",7)+1,255)))</x:f>
      </x:c>
      <x:c r="G149" t="str">
        <x:f>IF(E149="","",IF(COUNTIF('DATA QCEW'!$A$2:$A$20,E149)&gt;0,"19-SECTOR","DETAIL / OTHER"))</x:f>
      </x:c>
    </x:row>
    <x:row r="150">
      <x:c r="D150" s="22"/>
      <x:c r="E150" t="str">
        <x:f>IF(LEFT(TRIM(A150),6)="NAICS ",IFERROR(MID(TRIM(A150),7,FIND(" ",TRIM(A150)&amp;" ",7)-7),""),"")</x:f>
      </x:c>
      <x:c r="F150" t="str">
        <x:f>IF(E150="","",TRIM(MID(TRIM(A150),FIND(" ",TRIM(A150)&amp;" ",7)+1,255)))</x:f>
      </x:c>
      <x:c r="G150" t="str">
        <x:f>IF(E150="","",IF(COUNTIF('DATA QCEW'!$A$2:$A$20,E150)&gt;0,"19-SECTOR","DETAIL / OTHER"))</x:f>
      </x:c>
    </x:row>
    <x:row r="151">
      <x:c r="D151" s="22"/>
      <x:c r="E151" t="str">
        <x:f>IF(LEFT(TRIM(A151),6)="NAICS ",IFERROR(MID(TRIM(A151),7,FIND(" ",TRIM(A151)&amp;" ",7)-7),""),"")</x:f>
      </x:c>
      <x:c r="F151" t="str">
        <x:f>IF(E151="","",TRIM(MID(TRIM(A151),FIND(" ",TRIM(A151)&amp;" ",7)+1,255)))</x:f>
      </x:c>
      <x:c r="G151" t="str">
        <x:f>IF(E151="","",IF(COUNTIF('DATA QCEW'!$A$2:$A$20,E151)&gt;0,"19-SECTOR","DETAIL / OTHER"))</x:f>
      </x:c>
    </x:row>
    <x:row r="152">
      <x:c r="D152" s="22"/>
      <x:c r="E152" t="str">
        <x:f>IF(LEFT(TRIM(A152),6)="NAICS ",IFERROR(MID(TRIM(A152),7,FIND(" ",TRIM(A152)&amp;" ",7)-7),""),"")</x:f>
      </x:c>
      <x:c r="F152" t="str">
        <x:f>IF(E152="","",TRIM(MID(TRIM(A152),FIND(" ",TRIM(A152)&amp;" ",7)+1,255)))</x:f>
      </x:c>
      <x:c r="G152" t="str">
        <x:f>IF(E152="","",IF(COUNTIF('DATA QCEW'!$A$2:$A$20,E152)&gt;0,"19-SECTOR","DETAIL / OTHER"))</x:f>
      </x:c>
    </x:row>
    <x:row r="153">
      <x:c r="D153" s="22"/>
      <x:c r="E153" t="str">
        <x:f>IF(LEFT(TRIM(A153),6)="NAICS ",IFERROR(MID(TRIM(A153),7,FIND(" ",TRIM(A153)&amp;" ",7)-7),""),"")</x:f>
      </x:c>
      <x:c r="F153" t="str">
        <x:f>IF(E153="","",TRIM(MID(TRIM(A153),FIND(" ",TRIM(A153)&amp;" ",7)+1,255)))</x:f>
      </x:c>
      <x:c r="G153" t="str">
        <x:f>IF(E153="","",IF(COUNTIF('DATA QCEW'!$A$2:$A$20,E153)&gt;0,"19-SECTOR","DETAIL / OTHER"))</x:f>
      </x:c>
    </x:row>
    <x:row r="154">
      <x:c r="D154" s="22"/>
      <x:c r="E154" t="str">
        <x:f>IF(LEFT(TRIM(A154),6)="NAICS ",IFERROR(MID(TRIM(A154),7,FIND(" ",TRIM(A154)&amp;" ",7)-7),""),"")</x:f>
      </x:c>
      <x:c r="F154" t="str">
        <x:f>IF(E154="","",TRIM(MID(TRIM(A154),FIND(" ",TRIM(A154)&amp;" ",7)+1,255)))</x:f>
      </x:c>
      <x:c r="G154" t="str">
        <x:f>IF(E154="","",IF(COUNTIF('DATA QCEW'!$A$2:$A$20,E154)&gt;0,"19-SECTOR","DETAIL / OTHER"))</x:f>
      </x:c>
    </x:row>
    <x:row r="155">
      <x:c r="D155" s="22"/>
      <x:c r="E155" t="str">
        <x:f>IF(LEFT(TRIM(A155),6)="NAICS ",IFERROR(MID(TRIM(A155),7,FIND(" ",TRIM(A155)&amp;" ",7)-7),""),"")</x:f>
      </x:c>
      <x:c r="F155" t="str">
        <x:f>IF(E155="","",TRIM(MID(TRIM(A155),FIND(" ",TRIM(A155)&amp;" ",7)+1,255)))</x:f>
      </x:c>
      <x:c r="G155" t="str">
        <x:f>IF(E155="","",IF(COUNTIF('DATA QCEW'!$A$2:$A$20,E155)&gt;0,"19-SECTOR","DETAIL / OTHER"))</x:f>
      </x:c>
    </x:row>
    <x:row r="156">
      <x:c r="D156" s="22"/>
      <x:c r="E156" t="str">
        <x:f>IF(LEFT(TRIM(A156),6)="NAICS ",IFERROR(MID(TRIM(A156),7,FIND(" ",TRIM(A156)&amp;" ",7)-7),""),"")</x:f>
      </x:c>
      <x:c r="F156" t="str">
        <x:f>IF(E156="","",TRIM(MID(TRIM(A156),FIND(" ",TRIM(A156)&amp;" ",7)+1,255)))</x:f>
      </x:c>
      <x:c r="G156" t="str">
        <x:f>IF(E156="","",IF(COUNTIF('DATA QCEW'!$A$2:$A$20,E156)&gt;0,"19-SECTOR","DETAIL / OTHER"))</x:f>
      </x:c>
    </x:row>
    <x:row r="157">
      <x:c r="D157" s="22"/>
      <x:c r="E157" t="str">
        <x:f>IF(LEFT(TRIM(A157),6)="NAICS ",IFERROR(MID(TRIM(A157),7,FIND(" ",TRIM(A157)&amp;" ",7)-7),""),"")</x:f>
      </x:c>
      <x:c r="F157" t="str">
        <x:f>IF(E157="","",TRIM(MID(TRIM(A157),FIND(" ",TRIM(A157)&amp;" ",7)+1,255)))</x:f>
      </x:c>
      <x:c r="G157" t="str">
        <x:f>IF(E157="","",IF(COUNTIF('DATA QCEW'!$A$2:$A$20,E157)&gt;0,"19-SECTOR","DETAIL / OTHER"))</x:f>
      </x:c>
    </x:row>
    <x:row r="158">
      <x:c r="D158" s="22"/>
      <x:c r="E158" t="str">
        <x:f>IF(LEFT(TRIM(A158),6)="NAICS ",IFERROR(MID(TRIM(A158),7,FIND(" ",TRIM(A158)&amp;" ",7)-7),""),"")</x:f>
      </x:c>
      <x:c r="F158" t="str">
        <x:f>IF(E158="","",TRIM(MID(TRIM(A158),FIND(" ",TRIM(A158)&amp;" ",7)+1,255)))</x:f>
      </x:c>
      <x:c r="G158" t="str">
        <x:f>IF(E158="","",IF(COUNTIF('DATA QCEW'!$A$2:$A$20,E158)&gt;0,"19-SECTOR","DETAIL / OTHER"))</x:f>
      </x:c>
    </x:row>
    <x:row r="159">
      <x:c r="D159" s="22"/>
      <x:c r="E159" t="str">
        <x:f>IF(LEFT(TRIM(A159),6)="NAICS ",IFERROR(MID(TRIM(A159),7,FIND(" ",TRIM(A159)&amp;" ",7)-7),""),"")</x:f>
      </x:c>
      <x:c r="F159" t="str">
        <x:f>IF(E159="","",TRIM(MID(TRIM(A159),FIND(" ",TRIM(A159)&amp;" ",7)+1,255)))</x:f>
      </x:c>
      <x:c r="G159" t="str">
        <x:f>IF(E159="","",IF(COUNTIF('DATA QCEW'!$A$2:$A$20,E159)&gt;0,"19-SECTOR","DETAIL / OTHER"))</x:f>
      </x:c>
    </x:row>
    <x:row r="160">
      <x:c r="D160" s="22"/>
      <x:c r="E160" t="str">
        <x:f>IF(LEFT(TRIM(A160),6)="NAICS ",IFERROR(MID(TRIM(A160),7,FIND(" ",TRIM(A160)&amp;" ",7)-7),""),"")</x:f>
      </x:c>
      <x:c r="F160" t="str">
        <x:f>IF(E160="","",TRIM(MID(TRIM(A160),FIND(" ",TRIM(A160)&amp;" ",7)+1,255)))</x:f>
      </x:c>
      <x:c r="G160" t="str">
        <x:f>IF(E160="","",IF(COUNTIF('DATA QCEW'!$A$2:$A$20,E160)&gt;0,"19-SECTOR","DETAIL / OTHER"))</x:f>
      </x:c>
    </x:row>
    <x:row r="161">
      <x:c r="D161" s="22"/>
      <x:c r="E161" t="str">
        <x:f>IF(LEFT(TRIM(A161),6)="NAICS ",IFERROR(MID(TRIM(A161),7,FIND(" ",TRIM(A161)&amp;" ",7)-7),""),"")</x:f>
      </x:c>
      <x:c r="F161" t="str">
        <x:f>IF(E161="","",TRIM(MID(TRIM(A161),FIND(" ",TRIM(A161)&amp;" ",7)+1,255)))</x:f>
      </x:c>
      <x:c r="G161" t="str">
        <x:f>IF(E161="","",IF(COUNTIF('DATA QCEW'!$A$2:$A$20,E161)&gt;0,"19-SECTOR","DETAIL / OTHER"))</x:f>
      </x:c>
    </x:row>
    <x:row r="162">
      <x:c r="D162" s="22"/>
      <x:c r="E162" t="str">
        <x:f>IF(LEFT(TRIM(A162),6)="NAICS ",IFERROR(MID(TRIM(A162),7,FIND(" ",TRIM(A162)&amp;" ",7)-7),""),"")</x:f>
      </x:c>
      <x:c r="F162" t="str">
        <x:f>IF(E162="","",TRIM(MID(TRIM(A162),FIND(" ",TRIM(A162)&amp;" ",7)+1,255)))</x:f>
      </x:c>
      <x:c r="G162" t="str">
        <x:f>IF(E162="","",IF(COUNTIF('DATA QCEW'!$A$2:$A$20,E162)&gt;0,"19-SECTOR","DETAIL / OTHER"))</x:f>
      </x:c>
    </x:row>
    <x:row r="163">
      <x:c r="D163" s="22"/>
      <x:c r="E163" t="str">
        <x:f>IF(LEFT(TRIM(A163),6)="NAICS ",IFERROR(MID(TRIM(A163),7,FIND(" ",TRIM(A163)&amp;" ",7)-7),""),"")</x:f>
      </x:c>
      <x:c r="F163" t="str">
        <x:f>IF(E163="","",TRIM(MID(TRIM(A163),FIND(" ",TRIM(A163)&amp;" ",7)+1,255)))</x:f>
      </x:c>
      <x:c r="G163" t="str">
        <x:f>IF(E163="","",IF(COUNTIF('DATA QCEW'!$A$2:$A$20,E163)&gt;0,"19-SECTOR","DETAIL / OTHER"))</x:f>
      </x:c>
    </x:row>
    <x:row r="164">
      <x:c r="D164" s="22"/>
      <x:c r="E164" t="str">
        <x:f>IF(LEFT(TRIM(A164),6)="NAICS ",IFERROR(MID(TRIM(A164),7,FIND(" ",TRIM(A164)&amp;" ",7)-7),""),"")</x:f>
      </x:c>
      <x:c r="F164" t="str">
        <x:f>IF(E164="","",TRIM(MID(TRIM(A164),FIND(" ",TRIM(A164)&amp;" ",7)+1,255)))</x:f>
      </x:c>
      <x:c r="G164" t="str">
        <x:f>IF(E164="","",IF(COUNTIF('DATA QCEW'!$A$2:$A$20,E164)&gt;0,"19-SECTOR","DETAIL / OTHER"))</x:f>
      </x:c>
    </x:row>
    <x:row r="165">
      <x:c r="D165" s="22"/>
      <x:c r="E165" t="str">
        <x:f>IF(LEFT(TRIM(A165),6)="NAICS ",IFERROR(MID(TRIM(A165),7,FIND(" ",TRIM(A165)&amp;" ",7)-7),""),"")</x:f>
      </x:c>
      <x:c r="F165" t="str">
        <x:f>IF(E165="","",TRIM(MID(TRIM(A165),FIND(" ",TRIM(A165)&amp;" ",7)+1,255)))</x:f>
      </x:c>
      <x:c r="G165" t="str">
        <x:f>IF(E165="","",IF(COUNTIF('DATA QCEW'!$A$2:$A$20,E165)&gt;0,"19-SECTOR","DETAIL / OTHER"))</x:f>
      </x:c>
    </x:row>
    <x:row r="166">
      <x:c r="D166" s="22"/>
      <x:c r="E166" t="str">
        <x:f>IF(LEFT(TRIM(A166),6)="NAICS ",IFERROR(MID(TRIM(A166),7,FIND(" ",TRIM(A166)&amp;" ",7)-7),""),"")</x:f>
      </x:c>
      <x:c r="F166" t="str">
        <x:f>IF(E166="","",TRIM(MID(TRIM(A166),FIND(" ",TRIM(A166)&amp;" ",7)+1,255)))</x:f>
      </x:c>
      <x:c r="G166" t="str">
        <x:f>IF(E166="","",IF(COUNTIF('DATA QCEW'!$A$2:$A$20,E166)&gt;0,"19-SECTOR","DETAIL / OTHER"))</x:f>
      </x:c>
    </x:row>
    <x:row r="167">
      <x:c r="D167" s="22"/>
      <x:c r="E167" t="str">
        <x:f>IF(LEFT(TRIM(A167),6)="NAICS ",IFERROR(MID(TRIM(A167),7,FIND(" ",TRIM(A167)&amp;" ",7)-7),""),"")</x:f>
      </x:c>
      <x:c r="F167" t="str">
        <x:f>IF(E167="","",TRIM(MID(TRIM(A167),FIND(" ",TRIM(A167)&amp;" ",7)+1,255)))</x:f>
      </x:c>
      <x:c r="G167" t="str">
        <x:f>IF(E167="","",IF(COUNTIF('DATA QCEW'!$A$2:$A$20,E167)&gt;0,"19-SECTOR","DETAIL / OTHER"))</x:f>
      </x:c>
    </x:row>
    <x:row r="168">
      <x:c r="D168" s="22"/>
      <x:c r="E168" t="str">
        <x:f>IF(LEFT(TRIM(A168),6)="NAICS ",IFERROR(MID(TRIM(A168),7,FIND(" ",TRIM(A168)&amp;" ",7)-7),""),"")</x:f>
      </x:c>
      <x:c r="F168" t="str">
        <x:f>IF(E168="","",TRIM(MID(TRIM(A168),FIND(" ",TRIM(A168)&amp;" ",7)+1,255)))</x:f>
      </x:c>
      <x:c r="G168" t="str">
        <x:f>IF(E168="","",IF(COUNTIF('DATA QCEW'!$A$2:$A$20,E168)&gt;0,"19-SECTOR","DETAIL / OTHER"))</x:f>
      </x:c>
    </x:row>
    <x:row r="169">
      <x:c r="D169" s="22"/>
      <x:c r="E169" t="str">
        <x:f>IF(LEFT(TRIM(A169),6)="NAICS ",IFERROR(MID(TRIM(A169),7,FIND(" ",TRIM(A169)&amp;" ",7)-7),""),"")</x:f>
      </x:c>
      <x:c r="F169" t="str">
        <x:f>IF(E169="","",TRIM(MID(TRIM(A169),FIND(" ",TRIM(A169)&amp;" ",7)+1,255)))</x:f>
      </x:c>
      <x:c r="G169" t="str">
        <x:f>IF(E169="","",IF(COUNTIF('DATA QCEW'!$A$2:$A$20,E169)&gt;0,"19-SECTOR","DETAIL / OTHER"))</x:f>
      </x:c>
    </x:row>
    <x:row r="170">
      <x:c r="D170" s="22"/>
      <x:c r="E170" t="str">
        <x:f>IF(LEFT(TRIM(A170),6)="NAICS ",IFERROR(MID(TRIM(A170),7,FIND(" ",TRIM(A170)&amp;" ",7)-7),""),"")</x:f>
      </x:c>
      <x:c r="F170" t="str">
        <x:f>IF(E170="","",TRIM(MID(TRIM(A170),FIND(" ",TRIM(A170)&amp;" ",7)+1,255)))</x:f>
      </x:c>
      <x:c r="G170" t="str">
        <x:f>IF(E170="","",IF(COUNTIF('DATA QCEW'!$A$2:$A$20,E170)&gt;0,"19-SECTOR","DETAIL / OTHER"))</x:f>
      </x:c>
    </x:row>
    <x:row r="171">
      <x:c r="D171" s="22"/>
      <x:c r="E171" t="str">
        <x:f>IF(LEFT(TRIM(A171),6)="NAICS ",IFERROR(MID(TRIM(A171),7,FIND(" ",TRIM(A171)&amp;" ",7)-7),""),"")</x:f>
      </x:c>
      <x:c r="F171" t="str">
        <x:f>IF(E171="","",TRIM(MID(TRIM(A171),FIND(" ",TRIM(A171)&amp;" ",7)+1,255)))</x:f>
      </x:c>
      <x:c r="G171" t="str">
        <x:f>IF(E171="","",IF(COUNTIF('DATA QCEW'!$A$2:$A$20,E171)&gt;0,"19-SECTOR","DETAIL / OTHER"))</x:f>
      </x:c>
    </x:row>
    <x:row r="172">
      <x:c r="D172" s="22"/>
      <x:c r="E172" t="str">
        <x:f>IF(LEFT(TRIM(A172),6)="NAICS ",IFERROR(MID(TRIM(A172),7,FIND(" ",TRIM(A172)&amp;" ",7)-7),""),"")</x:f>
      </x:c>
      <x:c r="F172" t="str">
        <x:f>IF(E172="","",TRIM(MID(TRIM(A172),FIND(" ",TRIM(A172)&amp;" ",7)+1,255)))</x:f>
      </x:c>
      <x:c r="G172" t="str">
        <x:f>IF(E172="","",IF(COUNTIF('DATA QCEW'!$A$2:$A$20,E172)&gt;0,"19-SECTOR","DETAIL / OTHER"))</x:f>
      </x:c>
    </x:row>
    <x:row r="173">
      <x:c r="D173" s="22"/>
      <x:c r="E173" t="str">
        <x:f>IF(LEFT(TRIM(A173),6)="NAICS ",IFERROR(MID(TRIM(A173),7,FIND(" ",TRIM(A173)&amp;" ",7)-7),""),"")</x:f>
      </x:c>
      <x:c r="F173" t="str">
        <x:f>IF(E173="","",TRIM(MID(TRIM(A173),FIND(" ",TRIM(A173)&amp;" ",7)+1,255)))</x:f>
      </x:c>
      <x:c r="G173" t="str">
        <x:f>IF(E173="","",IF(COUNTIF('DATA QCEW'!$A$2:$A$20,E173)&gt;0,"19-SECTOR","DETAIL / OTHER"))</x:f>
      </x:c>
    </x:row>
    <x:row r="174">
      <x:c r="D174" s="22"/>
      <x:c r="E174" t="str">
        <x:f>IF(LEFT(TRIM(A174),6)="NAICS ",IFERROR(MID(TRIM(A174),7,FIND(" ",TRIM(A174)&amp;" ",7)-7),""),"")</x:f>
      </x:c>
      <x:c r="F174" t="str">
        <x:f>IF(E174="","",TRIM(MID(TRIM(A174),FIND(" ",TRIM(A174)&amp;" ",7)+1,255)))</x:f>
      </x:c>
      <x:c r="G174" t="str">
        <x:f>IF(E174="","",IF(COUNTIF('DATA QCEW'!$A$2:$A$20,E174)&gt;0,"19-SECTOR","DETAIL / OTHER"))</x:f>
      </x:c>
    </x:row>
    <x:row r="175">
      <x:c r="D175" s="22"/>
      <x:c r="E175" t="str">
        <x:f>IF(LEFT(TRIM(A175),6)="NAICS ",IFERROR(MID(TRIM(A175),7,FIND(" ",TRIM(A175)&amp;" ",7)-7),""),"")</x:f>
      </x:c>
      <x:c r="F175" t="str">
        <x:f>IF(E175="","",TRIM(MID(TRIM(A175),FIND(" ",TRIM(A175)&amp;" ",7)+1,255)))</x:f>
      </x:c>
      <x:c r="G175" t="str">
        <x:f>IF(E175="","",IF(COUNTIF('DATA QCEW'!$A$2:$A$20,E175)&gt;0,"19-SECTOR","DETAIL / OTHER"))</x:f>
      </x:c>
    </x:row>
    <x:row r="176">
      <x:c r="D176" s="22"/>
      <x:c r="E176" t="str">
        <x:f>IF(LEFT(TRIM(A176),6)="NAICS ",IFERROR(MID(TRIM(A176),7,FIND(" ",TRIM(A176)&amp;" ",7)-7),""),"")</x:f>
      </x:c>
      <x:c r="F176" t="str">
        <x:f>IF(E176="","",TRIM(MID(TRIM(A176),FIND(" ",TRIM(A176)&amp;" ",7)+1,255)))</x:f>
      </x:c>
      <x:c r="G176" t="str">
        <x:f>IF(E176="","",IF(COUNTIF('DATA QCEW'!$A$2:$A$20,E176)&gt;0,"19-SECTOR","DETAIL / OTHER"))</x:f>
      </x:c>
    </x:row>
    <x:row r="177">
      <x:c r="D177" s="22"/>
      <x:c r="E177" t="str">
        <x:f>IF(LEFT(TRIM(A177),6)="NAICS ",IFERROR(MID(TRIM(A177),7,FIND(" ",TRIM(A177)&amp;" ",7)-7),""),"")</x:f>
      </x:c>
      <x:c r="F177" t="str">
        <x:f>IF(E177="","",TRIM(MID(TRIM(A177),FIND(" ",TRIM(A177)&amp;" ",7)+1,255)))</x:f>
      </x:c>
      <x:c r="G177" t="str">
        <x:f>IF(E177="","",IF(COUNTIF('DATA QCEW'!$A$2:$A$20,E177)&gt;0,"19-SECTOR","DETAIL / OTHER"))</x:f>
      </x:c>
    </x:row>
    <x:row r="178">
      <x:c r="D178" s="22"/>
      <x:c r="E178" t="str">
        <x:f>IF(LEFT(TRIM(A178),6)="NAICS ",IFERROR(MID(TRIM(A178),7,FIND(" ",TRIM(A178)&amp;" ",7)-7),""),"")</x:f>
      </x:c>
      <x:c r="F178" t="str">
        <x:f>IF(E178="","",TRIM(MID(TRIM(A178),FIND(" ",TRIM(A178)&amp;" ",7)+1,255)))</x:f>
      </x:c>
      <x:c r="G178" t="str">
        <x:f>IF(E178="","",IF(COUNTIF('DATA QCEW'!$A$2:$A$20,E178)&gt;0,"19-SECTOR","DETAIL / OTHER"))</x:f>
      </x:c>
    </x:row>
    <x:row r="179">
      <x:c r="D179" s="22"/>
      <x:c r="E179" t="str">
        <x:f>IF(LEFT(TRIM(A179),6)="NAICS ",IFERROR(MID(TRIM(A179),7,FIND(" ",TRIM(A179)&amp;" ",7)-7),""),"")</x:f>
      </x:c>
      <x:c r="F179" t="str">
        <x:f>IF(E179="","",TRIM(MID(TRIM(A179),FIND(" ",TRIM(A179)&amp;" ",7)+1,255)))</x:f>
      </x:c>
      <x:c r="G179" t="str">
        <x:f>IF(E179="","",IF(COUNTIF('DATA QCEW'!$A$2:$A$20,E179)&gt;0,"19-SECTOR","DETAIL / OTHER"))</x:f>
      </x:c>
    </x:row>
    <x:row r="180">
      <x:c r="D180" s="22"/>
      <x:c r="E180" t="str">
        <x:f>IF(LEFT(TRIM(A180),6)="NAICS ",IFERROR(MID(TRIM(A180),7,FIND(" ",TRIM(A180)&amp;" ",7)-7),""),"")</x:f>
      </x:c>
      <x:c r="F180" t="str">
        <x:f>IF(E180="","",TRIM(MID(TRIM(A180),FIND(" ",TRIM(A180)&amp;" ",7)+1,255)))</x:f>
      </x:c>
      <x:c r="G180" t="str">
        <x:f>IF(E180="","",IF(COUNTIF('DATA QCEW'!$A$2:$A$20,E180)&gt;0,"19-SECTOR","DETAIL / OTHER"))</x:f>
      </x:c>
    </x:row>
    <x:row r="181">
      <x:c r="D181" s="22"/>
      <x:c r="E181" t="str">
        <x:f>IF(LEFT(TRIM(A181),6)="NAICS ",IFERROR(MID(TRIM(A181),7,FIND(" ",TRIM(A181)&amp;" ",7)-7),""),"")</x:f>
      </x:c>
      <x:c r="F181" t="str">
        <x:f>IF(E181="","",TRIM(MID(TRIM(A181),FIND(" ",TRIM(A181)&amp;" ",7)+1,255)))</x:f>
      </x:c>
      <x:c r="G181" t="str">
        <x:f>IF(E181="","",IF(COUNTIF('DATA QCEW'!$A$2:$A$20,E181)&gt;0,"19-SECTOR","DETAIL / OTHER"))</x:f>
      </x:c>
    </x:row>
    <x:row r="182">
      <x:c r="D182" s="22"/>
      <x:c r="E182" t="str">
        <x:f>IF(LEFT(TRIM(A182),6)="NAICS ",IFERROR(MID(TRIM(A182),7,FIND(" ",TRIM(A182)&amp;" ",7)-7),""),"")</x:f>
      </x:c>
      <x:c r="F182" t="str">
        <x:f>IF(E182="","",TRIM(MID(TRIM(A182),FIND(" ",TRIM(A182)&amp;" ",7)+1,255)))</x:f>
      </x:c>
      <x:c r="G182" t="str">
        <x:f>IF(E182="","",IF(COUNTIF('DATA QCEW'!$A$2:$A$20,E182)&gt;0,"19-SECTOR","DETAIL / OTHER"))</x:f>
      </x:c>
    </x:row>
    <x:row r="183">
      <x:c r="D183" s="22"/>
      <x:c r="E183" t="str">
        <x:f>IF(LEFT(TRIM(A183),6)="NAICS ",IFERROR(MID(TRIM(A183),7,FIND(" ",TRIM(A183)&amp;" ",7)-7),""),"")</x:f>
      </x:c>
      <x:c r="F183" t="str">
        <x:f>IF(E183="","",TRIM(MID(TRIM(A183),FIND(" ",TRIM(A183)&amp;" ",7)+1,255)))</x:f>
      </x:c>
      <x:c r="G183" t="str">
        <x:f>IF(E183="","",IF(COUNTIF('DATA QCEW'!$A$2:$A$20,E183)&gt;0,"19-SECTOR","DETAIL / OTHER"))</x:f>
      </x:c>
    </x:row>
    <x:row r="184">
      <x:c r="D184" s="22"/>
      <x:c r="E184" t="str">
        <x:f>IF(LEFT(TRIM(A184),6)="NAICS ",IFERROR(MID(TRIM(A184),7,FIND(" ",TRIM(A184)&amp;" ",7)-7),""),"")</x:f>
      </x:c>
      <x:c r="F184" t="str">
        <x:f>IF(E184="","",TRIM(MID(TRIM(A184),FIND(" ",TRIM(A184)&amp;" ",7)+1,255)))</x:f>
      </x:c>
      <x:c r="G184" t="str">
        <x:f>IF(E184="","",IF(COUNTIF('DATA QCEW'!$A$2:$A$20,E184)&gt;0,"19-SECTOR","DETAIL / OTHER"))</x:f>
      </x:c>
    </x:row>
    <x:row r="185">
      <x:c r="D185" s="22"/>
      <x:c r="E185" t="str">
        <x:f>IF(LEFT(TRIM(A185),6)="NAICS ",IFERROR(MID(TRIM(A185),7,FIND(" ",TRIM(A185)&amp;" ",7)-7),""),"")</x:f>
      </x:c>
      <x:c r="F185" t="str">
        <x:f>IF(E185="","",TRIM(MID(TRIM(A185),FIND(" ",TRIM(A185)&amp;" ",7)+1,255)))</x:f>
      </x:c>
      <x:c r="G185" t="str">
        <x:f>IF(E185="","",IF(COUNTIF('DATA QCEW'!$A$2:$A$20,E185)&gt;0,"19-SECTOR","DETAIL / OTHER"))</x:f>
      </x:c>
    </x:row>
    <x:row r="186">
      <x:c r="D186" s="22"/>
      <x:c r="E186" t="str">
        <x:f>IF(LEFT(TRIM(A186),6)="NAICS ",IFERROR(MID(TRIM(A186),7,FIND(" ",TRIM(A186)&amp;" ",7)-7),""),"")</x:f>
      </x:c>
      <x:c r="F186" t="str">
        <x:f>IF(E186="","",TRIM(MID(TRIM(A186),FIND(" ",TRIM(A186)&amp;" ",7)+1,255)))</x:f>
      </x:c>
      <x:c r="G186" t="str">
        <x:f>IF(E186="","",IF(COUNTIF('DATA QCEW'!$A$2:$A$20,E186)&gt;0,"19-SECTOR","DETAIL / OTHER"))</x:f>
      </x:c>
    </x:row>
    <x:row r="187">
      <x:c r="D187" s="22"/>
      <x:c r="E187" t="str">
        <x:f>IF(LEFT(TRIM(A187),6)="NAICS ",IFERROR(MID(TRIM(A187),7,FIND(" ",TRIM(A187)&amp;" ",7)-7),""),"")</x:f>
      </x:c>
      <x:c r="F187" t="str">
        <x:f>IF(E187="","",TRIM(MID(TRIM(A187),FIND(" ",TRIM(A187)&amp;" ",7)+1,255)))</x:f>
      </x:c>
      <x:c r="G187" t="str">
        <x:f>IF(E187="","",IF(COUNTIF('DATA QCEW'!$A$2:$A$20,E187)&gt;0,"19-SECTOR","DETAIL / OTHER"))</x:f>
      </x:c>
    </x:row>
    <x:row r="188">
      <x:c r="D188" s="22"/>
      <x:c r="E188" t="str">
        <x:f>IF(LEFT(TRIM(A188),6)="NAICS ",IFERROR(MID(TRIM(A188),7,FIND(" ",TRIM(A188)&amp;" ",7)-7),""),"")</x:f>
      </x:c>
      <x:c r="F188" t="str">
        <x:f>IF(E188="","",TRIM(MID(TRIM(A188),FIND(" ",TRIM(A188)&amp;" ",7)+1,255)))</x:f>
      </x:c>
      <x:c r="G188" t="str">
        <x:f>IF(E188="","",IF(COUNTIF('DATA QCEW'!$A$2:$A$20,E188)&gt;0,"19-SECTOR","DETAIL / OTHER"))</x:f>
      </x:c>
    </x:row>
    <x:row r="189">
      <x:c r="D189" s="22"/>
      <x:c r="E189" t="str">
        <x:f>IF(LEFT(TRIM(A189),6)="NAICS ",IFERROR(MID(TRIM(A189),7,FIND(" ",TRIM(A189)&amp;" ",7)-7),""),"")</x:f>
      </x:c>
      <x:c r="F189" t="str">
        <x:f>IF(E189="","",TRIM(MID(TRIM(A189),FIND(" ",TRIM(A189)&amp;" ",7)+1,255)))</x:f>
      </x:c>
      <x:c r="G189" t="str">
        <x:f>IF(E189="","",IF(COUNTIF('DATA QCEW'!$A$2:$A$20,E189)&gt;0,"19-SECTOR","DETAIL / OTHER"))</x:f>
      </x:c>
    </x:row>
    <x:row r="190">
      <x:c r="D190" s="22"/>
      <x:c r="E190" t="str">
        <x:f>IF(LEFT(TRIM(A190),6)="NAICS ",IFERROR(MID(TRIM(A190),7,FIND(" ",TRIM(A190)&amp;" ",7)-7),""),"")</x:f>
      </x:c>
      <x:c r="F190" t="str">
        <x:f>IF(E190="","",TRIM(MID(TRIM(A190),FIND(" ",TRIM(A190)&amp;" ",7)+1,255)))</x:f>
      </x:c>
      <x:c r="G190" t="str">
        <x:f>IF(E190="","",IF(COUNTIF('DATA QCEW'!$A$2:$A$20,E190)&gt;0,"19-SECTOR","DETAIL / OTHER"))</x:f>
      </x:c>
    </x:row>
    <x:row r="191">
      <x:c r="D191" s="22"/>
      <x:c r="E191" t="str">
        <x:f>IF(LEFT(TRIM(A191),6)="NAICS ",IFERROR(MID(TRIM(A191),7,FIND(" ",TRIM(A191)&amp;" ",7)-7),""),"")</x:f>
      </x:c>
      <x:c r="F191" t="str">
        <x:f>IF(E191="","",TRIM(MID(TRIM(A191),FIND(" ",TRIM(A191)&amp;" ",7)+1,255)))</x:f>
      </x:c>
      <x:c r="G191" t="str">
        <x:f>IF(E191="","",IF(COUNTIF('DATA QCEW'!$A$2:$A$20,E191)&gt;0,"19-SECTOR","DETAIL / OTHER"))</x:f>
      </x:c>
    </x:row>
    <x:row r="192">
      <x:c r="D192" s="22"/>
      <x:c r="E192" t="str">
        <x:f>IF(LEFT(TRIM(A192),6)="NAICS ",IFERROR(MID(TRIM(A192),7,FIND(" ",TRIM(A192)&amp;" ",7)-7),""),"")</x:f>
      </x:c>
      <x:c r="F192" t="str">
        <x:f>IF(E192="","",TRIM(MID(TRIM(A192),FIND(" ",TRIM(A192)&amp;" ",7)+1,255)))</x:f>
      </x:c>
      <x:c r="G192" t="str">
        <x:f>IF(E192="","",IF(COUNTIF('DATA QCEW'!$A$2:$A$20,E192)&gt;0,"19-SECTOR","DETAIL / OTHER"))</x:f>
      </x:c>
    </x:row>
    <x:row r="193">
      <x:c r="D193" s="22"/>
      <x:c r="E193" t="str">
        <x:f>IF(LEFT(TRIM(A193),6)="NAICS ",IFERROR(MID(TRIM(A193),7,FIND(" ",TRIM(A193)&amp;" ",7)-7),""),"")</x:f>
      </x:c>
      <x:c r="F193" t="str">
        <x:f>IF(E193="","",TRIM(MID(TRIM(A193),FIND(" ",TRIM(A193)&amp;" ",7)+1,255)))</x:f>
      </x:c>
      <x:c r="G193" t="str">
        <x:f>IF(E193="","",IF(COUNTIF('DATA QCEW'!$A$2:$A$20,E193)&gt;0,"19-SECTOR","DETAIL / OTHER"))</x:f>
      </x:c>
    </x:row>
    <x:row r="194">
      <x:c r="D194" s="22"/>
      <x:c r="E194" t="str">
        <x:f>IF(LEFT(TRIM(A194),6)="NAICS ",IFERROR(MID(TRIM(A194),7,FIND(" ",TRIM(A194)&amp;" ",7)-7),""),"")</x:f>
      </x:c>
      <x:c r="F194" t="str">
        <x:f>IF(E194="","",TRIM(MID(TRIM(A194),FIND(" ",TRIM(A194)&amp;" ",7)+1,255)))</x:f>
      </x:c>
      <x:c r="G194" t="str">
        <x:f>IF(E194="","",IF(COUNTIF('DATA QCEW'!$A$2:$A$20,E194)&gt;0,"19-SECTOR","DETAIL / OTHER"))</x:f>
      </x:c>
    </x:row>
    <x:row r="195">
      <x:c r="D195" s="22"/>
      <x:c r="E195" t="str">
        <x:f>IF(LEFT(TRIM(A195),6)="NAICS ",IFERROR(MID(TRIM(A195),7,FIND(" ",TRIM(A195)&amp;" ",7)-7),""),"")</x:f>
      </x:c>
      <x:c r="F195" t="str">
        <x:f>IF(E195="","",TRIM(MID(TRIM(A195),FIND(" ",TRIM(A195)&amp;" ",7)+1,255)))</x:f>
      </x:c>
      <x:c r="G195" t="str">
        <x:f>IF(E195="","",IF(COUNTIF('DATA QCEW'!$A$2:$A$20,E195)&gt;0,"19-SECTOR","DETAIL / OTHER"))</x:f>
      </x:c>
    </x:row>
    <x:row r="196">
      <x:c r="D196" s="22"/>
      <x:c r="E196" t="str">
        <x:f>IF(LEFT(TRIM(A196),6)="NAICS ",IFERROR(MID(TRIM(A196),7,FIND(" ",TRIM(A196)&amp;" ",7)-7),""),"")</x:f>
      </x:c>
      <x:c r="F196" t="str">
        <x:f>IF(E196="","",TRIM(MID(TRIM(A196),FIND(" ",TRIM(A196)&amp;" ",7)+1,255)))</x:f>
      </x:c>
      <x:c r="G196" t="str">
        <x:f>IF(E196="","",IF(COUNTIF('DATA QCEW'!$A$2:$A$20,E196)&gt;0,"19-SECTOR","DETAIL / OTHER"))</x:f>
      </x:c>
    </x:row>
    <x:row r="197">
      <x:c r="D197" s="22"/>
      <x:c r="E197" t="str">
        <x:f>IF(LEFT(TRIM(A197),6)="NAICS ",IFERROR(MID(TRIM(A197),7,FIND(" ",TRIM(A197)&amp;" ",7)-7),""),"")</x:f>
      </x:c>
      <x:c r="F197" t="str">
        <x:f>IF(E197="","",TRIM(MID(TRIM(A197),FIND(" ",TRIM(A197)&amp;" ",7)+1,255)))</x:f>
      </x:c>
      <x:c r="G197" t="str">
        <x:f>IF(E197="","",IF(COUNTIF('DATA QCEW'!$A$2:$A$20,E197)&gt;0,"19-SECTOR","DETAIL / OTHER"))</x:f>
      </x:c>
    </x:row>
    <x:row r="198">
      <x:c r="D198" s="22"/>
      <x:c r="E198" t="str">
        <x:f>IF(LEFT(TRIM(A198),6)="NAICS ",IFERROR(MID(TRIM(A198),7,FIND(" ",TRIM(A198)&amp;" ",7)-7),""),"")</x:f>
      </x:c>
      <x:c r="F198" t="str">
        <x:f>IF(E198="","",TRIM(MID(TRIM(A198),FIND(" ",TRIM(A198)&amp;" ",7)+1,255)))</x:f>
      </x:c>
      <x:c r="G198" t="str">
        <x:f>IF(E198="","",IF(COUNTIF('DATA QCEW'!$A$2:$A$20,E198)&gt;0,"19-SECTOR","DETAIL / OTHER"))</x:f>
      </x:c>
    </x:row>
    <x:row r="199">
      <x:c r="D199" s="22"/>
      <x:c r="E199" t="str">
        <x:f>IF(LEFT(TRIM(A199),6)="NAICS ",IFERROR(MID(TRIM(A199),7,FIND(" ",TRIM(A199)&amp;" ",7)-7),""),"")</x:f>
      </x:c>
      <x:c r="F199" t="str">
        <x:f>IF(E199="","",TRIM(MID(TRIM(A199),FIND(" ",TRIM(A199)&amp;" ",7)+1,255)))</x:f>
      </x:c>
      <x:c r="G199" t="str">
        <x:f>IF(E199="","",IF(COUNTIF('DATA QCEW'!$A$2:$A$20,E199)&gt;0,"19-SECTOR","DETAIL / OTHER"))</x:f>
      </x:c>
    </x:row>
    <x:row r="200">
      <x:c r="D200" s="22"/>
      <x:c r="E200" t="str">
        <x:f>IF(LEFT(TRIM(A200),6)="NAICS ",IFERROR(MID(TRIM(A200),7,FIND(" ",TRIM(A200)&amp;" ",7)-7),""),"")</x:f>
      </x:c>
      <x:c r="F200" t="str">
        <x:f>IF(E200="","",TRIM(MID(TRIM(A200),FIND(" ",TRIM(A200)&amp;" ",7)+1,255)))</x:f>
      </x:c>
      <x:c r="G200" t="str">
        <x:f>IF(E200="","",IF(COUNTIF('DATA QCEW'!$A$2:$A$20,E200)&gt;0,"19-SECTOR","DETAIL / OTHER"))</x:f>
      </x:c>
    </x:row>
    <x:row r="201">
      <x:c r="D201" s="22"/>
      <x:c r="E201" t="str">
        <x:f>IF(LEFT(TRIM(A201),6)="NAICS ",IFERROR(MID(TRIM(A201),7,FIND(" ",TRIM(A201)&amp;" ",7)-7),""),"")</x:f>
      </x:c>
      <x:c r="F201" t="str">
        <x:f>IF(E201="","",TRIM(MID(TRIM(A201),FIND(" ",TRIM(A201)&amp;" ",7)+1,255)))</x:f>
      </x:c>
      <x:c r="G201" t="str">
        <x:f>IF(E201="","",IF(COUNTIF('DATA QCEW'!$A$2:$A$20,E201)&gt;0,"19-SECTOR","DETAIL / OTHER"))</x:f>
      </x:c>
    </x:row>
    <x:row r="202">
      <x:c r="D202" s="22"/>
      <x:c r="E202" t="str">
        <x:f>IF(LEFT(TRIM(A202),6)="NAICS ",IFERROR(MID(TRIM(A202),7,FIND(" ",TRIM(A202)&amp;" ",7)-7),""),"")</x:f>
      </x:c>
      <x:c r="F202" t="str">
        <x:f>IF(E202="","",TRIM(MID(TRIM(A202),FIND(" ",TRIM(A202)&amp;" ",7)+1,255)))</x:f>
      </x:c>
      <x:c r="G202" t="str">
        <x:f>IF(E202="","",IF(COUNTIF('DATA QCEW'!$A$2:$A$20,E202)&gt;0,"19-SECTOR","DETAIL / OTHER"))</x:f>
      </x:c>
    </x:row>
    <x:row r="203">
      <x:c r="D203" s="22"/>
      <x:c r="E203" t="str">
        <x:f>IF(LEFT(TRIM(A203),6)="NAICS ",IFERROR(MID(TRIM(A203),7,FIND(" ",TRIM(A203)&amp;" ",7)-7),""),"")</x:f>
      </x:c>
      <x:c r="F203" t="str">
        <x:f>IF(E203="","",TRIM(MID(TRIM(A203),FIND(" ",TRIM(A203)&amp;" ",7)+1,255)))</x:f>
      </x:c>
      <x:c r="G203" t="str">
        <x:f>IF(E203="","",IF(COUNTIF('DATA QCEW'!$A$2:$A$20,E203)&gt;0,"19-SECTOR","DETAIL / OTHER"))</x:f>
      </x:c>
    </x:row>
    <x:row r="204">
      <x:c r="D204" s="22"/>
      <x:c r="E204" t="str">
        <x:f>IF(LEFT(TRIM(A204),6)="NAICS ",IFERROR(MID(TRIM(A204),7,FIND(" ",TRIM(A204)&amp;" ",7)-7),""),"")</x:f>
      </x:c>
      <x:c r="F204" t="str">
        <x:f>IF(E204="","",TRIM(MID(TRIM(A204),FIND(" ",TRIM(A204)&amp;" ",7)+1,255)))</x:f>
      </x:c>
      <x:c r="G204" t="str">
        <x:f>IF(E204="","",IF(COUNTIF('DATA QCEW'!$A$2:$A$20,E204)&gt;0,"19-SECTOR","DETAIL / OTHER"))</x:f>
      </x:c>
    </x:row>
    <x:row r="205">
      <x:c r="D205" s="22"/>
      <x:c r="E205" t="str">
        <x:f>IF(LEFT(TRIM(A205),6)="NAICS ",IFERROR(MID(TRIM(A205),7,FIND(" ",TRIM(A205)&amp;" ",7)-7),""),"")</x:f>
      </x:c>
      <x:c r="F205" t="str">
        <x:f>IF(E205="","",TRIM(MID(TRIM(A205),FIND(" ",TRIM(A205)&amp;" ",7)+1,255)))</x:f>
      </x:c>
      <x:c r="G205" t="str">
        <x:f>IF(E205="","",IF(COUNTIF('DATA QCEW'!$A$2:$A$20,E205)&gt;0,"19-SECTOR","DETAIL / OTHER"))</x:f>
      </x:c>
    </x:row>
    <x:row r="206">
      <x:c r="D206" s="22"/>
      <x:c r="E206" t="str">
        <x:f>IF(LEFT(TRIM(A206),6)="NAICS ",IFERROR(MID(TRIM(A206),7,FIND(" ",TRIM(A206)&amp;" ",7)-7),""),"")</x:f>
      </x:c>
      <x:c r="F206" t="str">
        <x:f>IF(E206="","",TRIM(MID(TRIM(A206),FIND(" ",TRIM(A206)&amp;" ",7)+1,255)))</x:f>
      </x:c>
      <x:c r="G206" t="str">
        <x:f>IF(E206="","",IF(COUNTIF('DATA QCEW'!$A$2:$A$20,E206)&gt;0,"19-SECTOR","DETAIL / OTHER"))</x:f>
      </x:c>
    </x:row>
    <x:row r="207">
      <x:c r="D207" s="22"/>
      <x:c r="E207" t="str">
        <x:f>IF(LEFT(TRIM(A207),6)="NAICS ",IFERROR(MID(TRIM(A207),7,FIND(" ",TRIM(A207)&amp;" ",7)-7),""),"")</x:f>
      </x:c>
      <x:c r="F207" t="str">
        <x:f>IF(E207="","",TRIM(MID(TRIM(A207),FIND(" ",TRIM(A207)&amp;" ",7)+1,255)))</x:f>
      </x:c>
      <x:c r="G207" t="str">
        <x:f>IF(E207="","",IF(COUNTIF('DATA QCEW'!$A$2:$A$20,E207)&gt;0,"19-SECTOR","DETAIL / OTHER"))</x:f>
      </x:c>
    </x:row>
    <x:row r="208">
      <x:c r="D208" s="22"/>
      <x:c r="E208" t="str">
        <x:f>IF(LEFT(TRIM(A208),6)="NAICS ",IFERROR(MID(TRIM(A208),7,FIND(" ",TRIM(A208)&amp;" ",7)-7),""),"")</x:f>
      </x:c>
      <x:c r="F208" t="str">
        <x:f>IF(E208="","",TRIM(MID(TRIM(A208),FIND(" ",TRIM(A208)&amp;" ",7)+1,255)))</x:f>
      </x:c>
      <x:c r="G208" t="str">
        <x:f>IF(E208="","",IF(COUNTIF('DATA QCEW'!$A$2:$A$20,E208)&gt;0,"19-SECTOR","DETAIL / OTHER"))</x:f>
      </x:c>
    </x:row>
    <x:row r="209">
      <x:c r="D209" s="22"/>
      <x:c r="E209" t="str">
        <x:f>IF(LEFT(TRIM(A209),6)="NAICS ",IFERROR(MID(TRIM(A209),7,FIND(" ",TRIM(A209)&amp;" ",7)-7),""),"")</x:f>
      </x:c>
      <x:c r="F209" t="str">
        <x:f>IF(E209="","",TRIM(MID(TRIM(A209),FIND(" ",TRIM(A209)&amp;" ",7)+1,255)))</x:f>
      </x:c>
      <x:c r="G209" t="str">
        <x:f>IF(E209="","",IF(COUNTIF('DATA QCEW'!$A$2:$A$20,E209)&gt;0,"19-SECTOR","DETAIL / OTHER"))</x:f>
      </x:c>
    </x:row>
    <x:row r="210">
      <x:c r="D210" s="22"/>
      <x:c r="E210" t="str">
        <x:f>IF(LEFT(TRIM(A210),6)="NAICS ",IFERROR(MID(TRIM(A210),7,FIND(" ",TRIM(A210)&amp;" ",7)-7),""),"")</x:f>
      </x:c>
      <x:c r="F210" t="str">
        <x:f>IF(E210="","",TRIM(MID(TRIM(A210),FIND(" ",TRIM(A210)&amp;" ",7)+1,255)))</x:f>
      </x:c>
      <x:c r="G210" t="str">
        <x:f>IF(E210="","",IF(COUNTIF('DATA QCEW'!$A$2:$A$20,E210)&gt;0,"19-SECTOR","DETAIL / OTHER"))</x:f>
      </x:c>
    </x:row>
    <x:row r="211">
      <x:c r="D211" s="22"/>
      <x:c r="E211" t="str">
        <x:f>IF(LEFT(TRIM(A211),6)="NAICS ",IFERROR(MID(TRIM(A211),7,FIND(" ",TRIM(A211)&amp;" ",7)-7),""),"")</x:f>
      </x:c>
      <x:c r="F211" t="str">
        <x:f>IF(E211="","",TRIM(MID(TRIM(A211),FIND(" ",TRIM(A211)&amp;" ",7)+1,255)))</x:f>
      </x:c>
      <x:c r="G211" t="str">
        <x:f>IF(E211="","",IF(COUNTIF('DATA QCEW'!$A$2:$A$20,E211)&gt;0,"19-SECTOR","DETAIL / OTHER"))</x:f>
      </x:c>
    </x:row>
    <x:row r="212">
      <x:c r="D212" s="22"/>
      <x:c r="E212" t="str">
        <x:f>IF(LEFT(TRIM(A212),6)="NAICS ",IFERROR(MID(TRIM(A212),7,FIND(" ",TRIM(A212)&amp;" ",7)-7),""),"")</x:f>
      </x:c>
      <x:c r="F212" t="str">
        <x:f>IF(E212="","",TRIM(MID(TRIM(A212),FIND(" ",TRIM(A212)&amp;" ",7)+1,255)))</x:f>
      </x:c>
      <x:c r="G212" t="str">
        <x:f>IF(E212="","",IF(COUNTIF('DATA QCEW'!$A$2:$A$20,E212)&gt;0,"19-SECTOR","DETAIL / OTHER"))</x:f>
      </x:c>
    </x:row>
    <x:row r="213">
      <x:c r="D213" s="22"/>
      <x:c r="E213" t="str">
        <x:f>IF(LEFT(TRIM(A213),6)="NAICS ",IFERROR(MID(TRIM(A213),7,FIND(" ",TRIM(A213)&amp;" ",7)-7),""),"")</x:f>
      </x:c>
      <x:c r="F213" t="str">
        <x:f>IF(E213="","",TRIM(MID(TRIM(A213),FIND(" ",TRIM(A213)&amp;" ",7)+1,255)))</x:f>
      </x:c>
      <x:c r="G213" t="str">
        <x:f>IF(E213="","",IF(COUNTIF('DATA QCEW'!$A$2:$A$20,E213)&gt;0,"19-SECTOR","DETAIL / OTHER"))</x:f>
      </x:c>
    </x:row>
    <x:row r="214">
      <x:c r="D214" s="22"/>
      <x:c r="E214" t="str">
        <x:f>IF(LEFT(TRIM(A214),6)="NAICS ",IFERROR(MID(TRIM(A214),7,FIND(" ",TRIM(A214)&amp;" ",7)-7),""),"")</x:f>
      </x:c>
      <x:c r="F214" t="str">
        <x:f>IF(E214="","",TRIM(MID(TRIM(A214),FIND(" ",TRIM(A214)&amp;" ",7)+1,255)))</x:f>
      </x:c>
      <x:c r="G214" t="str">
        <x:f>IF(E214="","",IF(COUNTIF('DATA QCEW'!$A$2:$A$20,E214)&gt;0,"19-SECTOR","DETAIL / OTHER"))</x:f>
      </x:c>
    </x:row>
    <x:row r="215">
      <x:c r="D215" s="22"/>
      <x:c r="E215" t="str">
        <x:f>IF(LEFT(TRIM(A215),6)="NAICS ",IFERROR(MID(TRIM(A215),7,FIND(" ",TRIM(A215)&amp;" ",7)-7),""),"")</x:f>
      </x:c>
      <x:c r="F215" t="str">
        <x:f>IF(E215="","",TRIM(MID(TRIM(A215),FIND(" ",TRIM(A215)&amp;" ",7)+1,255)))</x:f>
      </x:c>
      <x:c r="G215" t="str">
        <x:f>IF(E215="","",IF(COUNTIF('DATA QCEW'!$A$2:$A$20,E215)&gt;0,"19-SECTOR","DETAIL / OTHER"))</x:f>
      </x:c>
    </x:row>
    <x:row r="216">
      <x:c r="D216" s="22"/>
      <x:c r="E216" t="str">
        <x:f>IF(LEFT(TRIM(A216),6)="NAICS ",IFERROR(MID(TRIM(A216),7,FIND(" ",TRIM(A216)&amp;" ",7)-7),""),"")</x:f>
      </x:c>
      <x:c r="F216" t="str">
        <x:f>IF(E216="","",TRIM(MID(TRIM(A216),FIND(" ",TRIM(A216)&amp;" ",7)+1,255)))</x:f>
      </x:c>
      <x:c r="G216" t="str">
        <x:f>IF(E216="","",IF(COUNTIF('DATA QCEW'!$A$2:$A$20,E216)&gt;0,"19-SECTOR","DETAIL / OTHER"))</x:f>
      </x:c>
    </x:row>
    <x:row r="217">
      <x:c r="D217" s="22"/>
      <x:c r="E217" t="str">
        <x:f>IF(LEFT(TRIM(A217),6)="NAICS ",IFERROR(MID(TRIM(A217),7,FIND(" ",TRIM(A217)&amp;" ",7)-7),""),"")</x:f>
      </x:c>
      <x:c r="F217" t="str">
        <x:f>IF(E217="","",TRIM(MID(TRIM(A217),FIND(" ",TRIM(A217)&amp;" ",7)+1,255)))</x:f>
      </x:c>
      <x:c r="G217" t="str">
        <x:f>IF(E217="","",IF(COUNTIF('DATA QCEW'!$A$2:$A$20,E217)&gt;0,"19-SECTOR","DETAIL / OTHER"))</x:f>
      </x:c>
    </x:row>
    <x:row r="218">
      <x:c r="D218" s="22"/>
      <x:c r="E218" t="str">
        <x:f>IF(LEFT(TRIM(A218),6)="NAICS ",IFERROR(MID(TRIM(A218),7,FIND(" ",TRIM(A218)&amp;" ",7)-7),""),"")</x:f>
      </x:c>
      <x:c r="F218" t="str">
        <x:f>IF(E218="","",TRIM(MID(TRIM(A218),FIND(" ",TRIM(A218)&amp;" ",7)+1,255)))</x:f>
      </x:c>
      <x:c r="G218" t="str">
        <x:f>IF(E218="","",IF(COUNTIF('DATA QCEW'!$A$2:$A$20,E218)&gt;0,"19-SECTOR","DETAIL / OTHER"))</x:f>
      </x:c>
    </x:row>
    <x:row r="219">
      <x:c r="D219" s="22"/>
      <x:c r="E219" t="str">
        <x:f>IF(LEFT(TRIM(A219),6)="NAICS ",IFERROR(MID(TRIM(A219),7,FIND(" ",TRIM(A219)&amp;" ",7)-7),""),"")</x:f>
      </x:c>
      <x:c r="F219" t="str">
        <x:f>IF(E219="","",TRIM(MID(TRIM(A219),FIND(" ",TRIM(A219)&amp;" ",7)+1,255)))</x:f>
      </x:c>
      <x:c r="G219" t="str">
        <x:f>IF(E219="","",IF(COUNTIF('DATA QCEW'!$A$2:$A$20,E219)&gt;0,"19-SECTOR","DETAIL / OTHER"))</x:f>
      </x:c>
    </x:row>
    <x:row r="220">
      <x:c r="D220" s="22"/>
      <x:c r="E220" t="str">
        <x:f>IF(LEFT(TRIM(A220),6)="NAICS ",IFERROR(MID(TRIM(A220),7,FIND(" ",TRIM(A220)&amp;" ",7)-7),""),"")</x:f>
      </x:c>
      <x:c r="F220" t="str">
        <x:f>IF(E220="","",TRIM(MID(TRIM(A220),FIND(" ",TRIM(A220)&amp;" ",7)+1,255)))</x:f>
      </x:c>
      <x:c r="G220" t="str">
        <x:f>IF(E220="","",IF(COUNTIF('DATA QCEW'!$A$2:$A$20,E220)&gt;0,"19-SECTOR","DETAIL / OTHER"))</x:f>
      </x:c>
    </x:row>
    <x:row r="221">
      <x:c r="D221" s="22"/>
      <x:c r="E221" t="str">
        <x:f>IF(LEFT(TRIM(A221),6)="NAICS ",IFERROR(MID(TRIM(A221),7,FIND(" ",TRIM(A221)&amp;" ",7)-7),""),"")</x:f>
      </x:c>
      <x:c r="F221" t="str">
        <x:f>IF(E221="","",TRIM(MID(TRIM(A221),FIND(" ",TRIM(A221)&amp;" ",7)+1,255)))</x:f>
      </x:c>
      <x:c r="G221" t="str">
        <x:f>IF(E221="","",IF(COUNTIF('DATA QCEW'!$A$2:$A$20,E221)&gt;0,"19-SECTOR","DETAIL / OTHER"))</x:f>
      </x:c>
    </x:row>
    <x:row r="222">
      <x:c r="D222" s="22"/>
      <x:c r="E222" t="str">
        <x:f>IF(LEFT(TRIM(A222),6)="NAICS ",IFERROR(MID(TRIM(A222),7,FIND(" ",TRIM(A222)&amp;" ",7)-7),""),"")</x:f>
      </x:c>
      <x:c r="F222" t="str">
        <x:f>IF(E222="","",TRIM(MID(TRIM(A222),FIND(" ",TRIM(A222)&amp;" ",7)+1,255)))</x:f>
      </x:c>
      <x:c r="G222" t="str">
        <x:f>IF(E222="","",IF(COUNTIF('DATA QCEW'!$A$2:$A$20,E222)&gt;0,"19-SECTOR","DETAIL / OTHER"))</x:f>
      </x:c>
    </x:row>
    <x:row r="223">
      <x:c r="D223" s="22"/>
      <x:c r="E223" t="str">
        <x:f>IF(LEFT(TRIM(A223),6)="NAICS ",IFERROR(MID(TRIM(A223),7,FIND(" ",TRIM(A223)&amp;" ",7)-7),""),"")</x:f>
      </x:c>
      <x:c r="F223" t="str">
        <x:f>IF(E223="","",TRIM(MID(TRIM(A223),FIND(" ",TRIM(A223)&amp;" ",7)+1,255)))</x:f>
      </x:c>
      <x:c r="G223" t="str">
        <x:f>IF(E223="","",IF(COUNTIF('DATA QCEW'!$A$2:$A$20,E223)&gt;0,"19-SECTOR","DETAIL / OTHER"))</x:f>
      </x:c>
    </x:row>
    <x:row r="224">
      <x:c r="D224" s="22"/>
      <x:c r="E224" t="str">
        <x:f>IF(LEFT(TRIM(A224),6)="NAICS ",IFERROR(MID(TRIM(A224),7,FIND(" ",TRIM(A224)&amp;" ",7)-7),""),"")</x:f>
      </x:c>
      <x:c r="F224" t="str">
        <x:f>IF(E224="","",TRIM(MID(TRIM(A224),FIND(" ",TRIM(A224)&amp;" ",7)+1,255)))</x:f>
      </x:c>
      <x:c r="G224" t="str">
        <x:f>IF(E224="","",IF(COUNTIF('DATA QCEW'!$A$2:$A$20,E224)&gt;0,"19-SECTOR","DETAIL / OTHER"))</x:f>
      </x:c>
    </x:row>
    <x:row r="225">
      <x:c r="D225" s="22"/>
      <x:c r="E225" t="str">
        <x:f>IF(LEFT(TRIM(A225),6)="NAICS ",IFERROR(MID(TRIM(A225),7,FIND(" ",TRIM(A225)&amp;" ",7)-7),""),"")</x:f>
      </x:c>
      <x:c r="F225" t="str">
        <x:f>IF(E225="","",TRIM(MID(TRIM(A225),FIND(" ",TRIM(A225)&amp;" ",7)+1,255)))</x:f>
      </x:c>
      <x:c r="G225" t="str">
        <x:f>IF(E225="","",IF(COUNTIF('DATA QCEW'!$A$2:$A$20,E225)&gt;0,"19-SECTOR","DETAIL / OTHER"))</x:f>
      </x:c>
    </x:row>
    <x:row r="226">
      <x:c r="D226" s="22"/>
      <x:c r="E226" t="str">
        <x:f>IF(LEFT(TRIM(A226),6)="NAICS ",IFERROR(MID(TRIM(A226),7,FIND(" ",TRIM(A226)&amp;" ",7)-7),""),"")</x:f>
      </x:c>
      <x:c r="F226" t="str">
        <x:f>IF(E226="","",TRIM(MID(TRIM(A226),FIND(" ",TRIM(A226)&amp;" ",7)+1,255)))</x:f>
      </x:c>
      <x:c r="G226" t="str">
        <x:f>IF(E226="","",IF(COUNTIF('DATA QCEW'!$A$2:$A$20,E226)&gt;0,"19-SECTOR","DETAIL / OTHER"))</x:f>
      </x:c>
    </x:row>
    <x:row r="227">
      <x:c r="D227" s="22"/>
      <x:c r="E227" t="str">
        <x:f>IF(LEFT(TRIM(A227),6)="NAICS ",IFERROR(MID(TRIM(A227),7,FIND(" ",TRIM(A227)&amp;" ",7)-7),""),"")</x:f>
      </x:c>
      <x:c r="F227" t="str">
        <x:f>IF(E227="","",TRIM(MID(TRIM(A227),FIND(" ",TRIM(A227)&amp;" ",7)+1,255)))</x:f>
      </x:c>
      <x:c r="G227" t="str">
        <x:f>IF(E227="","",IF(COUNTIF('DATA QCEW'!$A$2:$A$20,E227)&gt;0,"19-SECTOR","DETAIL / OTHER"))</x:f>
      </x:c>
    </x:row>
    <x:row r="228">
      <x:c r="D228" s="22"/>
      <x:c r="E228" t="str">
        <x:f>IF(LEFT(TRIM(A228),6)="NAICS ",IFERROR(MID(TRIM(A228),7,FIND(" ",TRIM(A228)&amp;" ",7)-7),""),"")</x:f>
      </x:c>
      <x:c r="F228" t="str">
        <x:f>IF(E228="","",TRIM(MID(TRIM(A228),FIND(" ",TRIM(A228)&amp;" ",7)+1,255)))</x:f>
      </x:c>
      <x:c r="G228" t="str">
        <x:f>IF(E228="","",IF(COUNTIF('DATA QCEW'!$A$2:$A$20,E228)&gt;0,"19-SECTOR","DETAIL / OTHER"))</x:f>
      </x:c>
    </x:row>
    <x:row r="229">
      <x:c r="D229" s="22"/>
      <x:c r="E229" t="str">
        <x:f>IF(LEFT(TRIM(A229),6)="NAICS ",IFERROR(MID(TRIM(A229),7,FIND(" ",TRIM(A229)&amp;" ",7)-7),""),"")</x:f>
      </x:c>
      <x:c r="F229" t="str">
        <x:f>IF(E229="","",TRIM(MID(TRIM(A229),FIND(" ",TRIM(A229)&amp;" ",7)+1,255)))</x:f>
      </x:c>
      <x:c r="G229" t="str">
        <x:f>IF(E229="","",IF(COUNTIF('DATA QCEW'!$A$2:$A$20,E229)&gt;0,"19-SECTOR","DETAIL / OTHER"))</x:f>
      </x:c>
    </x:row>
    <x:row r="230">
      <x:c r="D230" s="22"/>
      <x:c r="E230" t="str">
        <x:f>IF(LEFT(TRIM(A230),6)="NAICS ",IFERROR(MID(TRIM(A230),7,FIND(" ",TRIM(A230)&amp;" ",7)-7),""),"")</x:f>
      </x:c>
      <x:c r="F230" t="str">
        <x:f>IF(E230="","",TRIM(MID(TRIM(A230),FIND(" ",TRIM(A230)&amp;" ",7)+1,255)))</x:f>
      </x:c>
      <x:c r="G230" t="str">
        <x:f>IF(E230="","",IF(COUNTIF('DATA QCEW'!$A$2:$A$20,E230)&gt;0,"19-SECTOR","DETAIL / OTHER"))</x:f>
      </x:c>
    </x:row>
    <x:row r="231">
      <x:c r="D231" s="22"/>
      <x:c r="E231" t="str">
        <x:f>IF(LEFT(TRIM(A231),6)="NAICS ",IFERROR(MID(TRIM(A231),7,FIND(" ",TRIM(A231)&amp;" ",7)-7),""),"")</x:f>
      </x:c>
      <x:c r="F231" t="str">
        <x:f>IF(E231="","",TRIM(MID(TRIM(A231),FIND(" ",TRIM(A231)&amp;" ",7)+1,255)))</x:f>
      </x:c>
      <x:c r="G231" t="str">
        <x:f>IF(E231="","",IF(COUNTIF('DATA QCEW'!$A$2:$A$20,E231)&gt;0,"19-SECTOR","DETAIL / OTHER"))</x:f>
      </x:c>
    </x:row>
    <x:row r="232">
      <x:c r="D232" s="22"/>
      <x:c r="E232" t="str">
        <x:f>IF(LEFT(TRIM(A232),6)="NAICS ",IFERROR(MID(TRIM(A232),7,FIND(" ",TRIM(A232)&amp;" ",7)-7),""),"")</x:f>
      </x:c>
      <x:c r="F232" t="str">
        <x:f>IF(E232="","",TRIM(MID(TRIM(A232),FIND(" ",TRIM(A232)&amp;" ",7)+1,255)))</x:f>
      </x:c>
      <x:c r="G232" t="str">
        <x:f>IF(E232="","",IF(COUNTIF('DATA QCEW'!$A$2:$A$20,E232)&gt;0,"19-SECTOR","DETAIL / OTHER"))</x:f>
      </x:c>
    </x:row>
    <x:row r="233">
      <x:c r="D233" s="22"/>
      <x:c r="E233" t="str">
        <x:f>IF(LEFT(TRIM(A233),6)="NAICS ",IFERROR(MID(TRIM(A233),7,FIND(" ",TRIM(A233)&amp;" ",7)-7),""),"")</x:f>
      </x:c>
      <x:c r="F233" t="str">
        <x:f>IF(E233="","",TRIM(MID(TRIM(A233),FIND(" ",TRIM(A233)&amp;" ",7)+1,255)))</x:f>
      </x:c>
      <x:c r="G233" t="str">
        <x:f>IF(E233="","",IF(COUNTIF('DATA QCEW'!$A$2:$A$20,E233)&gt;0,"19-SECTOR","DETAIL / OTHER"))</x:f>
      </x:c>
    </x:row>
    <x:row r="234">
      <x:c r="D234" s="22"/>
      <x:c r="E234" t="str">
        <x:f>IF(LEFT(TRIM(A234),6)="NAICS ",IFERROR(MID(TRIM(A234),7,FIND(" ",TRIM(A234)&amp;" ",7)-7),""),"")</x:f>
      </x:c>
      <x:c r="F234" t="str">
        <x:f>IF(E234="","",TRIM(MID(TRIM(A234),FIND(" ",TRIM(A234)&amp;" ",7)+1,255)))</x:f>
      </x:c>
      <x:c r="G234" t="str">
        <x:f>IF(E234="","",IF(COUNTIF('DATA QCEW'!$A$2:$A$20,E234)&gt;0,"19-SECTOR","DETAIL / OTHER"))</x:f>
      </x:c>
    </x:row>
    <x:row r="235">
      <x:c r="D235" s="22"/>
      <x:c r="E235" t="str">
        <x:f>IF(LEFT(TRIM(A235),6)="NAICS ",IFERROR(MID(TRIM(A235),7,FIND(" ",TRIM(A235)&amp;" ",7)-7),""),"")</x:f>
      </x:c>
      <x:c r="F235" t="str">
        <x:f>IF(E235="","",TRIM(MID(TRIM(A235),FIND(" ",TRIM(A235)&amp;" ",7)+1,255)))</x:f>
      </x:c>
      <x:c r="G235" t="str">
        <x:f>IF(E235="","",IF(COUNTIF('DATA QCEW'!$A$2:$A$20,E235)&gt;0,"19-SECTOR","DETAIL / OTHER"))</x:f>
      </x:c>
    </x:row>
    <x:row r="236">
      <x:c r="D236" s="22"/>
      <x:c r="E236" t="str">
        <x:f>IF(LEFT(TRIM(A236),6)="NAICS ",IFERROR(MID(TRIM(A236),7,FIND(" ",TRIM(A236)&amp;" ",7)-7),""),"")</x:f>
      </x:c>
      <x:c r="F236" t="str">
        <x:f>IF(E236="","",TRIM(MID(TRIM(A236),FIND(" ",TRIM(A236)&amp;" ",7)+1,255)))</x:f>
      </x:c>
      <x:c r="G236" t="str">
        <x:f>IF(E236="","",IF(COUNTIF('DATA QCEW'!$A$2:$A$20,E236)&gt;0,"19-SECTOR","DETAIL / OTHER"))</x:f>
      </x:c>
    </x:row>
    <x:row r="237">
      <x:c r="D237" s="22"/>
      <x:c r="E237" t="str">
        <x:f>IF(LEFT(TRIM(A237),6)="NAICS ",IFERROR(MID(TRIM(A237),7,FIND(" ",TRIM(A237)&amp;" ",7)-7),""),"")</x:f>
      </x:c>
      <x:c r="F237" t="str">
        <x:f>IF(E237="","",TRIM(MID(TRIM(A237),FIND(" ",TRIM(A237)&amp;" ",7)+1,255)))</x:f>
      </x:c>
      <x:c r="G237" t="str">
        <x:f>IF(E237="","",IF(COUNTIF('DATA QCEW'!$A$2:$A$20,E237)&gt;0,"19-SECTOR","DETAIL / OTHER"))</x:f>
      </x:c>
    </x:row>
    <x:row r="238">
      <x:c r="D238" s="22"/>
      <x:c r="E238" t="str">
        <x:f>IF(LEFT(TRIM(A238),6)="NAICS ",IFERROR(MID(TRIM(A238),7,FIND(" ",TRIM(A238)&amp;" ",7)-7),""),"")</x:f>
      </x:c>
      <x:c r="F238" t="str">
        <x:f>IF(E238="","",TRIM(MID(TRIM(A238),FIND(" ",TRIM(A238)&amp;" ",7)+1,255)))</x:f>
      </x:c>
      <x:c r="G238" t="str">
        <x:f>IF(E238="","",IF(COUNTIF('DATA QCEW'!$A$2:$A$20,E238)&gt;0,"19-SECTOR","DETAIL / OTHER"))</x:f>
      </x:c>
    </x:row>
    <x:row r="239">
      <x:c r="D239" s="22"/>
      <x:c r="E239" t="str">
        <x:f>IF(LEFT(TRIM(A239),6)="NAICS ",IFERROR(MID(TRIM(A239),7,FIND(" ",TRIM(A239)&amp;" ",7)-7),""),"")</x:f>
      </x:c>
      <x:c r="F239" t="str">
        <x:f>IF(E239="","",TRIM(MID(TRIM(A239),FIND(" ",TRIM(A239)&amp;" ",7)+1,255)))</x:f>
      </x:c>
      <x:c r="G239" t="str">
        <x:f>IF(E239="","",IF(COUNTIF('DATA QCEW'!$A$2:$A$20,E239)&gt;0,"19-SECTOR","DETAIL / OTHER"))</x:f>
      </x:c>
    </x:row>
    <x:row r="240">
      <x:c r="D240" s="22"/>
      <x:c r="E240" t="str">
        <x:f>IF(LEFT(TRIM(A240),6)="NAICS ",IFERROR(MID(TRIM(A240),7,FIND(" ",TRIM(A240)&amp;" ",7)-7),""),"")</x:f>
      </x:c>
      <x:c r="F240" t="str">
        <x:f>IF(E240="","",TRIM(MID(TRIM(A240),FIND(" ",TRIM(A240)&amp;" ",7)+1,255)))</x:f>
      </x:c>
      <x:c r="G240" t="str">
        <x:f>IF(E240="","",IF(COUNTIF('DATA QCEW'!$A$2:$A$20,E240)&gt;0,"19-SECTOR","DETAIL / OTHER"))</x:f>
      </x:c>
    </x:row>
    <x:row r="241">
      <x:c r="D241" s="22"/>
      <x:c r="E241" t="str">
        <x:f>IF(LEFT(TRIM(A241),6)="NAICS ",IFERROR(MID(TRIM(A241),7,FIND(" ",TRIM(A241)&amp;" ",7)-7),""),"")</x:f>
      </x:c>
      <x:c r="F241" t="str">
        <x:f>IF(E241="","",TRIM(MID(TRIM(A241),FIND(" ",TRIM(A241)&amp;" ",7)+1,255)))</x:f>
      </x:c>
      <x:c r="G241" t="str">
        <x:f>IF(E241="","",IF(COUNTIF('DATA QCEW'!$A$2:$A$20,E241)&gt;0,"19-SECTOR","DETAIL / OTHER"))</x:f>
      </x:c>
    </x:row>
    <x:row r="242">
      <x:c r="D242" s="22"/>
      <x:c r="E242" t="str">
        <x:f>IF(LEFT(TRIM(A242),6)="NAICS ",IFERROR(MID(TRIM(A242),7,FIND(" ",TRIM(A242)&amp;" ",7)-7),""),"")</x:f>
      </x:c>
      <x:c r="F242" t="str">
        <x:f>IF(E242="","",TRIM(MID(TRIM(A242),FIND(" ",TRIM(A242)&amp;" ",7)+1,255)))</x:f>
      </x:c>
      <x:c r="G242" t="str">
        <x:f>IF(E242="","",IF(COUNTIF('DATA QCEW'!$A$2:$A$20,E242)&gt;0,"19-SECTOR","DETAIL / OTHER"))</x:f>
      </x:c>
    </x:row>
    <x:row r="243">
      <x:c r="D243" s="22"/>
      <x:c r="E243" t="str">
        <x:f>IF(LEFT(TRIM(A243),6)="NAICS ",IFERROR(MID(TRIM(A243),7,FIND(" ",TRIM(A243)&amp;" ",7)-7),""),"")</x:f>
      </x:c>
      <x:c r="F243" t="str">
        <x:f>IF(E243="","",TRIM(MID(TRIM(A243),FIND(" ",TRIM(A243)&amp;" ",7)+1,255)))</x:f>
      </x:c>
      <x:c r="G243" t="str">
        <x:f>IF(E243="","",IF(COUNTIF('DATA QCEW'!$A$2:$A$20,E243)&gt;0,"19-SECTOR","DETAIL / OTHER"))</x:f>
      </x:c>
    </x:row>
    <x:row r="244">
      <x:c r="D244" s="22"/>
      <x:c r="E244" t="str">
        <x:f>IF(LEFT(TRIM(A244),6)="NAICS ",IFERROR(MID(TRIM(A244),7,FIND(" ",TRIM(A244)&amp;" ",7)-7),""),"")</x:f>
      </x:c>
      <x:c r="F244" t="str">
        <x:f>IF(E244="","",TRIM(MID(TRIM(A244),FIND(" ",TRIM(A244)&amp;" ",7)+1,255)))</x:f>
      </x:c>
      <x:c r="G244" t="str">
        <x:f>IF(E244="","",IF(COUNTIF('DATA QCEW'!$A$2:$A$20,E244)&gt;0,"19-SECTOR","DETAIL / OTHER"))</x:f>
      </x:c>
    </x:row>
    <x:row r="245">
      <x:c r="D245" s="22"/>
      <x:c r="E245" t="str">
        <x:f>IF(LEFT(TRIM(A245),6)="NAICS ",IFERROR(MID(TRIM(A245),7,FIND(" ",TRIM(A245)&amp;" ",7)-7),""),"")</x:f>
      </x:c>
      <x:c r="F245" t="str">
        <x:f>IF(E245="","",TRIM(MID(TRIM(A245),FIND(" ",TRIM(A245)&amp;" ",7)+1,255)))</x:f>
      </x:c>
      <x:c r="G245" t="str">
        <x:f>IF(E245="","",IF(COUNTIF('DATA QCEW'!$A$2:$A$20,E245)&gt;0,"19-SECTOR","DETAIL / OTHER"))</x:f>
      </x:c>
    </x:row>
    <x:row r="246">
      <x:c r="D246" s="22"/>
      <x:c r="E246" t="str">
        <x:f>IF(LEFT(TRIM(A246),6)="NAICS ",IFERROR(MID(TRIM(A246),7,FIND(" ",TRIM(A246)&amp;" ",7)-7),""),"")</x:f>
      </x:c>
      <x:c r="F246" t="str">
        <x:f>IF(E246="","",TRIM(MID(TRIM(A246),FIND(" ",TRIM(A246)&amp;" ",7)+1,255)))</x:f>
      </x:c>
      <x:c r="G246" t="str">
        <x:f>IF(E246="","",IF(COUNTIF('DATA QCEW'!$A$2:$A$20,E246)&gt;0,"19-SECTOR","DETAIL / OTHER"))</x:f>
      </x:c>
    </x:row>
    <x:row r="247">
      <x:c r="D247" s="22"/>
      <x:c r="E247" t="str">
        <x:f>IF(LEFT(TRIM(A247),6)="NAICS ",IFERROR(MID(TRIM(A247),7,FIND(" ",TRIM(A247)&amp;" ",7)-7),""),"")</x:f>
      </x:c>
      <x:c r="F247" t="str">
        <x:f>IF(E247="","",TRIM(MID(TRIM(A247),FIND(" ",TRIM(A247)&amp;" ",7)+1,255)))</x:f>
      </x:c>
      <x:c r="G247" t="str">
        <x:f>IF(E247="","",IF(COUNTIF('DATA QCEW'!$A$2:$A$20,E247)&gt;0,"19-SECTOR","DETAIL / OTHER"))</x:f>
      </x:c>
    </x:row>
    <x:row r="248">
      <x:c r="D248" s="22"/>
      <x:c r="E248" t="str">
        <x:f>IF(LEFT(TRIM(A248),6)="NAICS ",IFERROR(MID(TRIM(A248),7,FIND(" ",TRIM(A248)&amp;" ",7)-7),""),"")</x:f>
      </x:c>
      <x:c r="F248" t="str">
        <x:f>IF(E248="","",TRIM(MID(TRIM(A248),FIND(" ",TRIM(A248)&amp;" ",7)+1,255)))</x:f>
      </x:c>
      <x:c r="G248" t="str">
        <x:f>IF(E248="","",IF(COUNTIF('DATA QCEW'!$A$2:$A$20,E248)&gt;0,"19-SECTOR","DETAIL / OTHER"))</x:f>
      </x:c>
    </x:row>
    <x:row r="249">
      <x:c r="D249" s="22"/>
      <x:c r="E249" t="str">
        <x:f>IF(LEFT(TRIM(A249),6)="NAICS ",IFERROR(MID(TRIM(A249),7,FIND(" ",TRIM(A249)&amp;" ",7)-7),""),"")</x:f>
      </x:c>
      <x:c r="F249" t="str">
        <x:f>IF(E249="","",TRIM(MID(TRIM(A249),FIND(" ",TRIM(A249)&amp;" ",7)+1,255)))</x:f>
      </x:c>
      <x:c r="G249" t="str">
        <x:f>IF(E249="","",IF(COUNTIF('DATA QCEW'!$A$2:$A$20,E249)&gt;0,"19-SECTOR","DETAIL / OTHER"))</x:f>
      </x:c>
    </x:row>
    <x:row r="250">
      <x:c r="D250" s="22"/>
      <x:c r="E250" t="str">
        <x:f>IF(LEFT(TRIM(A250),6)="NAICS ",IFERROR(MID(TRIM(A250),7,FIND(" ",TRIM(A250)&amp;" ",7)-7),""),"")</x:f>
      </x:c>
      <x:c r="F250" t="str">
        <x:f>IF(E250="","",TRIM(MID(TRIM(A250),FIND(" ",TRIM(A250)&amp;" ",7)+1,255)))</x:f>
      </x:c>
      <x:c r="G250" t="str">
        <x:f>IF(E250="","",IF(COUNTIF('DATA QCEW'!$A$2:$A$20,E250)&gt;0,"19-SECTOR","DETAIL / OTHER"))</x:f>
      </x:c>
    </x:row>
    <x:row r="251">
      <x:c r="D251" s="22"/>
      <x:c r="E251" t="str">
        <x:f>IF(LEFT(TRIM(A251),6)="NAICS ",IFERROR(MID(TRIM(A251),7,FIND(" ",TRIM(A251)&amp;" ",7)-7),""),"")</x:f>
      </x:c>
      <x:c r="F251" t="str">
        <x:f>IF(E251="","",TRIM(MID(TRIM(A251),FIND(" ",TRIM(A251)&amp;" ",7)+1,255)))</x:f>
      </x:c>
      <x:c r="G251" t="str">
        <x:f>IF(E251="","",IF(COUNTIF('DATA QCEW'!$A$2:$A$20,E251)&gt;0,"19-SECTOR","DETAIL / OTHER"))</x:f>
      </x:c>
    </x:row>
    <x:row r="252">
      <x:c r="D252" s="22"/>
      <x:c r="E252" t="str">
        <x:f>IF(LEFT(TRIM(A252),6)="NAICS ",IFERROR(MID(TRIM(A252),7,FIND(" ",TRIM(A252)&amp;" ",7)-7),""),"")</x:f>
      </x:c>
      <x:c r="F252" t="str">
        <x:f>IF(E252="","",TRIM(MID(TRIM(A252),FIND(" ",TRIM(A252)&amp;" ",7)+1,255)))</x:f>
      </x:c>
      <x:c r="G252" t="str">
        <x:f>IF(E252="","",IF(COUNTIF('DATA QCEW'!$A$2:$A$20,E252)&gt;0,"19-SECTOR","DETAIL / OTHER"))</x:f>
      </x:c>
    </x:row>
    <x:row r="253">
      <x:c r="D253" s="22"/>
      <x:c r="E253" t="str">
        <x:f>IF(LEFT(TRIM(A253),6)="NAICS ",IFERROR(MID(TRIM(A253),7,FIND(" ",TRIM(A253)&amp;" ",7)-7),""),"")</x:f>
      </x:c>
      <x:c r="F253" t="str">
        <x:f>IF(E253="","",TRIM(MID(TRIM(A253),FIND(" ",TRIM(A253)&amp;" ",7)+1,255)))</x:f>
      </x:c>
      <x:c r="G253" t="str">
        <x:f>IF(E253="","",IF(COUNTIF('DATA QCEW'!$A$2:$A$20,E253)&gt;0,"19-SECTOR","DETAIL / OTHER"))</x:f>
      </x:c>
    </x:row>
    <x:row r="254">
      <x:c r="D254" s="22"/>
      <x:c r="E254" t="str">
        <x:f>IF(LEFT(TRIM(A254),6)="NAICS ",IFERROR(MID(TRIM(A254),7,FIND(" ",TRIM(A254)&amp;" ",7)-7),""),"")</x:f>
      </x:c>
      <x:c r="F254" t="str">
        <x:f>IF(E254="","",TRIM(MID(TRIM(A254),FIND(" ",TRIM(A254)&amp;" ",7)+1,255)))</x:f>
      </x:c>
      <x:c r="G254" t="str">
        <x:f>IF(E254="","",IF(COUNTIF('DATA QCEW'!$A$2:$A$20,E254)&gt;0,"19-SECTOR","DETAIL / OTHER"))</x:f>
      </x:c>
    </x:row>
    <x:row r="255">
      <x:c r="D255" s="22"/>
      <x:c r="E255" t="str">
        <x:f>IF(LEFT(TRIM(A255),6)="NAICS ",IFERROR(MID(TRIM(A255),7,FIND(" ",TRIM(A255)&amp;" ",7)-7),""),"")</x:f>
      </x:c>
      <x:c r="F255" t="str">
        <x:f>IF(E255="","",TRIM(MID(TRIM(A255),FIND(" ",TRIM(A255)&amp;" ",7)+1,255)))</x:f>
      </x:c>
      <x:c r="G255" t="str">
        <x:f>IF(E255="","",IF(COUNTIF('DATA QCEW'!$A$2:$A$20,E255)&gt;0,"19-SECTOR","DETAIL / OTHER"))</x:f>
      </x:c>
    </x:row>
    <x:row r="256">
      <x:c r="D256" s="22"/>
      <x:c r="E256" t="str">
        <x:f>IF(LEFT(TRIM(A256),6)="NAICS ",IFERROR(MID(TRIM(A256),7,FIND(" ",TRIM(A256)&amp;" ",7)-7),""),"")</x:f>
      </x:c>
      <x:c r="F256" t="str">
        <x:f>IF(E256="","",TRIM(MID(TRIM(A256),FIND(" ",TRIM(A256)&amp;" ",7)+1,255)))</x:f>
      </x:c>
      <x:c r="G256" t="str">
        <x:f>IF(E256="","",IF(COUNTIF('DATA QCEW'!$A$2:$A$20,E256)&gt;0,"19-SECTOR","DETAIL / OTHER"))</x:f>
      </x:c>
    </x:row>
    <x:row r="257">
      <x:c r="D257" s="22"/>
      <x:c r="E257" t="str">
        <x:f>IF(LEFT(TRIM(A257),6)="NAICS ",IFERROR(MID(TRIM(A257),7,FIND(" ",TRIM(A257)&amp;" ",7)-7),""),"")</x:f>
      </x:c>
      <x:c r="F257" t="str">
        <x:f>IF(E257="","",TRIM(MID(TRIM(A257),FIND(" ",TRIM(A257)&amp;" ",7)+1,255)))</x:f>
      </x:c>
      <x:c r="G257" t="str">
        <x:f>IF(E257="","",IF(COUNTIF('DATA QCEW'!$A$2:$A$20,E257)&gt;0,"19-SECTOR","DETAIL / OTHER"))</x:f>
      </x:c>
    </x:row>
    <x:row r="258">
      <x:c r="D258" s="22"/>
      <x:c r="E258" t="str">
        <x:f>IF(LEFT(TRIM(A258),6)="NAICS ",IFERROR(MID(TRIM(A258),7,FIND(" ",TRIM(A258)&amp;" ",7)-7),""),"")</x:f>
      </x:c>
      <x:c r="F258" t="str">
        <x:f>IF(E258="","",TRIM(MID(TRIM(A258),FIND(" ",TRIM(A258)&amp;" ",7)+1,255)))</x:f>
      </x:c>
      <x:c r="G258" t="str">
        <x:f>IF(E258="","",IF(COUNTIF('DATA QCEW'!$A$2:$A$20,E258)&gt;0,"19-SECTOR","DETAIL / OTHER"))</x:f>
      </x:c>
    </x:row>
    <x:row r="259">
      <x:c r="D259" s="22"/>
      <x:c r="E259" t="str">
        <x:f>IF(LEFT(TRIM(A259),6)="NAICS ",IFERROR(MID(TRIM(A259),7,FIND(" ",TRIM(A259)&amp;" ",7)-7),""),"")</x:f>
      </x:c>
      <x:c r="F259" t="str">
        <x:f>IF(E259="","",TRIM(MID(TRIM(A259),FIND(" ",TRIM(A259)&amp;" ",7)+1,255)))</x:f>
      </x:c>
      <x:c r="G259" t="str">
        <x:f>IF(E259="","",IF(COUNTIF('DATA QCEW'!$A$2:$A$20,E259)&gt;0,"19-SECTOR","DETAIL / OTHER"))</x:f>
      </x:c>
    </x:row>
    <x:row r="260">
      <x:c r="D260" s="22"/>
      <x:c r="E260" t="str">
        <x:f>IF(LEFT(TRIM(A260),6)="NAICS ",IFERROR(MID(TRIM(A260),7,FIND(" ",TRIM(A260)&amp;" ",7)-7),""),"")</x:f>
      </x:c>
      <x:c r="F260" t="str">
        <x:f>IF(E260="","",TRIM(MID(TRIM(A260),FIND(" ",TRIM(A260)&amp;" ",7)+1,255)))</x:f>
      </x:c>
      <x:c r="G260" t="str">
        <x:f>IF(E260="","",IF(COUNTIF('DATA QCEW'!$A$2:$A$20,E260)&gt;0,"19-SECTOR","DETAIL / OTHER"))</x:f>
      </x:c>
    </x:row>
    <x:row r="261">
      <x:c r="D261" s="22"/>
      <x:c r="E261" t="str">
        <x:f>IF(LEFT(TRIM(A261),6)="NAICS ",IFERROR(MID(TRIM(A261),7,FIND(" ",TRIM(A261)&amp;" ",7)-7),""),"")</x:f>
      </x:c>
      <x:c r="F261" t="str">
        <x:f>IF(E261="","",TRIM(MID(TRIM(A261),FIND(" ",TRIM(A261)&amp;" ",7)+1,255)))</x:f>
      </x:c>
      <x:c r="G261" t="str">
        <x:f>IF(E261="","",IF(COUNTIF('DATA QCEW'!$A$2:$A$20,E261)&gt;0,"19-SECTOR","DETAIL / OTHER"))</x:f>
      </x:c>
    </x:row>
    <x:row r="262">
      <x:c r="D262" s="22"/>
      <x:c r="E262" t="str">
        <x:f>IF(LEFT(TRIM(A262),6)="NAICS ",IFERROR(MID(TRIM(A262),7,FIND(" ",TRIM(A262)&amp;" ",7)-7),""),"")</x:f>
      </x:c>
      <x:c r="F262" t="str">
        <x:f>IF(E262="","",TRIM(MID(TRIM(A262),FIND(" ",TRIM(A262)&amp;" ",7)+1,255)))</x:f>
      </x:c>
      <x:c r="G262" t="str">
        <x:f>IF(E262="","",IF(COUNTIF('DATA QCEW'!$A$2:$A$20,E262)&gt;0,"19-SECTOR","DETAIL / OTHER"))</x:f>
      </x:c>
    </x:row>
    <x:row r="263">
      <x:c r="D263" s="22"/>
      <x:c r="E263" t="str">
        <x:f>IF(LEFT(TRIM(A263),6)="NAICS ",IFERROR(MID(TRIM(A263),7,FIND(" ",TRIM(A263)&amp;" ",7)-7),""),"")</x:f>
      </x:c>
      <x:c r="F263" t="str">
        <x:f>IF(E263="","",TRIM(MID(TRIM(A263),FIND(" ",TRIM(A263)&amp;" ",7)+1,255)))</x:f>
      </x:c>
      <x:c r="G263" t="str">
        <x:f>IF(E263="","",IF(COUNTIF('DATA QCEW'!$A$2:$A$20,E263)&gt;0,"19-SECTOR","DETAIL / OTHER"))</x:f>
      </x:c>
    </x:row>
    <x:row r="264">
      <x:c r="D264" s="22"/>
      <x:c r="E264" t="str">
        <x:f>IF(LEFT(TRIM(A264),6)="NAICS ",IFERROR(MID(TRIM(A264),7,FIND(" ",TRIM(A264)&amp;" ",7)-7),""),"")</x:f>
      </x:c>
      <x:c r="F264" t="str">
        <x:f>IF(E264="","",TRIM(MID(TRIM(A264),FIND(" ",TRIM(A264)&amp;" ",7)+1,255)))</x:f>
      </x:c>
      <x:c r="G264" t="str">
        <x:f>IF(E264="","",IF(COUNTIF('DATA QCEW'!$A$2:$A$20,E264)&gt;0,"19-SECTOR","DETAIL / OTHER"))</x:f>
      </x:c>
    </x:row>
    <x:row r="265">
      <x:c r="D265" s="22"/>
      <x:c r="E265" t="str">
        <x:f>IF(LEFT(TRIM(A265),6)="NAICS ",IFERROR(MID(TRIM(A265),7,FIND(" ",TRIM(A265)&amp;" ",7)-7),""),"")</x:f>
      </x:c>
      <x:c r="F265" t="str">
        <x:f>IF(E265="","",TRIM(MID(TRIM(A265),FIND(" ",TRIM(A265)&amp;" ",7)+1,255)))</x:f>
      </x:c>
      <x:c r="G265" t="str">
        <x:f>IF(E265="","",IF(COUNTIF('DATA QCEW'!$A$2:$A$20,E265)&gt;0,"19-SECTOR","DETAIL / OTHER"))</x:f>
      </x:c>
    </x:row>
    <x:row r="266">
      <x:c r="D266" s="22"/>
      <x:c r="E266" t="str">
        <x:f>IF(LEFT(TRIM(A266),6)="NAICS ",IFERROR(MID(TRIM(A266),7,FIND(" ",TRIM(A266)&amp;" ",7)-7),""),"")</x:f>
      </x:c>
      <x:c r="F266" t="str">
        <x:f>IF(E266="","",TRIM(MID(TRIM(A266),FIND(" ",TRIM(A266)&amp;" ",7)+1,255)))</x:f>
      </x:c>
      <x:c r="G266" t="str">
        <x:f>IF(E266="","",IF(COUNTIF('DATA QCEW'!$A$2:$A$20,E266)&gt;0,"19-SECTOR","DETAIL / OTHER"))</x:f>
      </x:c>
    </x:row>
    <x:row r="267">
      <x:c r="D267" s="22"/>
      <x:c r="E267" t="str">
        <x:f>IF(LEFT(TRIM(A267),6)="NAICS ",IFERROR(MID(TRIM(A267),7,FIND(" ",TRIM(A267)&amp;" ",7)-7),""),"")</x:f>
      </x:c>
      <x:c r="F267" t="str">
        <x:f>IF(E267="","",TRIM(MID(TRIM(A267),FIND(" ",TRIM(A267)&amp;" ",7)+1,255)))</x:f>
      </x:c>
      <x:c r="G267" t="str">
        <x:f>IF(E267="","",IF(COUNTIF('DATA QCEW'!$A$2:$A$20,E267)&gt;0,"19-SECTOR","DETAIL / OTHER"))</x:f>
      </x:c>
    </x:row>
    <x:row r="268">
      <x:c r="D268" s="22"/>
      <x:c r="E268" t="str">
        <x:f>IF(LEFT(TRIM(A268),6)="NAICS ",IFERROR(MID(TRIM(A268),7,FIND(" ",TRIM(A268)&amp;" ",7)-7),""),"")</x:f>
      </x:c>
      <x:c r="F268" t="str">
        <x:f>IF(E268="","",TRIM(MID(TRIM(A268),FIND(" ",TRIM(A268)&amp;" ",7)+1,255)))</x:f>
      </x:c>
      <x:c r="G268" t="str">
        <x:f>IF(E268="","",IF(COUNTIF('DATA QCEW'!$A$2:$A$20,E268)&gt;0,"19-SECTOR","DETAIL / OTHER"))</x:f>
      </x:c>
    </x:row>
    <x:row r="269">
      <x:c r="D269" s="22"/>
      <x:c r="E269" t="str">
        <x:f>IF(LEFT(TRIM(A269),6)="NAICS ",IFERROR(MID(TRIM(A269),7,FIND(" ",TRIM(A269)&amp;" ",7)-7),""),"")</x:f>
      </x:c>
      <x:c r="F269" t="str">
        <x:f>IF(E269="","",TRIM(MID(TRIM(A269),FIND(" ",TRIM(A269)&amp;" ",7)+1,255)))</x:f>
      </x:c>
      <x:c r="G269" t="str">
        <x:f>IF(E269="","",IF(COUNTIF('DATA QCEW'!$A$2:$A$20,E269)&gt;0,"19-SECTOR","DETAIL / OTHER"))</x:f>
      </x:c>
    </x:row>
    <x:row r="270">
      <x:c r="D270" s="22"/>
      <x:c r="E270" t="str">
        <x:f>IF(LEFT(TRIM(A270),6)="NAICS ",IFERROR(MID(TRIM(A270),7,FIND(" ",TRIM(A270)&amp;" ",7)-7),""),"")</x:f>
      </x:c>
      <x:c r="F270" t="str">
        <x:f>IF(E270="","",TRIM(MID(TRIM(A270),FIND(" ",TRIM(A270)&amp;" ",7)+1,255)))</x:f>
      </x:c>
      <x:c r="G270" t="str">
        <x:f>IF(E270="","",IF(COUNTIF('DATA QCEW'!$A$2:$A$20,E270)&gt;0,"19-SECTOR","DETAIL / OTHER"))</x:f>
      </x:c>
    </x:row>
    <x:row r="271">
      <x:c r="D271" s="22"/>
      <x:c r="E271" t="str">
        <x:f>IF(LEFT(TRIM(A271),6)="NAICS ",IFERROR(MID(TRIM(A271),7,FIND(" ",TRIM(A271)&amp;" ",7)-7),""),"")</x:f>
      </x:c>
      <x:c r="F271" t="str">
        <x:f>IF(E271="","",TRIM(MID(TRIM(A271),FIND(" ",TRIM(A271)&amp;" ",7)+1,255)))</x:f>
      </x:c>
      <x:c r="G271" t="str">
        <x:f>IF(E271="","",IF(COUNTIF('DATA QCEW'!$A$2:$A$20,E271)&gt;0,"19-SECTOR","DETAIL / OTHER"))</x:f>
      </x:c>
    </x:row>
    <x:row r="272">
      <x:c r="D272" s="22"/>
      <x:c r="E272" t="str">
        <x:f>IF(LEFT(TRIM(A272),6)="NAICS ",IFERROR(MID(TRIM(A272),7,FIND(" ",TRIM(A272)&amp;" ",7)-7),""),"")</x:f>
      </x:c>
      <x:c r="F272" t="str">
        <x:f>IF(E272="","",TRIM(MID(TRIM(A272),FIND(" ",TRIM(A272)&amp;" ",7)+1,255)))</x:f>
      </x:c>
      <x:c r="G272" t="str">
        <x:f>IF(E272="","",IF(COUNTIF('DATA QCEW'!$A$2:$A$20,E272)&gt;0,"19-SECTOR","DETAIL / OTHER"))</x:f>
      </x:c>
    </x:row>
    <x:row r="273">
      <x:c r="D273" s="22"/>
      <x:c r="E273" t="str">
        <x:f>IF(LEFT(TRIM(A273),6)="NAICS ",IFERROR(MID(TRIM(A273),7,FIND(" ",TRIM(A273)&amp;" ",7)-7),""),"")</x:f>
      </x:c>
      <x:c r="F273" t="str">
        <x:f>IF(E273="","",TRIM(MID(TRIM(A273),FIND(" ",TRIM(A273)&amp;" ",7)+1,255)))</x:f>
      </x:c>
      <x:c r="G273" t="str">
        <x:f>IF(E273="","",IF(COUNTIF('DATA QCEW'!$A$2:$A$20,E273)&gt;0,"19-SECTOR","DETAIL / OTHER"))</x:f>
      </x:c>
    </x:row>
    <x:row r="274">
      <x:c r="D274" s="22"/>
      <x:c r="E274" t="str">
        <x:f>IF(LEFT(TRIM(A274),6)="NAICS ",IFERROR(MID(TRIM(A274),7,FIND(" ",TRIM(A274)&amp;" ",7)-7),""),"")</x:f>
      </x:c>
      <x:c r="F274" t="str">
        <x:f>IF(E274="","",TRIM(MID(TRIM(A274),FIND(" ",TRIM(A274)&amp;" ",7)+1,255)))</x:f>
      </x:c>
      <x:c r="G274" t="str">
        <x:f>IF(E274="","",IF(COUNTIF('DATA QCEW'!$A$2:$A$20,E274)&gt;0,"19-SECTOR","DETAIL / OTHER"))</x:f>
      </x:c>
    </x:row>
    <x:row r="275">
      <x:c r="D275" s="22"/>
      <x:c r="E275" t="str">
        <x:f>IF(LEFT(TRIM(A275),6)="NAICS ",IFERROR(MID(TRIM(A275),7,FIND(" ",TRIM(A275)&amp;" ",7)-7),""),"")</x:f>
      </x:c>
      <x:c r="F275" t="str">
        <x:f>IF(E275="","",TRIM(MID(TRIM(A275),FIND(" ",TRIM(A275)&amp;" ",7)+1,255)))</x:f>
      </x:c>
      <x:c r="G275" t="str">
        <x:f>IF(E275="","",IF(COUNTIF('DATA QCEW'!$A$2:$A$20,E275)&gt;0,"19-SECTOR","DETAIL / OTHER"))</x:f>
      </x:c>
    </x:row>
    <x:row r="276">
      <x:c r="D276" s="22"/>
      <x:c r="E276" t="str">
        <x:f>IF(LEFT(TRIM(A276),6)="NAICS ",IFERROR(MID(TRIM(A276),7,FIND(" ",TRIM(A276)&amp;" ",7)-7),""),"")</x:f>
      </x:c>
      <x:c r="F276" t="str">
        <x:f>IF(E276="","",TRIM(MID(TRIM(A276),FIND(" ",TRIM(A276)&amp;" ",7)+1,255)))</x:f>
      </x:c>
      <x:c r="G276" t="str">
        <x:f>IF(E276="","",IF(COUNTIF('DATA QCEW'!$A$2:$A$20,E276)&gt;0,"19-SECTOR","DETAIL / OTHER"))</x:f>
      </x:c>
    </x:row>
    <x:row r="277">
      <x:c r="D277" s="22"/>
      <x:c r="E277" t="str">
        <x:f>IF(LEFT(TRIM(A277),6)="NAICS ",IFERROR(MID(TRIM(A277),7,FIND(" ",TRIM(A277)&amp;" ",7)-7),""),"")</x:f>
      </x:c>
      <x:c r="F277" t="str">
        <x:f>IF(E277="","",TRIM(MID(TRIM(A277),FIND(" ",TRIM(A277)&amp;" ",7)+1,255)))</x:f>
      </x:c>
      <x:c r="G277" t="str">
        <x:f>IF(E277="","",IF(COUNTIF('DATA QCEW'!$A$2:$A$20,E277)&gt;0,"19-SECTOR","DETAIL / OTHER"))</x:f>
      </x:c>
    </x:row>
    <x:row r="278">
      <x:c r="D278" s="22"/>
      <x:c r="E278" t="str">
        <x:f>IF(LEFT(TRIM(A278),6)="NAICS ",IFERROR(MID(TRIM(A278),7,FIND(" ",TRIM(A278)&amp;" ",7)-7),""),"")</x:f>
      </x:c>
      <x:c r="F278" t="str">
        <x:f>IF(E278="","",TRIM(MID(TRIM(A278),FIND(" ",TRIM(A278)&amp;" ",7)+1,255)))</x:f>
      </x:c>
      <x:c r="G278" t="str">
        <x:f>IF(E278="","",IF(COUNTIF('DATA QCEW'!$A$2:$A$20,E278)&gt;0,"19-SECTOR","DETAIL / OTHER"))</x:f>
      </x:c>
    </x:row>
    <x:row r="279">
      <x:c r="D279" s="22"/>
      <x:c r="E279" t="str">
        <x:f>IF(LEFT(TRIM(A279),6)="NAICS ",IFERROR(MID(TRIM(A279),7,FIND(" ",TRIM(A279)&amp;" ",7)-7),""),"")</x:f>
      </x:c>
      <x:c r="F279" t="str">
        <x:f>IF(E279="","",TRIM(MID(TRIM(A279),FIND(" ",TRIM(A279)&amp;" ",7)+1,255)))</x:f>
      </x:c>
      <x:c r="G279" t="str">
        <x:f>IF(E279="","",IF(COUNTIF('DATA QCEW'!$A$2:$A$20,E279)&gt;0,"19-SECTOR","DETAIL / OTHER"))</x:f>
      </x:c>
    </x:row>
    <x:row r="280">
      <x:c r="D280" s="22"/>
      <x:c r="E280" t="str">
        <x:f>IF(LEFT(TRIM(A280),6)="NAICS ",IFERROR(MID(TRIM(A280),7,FIND(" ",TRIM(A280)&amp;" ",7)-7),""),"")</x:f>
      </x:c>
      <x:c r="F280" t="str">
        <x:f>IF(E280="","",TRIM(MID(TRIM(A280),FIND(" ",TRIM(A280)&amp;" ",7)+1,255)))</x:f>
      </x:c>
      <x:c r="G280" t="str">
        <x:f>IF(E280="","",IF(COUNTIF('DATA QCEW'!$A$2:$A$20,E280)&gt;0,"19-SECTOR","DETAIL / OTHER"))</x:f>
      </x:c>
    </x:row>
    <x:row r="281">
      <x:c r="D281" s="22"/>
      <x:c r="E281" t="str">
        <x:f>IF(LEFT(TRIM(A281),6)="NAICS ",IFERROR(MID(TRIM(A281),7,FIND(" ",TRIM(A281)&amp;" ",7)-7),""),"")</x:f>
      </x:c>
      <x:c r="F281" t="str">
        <x:f>IF(E281="","",TRIM(MID(TRIM(A281),FIND(" ",TRIM(A281)&amp;" ",7)+1,255)))</x:f>
      </x:c>
      <x:c r="G281" t="str">
        <x:f>IF(E281="","",IF(COUNTIF('DATA QCEW'!$A$2:$A$20,E281)&gt;0,"19-SECTOR","DETAIL / OTHER"))</x:f>
      </x:c>
    </x:row>
    <x:row r="282">
      <x:c r="D282" s="22"/>
      <x:c r="E282" t="str">
        <x:f>IF(LEFT(TRIM(A282),6)="NAICS ",IFERROR(MID(TRIM(A282),7,FIND(" ",TRIM(A282)&amp;" ",7)-7),""),"")</x:f>
      </x:c>
      <x:c r="F282" t="str">
        <x:f>IF(E282="","",TRIM(MID(TRIM(A282),FIND(" ",TRIM(A282)&amp;" ",7)+1,255)))</x:f>
      </x:c>
      <x:c r="G282" t="str">
        <x:f>IF(E282="","",IF(COUNTIF('DATA QCEW'!$A$2:$A$20,E282)&gt;0,"19-SECTOR","DETAIL / OTHER"))</x:f>
      </x:c>
    </x:row>
    <x:row r="283">
      <x:c r="D283" s="22"/>
      <x:c r="E283" t="str">
        <x:f>IF(LEFT(TRIM(A283),6)="NAICS ",IFERROR(MID(TRIM(A283),7,FIND(" ",TRIM(A283)&amp;" ",7)-7),""),"")</x:f>
      </x:c>
      <x:c r="F283" t="str">
        <x:f>IF(E283="","",TRIM(MID(TRIM(A283),FIND(" ",TRIM(A283)&amp;" ",7)+1,255)))</x:f>
      </x:c>
      <x:c r="G283" t="str">
        <x:f>IF(E283="","",IF(COUNTIF('DATA QCEW'!$A$2:$A$20,E283)&gt;0,"19-SECTOR","DETAIL / OTHER"))</x:f>
      </x:c>
    </x:row>
    <x:row r="284">
      <x:c r="D284" s="22"/>
      <x:c r="E284" t="str">
        <x:f>IF(LEFT(TRIM(A284),6)="NAICS ",IFERROR(MID(TRIM(A284),7,FIND(" ",TRIM(A284)&amp;" ",7)-7),""),"")</x:f>
      </x:c>
      <x:c r="F284" t="str">
        <x:f>IF(E284="","",TRIM(MID(TRIM(A284),FIND(" ",TRIM(A284)&amp;" ",7)+1,255)))</x:f>
      </x:c>
      <x:c r="G284" t="str">
        <x:f>IF(E284="","",IF(COUNTIF('DATA QCEW'!$A$2:$A$20,E284)&gt;0,"19-SECTOR","DETAIL / OTHER"))</x:f>
      </x:c>
    </x:row>
    <x:row r="285">
      <x:c r="D285" s="22"/>
      <x:c r="E285" t="str">
        <x:f>IF(LEFT(TRIM(A285),6)="NAICS ",IFERROR(MID(TRIM(A285),7,FIND(" ",TRIM(A285)&amp;" ",7)-7),""),"")</x:f>
      </x:c>
      <x:c r="F285" t="str">
        <x:f>IF(E285="","",TRIM(MID(TRIM(A285),FIND(" ",TRIM(A285)&amp;" ",7)+1,255)))</x:f>
      </x:c>
      <x:c r="G285" t="str">
        <x:f>IF(E285="","",IF(COUNTIF('DATA QCEW'!$A$2:$A$20,E285)&gt;0,"19-SECTOR","DETAIL / OTHER"))</x:f>
      </x:c>
    </x:row>
    <x:row r="286">
      <x:c r="D286" s="22"/>
      <x:c r="E286" t="str">
        <x:f>IF(LEFT(TRIM(A286),6)="NAICS ",IFERROR(MID(TRIM(A286),7,FIND(" ",TRIM(A286)&amp;" ",7)-7),""),"")</x:f>
      </x:c>
      <x:c r="F286" t="str">
        <x:f>IF(E286="","",TRIM(MID(TRIM(A286),FIND(" ",TRIM(A286)&amp;" ",7)+1,255)))</x:f>
      </x:c>
      <x:c r="G286" t="str">
        <x:f>IF(E286="","",IF(COUNTIF('DATA QCEW'!$A$2:$A$20,E286)&gt;0,"19-SECTOR","DETAIL / OTHER"))</x:f>
      </x:c>
    </x:row>
    <x:row r="287">
      <x:c r="D287" s="22"/>
      <x:c r="E287" t="str">
        <x:f>IF(LEFT(TRIM(A287),6)="NAICS ",IFERROR(MID(TRIM(A287),7,FIND(" ",TRIM(A287)&amp;" ",7)-7),""),"")</x:f>
      </x:c>
      <x:c r="F287" t="str">
        <x:f>IF(E287="","",TRIM(MID(TRIM(A287),FIND(" ",TRIM(A287)&amp;" ",7)+1,255)))</x:f>
      </x:c>
      <x:c r="G287" t="str">
        <x:f>IF(E287="","",IF(COUNTIF('DATA QCEW'!$A$2:$A$20,E287)&gt;0,"19-SECTOR","DETAIL / OTHER"))</x:f>
      </x:c>
    </x:row>
    <x:row r="288">
      <x:c r="D288" s="22"/>
      <x:c r="E288" t="str">
        <x:f>IF(LEFT(TRIM(A288),6)="NAICS ",IFERROR(MID(TRIM(A288),7,FIND(" ",TRIM(A288)&amp;" ",7)-7),""),"")</x:f>
      </x:c>
      <x:c r="F288" t="str">
        <x:f>IF(E288="","",TRIM(MID(TRIM(A288),FIND(" ",TRIM(A288)&amp;" ",7)+1,255)))</x:f>
      </x:c>
      <x:c r="G288" t="str">
        <x:f>IF(E288="","",IF(COUNTIF('DATA QCEW'!$A$2:$A$20,E288)&gt;0,"19-SECTOR","DETAIL / OTHER"))</x:f>
      </x:c>
    </x:row>
    <x:row r="289">
      <x:c r="D289" s="22"/>
      <x:c r="E289" t="str">
        <x:f>IF(LEFT(TRIM(A289),6)="NAICS ",IFERROR(MID(TRIM(A289),7,FIND(" ",TRIM(A289)&amp;" ",7)-7),""),"")</x:f>
      </x:c>
      <x:c r="F289" t="str">
        <x:f>IF(E289="","",TRIM(MID(TRIM(A289),FIND(" ",TRIM(A289)&amp;" ",7)+1,255)))</x:f>
      </x:c>
      <x:c r="G289" t="str">
        <x:f>IF(E289="","",IF(COUNTIF('DATA QCEW'!$A$2:$A$20,E289)&gt;0,"19-SECTOR","DETAIL / OTHER"))</x:f>
      </x:c>
    </x:row>
    <x:row r="290">
      <x:c r="D290" s="22"/>
      <x:c r="E290" t="str">
        <x:f>IF(LEFT(TRIM(A290),6)="NAICS ",IFERROR(MID(TRIM(A290),7,FIND(" ",TRIM(A290)&amp;" ",7)-7),""),"")</x:f>
      </x:c>
      <x:c r="F290" t="str">
        <x:f>IF(E290="","",TRIM(MID(TRIM(A290),FIND(" ",TRIM(A290)&amp;" ",7)+1,255)))</x:f>
      </x:c>
      <x:c r="G290" t="str">
        <x:f>IF(E290="","",IF(COUNTIF('DATA QCEW'!$A$2:$A$20,E290)&gt;0,"19-SECTOR","DETAIL / OTHER"))</x:f>
      </x:c>
    </x:row>
    <x:row r="291">
      <x:c r="D291" s="22"/>
      <x:c r="E291" t="str">
        <x:f>IF(LEFT(TRIM(A291),6)="NAICS ",IFERROR(MID(TRIM(A291),7,FIND(" ",TRIM(A291)&amp;" ",7)-7),""),"")</x:f>
      </x:c>
      <x:c r="F291" t="str">
        <x:f>IF(E291="","",TRIM(MID(TRIM(A291),FIND(" ",TRIM(A291)&amp;" ",7)+1,255)))</x:f>
      </x:c>
      <x:c r="G291" t="str">
        <x:f>IF(E291="","",IF(COUNTIF('DATA QCEW'!$A$2:$A$20,E291)&gt;0,"19-SECTOR","DETAIL / OTHER"))</x:f>
      </x:c>
    </x:row>
    <x:row r="292">
      <x:c r="D292" s="22"/>
      <x:c r="E292" t="str">
        <x:f>IF(LEFT(TRIM(A292),6)="NAICS ",IFERROR(MID(TRIM(A292),7,FIND(" ",TRIM(A292)&amp;" ",7)-7),""),"")</x:f>
      </x:c>
      <x:c r="F292" t="str">
        <x:f>IF(E292="","",TRIM(MID(TRIM(A292),FIND(" ",TRIM(A292)&amp;" ",7)+1,255)))</x:f>
      </x:c>
      <x:c r="G292" t="str">
        <x:f>IF(E292="","",IF(COUNTIF('DATA QCEW'!$A$2:$A$20,E292)&gt;0,"19-SECTOR","DETAIL / OTHER"))</x:f>
      </x:c>
    </x:row>
    <x:row r="293">
      <x:c r="D293" s="22"/>
      <x:c r="E293" t="str">
        <x:f>IF(LEFT(TRIM(A293),6)="NAICS ",IFERROR(MID(TRIM(A293),7,FIND(" ",TRIM(A293)&amp;" ",7)-7),""),"")</x:f>
      </x:c>
      <x:c r="F293" t="str">
        <x:f>IF(E293="","",TRIM(MID(TRIM(A293),FIND(" ",TRIM(A293)&amp;" ",7)+1,255)))</x:f>
      </x:c>
      <x:c r="G293" t="str">
        <x:f>IF(E293="","",IF(COUNTIF('DATA QCEW'!$A$2:$A$20,E293)&gt;0,"19-SECTOR","DETAIL / OTHER"))</x:f>
      </x:c>
    </x:row>
    <x:row r="294">
      <x:c r="D294" s="22"/>
      <x:c r="E294" t="str">
        <x:f>IF(LEFT(TRIM(A294),6)="NAICS ",IFERROR(MID(TRIM(A294),7,FIND(" ",TRIM(A294)&amp;" ",7)-7),""),"")</x:f>
      </x:c>
      <x:c r="F294" t="str">
        <x:f>IF(E294="","",TRIM(MID(TRIM(A294),FIND(" ",TRIM(A294)&amp;" ",7)+1,255)))</x:f>
      </x:c>
      <x:c r="G294" t="str">
        <x:f>IF(E294="","",IF(COUNTIF('DATA QCEW'!$A$2:$A$20,E294)&gt;0,"19-SECTOR","DETAIL / OTHER"))</x:f>
      </x:c>
    </x:row>
    <x:row r="295">
      <x:c r="D295" s="22"/>
      <x:c r="E295" t="str">
        <x:f>IF(LEFT(TRIM(A295),6)="NAICS ",IFERROR(MID(TRIM(A295),7,FIND(" ",TRIM(A295)&amp;" ",7)-7),""),"")</x:f>
      </x:c>
      <x:c r="F295" t="str">
        <x:f>IF(E295="","",TRIM(MID(TRIM(A295),FIND(" ",TRIM(A295)&amp;" ",7)+1,255)))</x:f>
      </x:c>
      <x:c r="G295" t="str">
        <x:f>IF(E295="","",IF(COUNTIF('DATA QCEW'!$A$2:$A$20,E295)&gt;0,"19-SECTOR","DETAIL / OTHER"))</x:f>
      </x:c>
    </x:row>
    <x:row r="296">
      <x:c r="D296" s="22"/>
      <x:c r="E296" t="str">
        <x:f>IF(LEFT(TRIM(A296),6)="NAICS ",IFERROR(MID(TRIM(A296),7,FIND(" ",TRIM(A296)&amp;" ",7)-7),""),"")</x:f>
      </x:c>
      <x:c r="F296" t="str">
        <x:f>IF(E296="","",TRIM(MID(TRIM(A296),FIND(" ",TRIM(A296)&amp;" ",7)+1,255)))</x:f>
      </x:c>
      <x:c r="G296" t="str">
        <x:f>IF(E296="","",IF(COUNTIF('DATA QCEW'!$A$2:$A$20,E296)&gt;0,"19-SECTOR","DETAIL / OTHER"))</x:f>
      </x:c>
    </x:row>
    <x:row r="297">
      <x:c r="D297" s="22"/>
      <x:c r="E297" t="str">
        <x:f>IF(LEFT(TRIM(A297),6)="NAICS ",IFERROR(MID(TRIM(A297),7,FIND(" ",TRIM(A297)&amp;" ",7)-7),""),"")</x:f>
      </x:c>
      <x:c r="F297" t="str">
        <x:f>IF(E297="","",TRIM(MID(TRIM(A297),FIND(" ",TRIM(A297)&amp;" ",7)+1,255)))</x:f>
      </x:c>
      <x:c r="G297" t="str">
        <x:f>IF(E297="","",IF(COUNTIF('DATA QCEW'!$A$2:$A$20,E297)&gt;0,"19-SECTOR","DETAIL / OTHER"))</x:f>
      </x:c>
    </x:row>
    <x:row r="298">
      <x:c r="D298" s="22"/>
      <x:c r="E298" t="str">
        <x:f>IF(LEFT(TRIM(A298),6)="NAICS ",IFERROR(MID(TRIM(A298),7,FIND(" ",TRIM(A298)&amp;" ",7)-7),""),"")</x:f>
      </x:c>
      <x:c r="F298" t="str">
        <x:f>IF(E298="","",TRIM(MID(TRIM(A298),FIND(" ",TRIM(A298)&amp;" ",7)+1,255)))</x:f>
      </x:c>
      <x:c r="G298" t="str">
        <x:f>IF(E298="","",IF(COUNTIF('DATA QCEW'!$A$2:$A$20,E298)&gt;0,"19-SECTOR","DETAIL / OTHER"))</x:f>
      </x:c>
    </x:row>
    <x:row r="299">
      <x:c r="D299" s="22"/>
      <x:c r="E299" t="str">
        <x:f>IF(LEFT(TRIM(A299),6)="NAICS ",IFERROR(MID(TRIM(A299),7,FIND(" ",TRIM(A299)&amp;" ",7)-7),""),"")</x:f>
      </x:c>
      <x:c r="F299" t="str">
        <x:f>IF(E299="","",TRIM(MID(TRIM(A299),FIND(" ",TRIM(A299)&amp;" ",7)+1,255)))</x:f>
      </x:c>
      <x:c r="G299" t="str">
        <x:f>IF(E299="","",IF(COUNTIF('DATA QCEW'!$A$2:$A$20,E299)&gt;0,"19-SECTOR","DETAIL / OTHER"))</x:f>
      </x:c>
    </x:row>
    <x:row r="300">
      <x:c r="D300" s="22"/>
      <x:c r="E300" t="str">
        <x:f>IF(LEFT(TRIM(A300),6)="NAICS ",IFERROR(MID(TRIM(A300),7,FIND(" ",TRIM(A300)&amp;" ",7)-7),""),"")</x:f>
      </x:c>
      <x:c r="F300" t="str">
        <x:f>IF(E300="","",TRIM(MID(TRIM(A300),FIND(" ",TRIM(A300)&amp;" ",7)+1,255)))</x:f>
      </x:c>
      <x:c r="G300" t="str">
        <x:f>IF(E300="","",IF(COUNTIF('DATA QCEW'!$A$2:$A$20,E300)&gt;0,"19-SECTOR","DETAIL / OTHER"))</x:f>
      </x:c>
    </x:row>
    <x:row r="301">
      <x:c r="D301" s="22"/>
      <x:c r="E301" t="str">
        <x:f>IF(LEFT(TRIM(A301),6)="NAICS ",IFERROR(MID(TRIM(A301),7,FIND(" ",TRIM(A301)&amp;" ",7)-7),""),"")</x:f>
      </x:c>
      <x:c r="F301" t="str">
        <x:f>IF(E301="","",TRIM(MID(TRIM(A301),FIND(" ",TRIM(A301)&amp;" ",7)+1,255)))</x:f>
      </x:c>
      <x:c r="G301" t="str">
        <x:f>IF(E301="","",IF(COUNTIF('DATA QCEW'!$A$2:$A$20,E301)&gt;0,"19-SECTOR","DETAIL / OTHER"))</x:f>
      </x:c>
    </x:row>
    <x:row r="302">
      <x:c r="D302" s="22"/>
      <x:c r="E302" t="str">
        <x:f>IF(LEFT(TRIM(A302),6)="NAICS ",IFERROR(MID(TRIM(A302),7,FIND(" ",TRIM(A302)&amp;" ",7)-7),""),"")</x:f>
      </x:c>
      <x:c r="F302" t="str">
        <x:f>IF(E302="","",TRIM(MID(TRIM(A302),FIND(" ",TRIM(A302)&amp;" ",7)+1,255)))</x:f>
      </x:c>
      <x:c r="G302" t="str">
        <x:f>IF(E302="","",IF(COUNTIF('DATA QCEW'!$A$2:$A$20,E302)&gt;0,"19-SECTOR","DETAIL / OTHER"))</x:f>
      </x:c>
    </x:row>
    <x:row r="303">
      <x:c r="D303" s="22"/>
      <x:c r="E303" t="str">
        <x:f>IF(LEFT(TRIM(A303),6)="NAICS ",IFERROR(MID(TRIM(A303),7,FIND(" ",TRIM(A303)&amp;" ",7)-7),""),"")</x:f>
      </x:c>
      <x:c r="F303" t="str">
        <x:f>IF(E303="","",TRIM(MID(TRIM(A303),FIND(" ",TRIM(A303)&amp;" ",7)+1,255)))</x:f>
      </x:c>
      <x:c r="G303" t="str">
        <x:f>IF(E303="","",IF(COUNTIF('DATA QCEW'!$A$2:$A$20,E303)&gt;0,"19-SECTOR","DETAIL / OTHER"))</x:f>
      </x:c>
    </x:row>
    <x:row r="304">
      <x:c r="D304" s="22"/>
      <x:c r="E304" t="str">
        <x:f>IF(LEFT(TRIM(A304),6)="NAICS ",IFERROR(MID(TRIM(A304),7,FIND(" ",TRIM(A304)&amp;" ",7)-7),""),"")</x:f>
      </x:c>
      <x:c r="F304" t="str">
        <x:f>IF(E304="","",TRIM(MID(TRIM(A304),FIND(" ",TRIM(A304)&amp;" ",7)+1,255)))</x:f>
      </x:c>
      <x:c r="G304" t="str">
        <x:f>IF(E304="","",IF(COUNTIF('DATA QCEW'!$A$2:$A$20,E304)&gt;0,"19-SECTOR","DETAIL / OTHER"))</x:f>
      </x:c>
    </x:row>
    <x:row r="305">
      <x:c r="D305" s="22"/>
      <x:c r="E305" t="str">
        <x:f>IF(LEFT(TRIM(A305),6)="NAICS ",IFERROR(MID(TRIM(A305),7,FIND(" ",TRIM(A305)&amp;" ",7)-7),""),"")</x:f>
      </x:c>
      <x:c r="F305" t="str">
        <x:f>IF(E305="","",TRIM(MID(TRIM(A305),FIND(" ",TRIM(A305)&amp;" ",7)+1,255)))</x:f>
      </x:c>
      <x:c r="G305" t="str">
        <x:f>IF(E305="","",IF(COUNTIF('DATA QCEW'!$A$2:$A$20,E305)&gt;0,"19-SECTOR","DETAIL / OTHER"))</x:f>
      </x:c>
    </x:row>
    <x:row r="306">
      <x:c r="D306" s="22"/>
      <x:c r="E306" t="str">
        <x:f>IF(LEFT(TRIM(A306),6)="NAICS ",IFERROR(MID(TRIM(A306),7,FIND(" ",TRIM(A306)&amp;" ",7)-7),""),"")</x:f>
      </x:c>
      <x:c r="F306" t="str">
        <x:f>IF(E306="","",TRIM(MID(TRIM(A306),FIND(" ",TRIM(A306)&amp;" ",7)+1,255)))</x:f>
      </x:c>
      <x:c r="G306" t="str">
        <x:f>IF(E306="","",IF(COUNTIF('DATA QCEW'!$A$2:$A$20,E306)&gt;0,"19-SECTOR","DETAIL / OTHER"))</x:f>
      </x:c>
    </x:row>
    <x:row r="307">
      <x:c r="D307" s="22"/>
      <x:c r="E307" t="str">
        <x:f>IF(LEFT(TRIM(A307),6)="NAICS ",IFERROR(MID(TRIM(A307),7,FIND(" ",TRIM(A307)&amp;" ",7)-7),""),"")</x:f>
      </x:c>
      <x:c r="F307" t="str">
        <x:f>IF(E307="","",TRIM(MID(TRIM(A307),FIND(" ",TRIM(A307)&amp;" ",7)+1,255)))</x:f>
      </x:c>
      <x:c r="G307" t="str">
        <x:f>IF(E307="","",IF(COUNTIF('DATA QCEW'!$A$2:$A$20,E307)&gt;0,"19-SECTOR","DETAIL / OTHER"))</x:f>
      </x:c>
    </x:row>
    <x:row r="308">
      <x:c r="D308" s="22"/>
      <x:c r="E308" t="str">
        <x:f>IF(LEFT(TRIM(A308),6)="NAICS ",IFERROR(MID(TRIM(A308),7,FIND(" ",TRIM(A308)&amp;" ",7)-7),""),"")</x:f>
      </x:c>
      <x:c r="F308" t="str">
        <x:f>IF(E308="","",TRIM(MID(TRIM(A308),FIND(" ",TRIM(A308)&amp;" ",7)+1,255)))</x:f>
      </x:c>
      <x:c r="G308" t="str">
        <x:f>IF(E308="","",IF(COUNTIF('DATA QCEW'!$A$2:$A$20,E308)&gt;0,"19-SECTOR","DETAIL / OTHER"))</x:f>
      </x:c>
    </x:row>
    <x:row r="309">
      <x:c r="D309" s="22"/>
      <x:c r="E309" t="str">
        <x:f>IF(LEFT(TRIM(A309),6)="NAICS ",IFERROR(MID(TRIM(A309),7,FIND(" ",TRIM(A309)&amp;" ",7)-7),""),"")</x:f>
      </x:c>
      <x:c r="F309" t="str">
        <x:f>IF(E309="","",TRIM(MID(TRIM(A309),FIND(" ",TRIM(A309)&amp;" ",7)+1,255)))</x:f>
      </x:c>
      <x:c r="G309" t="str">
        <x:f>IF(E309="","",IF(COUNTIF('DATA QCEW'!$A$2:$A$20,E309)&gt;0,"19-SECTOR","DETAIL / OTHER"))</x:f>
      </x:c>
    </x:row>
    <x:row r="310">
      <x:c r="D310" s="22"/>
      <x:c r="E310" t="str">
        <x:f>IF(LEFT(TRIM(A310),6)="NAICS ",IFERROR(MID(TRIM(A310),7,FIND(" ",TRIM(A310)&amp;" ",7)-7),""),"")</x:f>
      </x:c>
      <x:c r="F310" t="str">
        <x:f>IF(E310="","",TRIM(MID(TRIM(A310),FIND(" ",TRIM(A310)&amp;" ",7)+1,255)))</x:f>
      </x:c>
      <x:c r="G310" t="str">
        <x:f>IF(E310="","",IF(COUNTIF('DATA QCEW'!$A$2:$A$20,E310)&gt;0,"19-SECTOR","DETAIL / OTHER"))</x:f>
      </x:c>
    </x:row>
    <x:row r="311">
      <x:c r="D311" s="22"/>
      <x:c r="E311" t="str">
        <x:f>IF(LEFT(TRIM(A311),6)="NAICS ",IFERROR(MID(TRIM(A311),7,FIND(" ",TRIM(A311)&amp;" ",7)-7),""),"")</x:f>
      </x:c>
      <x:c r="F311" t="str">
        <x:f>IF(E311="","",TRIM(MID(TRIM(A311),FIND(" ",TRIM(A311)&amp;" ",7)+1,255)))</x:f>
      </x:c>
      <x:c r="G311" t="str">
        <x:f>IF(E311="","",IF(COUNTIF('DATA QCEW'!$A$2:$A$20,E311)&gt;0,"19-SECTOR","DETAIL / OTHER"))</x:f>
      </x:c>
    </x:row>
    <x:row r="312">
      <x:c r="D312" s="22"/>
      <x:c r="E312" t="str">
        <x:f>IF(LEFT(TRIM(A312),6)="NAICS ",IFERROR(MID(TRIM(A312),7,FIND(" ",TRIM(A312)&amp;" ",7)-7),""),"")</x:f>
      </x:c>
      <x:c r="F312" t="str">
        <x:f>IF(E312="","",TRIM(MID(TRIM(A312),FIND(" ",TRIM(A312)&amp;" ",7)+1,255)))</x:f>
      </x:c>
      <x:c r="G312" t="str">
        <x:f>IF(E312="","",IF(COUNTIF('DATA QCEW'!$A$2:$A$20,E312)&gt;0,"19-SECTOR","DETAIL / OTHER"))</x:f>
      </x:c>
    </x:row>
    <x:row r="313">
      <x:c r="D313" s="22"/>
      <x:c r="E313" t="str">
        <x:f>IF(LEFT(TRIM(A313),6)="NAICS ",IFERROR(MID(TRIM(A313),7,FIND(" ",TRIM(A313)&amp;" ",7)-7),""),"")</x:f>
      </x:c>
      <x:c r="F313" t="str">
        <x:f>IF(E313="","",TRIM(MID(TRIM(A313),FIND(" ",TRIM(A313)&amp;" ",7)+1,255)))</x:f>
      </x:c>
      <x:c r="G313" t="str">
        <x:f>IF(E313="","",IF(COUNTIF('DATA QCEW'!$A$2:$A$20,E313)&gt;0,"19-SECTOR","DETAIL / OTHER"))</x:f>
      </x:c>
    </x:row>
    <x:row r="314">
      <x:c r="D314" s="22"/>
      <x:c r="E314" t="str">
        <x:f>IF(LEFT(TRIM(A314),6)="NAICS ",IFERROR(MID(TRIM(A314),7,FIND(" ",TRIM(A314)&amp;" ",7)-7),""),"")</x:f>
      </x:c>
      <x:c r="F314" t="str">
        <x:f>IF(E314="","",TRIM(MID(TRIM(A314),FIND(" ",TRIM(A314)&amp;" ",7)+1,255)))</x:f>
      </x:c>
      <x:c r="G314" t="str">
        <x:f>IF(E314="","",IF(COUNTIF('DATA QCEW'!$A$2:$A$20,E314)&gt;0,"19-SECTOR","DETAIL / OTHER"))</x:f>
      </x:c>
    </x:row>
    <x:row r="315">
      <x:c r="D315" s="22"/>
      <x:c r="E315" t="str">
        <x:f>IF(LEFT(TRIM(A315),6)="NAICS ",IFERROR(MID(TRIM(A315),7,FIND(" ",TRIM(A315)&amp;" ",7)-7),""),"")</x:f>
      </x:c>
      <x:c r="F315" t="str">
        <x:f>IF(E315="","",TRIM(MID(TRIM(A315),FIND(" ",TRIM(A315)&amp;" ",7)+1,255)))</x:f>
      </x:c>
      <x:c r="G315" t="str">
        <x:f>IF(E315="","",IF(COUNTIF('DATA QCEW'!$A$2:$A$20,E315)&gt;0,"19-SECTOR","DETAIL / OTHER"))</x:f>
      </x:c>
    </x:row>
    <x:row r="316">
      <x:c r="D316" s="22"/>
      <x:c r="E316" t="str">
        <x:f>IF(LEFT(TRIM(A316),6)="NAICS ",IFERROR(MID(TRIM(A316),7,FIND(" ",TRIM(A316)&amp;" ",7)-7),""),"")</x:f>
      </x:c>
      <x:c r="F316" t="str">
        <x:f>IF(E316="","",TRIM(MID(TRIM(A316),FIND(" ",TRIM(A316)&amp;" ",7)+1,255)))</x:f>
      </x:c>
      <x:c r="G316" t="str">
        <x:f>IF(E316="","",IF(COUNTIF('DATA QCEW'!$A$2:$A$20,E316)&gt;0,"19-SECTOR","DETAIL / OTHER"))</x:f>
      </x:c>
    </x:row>
    <x:row r="317">
      <x:c r="D317" s="22"/>
      <x:c r="E317" t="str">
        <x:f>IF(LEFT(TRIM(A317),6)="NAICS ",IFERROR(MID(TRIM(A317),7,FIND(" ",TRIM(A317)&amp;" ",7)-7),""),"")</x:f>
      </x:c>
      <x:c r="F317" t="str">
        <x:f>IF(E317="","",TRIM(MID(TRIM(A317),FIND(" ",TRIM(A317)&amp;" ",7)+1,255)))</x:f>
      </x:c>
      <x:c r="G317" t="str">
        <x:f>IF(E317="","",IF(COUNTIF('DATA QCEW'!$A$2:$A$20,E317)&gt;0,"19-SECTOR","DETAIL / OTHER"))</x:f>
      </x:c>
    </x:row>
    <x:row r="318">
      <x:c r="D318" s="22"/>
      <x:c r="E318" t="str">
        <x:f>IF(LEFT(TRIM(A318),6)="NAICS ",IFERROR(MID(TRIM(A318),7,FIND(" ",TRIM(A318)&amp;" ",7)-7),""),"")</x:f>
      </x:c>
      <x:c r="F318" t="str">
        <x:f>IF(E318="","",TRIM(MID(TRIM(A318),FIND(" ",TRIM(A318)&amp;" ",7)+1,255)))</x:f>
      </x:c>
      <x:c r="G318" t="str">
        <x:f>IF(E318="","",IF(COUNTIF('DATA QCEW'!$A$2:$A$20,E318)&gt;0,"19-SECTOR","DETAIL / OTHER"))</x:f>
      </x:c>
    </x:row>
    <x:row r="319">
      <x:c r="D319" s="22"/>
      <x:c r="E319" t="str">
        <x:f>IF(LEFT(TRIM(A319),6)="NAICS ",IFERROR(MID(TRIM(A319),7,FIND(" ",TRIM(A319)&amp;" ",7)-7),""),"")</x:f>
      </x:c>
      <x:c r="F319" t="str">
        <x:f>IF(E319="","",TRIM(MID(TRIM(A319),FIND(" ",TRIM(A319)&amp;" ",7)+1,255)))</x:f>
      </x:c>
      <x:c r="G319" t="str">
        <x:f>IF(E319="","",IF(COUNTIF('DATA QCEW'!$A$2:$A$20,E319)&gt;0,"19-SECTOR","DETAIL / OTHER"))</x:f>
      </x:c>
    </x:row>
    <x:row r="320">
      <x:c r="D320" s="22"/>
      <x:c r="E320" t="str">
        <x:f>IF(LEFT(TRIM(A320),6)="NAICS ",IFERROR(MID(TRIM(A320),7,FIND(" ",TRIM(A320)&amp;" ",7)-7),""),"")</x:f>
      </x:c>
      <x:c r="F320" t="str">
        <x:f>IF(E320="","",TRIM(MID(TRIM(A320),FIND(" ",TRIM(A320)&amp;" ",7)+1,255)))</x:f>
      </x:c>
      <x:c r="G320" t="str">
        <x:f>IF(E320="","",IF(COUNTIF('DATA QCEW'!$A$2:$A$20,E320)&gt;0,"19-SECTOR","DETAIL / OTHER"))</x:f>
      </x:c>
    </x:row>
    <x:row r="321">
      <x:c r="D321" s="22"/>
      <x:c r="E321" t="str">
        <x:f>IF(LEFT(TRIM(A321),6)="NAICS ",IFERROR(MID(TRIM(A321),7,FIND(" ",TRIM(A321)&amp;" ",7)-7),""),"")</x:f>
      </x:c>
      <x:c r="F321" t="str">
        <x:f>IF(E321="","",TRIM(MID(TRIM(A321),FIND(" ",TRIM(A321)&amp;" ",7)+1,255)))</x:f>
      </x:c>
      <x:c r="G321" t="str">
        <x:f>IF(E321="","",IF(COUNTIF('DATA QCEW'!$A$2:$A$20,E321)&gt;0,"19-SECTOR","DETAIL / OTHER"))</x:f>
      </x:c>
    </x:row>
    <x:row r="322">
      <x:c r="D322" s="22"/>
      <x:c r="E322" t="str">
        <x:f>IF(LEFT(TRIM(A322),6)="NAICS ",IFERROR(MID(TRIM(A322),7,FIND(" ",TRIM(A322)&amp;" ",7)-7),""),"")</x:f>
      </x:c>
      <x:c r="F322" t="str">
        <x:f>IF(E322="","",TRIM(MID(TRIM(A322),FIND(" ",TRIM(A322)&amp;" ",7)+1,255)))</x:f>
      </x:c>
      <x:c r="G322" t="str">
        <x:f>IF(E322="","",IF(COUNTIF('DATA QCEW'!$A$2:$A$20,E322)&gt;0,"19-SECTOR","DETAIL / OTHER"))</x:f>
      </x:c>
    </x:row>
    <x:row r="323">
      <x:c r="D323" s="22"/>
      <x:c r="E323" t="str">
        <x:f>IF(LEFT(TRIM(A323),6)="NAICS ",IFERROR(MID(TRIM(A323),7,FIND(" ",TRIM(A323)&amp;" ",7)-7),""),"")</x:f>
      </x:c>
      <x:c r="F323" t="str">
        <x:f>IF(E323="","",TRIM(MID(TRIM(A323),FIND(" ",TRIM(A323)&amp;" ",7)+1,255)))</x:f>
      </x:c>
      <x:c r="G323" t="str">
        <x:f>IF(E323="","",IF(COUNTIF('DATA QCEW'!$A$2:$A$20,E323)&gt;0,"19-SECTOR","DETAIL / OTHER"))</x:f>
      </x:c>
    </x:row>
    <x:row r="324">
      <x:c r="D324" s="22"/>
      <x:c r="E324" t="str">
        <x:f>IF(LEFT(TRIM(A324),6)="NAICS ",IFERROR(MID(TRIM(A324),7,FIND(" ",TRIM(A324)&amp;" ",7)-7),""),"")</x:f>
      </x:c>
      <x:c r="F324" t="str">
        <x:f>IF(E324="","",TRIM(MID(TRIM(A324),FIND(" ",TRIM(A324)&amp;" ",7)+1,255)))</x:f>
      </x:c>
      <x:c r="G324" t="str">
        <x:f>IF(E324="","",IF(COUNTIF('DATA QCEW'!$A$2:$A$20,E324)&gt;0,"19-SECTOR","DETAIL / OTHER"))</x:f>
      </x:c>
    </x:row>
    <x:row r="325">
      <x:c r="D325" s="22"/>
      <x:c r="E325" t="str">
        <x:f>IF(LEFT(TRIM(A325),6)="NAICS ",IFERROR(MID(TRIM(A325),7,FIND(" ",TRIM(A325)&amp;" ",7)-7),""),"")</x:f>
      </x:c>
      <x:c r="F325" t="str">
        <x:f>IF(E325="","",TRIM(MID(TRIM(A325),FIND(" ",TRIM(A325)&amp;" ",7)+1,255)))</x:f>
      </x:c>
      <x:c r="G325" t="str">
        <x:f>IF(E325="","",IF(COUNTIF('DATA QCEW'!$A$2:$A$20,E325)&gt;0,"19-SECTOR","DETAIL / OTHER"))</x:f>
      </x:c>
    </x:row>
    <x:row r="326">
      <x:c r="D326" s="22"/>
      <x:c r="E326" t="str">
        <x:f>IF(LEFT(TRIM(A326),6)="NAICS ",IFERROR(MID(TRIM(A326),7,FIND(" ",TRIM(A326)&amp;" ",7)-7),""),"")</x:f>
      </x:c>
      <x:c r="F326" t="str">
        <x:f>IF(E326="","",TRIM(MID(TRIM(A326),FIND(" ",TRIM(A326)&amp;" ",7)+1,255)))</x:f>
      </x:c>
      <x:c r="G326" t="str">
        <x:f>IF(E326="","",IF(COUNTIF('DATA QCEW'!$A$2:$A$20,E326)&gt;0,"19-SECTOR","DETAIL / OTHER"))</x:f>
      </x:c>
    </x:row>
    <x:row r="327">
      <x:c r="D327" s="22"/>
      <x:c r="E327" t="str">
        <x:f>IF(LEFT(TRIM(A327),6)="NAICS ",IFERROR(MID(TRIM(A327),7,FIND(" ",TRIM(A327)&amp;" ",7)-7),""),"")</x:f>
      </x:c>
      <x:c r="F327" t="str">
        <x:f>IF(E327="","",TRIM(MID(TRIM(A327),FIND(" ",TRIM(A327)&amp;" ",7)+1,255)))</x:f>
      </x:c>
      <x:c r="G327" t="str">
        <x:f>IF(E327="","",IF(COUNTIF('DATA QCEW'!$A$2:$A$20,E327)&gt;0,"19-SECTOR","DETAIL / OTHER"))</x:f>
      </x:c>
    </x:row>
    <x:row r="328">
      <x:c r="D328" s="22"/>
      <x:c r="E328" t="str">
        <x:f>IF(LEFT(TRIM(A328),6)="NAICS ",IFERROR(MID(TRIM(A328),7,FIND(" ",TRIM(A328)&amp;" ",7)-7),""),"")</x:f>
      </x:c>
      <x:c r="F328" t="str">
        <x:f>IF(E328="","",TRIM(MID(TRIM(A328),FIND(" ",TRIM(A328)&amp;" ",7)+1,255)))</x:f>
      </x:c>
      <x:c r="G328" t="str">
        <x:f>IF(E328="","",IF(COUNTIF('DATA QCEW'!$A$2:$A$20,E328)&gt;0,"19-SECTOR","DETAIL / OTHER"))</x:f>
      </x:c>
    </x:row>
    <x:row r="329">
      <x:c r="D329" s="22"/>
      <x:c r="E329" t="str">
        <x:f>IF(LEFT(TRIM(A329),6)="NAICS ",IFERROR(MID(TRIM(A329),7,FIND(" ",TRIM(A329)&amp;" ",7)-7),""),"")</x:f>
      </x:c>
      <x:c r="F329" t="str">
        <x:f>IF(E329="","",TRIM(MID(TRIM(A329),FIND(" ",TRIM(A329)&amp;" ",7)+1,255)))</x:f>
      </x:c>
      <x:c r="G329" t="str">
        <x:f>IF(E329="","",IF(COUNTIF('DATA QCEW'!$A$2:$A$20,E329)&gt;0,"19-SECTOR","DETAIL / OTHER"))</x:f>
      </x:c>
    </x:row>
    <x:row r="330">
      <x:c r="D330" s="22"/>
      <x:c r="E330" t="str">
        <x:f>IF(LEFT(TRIM(A330),6)="NAICS ",IFERROR(MID(TRIM(A330),7,FIND(" ",TRIM(A330)&amp;" ",7)-7),""),"")</x:f>
      </x:c>
      <x:c r="F330" t="str">
        <x:f>IF(E330="","",TRIM(MID(TRIM(A330),FIND(" ",TRIM(A330)&amp;" ",7)+1,255)))</x:f>
      </x:c>
      <x:c r="G330" t="str">
        <x:f>IF(E330="","",IF(COUNTIF('DATA QCEW'!$A$2:$A$20,E330)&gt;0,"19-SECTOR","DETAIL / OTHER"))</x:f>
      </x:c>
    </x:row>
    <x:row r="331">
      <x:c r="D331" s="22"/>
      <x:c r="E331" t="str">
        <x:f>IF(LEFT(TRIM(A331),6)="NAICS ",IFERROR(MID(TRIM(A331),7,FIND(" ",TRIM(A331)&amp;" ",7)-7),""),"")</x:f>
      </x:c>
      <x:c r="F331" t="str">
        <x:f>IF(E331="","",TRIM(MID(TRIM(A331),FIND(" ",TRIM(A331)&amp;" ",7)+1,255)))</x:f>
      </x:c>
      <x:c r="G331" t="str">
        <x:f>IF(E331="","",IF(COUNTIF('DATA QCEW'!$A$2:$A$20,E331)&gt;0,"19-SECTOR","DETAIL / OTHER"))</x:f>
      </x:c>
    </x:row>
    <x:row r="332">
      <x:c r="D332" s="22"/>
      <x:c r="E332" t="str">
        <x:f>IF(LEFT(TRIM(A332),6)="NAICS ",IFERROR(MID(TRIM(A332),7,FIND(" ",TRIM(A332)&amp;" ",7)-7),""),"")</x:f>
      </x:c>
      <x:c r="F332" t="str">
        <x:f>IF(E332="","",TRIM(MID(TRIM(A332),FIND(" ",TRIM(A332)&amp;" ",7)+1,255)))</x:f>
      </x:c>
      <x:c r="G332" t="str">
        <x:f>IF(E332="","",IF(COUNTIF('DATA QCEW'!$A$2:$A$20,E332)&gt;0,"19-SECTOR","DETAIL / OTHER"))</x:f>
      </x:c>
    </x:row>
    <x:row r="333">
      <x:c r="D333" s="22"/>
      <x:c r="E333" t="str">
        <x:f>IF(LEFT(TRIM(A333),6)="NAICS ",IFERROR(MID(TRIM(A333),7,FIND(" ",TRIM(A333)&amp;" ",7)-7),""),"")</x:f>
      </x:c>
      <x:c r="F333" t="str">
        <x:f>IF(E333="","",TRIM(MID(TRIM(A333),FIND(" ",TRIM(A333)&amp;" ",7)+1,255)))</x:f>
      </x:c>
      <x:c r="G333" t="str">
        <x:f>IF(E333="","",IF(COUNTIF('DATA QCEW'!$A$2:$A$20,E333)&gt;0,"19-SECTOR","DETAIL / OTHER"))</x:f>
      </x:c>
    </x:row>
    <x:row r="334">
      <x:c r="D334" s="22"/>
      <x:c r="E334" t="str">
        <x:f>IF(LEFT(TRIM(A334),6)="NAICS ",IFERROR(MID(TRIM(A334),7,FIND(" ",TRIM(A334)&amp;" ",7)-7),""),"")</x:f>
      </x:c>
      <x:c r="F334" t="str">
        <x:f>IF(E334="","",TRIM(MID(TRIM(A334),FIND(" ",TRIM(A334)&amp;" ",7)+1,255)))</x:f>
      </x:c>
      <x:c r="G334" t="str">
        <x:f>IF(E334="","",IF(COUNTIF('DATA QCEW'!$A$2:$A$20,E334)&gt;0,"19-SECTOR","DETAIL / OTHER"))</x:f>
      </x:c>
    </x:row>
    <x:row r="335">
      <x:c r="D335" s="22"/>
      <x:c r="E335" t="str">
        <x:f>IF(LEFT(TRIM(A335),6)="NAICS ",IFERROR(MID(TRIM(A335),7,FIND(" ",TRIM(A335)&amp;" ",7)-7),""),"")</x:f>
      </x:c>
      <x:c r="F335" t="str">
        <x:f>IF(E335="","",TRIM(MID(TRIM(A335),FIND(" ",TRIM(A335)&amp;" ",7)+1,255)))</x:f>
      </x:c>
      <x:c r="G335" t="str">
        <x:f>IF(E335="","",IF(COUNTIF('DATA QCEW'!$A$2:$A$20,E335)&gt;0,"19-SECTOR","DETAIL / OTHER"))</x:f>
      </x:c>
    </x:row>
    <x:row r="336">
      <x:c r="D336" s="22"/>
      <x:c r="E336" t="str">
        <x:f>IF(LEFT(TRIM(A336),6)="NAICS ",IFERROR(MID(TRIM(A336),7,FIND(" ",TRIM(A336)&amp;" ",7)-7),""),"")</x:f>
      </x:c>
      <x:c r="F336" t="str">
        <x:f>IF(E336="","",TRIM(MID(TRIM(A336),FIND(" ",TRIM(A336)&amp;" ",7)+1,255)))</x:f>
      </x:c>
      <x:c r="G336" t="str">
        <x:f>IF(E336="","",IF(COUNTIF('DATA QCEW'!$A$2:$A$20,E336)&gt;0,"19-SECTOR","DETAIL / OTHER"))</x:f>
      </x:c>
    </x:row>
    <x:row r="337">
      <x:c r="D337" s="22"/>
      <x:c r="E337" t="str">
        <x:f>IF(LEFT(TRIM(A337),6)="NAICS ",IFERROR(MID(TRIM(A337),7,FIND(" ",TRIM(A337)&amp;" ",7)-7),""),"")</x:f>
      </x:c>
      <x:c r="F337" t="str">
        <x:f>IF(E337="","",TRIM(MID(TRIM(A337),FIND(" ",TRIM(A337)&amp;" ",7)+1,255)))</x:f>
      </x:c>
      <x:c r="G337" t="str">
        <x:f>IF(E337="","",IF(COUNTIF('DATA QCEW'!$A$2:$A$20,E337)&gt;0,"19-SECTOR","DETAIL / OTHER"))</x:f>
      </x:c>
    </x:row>
    <x:row r="338">
      <x:c r="D338" s="22"/>
      <x:c r="E338" t="str">
        <x:f>IF(LEFT(TRIM(A338),6)="NAICS ",IFERROR(MID(TRIM(A338),7,FIND(" ",TRIM(A338)&amp;" ",7)-7),""),"")</x:f>
      </x:c>
      <x:c r="F338" t="str">
        <x:f>IF(E338="","",TRIM(MID(TRIM(A338),FIND(" ",TRIM(A338)&amp;" ",7)+1,255)))</x:f>
      </x:c>
      <x:c r="G338" t="str">
        <x:f>IF(E338="","",IF(COUNTIF('DATA QCEW'!$A$2:$A$20,E338)&gt;0,"19-SECTOR","DETAIL / OTHER"))</x:f>
      </x:c>
    </x:row>
    <x:row r="339">
      <x:c r="D339" s="22"/>
      <x:c r="E339" t="str">
        <x:f>IF(LEFT(TRIM(A339),6)="NAICS ",IFERROR(MID(TRIM(A339),7,FIND(" ",TRIM(A339)&amp;" ",7)-7),""),"")</x:f>
      </x:c>
      <x:c r="F339" t="str">
        <x:f>IF(E339="","",TRIM(MID(TRIM(A339),FIND(" ",TRIM(A339)&amp;" ",7)+1,255)))</x:f>
      </x:c>
      <x:c r="G339" t="str">
        <x:f>IF(E339="","",IF(COUNTIF('DATA QCEW'!$A$2:$A$20,E339)&gt;0,"19-SECTOR","DETAIL / OTHER"))</x:f>
      </x:c>
    </x:row>
    <x:row r="340">
      <x:c r="D340" s="22"/>
      <x:c r="E340" t="str">
        <x:f>IF(LEFT(TRIM(A340),6)="NAICS ",IFERROR(MID(TRIM(A340),7,FIND(" ",TRIM(A340)&amp;" ",7)-7),""),"")</x:f>
      </x:c>
      <x:c r="F340" t="str">
        <x:f>IF(E340="","",TRIM(MID(TRIM(A340),FIND(" ",TRIM(A340)&amp;" ",7)+1,255)))</x:f>
      </x:c>
      <x:c r="G340" t="str">
        <x:f>IF(E340="","",IF(COUNTIF('DATA QCEW'!$A$2:$A$20,E340)&gt;0,"19-SECTOR","DETAIL / OTHER"))</x:f>
      </x:c>
    </x:row>
    <x:row r="341">
      <x:c r="D341" s="22"/>
      <x:c r="E341" t="str">
        <x:f>IF(LEFT(TRIM(A341),6)="NAICS ",IFERROR(MID(TRIM(A341),7,FIND(" ",TRIM(A341)&amp;" ",7)-7),""),"")</x:f>
      </x:c>
      <x:c r="F341" t="str">
        <x:f>IF(E341="","",TRIM(MID(TRIM(A341),FIND(" ",TRIM(A341)&amp;" ",7)+1,255)))</x:f>
      </x:c>
      <x:c r="G341" t="str">
        <x:f>IF(E341="","",IF(COUNTIF('DATA QCEW'!$A$2:$A$20,E341)&gt;0,"19-SECTOR","DETAIL / OTHER"))</x:f>
      </x:c>
    </x:row>
    <x:row r="342">
      <x:c r="D342" s="22"/>
      <x:c r="E342" t="str">
        <x:f>IF(LEFT(TRIM(A342),6)="NAICS ",IFERROR(MID(TRIM(A342),7,FIND(" ",TRIM(A342)&amp;" ",7)-7),""),"")</x:f>
      </x:c>
      <x:c r="F342" t="str">
        <x:f>IF(E342="","",TRIM(MID(TRIM(A342),FIND(" ",TRIM(A342)&amp;" ",7)+1,255)))</x:f>
      </x:c>
      <x:c r="G342" t="str">
        <x:f>IF(E342="","",IF(COUNTIF('DATA QCEW'!$A$2:$A$20,E342)&gt;0,"19-SECTOR","DETAIL / OTHER"))</x:f>
      </x:c>
    </x:row>
    <x:row r="343">
      <x:c r="D343" s="22"/>
      <x:c r="E343" t="str">
        <x:f>IF(LEFT(TRIM(A343),6)="NAICS ",IFERROR(MID(TRIM(A343),7,FIND(" ",TRIM(A343)&amp;" ",7)-7),""),"")</x:f>
      </x:c>
      <x:c r="F343" t="str">
        <x:f>IF(E343="","",TRIM(MID(TRIM(A343),FIND(" ",TRIM(A343)&amp;" ",7)+1,255)))</x:f>
      </x:c>
      <x:c r="G343" t="str">
        <x:f>IF(E343="","",IF(COUNTIF('DATA QCEW'!$A$2:$A$20,E343)&gt;0,"19-SECTOR","DETAIL / OTHER"))</x:f>
      </x:c>
    </x:row>
    <x:row r="344">
      <x:c r="D344" s="22"/>
      <x:c r="E344" t="str">
        <x:f>IF(LEFT(TRIM(A344),6)="NAICS ",IFERROR(MID(TRIM(A344),7,FIND(" ",TRIM(A344)&amp;" ",7)-7),""),"")</x:f>
      </x:c>
      <x:c r="F344" t="str">
        <x:f>IF(E344="","",TRIM(MID(TRIM(A344),FIND(" ",TRIM(A344)&amp;" ",7)+1,255)))</x:f>
      </x:c>
      <x:c r="G344" t="str">
        <x:f>IF(E344="","",IF(COUNTIF('DATA QCEW'!$A$2:$A$20,E344)&gt;0,"19-SECTOR","DETAIL / OTHER"))</x:f>
      </x:c>
    </x:row>
    <x:row r="345">
      <x:c r="D345" s="22"/>
      <x:c r="E345" t="str">
        <x:f>IF(LEFT(TRIM(A345),6)="NAICS ",IFERROR(MID(TRIM(A345),7,FIND(" ",TRIM(A345)&amp;" ",7)-7),""),"")</x:f>
      </x:c>
      <x:c r="F345" t="str">
        <x:f>IF(E345="","",TRIM(MID(TRIM(A345),FIND(" ",TRIM(A345)&amp;" ",7)+1,255)))</x:f>
      </x:c>
      <x:c r="G345" t="str">
        <x:f>IF(E345="","",IF(COUNTIF('DATA QCEW'!$A$2:$A$20,E345)&gt;0,"19-SECTOR","DETAIL / OTHER"))</x:f>
      </x:c>
    </x:row>
    <x:row r="346">
      <x:c r="D346" s="22"/>
      <x:c r="E346" t="str">
        <x:f>IF(LEFT(TRIM(A346),6)="NAICS ",IFERROR(MID(TRIM(A346),7,FIND(" ",TRIM(A346)&amp;" ",7)-7),""),"")</x:f>
      </x:c>
      <x:c r="F346" t="str">
        <x:f>IF(E346="","",TRIM(MID(TRIM(A346),FIND(" ",TRIM(A346)&amp;" ",7)+1,255)))</x:f>
      </x:c>
      <x:c r="G346" t="str">
        <x:f>IF(E346="","",IF(COUNTIF('DATA QCEW'!$A$2:$A$20,E346)&gt;0,"19-SECTOR","DETAIL / OTHER"))</x:f>
      </x:c>
    </x:row>
    <x:row r="347">
      <x:c r="D347" s="22"/>
      <x:c r="E347" t="str">
        <x:f>IF(LEFT(TRIM(A347),6)="NAICS ",IFERROR(MID(TRIM(A347),7,FIND(" ",TRIM(A347)&amp;" ",7)-7),""),"")</x:f>
      </x:c>
      <x:c r="F347" t="str">
        <x:f>IF(E347="","",TRIM(MID(TRIM(A347),FIND(" ",TRIM(A347)&amp;" ",7)+1,255)))</x:f>
      </x:c>
      <x:c r="G347" t="str">
        <x:f>IF(E347="","",IF(COUNTIF('DATA QCEW'!$A$2:$A$20,E347)&gt;0,"19-SECTOR","DETAIL / OTHER"))</x:f>
      </x:c>
    </x:row>
    <x:row r="348">
      <x:c r="D348" s="22"/>
      <x:c r="E348" t="str">
        <x:f>IF(LEFT(TRIM(A348),6)="NAICS ",IFERROR(MID(TRIM(A348),7,FIND(" ",TRIM(A348)&amp;" ",7)-7),""),"")</x:f>
      </x:c>
      <x:c r="F348" t="str">
        <x:f>IF(E348="","",TRIM(MID(TRIM(A348),FIND(" ",TRIM(A348)&amp;" ",7)+1,255)))</x:f>
      </x:c>
      <x:c r="G348" t="str">
        <x:f>IF(E348="","",IF(COUNTIF('DATA QCEW'!$A$2:$A$20,E348)&gt;0,"19-SECTOR","DETAIL / OTHER"))</x:f>
      </x:c>
    </x:row>
    <x:row r="349">
      <x:c r="D349" s="22"/>
      <x:c r="E349" t="str">
        <x:f>IF(LEFT(TRIM(A349),6)="NAICS ",IFERROR(MID(TRIM(A349),7,FIND(" ",TRIM(A349)&amp;" ",7)-7),""),"")</x:f>
      </x:c>
      <x:c r="F349" t="str">
        <x:f>IF(E349="","",TRIM(MID(TRIM(A349),FIND(" ",TRIM(A349)&amp;" ",7)+1,255)))</x:f>
      </x:c>
      <x:c r="G349" t="str">
        <x:f>IF(E349="","",IF(COUNTIF('DATA QCEW'!$A$2:$A$20,E349)&gt;0,"19-SECTOR","DETAIL / OTHER"))</x:f>
      </x:c>
    </x:row>
    <x:row r="350">
      <x:c r="D350" s="22"/>
      <x:c r="E350" t="str">
        <x:f>IF(LEFT(TRIM(A350),6)="NAICS ",IFERROR(MID(TRIM(A350),7,FIND(" ",TRIM(A350)&amp;" ",7)-7),""),"")</x:f>
      </x:c>
      <x:c r="F350" t="str">
        <x:f>IF(E350="","",TRIM(MID(TRIM(A350),FIND(" ",TRIM(A350)&amp;" ",7)+1,255)))</x:f>
      </x:c>
      <x:c r="G350" t="str">
        <x:f>IF(E350="","",IF(COUNTIF('DATA QCEW'!$A$2:$A$20,E350)&gt;0,"19-SECTOR","DETAIL / OTHER"))</x:f>
      </x:c>
    </x:row>
    <x:row r="351">
      <x:c r="D351" s="22"/>
      <x:c r="E351" t="str">
        <x:f>IF(LEFT(TRIM(A351),6)="NAICS ",IFERROR(MID(TRIM(A351),7,FIND(" ",TRIM(A351)&amp;" ",7)-7),""),"")</x:f>
      </x:c>
      <x:c r="F351" t="str">
        <x:f>IF(E351="","",TRIM(MID(TRIM(A351),FIND(" ",TRIM(A351)&amp;" ",7)+1,255)))</x:f>
      </x:c>
      <x:c r="G351" t="str">
        <x:f>IF(E351="","",IF(COUNTIF('DATA QCEW'!$A$2:$A$20,E351)&gt;0,"19-SECTOR","DETAIL / OTHER"))</x:f>
      </x:c>
    </x:row>
    <x:row r="352">
      <x:c r="D352" s="22"/>
      <x:c r="E352" t="str">
        <x:f>IF(LEFT(TRIM(A352),6)="NAICS ",IFERROR(MID(TRIM(A352),7,FIND(" ",TRIM(A352)&amp;" ",7)-7),""),"")</x:f>
      </x:c>
      <x:c r="F352" t="str">
        <x:f>IF(E352="","",TRIM(MID(TRIM(A352),FIND(" ",TRIM(A352)&amp;" ",7)+1,255)))</x:f>
      </x:c>
      <x:c r="G352" t="str">
        <x:f>IF(E352="","",IF(COUNTIF('DATA QCEW'!$A$2:$A$20,E352)&gt;0,"19-SECTOR","DETAIL / OTHER"))</x:f>
      </x:c>
    </x:row>
    <x:row r="353">
      <x:c r="D353" s="22"/>
      <x:c r="E353" t="str">
        <x:f>IF(LEFT(TRIM(A353),6)="NAICS ",IFERROR(MID(TRIM(A353),7,FIND(" ",TRIM(A353)&amp;" ",7)-7),""),"")</x:f>
      </x:c>
      <x:c r="F353" t="str">
        <x:f>IF(E353="","",TRIM(MID(TRIM(A353),FIND(" ",TRIM(A353)&amp;" ",7)+1,255)))</x:f>
      </x:c>
      <x:c r="G353" t="str">
        <x:f>IF(E353="","",IF(COUNTIF('DATA QCEW'!$A$2:$A$20,E353)&gt;0,"19-SECTOR","DETAIL / OTHER"))</x:f>
      </x:c>
    </x:row>
    <x:row r="354">
      <x:c r="D354" s="22"/>
      <x:c r="E354" t="str">
        <x:f>IF(LEFT(TRIM(A354),6)="NAICS ",IFERROR(MID(TRIM(A354),7,FIND(" ",TRIM(A354)&amp;" ",7)-7),""),"")</x:f>
      </x:c>
      <x:c r="F354" t="str">
        <x:f>IF(E354="","",TRIM(MID(TRIM(A354),FIND(" ",TRIM(A354)&amp;" ",7)+1,255)))</x:f>
      </x:c>
      <x:c r="G354" t="str">
        <x:f>IF(E354="","",IF(COUNTIF('DATA QCEW'!$A$2:$A$20,E354)&gt;0,"19-SECTOR","DETAIL / OTHER"))</x:f>
      </x:c>
    </x:row>
    <x:row r="355">
      <x:c r="D355" s="22"/>
      <x:c r="E355" t="str">
        <x:f>IF(LEFT(TRIM(A355),6)="NAICS ",IFERROR(MID(TRIM(A355),7,FIND(" ",TRIM(A355)&amp;" ",7)-7),""),"")</x:f>
      </x:c>
      <x:c r="F355" t="str">
        <x:f>IF(E355="","",TRIM(MID(TRIM(A355),FIND(" ",TRIM(A355)&amp;" ",7)+1,255)))</x:f>
      </x:c>
      <x:c r="G355" t="str">
        <x:f>IF(E355="","",IF(COUNTIF('DATA QCEW'!$A$2:$A$20,E355)&gt;0,"19-SECTOR","DETAIL / OTHER"))</x:f>
      </x:c>
    </x:row>
    <x:row r="356">
      <x:c r="D356" s="22"/>
      <x:c r="E356" t="str">
        <x:f>IF(LEFT(TRIM(A356),6)="NAICS ",IFERROR(MID(TRIM(A356),7,FIND(" ",TRIM(A356)&amp;" ",7)-7),""),"")</x:f>
      </x:c>
      <x:c r="F356" t="str">
        <x:f>IF(E356="","",TRIM(MID(TRIM(A356),FIND(" ",TRIM(A356)&amp;" ",7)+1,255)))</x:f>
      </x:c>
      <x:c r="G356" t="str">
        <x:f>IF(E356="","",IF(COUNTIF('DATA QCEW'!$A$2:$A$20,E356)&gt;0,"19-SECTOR","DETAIL / OTHER"))</x:f>
      </x:c>
    </x:row>
    <x:row r="357">
      <x:c r="D357" s="22"/>
      <x:c r="E357" t="str">
        <x:f>IF(LEFT(TRIM(A357),6)="NAICS ",IFERROR(MID(TRIM(A357),7,FIND(" ",TRIM(A357)&amp;" ",7)-7),""),"")</x:f>
      </x:c>
      <x:c r="F357" t="str">
        <x:f>IF(E357="","",TRIM(MID(TRIM(A357),FIND(" ",TRIM(A357)&amp;" ",7)+1,255)))</x:f>
      </x:c>
      <x:c r="G357" t="str">
        <x:f>IF(E357="","",IF(COUNTIF('DATA QCEW'!$A$2:$A$20,E357)&gt;0,"19-SECTOR","DETAIL / OTHER"))</x:f>
      </x:c>
    </x:row>
    <x:row r="358">
      <x:c r="D358" s="22"/>
      <x:c r="E358" t="str">
        <x:f>IF(LEFT(TRIM(A358),6)="NAICS ",IFERROR(MID(TRIM(A358),7,FIND(" ",TRIM(A358)&amp;" ",7)-7),""),"")</x:f>
      </x:c>
      <x:c r="F358" t="str">
        <x:f>IF(E358="","",TRIM(MID(TRIM(A358),FIND(" ",TRIM(A358)&amp;" ",7)+1,255)))</x:f>
      </x:c>
      <x:c r="G358" t="str">
        <x:f>IF(E358="","",IF(COUNTIF('DATA QCEW'!$A$2:$A$20,E358)&gt;0,"19-SECTOR","DETAIL / OTHER"))</x:f>
      </x:c>
    </x:row>
    <x:row r="359">
      <x:c r="D359" s="22"/>
      <x:c r="E359" t="str">
        <x:f>IF(LEFT(TRIM(A359),6)="NAICS ",IFERROR(MID(TRIM(A359),7,FIND(" ",TRIM(A359)&amp;" ",7)-7),""),"")</x:f>
      </x:c>
      <x:c r="F359" t="str">
        <x:f>IF(E359="","",TRIM(MID(TRIM(A359),FIND(" ",TRIM(A359)&amp;" ",7)+1,255)))</x:f>
      </x:c>
      <x:c r="G359" t="str">
        <x:f>IF(E359="","",IF(COUNTIF('DATA QCEW'!$A$2:$A$20,E359)&gt;0,"19-SECTOR","DETAIL / OTHER"))</x:f>
      </x:c>
    </x:row>
    <x:row r="360">
      <x:c r="D360" s="22"/>
      <x:c r="E360" t="str">
        <x:f>IF(LEFT(TRIM(A360),6)="NAICS ",IFERROR(MID(TRIM(A360),7,FIND(" ",TRIM(A360)&amp;" ",7)-7),""),"")</x:f>
      </x:c>
      <x:c r="F360" t="str">
        <x:f>IF(E360="","",TRIM(MID(TRIM(A360),FIND(" ",TRIM(A360)&amp;" ",7)+1,255)))</x:f>
      </x:c>
      <x:c r="G360" t="str">
        <x:f>IF(E360="","",IF(COUNTIF('DATA QCEW'!$A$2:$A$20,E360)&gt;0,"19-SECTOR","DETAIL / OTHER"))</x:f>
      </x:c>
    </x:row>
    <x:row r="361">
      <x:c r="D361" s="22"/>
      <x:c r="E361" t="str">
        <x:f>IF(LEFT(TRIM(A361),6)="NAICS ",IFERROR(MID(TRIM(A361),7,FIND(" ",TRIM(A361)&amp;" ",7)-7),""),"")</x:f>
      </x:c>
      <x:c r="F361" t="str">
        <x:f>IF(E361="","",TRIM(MID(TRIM(A361),FIND(" ",TRIM(A361)&amp;" ",7)+1,255)))</x:f>
      </x:c>
      <x:c r="G361" t="str">
        <x:f>IF(E361="","",IF(COUNTIF('DATA QCEW'!$A$2:$A$20,E361)&gt;0,"19-SECTOR","DETAIL / OTHER"))</x:f>
      </x:c>
    </x:row>
    <x:row r="362">
      <x:c r="D362" s="22"/>
      <x:c r="E362" t="str">
        <x:f>IF(LEFT(TRIM(A362),6)="NAICS ",IFERROR(MID(TRIM(A362),7,FIND(" ",TRIM(A362)&amp;" ",7)-7),""),"")</x:f>
      </x:c>
      <x:c r="F362" t="str">
        <x:f>IF(E362="","",TRIM(MID(TRIM(A362),FIND(" ",TRIM(A362)&amp;" ",7)+1,255)))</x:f>
      </x:c>
      <x:c r="G362" t="str">
        <x:f>IF(E362="","",IF(COUNTIF('DATA QCEW'!$A$2:$A$20,E362)&gt;0,"19-SECTOR","DETAIL / OTHER"))</x:f>
      </x:c>
    </x:row>
    <x:row r="363">
      <x:c r="D363" s="22"/>
      <x:c r="E363" t="str">
        <x:f>IF(LEFT(TRIM(A363),6)="NAICS ",IFERROR(MID(TRIM(A363),7,FIND(" ",TRIM(A363)&amp;" ",7)-7),""),"")</x:f>
      </x:c>
      <x:c r="F363" t="str">
        <x:f>IF(E363="","",TRIM(MID(TRIM(A363),FIND(" ",TRIM(A363)&amp;" ",7)+1,255)))</x:f>
      </x:c>
      <x:c r="G363" t="str">
        <x:f>IF(E363="","",IF(COUNTIF('DATA QCEW'!$A$2:$A$20,E363)&gt;0,"19-SECTOR","DETAIL / OTHER"))</x:f>
      </x:c>
    </x:row>
    <x:row r="364">
      <x:c r="D364" s="22"/>
      <x:c r="E364" t="str">
        <x:f>IF(LEFT(TRIM(A364),6)="NAICS ",IFERROR(MID(TRIM(A364),7,FIND(" ",TRIM(A364)&amp;" ",7)-7),""),"")</x:f>
      </x:c>
      <x:c r="F364" t="str">
        <x:f>IF(E364="","",TRIM(MID(TRIM(A364),FIND(" ",TRIM(A364)&amp;" ",7)+1,255)))</x:f>
      </x:c>
      <x:c r="G364" t="str">
        <x:f>IF(E364="","",IF(COUNTIF('DATA QCEW'!$A$2:$A$20,E364)&gt;0,"19-SECTOR","DETAIL / OTHER"))</x:f>
      </x:c>
    </x:row>
    <x:row r="365">
      <x:c r="D365" s="22"/>
      <x:c r="E365" t="str">
        <x:f>IF(LEFT(TRIM(A365),6)="NAICS ",IFERROR(MID(TRIM(A365),7,FIND(" ",TRIM(A365)&amp;" ",7)-7),""),"")</x:f>
      </x:c>
      <x:c r="F365" t="str">
        <x:f>IF(E365="","",TRIM(MID(TRIM(A365),FIND(" ",TRIM(A365)&amp;" ",7)+1,255)))</x:f>
      </x:c>
      <x:c r="G365" t="str">
        <x:f>IF(E365="","",IF(COUNTIF('DATA QCEW'!$A$2:$A$20,E365)&gt;0,"19-SECTOR","DETAIL / OTHER"))</x:f>
      </x:c>
    </x:row>
    <x:row r="366">
      <x:c r="D366" s="22"/>
      <x:c r="E366" t="str">
        <x:f>IF(LEFT(TRIM(A366),6)="NAICS ",IFERROR(MID(TRIM(A366),7,FIND(" ",TRIM(A366)&amp;" ",7)-7),""),"")</x:f>
      </x:c>
      <x:c r="F366" t="str">
        <x:f>IF(E366="","",TRIM(MID(TRIM(A366),FIND(" ",TRIM(A366)&amp;" ",7)+1,255)))</x:f>
      </x:c>
      <x:c r="G366" t="str">
        <x:f>IF(E366="","",IF(COUNTIF('DATA QCEW'!$A$2:$A$20,E366)&gt;0,"19-SECTOR","DETAIL / OTHER"))</x:f>
      </x:c>
    </x:row>
    <x:row r="367">
      <x:c r="D367" s="22"/>
      <x:c r="E367" t="str">
        <x:f>IF(LEFT(TRIM(A367),6)="NAICS ",IFERROR(MID(TRIM(A367),7,FIND(" ",TRIM(A367)&amp;" ",7)-7),""),"")</x:f>
      </x:c>
      <x:c r="F367" t="str">
        <x:f>IF(E367="","",TRIM(MID(TRIM(A367),FIND(" ",TRIM(A367)&amp;" ",7)+1,255)))</x:f>
      </x:c>
      <x:c r="G367" t="str">
        <x:f>IF(E367="","",IF(COUNTIF('DATA QCEW'!$A$2:$A$20,E367)&gt;0,"19-SECTOR","DETAIL / OTHER"))</x:f>
      </x:c>
    </x:row>
    <x:row r="368">
      <x:c r="D368" s="22"/>
      <x:c r="E368" t="str">
        <x:f>IF(LEFT(TRIM(A368),6)="NAICS ",IFERROR(MID(TRIM(A368),7,FIND(" ",TRIM(A368)&amp;" ",7)-7),""),"")</x:f>
      </x:c>
      <x:c r="F368" t="str">
        <x:f>IF(E368="","",TRIM(MID(TRIM(A368),FIND(" ",TRIM(A368)&amp;" ",7)+1,255)))</x:f>
      </x:c>
      <x:c r="G368" t="str">
        <x:f>IF(E368="","",IF(COUNTIF('DATA QCEW'!$A$2:$A$20,E368)&gt;0,"19-SECTOR","DETAIL / OTHER"))</x:f>
      </x:c>
    </x:row>
    <x:row r="369">
      <x:c r="D369" s="22"/>
      <x:c r="E369" t="str">
        <x:f>IF(LEFT(TRIM(A369),6)="NAICS ",IFERROR(MID(TRIM(A369),7,FIND(" ",TRIM(A369)&amp;" ",7)-7),""),"")</x:f>
      </x:c>
      <x:c r="F369" t="str">
        <x:f>IF(E369="","",TRIM(MID(TRIM(A369),FIND(" ",TRIM(A369)&amp;" ",7)+1,255)))</x:f>
      </x:c>
      <x:c r="G369" t="str">
        <x:f>IF(E369="","",IF(COUNTIF('DATA QCEW'!$A$2:$A$20,E369)&gt;0,"19-SECTOR","DETAIL / OTHER"))</x:f>
      </x:c>
    </x:row>
    <x:row r="370">
      <x:c r="D370" s="22"/>
      <x:c r="E370" t="str">
        <x:f>IF(LEFT(TRIM(A370),6)="NAICS ",IFERROR(MID(TRIM(A370),7,FIND(" ",TRIM(A370)&amp;" ",7)-7),""),"")</x:f>
      </x:c>
      <x:c r="F370" t="str">
        <x:f>IF(E370="","",TRIM(MID(TRIM(A370),FIND(" ",TRIM(A370)&amp;" ",7)+1,255)))</x:f>
      </x:c>
      <x:c r="G370" t="str">
        <x:f>IF(E370="","",IF(COUNTIF('DATA QCEW'!$A$2:$A$20,E370)&gt;0,"19-SECTOR","DETAIL / OTHER"))</x:f>
      </x:c>
    </x:row>
    <x:row r="371">
      <x:c r="D371" s="22"/>
      <x:c r="E371" t="str">
        <x:f>IF(LEFT(TRIM(A371),6)="NAICS ",IFERROR(MID(TRIM(A371),7,FIND(" ",TRIM(A371)&amp;" ",7)-7),""),"")</x:f>
      </x:c>
      <x:c r="F371" t="str">
        <x:f>IF(E371="","",TRIM(MID(TRIM(A371),FIND(" ",TRIM(A371)&amp;" ",7)+1,255)))</x:f>
      </x:c>
      <x:c r="G371" t="str">
        <x:f>IF(E371="","",IF(COUNTIF('DATA QCEW'!$A$2:$A$20,E371)&gt;0,"19-SECTOR","DETAIL / OTHER"))</x:f>
      </x:c>
    </x:row>
    <x:row r="372">
      <x:c r="D372" s="22"/>
      <x:c r="E372" t="str">
        <x:f>IF(LEFT(TRIM(A372),6)="NAICS ",IFERROR(MID(TRIM(A372),7,FIND(" ",TRIM(A372)&amp;" ",7)-7),""),"")</x:f>
      </x:c>
      <x:c r="F372" t="str">
        <x:f>IF(E372="","",TRIM(MID(TRIM(A372),FIND(" ",TRIM(A372)&amp;" ",7)+1,255)))</x:f>
      </x:c>
      <x:c r="G372" t="str">
        <x:f>IF(E372="","",IF(COUNTIF('DATA QCEW'!$A$2:$A$20,E372)&gt;0,"19-SECTOR","DETAIL / OTHER"))</x:f>
      </x:c>
    </x:row>
    <x:row r="373">
      <x:c r="D373" s="22"/>
      <x:c r="E373" t="str">
        <x:f>IF(LEFT(TRIM(A373),6)="NAICS ",IFERROR(MID(TRIM(A373),7,FIND(" ",TRIM(A373)&amp;" ",7)-7),""),"")</x:f>
      </x:c>
      <x:c r="F373" t="str">
        <x:f>IF(E373="","",TRIM(MID(TRIM(A373),FIND(" ",TRIM(A373)&amp;" ",7)+1,255)))</x:f>
      </x:c>
      <x:c r="G373" t="str">
        <x:f>IF(E373="","",IF(COUNTIF('DATA QCEW'!$A$2:$A$20,E373)&gt;0,"19-SECTOR","DETAIL / OTHER"))</x:f>
      </x:c>
    </x:row>
    <x:row r="374">
      <x:c r="D374" s="22"/>
      <x:c r="E374" t="str">
        <x:f>IF(LEFT(TRIM(A374),6)="NAICS ",IFERROR(MID(TRIM(A374),7,FIND(" ",TRIM(A374)&amp;" ",7)-7),""),"")</x:f>
      </x:c>
      <x:c r="F374" t="str">
        <x:f>IF(E374="","",TRIM(MID(TRIM(A374),FIND(" ",TRIM(A374)&amp;" ",7)+1,255)))</x:f>
      </x:c>
      <x:c r="G374" t="str">
        <x:f>IF(E374="","",IF(COUNTIF('DATA QCEW'!$A$2:$A$20,E374)&gt;0,"19-SECTOR","DETAIL / OTHER"))</x:f>
      </x:c>
    </x:row>
    <x:row r="375">
      <x:c r="D375" s="22"/>
      <x:c r="E375" t="str">
        <x:f>IF(LEFT(TRIM(A375),6)="NAICS ",IFERROR(MID(TRIM(A375),7,FIND(" ",TRIM(A375)&amp;" ",7)-7),""),"")</x:f>
      </x:c>
      <x:c r="F375" t="str">
        <x:f>IF(E375="","",TRIM(MID(TRIM(A375),FIND(" ",TRIM(A375)&amp;" ",7)+1,255)))</x:f>
      </x:c>
      <x:c r="G375" t="str">
        <x:f>IF(E375="","",IF(COUNTIF('DATA QCEW'!$A$2:$A$20,E375)&gt;0,"19-SECTOR","DETAIL / OTHER"))</x:f>
      </x:c>
    </x:row>
    <x:row r="376">
      <x:c r="D376" s="22"/>
      <x:c r="E376" t="str">
        <x:f>IF(LEFT(TRIM(A376),6)="NAICS ",IFERROR(MID(TRIM(A376),7,FIND(" ",TRIM(A376)&amp;" ",7)-7),""),"")</x:f>
      </x:c>
      <x:c r="F376" t="str">
        <x:f>IF(E376="","",TRIM(MID(TRIM(A376),FIND(" ",TRIM(A376)&amp;" ",7)+1,255)))</x:f>
      </x:c>
      <x:c r="G376" t="str">
        <x:f>IF(E376="","",IF(COUNTIF('DATA QCEW'!$A$2:$A$20,E376)&gt;0,"19-SECTOR","DETAIL / OTHER"))</x:f>
      </x:c>
    </x:row>
    <x:row r="377">
      <x:c r="D377" s="22"/>
      <x:c r="E377" t="str">
        <x:f>IF(LEFT(TRIM(A377),6)="NAICS ",IFERROR(MID(TRIM(A377),7,FIND(" ",TRIM(A377)&amp;" ",7)-7),""),"")</x:f>
      </x:c>
      <x:c r="F377" t="str">
        <x:f>IF(E377="","",TRIM(MID(TRIM(A377),FIND(" ",TRIM(A377)&amp;" ",7)+1,255)))</x:f>
      </x:c>
      <x:c r="G377" t="str">
        <x:f>IF(E377="","",IF(COUNTIF('DATA QCEW'!$A$2:$A$20,E377)&gt;0,"19-SECTOR","DETAIL / OTHER"))</x:f>
      </x:c>
    </x:row>
    <x:row r="378">
      <x:c r="D378" s="22"/>
      <x:c r="E378" t="str">
        <x:f>IF(LEFT(TRIM(A378),6)="NAICS ",IFERROR(MID(TRIM(A378),7,FIND(" ",TRIM(A378)&amp;" ",7)-7),""),"")</x:f>
      </x:c>
      <x:c r="F378" t="str">
        <x:f>IF(E378="","",TRIM(MID(TRIM(A378),FIND(" ",TRIM(A378)&amp;" ",7)+1,255)))</x:f>
      </x:c>
      <x:c r="G378" t="str">
        <x:f>IF(E378="","",IF(COUNTIF('DATA QCEW'!$A$2:$A$20,E378)&gt;0,"19-SECTOR","DETAIL / OTHER"))</x:f>
      </x:c>
    </x:row>
    <x:row r="379">
      <x:c r="D379" s="22"/>
      <x:c r="E379" t="str">
        <x:f>IF(LEFT(TRIM(A379),6)="NAICS ",IFERROR(MID(TRIM(A379),7,FIND(" ",TRIM(A379)&amp;" ",7)-7),""),"")</x:f>
      </x:c>
      <x:c r="F379" t="str">
        <x:f>IF(E379="","",TRIM(MID(TRIM(A379),FIND(" ",TRIM(A379)&amp;" ",7)+1,255)))</x:f>
      </x:c>
      <x:c r="G379" t="str">
        <x:f>IF(E379="","",IF(COUNTIF('DATA QCEW'!$A$2:$A$20,E379)&gt;0,"19-SECTOR","DETAIL / OTHER"))</x:f>
      </x:c>
    </x:row>
    <x:row r="380">
      <x:c r="D380" s="22"/>
      <x:c r="E380" t="str">
        <x:f>IF(LEFT(TRIM(A380),6)="NAICS ",IFERROR(MID(TRIM(A380),7,FIND(" ",TRIM(A380)&amp;" ",7)-7),""),"")</x:f>
      </x:c>
      <x:c r="F380" t="str">
        <x:f>IF(E380="","",TRIM(MID(TRIM(A380),FIND(" ",TRIM(A380)&amp;" ",7)+1,255)))</x:f>
      </x:c>
      <x:c r="G380" t="str">
        <x:f>IF(E380="","",IF(COUNTIF('DATA QCEW'!$A$2:$A$20,E380)&gt;0,"19-SECTOR","DETAIL / OTHER"))</x:f>
      </x:c>
    </x:row>
    <x:row r="381">
      <x:c r="D381" s="22"/>
      <x:c r="E381" t="str">
        <x:f>IF(LEFT(TRIM(A381),6)="NAICS ",IFERROR(MID(TRIM(A381),7,FIND(" ",TRIM(A381)&amp;" ",7)-7),""),"")</x:f>
      </x:c>
      <x:c r="F381" t="str">
        <x:f>IF(E381="","",TRIM(MID(TRIM(A381),FIND(" ",TRIM(A381)&amp;" ",7)+1,255)))</x:f>
      </x:c>
      <x:c r="G381" t="str">
        <x:f>IF(E381="","",IF(COUNTIF('DATA QCEW'!$A$2:$A$20,E381)&gt;0,"19-SECTOR","DETAIL / OTHER"))</x:f>
      </x:c>
    </x:row>
    <x:row r="382">
      <x:c r="D382" s="22"/>
      <x:c r="E382" t="str">
        <x:f>IF(LEFT(TRIM(A382),6)="NAICS ",IFERROR(MID(TRIM(A382),7,FIND(" ",TRIM(A382)&amp;" ",7)-7),""),"")</x:f>
      </x:c>
      <x:c r="F382" t="str">
        <x:f>IF(E382="","",TRIM(MID(TRIM(A382),FIND(" ",TRIM(A382)&amp;" ",7)+1,255)))</x:f>
      </x:c>
      <x:c r="G382" t="str">
        <x:f>IF(E382="","",IF(COUNTIF('DATA QCEW'!$A$2:$A$20,E382)&gt;0,"19-SECTOR","DETAIL / OTHER"))</x:f>
      </x:c>
    </x:row>
    <x:row r="383">
      <x:c r="D383" s="22"/>
      <x:c r="E383" t="str">
        <x:f>IF(LEFT(TRIM(A383),6)="NAICS ",IFERROR(MID(TRIM(A383),7,FIND(" ",TRIM(A383)&amp;" ",7)-7),""),"")</x:f>
      </x:c>
      <x:c r="F383" t="str">
        <x:f>IF(E383="","",TRIM(MID(TRIM(A383),FIND(" ",TRIM(A383)&amp;" ",7)+1,255)))</x:f>
      </x:c>
      <x:c r="G383" t="str">
        <x:f>IF(E383="","",IF(COUNTIF('DATA QCEW'!$A$2:$A$20,E383)&gt;0,"19-SECTOR","DETAIL / OTHER"))</x:f>
      </x:c>
    </x:row>
    <x:row r="384">
      <x:c r="D384" s="22"/>
      <x:c r="E384" t="str">
        <x:f>IF(LEFT(TRIM(A384),6)="NAICS ",IFERROR(MID(TRIM(A384),7,FIND(" ",TRIM(A384)&amp;" ",7)-7),""),"")</x:f>
      </x:c>
      <x:c r="F384" t="str">
        <x:f>IF(E384="","",TRIM(MID(TRIM(A384),FIND(" ",TRIM(A384)&amp;" ",7)+1,255)))</x:f>
      </x:c>
      <x:c r="G384" t="str">
        <x:f>IF(E384="","",IF(COUNTIF('DATA QCEW'!$A$2:$A$20,E384)&gt;0,"19-SECTOR","DETAIL / OTHER"))</x:f>
      </x:c>
    </x:row>
    <x:row r="385">
      <x:c r="D385" s="22"/>
      <x:c r="E385" t="str">
        <x:f>IF(LEFT(TRIM(A385),6)="NAICS ",IFERROR(MID(TRIM(A385),7,FIND(" ",TRIM(A385)&amp;" ",7)-7),""),"")</x:f>
      </x:c>
      <x:c r="F385" t="str">
        <x:f>IF(E385="","",TRIM(MID(TRIM(A385),FIND(" ",TRIM(A385)&amp;" ",7)+1,255)))</x:f>
      </x:c>
      <x:c r="G385" t="str">
        <x:f>IF(E385="","",IF(COUNTIF('DATA QCEW'!$A$2:$A$20,E385)&gt;0,"19-SECTOR","DETAIL / OTHER"))</x:f>
      </x:c>
    </x:row>
    <x:row r="386">
      <x:c r="D386" s="22"/>
      <x:c r="E386" t="str">
        <x:f>IF(LEFT(TRIM(A386),6)="NAICS ",IFERROR(MID(TRIM(A386),7,FIND(" ",TRIM(A386)&amp;" ",7)-7),""),"")</x:f>
      </x:c>
      <x:c r="F386" t="str">
        <x:f>IF(E386="","",TRIM(MID(TRIM(A386),FIND(" ",TRIM(A386)&amp;" ",7)+1,255)))</x:f>
      </x:c>
      <x:c r="G386" t="str">
        <x:f>IF(E386="","",IF(COUNTIF('DATA QCEW'!$A$2:$A$20,E386)&gt;0,"19-SECTOR","DETAIL / OTHER"))</x:f>
      </x:c>
    </x:row>
    <x:row r="387">
      <x:c r="D387" s="22"/>
      <x:c r="E387" t="str">
        <x:f>IF(LEFT(TRIM(A387),6)="NAICS ",IFERROR(MID(TRIM(A387),7,FIND(" ",TRIM(A387)&amp;" ",7)-7),""),"")</x:f>
      </x:c>
      <x:c r="F387" t="str">
        <x:f>IF(E387="","",TRIM(MID(TRIM(A387),FIND(" ",TRIM(A387)&amp;" ",7)+1,255)))</x:f>
      </x:c>
      <x:c r="G387" t="str">
        <x:f>IF(E387="","",IF(COUNTIF('DATA QCEW'!$A$2:$A$20,E387)&gt;0,"19-SECTOR","DETAIL / OTHER"))</x:f>
      </x:c>
    </x:row>
    <x:row r="388">
      <x:c r="D388" s="22"/>
      <x:c r="E388" t="str">
        <x:f>IF(LEFT(TRIM(A388),6)="NAICS ",IFERROR(MID(TRIM(A388),7,FIND(" ",TRIM(A388)&amp;" ",7)-7),""),"")</x:f>
      </x:c>
      <x:c r="F388" t="str">
        <x:f>IF(E388="","",TRIM(MID(TRIM(A388),FIND(" ",TRIM(A388)&amp;" ",7)+1,255)))</x:f>
      </x:c>
      <x:c r="G388" t="str">
        <x:f>IF(E388="","",IF(COUNTIF('DATA QCEW'!$A$2:$A$20,E388)&gt;0,"19-SECTOR","DETAIL / OTHER"))</x:f>
      </x:c>
    </x:row>
    <x:row r="389">
      <x:c r="D389" s="22"/>
      <x:c r="E389" t="str">
        <x:f>IF(LEFT(TRIM(A389),6)="NAICS ",IFERROR(MID(TRIM(A389),7,FIND(" ",TRIM(A389)&amp;" ",7)-7),""),"")</x:f>
      </x:c>
      <x:c r="F389" t="str">
        <x:f>IF(E389="","",TRIM(MID(TRIM(A389),FIND(" ",TRIM(A389)&amp;" ",7)+1,255)))</x:f>
      </x:c>
      <x:c r="G389" t="str">
        <x:f>IF(E389="","",IF(COUNTIF('DATA QCEW'!$A$2:$A$20,E389)&gt;0,"19-SECTOR","DETAIL / OTHER"))</x:f>
      </x:c>
    </x:row>
    <x:row r="390">
      <x:c r="D390" s="22"/>
      <x:c r="E390" t="str">
        <x:f>IF(LEFT(TRIM(A390),6)="NAICS ",IFERROR(MID(TRIM(A390),7,FIND(" ",TRIM(A390)&amp;" ",7)-7),""),"")</x:f>
      </x:c>
      <x:c r="F390" t="str">
        <x:f>IF(E390="","",TRIM(MID(TRIM(A390),FIND(" ",TRIM(A390)&amp;" ",7)+1,255)))</x:f>
      </x:c>
      <x:c r="G390" t="str">
        <x:f>IF(E390="","",IF(COUNTIF('DATA QCEW'!$A$2:$A$20,E390)&gt;0,"19-SECTOR","DETAIL / OTHER"))</x:f>
      </x:c>
    </x:row>
    <x:row r="391">
      <x:c r="D391" s="22"/>
      <x:c r="E391" t="str">
        <x:f>IF(LEFT(TRIM(A391),6)="NAICS ",IFERROR(MID(TRIM(A391),7,FIND(" ",TRIM(A391)&amp;" ",7)-7),""),"")</x:f>
      </x:c>
      <x:c r="F391" t="str">
        <x:f>IF(E391="","",TRIM(MID(TRIM(A391),FIND(" ",TRIM(A391)&amp;" ",7)+1,255)))</x:f>
      </x:c>
      <x:c r="G391" t="str">
        <x:f>IF(E391="","",IF(COUNTIF('DATA QCEW'!$A$2:$A$20,E391)&gt;0,"19-SECTOR","DETAIL / OTHER"))</x:f>
      </x:c>
    </x:row>
    <x:row r="392">
      <x:c r="D392" s="22"/>
      <x:c r="E392" t="str">
        <x:f>IF(LEFT(TRIM(A392),6)="NAICS ",IFERROR(MID(TRIM(A392),7,FIND(" ",TRIM(A392)&amp;" ",7)-7),""),"")</x:f>
      </x:c>
      <x:c r="F392" t="str">
        <x:f>IF(E392="","",TRIM(MID(TRIM(A392),FIND(" ",TRIM(A392)&amp;" ",7)+1,255)))</x:f>
      </x:c>
      <x:c r="G392" t="str">
        <x:f>IF(E392="","",IF(COUNTIF('DATA QCEW'!$A$2:$A$20,E392)&gt;0,"19-SECTOR","DETAIL / OTHER"))</x:f>
      </x:c>
    </x:row>
    <x:row r="393">
      <x:c r="D393" s="22"/>
      <x:c r="E393" t="str">
        <x:f>IF(LEFT(TRIM(A393),6)="NAICS ",IFERROR(MID(TRIM(A393),7,FIND(" ",TRIM(A393)&amp;" ",7)-7),""),"")</x:f>
      </x:c>
      <x:c r="F393" t="str">
        <x:f>IF(E393="","",TRIM(MID(TRIM(A393),FIND(" ",TRIM(A393)&amp;" ",7)+1,255)))</x:f>
      </x:c>
      <x:c r="G393" t="str">
        <x:f>IF(E393="","",IF(COUNTIF('DATA QCEW'!$A$2:$A$20,E393)&gt;0,"19-SECTOR","DETAIL / OTHER"))</x:f>
      </x:c>
    </x:row>
    <x:row r="394">
      <x:c r="D394" s="22"/>
      <x:c r="E394" t="str">
        <x:f>IF(LEFT(TRIM(A394),6)="NAICS ",IFERROR(MID(TRIM(A394),7,FIND(" ",TRIM(A394)&amp;" ",7)-7),""),"")</x:f>
      </x:c>
      <x:c r="F394" t="str">
        <x:f>IF(E394="","",TRIM(MID(TRIM(A394),FIND(" ",TRIM(A394)&amp;" ",7)+1,255)))</x:f>
      </x:c>
      <x:c r="G394" t="str">
        <x:f>IF(E394="","",IF(COUNTIF('DATA QCEW'!$A$2:$A$20,E394)&gt;0,"19-SECTOR","DETAIL / OTHER"))</x:f>
      </x:c>
    </x:row>
    <x:row r="395">
      <x:c r="D395" s="22"/>
      <x:c r="E395" t="str">
        <x:f>IF(LEFT(TRIM(A395),6)="NAICS ",IFERROR(MID(TRIM(A395),7,FIND(" ",TRIM(A395)&amp;" ",7)-7),""),"")</x:f>
      </x:c>
      <x:c r="F395" t="str">
        <x:f>IF(E395="","",TRIM(MID(TRIM(A395),FIND(" ",TRIM(A395)&amp;" ",7)+1,255)))</x:f>
      </x:c>
      <x:c r="G395" t="str">
        <x:f>IF(E395="","",IF(COUNTIF('DATA QCEW'!$A$2:$A$20,E395)&gt;0,"19-SECTOR","DETAIL / OTHER"))</x:f>
      </x:c>
    </x:row>
    <x:row r="396">
      <x:c r="D396" s="22"/>
      <x:c r="E396" t="str">
        <x:f>IF(LEFT(TRIM(A396),6)="NAICS ",IFERROR(MID(TRIM(A396),7,FIND(" ",TRIM(A396)&amp;" ",7)-7),""),"")</x:f>
      </x:c>
      <x:c r="F396" t="str">
        <x:f>IF(E396="","",TRIM(MID(TRIM(A396),FIND(" ",TRIM(A396)&amp;" ",7)+1,255)))</x:f>
      </x:c>
      <x:c r="G396" t="str">
        <x:f>IF(E396="","",IF(COUNTIF('DATA QCEW'!$A$2:$A$20,E396)&gt;0,"19-SECTOR","DETAIL / OTHER"))</x:f>
      </x:c>
    </x:row>
    <x:row r="397">
      <x:c r="D397" s="22"/>
      <x:c r="E397" t="str">
        <x:f>IF(LEFT(TRIM(A397),6)="NAICS ",IFERROR(MID(TRIM(A397),7,FIND(" ",TRIM(A397)&amp;" ",7)-7),""),"")</x:f>
      </x:c>
      <x:c r="F397" t="str">
        <x:f>IF(E397="","",TRIM(MID(TRIM(A397),FIND(" ",TRIM(A397)&amp;" ",7)+1,255)))</x:f>
      </x:c>
      <x:c r="G397" t="str">
        <x:f>IF(E397="","",IF(COUNTIF('DATA QCEW'!$A$2:$A$20,E397)&gt;0,"19-SECTOR","DETAIL / OTHER"))</x:f>
      </x:c>
    </x:row>
    <x:row r="398">
      <x:c r="D398" s="22"/>
      <x:c r="E398" t="str">
        <x:f>IF(LEFT(TRIM(A398),6)="NAICS ",IFERROR(MID(TRIM(A398),7,FIND(" ",TRIM(A398)&amp;" ",7)-7),""),"")</x:f>
      </x:c>
      <x:c r="F398" t="str">
        <x:f>IF(E398="","",TRIM(MID(TRIM(A398),FIND(" ",TRIM(A398)&amp;" ",7)+1,255)))</x:f>
      </x:c>
      <x:c r="G398" t="str">
        <x:f>IF(E398="","",IF(COUNTIF('DATA QCEW'!$A$2:$A$20,E398)&gt;0,"19-SECTOR","DETAIL / OTHER"))</x:f>
      </x:c>
    </x:row>
    <x:row r="399">
      <x:c r="D399" s="22"/>
      <x:c r="E399" t="str">
        <x:f>IF(LEFT(TRIM(A399),6)="NAICS ",IFERROR(MID(TRIM(A399),7,FIND(" ",TRIM(A399)&amp;" ",7)-7),""),"")</x:f>
      </x:c>
      <x:c r="F399" t="str">
        <x:f>IF(E399="","",TRIM(MID(TRIM(A399),FIND(" ",TRIM(A399)&amp;" ",7)+1,255)))</x:f>
      </x:c>
      <x:c r="G399" t="str">
        <x:f>IF(E399="","",IF(COUNTIF('DATA QCEW'!$A$2:$A$20,E399)&gt;0,"19-SECTOR","DETAIL / OTHER"))</x:f>
      </x:c>
    </x:row>
    <x:row r="400">
      <x:c r="D400" s="22"/>
      <x:c r="E400" t="str">
        <x:f>IF(LEFT(TRIM(A400),6)="NAICS ",IFERROR(MID(TRIM(A400),7,FIND(" ",TRIM(A400)&amp;" ",7)-7),""),"")</x:f>
      </x:c>
      <x:c r="F400" t="str">
        <x:f>IF(E400="","",TRIM(MID(TRIM(A400),FIND(" ",TRIM(A400)&amp;" ",7)+1,255)))</x:f>
      </x:c>
      <x:c r="G400" t="str">
        <x:f>IF(E400="","",IF(COUNTIF('DATA QCEW'!$A$2:$A$20,E400)&gt;0,"19-SECTOR","DETAIL / OTHER"))</x:f>
      </x:c>
    </x:row>
    <x:row r="401">
      <x:c r="D401" s="22"/>
      <x:c r="E401" t="str">
        <x:f>IF(LEFT(TRIM(A401),6)="NAICS ",IFERROR(MID(TRIM(A401),7,FIND(" ",TRIM(A401)&amp;" ",7)-7),""),"")</x:f>
      </x:c>
      <x:c r="F401" t="str">
        <x:f>IF(E401="","",TRIM(MID(TRIM(A401),FIND(" ",TRIM(A401)&amp;" ",7)+1,255)))</x:f>
      </x:c>
      <x:c r="G401" t="str">
        <x:f>IF(E401="","",IF(COUNTIF('DATA QCEW'!$A$2:$A$20,E401)&gt;0,"19-SECTOR","DETAIL / OTHER"))</x:f>
      </x:c>
    </x:row>
    <x:row r="402">
      <x:c r="D402" s="22"/>
      <x:c r="E402" t="str">
        <x:f>IF(LEFT(TRIM(A402),6)="NAICS ",IFERROR(MID(TRIM(A402),7,FIND(" ",TRIM(A402)&amp;" ",7)-7),""),"")</x:f>
      </x:c>
      <x:c r="F402" t="str">
        <x:f>IF(E402="","",TRIM(MID(TRIM(A402),FIND(" ",TRIM(A402)&amp;" ",7)+1,255)))</x:f>
      </x:c>
      <x:c r="G402" t="str">
        <x:f>IF(E402="","",IF(COUNTIF('DATA QCEW'!$A$2:$A$20,E402)&gt;0,"19-SECTOR","DETAIL / OTHER"))</x:f>
      </x:c>
    </x:row>
    <x:row r="403">
      <x:c r="D403" s="22"/>
      <x:c r="E403" t="str">
        <x:f>IF(LEFT(TRIM(A403),6)="NAICS ",IFERROR(MID(TRIM(A403),7,FIND(" ",TRIM(A403)&amp;" ",7)-7),""),"")</x:f>
      </x:c>
      <x:c r="F403" t="str">
        <x:f>IF(E403="","",TRIM(MID(TRIM(A403),FIND(" ",TRIM(A403)&amp;" ",7)+1,255)))</x:f>
      </x:c>
      <x:c r="G403" t="str">
        <x:f>IF(E403="","",IF(COUNTIF('DATA QCEW'!$A$2:$A$20,E403)&gt;0,"19-SECTOR","DETAIL / OTHER"))</x:f>
      </x:c>
    </x:row>
    <x:row r="404">
      <x:c r="D404" s="22"/>
      <x:c r="E404" t="str">
        <x:f>IF(LEFT(TRIM(A404),6)="NAICS ",IFERROR(MID(TRIM(A404),7,FIND(" ",TRIM(A404)&amp;" ",7)-7),""),"")</x:f>
      </x:c>
      <x:c r="F404" t="str">
        <x:f>IF(E404="","",TRIM(MID(TRIM(A404),FIND(" ",TRIM(A404)&amp;" ",7)+1,255)))</x:f>
      </x:c>
      <x:c r="G404" t="str">
        <x:f>IF(E404="","",IF(COUNTIF('DATA QCEW'!$A$2:$A$20,E404)&gt;0,"19-SECTOR","DETAIL / OTHER"))</x:f>
      </x:c>
    </x:row>
    <x:row r="405">
      <x:c r="D405" s="22"/>
      <x:c r="E405" t="str">
        <x:f>IF(LEFT(TRIM(A405),6)="NAICS ",IFERROR(MID(TRIM(A405),7,FIND(" ",TRIM(A405)&amp;" ",7)-7),""),"")</x:f>
      </x:c>
      <x:c r="F405" t="str">
        <x:f>IF(E405="","",TRIM(MID(TRIM(A405),FIND(" ",TRIM(A405)&amp;" ",7)+1,255)))</x:f>
      </x:c>
      <x:c r="G405" t="str">
        <x:f>IF(E405="","",IF(COUNTIF('DATA QCEW'!$A$2:$A$20,E405)&gt;0,"19-SECTOR","DETAIL / OTHER"))</x:f>
      </x:c>
    </x:row>
    <x:row r="406">
      <x:c r="D406" s="22"/>
      <x:c r="E406" t="str">
        <x:f>IF(LEFT(TRIM(A406),6)="NAICS ",IFERROR(MID(TRIM(A406),7,FIND(" ",TRIM(A406)&amp;" ",7)-7),""),"")</x:f>
      </x:c>
      <x:c r="F406" t="str">
        <x:f>IF(E406="","",TRIM(MID(TRIM(A406),FIND(" ",TRIM(A406)&amp;" ",7)+1,255)))</x:f>
      </x:c>
      <x:c r="G406" t="str">
        <x:f>IF(E406="","",IF(COUNTIF('DATA QCEW'!$A$2:$A$20,E406)&gt;0,"19-SECTOR","DETAIL / OTHER"))</x:f>
      </x:c>
    </x:row>
    <x:row r="407">
      <x:c r="D407" s="22"/>
      <x:c r="E407" t="str">
        <x:f>IF(LEFT(TRIM(A407),6)="NAICS ",IFERROR(MID(TRIM(A407),7,FIND(" ",TRIM(A407)&amp;" ",7)-7),""),"")</x:f>
      </x:c>
      <x:c r="F407" t="str">
        <x:f>IF(E407="","",TRIM(MID(TRIM(A407),FIND(" ",TRIM(A407)&amp;" ",7)+1,255)))</x:f>
      </x:c>
      <x:c r="G407" t="str">
        <x:f>IF(E407="","",IF(COUNTIF('DATA QCEW'!$A$2:$A$20,E407)&gt;0,"19-SECTOR","DETAIL / OTHER"))</x:f>
      </x:c>
    </x:row>
    <x:row r="408">
      <x:c r="D408" s="22"/>
      <x:c r="E408" t="str">
        <x:f>IF(LEFT(TRIM(A408),6)="NAICS ",IFERROR(MID(TRIM(A408),7,FIND(" ",TRIM(A408)&amp;" ",7)-7),""),"")</x:f>
      </x:c>
      <x:c r="F408" t="str">
        <x:f>IF(E408="","",TRIM(MID(TRIM(A408),FIND(" ",TRIM(A408)&amp;" ",7)+1,255)))</x:f>
      </x:c>
      <x:c r="G408" t="str">
        <x:f>IF(E408="","",IF(COUNTIF('DATA QCEW'!$A$2:$A$20,E408)&gt;0,"19-SECTOR","DETAIL / OTHER"))</x:f>
      </x:c>
    </x:row>
    <x:row r="409">
      <x:c r="D409" s="22"/>
      <x:c r="E409" t="str">
        <x:f>IF(LEFT(TRIM(A409),6)="NAICS ",IFERROR(MID(TRIM(A409),7,FIND(" ",TRIM(A409)&amp;" ",7)-7),""),"")</x:f>
      </x:c>
      <x:c r="F409" t="str">
        <x:f>IF(E409="","",TRIM(MID(TRIM(A409),FIND(" ",TRIM(A409)&amp;" ",7)+1,255)))</x:f>
      </x:c>
      <x:c r="G409" t="str">
        <x:f>IF(E409="","",IF(COUNTIF('DATA QCEW'!$A$2:$A$20,E409)&gt;0,"19-SECTOR","DETAIL / OTHER"))</x:f>
      </x:c>
    </x:row>
    <x:row r="410">
      <x:c r="D410" s="22"/>
      <x:c r="E410" t="str">
        <x:f>IF(LEFT(TRIM(A410),6)="NAICS ",IFERROR(MID(TRIM(A410),7,FIND(" ",TRIM(A410)&amp;" ",7)-7),""),"")</x:f>
      </x:c>
      <x:c r="F410" t="str">
        <x:f>IF(E410="","",TRIM(MID(TRIM(A410),FIND(" ",TRIM(A410)&amp;" ",7)+1,255)))</x:f>
      </x:c>
      <x:c r="G410" t="str">
        <x:f>IF(E410="","",IF(COUNTIF('DATA QCEW'!$A$2:$A$20,E410)&gt;0,"19-SECTOR","DETAIL / OTHER"))</x:f>
      </x:c>
    </x:row>
    <x:row r="411">
      <x:c r="D411" s="22"/>
      <x:c r="E411" t="str">
        <x:f>IF(LEFT(TRIM(A411),6)="NAICS ",IFERROR(MID(TRIM(A411),7,FIND(" ",TRIM(A411)&amp;" ",7)-7),""),"")</x:f>
      </x:c>
      <x:c r="F411" t="str">
        <x:f>IF(E411="","",TRIM(MID(TRIM(A411),FIND(" ",TRIM(A411)&amp;" ",7)+1,255)))</x:f>
      </x:c>
      <x:c r="G411" t="str">
        <x:f>IF(E411="","",IF(COUNTIF('DATA QCEW'!$A$2:$A$20,E411)&gt;0,"19-SECTOR","DETAIL / OTHER"))</x:f>
      </x:c>
    </x:row>
    <x:row r="412">
      <x:c r="D412" s="22"/>
      <x:c r="E412" t="str">
        <x:f>IF(LEFT(TRIM(A412),6)="NAICS ",IFERROR(MID(TRIM(A412),7,FIND(" ",TRIM(A412)&amp;" ",7)-7),""),"")</x:f>
      </x:c>
      <x:c r="F412" t="str">
        <x:f>IF(E412="","",TRIM(MID(TRIM(A412),FIND(" ",TRIM(A412)&amp;" ",7)+1,255)))</x:f>
      </x:c>
      <x:c r="G412" t="str">
        <x:f>IF(E412="","",IF(COUNTIF('DATA QCEW'!$A$2:$A$20,E412)&gt;0,"19-SECTOR","DETAIL / OTHER"))</x:f>
      </x:c>
    </x:row>
    <x:row r="413">
      <x:c r="D413" s="22"/>
      <x:c r="E413" t="str">
        <x:f>IF(LEFT(TRIM(A413),6)="NAICS ",IFERROR(MID(TRIM(A413),7,FIND(" ",TRIM(A413)&amp;" ",7)-7),""),"")</x:f>
      </x:c>
      <x:c r="F413" t="str">
        <x:f>IF(E413="","",TRIM(MID(TRIM(A413),FIND(" ",TRIM(A413)&amp;" ",7)+1,255)))</x:f>
      </x:c>
      <x:c r="G413" t="str">
        <x:f>IF(E413="","",IF(COUNTIF('DATA QCEW'!$A$2:$A$20,E413)&gt;0,"19-SECTOR","DETAIL / OTHER"))</x:f>
      </x:c>
    </x:row>
    <x:row r="414">
      <x:c r="D414" s="22"/>
      <x:c r="E414" t="str">
        <x:f>IF(LEFT(TRIM(A414),6)="NAICS ",IFERROR(MID(TRIM(A414),7,FIND(" ",TRIM(A414)&amp;" ",7)-7),""),"")</x:f>
      </x:c>
      <x:c r="F414" t="str">
        <x:f>IF(E414="","",TRIM(MID(TRIM(A414),FIND(" ",TRIM(A414)&amp;" ",7)+1,255)))</x:f>
      </x:c>
      <x:c r="G414" t="str">
        <x:f>IF(E414="","",IF(COUNTIF('DATA QCEW'!$A$2:$A$20,E414)&gt;0,"19-SECTOR","DETAIL / OTHER"))</x:f>
      </x:c>
    </x:row>
    <x:row r="415">
      <x:c r="D415" s="22"/>
      <x:c r="E415" t="str">
        <x:f>IF(LEFT(TRIM(A415),6)="NAICS ",IFERROR(MID(TRIM(A415),7,FIND(" ",TRIM(A415)&amp;" ",7)-7),""),"")</x:f>
      </x:c>
      <x:c r="F415" t="str">
        <x:f>IF(E415="","",TRIM(MID(TRIM(A415),FIND(" ",TRIM(A415)&amp;" ",7)+1,255)))</x:f>
      </x:c>
      <x:c r="G415" t="str">
        <x:f>IF(E415="","",IF(COUNTIF('DATA QCEW'!$A$2:$A$20,E415)&gt;0,"19-SECTOR","DETAIL / OTHER"))</x:f>
      </x:c>
    </x:row>
    <x:row r="416">
      <x:c r="D416" s="22"/>
      <x:c r="E416" t="str">
        <x:f>IF(LEFT(TRIM(A416),6)="NAICS ",IFERROR(MID(TRIM(A416),7,FIND(" ",TRIM(A416)&amp;" ",7)-7),""),"")</x:f>
      </x:c>
      <x:c r="F416" t="str">
        <x:f>IF(E416="","",TRIM(MID(TRIM(A416),FIND(" ",TRIM(A416)&amp;" ",7)+1,255)))</x:f>
      </x:c>
      <x:c r="G416" t="str">
        <x:f>IF(E416="","",IF(COUNTIF('DATA QCEW'!$A$2:$A$20,E416)&gt;0,"19-SECTOR","DETAIL / OTHER"))</x:f>
      </x:c>
    </x:row>
    <x:row r="417">
      <x:c r="D417" s="22"/>
      <x:c r="E417" t="str">
        <x:f>IF(LEFT(TRIM(A417),6)="NAICS ",IFERROR(MID(TRIM(A417),7,FIND(" ",TRIM(A417)&amp;" ",7)-7),""),"")</x:f>
      </x:c>
      <x:c r="F417" t="str">
        <x:f>IF(E417="","",TRIM(MID(TRIM(A417),FIND(" ",TRIM(A417)&amp;" ",7)+1,255)))</x:f>
      </x:c>
      <x:c r="G417" t="str">
        <x:f>IF(E417="","",IF(COUNTIF('DATA QCEW'!$A$2:$A$20,E417)&gt;0,"19-SECTOR","DETAIL / OTHER"))</x:f>
      </x:c>
    </x:row>
    <x:row r="418">
      <x:c r="D418" s="22"/>
      <x:c r="E418" t="str">
        <x:f>IF(LEFT(TRIM(A418),6)="NAICS ",IFERROR(MID(TRIM(A418),7,FIND(" ",TRIM(A418)&amp;" ",7)-7),""),"")</x:f>
      </x:c>
      <x:c r="F418" t="str">
        <x:f>IF(E418="","",TRIM(MID(TRIM(A418),FIND(" ",TRIM(A418)&amp;" ",7)+1,255)))</x:f>
      </x:c>
      <x:c r="G418" t="str">
        <x:f>IF(E418="","",IF(COUNTIF('DATA QCEW'!$A$2:$A$20,E418)&gt;0,"19-SECTOR","DETAIL / OTHER"))</x:f>
      </x:c>
    </x:row>
    <x:row r="419">
      <x:c r="D419" s="22"/>
      <x:c r="E419" t="str">
        <x:f>IF(LEFT(TRIM(A419),6)="NAICS ",IFERROR(MID(TRIM(A419),7,FIND(" ",TRIM(A419)&amp;" ",7)-7),""),"")</x:f>
      </x:c>
      <x:c r="F419" t="str">
        <x:f>IF(E419="","",TRIM(MID(TRIM(A419),FIND(" ",TRIM(A419)&amp;" ",7)+1,255)))</x:f>
      </x:c>
      <x:c r="G419" t="str">
        <x:f>IF(E419="","",IF(COUNTIF('DATA QCEW'!$A$2:$A$20,E419)&gt;0,"19-SECTOR","DETAIL / OTHER"))</x:f>
      </x:c>
    </x:row>
    <x:row r="420">
      <x:c r="D420" s="22"/>
      <x:c r="E420" t="str">
        <x:f>IF(LEFT(TRIM(A420),6)="NAICS ",IFERROR(MID(TRIM(A420),7,FIND(" ",TRIM(A420)&amp;" ",7)-7),""),"")</x:f>
      </x:c>
      <x:c r="F420" t="str">
        <x:f>IF(E420="","",TRIM(MID(TRIM(A420),FIND(" ",TRIM(A420)&amp;" ",7)+1,255)))</x:f>
      </x:c>
      <x:c r="G420" t="str">
        <x:f>IF(E420="","",IF(COUNTIF('DATA QCEW'!$A$2:$A$20,E420)&gt;0,"19-SECTOR","DETAIL / OTHER"))</x:f>
      </x:c>
    </x:row>
    <x:row r="421">
      <x:c r="D421" s="22"/>
      <x:c r="E421" t="str">
        <x:f>IF(LEFT(TRIM(A421),6)="NAICS ",IFERROR(MID(TRIM(A421),7,FIND(" ",TRIM(A421)&amp;" ",7)-7),""),"")</x:f>
      </x:c>
      <x:c r="F421" t="str">
        <x:f>IF(E421="","",TRIM(MID(TRIM(A421),FIND(" ",TRIM(A421)&amp;" ",7)+1,255)))</x:f>
      </x:c>
      <x:c r="G421" t="str">
        <x:f>IF(E421="","",IF(COUNTIF('DATA QCEW'!$A$2:$A$20,E421)&gt;0,"19-SECTOR","DETAIL / OTHER"))</x:f>
      </x:c>
    </x:row>
    <x:row r="422">
      <x:c r="D422" s="22"/>
      <x:c r="E422" t="str">
        <x:f>IF(LEFT(TRIM(A422),6)="NAICS ",IFERROR(MID(TRIM(A422),7,FIND(" ",TRIM(A422)&amp;" ",7)-7),""),"")</x:f>
      </x:c>
      <x:c r="F422" t="str">
        <x:f>IF(E422="","",TRIM(MID(TRIM(A422),FIND(" ",TRIM(A422)&amp;" ",7)+1,255)))</x:f>
      </x:c>
      <x:c r="G422" t="str">
        <x:f>IF(E422="","",IF(COUNTIF('DATA QCEW'!$A$2:$A$20,E422)&gt;0,"19-SECTOR","DETAIL / OTHER"))</x:f>
      </x:c>
    </x:row>
    <x:row r="423">
      <x:c r="D423" s="22"/>
      <x:c r="E423" t="str">
        <x:f>IF(LEFT(TRIM(A423),6)="NAICS ",IFERROR(MID(TRIM(A423),7,FIND(" ",TRIM(A423)&amp;" ",7)-7),""),"")</x:f>
      </x:c>
      <x:c r="F423" t="str">
        <x:f>IF(E423="","",TRIM(MID(TRIM(A423),FIND(" ",TRIM(A423)&amp;" ",7)+1,255)))</x:f>
      </x:c>
      <x:c r="G423" t="str">
        <x:f>IF(E423="","",IF(COUNTIF('DATA QCEW'!$A$2:$A$20,E423)&gt;0,"19-SECTOR","DETAIL / OTHER"))</x:f>
      </x:c>
    </x:row>
    <x:row r="424">
      <x:c r="D424" s="22"/>
      <x:c r="E424" t="str">
        <x:f>IF(LEFT(TRIM(A424),6)="NAICS ",IFERROR(MID(TRIM(A424),7,FIND(" ",TRIM(A424)&amp;" ",7)-7),""),"")</x:f>
      </x:c>
      <x:c r="F424" t="str">
        <x:f>IF(E424="","",TRIM(MID(TRIM(A424),FIND(" ",TRIM(A424)&amp;" ",7)+1,255)))</x:f>
      </x:c>
      <x:c r="G424" t="str">
        <x:f>IF(E424="","",IF(COUNTIF('DATA QCEW'!$A$2:$A$20,E424)&gt;0,"19-SECTOR","DETAIL / OTHER"))</x:f>
      </x:c>
    </x:row>
    <x:row r="425">
      <x:c r="D425" s="22"/>
      <x:c r="E425" t="str">
        <x:f>IF(LEFT(TRIM(A425),6)="NAICS ",IFERROR(MID(TRIM(A425),7,FIND(" ",TRIM(A425)&amp;" ",7)-7),""),"")</x:f>
      </x:c>
      <x:c r="F425" t="str">
        <x:f>IF(E425="","",TRIM(MID(TRIM(A425),FIND(" ",TRIM(A425)&amp;" ",7)+1,255)))</x:f>
      </x:c>
      <x:c r="G425" t="str">
        <x:f>IF(E425="","",IF(COUNTIF('DATA QCEW'!$A$2:$A$20,E425)&gt;0,"19-SECTOR","DETAIL / OTHER"))</x:f>
      </x:c>
    </x:row>
    <x:row r="426">
      <x:c r="D426" s="22"/>
      <x:c r="E426" t="str">
        <x:f>IF(LEFT(TRIM(A426),6)="NAICS ",IFERROR(MID(TRIM(A426),7,FIND(" ",TRIM(A426)&amp;" ",7)-7),""),"")</x:f>
      </x:c>
      <x:c r="F426" t="str">
        <x:f>IF(E426="","",TRIM(MID(TRIM(A426),FIND(" ",TRIM(A426)&amp;" ",7)+1,255)))</x:f>
      </x:c>
      <x:c r="G426" t="str">
        <x:f>IF(E426="","",IF(COUNTIF('DATA QCEW'!$A$2:$A$20,E426)&gt;0,"19-SECTOR","DETAIL / OTHER"))</x:f>
      </x:c>
    </x:row>
    <x:row r="427">
      <x:c r="D427" s="22"/>
      <x:c r="E427" t="str">
        <x:f>IF(LEFT(TRIM(A427),6)="NAICS ",IFERROR(MID(TRIM(A427),7,FIND(" ",TRIM(A427)&amp;" ",7)-7),""),"")</x:f>
      </x:c>
      <x:c r="F427" t="str">
        <x:f>IF(E427="","",TRIM(MID(TRIM(A427),FIND(" ",TRIM(A427)&amp;" ",7)+1,255)))</x:f>
      </x:c>
      <x:c r="G427" t="str">
        <x:f>IF(E427="","",IF(COUNTIF('DATA QCEW'!$A$2:$A$20,E427)&gt;0,"19-SECTOR","DETAIL / OTHER"))</x:f>
      </x:c>
    </x:row>
    <x:row r="428">
      <x:c r="D428" s="22"/>
      <x:c r="E428" t="str">
        <x:f>IF(LEFT(TRIM(A428),6)="NAICS ",IFERROR(MID(TRIM(A428),7,FIND(" ",TRIM(A428)&amp;" ",7)-7),""),"")</x:f>
      </x:c>
      <x:c r="F428" t="str">
        <x:f>IF(E428="","",TRIM(MID(TRIM(A428),FIND(" ",TRIM(A428)&amp;" ",7)+1,255)))</x:f>
      </x:c>
      <x:c r="G428" t="str">
        <x:f>IF(E428="","",IF(COUNTIF('DATA QCEW'!$A$2:$A$20,E428)&gt;0,"19-SECTOR","DETAIL / OTHER"))</x:f>
      </x:c>
    </x:row>
    <x:row r="429">
      <x:c r="D429" s="22"/>
      <x:c r="E429" t="str">
        <x:f>IF(LEFT(TRIM(A429),6)="NAICS ",IFERROR(MID(TRIM(A429),7,FIND(" ",TRIM(A429)&amp;" ",7)-7),""),"")</x:f>
      </x:c>
      <x:c r="F429" t="str">
        <x:f>IF(E429="","",TRIM(MID(TRIM(A429),FIND(" ",TRIM(A429)&amp;" ",7)+1,255)))</x:f>
      </x:c>
      <x:c r="G429" t="str">
        <x:f>IF(E429="","",IF(COUNTIF('DATA QCEW'!$A$2:$A$20,E429)&gt;0,"19-SECTOR","DETAIL / OTHER"))</x:f>
      </x:c>
    </x:row>
    <x:row r="430">
      <x:c r="D430" s="22"/>
      <x:c r="E430" t="str">
        <x:f>IF(LEFT(TRIM(A430),6)="NAICS ",IFERROR(MID(TRIM(A430),7,FIND(" ",TRIM(A430)&amp;" ",7)-7),""),"")</x:f>
      </x:c>
      <x:c r="F430" t="str">
        <x:f>IF(E430="","",TRIM(MID(TRIM(A430),FIND(" ",TRIM(A430)&amp;" ",7)+1,255)))</x:f>
      </x:c>
      <x:c r="G430" t="str">
        <x:f>IF(E430="","",IF(COUNTIF('DATA QCEW'!$A$2:$A$20,E430)&gt;0,"19-SECTOR","DETAIL / OTHER"))</x:f>
      </x:c>
    </x:row>
    <x:row r="431">
      <x:c r="D431" s="22"/>
      <x:c r="E431" t="str">
        <x:f>IF(LEFT(TRIM(A431),6)="NAICS ",IFERROR(MID(TRIM(A431),7,FIND(" ",TRIM(A431)&amp;" ",7)-7),""),"")</x:f>
      </x:c>
      <x:c r="F431" t="str">
        <x:f>IF(E431="","",TRIM(MID(TRIM(A431),FIND(" ",TRIM(A431)&amp;" ",7)+1,255)))</x:f>
      </x:c>
      <x:c r="G431" t="str">
        <x:f>IF(E431="","",IF(COUNTIF('DATA QCEW'!$A$2:$A$20,E431)&gt;0,"19-SECTOR","DETAIL / OTHER"))</x:f>
      </x:c>
    </x:row>
    <x:row r="432">
      <x:c r="D432" s="22"/>
      <x:c r="E432" t="str">
        <x:f>IF(LEFT(TRIM(A432),6)="NAICS ",IFERROR(MID(TRIM(A432),7,FIND(" ",TRIM(A432)&amp;" ",7)-7),""),"")</x:f>
      </x:c>
      <x:c r="F432" t="str">
        <x:f>IF(E432="","",TRIM(MID(TRIM(A432),FIND(" ",TRIM(A432)&amp;" ",7)+1,255)))</x:f>
      </x:c>
      <x:c r="G432" t="str">
        <x:f>IF(E432="","",IF(COUNTIF('DATA QCEW'!$A$2:$A$20,E432)&gt;0,"19-SECTOR","DETAIL / OTHER"))</x:f>
      </x:c>
    </x:row>
    <x:row r="433">
      <x:c r="D433" s="22"/>
      <x:c r="E433" t="str">
        <x:f>IF(LEFT(TRIM(A433),6)="NAICS ",IFERROR(MID(TRIM(A433),7,FIND(" ",TRIM(A433)&amp;" ",7)-7),""),"")</x:f>
      </x:c>
      <x:c r="F433" t="str">
        <x:f>IF(E433="","",TRIM(MID(TRIM(A433),FIND(" ",TRIM(A433)&amp;" ",7)+1,255)))</x:f>
      </x:c>
      <x:c r="G433" t="str">
        <x:f>IF(E433="","",IF(COUNTIF('DATA QCEW'!$A$2:$A$20,E433)&gt;0,"19-SECTOR","DETAIL / OTHER"))</x:f>
      </x:c>
    </x:row>
    <x:row r="434">
      <x:c r="D434" s="22"/>
      <x:c r="E434" t="str">
        <x:f>IF(LEFT(TRIM(A434),6)="NAICS ",IFERROR(MID(TRIM(A434),7,FIND(" ",TRIM(A434)&amp;" ",7)-7),""),"")</x:f>
      </x:c>
      <x:c r="F434" t="str">
        <x:f>IF(E434="","",TRIM(MID(TRIM(A434),FIND(" ",TRIM(A434)&amp;" ",7)+1,255)))</x:f>
      </x:c>
      <x:c r="G434" t="str">
        <x:f>IF(E434="","",IF(COUNTIF('DATA QCEW'!$A$2:$A$20,E434)&gt;0,"19-SECTOR","DETAIL / OTHER"))</x:f>
      </x:c>
    </x:row>
    <x:row r="435">
      <x:c r="D435" s="22"/>
      <x:c r="E435" t="str">
        <x:f>IF(LEFT(TRIM(A435),6)="NAICS ",IFERROR(MID(TRIM(A435),7,FIND(" ",TRIM(A435)&amp;" ",7)-7),""),"")</x:f>
      </x:c>
      <x:c r="F435" t="str">
        <x:f>IF(E435="","",TRIM(MID(TRIM(A435),FIND(" ",TRIM(A435)&amp;" ",7)+1,255)))</x:f>
      </x:c>
      <x:c r="G435" t="str">
        <x:f>IF(E435="","",IF(COUNTIF('DATA QCEW'!$A$2:$A$20,E435)&gt;0,"19-SECTOR","DETAIL / OTHER"))</x:f>
      </x:c>
    </x:row>
    <x:row r="436">
      <x:c r="D436" s="22"/>
      <x:c r="E436" t="str">
        <x:f>IF(LEFT(TRIM(A436),6)="NAICS ",IFERROR(MID(TRIM(A436),7,FIND(" ",TRIM(A436)&amp;" ",7)-7),""),"")</x:f>
      </x:c>
      <x:c r="F436" t="str">
        <x:f>IF(E436="","",TRIM(MID(TRIM(A436),FIND(" ",TRIM(A436)&amp;" ",7)+1,255)))</x:f>
      </x:c>
      <x:c r="G436" t="str">
        <x:f>IF(E436="","",IF(COUNTIF('DATA QCEW'!$A$2:$A$20,E436)&gt;0,"19-SECTOR","DETAIL / OTHER"))</x:f>
      </x:c>
    </x:row>
    <x:row r="437">
      <x:c r="D437" s="22"/>
      <x:c r="E437" t="str">
        <x:f>IF(LEFT(TRIM(A437),6)="NAICS ",IFERROR(MID(TRIM(A437),7,FIND(" ",TRIM(A437)&amp;" ",7)-7),""),"")</x:f>
      </x:c>
      <x:c r="F437" t="str">
        <x:f>IF(E437="","",TRIM(MID(TRIM(A437),FIND(" ",TRIM(A437)&amp;" ",7)+1,255)))</x:f>
      </x:c>
      <x:c r="G437" t="str">
        <x:f>IF(E437="","",IF(COUNTIF('DATA QCEW'!$A$2:$A$20,E437)&gt;0,"19-SECTOR","DETAIL / OTHER"))</x:f>
      </x:c>
    </x:row>
    <x:row r="438">
      <x:c r="D438" s="22"/>
      <x:c r="E438" t="str">
        <x:f>IF(LEFT(TRIM(A438),6)="NAICS ",IFERROR(MID(TRIM(A438),7,FIND(" ",TRIM(A438)&amp;" ",7)-7),""),"")</x:f>
      </x:c>
      <x:c r="F438" t="str">
        <x:f>IF(E438="","",TRIM(MID(TRIM(A438),FIND(" ",TRIM(A438)&amp;" ",7)+1,255)))</x:f>
      </x:c>
      <x:c r="G438" t="str">
        <x:f>IF(E438="","",IF(COUNTIF('DATA QCEW'!$A$2:$A$20,E438)&gt;0,"19-SECTOR","DETAIL / OTHER"))</x:f>
      </x:c>
    </x:row>
    <x:row r="439">
      <x:c r="D439" s="22"/>
      <x:c r="E439" t="str">
        <x:f>IF(LEFT(TRIM(A439),6)="NAICS ",IFERROR(MID(TRIM(A439),7,FIND(" ",TRIM(A439)&amp;" ",7)-7),""),"")</x:f>
      </x:c>
      <x:c r="F439" t="str">
        <x:f>IF(E439="","",TRIM(MID(TRIM(A439),FIND(" ",TRIM(A439)&amp;" ",7)+1,255)))</x:f>
      </x:c>
      <x:c r="G439" t="str">
        <x:f>IF(E439="","",IF(COUNTIF('DATA QCEW'!$A$2:$A$20,E439)&gt;0,"19-SECTOR","DETAIL / OTHER"))</x:f>
      </x:c>
    </x:row>
    <x:row r="440">
      <x:c r="D440" s="22"/>
      <x:c r="E440" t="str">
        <x:f>IF(LEFT(TRIM(A440),6)="NAICS ",IFERROR(MID(TRIM(A440),7,FIND(" ",TRIM(A440)&amp;" ",7)-7),""),"")</x:f>
      </x:c>
      <x:c r="F440" t="str">
        <x:f>IF(E440="","",TRIM(MID(TRIM(A440),FIND(" ",TRIM(A440)&amp;" ",7)+1,255)))</x:f>
      </x:c>
      <x:c r="G440" t="str">
        <x:f>IF(E440="","",IF(COUNTIF('DATA QCEW'!$A$2:$A$20,E440)&gt;0,"19-SECTOR","DETAIL / OTHER"))</x:f>
      </x:c>
    </x:row>
    <x:row r="441">
      <x:c r="D441" s="22"/>
      <x:c r="E441" t="str">
        <x:f>IF(LEFT(TRIM(A441),6)="NAICS ",IFERROR(MID(TRIM(A441),7,FIND(" ",TRIM(A441)&amp;" ",7)-7),""),"")</x:f>
      </x:c>
      <x:c r="F441" t="str">
        <x:f>IF(E441="","",TRIM(MID(TRIM(A441),FIND(" ",TRIM(A441)&amp;" ",7)+1,255)))</x:f>
      </x:c>
      <x:c r="G441" t="str">
        <x:f>IF(E441="","",IF(COUNTIF('DATA QCEW'!$A$2:$A$20,E441)&gt;0,"19-SECTOR","DETAIL / OTHER"))</x:f>
      </x:c>
    </x:row>
    <x:row r="442">
      <x:c r="D442" s="22"/>
      <x:c r="E442" t="str">
        <x:f>IF(LEFT(TRIM(A442),6)="NAICS ",IFERROR(MID(TRIM(A442),7,FIND(" ",TRIM(A442)&amp;" ",7)-7),""),"")</x:f>
      </x:c>
      <x:c r="F442" t="str">
        <x:f>IF(E442="","",TRIM(MID(TRIM(A442),FIND(" ",TRIM(A442)&amp;" ",7)+1,255)))</x:f>
      </x:c>
      <x:c r="G442" t="str">
        <x:f>IF(E442="","",IF(COUNTIF('DATA QCEW'!$A$2:$A$20,E442)&gt;0,"19-SECTOR","DETAIL / OTHER"))</x:f>
      </x:c>
    </x:row>
    <x:row r="443">
      <x:c r="D443" s="22"/>
      <x:c r="E443" t="str">
        <x:f>IF(LEFT(TRIM(A443),6)="NAICS ",IFERROR(MID(TRIM(A443),7,FIND(" ",TRIM(A443)&amp;" ",7)-7),""),"")</x:f>
      </x:c>
      <x:c r="F443" t="str">
        <x:f>IF(E443="","",TRIM(MID(TRIM(A443),FIND(" ",TRIM(A443)&amp;" ",7)+1,255)))</x:f>
      </x:c>
      <x:c r="G443" t="str">
        <x:f>IF(E443="","",IF(COUNTIF('DATA QCEW'!$A$2:$A$20,E443)&gt;0,"19-SECTOR","DETAIL / OTHER"))</x:f>
      </x:c>
    </x:row>
    <x:row r="444">
      <x:c r="D444" s="22"/>
      <x:c r="E444" t="str">
        <x:f>IF(LEFT(TRIM(A444),6)="NAICS ",IFERROR(MID(TRIM(A444),7,FIND(" ",TRIM(A444)&amp;" ",7)-7),""),"")</x:f>
      </x:c>
      <x:c r="F444" t="str">
        <x:f>IF(E444="","",TRIM(MID(TRIM(A444),FIND(" ",TRIM(A444)&amp;" ",7)+1,255)))</x:f>
      </x:c>
      <x:c r="G444" t="str">
        <x:f>IF(E444="","",IF(COUNTIF('DATA QCEW'!$A$2:$A$20,E444)&gt;0,"19-SECTOR","DETAIL / OTHER"))</x:f>
      </x:c>
    </x:row>
    <x:row r="445">
      <x:c r="D445" s="22"/>
      <x:c r="E445" t="str">
        <x:f>IF(LEFT(TRIM(A445),6)="NAICS ",IFERROR(MID(TRIM(A445),7,FIND(" ",TRIM(A445)&amp;" ",7)-7),""),"")</x:f>
      </x:c>
      <x:c r="F445" t="str">
        <x:f>IF(E445="","",TRIM(MID(TRIM(A445),FIND(" ",TRIM(A445)&amp;" ",7)+1,255)))</x:f>
      </x:c>
      <x:c r="G445" t="str">
        <x:f>IF(E445="","",IF(COUNTIF('DATA QCEW'!$A$2:$A$20,E445)&gt;0,"19-SECTOR","DETAIL / OTHER"))</x:f>
      </x:c>
    </x:row>
    <x:row r="446">
      <x:c r="D446" s="22"/>
      <x:c r="E446" t="str">
        <x:f>IF(LEFT(TRIM(A446),6)="NAICS ",IFERROR(MID(TRIM(A446),7,FIND(" ",TRIM(A446)&amp;" ",7)-7),""),"")</x:f>
      </x:c>
      <x:c r="F446" t="str">
        <x:f>IF(E446="","",TRIM(MID(TRIM(A446),FIND(" ",TRIM(A446)&amp;" ",7)+1,255)))</x:f>
      </x:c>
      <x:c r="G446" t="str">
        <x:f>IF(E446="","",IF(COUNTIF('DATA QCEW'!$A$2:$A$20,E446)&gt;0,"19-SECTOR","DETAIL / OTHER"))</x:f>
      </x:c>
    </x:row>
    <x:row r="447">
      <x:c r="D447" s="22"/>
      <x:c r="E447" t="str">
        <x:f>IF(LEFT(TRIM(A447),6)="NAICS ",IFERROR(MID(TRIM(A447),7,FIND(" ",TRIM(A447)&amp;" ",7)-7),""),"")</x:f>
      </x:c>
      <x:c r="F447" t="str">
        <x:f>IF(E447="","",TRIM(MID(TRIM(A447),FIND(" ",TRIM(A447)&amp;" ",7)+1,255)))</x:f>
      </x:c>
      <x:c r="G447" t="str">
        <x:f>IF(E447="","",IF(COUNTIF('DATA QCEW'!$A$2:$A$20,E447)&gt;0,"19-SECTOR","DETAIL / OTHER"))</x:f>
      </x:c>
    </x:row>
    <x:row r="448">
      <x:c r="D448" s="22"/>
      <x:c r="E448" t="str">
        <x:f>IF(LEFT(TRIM(A448),6)="NAICS ",IFERROR(MID(TRIM(A448),7,FIND(" ",TRIM(A448)&amp;" ",7)-7),""),"")</x:f>
      </x:c>
      <x:c r="F448" t="str">
        <x:f>IF(E448="","",TRIM(MID(TRIM(A448),FIND(" ",TRIM(A448)&amp;" ",7)+1,255)))</x:f>
      </x:c>
      <x:c r="G448" t="str">
        <x:f>IF(E448="","",IF(COUNTIF('DATA QCEW'!$A$2:$A$20,E448)&gt;0,"19-SECTOR","DETAIL / OTHER"))</x:f>
      </x:c>
    </x:row>
    <x:row r="449">
      <x:c r="D449" s="22"/>
      <x:c r="E449" t="str">
        <x:f>IF(LEFT(TRIM(A449),6)="NAICS ",IFERROR(MID(TRIM(A449),7,FIND(" ",TRIM(A449)&amp;" ",7)-7),""),"")</x:f>
      </x:c>
      <x:c r="F449" t="str">
        <x:f>IF(E449="","",TRIM(MID(TRIM(A449),FIND(" ",TRIM(A449)&amp;" ",7)+1,255)))</x:f>
      </x:c>
      <x:c r="G449" t="str">
        <x:f>IF(E449="","",IF(COUNTIF('DATA QCEW'!$A$2:$A$20,E449)&gt;0,"19-SECTOR","DETAIL / OTHER"))</x:f>
      </x:c>
    </x:row>
    <x:row r="450">
      <x:c r="D450" s="22"/>
      <x:c r="E450" t="str">
        <x:f>IF(LEFT(TRIM(A450),6)="NAICS ",IFERROR(MID(TRIM(A450),7,FIND(" ",TRIM(A450)&amp;" ",7)-7),""),"")</x:f>
      </x:c>
      <x:c r="F450" t="str">
        <x:f>IF(E450="","",TRIM(MID(TRIM(A450),FIND(" ",TRIM(A450)&amp;" ",7)+1,255)))</x:f>
      </x:c>
      <x:c r="G450" t="str">
        <x:f>IF(E450="","",IF(COUNTIF('DATA QCEW'!$A$2:$A$20,E450)&gt;0,"19-SECTOR","DETAIL / OTHER"))</x:f>
      </x:c>
    </x:row>
    <x:row r="451">
      <x:c r="D451" s="22"/>
      <x:c r="E451" t="str">
        <x:f>IF(LEFT(TRIM(A451),6)="NAICS ",IFERROR(MID(TRIM(A451),7,FIND(" ",TRIM(A451)&amp;" ",7)-7),""),"")</x:f>
      </x:c>
      <x:c r="F451" t="str">
        <x:f>IF(E451="","",TRIM(MID(TRIM(A451),FIND(" ",TRIM(A451)&amp;" ",7)+1,255)))</x:f>
      </x:c>
      <x:c r="G451" t="str">
        <x:f>IF(E451="","",IF(COUNTIF('DATA QCEW'!$A$2:$A$20,E451)&gt;0,"19-SECTOR","DETAIL / OTHER"))</x:f>
      </x:c>
    </x:row>
    <x:row r="452">
      <x:c r="D452" s="22"/>
      <x:c r="E452" t="str">
        <x:f>IF(LEFT(TRIM(A452),6)="NAICS ",IFERROR(MID(TRIM(A452),7,FIND(" ",TRIM(A452)&amp;" ",7)-7),""),"")</x:f>
      </x:c>
      <x:c r="F452" t="str">
        <x:f>IF(E452="","",TRIM(MID(TRIM(A452),FIND(" ",TRIM(A452)&amp;" ",7)+1,255)))</x:f>
      </x:c>
      <x:c r="G452" t="str">
        <x:f>IF(E452="","",IF(COUNTIF('DATA QCEW'!$A$2:$A$20,E452)&gt;0,"19-SECTOR","DETAIL / OTHER"))</x:f>
      </x:c>
    </x:row>
    <x:row r="453">
      <x:c r="D453" s="22"/>
      <x:c r="E453" t="str">
        <x:f>IF(LEFT(TRIM(A453),6)="NAICS ",IFERROR(MID(TRIM(A453),7,FIND(" ",TRIM(A453)&amp;" ",7)-7),""),"")</x:f>
      </x:c>
      <x:c r="F453" t="str">
        <x:f>IF(E453="","",TRIM(MID(TRIM(A453),FIND(" ",TRIM(A453)&amp;" ",7)+1,255)))</x:f>
      </x:c>
      <x:c r="G453" t="str">
        <x:f>IF(E453="","",IF(COUNTIF('DATA QCEW'!$A$2:$A$20,E453)&gt;0,"19-SECTOR","DETAIL / OTHER"))</x:f>
      </x:c>
    </x:row>
    <x:row r="454">
      <x:c r="D454" s="22"/>
      <x:c r="E454" t="str">
        <x:f>IF(LEFT(TRIM(A454),6)="NAICS ",IFERROR(MID(TRIM(A454),7,FIND(" ",TRIM(A454)&amp;" ",7)-7),""),"")</x:f>
      </x:c>
      <x:c r="F454" t="str">
        <x:f>IF(E454="","",TRIM(MID(TRIM(A454),FIND(" ",TRIM(A454)&amp;" ",7)+1,255)))</x:f>
      </x:c>
      <x:c r="G454" t="str">
        <x:f>IF(E454="","",IF(COUNTIF('DATA QCEW'!$A$2:$A$20,E454)&gt;0,"19-SECTOR","DETAIL / OTHER"))</x:f>
      </x:c>
    </x:row>
    <x:row r="455">
      <x:c r="D455" s="22"/>
      <x:c r="E455" t="str">
        <x:f>IF(LEFT(TRIM(A455),6)="NAICS ",IFERROR(MID(TRIM(A455),7,FIND(" ",TRIM(A455)&amp;" ",7)-7),""),"")</x:f>
      </x:c>
      <x:c r="F455" t="str">
        <x:f>IF(E455="","",TRIM(MID(TRIM(A455),FIND(" ",TRIM(A455)&amp;" ",7)+1,255)))</x:f>
      </x:c>
      <x:c r="G455" t="str">
        <x:f>IF(E455="","",IF(COUNTIF('DATA QCEW'!$A$2:$A$20,E455)&gt;0,"19-SECTOR","DETAIL / OTHER"))</x:f>
      </x:c>
    </x:row>
    <x:row r="456">
      <x:c r="D456" s="22"/>
      <x:c r="E456" t="str">
        <x:f>IF(LEFT(TRIM(A456),6)="NAICS ",IFERROR(MID(TRIM(A456),7,FIND(" ",TRIM(A456)&amp;" ",7)-7),""),"")</x:f>
      </x:c>
      <x:c r="F456" t="str">
        <x:f>IF(E456="","",TRIM(MID(TRIM(A456),FIND(" ",TRIM(A456)&amp;" ",7)+1,255)))</x:f>
      </x:c>
      <x:c r="G456" t="str">
        <x:f>IF(E456="","",IF(COUNTIF('DATA QCEW'!$A$2:$A$20,E456)&gt;0,"19-SECTOR","DETAIL / OTHER"))</x:f>
      </x:c>
    </x:row>
    <x:row r="457">
      <x:c r="D457" s="22"/>
      <x:c r="E457" t="str">
        <x:f>IF(LEFT(TRIM(A457),6)="NAICS ",IFERROR(MID(TRIM(A457),7,FIND(" ",TRIM(A457)&amp;" ",7)-7),""),"")</x:f>
      </x:c>
      <x:c r="F457" t="str">
        <x:f>IF(E457="","",TRIM(MID(TRIM(A457),FIND(" ",TRIM(A457)&amp;" ",7)+1,255)))</x:f>
      </x:c>
      <x:c r="G457" t="str">
        <x:f>IF(E457="","",IF(COUNTIF('DATA QCEW'!$A$2:$A$20,E457)&gt;0,"19-SECTOR","DETAIL / OTHER"))</x:f>
      </x:c>
    </x:row>
    <x:row r="458">
      <x:c r="D458" s="22"/>
      <x:c r="E458" t="str">
        <x:f>IF(LEFT(TRIM(A458),6)="NAICS ",IFERROR(MID(TRIM(A458),7,FIND(" ",TRIM(A458)&amp;" ",7)-7),""),"")</x:f>
      </x:c>
      <x:c r="F458" t="str">
        <x:f>IF(E458="","",TRIM(MID(TRIM(A458),FIND(" ",TRIM(A458)&amp;" ",7)+1,255)))</x:f>
      </x:c>
      <x:c r="G458" t="str">
        <x:f>IF(E458="","",IF(COUNTIF('DATA QCEW'!$A$2:$A$20,E458)&gt;0,"19-SECTOR","DETAIL / OTHER"))</x:f>
      </x:c>
    </x:row>
    <x:row r="459">
      <x:c r="D459" s="22"/>
      <x:c r="E459" t="str">
        <x:f>IF(LEFT(TRIM(A459),6)="NAICS ",IFERROR(MID(TRIM(A459),7,FIND(" ",TRIM(A459)&amp;" ",7)-7),""),"")</x:f>
      </x:c>
      <x:c r="F459" t="str">
        <x:f>IF(E459="","",TRIM(MID(TRIM(A459),FIND(" ",TRIM(A459)&amp;" ",7)+1,255)))</x:f>
      </x:c>
      <x:c r="G459" t="str">
        <x:f>IF(E459="","",IF(COUNTIF('DATA QCEW'!$A$2:$A$20,E459)&gt;0,"19-SECTOR","DETAIL / OTHER"))</x:f>
      </x:c>
    </x:row>
    <x:row r="460">
      <x:c r="D460" s="22"/>
      <x:c r="E460" t="str">
        <x:f>IF(LEFT(TRIM(A460),6)="NAICS ",IFERROR(MID(TRIM(A460),7,FIND(" ",TRIM(A460)&amp;" ",7)-7),""),"")</x:f>
      </x:c>
      <x:c r="F460" t="str">
        <x:f>IF(E460="","",TRIM(MID(TRIM(A460),FIND(" ",TRIM(A460)&amp;" ",7)+1,255)))</x:f>
      </x:c>
      <x:c r="G460" t="str">
        <x:f>IF(E460="","",IF(COUNTIF('DATA QCEW'!$A$2:$A$20,E460)&gt;0,"19-SECTOR","DETAIL / OTHER"))</x:f>
      </x:c>
    </x:row>
    <x:row r="461">
      <x:c r="D461" s="22"/>
      <x:c r="E461" t="str">
        <x:f>IF(LEFT(TRIM(A461),6)="NAICS ",IFERROR(MID(TRIM(A461),7,FIND(" ",TRIM(A461)&amp;" ",7)-7),""),"")</x:f>
      </x:c>
      <x:c r="F461" t="str">
        <x:f>IF(E461="","",TRIM(MID(TRIM(A461),FIND(" ",TRIM(A461)&amp;" ",7)+1,255)))</x:f>
      </x:c>
      <x:c r="G461" t="str">
        <x:f>IF(E461="","",IF(COUNTIF('DATA QCEW'!$A$2:$A$20,E461)&gt;0,"19-SECTOR","DETAIL / OTHER"))</x:f>
      </x:c>
    </x:row>
    <x:row r="462">
      <x:c r="D462" s="22"/>
      <x:c r="E462" t="str">
        <x:f>IF(LEFT(TRIM(A462),6)="NAICS ",IFERROR(MID(TRIM(A462),7,FIND(" ",TRIM(A462)&amp;" ",7)-7),""),"")</x:f>
      </x:c>
      <x:c r="F462" t="str">
        <x:f>IF(E462="","",TRIM(MID(TRIM(A462),FIND(" ",TRIM(A462)&amp;" ",7)+1,255)))</x:f>
      </x:c>
      <x:c r="G462" t="str">
        <x:f>IF(E462="","",IF(COUNTIF('DATA QCEW'!$A$2:$A$20,E462)&gt;0,"19-SECTOR","DETAIL / OTHER"))</x:f>
      </x:c>
    </x:row>
    <x:row r="463">
      <x:c r="D463" s="22"/>
      <x:c r="E463" t="str">
        <x:f>IF(LEFT(TRIM(A463),6)="NAICS ",IFERROR(MID(TRIM(A463),7,FIND(" ",TRIM(A463)&amp;" ",7)-7),""),"")</x:f>
      </x:c>
      <x:c r="F463" t="str">
        <x:f>IF(E463="","",TRIM(MID(TRIM(A463),FIND(" ",TRIM(A463)&amp;" ",7)+1,255)))</x:f>
      </x:c>
      <x:c r="G463" t="str">
        <x:f>IF(E463="","",IF(COUNTIF('DATA QCEW'!$A$2:$A$20,E463)&gt;0,"19-SECTOR","DETAIL / OTHER"))</x:f>
      </x:c>
    </x:row>
    <x:row r="464">
      <x:c r="D464" s="22"/>
      <x:c r="E464" t="str">
        <x:f>IF(LEFT(TRIM(A464),6)="NAICS ",IFERROR(MID(TRIM(A464),7,FIND(" ",TRIM(A464)&amp;" ",7)-7),""),"")</x:f>
      </x:c>
      <x:c r="F464" t="str">
        <x:f>IF(E464="","",TRIM(MID(TRIM(A464),FIND(" ",TRIM(A464)&amp;" ",7)+1,255)))</x:f>
      </x:c>
      <x:c r="G464" t="str">
        <x:f>IF(E464="","",IF(COUNTIF('DATA QCEW'!$A$2:$A$20,E464)&gt;0,"19-SECTOR","DETAIL / OTHER"))</x:f>
      </x:c>
    </x:row>
    <x:row r="465">
      <x:c r="D465" s="22"/>
      <x:c r="E465" t="str">
        <x:f>IF(LEFT(TRIM(A465),6)="NAICS ",IFERROR(MID(TRIM(A465),7,FIND(" ",TRIM(A465)&amp;" ",7)-7),""),"")</x:f>
      </x:c>
      <x:c r="F465" t="str">
        <x:f>IF(E465="","",TRIM(MID(TRIM(A465),FIND(" ",TRIM(A465)&amp;" ",7)+1,255)))</x:f>
      </x:c>
      <x:c r="G465" t="str">
        <x:f>IF(E465="","",IF(COUNTIF('DATA QCEW'!$A$2:$A$20,E465)&gt;0,"19-SECTOR","DETAIL / OTHER"))</x:f>
      </x:c>
    </x:row>
    <x:row r="466">
      <x:c r="D466" s="22"/>
      <x:c r="E466" t="str">
        <x:f>IF(LEFT(TRIM(A466),6)="NAICS ",IFERROR(MID(TRIM(A466),7,FIND(" ",TRIM(A466)&amp;" ",7)-7),""),"")</x:f>
      </x:c>
      <x:c r="F466" t="str">
        <x:f>IF(E466="","",TRIM(MID(TRIM(A466),FIND(" ",TRIM(A466)&amp;" ",7)+1,255)))</x:f>
      </x:c>
      <x:c r="G466" t="str">
        <x:f>IF(E466="","",IF(COUNTIF('DATA QCEW'!$A$2:$A$20,E466)&gt;0,"19-SECTOR","DETAIL / OTHER"))</x:f>
      </x:c>
    </x:row>
    <x:row r="467">
      <x:c r="D467" s="22"/>
      <x:c r="E467" t="str">
        <x:f>IF(LEFT(TRIM(A467),6)="NAICS ",IFERROR(MID(TRIM(A467),7,FIND(" ",TRIM(A467)&amp;" ",7)-7),""),"")</x:f>
      </x:c>
      <x:c r="F467" t="str">
        <x:f>IF(E467="","",TRIM(MID(TRIM(A467),FIND(" ",TRIM(A467)&amp;" ",7)+1,255)))</x:f>
      </x:c>
      <x:c r="G467" t="str">
        <x:f>IF(E467="","",IF(COUNTIF('DATA QCEW'!$A$2:$A$20,E467)&gt;0,"19-SECTOR","DETAIL / OTHER"))</x:f>
      </x:c>
    </x:row>
    <x:row r="468">
      <x:c r="D468" s="22"/>
      <x:c r="E468" t="str">
        <x:f>IF(LEFT(TRIM(A468),6)="NAICS ",IFERROR(MID(TRIM(A468),7,FIND(" ",TRIM(A468)&amp;" ",7)-7),""),"")</x:f>
      </x:c>
      <x:c r="F468" t="str">
        <x:f>IF(E468="","",TRIM(MID(TRIM(A468),FIND(" ",TRIM(A468)&amp;" ",7)+1,255)))</x:f>
      </x:c>
      <x:c r="G468" t="str">
        <x:f>IF(E468="","",IF(COUNTIF('DATA QCEW'!$A$2:$A$20,E468)&gt;0,"19-SECTOR","DETAIL / OTHER"))</x:f>
      </x:c>
    </x:row>
    <x:row r="469">
      <x:c r="D469" s="22"/>
      <x:c r="E469" t="str">
        <x:f>IF(LEFT(TRIM(A469),6)="NAICS ",IFERROR(MID(TRIM(A469),7,FIND(" ",TRIM(A469)&amp;" ",7)-7),""),"")</x:f>
      </x:c>
      <x:c r="F469" t="str">
        <x:f>IF(E469="","",TRIM(MID(TRIM(A469),FIND(" ",TRIM(A469)&amp;" ",7)+1,255)))</x:f>
      </x:c>
      <x:c r="G469" t="str">
        <x:f>IF(E469="","",IF(COUNTIF('DATA QCEW'!$A$2:$A$20,E469)&gt;0,"19-SECTOR","DETAIL / OTHER"))</x:f>
      </x:c>
    </x:row>
    <x:row r="470">
      <x:c r="D470" s="22"/>
      <x:c r="E470" t="str">
        <x:f>IF(LEFT(TRIM(A470),6)="NAICS ",IFERROR(MID(TRIM(A470),7,FIND(" ",TRIM(A470)&amp;" ",7)-7),""),"")</x:f>
      </x:c>
      <x:c r="F470" t="str">
        <x:f>IF(E470="","",TRIM(MID(TRIM(A470),FIND(" ",TRIM(A470)&amp;" ",7)+1,255)))</x:f>
      </x:c>
      <x:c r="G470" t="str">
        <x:f>IF(E470="","",IF(COUNTIF('DATA QCEW'!$A$2:$A$20,E470)&gt;0,"19-SECTOR","DETAIL / OTHER"))</x:f>
      </x:c>
    </x:row>
    <x:row r="471">
      <x:c r="D471" s="22"/>
      <x:c r="E471" t="str">
        <x:f>IF(LEFT(TRIM(A471),6)="NAICS ",IFERROR(MID(TRIM(A471),7,FIND(" ",TRIM(A471)&amp;" ",7)-7),""),"")</x:f>
      </x:c>
      <x:c r="F471" t="str">
        <x:f>IF(E471="","",TRIM(MID(TRIM(A471),FIND(" ",TRIM(A471)&amp;" ",7)+1,255)))</x:f>
      </x:c>
      <x:c r="G471" t="str">
        <x:f>IF(E471="","",IF(COUNTIF('DATA QCEW'!$A$2:$A$20,E471)&gt;0,"19-SECTOR","DETAIL / OTHER"))</x:f>
      </x:c>
    </x:row>
    <x:row r="472">
      <x:c r="D472" s="22"/>
      <x:c r="E472" t="str">
        <x:f>IF(LEFT(TRIM(A472),6)="NAICS ",IFERROR(MID(TRIM(A472),7,FIND(" ",TRIM(A472)&amp;" ",7)-7),""),"")</x:f>
      </x:c>
      <x:c r="F472" t="str">
        <x:f>IF(E472="","",TRIM(MID(TRIM(A472),FIND(" ",TRIM(A472)&amp;" ",7)+1,255)))</x:f>
      </x:c>
      <x:c r="G472" t="str">
        <x:f>IF(E472="","",IF(COUNTIF('DATA QCEW'!$A$2:$A$20,E472)&gt;0,"19-SECTOR","DETAIL / OTHER"))</x:f>
      </x:c>
    </x:row>
    <x:row r="473">
      <x:c r="D473" s="22"/>
      <x:c r="E473" t="str">
        <x:f>IF(LEFT(TRIM(A473),6)="NAICS ",IFERROR(MID(TRIM(A473),7,FIND(" ",TRIM(A473)&amp;" ",7)-7),""),"")</x:f>
      </x:c>
      <x:c r="F473" t="str">
        <x:f>IF(E473="","",TRIM(MID(TRIM(A473),FIND(" ",TRIM(A473)&amp;" ",7)+1,255)))</x:f>
      </x:c>
      <x:c r="G473" t="str">
        <x:f>IF(E473="","",IF(COUNTIF('DATA QCEW'!$A$2:$A$20,E473)&gt;0,"19-SECTOR","DETAIL / OTHER"))</x:f>
      </x:c>
    </x:row>
    <x:row r="474">
      <x:c r="D474" s="22"/>
      <x:c r="E474" t="str">
        <x:f>IF(LEFT(TRIM(A474),6)="NAICS ",IFERROR(MID(TRIM(A474),7,FIND(" ",TRIM(A474)&amp;" ",7)-7),""),"")</x:f>
      </x:c>
      <x:c r="F474" t="str">
        <x:f>IF(E474="","",TRIM(MID(TRIM(A474),FIND(" ",TRIM(A474)&amp;" ",7)+1,255)))</x:f>
      </x:c>
      <x:c r="G474" t="str">
        <x:f>IF(E474="","",IF(COUNTIF('DATA QCEW'!$A$2:$A$20,E474)&gt;0,"19-SECTOR","DETAIL / OTHER"))</x:f>
      </x:c>
    </x:row>
    <x:row r="475">
      <x:c r="D475" s="22"/>
      <x:c r="E475" t="str">
        <x:f>IF(LEFT(TRIM(A475),6)="NAICS ",IFERROR(MID(TRIM(A475),7,FIND(" ",TRIM(A475)&amp;" ",7)-7),""),"")</x:f>
      </x:c>
      <x:c r="F475" t="str">
        <x:f>IF(E475="","",TRIM(MID(TRIM(A475),FIND(" ",TRIM(A475)&amp;" ",7)+1,255)))</x:f>
      </x:c>
      <x:c r="G475" t="str">
        <x:f>IF(E475="","",IF(COUNTIF('DATA QCEW'!$A$2:$A$20,E475)&gt;0,"19-SECTOR","DETAIL / OTHER"))</x:f>
      </x:c>
    </x:row>
    <x:row r="476">
      <x:c r="D476" s="22"/>
      <x:c r="E476" t="str">
        <x:f>IF(LEFT(TRIM(A476),6)="NAICS ",IFERROR(MID(TRIM(A476),7,FIND(" ",TRIM(A476)&amp;" ",7)-7),""),"")</x:f>
      </x:c>
      <x:c r="F476" t="str">
        <x:f>IF(E476="","",TRIM(MID(TRIM(A476),FIND(" ",TRIM(A476)&amp;" ",7)+1,255)))</x:f>
      </x:c>
      <x:c r="G476" t="str">
        <x:f>IF(E476="","",IF(COUNTIF('DATA QCEW'!$A$2:$A$20,E476)&gt;0,"19-SECTOR","DETAIL / OTHER"))</x:f>
      </x:c>
    </x:row>
    <x:row r="477">
      <x:c r="D477" s="22"/>
      <x:c r="E477" t="str">
        <x:f>IF(LEFT(TRIM(A477),6)="NAICS ",IFERROR(MID(TRIM(A477),7,FIND(" ",TRIM(A477)&amp;" ",7)-7),""),"")</x:f>
      </x:c>
      <x:c r="F477" t="str">
        <x:f>IF(E477="","",TRIM(MID(TRIM(A477),FIND(" ",TRIM(A477)&amp;" ",7)+1,255)))</x:f>
      </x:c>
      <x:c r="G477" t="str">
        <x:f>IF(E477="","",IF(COUNTIF('DATA QCEW'!$A$2:$A$20,E477)&gt;0,"19-SECTOR","DETAIL / OTHER"))</x:f>
      </x:c>
    </x:row>
    <x:row r="478">
      <x:c r="D478" s="22"/>
      <x:c r="E478" t="str">
        <x:f>IF(LEFT(TRIM(A478),6)="NAICS ",IFERROR(MID(TRIM(A478),7,FIND(" ",TRIM(A478)&amp;" ",7)-7),""),"")</x:f>
      </x:c>
      <x:c r="F478" t="str">
        <x:f>IF(E478="","",TRIM(MID(TRIM(A478),FIND(" ",TRIM(A478)&amp;" ",7)+1,255)))</x:f>
      </x:c>
      <x:c r="G478" t="str">
        <x:f>IF(E478="","",IF(COUNTIF('DATA QCEW'!$A$2:$A$20,E478)&gt;0,"19-SECTOR","DETAIL / OTHER"))</x:f>
      </x:c>
    </x:row>
    <x:row r="479">
      <x:c r="D479" s="22"/>
      <x:c r="E479" t="str">
        <x:f>IF(LEFT(TRIM(A479),6)="NAICS ",IFERROR(MID(TRIM(A479),7,FIND(" ",TRIM(A479)&amp;" ",7)-7),""),"")</x:f>
      </x:c>
      <x:c r="F479" t="str">
        <x:f>IF(E479="","",TRIM(MID(TRIM(A479),FIND(" ",TRIM(A479)&amp;" ",7)+1,255)))</x:f>
      </x:c>
      <x:c r="G479" t="str">
        <x:f>IF(E479="","",IF(COUNTIF('DATA QCEW'!$A$2:$A$20,E479)&gt;0,"19-SECTOR","DETAIL / OTHER"))</x:f>
      </x:c>
    </x:row>
    <x:row r="480">
      <x:c r="D480" s="22"/>
      <x:c r="E480" t="str">
        <x:f>IF(LEFT(TRIM(A480),6)="NAICS ",IFERROR(MID(TRIM(A480),7,FIND(" ",TRIM(A480)&amp;" ",7)-7),""),"")</x:f>
      </x:c>
      <x:c r="F480" t="str">
        <x:f>IF(E480="","",TRIM(MID(TRIM(A480),FIND(" ",TRIM(A480)&amp;" ",7)+1,255)))</x:f>
      </x:c>
      <x:c r="G480" t="str">
        <x:f>IF(E480="","",IF(COUNTIF('DATA QCEW'!$A$2:$A$20,E480)&gt;0,"19-SECTOR","DETAIL / OTHER"))</x:f>
      </x:c>
    </x:row>
    <x:row r="481">
      <x:c r="D481" s="22"/>
      <x:c r="E481" t="str">
        <x:f>IF(LEFT(TRIM(A481),6)="NAICS ",IFERROR(MID(TRIM(A481),7,FIND(" ",TRIM(A481)&amp;" ",7)-7),""),"")</x:f>
      </x:c>
      <x:c r="F481" t="str">
        <x:f>IF(E481="","",TRIM(MID(TRIM(A481),FIND(" ",TRIM(A481)&amp;" ",7)+1,255)))</x:f>
      </x:c>
      <x:c r="G481" t="str">
        <x:f>IF(E481="","",IF(COUNTIF('DATA QCEW'!$A$2:$A$20,E481)&gt;0,"19-SECTOR","DETAIL / OTHER"))</x:f>
      </x:c>
    </x:row>
    <x:row r="482">
      <x:c r="D482" s="22"/>
      <x:c r="E482" t="str">
        <x:f>IF(LEFT(TRIM(A482),6)="NAICS ",IFERROR(MID(TRIM(A482),7,FIND(" ",TRIM(A482)&amp;" ",7)-7),""),"")</x:f>
      </x:c>
      <x:c r="F482" t="str">
        <x:f>IF(E482="","",TRIM(MID(TRIM(A482),FIND(" ",TRIM(A482)&amp;" ",7)+1,255)))</x:f>
      </x:c>
      <x:c r="G482" t="str">
        <x:f>IF(E482="","",IF(COUNTIF('DATA QCEW'!$A$2:$A$20,E482)&gt;0,"19-SECTOR","DETAIL / OTHER"))</x:f>
      </x:c>
    </x:row>
    <x:row r="483">
      <x:c r="D483" s="22"/>
      <x:c r="E483" t="str">
        <x:f>IF(LEFT(TRIM(A483),6)="NAICS ",IFERROR(MID(TRIM(A483),7,FIND(" ",TRIM(A483)&amp;" ",7)-7),""),"")</x:f>
      </x:c>
      <x:c r="F483" t="str">
        <x:f>IF(E483="","",TRIM(MID(TRIM(A483),FIND(" ",TRIM(A483)&amp;" ",7)+1,255)))</x:f>
      </x:c>
      <x:c r="G483" t="str">
        <x:f>IF(E483="","",IF(COUNTIF('DATA QCEW'!$A$2:$A$20,E483)&gt;0,"19-SECTOR","DETAIL / OTHER"))</x:f>
      </x:c>
    </x:row>
    <x:row r="484">
      <x:c r="D484" s="22"/>
      <x:c r="E484" t="str">
        <x:f>IF(LEFT(TRIM(A484),6)="NAICS ",IFERROR(MID(TRIM(A484),7,FIND(" ",TRIM(A484)&amp;" ",7)-7),""),"")</x:f>
      </x:c>
      <x:c r="F484" t="str">
        <x:f>IF(E484="","",TRIM(MID(TRIM(A484),FIND(" ",TRIM(A484)&amp;" ",7)+1,255)))</x:f>
      </x:c>
      <x:c r="G484" t="str">
        <x:f>IF(E484="","",IF(COUNTIF('DATA QCEW'!$A$2:$A$20,E484)&gt;0,"19-SECTOR","DETAIL / OTHER"))</x:f>
      </x:c>
    </x:row>
    <x:row r="485">
      <x:c r="D485" s="22"/>
      <x:c r="E485" t="str">
        <x:f>IF(LEFT(TRIM(A485),6)="NAICS ",IFERROR(MID(TRIM(A485),7,FIND(" ",TRIM(A485)&amp;" ",7)-7),""),"")</x:f>
      </x:c>
      <x:c r="F485" t="str">
        <x:f>IF(E485="","",TRIM(MID(TRIM(A485),FIND(" ",TRIM(A485)&amp;" ",7)+1,255)))</x:f>
      </x:c>
      <x:c r="G485" t="str">
        <x:f>IF(E485="","",IF(COUNTIF('DATA QCEW'!$A$2:$A$20,E485)&gt;0,"19-SECTOR","DETAIL / OTHER"))</x:f>
      </x:c>
    </x:row>
    <x:row r="486">
      <x:c r="D486" s="22"/>
      <x:c r="E486" t="str">
        <x:f>IF(LEFT(TRIM(A486),6)="NAICS ",IFERROR(MID(TRIM(A486),7,FIND(" ",TRIM(A486)&amp;" ",7)-7),""),"")</x:f>
      </x:c>
      <x:c r="F486" t="str">
        <x:f>IF(E486="","",TRIM(MID(TRIM(A486),FIND(" ",TRIM(A486)&amp;" ",7)+1,255)))</x:f>
      </x:c>
      <x:c r="G486" t="str">
        <x:f>IF(E486="","",IF(COUNTIF('DATA QCEW'!$A$2:$A$20,E486)&gt;0,"19-SECTOR","DETAIL / OTHER"))</x:f>
      </x:c>
    </x:row>
    <x:row r="487">
      <x:c r="D487" s="22"/>
      <x:c r="E487" t="str">
        <x:f>IF(LEFT(TRIM(A487),6)="NAICS ",IFERROR(MID(TRIM(A487),7,FIND(" ",TRIM(A487)&amp;" ",7)-7),""),"")</x:f>
      </x:c>
      <x:c r="F487" t="str">
        <x:f>IF(E487="","",TRIM(MID(TRIM(A487),FIND(" ",TRIM(A487)&amp;" ",7)+1,255)))</x:f>
      </x:c>
      <x:c r="G487" t="str">
        <x:f>IF(E487="","",IF(COUNTIF('DATA QCEW'!$A$2:$A$20,E487)&gt;0,"19-SECTOR","DETAIL / OTHER"))</x:f>
      </x:c>
    </x:row>
    <x:row r="488">
      <x:c r="D488" s="22"/>
      <x:c r="E488" t="str">
        <x:f>IF(LEFT(TRIM(A488),6)="NAICS ",IFERROR(MID(TRIM(A488),7,FIND(" ",TRIM(A488)&amp;" ",7)-7),""),"")</x:f>
      </x:c>
      <x:c r="F488" t="str">
        <x:f>IF(E488="","",TRIM(MID(TRIM(A488),FIND(" ",TRIM(A488)&amp;" ",7)+1,255)))</x:f>
      </x:c>
      <x:c r="G488" t="str">
        <x:f>IF(E488="","",IF(COUNTIF('DATA QCEW'!$A$2:$A$20,E488)&gt;0,"19-SECTOR","DETAIL / OTHER"))</x:f>
      </x:c>
    </x:row>
    <x:row r="489">
      <x:c r="D489" s="22"/>
      <x:c r="E489" t="str">
        <x:f>IF(LEFT(TRIM(A489),6)="NAICS ",IFERROR(MID(TRIM(A489),7,FIND(" ",TRIM(A489)&amp;" ",7)-7),""),"")</x:f>
      </x:c>
      <x:c r="F489" t="str">
        <x:f>IF(E489="","",TRIM(MID(TRIM(A489),FIND(" ",TRIM(A489)&amp;" ",7)+1,255)))</x:f>
      </x:c>
      <x:c r="G489" t="str">
        <x:f>IF(E489="","",IF(COUNTIF('DATA QCEW'!$A$2:$A$20,E489)&gt;0,"19-SECTOR","DETAIL / OTHER"))</x:f>
      </x:c>
    </x:row>
    <x:row r="490">
      <x:c r="D490" s="22"/>
      <x:c r="E490" t="str">
        <x:f>IF(LEFT(TRIM(A490),6)="NAICS ",IFERROR(MID(TRIM(A490),7,FIND(" ",TRIM(A490)&amp;" ",7)-7),""),"")</x:f>
      </x:c>
      <x:c r="F490" t="str">
        <x:f>IF(E490="","",TRIM(MID(TRIM(A490),FIND(" ",TRIM(A490)&amp;" ",7)+1,255)))</x:f>
      </x:c>
      <x:c r="G490" t="str">
        <x:f>IF(E490="","",IF(COUNTIF('DATA QCEW'!$A$2:$A$20,E490)&gt;0,"19-SECTOR","DETAIL / OTHER"))</x:f>
      </x:c>
    </x:row>
    <x:row r="491">
      <x:c r="D491" s="22"/>
      <x:c r="E491" t="str">
        <x:f>IF(LEFT(TRIM(A491),6)="NAICS ",IFERROR(MID(TRIM(A491),7,FIND(" ",TRIM(A491)&amp;" ",7)-7),""),"")</x:f>
      </x:c>
      <x:c r="F491" t="str">
        <x:f>IF(E491="","",TRIM(MID(TRIM(A491),FIND(" ",TRIM(A491)&amp;" ",7)+1,255)))</x:f>
      </x:c>
      <x:c r="G491" t="str">
        <x:f>IF(E491="","",IF(COUNTIF('DATA QCEW'!$A$2:$A$20,E491)&gt;0,"19-SECTOR","DETAIL / OTHER"))</x:f>
      </x:c>
    </x:row>
    <x:row r="492">
      <x:c r="D492" s="22"/>
      <x:c r="E492" t="str">
        <x:f>IF(LEFT(TRIM(A492),6)="NAICS ",IFERROR(MID(TRIM(A492),7,FIND(" ",TRIM(A492)&amp;" ",7)-7),""),"")</x:f>
      </x:c>
      <x:c r="F492" t="str">
        <x:f>IF(E492="","",TRIM(MID(TRIM(A492),FIND(" ",TRIM(A492)&amp;" ",7)+1,255)))</x:f>
      </x:c>
      <x:c r="G492" t="str">
        <x:f>IF(E492="","",IF(COUNTIF('DATA QCEW'!$A$2:$A$20,E492)&gt;0,"19-SECTOR","DETAIL / OTHER"))</x:f>
      </x:c>
    </x:row>
    <x:row r="493">
      <x:c r="D493" s="22"/>
      <x:c r="E493" t="str">
        <x:f>IF(LEFT(TRIM(A493),6)="NAICS ",IFERROR(MID(TRIM(A493),7,FIND(" ",TRIM(A493)&amp;" ",7)-7),""),"")</x:f>
      </x:c>
      <x:c r="F493" t="str">
        <x:f>IF(E493="","",TRIM(MID(TRIM(A493),FIND(" ",TRIM(A493)&amp;" ",7)+1,255)))</x:f>
      </x:c>
      <x:c r="G493" t="str">
        <x:f>IF(E493="","",IF(COUNTIF('DATA QCEW'!$A$2:$A$20,E493)&gt;0,"19-SECTOR","DETAIL / OTHER"))</x:f>
      </x:c>
    </x:row>
    <x:row r="494">
      <x:c r="D494" s="22"/>
      <x:c r="E494" t="str">
        <x:f>IF(LEFT(TRIM(A494),6)="NAICS ",IFERROR(MID(TRIM(A494),7,FIND(" ",TRIM(A494)&amp;" ",7)-7),""),"")</x:f>
      </x:c>
      <x:c r="F494" t="str">
        <x:f>IF(E494="","",TRIM(MID(TRIM(A494),FIND(" ",TRIM(A494)&amp;" ",7)+1,255)))</x:f>
      </x:c>
      <x:c r="G494" t="str">
        <x:f>IF(E494="","",IF(COUNTIF('DATA QCEW'!$A$2:$A$20,E494)&gt;0,"19-SECTOR","DETAIL / OTHER"))</x:f>
      </x:c>
    </x:row>
    <x:row r="495">
      <x:c r="D495" s="22"/>
      <x:c r="E495" t="str">
        <x:f>IF(LEFT(TRIM(A495),6)="NAICS ",IFERROR(MID(TRIM(A495),7,FIND(" ",TRIM(A495)&amp;" ",7)-7),""),"")</x:f>
      </x:c>
      <x:c r="F495" t="str">
        <x:f>IF(E495="","",TRIM(MID(TRIM(A495),FIND(" ",TRIM(A495)&amp;" ",7)+1,255)))</x:f>
      </x:c>
      <x:c r="G495" t="str">
        <x:f>IF(E495="","",IF(COUNTIF('DATA QCEW'!$A$2:$A$20,E495)&gt;0,"19-SECTOR","DETAIL / OTHER"))</x:f>
      </x:c>
    </x:row>
    <x:row r="496">
      <x:c r="D496" s="22"/>
      <x:c r="E496" t="str">
        <x:f>IF(LEFT(TRIM(A496),6)="NAICS ",IFERROR(MID(TRIM(A496),7,FIND(" ",TRIM(A496)&amp;" ",7)-7),""),"")</x:f>
      </x:c>
      <x:c r="F496" t="str">
        <x:f>IF(E496="","",TRIM(MID(TRIM(A496),FIND(" ",TRIM(A496)&amp;" ",7)+1,255)))</x:f>
      </x:c>
      <x:c r="G496" t="str">
        <x:f>IF(E496="","",IF(COUNTIF('DATA QCEW'!$A$2:$A$20,E496)&gt;0,"19-SECTOR","DETAIL / OTHER"))</x:f>
      </x:c>
    </x:row>
    <x:row r="497">
      <x:c r="D497" s="22"/>
      <x:c r="E497" t="str">
        <x:f>IF(LEFT(TRIM(A497),6)="NAICS ",IFERROR(MID(TRIM(A497),7,FIND(" ",TRIM(A497)&amp;" ",7)-7),""),"")</x:f>
      </x:c>
      <x:c r="F497" t="str">
        <x:f>IF(E497="","",TRIM(MID(TRIM(A497),FIND(" ",TRIM(A497)&amp;" ",7)+1,255)))</x:f>
      </x:c>
      <x:c r="G497" t="str">
        <x:f>IF(E497="","",IF(COUNTIF('DATA QCEW'!$A$2:$A$20,E497)&gt;0,"19-SECTOR","DETAIL / OTHER"))</x:f>
      </x:c>
    </x:row>
    <x:row r="498">
      <x:c r="D498" s="22"/>
      <x:c r="E498" t="str">
        <x:f>IF(LEFT(TRIM(A498),6)="NAICS ",IFERROR(MID(TRIM(A498),7,FIND(" ",TRIM(A498)&amp;" ",7)-7),""),"")</x:f>
      </x:c>
      <x:c r="F498" t="str">
        <x:f>IF(E498="","",TRIM(MID(TRIM(A498),FIND(" ",TRIM(A498)&amp;" ",7)+1,255)))</x:f>
      </x:c>
      <x:c r="G498" t="str">
        <x:f>IF(E498="","",IF(COUNTIF('DATA QCEW'!$A$2:$A$20,E498)&gt;0,"19-SECTOR","DETAIL / OTHER"))</x:f>
      </x:c>
    </x:row>
    <x:row r="499">
      <x:c r="D499" s="22"/>
      <x:c r="E499" t="str">
        <x:f>IF(LEFT(TRIM(A499),6)="NAICS ",IFERROR(MID(TRIM(A499),7,FIND(" ",TRIM(A499)&amp;" ",7)-7),""),"")</x:f>
      </x:c>
      <x:c r="F499" t="str">
        <x:f>IF(E499="","",TRIM(MID(TRIM(A499),FIND(" ",TRIM(A499)&amp;" ",7)+1,255)))</x:f>
      </x:c>
      <x:c r="G499" t="str">
        <x:f>IF(E499="","",IF(COUNTIF('DATA QCEW'!$A$2:$A$20,E499)&gt;0,"19-SECTOR","DETAIL / OTHER"))</x:f>
      </x:c>
    </x:row>
    <x:row r="500">
      <x:c r="D500" s="22"/>
      <x:c r="E500" t="str">
        <x:f>IF(LEFT(TRIM(A500),6)="NAICS ",IFERROR(MID(TRIM(A500),7,FIND(" ",TRIM(A500)&amp;" ",7)-7),""),"")</x:f>
      </x:c>
      <x:c r="F500" t="str">
        <x:f>IF(E500="","",TRIM(MID(TRIM(A500),FIND(" ",TRIM(A500)&amp;" ",7)+1,255)))</x:f>
      </x:c>
      <x:c r="G500" t="str">
        <x:f>IF(E500="","",IF(COUNTIF('DATA QCEW'!$A$2:$A$20,E500)&gt;0,"19-SECTOR","DETAIL / OTHER"))</x:f>
      </x:c>
    </x:row>
    <x:row r="501">
      <x:c r="D501" s="22"/>
      <x:c r="E501" t="str">
        <x:f>IF(LEFT(TRIM(A501),6)="NAICS ",IFERROR(MID(TRIM(A501),7,FIND(" ",TRIM(A501)&amp;" ",7)-7),""),"")</x:f>
      </x:c>
      <x:c r="F501" t="str">
        <x:f>IF(E501="","",TRIM(MID(TRIM(A501),FIND(" ",TRIM(A501)&amp;" ",7)+1,255)))</x:f>
      </x:c>
      <x:c r="G501" t="str">
        <x:f>IF(E501="","",IF(COUNTIF('DATA QCEW'!$A$2:$A$20,E501)&gt;0,"19-SECTOR","DETAIL / OTHER"))</x:f>
      </x:c>
    </x:row>
    <x:row r="502">
      <x:c r="D502" s="22"/>
      <x:c r="E502" t="str">
        <x:f>IF(LEFT(TRIM(A502),6)="NAICS ",IFERROR(MID(TRIM(A502),7,FIND(" ",TRIM(A502)&amp;" ",7)-7),""),"")</x:f>
      </x:c>
      <x:c r="F502" t="str">
        <x:f>IF(E502="","",TRIM(MID(TRIM(A502),FIND(" ",TRIM(A502)&amp;" ",7)+1,255)))</x:f>
      </x:c>
      <x:c r="G502" t="str">
        <x:f>IF(E502="","",IF(COUNTIF('DATA QCEW'!$A$2:$A$20,E502)&gt;0,"19-SECTOR","DETAIL / OTHER"))</x:f>
      </x:c>
    </x:row>
    <x:row r="503">
      <x:c r="D503" s="22"/>
      <x:c r="E503" t="str">
        <x:f>IF(LEFT(TRIM(A503),6)="NAICS ",IFERROR(MID(TRIM(A503),7,FIND(" ",TRIM(A503)&amp;" ",7)-7),""),"")</x:f>
      </x:c>
      <x:c r="F503" t="str">
        <x:f>IF(E503="","",TRIM(MID(TRIM(A503),FIND(" ",TRIM(A503)&amp;" ",7)+1,255)))</x:f>
      </x:c>
      <x:c r="G503" t="str">
        <x:f>IF(E503="","",IF(COUNTIF('DATA QCEW'!$A$2:$A$20,E503)&gt;0,"19-SECTOR","DETAIL / OTHER"))</x:f>
      </x:c>
    </x:row>
    <x:row r="504">
      <x:c r="D504" s="22"/>
      <x:c r="E504" t="str">
        <x:f>IF(LEFT(TRIM(A504),6)="NAICS ",IFERROR(MID(TRIM(A504),7,FIND(" ",TRIM(A504)&amp;" ",7)-7),""),"")</x:f>
      </x:c>
      <x:c r="F504" t="str">
        <x:f>IF(E504="","",TRIM(MID(TRIM(A504),FIND(" ",TRIM(A504)&amp;" ",7)+1,255)))</x:f>
      </x:c>
      <x:c r="G504" t="str">
        <x:f>IF(E504="","",IF(COUNTIF('DATA QCEW'!$A$2:$A$20,E504)&gt;0,"19-SECTOR","DETAIL / OTHER"))</x:f>
      </x:c>
    </x:row>
    <x:row r="505">
      <x:c r="D505" s="22"/>
      <x:c r="E505" t="str">
        <x:f>IF(LEFT(TRIM(A505),6)="NAICS ",IFERROR(MID(TRIM(A505),7,FIND(" ",TRIM(A505)&amp;" ",7)-7),""),"")</x:f>
      </x:c>
      <x:c r="F505" t="str">
        <x:f>IF(E505="","",TRIM(MID(TRIM(A505),FIND(" ",TRIM(A505)&amp;" ",7)+1,255)))</x:f>
      </x:c>
      <x:c r="G505" t="str">
        <x:f>IF(E505="","",IF(COUNTIF('DATA QCEW'!$A$2:$A$20,E505)&gt;0,"19-SECTOR","DETAIL / OTHER"))</x:f>
      </x:c>
    </x:row>
    <x:row r="506">
      <x:c r="D506" s="22"/>
      <x:c r="E506" t="str">
        <x:f>IF(LEFT(TRIM(A506),6)="NAICS ",IFERROR(MID(TRIM(A506),7,FIND(" ",TRIM(A506)&amp;" ",7)-7),""),"")</x:f>
      </x:c>
      <x:c r="F506" t="str">
        <x:f>IF(E506="","",TRIM(MID(TRIM(A506),FIND(" ",TRIM(A506)&amp;" ",7)+1,255)))</x:f>
      </x:c>
      <x:c r="G506" t="str">
        <x:f>IF(E506="","",IF(COUNTIF('DATA QCEW'!$A$2:$A$20,E506)&gt;0,"19-SECTOR","DETAIL / OTHER"))</x:f>
      </x:c>
    </x:row>
    <x:row r="507">
      <x:c r="D507" s="22"/>
      <x:c r="E507" t="str">
        <x:f>IF(LEFT(TRIM(A507),6)="NAICS ",IFERROR(MID(TRIM(A507),7,FIND(" ",TRIM(A507)&amp;" ",7)-7),""),"")</x:f>
      </x:c>
      <x:c r="F507" t="str">
        <x:f>IF(E507="","",TRIM(MID(TRIM(A507),FIND(" ",TRIM(A507)&amp;" ",7)+1,255)))</x:f>
      </x:c>
      <x:c r="G507" t="str">
        <x:f>IF(E507="","",IF(COUNTIF('DATA QCEW'!$A$2:$A$20,E507)&gt;0,"19-SECTOR","DETAIL / OTHER"))</x:f>
      </x:c>
    </x:row>
    <x:row r="508">
      <x:c r="D508" s="22"/>
      <x:c r="E508" t="str">
        <x:f>IF(LEFT(TRIM(A508),6)="NAICS ",IFERROR(MID(TRIM(A508),7,FIND(" ",TRIM(A508)&amp;" ",7)-7),""),"")</x:f>
      </x:c>
      <x:c r="F508" t="str">
        <x:f>IF(E508="","",TRIM(MID(TRIM(A508),FIND(" ",TRIM(A508)&amp;" ",7)+1,255)))</x:f>
      </x:c>
      <x:c r="G508" t="str">
        <x:f>IF(E508="","",IF(COUNTIF('DATA QCEW'!$A$2:$A$20,E508)&gt;0,"19-SECTOR","DETAIL / OTHER"))</x:f>
      </x:c>
    </x:row>
    <x:row r="509">
      <x:c r="D509" s="22"/>
      <x:c r="E509" t="str">
        <x:f>IF(LEFT(TRIM(A509),6)="NAICS ",IFERROR(MID(TRIM(A509),7,FIND(" ",TRIM(A509)&amp;" ",7)-7),""),"")</x:f>
      </x:c>
      <x:c r="F509" t="str">
        <x:f>IF(E509="","",TRIM(MID(TRIM(A509),FIND(" ",TRIM(A509)&amp;" ",7)+1,255)))</x:f>
      </x:c>
      <x:c r="G509" t="str">
        <x:f>IF(E509="","",IF(COUNTIF('DATA QCEW'!$A$2:$A$20,E509)&gt;0,"19-SECTOR","DETAIL / OTHER"))</x:f>
      </x:c>
    </x:row>
    <x:row r="510">
      <x:c r="D510" s="22"/>
      <x:c r="E510" t="str">
        <x:f>IF(LEFT(TRIM(A510),6)="NAICS ",IFERROR(MID(TRIM(A510),7,FIND(" ",TRIM(A510)&amp;" ",7)-7),""),"")</x:f>
      </x:c>
      <x:c r="F510" t="str">
        <x:f>IF(E510="","",TRIM(MID(TRIM(A510),FIND(" ",TRIM(A510)&amp;" ",7)+1,255)))</x:f>
      </x:c>
      <x:c r="G510" t="str">
        <x:f>IF(E510="","",IF(COUNTIF('DATA QCEW'!$A$2:$A$20,E510)&gt;0,"19-SECTOR","DETAIL / OTHER"))</x:f>
      </x:c>
    </x:row>
    <x:row r="511">
      <x:c r="D511" s="22"/>
      <x:c r="E511" t="str">
        <x:f>IF(LEFT(TRIM(A511),6)="NAICS ",IFERROR(MID(TRIM(A511),7,FIND(" ",TRIM(A511)&amp;" ",7)-7),""),"")</x:f>
      </x:c>
      <x:c r="F511" t="str">
        <x:f>IF(E511="","",TRIM(MID(TRIM(A511),FIND(" ",TRIM(A511)&amp;" ",7)+1,255)))</x:f>
      </x:c>
      <x:c r="G511" t="str">
        <x:f>IF(E511="","",IF(COUNTIF('DATA QCEW'!$A$2:$A$20,E511)&gt;0,"19-SECTOR","DETAIL / OTHER"))</x:f>
      </x:c>
    </x:row>
    <x:row r="512">
      <x:c r="D512" s="22"/>
      <x:c r="E512" t="str">
        <x:f>IF(LEFT(TRIM(A512),6)="NAICS ",IFERROR(MID(TRIM(A512),7,FIND(" ",TRIM(A512)&amp;" ",7)-7),""),"")</x:f>
      </x:c>
      <x:c r="F512" t="str">
        <x:f>IF(E512="","",TRIM(MID(TRIM(A512),FIND(" ",TRIM(A512)&amp;" ",7)+1,255)))</x:f>
      </x:c>
      <x:c r="G512" t="str">
        <x:f>IF(E512="","",IF(COUNTIF('DATA QCEW'!$A$2:$A$20,E512)&gt;0,"19-SECTOR","DETAIL / OTHER"))</x:f>
      </x:c>
    </x:row>
    <x:row r="513">
      <x:c r="D513" s="22"/>
      <x:c r="E513" t="str">
        <x:f>IF(LEFT(TRIM(A513),6)="NAICS ",IFERROR(MID(TRIM(A513),7,FIND(" ",TRIM(A513)&amp;" ",7)-7),""),"")</x:f>
      </x:c>
      <x:c r="F513" t="str">
        <x:f>IF(E513="","",TRIM(MID(TRIM(A513),FIND(" ",TRIM(A513)&amp;" ",7)+1,255)))</x:f>
      </x:c>
      <x:c r="G513" t="str">
        <x:f>IF(E513="","",IF(COUNTIF('DATA QCEW'!$A$2:$A$20,E513)&gt;0,"19-SECTOR","DETAIL / OTHER"))</x:f>
      </x:c>
    </x:row>
    <x:row r="514">
      <x:c r="D514" s="22"/>
      <x:c r="E514" t="str">
        <x:f>IF(LEFT(TRIM(A514),6)="NAICS ",IFERROR(MID(TRIM(A514),7,FIND(" ",TRIM(A514)&amp;" ",7)-7),""),"")</x:f>
      </x:c>
      <x:c r="F514" t="str">
        <x:f>IF(E514="","",TRIM(MID(TRIM(A514),FIND(" ",TRIM(A514)&amp;" ",7)+1,255)))</x:f>
      </x:c>
      <x:c r="G514" t="str">
        <x:f>IF(E514="","",IF(COUNTIF('DATA QCEW'!$A$2:$A$20,E514)&gt;0,"19-SECTOR","DETAIL / OTHER"))</x:f>
      </x:c>
    </x:row>
    <x:row r="515">
      <x:c r="D515" s="22"/>
      <x:c r="E515" t="str">
        <x:f>IF(LEFT(TRIM(A515),6)="NAICS ",IFERROR(MID(TRIM(A515),7,FIND(" ",TRIM(A515)&amp;" ",7)-7),""),"")</x:f>
      </x:c>
      <x:c r="F515" t="str">
        <x:f>IF(E515="","",TRIM(MID(TRIM(A515),FIND(" ",TRIM(A515)&amp;" ",7)+1,255)))</x:f>
      </x:c>
      <x:c r="G515" t="str">
        <x:f>IF(E515="","",IF(COUNTIF('DATA QCEW'!$A$2:$A$20,E515)&gt;0,"19-SECTOR","DETAIL / OTHER"))</x:f>
      </x:c>
    </x:row>
    <x:row r="516">
      <x:c r="D516" s="22"/>
      <x:c r="E516" t="str">
        <x:f>IF(LEFT(TRIM(A516),6)="NAICS ",IFERROR(MID(TRIM(A516),7,FIND(" ",TRIM(A516)&amp;" ",7)-7),""),"")</x:f>
      </x:c>
      <x:c r="F516" t="str">
        <x:f>IF(E516="","",TRIM(MID(TRIM(A516),FIND(" ",TRIM(A516)&amp;" ",7)+1,255)))</x:f>
      </x:c>
      <x:c r="G516" t="str">
        <x:f>IF(E516="","",IF(COUNTIF('DATA QCEW'!$A$2:$A$20,E516)&gt;0,"19-SECTOR","DETAIL / OTHER"))</x:f>
      </x:c>
    </x:row>
    <x:row r="517">
      <x:c r="D517" s="22"/>
      <x:c r="E517" t="str">
        <x:f>IF(LEFT(TRIM(A517),6)="NAICS ",IFERROR(MID(TRIM(A517),7,FIND(" ",TRIM(A517)&amp;" ",7)-7),""),"")</x:f>
      </x:c>
      <x:c r="F517" t="str">
        <x:f>IF(E517="","",TRIM(MID(TRIM(A517),FIND(" ",TRIM(A517)&amp;" ",7)+1,255)))</x:f>
      </x:c>
      <x:c r="G517" t="str">
        <x:f>IF(E517="","",IF(COUNTIF('DATA QCEW'!$A$2:$A$20,E517)&gt;0,"19-SECTOR","DETAIL / OTHER"))</x:f>
      </x:c>
    </x:row>
    <x:row r="518">
      <x:c r="D518" s="22"/>
      <x:c r="E518" t="str">
        <x:f>IF(LEFT(TRIM(A518),6)="NAICS ",IFERROR(MID(TRIM(A518),7,FIND(" ",TRIM(A518)&amp;" ",7)-7),""),"")</x:f>
      </x:c>
      <x:c r="F518" t="str">
        <x:f>IF(E518="","",TRIM(MID(TRIM(A518),FIND(" ",TRIM(A518)&amp;" ",7)+1,255)))</x:f>
      </x:c>
      <x:c r="G518" t="str">
        <x:f>IF(E518="","",IF(COUNTIF('DATA QCEW'!$A$2:$A$20,E518)&gt;0,"19-SECTOR","DETAIL / OTHER"))</x:f>
      </x:c>
    </x:row>
    <x:row r="519">
      <x:c r="D519" s="22"/>
      <x:c r="E519" t="str">
        <x:f>IF(LEFT(TRIM(A519),6)="NAICS ",IFERROR(MID(TRIM(A519),7,FIND(" ",TRIM(A519)&amp;" ",7)-7),""),"")</x:f>
      </x:c>
      <x:c r="F519" t="str">
        <x:f>IF(E519="","",TRIM(MID(TRIM(A519),FIND(" ",TRIM(A519)&amp;" ",7)+1,255)))</x:f>
      </x:c>
      <x:c r="G519" t="str">
        <x:f>IF(E519="","",IF(COUNTIF('DATA QCEW'!$A$2:$A$20,E519)&gt;0,"19-SECTOR","DETAIL / OTHER"))</x:f>
      </x:c>
    </x:row>
    <x:row r="520">
      <x:c r="D520" s="22"/>
      <x:c r="E520" t="str">
        <x:f>IF(LEFT(TRIM(A520),6)="NAICS ",IFERROR(MID(TRIM(A520),7,FIND(" ",TRIM(A520)&amp;" ",7)-7),""),"")</x:f>
      </x:c>
      <x:c r="F520" t="str">
        <x:f>IF(E520="","",TRIM(MID(TRIM(A520),FIND(" ",TRIM(A520)&amp;" ",7)+1,255)))</x:f>
      </x:c>
      <x:c r="G520" t="str">
        <x:f>IF(E520="","",IF(COUNTIF('DATA QCEW'!$A$2:$A$20,E520)&gt;0,"19-SECTOR","DETAIL / OTHER"))</x:f>
      </x:c>
    </x:row>
    <x:row r="521">
      <x:c r="D521" s="22"/>
      <x:c r="E521" t="str">
        <x:f>IF(LEFT(TRIM(A521),6)="NAICS ",IFERROR(MID(TRIM(A521),7,FIND(" ",TRIM(A521)&amp;" ",7)-7),""),"")</x:f>
      </x:c>
      <x:c r="F521" t="str">
        <x:f>IF(E521="","",TRIM(MID(TRIM(A521),FIND(" ",TRIM(A521)&amp;" ",7)+1,255)))</x:f>
      </x:c>
      <x:c r="G521" t="str">
        <x:f>IF(E521="","",IF(COUNTIF('DATA QCEW'!$A$2:$A$20,E521)&gt;0,"19-SECTOR","DETAIL / OTHER"))</x:f>
      </x:c>
    </x:row>
    <x:row r="522">
      <x:c r="D522" s="22"/>
      <x:c r="E522" t="str">
        <x:f>IF(LEFT(TRIM(A522),6)="NAICS ",IFERROR(MID(TRIM(A522),7,FIND(" ",TRIM(A522)&amp;" ",7)-7),""),"")</x:f>
      </x:c>
      <x:c r="F522" t="str">
        <x:f>IF(E522="","",TRIM(MID(TRIM(A522),FIND(" ",TRIM(A522)&amp;" ",7)+1,255)))</x:f>
      </x:c>
      <x:c r="G522" t="str">
        <x:f>IF(E522="","",IF(COUNTIF('DATA QCEW'!$A$2:$A$20,E522)&gt;0,"19-SECTOR","DETAIL / OTHER"))</x:f>
      </x:c>
    </x:row>
    <x:row r="523">
      <x:c r="D523" s="22"/>
      <x:c r="E523" t="str">
        <x:f>IF(LEFT(TRIM(A523),6)="NAICS ",IFERROR(MID(TRIM(A523),7,FIND(" ",TRIM(A523)&amp;" ",7)-7),""),"")</x:f>
      </x:c>
      <x:c r="F523" t="str">
        <x:f>IF(E523="","",TRIM(MID(TRIM(A523),FIND(" ",TRIM(A523)&amp;" ",7)+1,255)))</x:f>
      </x:c>
      <x:c r="G523" t="str">
        <x:f>IF(E523="","",IF(COUNTIF('DATA QCEW'!$A$2:$A$20,E523)&gt;0,"19-SECTOR","DETAIL / OTHER"))</x:f>
      </x:c>
    </x:row>
    <x:row r="524">
      <x:c r="D524" s="22"/>
      <x:c r="E524" t="str">
        <x:f>IF(LEFT(TRIM(A524),6)="NAICS ",IFERROR(MID(TRIM(A524),7,FIND(" ",TRIM(A524)&amp;" ",7)-7),""),"")</x:f>
      </x:c>
      <x:c r="F524" t="str">
        <x:f>IF(E524="","",TRIM(MID(TRIM(A524),FIND(" ",TRIM(A524)&amp;" ",7)+1,255)))</x:f>
      </x:c>
      <x:c r="G524" t="str">
        <x:f>IF(E524="","",IF(COUNTIF('DATA QCEW'!$A$2:$A$20,E524)&gt;0,"19-SECTOR","DETAIL / OTHER"))</x:f>
      </x:c>
    </x:row>
    <x:row r="525">
      <x:c r="D525" s="22"/>
      <x:c r="E525" t="str">
        <x:f>IF(LEFT(TRIM(A525),6)="NAICS ",IFERROR(MID(TRIM(A525),7,FIND(" ",TRIM(A525)&amp;" ",7)-7),""),"")</x:f>
      </x:c>
      <x:c r="F525" t="str">
        <x:f>IF(E525="","",TRIM(MID(TRIM(A525),FIND(" ",TRIM(A525)&amp;" ",7)+1,255)))</x:f>
      </x:c>
      <x:c r="G525" t="str">
        <x:f>IF(E525="","",IF(COUNTIF('DATA QCEW'!$A$2:$A$20,E525)&gt;0,"19-SECTOR","DETAIL / OTHER"))</x:f>
      </x:c>
    </x:row>
    <x:row r="526">
      <x:c r="D526" s="22"/>
      <x:c r="E526" t="str">
        <x:f>IF(LEFT(TRIM(A526),6)="NAICS ",IFERROR(MID(TRIM(A526),7,FIND(" ",TRIM(A526)&amp;" ",7)-7),""),"")</x:f>
      </x:c>
      <x:c r="F526" t="str">
        <x:f>IF(E526="","",TRIM(MID(TRIM(A526),FIND(" ",TRIM(A526)&amp;" ",7)+1,255)))</x:f>
      </x:c>
      <x:c r="G526" t="str">
        <x:f>IF(E526="","",IF(COUNTIF('DATA QCEW'!$A$2:$A$20,E526)&gt;0,"19-SECTOR","DETAIL / OTHER"))</x:f>
      </x:c>
    </x:row>
    <x:row r="527">
      <x:c r="D527" s="22"/>
      <x:c r="E527" t="str">
        <x:f>IF(LEFT(TRIM(A527),6)="NAICS ",IFERROR(MID(TRIM(A527),7,FIND(" ",TRIM(A527)&amp;" ",7)-7),""),"")</x:f>
      </x:c>
      <x:c r="F527" t="str">
        <x:f>IF(E527="","",TRIM(MID(TRIM(A527),FIND(" ",TRIM(A527)&amp;" ",7)+1,255)))</x:f>
      </x:c>
      <x:c r="G527" t="str">
        <x:f>IF(E527="","",IF(COUNTIF('DATA QCEW'!$A$2:$A$20,E527)&gt;0,"19-SECTOR","DETAIL / OTHER"))</x:f>
      </x:c>
    </x:row>
    <x:row r="528">
      <x:c r="D528" s="22"/>
      <x:c r="E528" t="str">
        <x:f>IF(LEFT(TRIM(A528),6)="NAICS ",IFERROR(MID(TRIM(A528),7,FIND(" ",TRIM(A528)&amp;" ",7)-7),""),"")</x:f>
      </x:c>
      <x:c r="F528" t="str">
        <x:f>IF(E528="","",TRIM(MID(TRIM(A528),FIND(" ",TRIM(A528)&amp;" ",7)+1,255)))</x:f>
      </x:c>
      <x:c r="G528" t="str">
        <x:f>IF(E528="","",IF(COUNTIF('DATA QCEW'!$A$2:$A$20,E528)&gt;0,"19-SECTOR","DETAIL / OTHER"))</x:f>
      </x:c>
    </x:row>
    <x:row r="529">
      <x:c r="D529" s="22"/>
      <x:c r="E529" t="str">
        <x:f>IF(LEFT(TRIM(A529),6)="NAICS ",IFERROR(MID(TRIM(A529),7,FIND(" ",TRIM(A529)&amp;" ",7)-7),""),"")</x:f>
      </x:c>
      <x:c r="F529" t="str">
        <x:f>IF(E529="","",TRIM(MID(TRIM(A529),FIND(" ",TRIM(A529)&amp;" ",7)+1,255)))</x:f>
      </x:c>
      <x:c r="G529" t="str">
        <x:f>IF(E529="","",IF(COUNTIF('DATA QCEW'!$A$2:$A$20,E529)&gt;0,"19-SECTOR","DETAIL / OTHER"))</x:f>
      </x:c>
    </x:row>
    <x:row r="530">
      <x:c r="D530" s="22"/>
      <x:c r="E530" t="str">
        <x:f>IF(LEFT(TRIM(A530),6)="NAICS ",IFERROR(MID(TRIM(A530),7,FIND(" ",TRIM(A530)&amp;" ",7)-7),""),"")</x:f>
      </x:c>
      <x:c r="F530" t="str">
        <x:f>IF(E530="","",TRIM(MID(TRIM(A530),FIND(" ",TRIM(A530)&amp;" ",7)+1,255)))</x:f>
      </x:c>
      <x:c r="G530" t="str">
        <x:f>IF(E530="","",IF(COUNTIF('DATA QCEW'!$A$2:$A$20,E530)&gt;0,"19-SECTOR","DETAIL / OTHER"))</x:f>
      </x:c>
    </x:row>
    <x:row r="531">
      <x:c r="D531" s="22"/>
      <x:c r="E531" t="str">
        <x:f>IF(LEFT(TRIM(A531),6)="NAICS ",IFERROR(MID(TRIM(A531),7,FIND(" ",TRIM(A531)&amp;" ",7)-7),""),"")</x:f>
      </x:c>
      <x:c r="F531" t="str">
        <x:f>IF(E531="","",TRIM(MID(TRIM(A531),FIND(" ",TRIM(A531)&amp;" ",7)+1,255)))</x:f>
      </x:c>
      <x:c r="G531" t="str">
        <x:f>IF(E531="","",IF(COUNTIF('DATA QCEW'!$A$2:$A$20,E531)&gt;0,"19-SECTOR","DETAIL / OTHER"))</x:f>
      </x:c>
    </x:row>
    <x:row r="532">
      <x:c r="D532" s="22"/>
      <x:c r="E532" t="str">
        <x:f>IF(LEFT(TRIM(A532),6)="NAICS ",IFERROR(MID(TRIM(A532),7,FIND(" ",TRIM(A532)&amp;" ",7)-7),""),"")</x:f>
      </x:c>
      <x:c r="F532" t="str">
        <x:f>IF(E532="","",TRIM(MID(TRIM(A532),FIND(" ",TRIM(A532)&amp;" ",7)+1,255)))</x:f>
      </x:c>
      <x:c r="G532" t="str">
        <x:f>IF(E532="","",IF(COUNTIF('DATA QCEW'!$A$2:$A$20,E532)&gt;0,"19-SECTOR","DETAIL / OTHER"))</x:f>
      </x:c>
    </x:row>
    <x:row r="533">
      <x:c r="D533" s="22"/>
      <x:c r="E533" t="str">
        <x:f>IF(LEFT(TRIM(A533),6)="NAICS ",IFERROR(MID(TRIM(A533),7,FIND(" ",TRIM(A533)&amp;" ",7)-7),""),"")</x:f>
      </x:c>
      <x:c r="F533" t="str">
        <x:f>IF(E533="","",TRIM(MID(TRIM(A533),FIND(" ",TRIM(A533)&amp;" ",7)+1,255)))</x:f>
      </x:c>
      <x:c r="G533" t="str">
        <x:f>IF(E533="","",IF(COUNTIF('DATA QCEW'!$A$2:$A$20,E533)&gt;0,"19-SECTOR","DETAIL / OTHER"))</x:f>
      </x:c>
    </x:row>
    <x:row r="534">
      <x:c r="D534" s="22"/>
      <x:c r="E534" t="str">
        <x:f>IF(LEFT(TRIM(A534),6)="NAICS ",IFERROR(MID(TRIM(A534),7,FIND(" ",TRIM(A534)&amp;" ",7)-7),""),"")</x:f>
      </x:c>
      <x:c r="F534" t="str">
        <x:f>IF(E534="","",TRIM(MID(TRIM(A534),FIND(" ",TRIM(A534)&amp;" ",7)+1,255)))</x:f>
      </x:c>
      <x:c r="G534" t="str">
        <x:f>IF(E534="","",IF(COUNTIF('DATA QCEW'!$A$2:$A$20,E534)&gt;0,"19-SECTOR","DETAIL / OTHER"))</x:f>
      </x:c>
    </x:row>
    <x:row r="535">
      <x:c r="D535" s="22"/>
      <x:c r="E535" t="str">
        <x:f>IF(LEFT(TRIM(A535),6)="NAICS ",IFERROR(MID(TRIM(A535),7,FIND(" ",TRIM(A535)&amp;" ",7)-7),""),"")</x:f>
      </x:c>
      <x:c r="F535" t="str">
        <x:f>IF(E535="","",TRIM(MID(TRIM(A535),FIND(" ",TRIM(A535)&amp;" ",7)+1,255)))</x:f>
      </x:c>
      <x:c r="G535" t="str">
        <x:f>IF(E535="","",IF(COUNTIF('DATA QCEW'!$A$2:$A$20,E535)&gt;0,"19-SECTOR","DETAIL / OTHER"))</x:f>
      </x:c>
    </x:row>
    <x:row r="536">
      <x:c r="D536" s="22"/>
      <x:c r="E536" t="str">
        <x:f>IF(LEFT(TRIM(A536),6)="NAICS ",IFERROR(MID(TRIM(A536),7,FIND(" ",TRIM(A536)&amp;" ",7)-7),""),"")</x:f>
      </x:c>
      <x:c r="F536" t="str">
        <x:f>IF(E536="","",TRIM(MID(TRIM(A536),FIND(" ",TRIM(A536)&amp;" ",7)+1,255)))</x:f>
      </x:c>
      <x:c r="G536" t="str">
        <x:f>IF(E536="","",IF(COUNTIF('DATA QCEW'!$A$2:$A$20,E536)&gt;0,"19-SECTOR","DETAIL / OTHER"))</x:f>
      </x:c>
    </x:row>
    <x:row r="537">
      <x:c r="D537" s="22"/>
      <x:c r="E537" t="str">
        <x:f>IF(LEFT(TRIM(A537),6)="NAICS ",IFERROR(MID(TRIM(A537),7,FIND(" ",TRIM(A537)&amp;" ",7)-7),""),"")</x:f>
      </x:c>
      <x:c r="F537" t="str">
        <x:f>IF(E537="","",TRIM(MID(TRIM(A537),FIND(" ",TRIM(A537)&amp;" ",7)+1,255)))</x:f>
      </x:c>
      <x:c r="G537" t="str">
        <x:f>IF(E537="","",IF(COUNTIF('DATA QCEW'!$A$2:$A$20,E537)&gt;0,"19-SECTOR","DETAIL / OTHER"))</x:f>
      </x:c>
    </x:row>
    <x:row r="538">
      <x:c r="D538" s="22"/>
      <x:c r="E538" t="str">
        <x:f>IF(LEFT(TRIM(A538),6)="NAICS ",IFERROR(MID(TRIM(A538),7,FIND(" ",TRIM(A538)&amp;" ",7)-7),""),"")</x:f>
      </x:c>
      <x:c r="F538" t="str">
        <x:f>IF(E538="","",TRIM(MID(TRIM(A538),FIND(" ",TRIM(A538)&amp;" ",7)+1,255)))</x:f>
      </x:c>
      <x:c r="G538" t="str">
        <x:f>IF(E538="","",IF(COUNTIF('DATA QCEW'!$A$2:$A$20,E538)&gt;0,"19-SECTOR","DETAIL / OTHER"))</x:f>
      </x:c>
    </x:row>
    <x:row r="539">
      <x:c r="D539" s="22"/>
      <x:c r="E539" t="str">
        <x:f>IF(LEFT(TRIM(A539),6)="NAICS ",IFERROR(MID(TRIM(A539),7,FIND(" ",TRIM(A539)&amp;" ",7)-7),""),"")</x:f>
      </x:c>
      <x:c r="F539" t="str">
        <x:f>IF(E539="","",TRIM(MID(TRIM(A539),FIND(" ",TRIM(A539)&amp;" ",7)+1,255)))</x:f>
      </x:c>
      <x:c r="G539" t="str">
        <x:f>IF(E539="","",IF(COUNTIF('DATA QCEW'!$A$2:$A$20,E539)&gt;0,"19-SECTOR","DETAIL / OTHER"))</x:f>
      </x:c>
    </x:row>
    <x:row r="540">
      <x:c r="D540" s="22"/>
      <x:c r="E540" t="str">
        <x:f>IF(LEFT(TRIM(A540),6)="NAICS ",IFERROR(MID(TRIM(A540),7,FIND(" ",TRIM(A540)&amp;" ",7)-7),""),"")</x:f>
      </x:c>
      <x:c r="F540" t="str">
        <x:f>IF(E540="","",TRIM(MID(TRIM(A540),FIND(" ",TRIM(A540)&amp;" ",7)+1,255)))</x:f>
      </x:c>
      <x:c r="G540" t="str">
        <x:f>IF(E540="","",IF(COUNTIF('DATA QCEW'!$A$2:$A$20,E540)&gt;0,"19-SECTOR","DETAIL / OTHER"))</x:f>
      </x:c>
    </x:row>
    <x:row r="541">
      <x:c r="D541" s="22"/>
      <x:c r="E541" t="str">
        <x:f>IF(LEFT(TRIM(A541),6)="NAICS ",IFERROR(MID(TRIM(A541),7,FIND(" ",TRIM(A541)&amp;" ",7)-7),""),"")</x:f>
      </x:c>
      <x:c r="F541" t="str">
        <x:f>IF(E541="","",TRIM(MID(TRIM(A541),FIND(" ",TRIM(A541)&amp;" ",7)+1,255)))</x:f>
      </x:c>
      <x:c r="G541" t="str">
        <x:f>IF(E541="","",IF(COUNTIF('DATA QCEW'!$A$2:$A$20,E541)&gt;0,"19-SECTOR","DETAIL / OTHER"))</x:f>
      </x:c>
    </x:row>
    <x:row r="542">
      <x:c r="D542" s="22"/>
      <x:c r="E542" t="str">
        <x:f>IF(LEFT(TRIM(A542),6)="NAICS ",IFERROR(MID(TRIM(A542),7,FIND(" ",TRIM(A542)&amp;" ",7)-7),""),"")</x:f>
      </x:c>
      <x:c r="F542" t="str">
        <x:f>IF(E542="","",TRIM(MID(TRIM(A542),FIND(" ",TRIM(A542)&amp;" ",7)+1,255)))</x:f>
      </x:c>
      <x:c r="G542" t="str">
        <x:f>IF(E542="","",IF(COUNTIF('DATA QCEW'!$A$2:$A$20,E542)&gt;0,"19-SECTOR","DETAIL / OTHER"))</x:f>
      </x:c>
    </x:row>
    <x:row r="543">
      <x:c r="D543" s="22"/>
      <x:c r="E543" t="str">
        <x:f>IF(LEFT(TRIM(A543),6)="NAICS ",IFERROR(MID(TRIM(A543),7,FIND(" ",TRIM(A543)&amp;" ",7)-7),""),"")</x:f>
      </x:c>
      <x:c r="F543" t="str">
        <x:f>IF(E543="","",TRIM(MID(TRIM(A543),FIND(" ",TRIM(A543)&amp;" ",7)+1,255)))</x:f>
      </x:c>
      <x:c r="G543" t="str">
        <x:f>IF(E543="","",IF(COUNTIF('DATA QCEW'!$A$2:$A$20,E543)&gt;0,"19-SECTOR","DETAIL / OTHER"))</x:f>
      </x:c>
    </x:row>
    <x:row r="544">
      <x:c r="D544" s="22"/>
      <x:c r="E544" t="str">
        <x:f>IF(LEFT(TRIM(A544),6)="NAICS ",IFERROR(MID(TRIM(A544),7,FIND(" ",TRIM(A544)&amp;" ",7)-7),""),"")</x:f>
      </x:c>
      <x:c r="F544" t="str">
        <x:f>IF(E544="","",TRIM(MID(TRIM(A544),FIND(" ",TRIM(A544)&amp;" ",7)+1,255)))</x:f>
      </x:c>
      <x:c r="G544" t="str">
        <x:f>IF(E544="","",IF(COUNTIF('DATA QCEW'!$A$2:$A$20,E544)&gt;0,"19-SECTOR","DETAIL / OTHER"))</x:f>
      </x:c>
    </x:row>
    <x:row r="545">
      <x:c r="D545" s="22"/>
      <x:c r="E545" t="str">
        <x:f>IF(LEFT(TRIM(A545),6)="NAICS ",IFERROR(MID(TRIM(A545),7,FIND(" ",TRIM(A545)&amp;" ",7)-7),""),"")</x:f>
      </x:c>
      <x:c r="F545" t="str">
        <x:f>IF(E545="","",TRIM(MID(TRIM(A545),FIND(" ",TRIM(A545)&amp;" ",7)+1,255)))</x:f>
      </x:c>
      <x:c r="G545" t="str">
        <x:f>IF(E545="","",IF(COUNTIF('DATA QCEW'!$A$2:$A$20,E545)&gt;0,"19-SECTOR","DETAIL / OTHER"))</x:f>
      </x:c>
    </x:row>
    <x:row r="546">
      <x:c r="D546" s="22"/>
      <x:c r="E546" t="str">
        <x:f>IF(LEFT(TRIM(A546),6)="NAICS ",IFERROR(MID(TRIM(A546),7,FIND(" ",TRIM(A546)&amp;" ",7)-7),""),"")</x:f>
      </x:c>
      <x:c r="F546" t="str">
        <x:f>IF(E546="","",TRIM(MID(TRIM(A546),FIND(" ",TRIM(A546)&amp;" ",7)+1,255)))</x:f>
      </x:c>
      <x:c r="G546" t="str">
        <x:f>IF(E546="","",IF(COUNTIF('DATA QCEW'!$A$2:$A$20,E546)&gt;0,"19-SECTOR","DETAIL / OTHER"))</x:f>
      </x:c>
    </x:row>
    <x:row r="547">
      <x:c r="D547" s="22"/>
      <x:c r="E547" t="str">
        <x:f>IF(LEFT(TRIM(A547),6)="NAICS ",IFERROR(MID(TRIM(A547),7,FIND(" ",TRIM(A547)&amp;" ",7)-7),""),"")</x:f>
      </x:c>
      <x:c r="F547" t="str">
        <x:f>IF(E547="","",TRIM(MID(TRIM(A547),FIND(" ",TRIM(A547)&amp;" ",7)+1,255)))</x:f>
      </x:c>
      <x:c r="G547" t="str">
        <x:f>IF(E547="","",IF(COUNTIF('DATA QCEW'!$A$2:$A$20,E547)&gt;0,"19-SECTOR","DETAIL / OTHER"))</x:f>
      </x:c>
    </x:row>
    <x:row r="548">
      <x:c r="D548" s="22"/>
      <x:c r="E548" t="str">
        <x:f>IF(LEFT(TRIM(A548),6)="NAICS ",IFERROR(MID(TRIM(A548),7,FIND(" ",TRIM(A548)&amp;" ",7)-7),""),"")</x:f>
      </x:c>
      <x:c r="F548" t="str">
        <x:f>IF(E548="","",TRIM(MID(TRIM(A548),FIND(" ",TRIM(A548)&amp;" ",7)+1,255)))</x:f>
      </x:c>
      <x:c r="G548" t="str">
        <x:f>IF(E548="","",IF(COUNTIF('DATA QCEW'!$A$2:$A$20,E548)&gt;0,"19-SECTOR","DETAIL / OTHER"))</x:f>
      </x:c>
    </x:row>
    <x:row r="549">
      <x:c r="D549" s="22"/>
      <x:c r="E549" t="str">
        <x:f>IF(LEFT(TRIM(A549),6)="NAICS ",IFERROR(MID(TRIM(A549),7,FIND(" ",TRIM(A549)&amp;" ",7)-7),""),"")</x:f>
      </x:c>
      <x:c r="F549" t="str">
        <x:f>IF(E549="","",TRIM(MID(TRIM(A549),FIND(" ",TRIM(A549)&amp;" ",7)+1,255)))</x:f>
      </x:c>
      <x:c r="G549" t="str">
        <x:f>IF(E549="","",IF(COUNTIF('DATA QCEW'!$A$2:$A$20,E549)&gt;0,"19-SECTOR","DETAIL / OTHER"))</x:f>
      </x:c>
    </x:row>
    <x:row r="550">
      <x:c r="D550" s="22"/>
      <x:c r="E550" t="str">
        <x:f>IF(LEFT(TRIM(A550),6)="NAICS ",IFERROR(MID(TRIM(A550),7,FIND(" ",TRIM(A550)&amp;" ",7)-7),""),"")</x:f>
      </x:c>
      <x:c r="F550" t="str">
        <x:f>IF(E550="","",TRIM(MID(TRIM(A550),FIND(" ",TRIM(A550)&amp;" ",7)+1,255)))</x:f>
      </x:c>
      <x:c r="G550" t="str">
        <x:f>IF(E550="","",IF(COUNTIF('DATA QCEW'!$A$2:$A$20,E550)&gt;0,"19-SECTOR","DETAIL / OTHER"))</x:f>
      </x:c>
    </x:row>
    <x:row r="551">
      <x:c r="D551" s="22"/>
      <x:c r="E551" t="str">
        <x:f>IF(LEFT(TRIM(A551),6)="NAICS ",IFERROR(MID(TRIM(A551),7,FIND(" ",TRIM(A551)&amp;" ",7)-7),""),"")</x:f>
      </x:c>
      <x:c r="F551" t="str">
        <x:f>IF(E551="","",TRIM(MID(TRIM(A551),FIND(" ",TRIM(A551)&amp;" ",7)+1,255)))</x:f>
      </x:c>
      <x:c r="G551" t="str">
        <x:f>IF(E551="","",IF(COUNTIF('DATA QCEW'!$A$2:$A$20,E551)&gt;0,"19-SECTOR","DETAIL / OTHER"))</x:f>
      </x:c>
    </x:row>
    <x:row r="552">
      <x:c r="D552" s="22"/>
      <x:c r="E552" t="str">
        <x:f>IF(LEFT(TRIM(A552),6)="NAICS ",IFERROR(MID(TRIM(A552),7,FIND(" ",TRIM(A552)&amp;" ",7)-7),""),"")</x:f>
      </x:c>
      <x:c r="F552" t="str">
        <x:f>IF(E552="","",TRIM(MID(TRIM(A552),FIND(" ",TRIM(A552)&amp;" ",7)+1,255)))</x:f>
      </x:c>
      <x:c r="G552" t="str">
        <x:f>IF(E552="","",IF(COUNTIF('DATA QCEW'!$A$2:$A$20,E552)&gt;0,"19-SECTOR","DETAIL / OTHER"))</x:f>
      </x:c>
    </x:row>
    <x:row r="553">
      <x:c r="D553" s="22"/>
      <x:c r="E553" t="str">
        <x:f>IF(LEFT(TRIM(A553),6)="NAICS ",IFERROR(MID(TRIM(A553),7,FIND(" ",TRIM(A553)&amp;" ",7)-7),""),"")</x:f>
      </x:c>
      <x:c r="F553" t="str">
        <x:f>IF(E553="","",TRIM(MID(TRIM(A553),FIND(" ",TRIM(A553)&amp;" ",7)+1,255)))</x:f>
      </x:c>
      <x:c r="G553" t="str">
        <x:f>IF(E553="","",IF(COUNTIF('DATA QCEW'!$A$2:$A$20,E553)&gt;0,"19-SECTOR","DETAIL / OTHER"))</x:f>
      </x:c>
    </x:row>
    <x:row r="554">
      <x:c r="D554" s="22"/>
      <x:c r="E554" t="str">
        <x:f>IF(LEFT(TRIM(A554),6)="NAICS ",IFERROR(MID(TRIM(A554),7,FIND(" ",TRIM(A554)&amp;" ",7)-7),""),"")</x:f>
      </x:c>
      <x:c r="F554" t="str">
        <x:f>IF(E554="","",TRIM(MID(TRIM(A554),FIND(" ",TRIM(A554)&amp;" ",7)+1,255)))</x:f>
      </x:c>
      <x:c r="G554" t="str">
        <x:f>IF(E554="","",IF(COUNTIF('DATA QCEW'!$A$2:$A$20,E554)&gt;0,"19-SECTOR","DETAIL / OTHER"))</x:f>
      </x:c>
    </x:row>
    <x:row r="555">
      <x:c r="D555" s="22"/>
      <x:c r="E555" t="str">
        <x:f>IF(LEFT(TRIM(A555),6)="NAICS ",IFERROR(MID(TRIM(A555),7,FIND(" ",TRIM(A555)&amp;" ",7)-7),""),"")</x:f>
      </x:c>
      <x:c r="F555" t="str">
        <x:f>IF(E555="","",TRIM(MID(TRIM(A555),FIND(" ",TRIM(A555)&amp;" ",7)+1,255)))</x:f>
      </x:c>
      <x:c r="G555" t="str">
        <x:f>IF(E555="","",IF(COUNTIF('DATA QCEW'!$A$2:$A$20,E555)&gt;0,"19-SECTOR","DETAIL / OTHER"))</x:f>
      </x:c>
    </x:row>
    <x:row r="556">
      <x:c r="D556" s="22"/>
      <x:c r="E556" t="str">
        <x:f>IF(LEFT(TRIM(A556),6)="NAICS ",IFERROR(MID(TRIM(A556),7,FIND(" ",TRIM(A556)&amp;" ",7)-7),""),"")</x:f>
      </x:c>
      <x:c r="F556" t="str">
        <x:f>IF(E556="","",TRIM(MID(TRIM(A556),FIND(" ",TRIM(A556)&amp;" ",7)+1,255)))</x:f>
      </x:c>
      <x:c r="G556" t="str">
        <x:f>IF(E556="","",IF(COUNTIF('DATA QCEW'!$A$2:$A$20,E556)&gt;0,"19-SECTOR","DETAIL / OTHER"))</x:f>
      </x:c>
    </x:row>
    <x:row r="557">
      <x:c r="D557" s="22"/>
      <x:c r="E557" t="str">
        <x:f>IF(LEFT(TRIM(A557),6)="NAICS ",IFERROR(MID(TRIM(A557),7,FIND(" ",TRIM(A557)&amp;" ",7)-7),""),"")</x:f>
      </x:c>
      <x:c r="F557" t="str">
        <x:f>IF(E557="","",TRIM(MID(TRIM(A557),FIND(" ",TRIM(A557)&amp;" ",7)+1,255)))</x:f>
      </x:c>
      <x:c r="G557" t="str">
        <x:f>IF(E557="","",IF(COUNTIF('DATA QCEW'!$A$2:$A$20,E557)&gt;0,"19-SECTOR","DETAIL / OTHER"))</x:f>
      </x:c>
    </x:row>
    <x:row r="558">
      <x:c r="D558" s="22"/>
      <x:c r="E558" t="str">
        <x:f>IF(LEFT(TRIM(A558),6)="NAICS ",IFERROR(MID(TRIM(A558),7,FIND(" ",TRIM(A558)&amp;" ",7)-7),""),"")</x:f>
      </x:c>
      <x:c r="F558" t="str">
        <x:f>IF(E558="","",TRIM(MID(TRIM(A558),FIND(" ",TRIM(A558)&amp;" ",7)+1,255)))</x:f>
      </x:c>
      <x:c r="G558" t="str">
        <x:f>IF(E558="","",IF(COUNTIF('DATA QCEW'!$A$2:$A$20,E558)&gt;0,"19-SECTOR","DETAIL / OTHER"))</x:f>
      </x:c>
    </x:row>
    <x:row r="559">
      <x:c r="D559" s="22"/>
      <x:c r="E559" t="str">
        <x:f>IF(LEFT(TRIM(A559),6)="NAICS ",IFERROR(MID(TRIM(A559),7,FIND(" ",TRIM(A559)&amp;" ",7)-7),""),"")</x:f>
      </x:c>
      <x:c r="F559" t="str">
        <x:f>IF(E559="","",TRIM(MID(TRIM(A559),FIND(" ",TRIM(A559)&amp;" ",7)+1,255)))</x:f>
      </x:c>
      <x:c r="G559" t="str">
        <x:f>IF(E559="","",IF(COUNTIF('DATA QCEW'!$A$2:$A$20,E559)&gt;0,"19-SECTOR","DETAIL / OTHER"))</x:f>
      </x:c>
    </x:row>
    <x:row r="560">
      <x:c r="D560" s="22"/>
      <x:c r="E560" t="str">
        <x:f>IF(LEFT(TRIM(A560),6)="NAICS ",IFERROR(MID(TRIM(A560),7,FIND(" ",TRIM(A560)&amp;" ",7)-7),""),"")</x:f>
      </x:c>
      <x:c r="F560" t="str">
        <x:f>IF(E560="","",TRIM(MID(TRIM(A560),FIND(" ",TRIM(A560)&amp;" ",7)+1,255)))</x:f>
      </x:c>
      <x:c r="G560" t="str">
        <x:f>IF(E560="","",IF(COUNTIF('DATA QCEW'!$A$2:$A$20,E560)&gt;0,"19-SECTOR","DETAIL / OTHER"))</x:f>
      </x:c>
    </x:row>
    <x:row r="561">
      <x:c r="D561" s="22"/>
      <x:c r="E561" t="str">
        <x:f>IF(LEFT(TRIM(A561),6)="NAICS ",IFERROR(MID(TRIM(A561),7,FIND(" ",TRIM(A561)&amp;" ",7)-7),""),"")</x:f>
      </x:c>
      <x:c r="F561" t="str">
        <x:f>IF(E561="","",TRIM(MID(TRIM(A561),FIND(" ",TRIM(A561)&amp;" ",7)+1,255)))</x:f>
      </x:c>
      <x:c r="G561" t="str">
        <x:f>IF(E561="","",IF(COUNTIF('DATA QCEW'!$A$2:$A$20,E561)&gt;0,"19-SECTOR","DETAIL / OTHER"))</x:f>
      </x:c>
    </x:row>
    <x:row r="562">
      <x:c r="D562" s="22"/>
      <x:c r="E562" t="str">
        <x:f>IF(LEFT(TRIM(A562),6)="NAICS ",IFERROR(MID(TRIM(A562),7,FIND(" ",TRIM(A562)&amp;" ",7)-7),""),"")</x:f>
      </x:c>
      <x:c r="F562" t="str">
        <x:f>IF(E562="","",TRIM(MID(TRIM(A562),FIND(" ",TRIM(A562)&amp;" ",7)+1,255)))</x:f>
      </x:c>
      <x:c r="G562" t="str">
        <x:f>IF(E562="","",IF(COUNTIF('DATA QCEW'!$A$2:$A$20,E562)&gt;0,"19-SECTOR","DETAIL / OTHER"))</x:f>
      </x:c>
    </x:row>
    <x:row r="563">
      <x:c r="D563" s="22"/>
      <x:c r="E563" t="str">
        <x:f>IF(LEFT(TRIM(A563),6)="NAICS ",IFERROR(MID(TRIM(A563),7,FIND(" ",TRIM(A563)&amp;" ",7)-7),""),"")</x:f>
      </x:c>
      <x:c r="F563" t="str">
        <x:f>IF(E563="","",TRIM(MID(TRIM(A563),FIND(" ",TRIM(A563)&amp;" ",7)+1,255)))</x:f>
      </x:c>
      <x:c r="G563" t="str">
        <x:f>IF(E563="","",IF(COUNTIF('DATA QCEW'!$A$2:$A$20,E563)&gt;0,"19-SECTOR","DETAIL / OTHER"))</x:f>
      </x:c>
    </x:row>
    <x:row r="564">
      <x:c r="D564" s="22"/>
      <x:c r="E564" t="str">
        <x:f>IF(LEFT(TRIM(A564),6)="NAICS ",IFERROR(MID(TRIM(A564),7,FIND(" ",TRIM(A564)&amp;" ",7)-7),""),"")</x:f>
      </x:c>
      <x:c r="F564" t="str">
        <x:f>IF(E564="","",TRIM(MID(TRIM(A564),FIND(" ",TRIM(A564)&amp;" ",7)+1,255)))</x:f>
      </x:c>
      <x:c r="G564" t="str">
        <x:f>IF(E564="","",IF(COUNTIF('DATA QCEW'!$A$2:$A$20,E564)&gt;0,"19-SECTOR","DETAIL / OTHER"))</x:f>
      </x:c>
    </x:row>
    <x:row r="565">
      <x:c r="D565" s="22"/>
      <x:c r="E565" t="str">
        <x:f>IF(LEFT(TRIM(A565),6)="NAICS ",IFERROR(MID(TRIM(A565),7,FIND(" ",TRIM(A565)&amp;" ",7)-7),""),"")</x:f>
      </x:c>
      <x:c r="F565" t="str">
        <x:f>IF(E565="","",TRIM(MID(TRIM(A565),FIND(" ",TRIM(A565)&amp;" ",7)+1,255)))</x:f>
      </x:c>
      <x:c r="G565" t="str">
        <x:f>IF(E565="","",IF(COUNTIF('DATA QCEW'!$A$2:$A$20,E565)&gt;0,"19-SECTOR","DETAIL / OTHER"))</x:f>
      </x:c>
    </x:row>
    <x:row r="566">
      <x:c r="D566" s="22"/>
      <x:c r="E566" t="str">
        <x:f>IF(LEFT(TRIM(A566),6)="NAICS ",IFERROR(MID(TRIM(A566),7,FIND(" ",TRIM(A566)&amp;" ",7)-7),""),"")</x:f>
      </x:c>
      <x:c r="F566" t="str">
        <x:f>IF(E566="","",TRIM(MID(TRIM(A566),FIND(" ",TRIM(A566)&amp;" ",7)+1,255)))</x:f>
      </x:c>
      <x:c r="G566" t="str">
        <x:f>IF(E566="","",IF(COUNTIF('DATA QCEW'!$A$2:$A$20,E566)&gt;0,"19-SECTOR","DETAIL / OTHER"))</x:f>
      </x:c>
    </x:row>
    <x:row r="567">
      <x:c r="D567" s="22"/>
      <x:c r="E567" t="str">
        <x:f>IF(LEFT(TRIM(A567),6)="NAICS ",IFERROR(MID(TRIM(A567),7,FIND(" ",TRIM(A567)&amp;" ",7)-7),""),"")</x:f>
      </x:c>
      <x:c r="F567" t="str">
        <x:f>IF(E567="","",TRIM(MID(TRIM(A567),FIND(" ",TRIM(A567)&amp;" ",7)+1,255)))</x:f>
      </x:c>
      <x:c r="G567" t="str">
        <x:f>IF(E567="","",IF(COUNTIF('DATA QCEW'!$A$2:$A$20,E567)&gt;0,"19-SECTOR","DETAIL / OTHER"))</x:f>
      </x:c>
    </x:row>
    <x:row r="568">
      <x:c r="D568" s="22"/>
      <x:c r="E568" t="str">
        <x:f>IF(LEFT(TRIM(A568),6)="NAICS ",IFERROR(MID(TRIM(A568),7,FIND(" ",TRIM(A568)&amp;" ",7)-7),""),"")</x:f>
      </x:c>
      <x:c r="F568" t="str">
        <x:f>IF(E568="","",TRIM(MID(TRIM(A568),FIND(" ",TRIM(A568)&amp;" ",7)+1,255)))</x:f>
      </x:c>
      <x:c r="G568" t="str">
        <x:f>IF(E568="","",IF(COUNTIF('DATA QCEW'!$A$2:$A$20,E568)&gt;0,"19-SECTOR","DETAIL / OTHER"))</x:f>
      </x:c>
    </x:row>
    <x:row r="569">
      <x:c r="D569" s="22"/>
      <x:c r="E569" t="str">
        <x:f>IF(LEFT(TRIM(A569),6)="NAICS ",IFERROR(MID(TRIM(A569),7,FIND(" ",TRIM(A569)&amp;" ",7)-7),""),"")</x:f>
      </x:c>
      <x:c r="F569" t="str">
        <x:f>IF(E569="","",TRIM(MID(TRIM(A569),FIND(" ",TRIM(A569)&amp;" ",7)+1,255)))</x:f>
      </x:c>
      <x:c r="G569" t="str">
        <x:f>IF(E569="","",IF(COUNTIF('DATA QCEW'!$A$2:$A$20,E569)&gt;0,"19-SECTOR","DETAIL / OTHER"))</x:f>
      </x:c>
    </x:row>
    <x:row r="570">
      <x:c r="D570" s="22"/>
      <x:c r="E570" t="str">
        <x:f>IF(LEFT(TRIM(A570),6)="NAICS ",IFERROR(MID(TRIM(A570),7,FIND(" ",TRIM(A570)&amp;" ",7)-7),""),"")</x:f>
      </x:c>
      <x:c r="F570" t="str">
        <x:f>IF(E570="","",TRIM(MID(TRIM(A570),FIND(" ",TRIM(A570)&amp;" ",7)+1,255)))</x:f>
      </x:c>
      <x:c r="G570" t="str">
        <x:f>IF(E570="","",IF(COUNTIF('DATA QCEW'!$A$2:$A$20,E570)&gt;0,"19-SECTOR","DETAIL / OTHER"))</x:f>
      </x:c>
    </x:row>
    <x:row r="571">
      <x:c r="D571" s="22"/>
      <x:c r="E571" t="str">
        <x:f>IF(LEFT(TRIM(A571),6)="NAICS ",IFERROR(MID(TRIM(A571),7,FIND(" ",TRIM(A571)&amp;" ",7)-7),""),"")</x:f>
      </x:c>
      <x:c r="F571" t="str">
        <x:f>IF(E571="","",TRIM(MID(TRIM(A571),FIND(" ",TRIM(A571)&amp;" ",7)+1,255)))</x:f>
      </x:c>
      <x:c r="G571" t="str">
        <x:f>IF(E571="","",IF(COUNTIF('DATA QCEW'!$A$2:$A$20,E571)&gt;0,"19-SECTOR","DETAIL / OTHER"))</x:f>
      </x:c>
    </x:row>
    <x:row r="572">
      <x:c r="D572" s="22"/>
      <x:c r="E572" t="str">
        <x:f>IF(LEFT(TRIM(A572),6)="NAICS ",IFERROR(MID(TRIM(A572),7,FIND(" ",TRIM(A572)&amp;" ",7)-7),""),"")</x:f>
      </x:c>
      <x:c r="F572" t="str">
        <x:f>IF(E572="","",TRIM(MID(TRIM(A572),FIND(" ",TRIM(A572)&amp;" ",7)+1,255)))</x:f>
      </x:c>
      <x:c r="G572" t="str">
        <x:f>IF(E572="","",IF(COUNTIF('DATA QCEW'!$A$2:$A$20,E572)&gt;0,"19-SECTOR","DETAIL / OTHER"))</x:f>
      </x:c>
    </x:row>
    <x:row r="573">
      <x:c r="D573" s="22"/>
      <x:c r="E573" t="str">
        <x:f>IF(LEFT(TRIM(A573),6)="NAICS ",IFERROR(MID(TRIM(A573),7,FIND(" ",TRIM(A573)&amp;" ",7)-7),""),"")</x:f>
      </x:c>
      <x:c r="F573" t="str">
        <x:f>IF(E573="","",TRIM(MID(TRIM(A573),FIND(" ",TRIM(A573)&amp;" ",7)+1,255)))</x:f>
      </x:c>
      <x:c r="G573" t="str">
        <x:f>IF(E573="","",IF(COUNTIF('DATA QCEW'!$A$2:$A$20,E573)&gt;0,"19-SECTOR","DETAIL / OTHER"))</x:f>
      </x:c>
    </x:row>
    <x:row r="574">
      <x:c r="D574" s="22"/>
      <x:c r="E574" t="str">
        <x:f>IF(LEFT(TRIM(A574),6)="NAICS ",IFERROR(MID(TRIM(A574),7,FIND(" ",TRIM(A574)&amp;" ",7)-7),""),"")</x:f>
      </x:c>
      <x:c r="F574" t="str">
        <x:f>IF(E574="","",TRIM(MID(TRIM(A574),FIND(" ",TRIM(A574)&amp;" ",7)+1,255)))</x:f>
      </x:c>
      <x:c r="G574" t="str">
        <x:f>IF(E574="","",IF(COUNTIF('DATA QCEW'!$A$2:$A$20,E574)&gt;0,"19-SECTOR","DETAIL / OTHER"))</x:f>
      </x:c>
    </x:row>
    <x:row r="575">
      <x:c r="D575" s="22"/>
      <x:c r="E575" t="str">
        <x:f>IF(LEFT(TRIM(A575),6)="NAICS ",IFERROR(MID(TRIM(A575),7,FIND(" ",TRIM(A575)&amp;" ",7)-7),""),"")</x:f>
      </x:c>
      <x:c r="F575" t="str">
        <x:f>IF(E575="","",TRIM(MID(TRIM(A575),FIND(" ",TRIM(A575)&amp;" ",7)+1,255)))</x:f>
      </x:c>
      <x:c r="G575" t="str">
        <x:f>IF(E575="","",IF(COUNTIF('DATA QCEW'!$A$2:$A$20,E575)&gt;0,"19-SECTOR","DETAIL / OTHER"))</x:f>
      </x:c>
    </x:row>
    <x:row r="576">
      <x:c r="D576" s="22"/>
      <x:c r="E576" t="str">
        <x:f>IF(LEFT(TRIM(A576),6)="NAICS ",IFERROR(MID(TRIM(A576),7,FIND(" ",TRIM(A576)&amp;" ",7)-7),""),"")</x:f>
      </x:c>
      <x:c r="F576" t="str">
        <x:f>IF(E576="","",TRIM(MID(TRIM(A576),FIND(" ",TRIM(A576)&amp;" ",7)+1,255)))</x:f>
      </x:c>
      <x:c r="G576" t="str">
        <x:f>IF(E576="","",IF(COUNTIF('DATA QCEW'!$A$2:$A$20,E576)&gt;0,"19-SECTOR","DETAIL / OTHER"))</x:f>
      </x:c>
    </x:row>
    <x:row r="577">
      <x:c r="D577" s="22"/>
      <x:c r="E577" t="str">
        <x:f>IF(LEFT(TRIM(A577),6)="NAICS ",IFERROR(MID(TRIM(A577),7,FIND(" ",TRIM(A577)&amp;" ",7)-7),""),"")</x:f>
      </x:c>
      <x:c r="F577" t="str">
        <x:f>IF(E577="","",TRIM(MID(TRIM(A577),FIND(" ",TRIM(A577)&amp;" ",7)+1,255)))</x:f>
      </x:c>
      <x:c r="G577" t="str">
        <x:f>IF(E577="","",IF(COUNTIF('DATA QCEW'!$A$2:$A$20,E577)&gt;0,"19-SECTOR","DETAIL / OTHER"))</x:f>
      </x:c>
    </x:row>
    <x:row r="578">
      <x:c r="D578" s="22"/>
      <x:c r="E578" t="str">
        <x:f>IF(LEFT(TRIM(A578),6)="NAICS ",IFERROR(MID(TRIM(A578),7,FIND(" ",TRIM(A578)&amp;" ",7)-7),""),"")</x:f>
      </x:c>
      <x:c r="F578" t="str">
        <x:f>IF(E578="","",TRIM(MID(TRIM(A578),FIND(" ",TRIM(A578)&amp;" ",7)+1,255)))</x:f>
      </x:c>
      <x:c r="G578" t="str">
        <x:f>IF(E578="","",IF(COUNTIF('DATA QCEW'!$A$2:$A$20,E578)&gt;0,"19-SECTOR","DETAIL / OTHER"))</x:f>
      </x:c>
    </x:row>
    <x:row r="579">
      <x:c r="D579" s="22"/>
      <x:c r="E579" t="str">
        <x:f>IF(LEFT(TRIM(A579),6)="NAICS ",IFERROR(MID(TRIM(A579),7,FIND(" ",TRIM(A579)&amp;" ",7)-7),""),"")</x:f>
      </x:c>
      <x:c r="F579" t="str">
        <x:f>IF(E579="","",TRIM(MID(TRIM(A579),FIND(" ",TRIM(A579)&amp;" ",7)+1,255)))</x:f>
      </x:c>
      <x:c r="G579" t="str">
        <x:f>IF(E579="","",IF(COUNTIF('DATA QCEW'!$A$2:$A$20,E579)&gt;0,"19-SECTOR","DETAIL / OTHER"))</x:f>
      </x:c>
    </x:row>
    <x:row r="580">
      <x:c r="D580" s="22"/>
      <x:c r="E580" t="str">
        <x:f>IF(LEFT(TRIM(A580),6)="NAICS ",IFERROR(MID(TRIM(A580),7,FIND(" ",TRIM(A580)&amp;" ",7)-7),""),"")</x:f>
      </x:c>
      <x:c r="F580" t="str">
        <x:f>IF(E580="","",TRIM(MID(TRIM(A580),FIND(" ",TRIM(A580)&amp;" ",7)+1,255)))</x:f>
      </x:c>
      <x:c r="G580" t="str">
        <x:f>IF(E580="","",IF(COUNTIF('DATA QCEW'!$A$2:$A$20,E580)&gt;0,"19-SECTOR","DETAIL / OTHER"))</x:f>
      </x:c>
    </x:row>
    <x:row r="581">
      <x:c r="D581" s="22"/>
      <x:c r="E581" t="str">
        <x:f>IF(LEFT(TRIM(A581),6)="NAICS ",IFERROR(MID(TRIM(A581),7,FIND(" ",TRIM(A581)&amp;" ",7)-7),""),"")</x:f>
      </x:c>
      <x:c r="F581" t="str">
        <x:f>IF(E581="","",TRIM(MID(TRIM(A581),FIND(" ",TRIM(A581)&amp;" ",7)+1,255)))</x:f>
      </x:c>
      <x:c r="G581" t="str">
        <x:f>IF(E581="","",IF(COUNTIF('DATA QCEW'!$A$2:$A$20,E581)&gt;0,"19-SECTOR","DETAIL / OTHER"))</x:f>
      </x:c>
    </x:row>
    <x:row r="582">
      <x:c r="D582" s="22"/>
      <x:c r="E582" t="str">
        <x:f>IF(LEFT(TRIM(A582),6)="NAICS ",IFERROR(MID(TRIM(A582),7,FIND(" ",TRIM(A582)&amp;" ",7)-7),""),"")</x:f>
      </x:c>
      <x:c r="F582" t="str">
        <x:f>IF(E582="","",TRIM(MID(TRIM(A582),FIND(" ",TRIM(A582)&amp;" ",7)+1,255)))</x:f>
      </x:c>
      <x:c r="G582" t="str">
        <x:f>IF(E582="","",IF(COUNTIF('DATA QCEW'!$A$2:$A$20,E582)&gt;0,"19-SECTOR","DETAIL / OTHER"))</x:f>
      </x:c>
    </x:row>
    <x:row r="583">
      <x:c r="D583" s="22"/>
      <x:c r="E583" t="str">
        <x:f>IF(LEFT(TRIM(A583),6)="NAICS ",IFERROR(MID(TRIM(A583),7,FIND(" ",TRIM(A583)&amp;" ",7)-7),""),"")</x:f>
      </x:c>
      <x:c r="F583" t="str">
        <x:f>IF(E583="","",TRIM(MID(TRIM(A583),FIND(" ",TRIM(A583)&amp;" ",7)+1,255)))</x:f>
      </x:c>
      <x:c r="G583" t="str">
        <x:f>IF(E583="","",IF(COUNTIF('DATA QCEW'!$A$2:$A$20,E583)&gt;0,"19-SECTOR","DETAIL / OTHER"))</x:f>
      </x:c>
    </x:row>
    <x:row r="584">
      <x:c r="D584" s="22"/>
      <x:c r="E584" t="str">
        <x:f>IF(LEFT(TRIM(A584),6)="NAICS ",IFERROR(MID(TRIM(A584),7,FIND(" ",TRIM(A584)&amp;" ",7)-7),""),"")</x:f>
      </x:c>
      <x:c r="F584" t="str">
        <x:f>IF(E584="","",TRIM(MID(TRIM(A584),FIND(" ",TRIM(A584)&amp;" ",7)+1,255)))</x:f>
      </x:c>
      <x:c r="G584" t="str">
        <x:f>IF(E584="","",IF(COUNTIF('DATA QCEW'!$A$2:$A$20,E584)&gt;0,"19-SECTOR","DETAIL / OTHER"))</x:f>
      </x:c>
    </x:row>
    <x:row r="585">
      <x:c r="D585" s="22"/>
      <x:c r="E585" t="str">
        <x:f>IF(LEFT(TRIM(A585),6)="NAICS ",IFERROR(MID(TRIM(A585),7,FIND(" ",TRIM(A585)&amp;" ",7)-7),""),"")</x:f>
      </x:c>
      <x:c r="F585" t="str">
        <x:f>IF(E585="","",TRIM(MID(TRIM(A585),FIND(" ",TRIM(A585)&amp;" ",7)+1,255)))</x:f>
      </x:c>
      <x:c r="G585" t="str">
        <x:f>IF(E585="","",IF(COUNTIF('DATA QCEW'!$A$2:$A$20,E585)&gt;0,"19-SECTOR","DETAIL / OTHER"))</x:f>
      </x:c>
    </x:row>
    <x:row r="586">
      <x:c r="D586" s="22"/>
      <x:c r="E586" t="str">
        <x:f>IF(LEFT(TRIM(A586),6)="NAICS ",IFERROR(MID(TRIM(A586),7,FIND(" ",TRIM(A586)&amp;" ",7)-7),""),"")</x:f>
      </x:c>
      <x:c r="F586" t="str">
        <x:f>IF(E586="","",TRIM(MID(TRIM(A586),FIND(" ",TRIM(A586)&amp;" ",7)+1,255)))</x:f>
      </x:c>
      <x:c r="G586" t="str">
        <x:f>IF(E586="","",IF(COUNTIF('DATA QCEW'!$A$2:$A$20,E586)&gt;0,"19-SECTOR","DETAIL / OTHER"))</x:f>
      </x:c>
    </x:row>
    <x:row r="587">
      <x:c r="D587" s="22"/>
      <x:c r="E587" t="str">
        <x:f>IF(LEFT(TRIM(A587),6)="NAICS ",IFERROR(MID(TRIM(A587),7,FIND(" ",TRIM(A587)&amp;" ",7)-7),""),"")</x:f>
      </x:c>
      <x:c r="F587" t="str">
        <x:f>IF(E587="","",TRIM(MID(TRIM(A587),FIND(" ",TRIM(A587)&amp;" ",7)+1,255)))</x:f>
      </x:c>
      <x:c r="G587" t="str">
        <x:f>IF(E587="","",IF(COUNTIF('DATA QCEW'!$A$2:$A$20,E587)&gt;0,"19-SECTOR","DETAIL / OTHER"))</x:f>
      </x:c>
    </x:row>
    <x:row r="588">
      <x:c r="D588" s="22"/>
      <x:c r="E588" t="str">
        <x:f>IF(LEFT(TRIM(A588),6)="NAICS ",IFERROR(MID(TRIM(A588),7,FIND(" ",TRIM(A588)&amp;" ",7)-7),""),"")</x:f>
      </x:c>
      <x:c r="F588" t="str">
        <x:f>IF(E588="","",TRIM(MID(TRIM(A588),FIND(" ",TRIM(A588)&amp;" ",7)+1,255)))</x:f>
      </x:c>
      <x:c r="G588" t="str">
        <x:f>IF(E588="","",IF(COUNTIF('DATA QCEW'!$A$2:$A$20,E588)&gt;0,"19-SECTOR","DETAIL / OTHER"))</x:f>
      </x:c>
    </x:row>
    <x:row r="589">
      <x:c r="D589" s="22"/>
      <x:c r="E589" t="str">
        <x:f>IF(LEFT(TRIM(A589),6)="NAICS ",IFERROR(MID(TRIM(A589),7,FIND(" ",TRIM(A589)&amp;" ",7)-7),""),"")</x:f>
      </x:c>
      <x:c r="F589" t="str">
        <x:f>IF(E589="","",TRIM(MID(TRIM(A589),FIND(" ",TRIM(A589)&amp;" ",7)+1,255)))</x:f>
      </x:c>
      <x:c r="G589" t="str">
        <x:f>IF(E589="","",IF(COUNTIF('DATA QCEW'!$A$2:$A$20,E589)&gt;0,"19-SECTOR","DETAIL / OTHER"))</x:f>
      </x:c>
    </x:row>
    <x:row r="590">
      <x:c r="D590" s="22"/>
      <x:c r="E590" t="str">
        <x:f>IF(LEFT(TRIM(A590),6)="NAICS ",IFERROR(MID(TRIM(A590),7,FIND(" ",TRIM(A590)&amp;" ",7)-7),""),"")</x:f>
      </x:c>
      <x:c r="F590" t="str">
        <x:f>IF(E590="","",TRIM(MID(TRIM(A590),FIND(" ",TRIM(A590)&amp;" ",7)+1,255)))</x:f>
      </x:c>
      <x:c r="G590" t="str">
        <x:f>IF(E590="","",IF(COUNTIF('DATA QCEW'!$A$2:$A$20,E590)&gt;0,"19-SECTOR","DETAIL / OTHER"))</x:f>
      </x:c>
    </x:row>
    <x:row r="591">
      <x:c r="D591" s="22"/>
      <x:c r="E591" t="str">
        <x:f>IF(LEFT(TRIM(A591),6)="NAICS ",IFERROR(MID(TRIM(A591),7,FIND(" ",TRIM(A591)&amp;" ",7)-7),""),"")</x:f>
      </x:c>
      <x:c r="F591" t="str">
        <x:f>IF(E591="","",TRIM(MID(TRIM(A591),FIND(" ",TRIM(A591)&amp;" ",7)+1,255)))</x:f>
      </x:c>
      <x:c r="G591" t="str">
        <x:f>IF(E591="","",IF(COUNTIF('DATA QCEW'!$A$2:$A$20,E591)&gt;0,"19-SECTOR","DETAIL / OTHER"))</x:f>
      </x:c>
    </x:row>
    <x:row r="592">
      <x:c r="D592" s="22"/>
      <x:c r="E592" t="str">
        <x:f>IF(LEFT(TRIM(A592),6)="NAICS ",IFERROR(MID(TRIM(A592),7,FIND(" ",TRIM(A592)&amp;" ",7)-7),""),"")</x:f>
      </x:c>
      <x:c r="F592" t="str">
        <x:f>IF(E592="","",TRIM(MID(TRIM(A592),FIND(" ",TRIM(A592)&amp;" ",7)+1,255)))</x:f>
      </x:c>
      <x:c r="G592" t="str">
        <x:f>IF(E592="","",IF(COUNTIF('DATA QCEW'!$A$2:$A$20,E592)&gt;0,"19-SECTOR","DETAIL / OTHER"))</x:f>
      </x:c>
    </x:row>
    <x:row r="593">
      <x:c r="D593" s="22"/>
      <x:c r="E593" t="str">
        <x:f>IF(LEFT(TRIM(A593),6)="NAICS ",IFERROR(MID(TRIM(A593),7,FIND(" ",TRIM(A593)&amp;" ",7)-7),""),"")</x:f>
      </x:c>
      <x:c r="F593" t="str">
        <x:f>IF(E593="","",TRIM(MID(TRIM(A593),FIND(" ",TRIM(A593)&amp;" ",7)+1,255)))</x:f>
      </x:c>
      <x:c r="G593" t="str">
        <x:f>IF(E593="","",IF(COUNTIF('DATA QCEW'!$A$2:$A$20,E593)&gt;0,"19-SECTOR","DETAIL / OTHER"))</x:f>
      </x:c>
    </x:row>
    <x:row r="594">
      <x:c r="D594" s="22"/>
      <x:c r="E594" t="str">
        <x:f>IF(LEFT(TRIM(A594),6)="NAICS ",IFERROR(MID(TRIM(A594),7,FIND(" ",TRIM(A594)&amp;" ",7)-7),""),"")</x:f>
      </x:c>
      <x:c r="F594" t="str">
        <x:f>IF(E594="","",TRIM(MID(TRIM(A594),FIND(" ",TRIM(A594)&amp;" ",7)+1,255)))</x:f>
      </x:c>
      <x:c r="G594" t="str">
        <x:f>IF(E594="","",IF(COUNTIF('DATA QCEW'!$A$2:$A$20,E594)&gt;0,"19-SECTOR","DETAIL / OTHER"))</x:f>
      </x:c>
    </x:row>
    <x:row r="595">
      <x:c r="D595" s="22"/>
      <x:c r="E595" t="str">
        <x:f>IF(LEFT(TRIM(A595),6)="NAICS ",IFERROR(MID(TRIM(A595),7,FIND(" ",TRIM(A595)&amp;" ",7)-7),""),"")</x:f>
      </x:c>
      <x:c r="F595" t="str">
        <x:f>IF(E595="","",TRIM(MID(TRIM(A595),FIND(" ",TRIM(A595)&amp;" ",7)+1,255)))</x:f>
      </x:c>
      <x:c r="G595" t="str">
        <x:f>IF(E595="","",IF(COUNTIF('DATA QCEW'!$A$2:$A$20,E595)&gt;0,"19-SECTOR","DETAIL / OTHER"))</x:f>
      </x:c>
    </x:row>
    <x:row r="596">
      <x:c r="D596" s="22"/>
      <x:c r="E596" t="str">
        <x:f>IF(LEFT(TRIM(A596),6)="NAICS ",IFERROR(MID(TRIM(A596),7,FIND(" ",TRIM(A596)&amp;" ",7)-7),""),"")</x:f>
      </x:c>
      <x:c r="F596" t="str">
        <x:f>IF(E596="","",TRIM(MID(TRIM(A596),FIND(" ",TRIM(A596)&amp;" ",7)+1,255)))</x:f>
      </x:c>
      <x:c r="G596" t="str">
        <x:f>IF(E596="","",IF(COUNTIF('DATA QCEW'!$A$2:$A$20,E596)&gt;0,"19-SECTOR","DETAIL / OTHER"))</x:f>
      </x:c>
    </x:row>
    <x:row r="597">
      <x:c r="D597" s="22"/>
      <x:c r="E597" t="str">
        <x:f>IF(LEFT(TRIM(A597),6)="NAICS ",IFERROR(MID(TRIM(A597),7,FIND(" ",TRIM(A597)&amp;" ",7)-7),""),"")</x:f>
      </x:c>
      <x:c r="F597" t="str">
        <x:f>IF(E597="","",TRIM(MID(TRIM(A597),FIND(" ",TRIM(A597)&amp;" ",7)+1,255)))</x:f>
      </x:c>
      <x:c r="G597" t="str">
        <x:f>IF(E597="","",IF(COUNTIF('DATA QCEW'!$A$2:$A$20,E597)&gt;0,"19-SECTOR","DETAIL / OTHER"))</x:f>
      </x:c>
    </x:row>
    <x:row r="598">
      <x:c r="D598" s="22"/>
      <x:c r="E598" t="str">
        <x:f>IF(LEFT(TRIM(A598),6)="NAICS ",IFERROR(MID(TRIM(A598),7,FIND(" ",TRIM(A598)&amp;" ",7)-7),""),"")</x:f>
      </x:c>
      <x:c r="F598" t="str">
        <x:f>IF(E598="","",TRIM(MID(TRIM(A598),FIND(" ",TRIM(A598)&amp;" ",7)+1,255)))</x:f>
      </x:c>
      <x:c r="G598" t="str">
        <x:f>IF(E598="","",IF(COUNTIF('DATA QCEW'!$A$2:$A$20,E598)&gt;0,"19-SECTOR","DETAIL / OTHER"))</x:f>
      </x:c>
    </x:row>
    <x:row r="599">
      <x:c r="D599" s="22"/>
      <x:c r="E599" t="str">
        <x:f>IF(LEFT(TRIM(A599),6)="NAICS ",IFERROR(MID(TRIM(A599),7,FIND(" ",TRIM(A599)&amp;" ",7)-7),""),"")</x:f>
      </x:c>
      <x:c r="F599" t="str">
        <x:f>IF(E599="","",TRIM(MID(TRIM(A599),FIND(" ",TRIM(A599)&amp;" ",7)+1,255)))</x:f>
      </x:c>
      <x:c r="G599" t="str">
        <x:f>IF(E599="","",IF(COUNTIF('DATA QCEW'!$A$2:$A$20,E599)&gt;0,"19-SECTOR","DETAIL / OTHER"))</x:f>
      </x:c>
    </x:row>
    <x:row r="600">
      <x:c r="D600" s="22"/>
      <x:c r="E600" t="str">
        <x:f>IF(LEFT(TRIM(A600),6)="NAICS ",IFERROR(MID(TRIM(A600),7,FIND(" ",TRIM(A600)&amp;" ",7)-7),""),"")</x:f>
      </x:c>
      <x:c r="F600" t="str">
        <x:f>IF(E600="","",TRIM(MID(TRIM(A600),FIND(" ",TRIM(A600)&amp;" ",7)+1,255)))</x:f>
      </x:c>
      <x:c r="G600" t="str">
        <x:f>IF(E600="","",IF(COUNTIF('DATA QCEW'!$A$2:$A$20,E600)&gt;0,"19-SECTOR","DETAIL / OTHER"))</x:f>
      </x:c>
    </x:row>
    <x:row r="601">
      <x:c r="D601" s="22"/>
      <x:c r="E601" t="str">
        <x:f>IF(LEFT(TRIM(A601),6)="NAICS ",IFERROR(MID(TRIM(A601),7,FIND(" ",TRIM(A601)&amp;" ",7)-7),""),"")</x:f>
      </x:c>
      <x:c r="F601" t="str">
        <x:f>IF(E601="","",TRIM(MID(TRIM(A601),FIND(" ",TRIM(A601)&amp;" ",7)+1,255)))</x:f>
      </x:c>
      <x:c r="G601" t="str">
        <x:f>IF(E601="","",IF(COUNTIF('DATA QCEW'!$A$2:$A$20,E601)&gt;0,"19-SECTOR","DETAIL / OTHER"))</x:f>
      </x:c>
    </x:row>
    <x:row r="602">
      <x:c r="D602" s="22"/>
      <x:c r="E602" t="str">
        <x:f>IF(LEFT(TRIM(A602),6)="NAICS ",IFERROR(MID(TRIM(A602),7,FIND(" ",TRIM(A602)&amp;" ",7)-7),""),"")</x:f>
      </x:c>
      <x:c r="F602" t="str">
        <x:f>IF(E602="","",TRIM(MID(TRIM(A602),FIND(" ",TRIM(A602)&amp;" ",7)+1,255)))</x:f>
      </x:c>
      <x:c r="G602" t="str">
        <x:f>IF(E602="","",IF(COUNTIF('DATA QCEW'!$A$2:$A$20,E602)&gt;0,"19-SECTOR","DETAIL / OTHER"))</x:f>
      </x:c>
    </x:row>
    <x:row r="603">
      <x:c r="D603" s="22"/>
      <x:c r="E603" t="str">
        <x:f>IF(LEFT(TRIM(A603),6)="NAICS ",IFERROR(MID(TRIM(A603),7,FIND(" ",TRIM(A603)&amp;" ",7)-7),""),"")</x:f>
      </x:c>
      <x:c r="F603" t="str">
        <x:f>IF(E603="","",TRIM(MID(TRIM(A603),FIND(" ",TRIM(A603)&amp;" ",7)+1,255)))</x:f>
      </x:c>
      <x:c r="G603" t="str">
        <x:f>IF(E603="","",IF(COUNTIF('DATA QCEW'!$A$2:$A$20,E603)&gt;0,"19-SECTOR","DETAIL / OTHER"))</x:f>
      </x:c>
    </x:row>
    <x:row r="604">
      <x:c r="D604" s="22"/>
      <x:c r="E604" t="str">
        <x:f>IF(LEFT(TRIM(A604),6)="NAICS ",IFERROR(MID(TRIM(A604),7,FIND(" ",TRIM(A604)&amp;" ",7)-7),""),"")</x:f>
      </x:c>
      <x:c r="F604" t="str">
        <x:f>IF(E604="","",TRIM(MID(TRIM(A604),FIND(" ",TRIM(A604)&amp;" ",7)+1,255)))</x:f>
      </x:c>
      <x:c r="G604" t="str">
        <x:f>IF(E604="","",IF(COUNTIF('DATA QCEW'!$A$2:$A$20,E604)&gt;0,"19-SECTOR","DETAIL / OTHER"))</x:f>
      </x:c>
    </x:row>
    <x:row r="605">
      <x:c r="D605" s="22"/>
      <x:c r="E605" t="str">
        <x:f>IF(LEFT(TRIM(A605),6)="NAICS ",IFERROR(MID(TRIM(A605),7,FIND(" ",TRIM(A605)&amp;" ",7)-7),""),"")</x:f>
      </x:c>
      <x:c r="F605" t="str">
        <x:f>IF(E605="","",TRIM(MID(TRIM(A605),FIND(" ",TRIM(A605)&amp;" ",7)+1,255)))</x:f>
      </x:c>
      <x:c r="G605" t="str">
        <x:f>IF(E605="","",IF(COUNTIF('DATA QCEW'!$A$2:$A$20,E605)&gt;0,"19-SECTOR","DETAIL / OTHER"))</x:f>
      </x:c>
    </x:row>
    <x:row r="606">
      <x:c r="D606" s="22"/>
      <x:c r="E606" t="str">
        <x:f>IF(LEFT(TRIM(A606),6)="NAICS ",IFERROR(MID(TRIM(A606),7,FIND(" ",TRIM(A606)&amp;" ",7)-7),""),"")</x:f>
      </x:c>
      <x:c r="F606" t="str">
        <x:f>IF(E606="","",TRIM(MID(TRIM(A606),FIND(" ",TRIM(A606)&amp;" ",7)+1,255)))</x:f>
      </x:c>
      <x:c r="G606" t="str">
        <x:f>IF(E606="","",IF(COUNTIF('DATA QCEW'!$A$2:$A$20,E606)&gt;0,"19-SECTOR","DETAIL / OTHER"))</x:f>
      </x:c>
    </x:row>
    <x:row r="607">
      <x:c r="D607" s="22"/>
      <x:c r="E607" t="str">
        <x:f>IF(LEFT(TRIM(A607),6)="NAICS ",IFERROR(MID(TRIM(A607),7,FIND(" ",TRIM(A607)&amp;" ",7)-7),""),"")</x:f>
      </x:c>
      <x:c r="F607" t="str">
        <x:f>IF(E607="","",TRIM(MID(TRIM(A607),FIND(" ",TRIM(A607)&amp;" ",7)+1,255)))</x:f>
      </x:c>
      <x:c r="G607" t="str">
        <x:f>IF(E607="","",IF(COUNTIF('DATA QCEW'!$A$2:$A$20,E607)&gt;0,"19-SECTOR","DETAIL / OTHER"))</x:f>
      </x:c>
    </x:row>
    <x:row r="608">
      <x:c r="D608" s="22"/>
      <x:c r="E608" t="str">
        <x:f>IF(LEFT(TRIM(A608),6)="NAICS ",IFERROR(MID(TRIM(A608),7,FIND(" ",TRIM(A608)&amp;" ",7)-7),""),"")</x:f>
      </x:c>
      <x:c r="F608" t="str">
        <x:f>IF(E608="","",TRIM(MID(TRIM(A608),FIND(" ",TRIM(A608)&amp;" ",7)+1,255)))</x:f>
      </x:c>
      <x:c r="G608" t="str">
        <x:f>IF(E608="","",IF(COUNTIF('DATA QCEW'!$A$2:$A$20,E608)&gt;0,"19-SECTOR","DETAIL / OTHER"))</x:f>
      </x:c>
    </x:row>
    <x:row r="609">
      <x:c r="D609" s="22"/>
      <x:c r="E609" t="str">
        <x:f>IF(LEFT(TRIM(A609),6)="NAICS ",IFERROR(MID(TRIM(A609),7,FIND(" ",TRIM(A609)&amp;" ",7)-7),""),"")</x:f>
      </x:c>
      <x:c r="F609" t="str">
        <x:f>IF(E609="","",TRIM(MID(TRIM(A609),FIND(" ",TRIM(A609)&amp;" ",7)+1,255)))</x:f>
      </x:c>
      <x:c r="G609" t="str">
        <x:f>IF(E609="","",IF(COUNTIF('DATA QCEW'!$A$2:$A$20,E609)&gt;0,"19-SECTOR","DETAIL / OTHER"))</x:f>
      </x:c>
    </x:row>
    <x:row r="610">
      <x:c r="D610" s="22"/>
      <x:c r="E610" t="str">
        <x:f>IF(LEFT(TRIM(A610),6)="NAICS ",IFERROR(MID(TRIM(A610),7,FIND(" ",TRIM(A610)&amp;" ",7)-7),""),"")</x:f>
      </x:c>
      <x:c r="F610" t="str">
        <x:f>IF(E610="","",TRIM(MID(TRIM(A610),FIND(" ",TRIM(A610)&amp;" ",7)+1,255)))</x:f>
      </x:c>
      <x:c r="G610" t="str">
        <x:f>IF(E610="","",IF(COUNTIF('DATA QCEW'!$A$2:$A$20,E610)&gt;0,"19-SECTOR","DETAIL / OTHER"))</x:f>
      </x:c>
    </x:row>
    <x:row r="611">
      <x:c r="D611" s="22"/>
      <x:c r="E611" t="str">
        <x:f>IF(LEFT(TRIM(A611),6)="NAICS ",IFERROR(MID(TRIM(A611),7,FIND(" ",TRIM(A611)&amp;" ",7)-7),""),"")</x:f>
      </x:c>
      <x:c r="F611" t="str">
        <x:f>IF(E611="","",TRIM(MID(TRIM(A611),FIND(" ",TRIM(A611)&amp;" ",7)+1,255)))</x:f>
      </x:c>
      <x:c r="G611" t="str">
        <x:f>IF(E611="","",IF(COUNTIF('DATA QCEW'!$A$2:$A$20,E611)&gt;0,"19-SECTOR","DETAIL / OTHER"))</x:f>
      </x:c>
    </x:row>
    <x:row r="612">
      <x:c r="D612" s="22"/>
      <x:c r="E612" t="str">
        <x:f>IF(LEFT(TRIM(A612),6)="NAICS ",IFERROR(MID(TRIM(A612),7,FIND(" ",TRIM(A612)&amp;" ",7)-7),""),"")</x:f>
      </x:c>
      <x:c r="F612" t="str">
        <x:f>IF(E612="","",TRIM(MID(TRIM(A612),FIND(" ",TRIM(A612)&amp;" ",7)+1,255)))</x:f>
      </x:c>
      <x:c r="G612" t="str">
        <x:f>IF(E612="","",IF(COUNTIF('DATA QCEW'!$A$2:$A$20,E612)&gt;0,"19-SECTOR","DETAIL / OTHER"))</x:f>
      </x:c>
    </x:row>
    <x:row r="613">
      <x:c r="D613" s="22"/>
      <x:c r="E613" t="str">
        <x:f>IF(LEFT(TRIM(A613),6)="NAICS ",IFERROR(MID(TRIM(A613),7,FIND(" ",TRIM(A613)&amp;" ",7)-7),""),"")</x:f>
      </x:c>
      <x:c r="F613" t="str">
        <x:f>IF(E613="","",TRIM(MID(TRIM(A613),FIND(" ",TRIM(A613)&amp;" ",7)+1,255)))</x:f>
      </x:c>
      <x:c r="G613" t="str">
        <x:f>IF(E613="","",IF(COUNTIF('DATA QCEW'!$A$2:$A$20,E613)&gt;0,"19-SECTOR","DETAIL / OTHER"))</x:f>
      </x:c>
    </x:row>
    <x:row r="614">
      <x:c r="D614" s="22"/>
      <x:c r="E614" t="str">
        <x:f>IF(LEFT(TRIM(A614),6)="NAICS ",IFERROR(MID(TRIM(A614),7,FIND(" ",TRIM(A614)&amp;" ",7)-7),""),"")</x:f>
      </x:c>
      <x:c r="F614" t="str">
        <x:f>IF(E614="","",TRIM(MID(TRIM(A614),FIND(" ",TRIM(A614)&amp;" ",7)+1,255)))</x:f>
      </x:c>
      <x:c r="G614" t="str">
        <x:f>IF(E614="","",IF(COUNTIF('DATA QCEW'!$A$2:$A$20,E614)&gt;0,"19-SECTOR","DETAIL / OTHER"))</x:f>
      </x:c>
    </x:row>
    <x:row r="615">
      <x:c r="D615" s="22"/>
      <x:c r="E615" t="str">
        <x:f>IF(LEFT(TRIM(A615),6)="NAICS ",IFERROR(MID(TRIM(A615),7,FIND(" ",TRIM(A615)&amp;" ",7)-7),""),"")</x:f>
      </x:c>
      <x:c r="F615" t="str">
        <x:f>IF(E615="","",TRIM(MID(TRIM(A615),FIND(" ",TRIM(A615)&amp;" ",7)+1,255)))</x:f>
      </x:c>
      <x:c r="G615" t="str">
        <x:f>IF(E615="","",IF(COUNTIF('DATA QCEW'!$A$2:$A$20,E615)&gt;0,"19-SECTOR","DETAIL / OTHER"))</x:f>
      </x:c>
    </x:row>
    <x:row r="616">
      <x:c r="D616" s="22"/>
      <x:c r="E616" t="str">
        <x:f>IF(LEFT(TRIM(A616),6)="NAICS ",IFERROR(MID(TRIM(A616),7,FIND(" ",TRIM(A616)&amp;" ",7)-7),""),"")</x:f>
      </x:c>
      <x:c r="F616" t="str">
        <x:f>IF(E616="","",TRIM(MID(TRIM(A616),FIND(" ",TRIM(A616)&amp;" ",7)+1,255)))</x:f>
      </x:c>
      <x:c r="G616" t="str">
        <x:f>IF(E616="","",IF(COUNTIF('DATA QCEW'!$A$2:$A$20,E616)&gt;0,"19-SECTOR","DETAIL / OTHER"))</x:f>
      </x:c>
    </x:row>
    <x:row r="617">
      <x:c r="D617" s="22"/>
      <x:c r="E617" t="str">
        <x:f>IF(LEFT(TRIM(A617),6)="NAICS ",IFERROR(MID(TRIM(A617),7,FIND(" ",TRIM(A617)&amp;" ",7)-7),""),"")</x:f>
      </x:c>
      <x:c r="F617" t="str">
        <x:f>IF(E617="","",TRIM(MID(TRIM(A617),FIND(" ",TRIM(A617)&amp;" ",7)+1,255)))</x:f>
      </x:c>
      <x:c r="G617" t="str">
        <x:f>IF(E617="","",IF(COUNTIF('DATA QCEW'!$A$2:$A$20,E617)&gt;0,"19-SECTOR","DETAIL / OTHER"))</x:f>
      </x:c>
    </x:row>
    <x:row r="618">
      <x:c r="D618" s="22"/>
      <x:c r="E618" t="str">
        <x:f>IF(LEFT(TRIM(A618),6)="NAICS ",IFERROR(MID(TRIM(A618),7,FIND(" ",TRIM(A618)&amp;" ",7)-7),""),"")</x:f>
      </x:c>
      <x:c r="F618" t="str">
        <x:f>IF(E618="","",TRIM(MID(TRIM(A618),FIND(" ",TRIM(A618)&amp;" ",7)+1,255)))</x:f>
      </x:c>
      <x:c r="G618" t="str">
        <x:f>IF(E618="","",IF(COUNTIF('DATA QCEW'!$A$2:$A$20,E618)&gt;0,"19-SECTOR","DETAIL / OTHER"))</x:f>
      </x:c>
    </x:row>
    <x:row r="619">
      <x:c r="D619" s="22"/>
      <x:c r="E619" t="str">
        <x:f>IF(LEFT(TRIM(A619),6)="NAICS ",IFERROR(MID(TRIM(A619),7,FIND(" ",TRIM(A619)&amp;" ",7)-7),""),"")</x:f>
      </x:c>
      <x:c r="F619" t="str">
        <x:f>IF(E619="","",TRIM(MID(TRIM(A619),FIND(" ",TRIM(A619)&amp;" ",7)+1,255)))</x:f>
      </x:c>
      <x:c r="G619" t="str">
        <x:f>IF(E619="","",IF(COUNTIF('DATA QCEW'!$A$2:$A$20,E619)&gt;0,"19-SECTOR","DETAIL / OTHER"))</x:f>
      </x:c>
    </x:row>
    <x:row r="620">
      <x:c r="D620" s="22"/>
      <x:c r="E620" t="str">
        <x:f>IF(LEFT(TRIM(A620),6)="NAICS ",IFERROR(MID(TRIM(A620),7,FIND(" ",TRIM(A620)&amp;" ",7)-7),""),"")</x:f>
      </x:c>
      <x:c r="F620" t="str">
        <x:f>IF(E620="","",TRIM(MID(TRIM(A620),FIND(" ",TRIM(A620)&amp;" ",7)+1,255)))</x:f>
      </x:c>
      <x:c r="G620" t="str">
        <x:f>IF(E620="","",IF(COUNTIF('DATA QCEW'!$A$2:$A$20,E620)&gt;0,"19-SECTOR","DETAIL / OTHER"))</x:f>
      </x:c>
    </x:row>
    <x:row r="621">
      <x:c r="D621" s="22"/>
      <x:c r="E621" t="str">
        <x:f>IF(LEFT(TRIM(A621),6)="NAICS ",IFERROR(MID(TRIM(A621),7,FIND(" ",TRIM(A621)&amp;" ",7)-7),""),"")</x:f>
      </x:c>
      <x:c r="F621" t="str">
        <x:f>IF(E621="","",TRIM(MID(TRIM(A621),FIND(" ",TRIM(A621)&amp;" ",7)+1,255)))</x:f>
      </x:c>
      <x:c r="G621" t="str">
        <x:f>IF(E621="","",IF(COUNTIF('DATA QCEW'!$A$2:$A$20,E621)&gt;0,"19-SECTOR","DETAIL / OTHER"))</x:f>
      </x:c>
    </x:row>
    <x:row r="622">
      <x:c r="D622" s="22"/>
      <x:c r="E622" t="str">
        <x:f>IF(LEFT(TRIM(A622),6)="NAICS ",IFERROR(MID(TRIM(A622),7,FIND(" ",TRIM(A622)&amp;" ",7)-7),""),"")</x:f>
      </x:c>
      <x:c r="F622" t="str">
        <x:f>IF(E622="","",TRIM(MID(TRIM(A622),FIND(" ",TRIM(A622)&amp;" ",7)+1,255)))</x:f>
      </x:c>
      <x:c r="G622" t="str">
        <x:f>IF(E622="","",IF(COUNTIF('DATA QCEW'!$A$2:$A$20,E622)&gt;0,"19-SECTOR","DETAIL / OTHER"))</x:f>
      </x:c>
    </x:row>
    <x:row r="623">
      <x:c r="D623" s="22"/>
      <x:c r="E623" t="str">
        <x:f>IF(LEFT(TRIM(A623),6)="NAICS ",IFERROR(MID(TRIM(A623),7,FIND(" ",TRIM(A623)&amp;" ",7)-7),""),"")</x:f>
      </x:c>
      <x:c r="F623" t="str">
        <x:f>IF(E623="","",TRIM(MID(TRIM(A623),FIND(" ",TRIM(A623)&amp;" ",7)+1,255)))</x:f>
      </x:c>
      <x:c r="G623" t="str">
        <x:f>IF(E623="","",IF(COUNTIF('DATA QCEW'!$A$2:$A$20,E623)&gt;0,"19-SECTOR","DETAIL / OTHER"))</x:f>
      </x:c>
    </x:row>
    <x:row r="624">
      <x:c r="D624" s="22"/>
      <x:c r="E624" t="str">
        <x:f>IF(LEFT(TRIM(A624),6)="NAICS ",IFERROR(MID(TRIM(A624),7,FIND(" ",TRIM(A624)&amp;" ",7)-7),""),"")</x:f>
      </x:c>
      <x:c r="F624" t="str">
        <x:f>IF(E624="","",TRIM(MID(TRIM(A624),FIND(" ",TRIM(A624)&amp;" ",7)+1,255)))</x:f>
      </x:c>
      <x:c r="G624" t="str">
        <x:f>IF(E624="","",IF(COUNTIF('DATA QCEW'!$A$2:$A$20,E624)&gt;0,"19-SECTOR","DETAIL / OTHER"))</x:f>
      </x:c>
    </x:row>
    <x:row r="625">
      <x:c r="D625" s="22"/>
      <x:c r="E625" t="str">
        <x:f>IF(LEFT(TRIM(A625),6)="NAICS ",IFERROR(MID(TRIM(A625),7,FIND(" ",TRIM(A625)&amp;" ",7)-7),""),"")</x:f>
      </x:c>
      <x:c r="F625" t="str">
        <x:f>IF(E625="","",TRIM(MID(TRIM(A625),FIND(" ",TRIM(A625)&amp;" ",7)+1,255)))</x:f>
      </x:c>
      <x:c r="G625" t="str">
        <x:f>IF(E625="","",IF(COUNTIF('DATA QCEW'!$A$2:$A$20,E625)&gt;0,"19-SECTOR","DETAIL / OTHER"))</x:f>
      </x:c>
    </x:row>
    <x:row r="626">
      <x:c r="D626" s="22"/>
      <x:c r="E626" t="str">
        <x:f>IF(LEFT(TRIM(A626),6)="NAICS ",IFERROR(MID(TRIM(A626),7,FIND(" ",TRIM(A626)&amp;" ",7)-7),""),"")</x:f>
      </x:c>
      <x:c r="F626" t="str">
        <x:f>IF(E626="","",TRIM(MID(TRIM(A626),FIND(" ",TRIM(A626)&amp;" ",7)+1,255)))</x:f>
      </x:c>
      <x:c r="G626" t="str">
        <x:f>IF(E626="","",IF(COUNTIF('DATA QCEW'!$A$2:$A$20,E626)&gt;0,"19-SECTOR","DETAIL / OTHER"))</x:f>
      </x:c>
    </x:row>
    <x:row r="627">
      <x:c r="D627" s="22"/>
      <x:c r="E627" t="str">
        <x:f>IF(LEFT(TRIM(A627),6)="NAICS ",IFERROR(MID(TRIM(A627),7,FIND(" ",TRIM(A627)&amp;" ",7)-7),""),"")</x:f>
      </x:c>
      <x:c r="F627" t="str">
        <x:f>IF(E627="","",TRIM(MID(TRIM(A627),FIND(" ",TRIM(A627)&amp;" ",7)+1,255)))</x:f>
      </x:c>
      <x:c r="G627" t="str">
        <x:f>IF(E627="","",IF(COUNTIF('DATA QCEW'!$A$2:$A$20,E627)&gt;0,"19-SECTOR","DETAIL / OTHER"))</x:f>
      </x:c>
    </x:row>
    <x:row r="628">
      <x:c r="D628" s="22"/>
      <x:c r="E628" t="str">
        <x:f>IF(LEFT(TRIM(A628),6)="NAICS ",IFERROR(MID(TRIM(A628),7,FIND(" ",TRIM(A628)&amp;" ",7)-7),""),"")</x:f>
      </x:c>
      <x:c r="F628" t="str">
        <x:f>IF(E628="","",TRIM(MID(TRIM(A628),FIND(" ",TRIM(A628)&amp;" ",7)+1,255)))</x:f>
      </x:c>
      <x:c r="G628" t="str">
        <x:f>IF(E628="","",IF(COUNTIF('DATA QCEW'!$A$2:$A$20,E628)&gt;0,"19-SECTOR","DETAIL / OTHER"))</x:f>
      </x:c>
    </x:row>
    <x:row r="629">
      <x:c r="D629" s="22"/>
      <x:c r="E629" t="str">
        <x:f>IF(LEFT(TRIM(A629),6)="NAICS ",IFERROR(MID(TRIM(A629),7,FIND(" ",TRIM(A629)&amp;" ",7)-7),""),"")</x:f>
      </x:c>
      <x:c r="F629" t="str">
        <x:f>IF(E629="","",TRIM(MID(TRIM(A629),FIND(" ",TRIM(A629)&amp;" ",7)+1,255)))</x:f>
      </x:c>
      <x:c r="G629" t="str">
        <x:f>IF(E629="","",IF(COUNTIF('DATA QCEW'!$A$2:$A$20,E629)&gt;0,"19-SECTOR","DETAIL / OTHER"))</x:f>
      </x:c>
    </x:row>
    <x:row r="630">
      <x:c r="D630" s="22"/>
      <x:c r="E630" t="str">
        <x:f>IF(LEFT(TRIM(A630),6)="NAICS ",IFERROR(MID(TRIM(A630),7,FIND(" ",TRIM(A630)&amp;" ",7)-7),""),"")</x:f>
      </x:c>
      <x:c r="F630" t="str">
        <x:f>IF(E630="","",TRIM(MID(TRIM(A630),FIND(" ",TRIM(A630)&amp;" ",7)+1,255)))</x:f>
      </x:c>
      <x:c r="G630" t="str">
        <x:f>IF(E630="","",IF(COUNTIF('DATA QCEW'!$A$2:$A$20,E630)&gt;0,"19-SECTOR","DETAIL / OTHER"))</x:f>
      </x:c>
    </x:row>
    <x:row r="631">
      <x:c r="D631" s="22"/>
      <x:c r="E631" t="str">
        <x:f>IF(LEFT(TRIM(A631),6)="NAICS ",IFERROR(MID(TRIM(A631),7,FIND(" ",TRIM(A631)&amp;" ",7)-7),""),"")</x:f>
      </x:c>
      <x:c r="F631" t="str">
        <x:f>IF(E631="","",TRIM(MID(TRIM(A631),FIND(" ",TRIM(A631)&amp;" ",7)+1,255)))</x:f>
      </x:c>
      <x:c r="G631" t="str">
        <x:f>IF(E631="","",IF(COUNTIF('DATA QCEW'!$A$2:$A$20,E631)&gt;0,"19-SECTOR","DETAIL / OTHER"))</x:f>
      </x:c>
    </x:row>
    <x:row r="632">
      <x:c r="D632" s="22"/>
      <x:c r="E632" t="str">
        <x:f>IF(LEFT(TRIM(A632),6)="NAICS ",IFERROR(MID(TRIM(A632),7,FIND(" ",TRIM(A632)&amp;" ",7)-7),""),"")</x:f>
      </x:c>
      <x:c r="F632" t="str">
        <x:f>IF(E632="","",TRIM(MID(TRIM(A632),FIND(" ",TRIM(A632)&amp;" ",7)+1,255)))</x:f>
      </x:c>
      <x:c r="G632" t="str">
        <x:f>IF(E632="","",IF(COUNTIF('DATA QCEW'!$A$2:$A$20,E632)&gt;0,"19-SECTOR","DETAIL / OTHER"))</x:f>
      </x:c>
    </x:row>
    <x:row r="633">
      <x:c r="D633" s="22"/>
      <x:c r="E633" t="str">
        <x:f>IF(LEFT(TRIM(A633),6)="NAICS ",IFERROR(MID(TRIM(A633),7,FIND(" ",TRIM(A633)&amp;" ",7)-7),""),"")</x:f>
      </x:c>
      <x:c r="F633" t="str">
        <x:f>IF(E633="","",TRIM(MID(TRIM(A633),FIND(" ",TRIM(A633)&amp;" ",7)+1,255)))</x:f>
      </x:c>
      <x:c r="G633" t="str">
        <x:f>IF(E633="","",IF(COUNTIF('DATA QCEW'!$A$2:$A$20,E633)&gt;0,"19-SECTOR","DETAIL / OTHER"))</x:f>
      </x:c>
    </x:row>
    <x:row r="634">
      <x:c r="D634" s="22"/>
      <x:c r="E634" t="str">
        <x:f>IF(LEFT(TRIM(A634),6)="NAICS ",IFERROR(MID(TRIM(A634),7,FIND(" ",TRIM(A634)&amp;" ",7)-7),""),"")</x:f>
      </x:c>
      <x:c r="F634" t="str">
        <x:f>IF(E634="","",TRIM(MID(TRIM(A634),FIND(" ",TRIM(A634)&amp;" ",7)+1,255)))</x:f>
      </x:c>
      <x:c r="G634" t="str">
        <x:f>IF(E634="","",IF(COUNTIF('DATA QCEW'!$A$2:$A$20,E634)&gt;0,"19-SECTOR","DETAIL / OTHER"))</x:f>
      </x:c>
    </x:row>
    <x:row r="635">
      <x:c r="D635" s="22"/>
      <x:c r="E635" t="str">
        <x:f>IF(LEFT(TRIM(A635),6)="NAICS ",IFERROR(MID(TRIM(A635),7,FIND(" ",TRIM(A635)&amp;" ",7)-7),""),"")</x:f>
      </x:c>
      <x:c r="F635" t="str">
        <x:f>IF(E635="","",TRIM(MID(TRIM(A635),FIND(" ",TRIM(A635)&amp;" ",7)+1,255)))</x:f>
      </x:c>
      <x:c r="G635" t="str">
        <x:f>IF(E635="","",IF(COUNTIF('DATA QCEW'!$A$2:$A$20,E635)&gt;0,"19-SECTOR","DETAIL / OTHER"))</x:f>
      </x:c>
    </x:row>
    <x:row r="636">
      <x:c r="D636" s="22"/>
      <x:c r="E636" t="str">
        <x:f>IF(LEFT(TRIM(A636),6)="NAICS ",IFERROR(MID(TRIM(A636),7,FIND(" ",TRIM(A636)&amp;" ",7)-7),""),"")</x:f>
      </x:c>
      <x:c r="F636" t="str">
        <x:f>IF(E636="","",TRIM(MID(TRIM(A636),FIND(" ",TRIM(A636)&amp;" ",7)+1,255)))</x:f>
      </x:c>
      <x:c r="G636" t="str">
        <x:f>IF(E636="","",IF(COUNTIF('DATA QCEW'!$A$2:$A$20,E636)&gt;0,"19-SECTOR","DETAIL / OTHER"))</x:f>
      </x:c>
    </x:row>
    <x:row r="637">
      <x:c r="D637" s="22"/>
      <x:c r="E637" t="str">
        <x:f>IF(LEFT(TRIM(A637),6)="NAICS ",IFERROR(MID(TRIM(A637),7,FIND(" ",TRIM(A637)&amp;" ",7)-7),""),"")</x:f>
      </x:c>
      <x:c r="F637" t="str">
        <x:f>IF(E637="","",TRIM(MID(TRIM(A637),FIND(" ",TRIM(A637)&amp;" ",7)+1,255)))</x:f>
      </x:c>
      <x:c r="G637" t="str">
        <x:f>IF(E637="","",IF(COUNTIF('DATA QCEW'!$A$2:$A$20,E637)&gt;0,"19-SECTOR","DETAIL / OTHER"))</x:f>
      </x:c>
    </x:row>
    <x:row r="638">
      <x:c r="D638" s="22"/>
      <x:c r="E638" t="str">
        <x:f>IF(LEFT(TRIM(A638),6)="NAICS ",IFERROR(MID(TRIM(A638),7,FIND(" ",TRIM(A638)&amp;" ",7)-7),""),"")</x:f>
      </x:c>
      <x:c r="F638" t="str">
        <x:f>IF(E638="","",TRIM(MID(TRIM(A638),FIND(" ",TRIM(A638)&amp;" ",7)+1,255)))</x:f>
      </x:c>
      <x:c r="G638" t="str">
        <x:f>IF(E638="","",IF(COUNTIF('DATA QCEW'!$A$2:$A$20,E638)&gt;0,"19-SECTOR","DETAIL / OTHER"))</x:f>
      </x:c>
    </x:row>
    <x:row r="639">
      <x:c r="D639" s="22"/>
      <x:c r="E639" t="str">
        <x:f>IF(LEFT(TRIM(A639),6)="NAICS ",IFERROR(MID(TRIM(A639),7,FIND(" ",TRIM(A639)&amp;" ",7)-7),""),"")</x:f>
      </x:c>
      <x:c r="F639" t="str">
        <x:f>IF(E639="","",TRIM(MID(TRIM(A639),FIND(" ",TRIM(A639)&amp;" ",7)+1,255)))</x:f>
      </x:c>
      <x:c r="G639" t="str">
        <x:f>IF(E639="","",IF(COUNTIF('DATA QCEW'!$A$2:$A$20,E639)&gt;0,"19-SECTOR","DETAIL / OTHER"))</x:f>
      </x:c>
    </x:row>
    <x:row r="640">
      <x:c r="D640" s="22"/>
      <x:c r="E640" t="str">
        <x:f>IF(LEFT(TRIM(A640),6)="NAICS ",IFERROR(MID(TRIM(A640),7,FIND(" ",TRIM(A640)&amp;" ",7)-7),""),"")</x:f>
      </x:c>
      <x:c r="F640" t="str">
        <x:f>IF(E640="","",TRIM(MID(TRIM(A640),FIND(" ",TRIM(A640)&amp;" ",7)+1,255)))</x:f>
      </x:c>
      <x:c r="G640" t="str">
        <x:f>IF(E640="","",IF(COUNTIF('DATA QCEW'!$A$2:$A$20,E640)&gt;0,"19-SECTOR","DETAIL / OTHER"))</x:f>
      </x:c>
    </x:row>
    <x:row r="641">
      <x:c r="D641" s="22"/>
      <x:c r="E641" t="str">
        <x:f>IF(LEFT(TRIM(A641),6)="NAICS ",IFERROR(MID(TRIM(A641),7,FIND(" ",TRIM(A641)&amp;" ",7)-7),""),"")</x:f>
      </x:c>
      <x:c r="F641" t="str">
        <x:f>IF(E641="","",TRIM(MID(TRIM(A641),FIND(" ",TRIM(A641)&amp;" ",7)+1,255)))</x:f>
      </x:c>
      <x:c r="G641" t="str">
        <x:f>IF(E641="","",IF(COUNTIF('DATA QCEW'!$A$2:$A$20,E641)&gt;0,"19-SECTOR","DETAIL / OTHER"))</x:f>
      </x:c>
    </x:row>
    <x:row r="642">
      <x:c r="D642" s="22"/>
      <x:c r="E642" t="str">
        <x:f>IF(LEFT(TRIM(A642),6)="NAICS ",IFERROR(MID(TRIM(A642),7,FIND(" ",TRIM(A642)&amp;" ",7)-7),""),"")</x:f>
      </x:c>
      <x:c r="F642" t="str">
        <x:f>IF(E642="","",TRIM(MID(TRIM(A642),FIND(" ",TRIM(A642)&amp;" ",7)+1,255)))</x:f>
      </x:c>
      <x:c r="G642" t="str">
        <x:f>IF(E642="","",IF(COUNTIF('DATA QCEW'!$A$2:$A$20,E642)&gt;0,"19-SECTOR","DETAIL / OTHER"))</x:f>
      </x:c>
    </x:row>
    <x:row r="643">
      <x:c r="D643" s="22"/>
      <x:c r="E643" t="str">
        <x:f>IF(LEFT(TRIM(A643),6)="NAICS ",IFERROR(MID(TRIM(A643),7,FIND(" ",TRIM(A643)&amp;" ",7)-7),""),"")</x:f>
      </x:c>
      <x:c r="F643" t="str">
        <x:f>IF(E643="","",TRIM(MID(TRIM(A643),FIND(" ",TRIM(A643)&amp;" ",7)+1,255)))</x:f>
      </x:c>
      <x:c r="G643" t="str">
        <x:f>IF(E643="","",IF(COUNTIF('DATA QCEW'!$A$2:$A$20,E643)&gt;0,"19-SECTOR","DETAIL / OTHER"))</x:f>
      </x:c>
    </x:row>
    <x:row r="644">
      <x:c r="D644" s="22"/>
      <x:c r="E644" t="str">
        <x:f>IF(LEFT(TRIM(A644),6)="NAICS ",IFERROR(MID(TRIM(A644),7,FIND(" ",TRIM(A644)&amp;" ",7)-7),""),"")</x:f>
      </x:c>
      <x:c r="F644" t="str">
        <x:f>IF(E644="","",TRIM(MID(TRIM(A644),FIND(" ",TRIM(A644)&amp;" ",7)+1,255)))</x:f>
      </x:c>
      <x:c r="G644" t="str">
        <x:f>IF(E644="","",IF(COUNTIF('DATA QCEW'!$A$2:$A$20,E644)&gt;0,"19-SECTOR","DETAIL / OTHER"))</x:f>
      </x:c>
    </x:row>
    <x:row r="645">
      <x:c r="D645" s="22"/>
      <x:c r="E645" t="str">
        <x:f>IF(LEFT(TRIM(A645),6)="NAICS ",IFERROR(MID(TRIM(A645),7,FIND(" ",TRIM(A645)&amp;" ",7)-7),""),"")</x:f>
      </x:c>
      <x:c r="F645" t="str">
        <x:f>IF(E645="","",TRIM(MID(TRIM(A645),FIND(" ",TRIM(A645)&amp;" ",7)+1,255)))</x:f>
      </x:c>
      <x:c r="G645" t="str">
        <x:f>IF(E645="","",IF(COUNTIF('DATA QCEW'!$A$2:$A$20,E645)&gt;0,"19-SECTOR","DETAIL / OTHER"))</x:f>
      </x:c>
    </x:row>
    <x:row r="646">
      <x:c r="D646" s="22"/>
      <x:c r="E646" t="str">
        <x:f>IF(LEFT(TRIM(A646),6)="NAICS ",IFERROR(MID(TRIM(A646),7,FIND(" ",TRIM(A646)&amp;" ",7)-7),""),"")</x:f>
      </x:c>
      <x:c r="F646" t="str">
        <x:f>IF(E646="","",TRIM(MID(TRIM(A646),FIND(" ",TRIM(A646)&amp;" ",7)+1,255)))</x:f>
      </x:c>
      <x:c r="G646" t="str">
        <x:f>IF(E646="","",IF(COUNTIF('DATA QCEW'!$A$2:$A$20,E646)&gt;0,"19-SECTOR","DETAIL / OTHER"))</x:f>
      </x:c>
    </x:row>
    <x:row r="647">
      <x:c r="D647" s="22"/>
      <x:c r="E647" t="str">
        <x:f>IF(LEFT(TRIM(A647),6)="NAICS ",IFERROR(MID(TRIM(A647),7,FIND(" ",TRIM(A647)&amp;" ",7)-7),""),"")</x:f>
      </x:c>
      <x:c r="F647" t="str">
        <x:f>IF(E647="","",TRIM(MID(TRIM(A647),FIND(" ",TRIM(A647)&amp;" ",7)+1,255)))</x:f>
      </x:c>
      <x:c r="G647" t="str">
        <x:f>IF(E647="","",IF(COUNTIF('DATA QCEW'!$A$2:$A$20,E647)&gt;0,"19-SECTOR","DETAIL / OTHER"))</x:f>
      </x:c>
    </x:row>
    <x:row r="648">
      <x:c r="D648" s="22"/>
      <x:c r="E648" t="str">
        <x:f>IF(LEFT(TRIM(A648),6)="NAICS ",IFERROR(MID(TRIM(A648),7,FIND(" ",TRIM(A648)&amp;" ",7)-7),""),"")</x:f>
      </x:c>
      <x:c r="F648" t="str">
        <x:f>IF(E648="","",TRIM(MID(TRIM(A648),FIND(" ",TRIM(A648)&amp;" ",7)+1,255)))</x:f>
      </x:c>
      <x:c r="G648" t="str">
        <x:f>IF(E648="","",IF(COUNTIF('DATA QCEW'!$A$2:$A$20,E648)&gt;0,"19-SECTOR","DETAIL / OTHER"))</x:f>
      </x:c>
    </x:row>
    <x:row r="649">
      <x:c r="D649" s="22"/>
      <x:c r="E649" t="str">
        <x:f>IF(LEFT(TRIM(A649),6)="NAICS ",IFERROR(MID(TRIM(A649),7,FIND(" ",TRIM(A649)&amp;" ",7)-7),""),"")</x:f>
      </x:c>
      <x:c r="F649" t="str">
        <x:f>IF(E649="","",TRIM(MID(TRIM(A649),FIND(" ",TRIM(A649)&amp;" ",7)+1,255)))</x:f>
      </x:c>
      <x:c r="G649" t="str">
        <x:f>IF(E649="","",IF(COUNTIF('DATA QCEW'!$A$2:$A$20,E649)&gt;0,"19-SECTOR","DETAIL / OTHER"))</x:f>
      </x:c>
    </x:row>
    <x:row r="650">
      <x:c r="D650" s="22"/>
      <x:c r="E650" t="str">
        <x:f>IF(LEFT(TRIM(A650),6)="NAICS ",IFERROR(MID(TRIM(A650),7,FIND(" ",TRIM(A650)&amp;" ",7)-7),""),"")</x:f>
      </x:c>
      <x:c r="F650" t="str">
        <x:f>IF(E650="","",TRIM(MID(TRIM(A650),FIND(" ",TRIM(A650)&amp;" ",7)+1,255)))</x:f>
      </x:c>
      <x:c r="G650" t="str">
        <x:f>IF(E650="","",IF(COUNTIF('DATA QCEW'!$A$2:$A$20,E650)&gt;0,"19-SECTOR","DETAIL / OTHER"))</x:f>
      </x:c>
    </x:row>
    <x:row r="651">
      <x:c r="D651" s="22"/>
      <x:c r="E651" t="str">
        <x:f>IF(LEFT(TRIM(A651),6)="NAICS ",IFERROR(MID(TRIM(A651),7,FIND(" ",TRIM(A651)&amp;" ",7)-7),""),"")</x:f>
      </x:c>
      <x:c r="F651" t="str">
        <x:f>IF(E651="","",TRIM(MID(TRIM(A651),FIND(" ",TRIM(A651)&amp;" ",7)+1,255)))</x:f>
      </x:c>
      <x:c r="G651" t="str">
        <x:f>IF(E651="","",IF(COUNTIF('DATA QCEW'!$A$2:$A$20,E651)&gt;0,"19-SECTOR","DETAIL / OTHER"))</x:f>
      </x:c>
    </x:row>
    <x:row r="652">
      <x:c r="D652" s="22"/>
      <x:c r="E652" t="str">
        <x:f>IF(LEFT(TRIM(A652),6)="NAICS ",IFERROR(MID(TRIM(A652),7,FIND(" ",TRIM(A652)&amp;" ",7)-7),""),"")</x:f>
      </x:c>
      <x:c r="F652" t="str">
        <x:f>IF(E652="","",TRIM(MID(TRIM(A652),FIND(" ",TRIM(A652)&amp;" ",7)+1,255)))</x:f>
      </x:c>
      <x:c r="G652" t="str">
        <x:f>IF(E652="","",IF(COUNTIF('DATA QCEW'!$A$2:$A$20,E652)&gt;0,"19-SECTOR","DETAIL / OTHER"))</x:f>
      </x:c>
    </x:row>
    <x:row r="653">
      <x:c r="D653" s="22"/>
      <x:c r="E653" t="str">
        <x:f>IF(LEFT(TRIM(A653),6)="NAICS ",IFERROR(MID(TRIM(A653),7,FIND(" ",TRIM(A653)&amp;" ",7)-7),""),"")</x:f>
      </x:c>
      <x:c r="F653" t="str">
        <x:f>IF(E653="","",TRIM(MID(TRIM(A653),FIND(" ",TRIM(A653)&amp;" ",7)+1,255)))</x:f>
      </x:c>
      <x:c r="G653" t="str">
        <x:f>IF(E653="","",IF(COUNTIF('DATA QCEW'!$A$2:$A$20,E653)&gt;0,"19-SECTOR","DETAIL / OTHER"))</x:f>
      </x:c>
    </x:row>
    <x:row r="654">
      <x:c r="D654" s="22"/>
      <x:c r="E654" t="str">
        <x:f>IF(LEFT(TRIM(A654),6)="NAICS ",IFERROR(MID(TRIM(A654),7,FIND(" ",TRIM(A654)&amp;" ",7)-7),""),"")</x:f>
      </x:c>
      <x:c r="F654" t="str">
        <x:f>IF(E654="","",TRIM(MID(TRIM(A654),FIND(" ",TRIM(A654)&amp;" ",7)+1,255)))</x:f>
      </x:c>
      <x:c r="G654" t="str">
        <x:f>IF(E654="","",IF(COUNTIF('DATA QCEW'!$A$2:$A$20,E654)&gt;0,"19-SECTOR","DETAIL / OTHER"))</x:f>
      </x:c>
    </x:row>
    <x:row r="655">
      <x:c r="D655" s="22"/>
      <x:c r="E655" t="str">
        <x:f>IF(LEFT(TRIM(A655),6)="NAICS ",IFERROR(MID(TRIM(A655),7,FIND(" ",TRIM(A655)&amp;" ",7)-7),""),"")</x:f>
      </x:c>
      <x:c r="F655" t="str">
        <x:f>IF(E655="","",TRIM(MID(TRIM(A655),FIND(" ",TRIM(A655)&amp;" ",7)+1,255)))</x:f>
      </x:c>
      <x:c r="G655" t="str">
        <x:f>IF(E655="","",IF(COUNTIF('DATA QCEW'!$A$2:$A$20,E655)&gt;0,"19-SECTOR","DETAIL / OTHER"))</x:f>
      </x:c>
    </x:row>
    <x:row r="656">
      <x:c r="D656" s="22"/>
      <x:c r="E656" t="str">
        <x:f>IF(LEFT(TRIM(A656),6)="NAICS ",IFERROR(MID(TRIM(A656),7,FIND(" ",TRIM(A656)&amp;" ",7)-7),""),"")</x:f>
      </x:c>
      <x:c r="F656" t="str">
        <x:f>IF(E656="","",TRIM(MID(TRIM(A656),FIND(" ",TRIM(A656)&amp;" ",7)+1,255)))</x:f>
      </x:c>
      <x:c r="G656" t="str">
        <x:f>IF(E656="","",IF(COUNTIF('DATA QCEW'!$A$2:$A$20,E656)&gt;0,"19-SECTOR","DETAIL / OTHER"))</x:f>
      </x:c>
    </x:row>
    <x:row r="657">
      <x:c r="D657" s="22"/>
      <x:c r="E657" t="str">
        <x:f>IF(LEFT(TRIM(A657),6)="NAICS ",IFERROR(MID(TRIM(A657),7,FIND(" ",TRIM(A657)&amp;" ",7)-7),""),"")</x:f>
      </x:c>
      <x:c r="F657" t="str">
        <x:f>IF(E657="","",TRIM(MID(TRIM(A657),FIND(" ",TRIM(A657)&amp;" ",7)+1,255)))</x:f>
      </x:c>
      <x:c r="G657" t="str">
        <x:f>IF(E657="","",IF(COUNTIF('DATA QCEW'!$A$2:$A$20,E657)&gt;0,"19-SECTOR","DETAIL / OTHER"))</x:f>
      </x:c>
    </x:row>
    <x:row r="658">
      <x:c r="D658" s="22"/>
      <x:c r="E658" t="str">
        <x:f>IF(LEFT(TRIM(A658),6)="NAICS ",IFERROR(MID(TRIM(A658),7,FIND(" ",TRIM(A658)&amp;" ",7)-7),""),"")</x:f>
      </x:c>
      <x:c r="F658" t="str">
        <x:f>IF(E658="","",TRIM(MID(TRIM(A658),FIND(" ",TRIM(A658)&amp;" ",7)+1,255)))</x:f>
      </x:c>
      <x:c r="G658" t="str">
        <x:f>IF(E658="","",IF(COUNTIF('DATA QCEW'!$A$2:$A$20,E658)&gt;0,"19-SECTOR","DETAIL / OTHER"))</x:f>
      </x:c>
    </x:row>
    <x:row r="659">
      <x:c r="D659" s="22"/>
      <x:c r="E659" t="str">
        <x:f>IF(LEFT(TRIM(A659),6)="NAICS ",IFERROR(MID(TRIM(A659),7,FIND(" ",TRIM(A659)&amp;" ",7)-7),""),"")</x:f>
      </x:c>
      <x:c r="F659" t="str">
        <x:f>IF(E659="","",TRIM(MID(TRIM(A659),FIND(" ",TRIM(A659)&amp;" ",7)+1,255)))</x:f>
      </x:c>
      <x:c r="G659" t="str">
        <x:f>IF(E659="","",IF(COUNTIF('DATA QCEW'!$A$2:$A$20,E659)&gt;0,"19-SECTOR","DETAIL / OTHER"))</x:f>
      </x:c>
    </x:row>
    <x:row r="660">
      <x:c r="D660" s="22"/>
      <x:c r="E660" t="str">
        <x:f>IF(LEFT(TRIM(A660),6)="NAICS ",IFERROR(MID(TRIM(A660),7,FIND(" ",TRIM(A660)&amp;" ",7)-7),""),"")</x:f>
      </x:c>
      <x:c r="F660" t="str">
        <x:f>IF(E660="","",TRIM(MID(TRIM(A660),FIND(" ",TRIM(A660)&amp;" ",7)+1,255)))</x:f>
      </x:c>
      <x:c r="G660" t="str">
        <x:f>IF(E660="","",IF(COUNTIF('DATA QCEW'!$A$2:$A$20,E660)&gt;0,"19-SECTOR","DETAIL / OTHER"))</x:f>
      </x:c>
    </x:row>
    <x:row r="661">
      <x:c r="D661" s="22"/>
      <x:c r="E661" t="str">
        <x:f>IF(LEFT(TRIM(A661),6)="NAICS ",IFERROR(MID(TRIM(A661),7,FIND(" ",TRIM(A661)&amp;" ",7)-7),""),"")</x:f>
      </x:c>
      <x:c r="F661" t="str">
        <x:f>IF(E661="","",TRIM(MID(TRIM(A661),FIND(" ",TRIM(A661)&amp;" ",7)+1,255)))</x:f>
      </x:c>
      <x:c r="G661" t="str">
        <x:f>IF(E661="","",IF(COUNTIF('DATA QCEW'!$A$2:$A$20,E661)&gt;0,"19-SECTOR","DETAIL / OTHER"))</x:f>
      </x:c>
    </x:row>
    <x:row r="662">
      <x:c r="D662" s="22"/>
      <x:c r="E662" t="str">
        <x:f>IF(LEFT(TRIM(A662),6)="NAICS ",IFERROR(MID(TRIM(A662),7,FIND(" ",TRIM(A662)&amp;" ",7)-7),""),"")</x:f>
      </x:c>
      <x:c r="F662" t="str">
        <x:f>IF(E662="","",TRIM(MID(TRIM(A662),FIND(" ",TRIM(A662)&amp;" ",7)+1,255)))</x:f>
      </x:c>
      <x:c r="G662" t="str">
        <x:f>IF(E662="","",IF(COUNTIF('DATA QCEW'!$A$2:$A$20,E662)&gt;0,"19-SECTOR","DETAIL / OTHER"))</x:f>
      </x:c>
    </x:row>
    <x:row r="663">
      <x:c r="D663" s="22"/>
      <x:c r="E663" t="str">
        <x:f>IF(LEFT(TRIM(A663),6)="NAICS ",IFERROR(MID(TRIM(A663),7,FIND(" ",TRIM(A663)&amp;" ",7)-7),""),"")</x:f>
      </x:c>
      <x:c r="F663" t="str">
        <x:f>IF(E663="","",TRIM(MID(TRIM(A663),FIND(" ",TRIM(A663)&amp;" ",7)+1,255)))</x:f>
      </x:c>
      <x:c r="G663" t="str">
        <x:f>IF(E663="","",IF(COUNTIF('DATA QCEW'!$A$2:$A$20,E663)&gt;0,"19-SECTOR","DETAIL / OTHER"))</x:f>
      </x:c>
    </x:row>
    <x:row r="664">
      <x:c r="D664" s="22"/>
      <x:c r="E664" t="str">
        <x:f>IF(LEFT(TRIM(A664),6)="NAICS ",IFERROR(MID(TRIM(A664),7,FIND(" ",TRIM(A664)&amp;" ",7)-7),""),"")</x:f>
      </x:c>
      <x:c r="F664" t="str">
        <x:f>IF(E664="","",TRIM(MID(TRIM(A664),FIND(" ",TRIM(A664)&amp;" ",7)+1,255)))</x:f>
      </x:c>
      <x:c r="G664" t="str">
        <x:f>IF(E664="","",IF(COUNTIF('DATA QCEW'!$A$2:$A$20,E664)&gt;0,"19-SECTOR","DETAIL / OTHER"))</x:f>
      </x:c>
    </x:row>
    <x:row r="665">
      <x:c r="D665" s="22"/>
      <x:c r="E665" t="str">
        <x:f>IF(LEFT(TRIM(A665),6)="NAICS ",IFERROR(MID(TRIM(A665),7,FIND(" ",TRIM(A665)&amp;" ",7)-7),""),"")</x:f>
      </x:c>
      <x:c r="F665" t="str">
        <x:f>IF(E665="","",TRIM(MID(TRIM(A665),FIND(" ",TRIM(A665)&amp;" ",7)+1,255)))</x:f>
      </x:c>
      <x:c r="G665" t="str">
        <x:f>IF(E665="","",IF(COUNTIF('DATA QCEW'!$A$2:$A$20,E665)&gt;0,"19-SECTOR","DETAIL / OTHER"))</x:f>
      </x:c>
    </x:row>
    <x:row r="666">
      <x:c r="D666" s="22"/>
      <x:c r="E666" t="str">
        <x:f>IF(LEFT(TRIM(A666),6)="NAICS ",IFERROR(MID(TRIM(A666),7,FIND(" ",TRIM(A666)&amp;" ",7)-7),""),"")</x:f>
      </x:c>
      <x:c r="F666" t="str">
        <x:f>IF(E666="","",TRIM(MID(TRIM(A666),FIND(" ",TRIM(A666)&amp;" ",7)+1,255)))</x:f>
      </x:c>
      <x:c r="G666" t="str">
        <x:f>IF(E666="","",IF(COUNTIF('DATA QCEW'!$A$2:$A$20,E666)&gt;0,"19-SECTOR","DETAIL / OTHER"))</x:f>
      </x:c>
    </x:row>
    <x:row r="667">
      <x:c r="D667" s="22"/>
      <x:c r="E667" t="str">
        <x:f>IF(LEFT(TRIM(A667),6)="NAICS ",IFERROR(MID(TRIM(A667),7,FIND(" ",TRIM(A667)&amp;" ",7)-7),""),"")</x:f>
      </x:c>
      <x:c r="F667" t="str">
        <x:f>IF(E667="","",TRIM(MID(TRIM(A667),FIND(" ",TRIM(A667)&amp;" ",7)+1,255)))</x:f>
      </x:c>
      <x:c r="G667" t="str">
        <x:f>IF(E667="","",IF(COUNTIF('DATA QCEW'!$A$2:$A$20,E667)&gt;0,"19-SECTOR","DETAIL / OTHER"))</x:f>
      </x:c>
    </x:row>
    <x:row r="668">
      <x:c r="D668" s="22"/>
      <x:c r="E668" t="str">
        <x:f>IF(LEFT(TRIM(A668),6)="NAICS ",IFERROR(MID(TRIM(A668),7,FIND(" ",TRIM(A668)&amp;" ",7)-7),""),"")</x:f>
      </x:c>
      <x:c r="F668" t="str">
        <x:f>IF(E668="","",TRIM(MID(TRIM(A668),FIND(" ",TRIM(A668)&amp;" ",7)+1,255)))</x:f>
      </x:c>
      <x:c r="G668" t="str">
        <x:f>IF(E668="","",IF(COUNTIF('DATA QCEW'!$A$2:$A$20,E668)&gt;0,"19-SECTOR","DETAIL / OTHER"))</x:f>
      </x:c>
    </x:row>
    <x:row r="669">
      <x:c r="D669" s="22"/>
      <x:c r="E669" t="str">
        <x:f>IF(LEFT(TRIM(A669),6)="NAICS ",IFERROR(MID(TRIM(A669),7,FIND(" ",TRIM(A669)&amp;" ",7)-7),""),"")</x:f>
      </x:c>
      <x:c r="F669" t="str">
        <x:f>IF(E669="","",TRIM(MID(TRIM(A669),FIND(" ",TRIM(A669)&amp;" ",7)+1,255)))</x:f>
      </x:c>
      <x:c r="G669" t="str">
        <x:f>IF(E669="","",IF(COUNTIF('DATA QCEW'!$A$2:$A$20,E669)&gt;0,"19-SECTOR","DETAIL / OTHER"))</x:f>
      </x:c>
    </x:row>
    <x:row r="670">
      <x:c r="D670" s="22"/>
      <x:c r="E670" t="str">
        <x:f>IF(LEFT(TRIM(A670),6)="NAICS ",IFERROR(MID(TRIM(A670),7,FIND(" ",TRIM(A670)&amp;" ",7)-7),""),"")</x:f>
      </x:c>
      <x:c r="F670" t="str">
        <x:f>IF(E670="","",TRIM(MID(TRIM(A670),FIND(" ",TRIM(A670)&amp;" ",7)+1,255)))</x:f>
      </x:c>
      <x:c r="G670" t="str">
        <x:f>IF(E670="","",IF(COUNTIF('DATA QCEW'!$A$2:$A$20,E670)&gt;0,"19-SECTOR","DETAIL / OTHER"))</x:f>
      </x:c>
    </x:row>
    <x:row r="671">
      <x:c r="D671" s="22"/>
      <x:c r="E671" t="str">
        <x:f>IF(LEFT(TRIM(A671),6)="NAICS ",IFERROR(MID(TRIM(A671),7,FIND(" ",TRIM(A671)&amp;" ",7)-7),""),"")</x:f>
      </x:c>
      <x:c r="F671" t="str">
        <x:f>IF(E671="","",TRIM(MID(TRIM(A671),FIND(" ",TRIM(A671)&amp;" ",7)+1,255)))</x:f>
      </x:c>
      <x:c r="G671" t="str">
        <x:f>IF(E671="","",IF(COUNTIF('DATA QCEW'!$A$2:$A$20,E671)&gt;0,"19-SECTOR","DETAIL / OTHER"))</x:f>
      </x:c>
    </x:row>
    <x:row r="672">
      <x:c r="D672" s="22"/>
      <x:c r="E672" t="str">
        <x:f>IF(LEFT(TRIM(A672),6)="NAICS ",IFERROR(MID(TRIM(A672),7,FIND(" ",TRIM(A672)&amp;" ",7)-7),""),"")</x:f>
      </x:c>
      <x:c r="F672" t="str">
        <x:f>IF(E672="","",TRIM(MID(TRIM(A672),FIND(" ",TRIM(A672)&amp;" ",7)+1,255)))</x:f>
      </x:c>
      <x:c r="G672" t="str">
        <x:f>IF(E672="","",IF(COUNTIF('DATA QCEW'!$A$2:$A$20,E672)&gt;0,"19-SECTOR","DETAIL / OTHER"))</x:f>
      </x:c>
    </x:row>
    <x:row r="673">
      <x:c r="D673" s="22"/>
      <x:c r="E673" t="str">
        <x:f>IF(LEFT(TRIM(A673),6)="NAICS ",IFERROR(MID(TRIM(A673),7,FIND(" ",TRIM(A673)&amp;" ",7)-7),""),"")</x:f>
      </x:c>
      <x:c r="F673" t="str">
        <x:f>IF(E673="","",TRIM(MID(TRIM(A673),FIND(" ",TRIM(A673)&amp;" ",7)+1,255)))</x:f>
      </x:c>
      <x:c r="G673" t="str">
        <x:f>IF(E673="","",IF(COUNTIF('DATA QCEW'!$A$2:$A$20,E673)&gt;0,"19-SECTOR","DETAIL / OTHER"))</x:f>
      </x:c>
    </x:row>
    <x:row r="674">
      <x:c r="D674" s="22"/>
      <x:c r="E674" t="str">
        <x:f>IF(LEFT(TRIM(A674),6)="NAICS ",IFERROR(MID(TRIM(A674),7,FIND(" ",TRIM(A674)&amp;" ",7)-7),""),"")</x:f>
      </x:c>
      <x:c r="F674" t="str">
        <x:f>IF(E674="","",TRIM(MID(TRIM(A674),FIND(" ",TRIM(A674)&amp;" ",7)+1,255)))</x:f>
      </x:c>
      <x:c r="G674" t="str">
        <x:f>IF(E674="","",IF(COUNTIF('DATA QCEW'!$A$2:$A$20,E674)&gt;0,"19-SECTOR","DETAIL / OTHER"))</x:f>
      </x:c>
    </x:row>
    <x:row r="675">
      <x:c r="D675" s="22"/>
      <x:c r="E675" t="str">
        <x:f>IF(LEFT(TRIM(A675),6)="NAICS ",IFERROR(MID(TRIM(A675),7,FIND(" ",TRIM(A675)&amp;" ",7)-7),""),"")</x:f>
      </x:c>
      <x:c r="F675" t="str">
        <x:f>IF(E675="","",TRIM(MID(TRIM(A675),FIND(" ",TRIM(A675)&amp;" ",7)+1,255)))</x:f>
      </x:c>
      <x:c r="G675" t="str">
        <x:f>IF(E675="","",IF(COUNTIF('DATA QCEW'!$A$2:$A$20,E675)&gt;0,"19-SECTOR","DETAIL / OTHER"))</x:f>
      </x:c>
    </x:row>
    <x:row r="676">
      <x:c r="D676" s="22"/>
      <x:c r="E676" t="str">
        <x:f>IF(LEFT(TRIM(A676),6)="NAICS ",IFERROR(MID(TRIM(A676),7,FIND(" ",TRIM(A676)&amp;" ",7)-7),""),"")</x:f>
      </x:c>
      <x:c r="F676" t="str">
        <x:f>IF(E676="","",TRIM(MID(TRIM(A676),FIND(" ",TRIM(A676)&amp;" ",7)+1,255)))</x:f>
      </x:c>
      <x:c r="G676" t="str">
        <x:f>IF(E676="","",IF(COUNTIF('DATA QCEW'!$A$2:$A$20,E676)&gt;0,"19-SECTOR","DETAIL / OTHER"))</x:f>
      </x:c>
    </x:row>
    <x:row r="677">
      <x:c r="D677" s="22"/>
      <x:c r="E677" t="str">
        <x:f>IF(LEFT(TRIM(A677),6)="NAICS ",IFERROR(MID(TRIM(A677),7,FIND(" ",TRIM(A677)&amp;" ",7)-7),""),"")</x:f>
      </x:c>
      <x:c r="F677" t="str">
        <x:f>IF(E677="","",TRIM(MID(TRIM(A677),FIND(" ",TRIM(A677)&amp;" ",7)+1,255)))</x:f>
      </x:c>
      <x:c r="G677" t="str">
        <x:f>IF(E677="","",IF(COUNTIF('DATA QCEW'!$A$2:$A$20,E677)&gt;0,"19-SECTOR","DETAIL / OTHER"))</x:f>
      </x:c>
    </x:row>
    <x:row r="678">
      <x:c r="D678" s="22"/>
      <x:c r="E678" t="str">
        <x:f>IF(LEFT(TRIM(A678),6)="NAICS ",IFERROR(MID(TRIM(A678),7,FIND(" ",TRIM(A678)&amp;" ",7)-7),""),"")</x:f>
      </x:c>
      <x:c r="F678" t="str">
        <x:f>IF(E678="","",TRIM(MID(TRIM(A678),FIND(" ",TRIM(A678)&amp;" ",7)+1,255)))</x:f>
      </x:c>
      <x:c r="G678" t="str">
        <x:f>IF(E678="","",IF(COUNTIF('DATA QCEW'!$A$2:$A$20,E678)&gt;0,"19-SECTOR","DETAIL / OTHER"))</x:f>
      </x:c>
    </x:row>
    <x:row r="679">
      <x:c r="D679" s="22"/>
      <x:c r="E679" t="str">
        <x:f>IF(LEFT(TRIM(A679),6)="NAICS ",IFERROR(MID(TRIM(A679),7,FIND(" ",TRIM(A679)&amp;" ",7)-7),""),"")</x:f>
      </x:c>
      <x:c r="F679" t="str">
        <x:f>IF(E679="","",TRIM(MID(TRIM(A679),FIND(" ",TRIM(A679)&amp;" ",7)+1,255)))</x:f>
      </x:c>
      <x:c r="G679" t="str">
        <x:f>IF(E679="","",IF(COUNTIF('DATA QCEW'!$A$2:$A$20,E679)&gt;0,"19-SECTOR","DETAIL / OTHER"))</x:f>
      </x:c>
    </x:row>
    <x:row r="680">
      <x:c r="D680" s="22"/>
      <x:c r="E680" t="str">
        <x:f>IF(LEFT(TRIM(A680),6)="NAICS ",IFERROR(MID(TRIM(A680),7,FIND(" ",TRIM(A680)&amp;" ",7)-7),""),"")</x:f>
      </x:c>
      <x:c r="F680" t="str">
        <x:f>IF(E680="","",TRIM(MID(TRIM(A680),FIND(" ",TRIM(A680)&amp;" ",7)+1,255)))</x:f>
      </x:c>
      <x:c r="G680" t="str">
        <x:f>IF(E680="","",IF(COUNTIF('DATA QCEW'!$A$2:$A$20,E680)&gt;0,"19-SECTOR","DETAIL / OTHER"))</x:f>
      </x:c>
    </x:row>
    <x:row r="681">
      <x:c r="D681" s="22"/>
      <x:c r="E681" t="str">
        <x:f>IF(LEFT(TRIM(A681),6)="NAICS ",IFERROR(MID(TRIM(A681),7,FIND(" ",TRIM(A681)&amp;" ",7)-7),""),"")</x:f>
      </x:c>
      <x:c r="F681" t="str">
        <x:f>IF(E681="","",TRIM(MID(TRIM(A681),FIND(" ",TRIM(A681)&amp;" ",7)+1,255)))</x:f>
      </x:c>
      <x:c r="G681" t="str">
        <x:f>IF(E681="","",IF(COUNTIF('DATA QCEW'!$A$2:$A$20,E681)&gt;0,"19-SECTOR","DETAIL / OTHER"))</x:f>
      </x:c>
    </x:row>
    <x:row r="682">
      <x:c r="D682" s="22"/>
      <x:c r="E682" t="str">
        <x:f>IF(LEFT(TRIM(A682),6)="NAICS ",IFERROR(MID(TRIM(A682),7,FIND(" ",TRIM(A682)&amp;" ",7)-7),""),"")</x:f>
      </x:c>
      <x:c r="F682" t="str">
        <x:f>IF(E682="","",TRIM(MID(TRIM(A682),FIND(" ",TRIM(A682)&amp;" ",7)+1,255)))</x:f>
      </x:c>
      <x:c r="G682" t="str">
        <x:f>IF(E682="","",IF(COUNTIF('DATA QCEW'!$A$2:$A$20,E682)&gt;0,"19-SECTOR","DETAIL / OTHER"))</x:f>
      </x:c>
    </x:row>
    <x:row r="683">
      <x:c r="D683" s="22"/>
      <x:c r="E683" t="str">
        <x:f>IF(LEFT(TRIM(A683),6)="NAICS ",IFERROR(MID(TRIM(A683),7,FIND(" ",TRIM(A683)&amp;" ",7)-7),""),"")</x:f>
      </x:c>
      <x:c r="F683" t="str">
        <x:f>IF(E683="","",TRIM(MID(TRIM(A683),FIND(" ",TRIM(A683)&amp;" ",7)+1,255)))</x:f>
      </x:c>
      <x:c r="G683" t="str">
        <x:f>IF(E683="","",IF(COUNTIF('DATA QCEW'!$A$2:$A$20,E683)&gt;0,"19-SECTOR","DETAIL / OTHER"))</x:f>
      </x:c>
    </x:row>
    <x:row r="684">
      <x:c r="D684" s="22"/>
      <x:c r="E684" t="str">
        <x:f>IF(LEFT(TRIM(A684),6)="NAICS ",IFERROR(MID(TRIM(A684),7,FIND(" ",TRIM(A684)&amp;" ",7)-7),""),"")</x:f>
      </x:c>
      <x:c r="F684" t="str">
        <x:f>IF(E684="","",TRIM(MID(TRIM(A684),FIND(" ",TRIM(A684)&amp;" ",7)+1,255)))</x:f>
      </x:c>
      <x:c r="G684" t="str">
        <x:f>IF(E684="","",IF(COUNTIF('DATA QCEW'!$A$2:$A$20,E684)&gt;0,"19-SECTOR","DETAIL / OTHER"))</x:f>
      </x:c>
    </x:row>
    <x:row r="685">
      <x:c r="D685" s="22"/>
      <x:c r="E685" t="str">
        <x:f>IF(LEFT(TRIM(A685),6)="NAICS ",IFERROR(MID(TRIM(A685),7,FIND(" ",TRIM(A685)&amp;" ",7)-7),""),"")</x:f>
      </x:c>
      <x:c r="F685" t="str">
        <x:f>IF(E685="","",TRIM(MID(TRIM(A685),FIND(" ",TRIM(A685)&amp;" ",7)+1,255)))</x:f>
      </x:c>
      <x:c r="G685" t="str">
        <x:f>IF(E685="","",IF(COUNTIF('DATA QCEW'!$A$2:$A$20,E685)&gt;0,"19-SECTOR","DETAIL / OTHER"))</x:f>
      </x:c>
    </x:row>
    <x:row r="686">
      <x:c r="D686" s="22"/>
      <x:c r="E686" t="str">
        <x:f>IF(LEFT(TRIM(A686),6)="NAICS ",IFERROR(MID(TRIM(A686),7,FIND(" ",TRIM(A686)&amp;" ",7)-7),""),"")</x:f>
      </x:c>
      <x:c r="F686" t="str">
        <x:f>IF(E686="","",TRIM(MID(TRIM(A686),FIND(" ",TRIM(A686)&amp;" ",7)+1,255)))</x:f>
      </x:c>
      <x:c r="G686" t="str">
        <x:f>IF(E686="","",IF(COUNTIF('DATA QCEW'!$A$2:$A$20,E686)&gt;0,"19-SECTOR","DETAIL / OTHER"))</x:f>
      </x:c>
    </x:row>
    <x:row r="687">
      <x:c r="D687" s="22"/>
      <x:c r="E687" t="str">
        <x:f>IF(LEFT(TRIM(A687),6)="NAICS ",IFERROR(MID(TRIM(A687),7,FIND(" ",TRIM(A687)&amp;" ",7)-7),""),"")</x:f>
      </x:c>
      <x:c r="F687" t="str">
        <x:f>IF(E687="","",TRIM(MID(TRIM(A687),FIND(" ",TRIM(A687)&amp;" ",7)+1,255)))</x:f>
      </x:c>
      <x:c r="G687" t="str">
        <x:f>IF(E687="","",IF(COUNTIF('DATA QCEW'!$A$2:$A$20,E687)&gt;0,"19-SECTOR","DETAIL / OTHER"))</x:f>
      </x:c>
    </x:row>
    <x:row r="688">
      <x:c r="D688" s="22"/>
      <x:c r="E688" t="str">
        <x:f>IF(LEFT(TRIM(A688),6)="NAICS ",IFERROR(MID(TRIM(A688),7,FIND(" ",TRIM(A688)&amp;" ",7)-7),""),"")</x:f>
      </x:c>
      <x:c r="F688" t="str">
        <x:f>IF(E688="","",TRIM(MID(TRIM(A688),FIND(" ",TRIM(A688)&amp;" ",7)+1,255)))</x:f>
      </x:c>
      <x:c r="G688" t="str">
        <x:f>IF(E688="","",IF(COUNTIF('DATA QCEW'!$A$2:$A$20,E688)&gt;0,"19-SECTOR","DETAIL / OTHER"))</x:f>
      </x:c>
    </x:row>
    <x:row r="689">
      <x:c r="D689" s="22"/>
      <x:c r="E689" t="str">
        <x:f>IF(LEFT(TRIM(A689),6)="NAICS ",IFERROR(MID(TRIM(A689),7,FIND(" ",TRIM(A689)&amp;" ",7)-7),""),"")</x:f>
      </x:c>
      <x:c r="F689" t="str">
        <x:f>IF(E689="","",TRIM(MID(TRIM(A689),FIND(" ",TRIM(A689)&amp;" ",7)+1,255)))</x:f>
      </x:c>
      <x:c r="G689" t="str">
        <x:f>IF(E689="","",IF(COUNTIF('DATA QCEW'!$A$2:$A$20,E689)&gt;0,"19-SECTOR","DETAIL / OTHER"))</x:f>
      </x:c>
    </x:row>
    <x:row r="690">
      <x:c r="D690" s="22"/>
      <x:c r="E690" t="str">
        <x:f>IF(LEFT(TRIM(A690),6)="NAICS ",IFERROR(MID(TRIM(A690),7,FIND(" ",TRIM(A690)&amp;" ",7)-7),""),"")</x:f>
      </x:c>
      <x:c r="F690" t="str">
        <x:f>IF(E690="","",TRIM(MID(TRIM(A690),FIND(" ",TRIM(A690)&amp;" ",7)+1,255)))</x:f>
      </x:c>
      <x:c r="G690" t="str">
        <x:f>IF(E690="","",IF(COUNTIF('DATA QCEW'!$A$2:$A$20,E690)&gt;0,"19-SECTOR","DETAIL / OTHER"))</x:f>
      </x:c>
    </x:row>
    <x:row r="691">
      <x:c r="D691" s="22"/>
      <x:c r="E691" t="str">
        <x:f>IF(LEFT(TRIM(A691),6)="NAICS ",IFERROR(MID(TRIM(A691),7,FIND(" ",TRIM(A691)&amp;" ",7)-7),""),"")</x:f>
      </x:c>
      <x:c r="F691" t="str">
        <x:f>IF(E691="","",TRIM(MID(TRIM(A691),FIND(" ",TRIM(A691)&amp;" ",7)+1,255)))</x:f>
      </x:c>
      <x:c r="G691" t="str">
        <x:f>IF(E691="","",IF(COUNTIF('DATA QCEW'!$A$2:$A$20,E691)&gt;0,"19-SECTOR","DETAIL / OTHER"))</x:f>
      </x:c>
    </x:row>
    <x:row r="692">
      <x:c r="D692" s="22"/>
      <x:c r="E692" t="str">
        <x:f>IF(LEFT(TRIM(A692),6)="NAICS ",IFERROR(MID(TRIM(A692),7,FIND(" ",TRIM(A692)&amp;" ",7)-7),""),"")</x:f>
      </x:c>
      <x:c r="F692" t="str">
        <x:f>IF(E692="","",TRIM(MID(TRIM(A692),FIND(" ",TRIM(A692)&amp;" ",7)+1,255)))</x:f>
      </x:c>
      <x:c r="G692" t="str">
        <x:f>IF(E692="","",IF(COUNTIF('DATA QCEW'!$A$2:$A$20,E692)&gt;0,"19-SECTOR","DETAIL / OTHER"))</x:f>
      </x:c>
    </x:row>
    <x:row r="693">
      <x:c r="D693" s="22"/>
      <x:c r="E693" t="str">
        <x:f>IF(LEFT(TRIM(A693),6)="NAICS ",IFERROR(MID(TRIM(A693),7,FIND(" ",TRIM(A693)&amp;" ",7)-7),""),"")</x:f>
      </x:c>
      <x:c r="F693" t="str">
        <x:f>IF(E693="","",TRIM(MID(TRIM(A693),FIND(" ",TRIM(A693)&amp;" ",7)+1,255)))</x:f>
      </x:c>
      <x:c r="G693" t="str">
        <x:f>IF(E693="","",IF(COUNTIF('DATA QCEW'!$A$2:$A$20,E693)&gt;0,"19-SECTOR","DETAIL / OTHER"))</x:f>
      </x:c>
    </x:row>
    <x:row r="694">
      <x:c r="D694" s="22"/>
      <x:c r="E694" t="str">
        <x:f>IF(LEFT(TRIM(A694),6)="NAICS ",IFERROR(MID(TRIM(A694),7,FIND(" ",TRIM(A694)&amp;" ",7)-7),""),"")</x:f>
      </x:c>
      <x:c r="F694" t="str">
        <x:f>IF(E694="","",TRIM(MID(TRIM(A694),FIND(" ",TRIM(A694)&amp;" ",7)+1,255)))</x:f>
      </x:c>
      <x:c r="G694" t="str">
        <x:f>IF(E694="","",IF(COUNTIF('DATA QCEW'!$A$2:$A$20,E694)&gt;0,"19-SECTOR","DETAIL / OTHER"))</x:f>
      </x:c>
    </x:row>
    <x:row r="695">
      <x:c r="D695" s="22"/>
      <x:c r="E695" t="str">
        <x:f>IF(LEFT(TRIM(A695),6)="NAICS ",IFERROR(MID(TRIM(A695),7,FIND(" ",TRIM(A695)&amp;" ",7)-7),""),"")</x:f>
      </x:c>
      <x:c r="F695" t="str">
        <x:f>IF(E695="","",TRIM(MID(TRIM(A695),FIND(" ",TRIM(A695)&amp;" ",7)+1,255)))</x:f>
      </x:c>
      <x:c r="G695" t="str">
        <x:f>IF(E695="","",IF(COUNTIF('DATA QCEW'!$A$2:$A$20,E695)&gt;0,"19-SECTOR","DETAIL / OTHER"))</x:f>
      </x:c>
    </x:row>
    <x:row r="696">
      <x:c r="D696" s="22"/>
      <x:c r="E696" t="str">
        <x:f>IF(LEFT(TRIM(A696),6)="NAICS ",IFERROR(MID(TRIM(A696),7,FIND(" ",TRIM(A696)&amp;" ",7)-7),""),"")</x:f>
      </x:c>
      <x:c r="F696" t="str">
        <x:f>IF(E696="","",TRIM(MID(TRIM(A696),FIND(" ",TRIM(A696)&amp;" ",7)+1,255)))</x:f>
      </x:c>
      <x:c r="G696" t="str">
        <x:f>IF(E696="","",IF(COUNTIF('DATA QCEW'!$A$2:$A$20,E696)&gt;0,"19-SECTOR","DETAIL / OTHER"))</x:f>
      </x:c>
    </x:row>
    <x:row r="697">
      <x:c r="D697" s="22"/>
      <x:c r="E697" t="str">
        <x:f>IF(LEFT(TRIM(A697),6)="NAICS ",IFERROR(MID(TRIM(A697),7,FIND(" ",TRIM(A697)&amp;" ",7)-7),""),"")</x:f>
      </x:c>
      <x:c r="F697" t="str">
        <x:f>IF(E697="","",TRIM(MID(TRIM(A697),FIND(" ",TRIM(A697)&amp;" ",7)+1,255)))</x:f>
      </x:c>
      <x:c r="G697" t="str">
        <x:f>IF(E697="","",IF(COUNTIF('DATA QCEW'!$A$2:$A$20,E697)&gt;0,"19-SECTOR","DETAIL / OTHER"))</x:f>
      </x:c>
    </x:row>
    <x:row r="698">
      <x:c r="D698" s="22"/>
      <x:c r="E698" t="str">
        <x:f>IF(LEFT(TRIM(A698),6)="NAICS ",IFERROR(MID(TRIM(A698),7,FIND(" ",TRIM(A698)&amp;" ",7)-7),""),"")</x:f>
      </x:c>
      <x:c r="F698" t="str">
        <x:f>IF(E698="","",TRIM(MID(TRIM(A698),FIND(" ",TRIM(A698)&amp;" ",7)+1,255)))</x:f>
      </x:c>
      <x:c r="G698" t="str">
        <x:f>IF(E698="","",IF(COUNTIF('DATA QCEW'!$A$2:$A$20,E698)&gt;0,"19-SECTOR","DETAIL / OTHER"))</x:f>
      </x:c>
    </x:row>
    <x:row r="699">
      <x:c r="D699" s="22"/>
      <x:c r="E699" t="str">
        <x:f>IF(LEFT(TRIM(A699),6)="NAICS ",IFERROR(MID(TRIM(A699),7,FIND(" ",TRIM(A699)&amp;" ",7)-7),""),"")</x:f>
      </x:c>
      <x:c r="F699" t="str">
        <x:f>IF(E699="","",TRIM(MID(TRIM(A699),FIND(" ",TRIM(A699)&amp;" ",7)+1,255)))</x:f>
      </x:c>
      <x:c r="G699" t="str">
        <x:f>IF(E699="","",IF(COUNTIF('DATA QCEW'!$A$2:$A$20,E699)&gt;0,"19-SECTOR","DETAIL / OTHER"))</x:f>
      </x:c>
    </x:row>
    <x:row r="700">
      <x:c r="D700" s="22"/>
      <x:c r="E700" t="str">
        <x:f>IF(LEFT(TRIM(A700),6)="NAICS ",IFERROR(MID(TRIM(A700),7,FIND(" ",TRIM(A700)&amp;" ",7)-7),""),"")</x:f>
      </x:c>
      <x:c r="F700" t="str">
        <x:f>IF(E700="","",TRIM(MID(TRIM(A700),FIND(" ",TRIM(A700)&amp;" ",7)+1,255)))</x:f>
      </x:c>
      <x:c r="G700" t="str">
        <x:f>IF(E700="","",IF(COUNTIF('DATA QCEW'!$A$2:$A$20,E700)&gt;0,"19-SECTOR","DETAIL / OTHER"))</x:f>
      </x:c>
    </x:row>
    <x:row r="701">
      <x:c r="D701" s="22"/>
      <x:c r="E701" t="str">
        <x:f>IF(LEFT(TRIM(A701),6)="NAICS ",IFERROR(MID(TRIM(A701),7,FIND(" ",TRIM(A701)&amp;" ",7)-7),""),"")</x:f>
      </x:c>
      <x:c r="F701" t="str">
        <x:f>IF(E701="","",TRIM(MID(TRIM(A701),FIND(" ",TRIM(A701)&amp;" ",7)+1,255)))</x:f>
      </x:c>
      <x:c r="G701" t="str">
        <x:f>IF(E701="","",IF(COUNTIF('DATA QCEW'!$A$2:$A$20,E701)&gt;0,"19-SECTOR","DETAIL / OTHER"))</x:f>
      </x:c>
    </x:row>
    <x:row r="702">
      <x:c r="D702" s="22"/>
      <x:c r="E702" t="str">
        <x:f>IF(LEFT(TRIM(A702),6)="NAICS ",IFERROR(MID(TRIM(A702),7,FIND(" ",TRIM(A702)&amp;" ",7)-7),""),"")</x:f>
      </x:c>
      <x:c r="F702" t="str">
        <x:f>IF(E702="","",TRIM(MID(TRIM(A702),FIND(" ",TRIM(A702)&amp;" ",7)+1,255)))</x:f>
      </x:c>
      <x:c r="G702" t="str">
        <x:f>IF(E702="","",IF(COUNTIF('DATA QCEW'!$A$2:$A$20,E702)&gt;0,"19-SECTOR","DETAIL / OTHER"))</x:f>
      </x:c>
    </x:row>
    <x:row r="703">
      <x:c r="D703" s="22"/>
      <x:c r="E703" t="str">
        <x:f>IF(LEFT(TRIM(A703),6)="NAICS ",IFERROR(MID(TRIM(A703),7,FIND(" ",TRIM(A703)&amp;" ",7)-7),""),"")</x:f>
      </x:c>
      <x:c r="F703" t="str">
        <x:f>IF(E703="","",TRIM(MID(TRIM(A703),FIND(" ",TRIM(A703)&amp;" ",7)+1,255)))</x:f>
      </x:c>
      <x:c r="G703" t="str">
        <x:f>IF(E703="","",IF(COUNTIF('DATA QCEW'!$A$2:$A$20,E703)&gt;0,"19-SECTOR","DETAIL / OTHER"))</x:f>
      </x:c>
    </x:row>
    <x:row r="704">
      <x:c r="D704" s="22"/>
      <x:c r="E704" t="str">
        <x:f>IF(LEFT(TRIM(A704),6)="NAICS ",IFERROR(MID(TRIM(A704),7,FIND(" ",TRIM(A704)&amp;" ",7)-7),""),"")</x:f>
      </x:c>
      <x:c r="F704" t="str">
        <x:f>IF(E704="","",TRIM(MID(TRIM(A704),FIND(" ",TRIM(A704)&amp;" ",7)+1,255)))</x:f>
      </x:c>
      <x:c r="G704" t="str">
        <x:f>IF(E704="","",IF(COUNTIF('DATA QCEW'!$A$2:$A$20,E704)&gt;0,"19-SECTOR","DETAIL / OTHER"))</x:f>
      </x:c>
    </x:row>
    <x:row r="705">
      <x:c r="D705" s="22"/>
      <x:c r="E705" t="str">
        <x:f>IF(LEFT(TRIM(A705),6)="NAICS ",IFERROR(MID(TRIM(A705),7,FIND(" ",TRIM(A705)&amp;" ",7)-7),""),"")</x:f>
      </x:c>
      <x:c r="F705" t="str">
        <x:f>IF(E705="","",TRIM(MID(TRIM(A705),FIND(" ",TRIM(A705)&amp;" ",7)+1,255)))</x:f>
      </x:c>
      <x:c r="G705" t="str">
        <x:f>IF(E705="","",IF(COUNTIF('DATA QCEW'!$A$2:$A$20,E705)&gt;0,"19-SECTOR","DETAIL / OTHER"))</x:f>
      </x:c>
    </x:row>
    <x:row r="706">
      <x:c r="D706" s="22"/>
      <x:c r="E706" t="str">
        <x:f>IF(LEFT(TRIM(A706),6)="NAICS ",IFERROR(MID(TRIM(A706),7,FIND(" ",TRIM(A706)&amp;" ",7)-7),""),"")</x:f>
      </x:c>
      <x:c r="F706" t="str">
        <x:f>IF(E706="","",TRIM(MID(TRIM(A706),FIND(" ",TRIM(A706)&amp;" ",7)+1,255)))</x:f>
      </x:c>
      <x:c r="G706" t="str">
        <x:f>IF(E706="","",IF(COUNTIF('DATA QCEW'!$A$2:$A$20,E706)&gt;0,"19-SECTOR","DETAIL / OTHER"))</x:f>
      </x:c>
    </x:row>
    <x:row r="707">
      <x:c r="D707" s="22"/>
      <x:c r="E707" t="str">
        <x:f>IF(LEFT(TRIM(A707),6)="NAICS ",IFERROR(MID(TRIM(A707),7,FIND(" ",TRIM(A707)&amp;" ",7)-7),""),"")</x:f>
      </x:c>
      <x:c r="F707" t="str">
        <x:f>IF(E707="","",TRIM(MID(TRIM(A707),FIND(" ",TRIM(A707)&amp;" ",7)+1,255)))</x:f>
      </x:c>
      <x:c r="G707" t="str">
        <x:f>IF(E707="","",IF(COUNTIF('DATA QCEW'!$A$2:$A$20,E707)&gt;0,"19-SECTOR","DETAIL / OTHER"))</x:f>
      </x:c>
    </x:row>
    <x:row r="708">
      <x:c r="D708" s="22"/>
      <x:c r="E708" t="str">
        <x:f>IF(LEFT(TRIM(A708),6)="NAICS ",IFERROR(MID(TRIM(A708),7,FIND(" ",TRIM(A708)&amp;" ",7)-7),""),"")</x:f>
      </x:c>
      <x:c r="F708" t="str">
        <x:f>IF(E708="","",TRIM(MID(TRIM(A708),FIND(" ",TRIM(A708)&amp;" ",7)+1,255)))</x:f>
      </x:c>
      <x:c r="G708" t="str">
        <x:f>IF(E708="","",IF(COUNTIF('DATA QCEW'!$A$2:$A$20,E708)&gt;0,"19-SECTOR","DETAIL / OTHER"))</x:f>
      </x:c>
    </x:row>
    <x:row r="709">
      <x:c r="D709" s="22"/>
      <x:c r="E709" t="str">
        <x:f>IF(LEFT(TRIM(A709),6)="NAICS ",IFERROR(MID(TRIM(A709),7,FIND(" ",TRIM(A709)&amp;" ",7)-7),""),"")</x:f>
      </x:c>
      <x:c r="F709" t="str">
        <x:f>IF(E709="","",TRIM(MID(TRIM(A709),FIND(" ",TRIM(A709)&amp;" ",7)+1,255)))</x:f>
      </x:c>
      <x:c r="G709" t="str">
        <x:f>IF(E709="","",IF(COUNTIF('DATA QCEW'!$A$2:$A$20,E709)&gt;0,"19-SECTOR","DETAIL / OTHER"))</x:f>
      </x:c>
    </x:row>
    <x:row r="710">
      <x:c r="D710" s="22"/>
      <x:c r="E710" t="str">
        <x:f>IF(LEFT(TRIM(A710),6)="NAICS ",IFERROR(MID(TRIM(A710),7,FIND(" ",TRIM(A710)&amp;" ",7)-7),""),"")</x:f>
      </x:c>
      <x:c r="F710" t="str">
        <x:f>IF(E710="","",TRIM(MID(TRIM(A710),FIND(" ",TRIM(A710)&amp;" ",7)+1,255)))</x:f>
      </x:c>
      <x:c r="G710" t="str">
        <x:f>IF(E710="","",IF(COUNTIF('DATA QCEW'!$A$2:$A$20,E710)&gt;0,"19-SECTOR","DETAIL / OTHER"))</x:f>
      </x:c>
    </x:row>
    <x:row r="711">
      <x:c r="D711" s="22"/>
      <x:c r="E711" t="str">
        <x:f>IF(LEFT(TRIM(A711),6)="NAICS ",IFERROR(MID(TRIM(A711),7,FIND(" ",TRIM(A711)&amp;" ",7)-7),""),"")</x:f>
      </x:c>
      <x:c r="F711" t="str">
        <x:f>IF(E711="","",TRIM(MID(TRIM(A711),FIND(" ",TRIM(A711)&amp;" ",7)+1,255)))</x:f>
      </x:c>
      <x:c r="G711" t="str">
        <x:f>IF(E711="","",IF(COUNTIF('DATA QCEW'!$A$2:$A$20,E711)&gt;0,"19-SECTOR","DETAIL / OTHER"))</x:f>
      </x:c>
    </x:row>
    <x:row r="712">
      <x:c r="D712" s="22"/>
      <x:c r="E712" t="str">
        <x:f>IF(LEFT(TRIM(A712),6)="NAICS ",IFERROR(MID(TRIM(A712),7,FIND(" ",TRIM(A712)&amp;" ",7)-7),""),"")</x:f>
      </x:c>
      <x:c r="F712" t="str">
        <x:f>IF(E712="","",TRIM(MID(TRIM(A712),FIND(" ",TRIM(A712)&amp;" ",7)+1,255)))</x:f>
      </x:c>
      <x:c r="G712" t="str">
        <x:f>IF(E712="","",IF(COUNTIF('DATA QCEW'!$A$2:$A$20,E712)&gt;0,"19-SECTOR","DETAIL / OTHER"))</x:f>
      </x:c>
    </x:row>
    <x:row r="713">
      <x:c r="D713" s="22"/>
      <x:c r="E713" t="str">
        <x:f>IF(LEFT(TRIM(A713),6)="NAICS ",IFERROR(MID(TRIM(A713),7,FIND(" ",TRIM(A713)&amp;" ",7)-7),""),"")</x:f>
      </x:c>
      <x:c r="F713" t="str">
        <x:f>IF(E713="","",TRIM(MID(TRIM(A713),FIND(" ",TRIM(A713)&amp;" ",7)+1,255)))</x:f>
      </x:c>
      <x:c r="G713" t="str">
        <x:f>IF(E713="","",IF(COUNTIF('DATA QCEW'!$A$2:$A$20,E713)&gt;0,"19-SECTOR","DETAIL / OTHER"))</x:f>
      </x:c>
    </x:row>
    <x:row r="714">
      <x:c r="D714" s="22"/>
      <x:c r="E714" t="str">
        <x:f>IF(LEFT(TRIM(A714),6)="NAICS ",IFERROR(MID(TRIM(A714),7,FIND(" ",TRIM(A714)&amp;" ",7)-7),""),"")</x:f>
      </x:c>
      <x:c r="F714" t="str">
        <x:f>IF(E714="","",TRIM(MID(TRIM(A714),FIND(" ",TRIM(A714)&amp;" ",7)+1,255)))</x:f>
      </x:c>
      <x:c r="G714" t="str">
        <x:f>IF(E714="","",IF(COUNTIF('DATA QCEW'!$A$2:$A$20,E714)&gt;0,"19-SECTOR","DETAIL / OTHER"))</x:f>
      </x:c>
    </x:row>
    <x:row r="715">
      <x:c r="D715" s="22"/>
      <x:c r="E715" t="str">
        <x:f>IF(LEFT(TRIM(A715),6)="NAICS ",IFERROR(MID(TRIM(A715),7,FIND(" ",TRIM(A715)&amp;" ",7)-7),""),"")</x:f>
      </x:c>
      <x:c r="F715" t="str">
        <x:f>IF(E715="","",TRIM(MID(TRIM(A715),FIND(" ",TRIM(A715)&amp;" ",7)+1,255)))</x:f>
      </x:c>
      <x:c r="G715" t="str">
        <x:f>IF(E715="","",IF(COUNTIF('DATA QCEW'!$A$2:$A$20,E715)&gt;0,"19-SECTOR","DETAIL / OTHER"))</x:f>
      </x:c>
    </x:row>
    <x:row r="716">
      <x:c r="D716" s="22"/>
      <x:c r="E716" t="str">
        <x:f>IF(LEFT(TRIM(A716),6)="NAICS ",IFERROR(MID(TRIM(A716),7,FIND(" ",TRIM(A716)&amp;" ",7)-7),""),"")</x:f>
      </x:c>
      <x:c r="F716" t="str">
        <x:f>IF(E716="","",TRIM(MID(TRIM(A716),FIND(" ",TRIM(A716)&amp;" ",7)+1,255)))</x:f>
      </x:c>
      <x:c r="G716" t="str">
        <x:f>IF(E716="","",IF(COUNTIF('DATA QCEW'!$A$2:$A$20,E716)&gt;0,"19-SECTOR","DETAIL / OTHER"))</x:f>
      </x:c>
    </x:row>
    <x:row r="717">
      <x:c r="D717" s="22"/>
      <x:c r="E717" t="str">
        <x:f>IF(LEFT(TRIM(A717),6)="NAICS ",IFERROR(MID(TRIM(A717),7,FIND(" ",TRIM(A717)&amp;" ",7)-7),""),"")</x:f>
      </x:c>
      <x:c r="F717" t="str">
        <x:f>IF(E717="","",TRIM(MID(TRIM(A717),FIND(" ",TRIM(A717)&amp;" ",7)+1,255)))</x:f>
      </x:c>
      <x:c r="G717" t="str">
        <x:f>IF(E717="","",IF(COUNTIF('DATA QCEW'!$A$2:$A$20,E717)&gt;0,"19-SECTOR","DETAIL / OTHER"))</x:f>
      </x:c>
    </x:row>
    <x:row r="718">
      <x:c r="D718" s="22"/>
      <x:c r="E718" t="str">
        <x:f>IF(LEFT(TRIM(A718),6)="NAICS ",IFERROR(MID(TRIM(A718),7,FIND(" ",TRIM(A718)&amp;" ",7)-7),""),"")</x:f>
      </x:c>
      <x:c r="F718" t="str">
        <x:f>IF(E718="","",TRIM(MID(TRIM(A718),FIND(" ",TRIM(A718)&amp;" ",7)+1,255)))</x:f>
      </x:c>
      <x:c r="G718" t="str">
        <x:f>IF(E718="","",IF(COUNTIF('DATA QCEW'!$A$2:$A$20,E718)&gt;0,"19-SECTOR","DETAIL / OTHER"))</x:f>
      </x:c>
    </x:row>
    <x:row r="719">
      <x:c r="D719" s="22"/>
      <x:c r="E719" t="str">
        <x:f>IF(LEFT(TRIM(A719),6)="NAICS ",IFERROR(MID(TRIM(A719),7,FIND(" ",TRIM(A719)&amp;" ",7)-7),""),"")</x:f>
      </x:c>
      <x:c r="F719" t="str">
        <x:f>IF(E719="","",TRIM(MID(TRIM(A719),FIND(" ",TRIM(A719)&amp;" ",7)+1,255)))</x:f>
      </x:c>
      <x:c r="G719" t="str">
        <x:f>IF(E719="","",IF(COUNTIF('DATA QCEW'!$A$2:$A$20,E719)&gt;0,"19-SECTOR","DETAIL / OTHER"))</x:f>
      </x:c>
    </x:row>
    <x:row r="720">
      <x:c r="D720" s="22"/>
      <x:c r="E720" t="str">
        <x:f>IF(LEFT(TRIM(A720),6)="NAICS ",IFERROR(MID(TRIM(A720),7,FIND(" ",TRIM(A720)&amp;" ",7)-7),""),"")</x:f>
      </x:c>
      <x:c r="F720" t="str">
        <x:f>IF(E720="","",TRIM(MID(TRIM(A720),FIND(" ",TRIM(A720)&amp;" ",7)+1,255)))</x:f>
      </x:c>
      <x:c r="G720" t="str">
        <x:f>IF(E720="","",IF(COUNTIF('DATA QCEW'!$A$2:$A$20,E720)&gt;0,"19-SECTOR","DETAIL / OTHER"))</x:f>
      </x:c>
    </x:row>
    <x:row r="721">
      <x:c r="D721" s="22"/>
      <x:c r="E721" t="str">
        <x:f>IF(LEFT(TRIM(A721),6)="NAICS ",IFERROR(MID(TRIM(A721),7,FIND(" ",TRIM(A721)&amp;" ",7)-7),""),"")</x:f>
      </x:c>
      <x:c r="F721" t="str">
        <x:f>IF(E721="","",TRIM(MID(TRIM(A721),FIND(" ",TRIM(A721)&amp;" ",7)+1,255)))</x:f>
      </x:c>
      <x:c r="G721" t="str">
        <x:f>IF(E721="","",IF(COUNTIF('DATA QCEW'!$A$2:$A$20,E721)&gt;0,"19-SECTOR","DETAIL / OTHER"))</x:f>
      </x:c>
    </x:row>
    <x:row r="722">
      <x:c r="D722" s="22"/>
      <x:c r="E722" t="str">
        <x:f>IF(LEFT(TRIM(A722),6)="NAICS ",IFERROR(MID(TRIM(A722),7,FIND(" ",TRIM(A722)&amp;" ",7)-7),""),"")</x:f>
      </x:c>
      <x:c r="F722" t="str">
        <x:f>IF(E722="","",TRIM(MID(TRIM(A722),FIND(" ",TRIM(A722)&amp;" ",7)+1,255)))</x:f>
      </x:c>
      <x:c r="G722" t="str">
        <x:f>IF(E722="","",IF(COUNTIF('DATA QCEW'!$A$2:$A$20,E722)&gt;0,"19-SECTOR","DETAIL / OTHER"))</x:f>
      </x:c>
    </x:row>
    <x:row r="723">
      <x:c r="D723" s="22"/>
      <x:c r="E723" t="str">
        <x:f>IF(LEFT(TRIM(A723),6)="NAICS ",IFERROR(MID(TRIM(A723),7,FIND(" ",TRIM(A723)&amp;" ",7)-7),""),"")</x:f>
      </x:c>
      <x:c r="F723" t="str">
        <x:f>IF(E723="","",TRIM(MID(TRIM(A723),FIND(" ",TRIM(A723)&amp;" ",7)+1,255)))</x:f>
      </x:c>
      <x:c r="G723" t="str">
        <x:f>IF(E723="","",IF(COUNTIF('DATA QCEW'!$A$2:$A$20,E723)&gt;0,"19-SECTOR","DETAIL / OTHER"))</x:f>
      </x:c>
    </x:row>
    <x:row r="724">
      <x:c r="D724" s="22"/>
      <x:c r="E724" t="str">
        <x:f>IF(LEFT(TRIM(A724),6)="NAICS ",IFERROR(MID(TRIM(A724),7,FIND(" ",TRIM(A724)&amp;" ",7)-7),""),"")</x:f>
      </x:c>
      <x:c r="F724" t="str">
        <x:f>IF(E724="","",TRIM(MID(TRIM(A724),FIND(" ",TRIM(A724)&amp;" ",7)+1,255)))</x:f>
      </x:c>
      <x:c r="G724" t="str">
        <x:f>IF(E724="","",IF(COUNTIF('DATA QCEW'!$A$2:$A$20,E724)&gt;0,"19-SECTOR","DETAIL / OTHER"))</x:f>
      </x:c>
    </x:row>
    <x:row r="725">
      <x:c r="D725" s="22"/>
      <x:c r="E725" t="str">
        <x:f>IF(LEFT(TRIM(A725),6)="NAICS ",IFERROR(MID(TRIM(A725),7,FIND(" ",TRIM(A725)&amp;" ",7)-7),""),"")</x:f>
      </x:c>
      <x:c r="F725" t="str">
        <x:f>IF(E725="","",TRIM(MID(TRIM(A725),FIND(" ",TRIM(A725)&amp;" ",7)+1,255)))</x:f>
      </x:c>
      <x:c r="G725" t="str">
        <x:f>IF(E725="","",IF(COUNTIF('DATA QCEW'!$A$2:$A$20,E725)&gt;0,"19-SECTOR","DETAIL / OTHER"))</x:f>
      </x:c>
    </x:row>
    <x:row r="726">
      <x:c r="D726" s="22"/>
      <x:c r="E726" t="str">
        <x:f>IF(LEFT(TRIM(A726),6)="NAICS ",IFERROR(MID(TRIM(A726),7,FIND(" ",TRIM(A726)&amp;" ",7)-7),""),"")</x:f>
      </x:c>
      <x:c r="F726" t="str">
        <x:f>IF(E726="","",TRIM(MID(TRIM(A726),FIND(" ",TRIM(A726)&amp;" ",7)+1,255)))</x:f>
      </x:c>
      <x:c r="G726" t="str">
        <x:f>IF(E726="","",IF(COUNTIF('DATA QCEW'!$A$2:$A$20,E726)&gt;0,"19-SECTOR","DETAIL / OTHER"))</x:f>
      </x:c>
    </x:row>
    <x:row r="727">
      <x:c r="D727" s="22"/>
      <x:c r="E727" t="str">
        <x:f>IF(LEFT(TRIM(A727),6)="NAICS ",IFERROR(MID(TRIM(A727),7,FIND(" ",TRIM(A727)&amp;" ",7)-7),""),"")</x:f>
      </x:c>
      <x:c r="F727" t="str">
        <x:f>IF(E727="","",TRIM(MID(TRIM(A727),FIND(" ",TRIM(A727)&amp;" ",7)+1,255)))</x:f>
      </x:c>
      <x:c r="G727" t="str">
        <x:f>IF(E727="","",IF(COUNTIF('DATA QCEW'!$A$2:$A$20,E727)&gt;0,"19-SECTOR","DETAIL / OTHER"))</x:f>
      </x:c>
    </x:row>
    <x:row r="728">
      <x:c r="D728" s="22"/>
      <x:c r="E728" t="str">
        <x:f>IF(LEFT(TRIM(A728),6)="NAICS ",IFERROR(MID(TRIM(A728),7,FIND(" ",TRIM(A728)&amp;" ",7)-7),""),"")</x:f>
      </x:c>
      <x:c r="F728" t="str">
        <x:f>IF(E728="","",TRIM(MID(TRIM(A728),FIND(" ",TRIM(A728)&amp;" ",7)+1,255)))</x:f>
      </x:c>
      <x:c r="G728" t="str">
        <x:f>IF(E728="","",IF(COUNTIF('DATA QCEW'!$A$2:$A$20,E728)&gt;0,"19-SECTOR","DETAIL / OTHER"))</x:f>
      </x:c>
    </x:row>
    <x:row r="729">
      <x:c r="D729" s="22"/>
      <x:c r="E729" t="str">
        <x:f>IF(LEFT(TRIM(A729),6)="NAICS ",IFERROR(MID(TRIM(A729),7,FIND(" ",TRIM(A729)&amp;" ",7)-7),""),"")</x:f>
      </x:c>
      <x:c r="F729" t="str">
        <x:f>IF(E729="","",TRIM(MID(TRIM(A729),FIND(" ",TRIM(A729)&amp;" ",7)+1,255)))</x:f>
      </x:c>
      <x:c r="G729" t="str">
        <x:f>IF(E729="","",IF(COUNTIF('DATA QCEW'!$A$2:$A$20,E729)&gt;0,"19-SECTOR","DETAIL / OTHER"))</x:f>
      </x:c>
    </x:row>
    <x:row r="730">
      <x:c r="D730" s="22"/>
      <x:c r="E730" t="str">
        <x:f>IF(LEFT(TRIM(A730),6)="NAICS ",IFERROR(MID(TRIM(A730),7,FIND(" ",TRIM(A730)&amp;" ",7)-7),""),"")</x:f>
      </x:c>
      <x:c r="F730" t="str">
        <x:f>IF(E730="","",TRIM(MID(TRIM(A730),FIND(" ",TRIM(A730)&amp;" ",7)+1,255)))</x:f>
      </x:c>
      <x:c r="G730" t="str">
        <x:f>IF(E730="","",IF(COUNTIF('DATA QCEW'!$A$2:$A$20,E730)&gt;0,"19-SECTOR","DETAIL / OTHER"))</x:f>
      </x:c>
    </x:row>
    <x:row r="731">
      <x:c r="D731" s="22"/>
      <x:c r="E731" t="str">
        <x:f>IF(LEFT(TRIM(A731),6)="NAICS ",IFERROR(MID(TRIM(A731),7,FIND(" ",TRIM(A731)&amp;" ",7)-7),""),"")</x:f>
      </x:c>
      <x:c r="F731" t="str">
        <x:f>IF(E731="","",TRIM(MID(TRIM(A731),FIND(" ",TRIM(A731)&amp;" ",7)+1,255)))</x:f>
      </x:c>
      <x:c r="G731" t="str">
        <x:f>IF(E731="","",IF(COUNTIF('DATA QCEW'!$A$2:$A$20,E731)&gt;0,"19-SECTOR","DETAIL / OTHER"))</x:f>
      </x:c>
    </x:row>
    <x:row r="732">
      <x:c r="D732" s="22"/>
      <x:c r="E732" t="str">
        <x:f>IF(LEFT(TRIM(A732),6)="NAICS ",IFERROR(MID(TRIM(A732),7,FIND(" ",TRIM(A732)&amp;" ",7)-7),""),"")</x:f>
      </x:c>
      <x:c r="F732" t="str">
        <x:f>IF(E732="","",TRIM(MID(TRIM(A732),FIND(" ",TRIM(A732)&amp;" ",7)+1,255)))</x:f>
      </x:c>
      <x:c r="G732" t="str">
        <x:f>IF(E732="","",IF(COUNTIF('DATA QCEW'!$A$2:$A$20,E732)&gt;0,"19-SECTOR","DETAIL / OTHER"))</x:f>
      </x:c>
    </x:row>
    <x:row r="733">
      <x:c r="D733" s="22"/>
      <x:c r="E733" t="str">
        <x:f>IF(LEFT(TRIM(A733),6)="NAICS ",IFERROR(MID(TRIM(A733),7,FIND(" ",TRIM(A733)&amp;" ",7)-7),""),"")</x:f>
      </x:c>
      <x:c r="F733" t="str">
        <x:f>IF(E733="","",TRIM(MID(TRIM(A733),FIND(" ",TRIM(A733)&amp;" ",7)+1,255)))</x:f>
      </x:c>
      <x:c r="G733" t="str">
        <x:f>IF(E733="","",IF(COUNTIF('DATA QCEW'!$A$2:$A$20,E733)&gt;0,"19-SECTOR","DETAIL / OTHER"))</x:f>
      </x:c>
    </x:row>
    <x:row r="734">
      <x:c r="D734" s="22"/>
      <x:c r="E734" t="str">
        <x:f>IF(LEFT(TRIM(A734),6)="NAICS ",IFERROR(MID(TRIM(A734),7,FIND(" ",TRIM(A734)&amp;" ",7)-7),""),"")</x:f>
      </x:c>
      <x:c r="F734" t="str">
        <x:f>IF(E734="","",TRIM(MID(TRIM(A734),FIND(" ",TRIM(A734)&amp;" ",7)+1,255)))</x:f>
      </x:c>
      <x:c r="G734" t="str">
        <x:f>IF(E734="","",IF(COUNTIF('DATA QCEW'!$A$2:$A$20,E734)&gt;0,"19-SECTOR","DETAIL / OTHER"))</x:f>
      </x:c>
    </x:row>
    <x:row r="735">
      <x:c r="D735" s="22"/>
      <x:c r="E735" t="str">
        <x:f>IF(LEFT(TRIM(A735),6)="NAICS ",IFERROR(MID(TRIM(A735),7,FIND(" ",TRIM(A735)&amp;" ",7)-7),""),"")</x:f>
      </x:c>
      <x:c r="F735" t="str">
        <x:f>IF(E735="","",TRIM(MID(TRIM(A735),FIND(" ",TRIM(A735)&amp;" ",7)+1,255)))</x:f>
      </x:c>
      <x:c r="G735" t="str">
        <x:f>IF(E735="","",IF(COUNTIF('DATA QCEW'!$A$2:$A$20,E735)&gt;0,"19-SECTOR","DETAIL / OTHER"))</x:f>
      </x:c>
    </x:row>
    <x:row r="736">
      <x:c r="D736" s="22"/>
      <x:c r="E736" t="str">
        <x:f>IF(LEFT(TRIM(A736),6)="NAICS ",IFERROR(MID(TRIM(A736),7,FIND(" ",TRIM(A736)&amp;" ",7)-7),""),"")</x:f>
      </x:c>
      <x:c r="F736" t="str">
        <x:f>IF(E736="","",TRIM(MID(TRIM(A736),FIND(" ",TRIM(A736)&amp;" ",7)+1,255)))</x:f>
      </x:c>
      <x:c r="G736" t="str">
        <x:f>IF(E736="","",IF(COUNTIF('DATA QCEW'!$A$2:$A$20,E736)&gt;0,"19-SECTOR","DETAIL / OTHER"))</x:f>
      </x:c>
    </x:row>
    <x:row r="737">
      <x:c r="D737" s="22"/>
      <x:c r="E737" t="str">
        <x:f>IF(LEFT(TRIM(A737),6)="NAICS ",IFERROR(MID(TRIM(A737),7,FIND(" ",TRIM(A737)&amp;" ",7)-7),""),"")</x:f>
      </x:c>
      <x:c r="F737" t="str">
        <x:f>IF(E737="","",TRIM(MID(TRIM(A737),FIND(" ",TRIM(A737)&amp;" ",7)+1,255)))</x:f>
      </x:c>
      <x:c r="G737" t="str">
        <x:f>IF(E737="","",IF(COUNTIF('DATA QCEW'!$A$2:$A$20,E737)&gt;0,"19-SECTOR","DETAIL / OTHER"))</x:f>
      </x:c>
    </x:row>
    <x:row r="738">
      <x:c r="D738" s="22"/>
      <x:c r="E738" t="str">
        <x:f>IF(LEFT(TRIM(A738),6)="NAICS ",IFERROR(MID(TRIM(A738),7,FIND(" ",TRIM(A738)&amp;" ",7)-7),""),"")</x:f>
      </x:c>
      <x:c r="F738" t="str">
        <x:f>IF(E738="","",TRIM(MID(TRIM(A738),FIND(" ",TRIM(A738)&amp;" ",7)+1,255)))</x:f>
      </x:c>
      <x:c r="G738" t="str">
        <x:f>IF(E738="","",IF(COUNTIF('DATA QCEW'!$A$2:$A$20,E738)&gt;0,"19-SECTOR","DETAIL / OTHER"))</x:f>
      </x:c>
    </x:row>
    <x:row r="739">
      <x:c r="D739" s="22"/>
      <x:c r="E739" t="str">
        <x:f>IF(LEFT(TRIM(A739),6)="NAICS ",IFERROR(MID(TRIM(A739),7,FIND(" ",TRIM(A739)&amp;" ",7)-7),""),"")</x:f>
      </x:c>
      <x:c r="F739" t="str">
        <x:f>IF(E739="","",TRIM(MID(TRIM(A739),FIND(" ",TRIM(A739)&amp;" ",7)+1,255)))</x:f>
      </x:c>
      <x:c r="G739" t="str">
        <x:f>IF(E739="","",IF(COUNTIF('DATA QCEW'!$A$2:$A$20,E739)&gt;0,"19-SECTOR","DETAIL / OTHER"))</x:f>
      </x:c>
    </x:row>
    <x:row r="740">
      <x:c r="D740" s="22"/>
      <x:c r="E740" t="str">
        <x:f>IF(LEFT(TRIM(A740),6)="NAICS ",IFERROR(MID(TRIM(A740),7,FIND(" ",TRIM(A740)&amp;" ",7)-7),""),"")</x:f>
      </x:c>
      <x:c r="F740" t="str">
        <x:f>IF(E740="","",TRIM(MID(TRIM(A740),FIND(" ",TRIM(A740)&amp;" ",7)+1,255)))</x:f>
      </x:c>
      <x:c r="G740" t="str">
        <x:f>IF(E740="","",IF(COUNTIF('DATA QCEW'!$A$2:$A$20,E740)&gt;0,"19-SECTOR","DETAIL / OTHER"))</x:f>
      </x:c>
    </x:row>
    <x:row r="741">
      <x:c r="D741" s="22"/>
      <x:c r="E741" t="str">
        <x:f>IF(LEFT(TRIM(A741),6)="NAICS ",IFERROR(MID(TRIM(A741),7,FIND(" ",TRIM(A741)&amp;" ",7)-7),""),"")</x:f>
      </x:c>
      <x:c r="F741" t="str">
        <x:f>IF(E741="","",TRIM(MID(TRIM(A741),FIND(" ",TRIM(A741)&amp;" ",7)+1,255)))</x:f>
      </x:c>
      <x:c r="G741" t="str">
        <x:f>IF(E741="","",IF(COUNTIF('DATA QCEW'!$A$2:$A$20,E741)&gt;0,"19-SECTOR","DETAIL / OTHER"))</x:f>
      </x:c>
    </x:row>
    <x:row r="742">
      <x:c r="D742" s="22"/>
      <x:c r="E742" t="str">
        <x:f>IF(LEFT(TRIM(A742),6)="NAICS ",IFERROR(MID(TRIM(A742),7,FIND(" ",TRIM(A742)&amp;" ",7)-7),""),"")</x:f>
      </x:c>
      <x:c r="F742" t="str">
        <x:f>IF(E742="","",TRIM(MID(TRIM(A742),FIND(" ",TRIM(A742)&amp;" ",7)+1,255)))</x:f>
      </x:c>
      <x:c r="G742" t="str">
        <x:f>IF(E742="","",IF(COUNTIF('DATA QCEW'!$A$2:$A$20,E742)&gt;0,"19-SECTOR","DETAIL / OTHER"))</x:f>
      </x:c>
    </x:row>
    <x:row r="743">
      <x:c r="D743" s="22"/>
      <x:c r="E743" t="str">
        <x:f>IF(LEFT(TRIM(A743),6)="NAICS ",IFERROR(MID(TRIM(A743),7,FIND(" ",TRIM(A743)&amp;" ",7)-7),""),"")</x:f>
      </x:c>
      <x:c r="F743" t="str">
        <x:f>IF(E743="","",TRIM(MID(TRIM(A743),FIND(" ",TRIM(A743)&amp;" ",7)+1,255)))</x:f>
      </x:c>
      <x:c r="G743" t="str">
        <x:f>IF(E743="","",IF(COUNTIF('DATA QCEW'!$A$2:$A$20,E743)&gt;0,"19-SECTOR","DETAIL / OTHER"))</x:f>
      </x:c>
    </x:row>
    <x:row r="744">
      <x:c r="D744" s="22"/>
      <x:c r="E744" t="str">
        <x:f>IF(LEFT(TRIM(A744),6)="NAICS ",IFERROR(MID(TRIM(A744),7,FIND(" ",TRIM(A744)&amp;" ",7)-7),""),"")</x:f>
      </x:c>
      <x:c r="F744" t="str">
        <x:f>IF(E744="","",TRIM(MID(TRIM(A744),FIND(" ",TRIM(A744)&amp;" ",7)+1,255)))</x:f>
      </x:c>
      <x:c r="G744" t="str">
        <x:f>IF(E744="","",IF(COUNTIF('DATA QCEW'!$A$2:$A$20,E744)&gt;0,"19-SECTOR","DETAIL / OTHER"))</x:f>
      </x:c>
    </x:row>
    <x:row r="745">
      <x:c r="D745" s="22"/>
      <x:c r="E745" t="str">
        <x:f>IF(LEFT(TRIM(A745),6)="NAICS ",IFERROR(MID(TRIM(A745),7,FIND(" ",TRIM(A745)&amp;" ",7)-7),""),"")</x:f>
      </x:c>
      <x:c r="F745" t="str">
        <x:f>IF(E745="","",TRIM(MID(TRIM(A745),FIND(" ",TRIM(A745)&amp;" ",7)+1,255)))</x:f>
      </x:c>
      <x:c r="G745" t="str">
        <x:f>IF(E745="","",IF(COUNTIF('DATA QCEW'!$A$2:$A$20,E745)&gt;0,"19-SECTOR","DETAIL / OTHER"))</x:f>
      </x:c>
    </x:row>
    <x:row r="746">
      <x:c r="D746" s="22"/>
      <x:c r="E746" t="str">
        <x:f>IF(LEFT(TRIM(A746),6)="NAICS ",IFERROR(MID(TRIM(A746),7,FIND(" ",TRIM(A746)&amp;" ",7)-7),""),"")</x:f>
      </x:c>
      <x:c r="F746" t="str">
        <x:f>IF(E746="","",TRIM(MID(TRIM(A746),FIND(" ",TRIM(A746)&amp;" ",7)+1,255)))</x:f>
      </x:c>
      <x:c r="G746" t="str">
        <x:f>IF(E746="","",IF(COUNTIF('DATA QCEW'!$A$2:$A$20,E746)&gt;0,"19-SECTOR","DETAIL / OTHER"))</x:f>
      </x:c>
    </x:row>
    <x:row r="747">
      <x:c r="D747" s="22"/>
      <x:c r="E747" t="str">
        <x:f>IF(LEFT(TRIM(A747),6)="NAICS ",IFERROR(MID(TRIM(A747),7,FIND(" ",TRIM(A747)&amp;" ",7)-7),""),"")</x:f>
      </x:c>
      <x:c r="F747" t="str">
        <x:f>IF(E747="","",TRIM(MID(TRIM(A747),FIND(" ",TRIM(A747)&amp;" ",7)+1,255)))</x:f>
      </x:c>
      <x:c r="G747" t="str">
        <x:f>IF(E747="","",IF(COUNTIF('DATA QCEW'!$A$2:$A$20,E747)&gt;0,"19-SECTOR","DETAIL / OTHER"))</x:f>
      </x:c>
    </x:row>
    <x:row r="748">
      <x:c r="D748" s="22"/>
      <x:c r="E748" t="str">
        <x:f>IF(LEFT(TRIM(A748),6)="NAICS ",IFERROR(MID(TRIM(A748),7,FIND(" ",TRIM(A748)&amp;" ",7)-7),""),"")</x:f>
      </x:c>
      <x:c r="F748" t="str">
        <x:f>IF(E748="","",TRIM(MID(TRIM(A748),FIND(" ",TRIM(A748)&amp;" ",7)+1,255)))</x:f>
      </x:c>
      <x:c r="G748" t="str">
        <x:f>IF(E748="","",IF(COUNTIF('DATA QCEW'!$A$2:$A$20,E748)&gt;0,"19-SECTOR","DETAIL / OTHER"))</x:f>
      </x:c>
    </x:row>
    <x:row r="749">
      <x:c r="D749" s="22"/>
      <x:c r="E749" t="str">
        <x:f>IF(LEFT(TRIM(A749),6)="NAICS ",IFERROR(MID(TRIM(A749),7,FIND(" ",TRIM(A749)&amp;" ",7)-7),""),"")</x:f>
      </x:c>
      <x:c r="F749" t="str">
        <x:f>IF(E749="","",TRIM(MID(TRIM(A749),FIND(" ",TRIM(A749)&amp;" ",7)+1,255)))</x:f>
      </x:c>
      <x:c r="G749" t="str">
        <x:f>IF(E749="","",IF(COUNTIF('DATA QCEW'!$A$2:$A$20,E749)&gt;0,"19-SECTOR","DETAIL / OTHER"))</x:f>
      </x:c>
    </x:row>
    <x:row r="750">
      <x:c r="D750" s="22"/>
      <x:c r="E750" t="str">
        <x:f>IF(LEFT(TRIM(A750),6)="NAICS ",IFERROR(MID(TRIM(A750),7,FIND(" ",TRIM(A750)&amp;" ",7)-7),""),"")</x:f>
      </x:c>
      <x:c r="F750" t="str">
        <x:f>IF(E750="","",TRIM(MID(TRIM(A750),FIND(" ",TRIM(A750)&amp;" ",7)+1,255)))</x:f>
      </x:c>
      <x:c r="G750" t="str">
        <x:f>IF(E750="","",IF(COUNTIF('DATA QCEW'!$A$2:$A$20,E750)&gt;0,"19-SECTOR","DETAIL / OTHER"))</x:f>
      </x:c>
    </x:row>
    <x:row r="751">
      <x:c r="D751" s="22"/>
      <x:c r="E751" t="str">
        <x:f>IF(LEFT(TRIM(A751),6)="NAICS ",IFERROR(MID(TRIM(A751),7,FIND(" ",TRIM(A751)&amp;" ",7)-7),""),"")</x:f>
      </x:c>
      <x:c r="F751" t="str">
        <x:f>IF(E751="","",TRIM(MID(TRIM(A751),FIND(" ",TRIM(A751)&amp;" ",7)+1,255)))</x:f>
      </x:c>
      <x:c r="G751" t="str">
        <x:f>IF(E751="","",IF(COUNTIF('DATA QCEW'!$A$2:$A$20,E751)&gt;0,"19-SECTOR","DETAIL / OTHER"))</x:f>
      </x:c>
    </x:row>
    <x:row r="752">
      <x:c r="D752" s="22"/>
      <x:c r="E752" t="str">
        <x:f>IF(LEFT(TRIM(A752),6)="NAICS ",IFERROR(MID(TRIM(A752),7,FIND(" ",TRIM(A752)&amp;" ",7)-7),""),"")</x:f>
      </x:c>
      <x:c r="F752" t="str">
        <x:f>IF(E752="","",TRIM(MID(TRIM(A752),FIND(" ",TRIM(A752)&amp;" ",7)+1,255)))</x:f>
      </x:c>
      <x:c r="G752" t="str">
        <x:f>IF(E752="","",IF(COUNTIF('DATA QCEW'!$A$2:$A$20,E752)&gt;0,"19-SECTOR","DETAIL / OTHER"))</x:f>
      </x:c>
    </x:row>
    <x:row r="753">
      <x:c r="D753" s="22"/>
      <x:c r="E753" t="str">
        <x:f>IF(LEFT(TRIM(A753),6)="NAICS ",IFERROR(MID(TRIM(A753),7,FIND(" ",TRIM(A753)&amp;" ",7)-7),""),"")</x:f>
      </x:c>
      <x:c r="F753" t="str">
        <x:f>IF(E753="","",TRIM(MID(TRIM(A753),FIND(" ",TRIM(A753)&amp;" ",7)+1,255)))</x:f>
      </x:c>
      <x:c r="G753" t="str">
        <x:f>IF(E753="","",IF(COUNTIF('DATA QCEW'!$A$2:$A$20,E753)&gt;0,"19-SECTOR","DETAIL / OTHER"))</x:f>
      </x:c>
    </x:row>
    <x:row r="754">
      <x:c r="D754" s="22"/>
      <x:c r="E754" t="str">
        <x:f>IF(LEFT(TRIM(A754),6)="NAICS ",IFERROR(MID(TRIM(A754),7,FIND(" ",TRIM(A754)&amp;" ",7)-7),""),"")</x:f>
      </x:c>
      <x:c r="F754" t="str">
        <x:f>IF(E754="","",TRIM(MID(TRIM(A754),FIND(" ",TRIM(A754)&amp;" ",7)+1,255)))</x:f>
      </x:c>
      <x:c r="G754" t="str">
        <x:f>IF(E754="","",IF(COUNTIF('DATA QCEW'!$A$2:$A$20,E754)&gt;0,"19-SECTOR","DETAIL / OTHER"))</x:f>
      </x:c>
    </x:row>
    <x:row r="755">
      <x:c r="D755" s="22"/>
      <x:c r="E755" t="str">
        <x:f>IF(LEFT(TRIM(A755),6)="NAICS ",IFERROR(MID(TRIM(A755),7,FIND(" ",TRIM(A755)&amp;" ",7)-7),""),"")</x:f>
      </x:c>
      <x:c r="F755" t="str">
        <x:f>IF(E755="","",TRIM(MID(TRIM(A755),FIND(" ",TRIM(A755)&amp;" ",7)+1,255)))</x:f>
      </x:c>
      <x:c r="G755" t="str">
        <x:f>IF(E755="","",IF(COUNTIF('DATA QCEW'!$A$2:$A$20,E755)&gt;0,"19-SECTOR","DETAIL / OTHER"))</x:f>
      </x:c>
    </x:row>
    <x:row r="756">
      <x:c r="D756" s="22"/>
      <x:c r="E756" t="str">
        <x:f>IF(LEFT(TRIM(A756),6)="NAICS ",IFERROR(MID(TRIM(A756),7,FIND(" ",TRIM(A756)&amp;" ",7)-7),""),"")</x:f>
      </x:c>
      <x:c r="F756" t="str">
        <x:f>IF(E756="","",TRIM(MID(TRIM(A756),FIND(" ",TRIM(A756)&amp;" ",7)+1,255)))</x:f>
      </x:c>
      <x:c r="G756" t="str">
        <x:f>IF(E756="","",IF(COUNTIF('DATA QCEW'!$A$2:$A$20,E756)&gt;0,"19-SECTOR","DETAIL / OTHER"))</x:f>
      </x:c>
    </x:row>
    <x:row r="757">
      <x:c r="D757" s="22"/>
      <x:c r="E757" t="str">
        <x:f>IF(LEFT(TRIM(A757),6)="NAICS ",IFERROR(MID(TRIM(A757),7,FIND(" ",TRIM(A757)&amp;" ",7)-7),""),"")</x:f>
      </x:c>
      <x:c r="F757" t="str">
        <x:f>IF(E757="","",TRIM(MID(TRIM(A757),FIND(" ",TRIM(A757)&amp;" ",7)+1,255)))</x:f>
      </x:c>
      <x:c r="G757" t="str">
        <x:f>IF(E757="","",IF(COUNTIF('DATA QCEW'!$A$2:$A$20,E757)&gt;0,"19-SECTOR","DETAIL / OTHER"))</x:f>
      </x:c>
    </x:row>
    <x:row r="758">
      <x:c r="D758" s="22"/>
      <x:c r="E758" t="str">
        <x:f>IF(LEFT(TRIM(A758),6)="NAICS ",IFERROR(MID(TRIM(A758),7,FIND(" ",TRIM(A758)&amp;" ",7)-7),""),"")</x:f>
      </x:c>
      <x:c r="F758" t="str">
        <x:f>IF(E758="","",TRIM(MID(TRIM(A758),FIND(" ",TRIM(A758)&amp;" ",7)+1,255)))</x:f>
      </x:c>
      <x:c r="G758" t="str">
        <x:f>IF(E758="","",IF(COUNTIF('DATA QCEW'!$A$2:$A$20,E758)&gt;0,"19-SECTOR","DETAIL / OTHER"))</x:f>
      </x:c>
    </x:row>
    <x:row r="759">
      <x:c r="D759" s="22"/>
      <x:c r="E759" t="str">
        <x:f>IF(LEFT(TRIM(A759),6)="NAICS ",IFERROR(MID(TRIM(A759),7,FIND(" ",TRIM(A759)&amp;" ",7)-7),""),"")</x:f>
      </x:c>
      <x:c r="F759" t="str">
        <x:f>IF(E759="","",TRIM(MID(TRIM(A759),FIND(" ",TRIM(A759)&amp;" ",7)+1,255)))</x:f>
      </x:c>
      <x:c r="G759" t="str">
        <x:f>IF(E759="","",IF(COUNTIF('DATA QCEW'!$A$2:$A$20,E759)&gt;0,"19-SECTOR","DETAIL / OTHER"))</x:f>
      </x:c>
    </x:row>
    <x:row r="760">
      <x:c r="D760" s="22"/>
      <x:c r="E760" t="str">
        <x:f>IF(LEFT(TRIM(A760),6)="NAICS ",IFERROR(MID(TRIM(A760),7,FIND(" ",TRIM(A760)&amp;" ",7)-7),""),"")</x:f>
      </x:c>
      <x:c r="F760" t="str">
        <x:f>IF(E760="","",TRIM(MID(TRIM(A760),FIND(" ",TRIM(A760)&amp;" ",7)+1,255)))</x:f>
      </x:c>
      <x:c r="G760" t="str">
        <x:f>IF(E760="","",IF(COUNTIF('DATA QCEW'!$A$2:$A$20,E760)&gt;0,"19-SECTOR","DETAIL / OTHER"))</x:f>
      </x:c>
    </x:row>
    <x:row r="761">
      <x:c r="D761" s="22"/>
      <x:c r="E761" t="str">
        <x:f>IF(LEFT(TRIM(A761),6)="NAICS ",IFERROR(MID(TRIM(A761),7,FIND(" ",TRIM(A761)&amp;" ",7)-7),""),"")</x:f>
      </x:c>
      <x:c r="F761" t="str">
        <x:f>IF(E761="","",TRIM(MID(TRIM(A761),FIND(" ",TRIM(A761)&amp;" ",7)+1,255)))</x:f>
      </x:c>
      <x:c r="G761" t="str">
        <x:f>IF(E761="","",IF(COUNTIF('DATA QCEW'!$A$2:$A$20,E761)&gt;0,"19-SECTOR","DETAIL / OTHER"))</x:f>
      </x:c>
    </x:row>
    <x:row r="762">
      <x:c r="D762" s="22"/>
      <x:c r="E762" t="str">
        <x:f>IF(LEFT(TRIM(A762),6)="NAICS ",IFERROR(MID(TRIM(A762),7,FIND(" ",TRIM(A762)&amp;" ",7)-7),""),"")</x:f>
      </x:c>
      <x:c r="F762" t="str">
        <x:f>IF(E762="","",TRIM(MID(TRIM(A762),FIND(" ",TRIM(A762)&amp;" ",7)+1,255)))</x:f>
      </x:c>
      <x:c r="G762" t="str">
        <x:f>IF(E762="","",IF(COUNTIF('DATA QCEW'!$A$2:$A$20,E762)&gt;0,"19-SECTOR","DETAIL / OTHER"))</x:f>
      </x:c>
    </x:row>
    <x:row r="763">
      <x:c r="D763" s="22"/>
      <x:c r="E763" t="str">
        <x:f>IF(LEFT(TRIM(A763),6)="NAICS ",IFERROR(MID(TRIM(A763),7,FIND(" ",TRIM(A763)&amp;" ",7)-7),""),"")</x:f>
      </x:c>
      <x:c r="F763" t="str">
        <x:f>IF(E763="","",TRIM(MID(TRIM(A763),FIND(" ",TRIM(A763)&amp;" ",7)+1,255)))</x:f>
      </x:c>
      <x:c r="G763" t="str">
        <x:f>IF(E763="","",IF(COUNTIF('DATA QCEW'!$A$2:$A$20,E763)&gt;0,"19-SECTOR","DETAIL / OTHER"))</x:f>
      </x:c>
    </x:row>
    <x:row r="764">
      <x:c r="D764" s="22"/>
      <x:c r="E764" t="str">
        <x:f>IF(LEFT(TRIM(A764),6)="NAICS ",IFERROR(MID(TRIM(A764),7,FIND(" ",TRIM(A764)&amp;" ",7)-7),""),"")</x:f>
      </x:c>
      <x:c r="F764" t="str">
        <x:f>IF(E764="","",TRIM(MID(TRIM(A764),FIND(" ",TRIM(A764)&amp;" ",7)+1,255)))</x:f>
      </x:c>
      <x:c r="G764" t="str">
        <x:f>IF(E764="","",IF(COUNTIF('DATA QCEW'!$A$2:$A$20,E764)&gt;0,"19-SECTOR","DETAIL / OTHER"))</x:f>
      </x:c>
    </x:row>
    <x:row r="765">
      <x:c r="D765" s="22"/>
      <x:c r="E765" t="str">
        <x:f>IF(LEFT(TRIM(A765),6)="NAICS ",IFERROR(MID(TRIM(A765),7,FIND(" ",TRIM(A765)&amp;" ",7)-7),""),"")</x:f>
      </x:c>
      <x:c r="F765" t="str">
        <x:f>IF(E765="","",TRIM(MID(TRIM(A765),FIND(" ",TRIM(A765)&amp;" ",7)+1,255)))</x:f>
      </x:c>
      <x:c r="G765" t="str">
        <x:f>IF(E765="","",IF(COUNTIF('DATA QCEW'!$A$2:$A$20,E765)&gt;0,"19-SECTOR","DETAIL / OTHER"))</x:f>
      </x:c>
    </x:row>
    <x:row r="766">
      <x:c r="D766" s="22"/>
      <x:c r="E766" t="str">
        <x:f>IF(LEFT(TRIM(A766),6)="NAICS ",IFERROR(MID(TRIM(A766),7,FIND(" ",TRIM(A766)&amp;" ",7)-7),""),"")</x:f>
      </x:c>
      <x:c r="F766" t="str">
        <x:f>IF(E766="","",TRIM(MID(TRIM(A766),FIND(" ",TRIM(A766)&amp;" ",7)+1,255)))</x:f>
      </x:c>
      <x:c r="G766" t="str">
        <x:f>IF(E766="","",IF(COUNTIF('DATA QCEW'!$A$2:$A$20,E766)&gt;0,"19-SECTOR","DETAIL / OTHER"))</x:f>
      </x:c>
    </x:row>
    <x:row r="767">
      <x:c r="D767" s="22"/>
      <x:c r="E767" t="str">
        <x:f>IF(LEFT(TRIM(A767),6)="NAICS ",IFERROR(MID(TRIM(A767),7,FIND(" ",TRIM(A767)&amp;" ",7)-7),""),"")</x:f>
      </x:c>
      <x:c r="F767" t="str">
        <x:f>IF(E767="","",TRIM(MID(TRIM(A767),FIND(" ",TRIM(A767)&amp;" ",7)+1,255)))</x:f>
      </x:c>
      <x:c r="G767" t="str">
        <x:f>IF(E767="","",IF(COUNTIF('DATA QCEW'!$A$2:$A$20,E767)&gt;0,"19-SECTOR","DETAIL / OTHER"))</x:f>
      </x:c>
    </x:row>
    <x:row r="768">
      <x:c r="D768" s="22"/>
      <x:c r="E768" t="str">
        <x:f>IF(LEFT(TRIM(A768),6)="NAICS ",IFERROR(MID(TRIM(A768),7,FIND(" ",TRIM(A768)&amp;" ",7)-7),""),"")</x:f>
      </x:c>
      <x:c r="F768" t="str">
        <x:f>IF(E768="","",TRIM(MID(TRIM(A768),FIND(" ",TRIM(A768)&amp;" ",7)+1,255)))</x:f>
      </x:c>
      <x:c r="G768" t="str">
        <x:f>IF(E768="","",IF(COUNTIF('DATA QCEW'!$A$2:$A$20,E768)&gt;0,"19-SECTOR","DETAIL / OTHER"))</x:f>
      </x:c>
    </x:row>
    <x:row r="769">
      <x:c r="D769" s="22"/>
      <x:c r="E769" t="str">
        <x:f>IF(LEFT(TRIM(A769),6)="NAICS ",IFERROR(MID(TRIM(A769),7,FIND(" ",TRIM(A769)&amp;" ",7)-7),""),"")</x:f>
      </x:c>
      <x:c r="F769" t="str">
        <x:f>IF(E769="","",TRIM(MID(TRIM(A769),FIND(" ",TRIM(A769)&amp;" ",7)+1,255)))</x:f>
      </x:c>
      <x:c r="G769" t="str">
        <x:f>IF(E769="","",IF(COUNTIF('DATA QCEW'!$A$2:$A$20,E769)&gt;0,"19-SECTOR","DETAIL / OTHER"))</x:f>
      </x:c>
    </x:row>
    <x:row r="770">
      <x:c r="D770" s="22"/>
      <x:c r="E770" t="str">
        <x:f>IF(LEFT(TRIM(A770),6)="NAICS ",IFERROR(MID(TRIM(A770),7,FIND(" ",TRIM(A770)&amp;" ",7)-7),""),"")</x:f>
      </x:c>
      <x:c r="F770" t="str">
        <x:f>IF(E770="","",TRIM(MID(TRIM(A770),FIND(" ",TRIM(A770)&amp;" ",7)+1,255)))</x:f>
      </x:c>
      <x:c r="G770" t="str">
        <x:f>IF(E770="","",IF(COUNTIF('DATA QCEW'!$A$2:$A$20,E770)&gt;0,"19-SECTOR","DETAIL / OTHER"))</x:f>
      </x:c>
    </x:row>
    <x:row r="771">
      <x:c r="D771" s="22"/>
      <x:c r="E771" t="str">
        <x:f>IF(LEFT(TRIM(A771),6)="NAICS ",IFERROR(MID(TRIM(A771),7,FIND(" ",TRIM(A771)&amp;" ",7)-7),""),"")</x:f>
      </x:c>
      <x:c r="F771" t="str">
        <x:f>IF(E771="","",TRIM(MID(TRIM(A771),FIND(" ",TRIM(A771)&amp;" ",7)+1,255)))</x:f>
      </x:c>
      <x:c r="G771" t="str">
        <x:f>IF(E771="","",IF(COUNTIF('DATA QCEW'!$A$2:$A$20,E771)&gt;0,"19-SECTOR","DETAIL / OTHER"))</x:f>
      </x:c>
    </x:row>
    <x:row r="772">
      <x:c r="D772" s="22"/>
      <x:c r="E772" t="str">
        <x:f>IF(LEFT(TRIM(A772),6)="NAICS ",IFERROR(MID(TRIM(A772),7,FIND(" ",TRIM(A772)&amp;" ",7)-7),""),"")</x:f>
      </x:c>
      <x:c r="F772" t="str">
        <x:f>IF(E772="","",TRIM(MID(TRIM(A772),FIND(" ",TRIM(A772)&amp;" ",7)+1,255)))</x:f>
      </x:c>
      <x:c r="G772" t="str">
        <x:f>IF(E772="","",IF(COUNTIF('DATA QCEW'!$A$2:$A$20,E772)&gt;0,"19-SECTOR","DETAIL / OTHER"))</x:f>
      </x:c>
    </x:row>
    <x:row r="773">
      <x:c r="D773" s="22"/>
      <x:c r="E773" t="str">
        <x:f>IF(LEFT(TRIM(A773),6)="NAICS ",IFERROR(MID(TRIM(A773),7,FIND(" ",TRIM(A773)&amp;" ",7)-7),""),"")</x:f>
      </x:c>
      <x:c r="F773" t="str">
        <x:f>IF(E773="","",TRIM(MID(TRIM(A773),FIND(" ",TRIM(A773)&amp;" ",7)+1,255)))</x:f>
      </x:c>
      <x:c r="G773" t="str">
        <x:f>IF(E773="","",IF(COUNTIF('DATA QCEW'!$A$2:$A$20,E773)&gt;0,"19-SECTOR","DETAIL / OTHER"))</x:f>
      </x:c>
    </x:row>
    <x:row r="774">
      <x:c r="D774" s="22"/>
      <x:c r="E774" t="str">
        <x:f>IF(LEFT(TRIM(A774),6)="NAICS ",IFERROR(MID(TRIM(A774),7,FIND(" ",TRIM(A774)&amp;" ",7)-7),""),"")</x:f>
      </x:c>
      <x:c r="F774" t="str">
        <x:f>IF(E774="","",TRIM(MID(TRIM(A774),FIND(" ",TRIM(A774)&amp;" ",7)+1,255)))</x:f>
      </x:c>
      <x:c r="G774" t="str">
        <x:f>IF(E774="","",IF(COUNTIF('DATA QCEW'!$A$2:$A$20,E774)&gt;0,"19-SECTOR","DETAIL / OTHER"))</x:f>
      </x:c>
    </x:row>
    <x:row r="775">
      <x:c r="D775" s="22"/>
      <x:c r="E775" t="str">
        <x:f>IF(LEFT(TRIM(A775),6)="NAICS ",IFERROR(MID(TRIM(A775),7,FIND(" ",TRIM(A775)&amp;" ",7)-7),""),"")</x:f>
      </x:c>
      <x:c r="F775" t="str">
        <x:f>IF(E775="","",TRIM(MID(TRIM(A775),FIND(" ",TRIM(A775)&amp;" ",7)+1,255)))</x:f>
      </x:c>
      <x:c r="G775" t="str">
        <x:f>IF(E775="","",IF(COUNTIF('DATA QCEW'!$A$2:$A$20,E775)&gt;0,"19-SECTOR","DETAIL / OTHER"))</x:f>
      </x:c>
    </x:row>
    <x:row r="776">
      <x:c r="D776" s="22"/>
      <x:c r="E776" t="str">
        <x:f>IF(LEFT(TRIM(A776),6)="NAICS ",IFERROR(MID(TRIM(A776),7,FIND(" ",TRIM(A776)&amp;" ",7)-7),""),"")</x:f>
      </x:c>
      <x:c r="F776" t="str">
        <x:f>IF(E776="","",TRIM(MID(TRIM(A776),FIND(" ",TRIM(A776)&amp;" ",7)+1,255)))</x:f>
      </x:c>
      <x:c r="G776" t="str">
        <x:f>IF(E776="","",IF(COUNTIF('DATA QCEW'!$A$2:$A$20,E776)&gt;0,"19-SECTOR","DETAIL / OTHER"))</x:f>
      </x:c>
    </x:row>
    <x:row r="777">
      <x:c r="D777" s="22"/>
      <x:c r="E777" t="str">
        <x:f>IF(LEFT(TRIM(A777),6)="NAICS ",IFERROR(MID(TRIM(A777),7,FIND(" ",TRIM(A777)&amp;" ",7)-7),""),"")</x:f>
      </x:c>
      <x:c r="F777" t="str">
        <x:f>IF(E777="","",TRIM(MID(TRIM(A777),FIND(" ",TRIM(A777)&amp;" ",7)+1,255)))</x:f>
      </x:c>
      <x:c r="G777" t="str">
        <x:f>IF(E777="","",IF(COUNTIF('DATA QCEW'!$A$2:$A$20,E777)&gt;0,"19-SECTOR","DETAIL / OTHER"))</x:f>
      </x:c>
    </x:row>
    <x:row r="778">
      <x:c r="D778" s="22"/>
      <x:c r="E778" t="str">
        <x:f>IF(LEFT(TRIM(A778),6)="NAICS ",IFERROR(MID(TRIM(A778),7,FIND(" ",TRIM(A778)&amp;" ",7)-7),""),"")</x:f>
      </x:c>
      <x:c r="F778" t="str">
        <x:f>IF(E778="","",TRIM(MID(TRIM(A778),FIND(" ",TRIM(A778)&amp;" ",7)+1,255)))</x:f>
      </x:c>
      <x:c r="G778" t="str">
        <x:f>IF(E778="","",IF(COUNTIF('DATA QCEW'!$A$2:$A$20,E778)&gt;0,"19-SECTOR","DETAIL / OTHER"))</x:f>
      </x:c>
    </x:row>
    <x:row r="779">
      <x:c r="D779" s="22"/>
      <x:c r="E779" t="str">
        <x:f>IF(LEFT(TRIM(A779),6)="NAICS ",IFERROR(MID(TRIM(A779),7,FIND(" ",TRIM(A779)&amp;" ",7)-7),""),"")</x:f>
      </x:c>
      <x:c r="F779" t="str">
        <x:f>IF(E779="","",TRIM(MID(TRIM(A779),FIND(" ",TRIM(A779)&amp;" ",7)+1,255)))</x:f>
      </x:c>
      <x:c r="G779" t="str">
        <x:f>IF(E779="","",IF(COUNTIF('DATA QCEW'!$A$2:$A$20,E779)&gt;0,"19-SECTOR","DETAIL / OTHER"))</x:f>
      </x:c>
    </x:row>
    <x:row r="780">
      <x:c r="D780" s="22"/>
      <x:c r="E780" t="str">
        <x:f>IF(LEFT(TRIM(A780),6)="NAICS ",IFERROR(MID(TRIM(A780),7,FIND(" ",TRIM(A780)&amp;" ",7)-7),""),"")</x:f>
      </x:c>
      <x:c r="F780" t="str">
        <x:f>IF(E780="","",TRIM(MID(TRIM(A780),FIND(" ",TRIM(A780)&amp;" ",7)+1,255)))</x:f>
      </x:c>
      <x:c r="G780" t="str">
        <x:f>IF(E780="","",IF(COUNTIF('DATA QCEW'!$A$2:$A$20,E780)&gt;0,"19-SECTOR","DETAIL / OTHER"))</x:f>
      </x:c>
    </x:row>
    <x:row r="781">
      <x:c r="D781" s="22"/>
      <x:c r="E781" t="str">
        <x:f>IF(LEFT(TRIM(A781),6)="NAICS ",IFERROR(MID(TRIM(A781),7,FIND(" ",TRIM(A781)&amp;" ",7)-7),""),"")</x:f>
      </x:c>
      <x:c r="F781" t="str">
        <x:f>IF(E781="","",TRIM(MID(TRIM(A781),FIND(" ",TRIM(A781)&amp;" ",7)+1,255)))</x:f>
      </x:c>
      <x:c r="G781" t="str">
        <x:f>IF(E781="","",IF(COUNTIF('DATA QCEW'!$A$2:$A$20,E781)&gt;0,"19-SECTOR","DETAIL / OTHER"))</x:f>
      </x:c>
    </x:row>
    <x:row r="782">
      <x:c r="D782" s="22"/>
      <x:c r="E782" t="str">
        <x:f>IF(LEFT(TRIM(A782),6)="NAICS ",IFERROR(MID(TRIM(A782),7,FIND(" ",TRIM(A782)&amp;" ",7)-7),""),"")</x:f>
      </x:c>
      <x:c r="F782" t="str">
        <x:f>IF(E782="","",TRIM(MID(TRIM(A782),FIND(" ",TRIM(A782)&amp;" ",7)+1,255)))</x:f>
      </x:c>
      <x:c r="G782" t="str">
        <x:f>IF(E782="","",IF(COUNTIF('DATA QCEW'!$A$2:$A$20,E782)&gt;0,"19-SECTOR","DETAIL / OTHER"))</x:f>
      </x:c>
    </x:row>
    <x:row r="783">
      <x:c r="D783" s="22"/>
      <x:c r="E783" t="str">
        <x:f>IF(LEFT(TRIM(A783),6)="NAICS ",IFERROR(MID(TRIM(A783),7,FIND(" ",TRIM(A783)&amp;" ",7)-7),""),"")</x:f>
      </x:c>
      <x:c r="F783" t="str">
        <x:f>IF(E783="","",TRIM(MID(TRIM(A783),FIND(" ",TRIM(A783)&amp;" ",7)+1,255)))</x:f>
      </x:c>
      <x:c r="G783" t="str">
        <x:f>IF(E783="","",IF(COUNTIF('DATA QCEW'!$A$2:$A$20,E783)&gt;0,"19-SECTOR","DETAIL / OTHER"))</x:f>
      </x:c>
    </x:row>
    <x:row r="784">
      <x:c r="D784" s="22"/>
      <x:c r="E784" t="str">
        <x:f>IF(LEFT(TRIM(A784),6)="NAICS ",IFERROR(MID(TRIM(A784),7,FIND(" ",TRIM(A784)&amp;" ",7)-7),""),"")</x:f>
      </x:c>
      <x:c r="F784" t="str">
        <x:f>IF(E784="","",TRIM(MID(TRIM(A784),FIND(" ",TRIM(A784)&amp;" ",7)+1,255)))</x:f>
      </x:c>
      <x:c r="G784" t="str">
        <x:f>IF(E784="","",IF(COUNTIF('DATA QCEW'!$A$2:$A$20,E784)&gt;0,"19-SECTOR","DETAIL / OTHER"))</x:f>
      </x:c>
    </x:row>
    <x:row r="785">
      <x:c r="D785" s="22"/>
      <x:c r="E785" t="str">
        <x:f>IF(LEFT(TRIM(A785),6)="NAICS ",IFERROR(MID(TRIM(A785),7,FIND(" ",TRIM(A785)&amp;" ",7)-7),""),"")</x:f>
      </x:c>
      <x:c r="F785" t="str">
        <x:f>IF(E785="","",TRIM(MID(TRIM(A785),FIND(" ",TRIM(A785)&amp;" ",7)+1,255)))</x:f>
      </x:c>
      <x:c r="G785" t="str">
        <x:f>IF(E785="","",IF(COUNTIF('DATA QCEW'!$A$2:$A$20,E785)&gt;0,"19-SECTOR","DETAIL / OTHER"))</x:f>
      </x:c>
    </x:row>
    <x:row r="786">
      <x:c r="D786" s="22"/>
      <x:c r="E786" t="str">
        <x:f>IF(LEFT(TRIM(A786),6)="NAICS ",IFERROR(MID(TRIM(A786),7,FIND(" ",TRIM(A786)&amp;" ",7)-7),""),"")</x:f>
      </x:c>
      <x:c r="F786" t="str">
        <x:f>IF(E786="","",TRIM(MID(TRIM(A786),FIND(" ",TRIM(A786)&amp;" ",7)+1,255)))</x:f>
      </x:c>
      <x:c r="G786" t="str">
        <x:f>IF(E786="","",IF(COUNTIF('DATA QCEW'!$A$2:$A$20,E786)&gt;0,"19-SECTOR","DETAIL / OTHER"))</x:f>
      </x:c>
    </x:row>
    <x:row r="787">
      <x:c r="D787" s="22"/>
      <x:c r="E787" t="str">
        <x:f>IF(LEFT(TRIM(A787),6)="NAICS ",IFERROR(MID(TRIM(A787),7,FIND(" ",TRIM(A787)&amp;" ",7)-7),""),"")</x:f>
      </x:c>
      <x:c r="F787" t="str">
        <x:f>IF(E787="","",TRIM(MID(TRIM(A787),FIND(" ",TRIM(A787)&amp;" ",7)+1,255)))</x:f>
      </x:c>
      <x:c r="G787" t="str">
        <x:f>IF(E787="","",IF(COUNTIF('DATA QCEW'!$A$2:$A$20,E787)&gt;0,"19-SECTOR","DETAIL / OTHER"))</x:f>
      </x:c>
    </x:row>
    <x:row r="788">
      <x:c r="D788" s="22"/>
      <x:c r="E788" t="str">
        <x:f>IF(LEFT(TRIM(A788),6)="NAICS ",IFERROR(MID(TRIM(A788),7,FIND(" ",TRIM(A788)&amp;" ",7)-7),""),"")</x:f>
      </x:c>
      <x:c r="F788" t="str">
        <x:f>IF(E788="","",TRIM(MID(TRIM(A788),FIND(" ",TRIM(A788)&amp;" ",7)+1,255)))</x:f>
      </x:c>
      <x:c r="G788" t="str">
        <x:f>IF(E788="","",IF(COUNTIF('DATA QCEW'!$A$2:$A$20,E788)&gt;0,"19-SECTOR","DETAIL / OTHER"))</x:f>
      </x:c>
    </x:row>
    <x:row r="789">
      <x:c r="D789" s="22"/>
      <x:c r="E789" t="str">
        <x:f>IF(LEFT(TRIM(A789),6)="NAICS ",IFERROR(MID(TRIM(A789),7,FIND(" ",TRIM(A789)&amp;" ",7)-7),""),"")</x:f>
      </x:c>
      <x:c r="F789" t="str">
        <x:f>IF(E789="","",TRIM(MID(TRIM(A789),FIND(" ",TRIM(A789)&amp;" ",7)+1,255)))</x:f>
      </x:c>
      <x:c r="G789" t="str">
        <x:f>IF(E789="","",IF(COUNTIF('DATA QCEW'!$A$2:$A$20,E789)&gt;0,"19-SECTOR","DETAIL / OTHER"))</x:f>
      </x:c>
    </x:row>
    <x:row r="790">
      <x:c r="D790" s="22"/>
      <x:c r="E790" t="str">
        <x:f>IF(LEFT(TRIM(A790),6)="NAICS ",IFERROR(MID(TRIM(A790),7,FIND(" ",TRIM(A790)&amp;" ",7)-7),""),"")</x:f>
      </x:c>
      <x:c r="F790" t="str">
        <x:f>IF(E790="","",TRIM(MID(TRIM(A790),FIND(" ",TRIM(A790)&amp;" ",7)+1,255)))</x:f>
      </x:c>
      <x:c r="G790" t="str">
        <x:f>IF(E790="","",IF(COUNTIF('DATA QCEW'!$A$2:$A$20,E790)&gt;0,"19-SECTOR","DETAIL / OTHER"))</x:f>
      </x:c>
    </x:row>
    <x:row r="791">
      <x:c r="D791" s="22"/>
      <x:c r="E791" t="str">
        <x:f>IF(LEFT(TRIM(A791),6)="NAICS ",IFERROR(MID(TRIM(A791),7,FIND(" ",TRIM(A791)&amp;" ",7)-7),""),"")</x:f>
      </x:c>
      <x:c r="F791" t="str">
        <x:f>IF(E791="","",TRIM(MID(TRIM(A791),FIND(" ",TRIM(A791)&amp;" ",7)+1,255)))</x:f>
      </x:c>
      <x:c r="G791" t="str">
        <x:f>IF(E791="","",IF(COUNTIF('DATA QCEW'!$A$2:$A$20,E791)&gt;0,"19-SECTOR","DETAIL / OTHER"))</x:f>
      </x:c>
    </x:row>
    <x:row r="792">
      <x:c r="D792" s="22"/>
      <x:c r="E792" t="str">
        <x:f>IF(LEFT(TRIM(A792),6)="NAICS ",IFERROR(MID(TRIM(A792),7,FIND(" ",TRIM(A792)&amp;" ",7)-7),""),"")</x:f>
      </x:c>
      <x:c r="F792" t="str">
        <x:f>IF(E792="","",TRIM(MID(TRIM(A792),FIND(" ",TRIM(A792)&amp;" ",7)+1,255)))</x:f>
      </x:c>
      <x:c r="G792" t="str">
        <x:f>IF(E792="","",IF(COUNTIF('DATA QCEW'!$A$2:$A$20,E792)&gt;0,"19-SECTOR","DETAIL / OTHER"))</x:f>
      </x:c>
    </x:row>
    <x:row r="793">
      <x:c r="D793" s="22"/>
      <x:c r="E793" t="str">
        <x:f>IF(LEFT(TRIM(A793),6)="NAICS ",IFERROR(MID(TRIM(A793),7,FIND(" ",TRIM(A793)&amp;" ",7)-7),""),"")</x:f>
      </x:c>
      <x:c r="F793" t="str">
        <x:f>IF(E793="","",TRIM(MID(TRIM(A793),FIND(" ",TRIM(A793)&amp;" ",7)+1,255)))</x:f>
      </x:c>
      <x:c r="G793" t="str">
        <x:f>IF(E793="","",IF(COUNTIF('DATA QCEW'!$A$2:$A$20,E793)&gt;0,"19-SECTOR","DETAIL / OTHER"))</x:f>
      </x:c>
    </x:row>
    <x:row r="794">
      <x:c r="D794" s="22"/>
      <x:c r="E794" t="str">
        <x:f>IF(LEFT(TRIM(A794),6)="NAICS ",IFERROR(MID(TRIM(A794),7,FIND(" ",TRIM(A794)&amp;" ",7)-7),""),"")</x:f>
      </x:c>
      <x:c r="F794" t="str">
        <x:f>IF(E794="","",TRIM(MID(TRIM(A794),FIND(" ",TRIM(A794)&amp;" ",7)+1,255)))</x:f>
      </x:c>
      <x:c r="G794" t="str">
        <x:f>IF(E794="","",IF(COUNTIF('DATA QCEW'!$A$2:$A$20,E794)&gt;0,"19-SECTOR","DETAIL / OTHER"))</x:f>
      </x:c>
    </x:row>
    <x:row r="795">
      <x:c r="D795" s="22"/>
      <x:c r="E795" t="str">
        <x:f>IF(LEFT(TRIM(A795),6)="NAICS ",IFERROR(MID(TRIM(A795),7,FIND(" ",TRIM(A795)&amp;" ",7)-7),""),"")</x:f>
      </x:c>
      <x:c r="F795" t="str">
        <x:f>IF(E795="","",TRIM(MID(TRIM(A795),FIND(" ",TRIM(A795)&amp;" ",7)+1,255)))</x:f>
      </x:c>
      <x:c r="G795" t="str">
        <x:f>IF(E795="","",IF(COUNTIF('DATA QCEW'!$A$2:$A$20,E795)&gt;0,"19-SECTOR","DETAIL / OTHER"))</x:f>
      </x:c>
    </x:row>
    <x:row r="796">
      <x:c r="D796" s="22"/>
      <x:c r="E796" t="str">
        <x:f>IF(LEFT(TRIM(A796),6)="NAICS ",IFERROR(MID(TRIM(A796),7,FIND(" ",TRIM(A796)&amp;" ",7)-7),""),"")</x:f>
      </x:c>
      <x:c r="F796" t="str">
        <x:f>IF(E796="","",TRIM(MID(TRIM(A796),FIND(" ",TRIM(A796)&amp;" ",7)+1,255)))</x:f>
      </x:c>
      <x:c r="G796" t="str">
        <x:f>IF(E796="","",IF(COUNTIF('DATA QCEW'!$A$2:$A$20,E796)&gt;0,"19-SECTOR","DETAIL / OTHER"))</x:f>
      </x:c>
    </x:row>
    <x:row r="797">
      <x:c r="D797" s="22"/>
      <x:c r="E797" t="str">
        <x:f>IF(LEFT(TRIM(A797),6)="NAICS ",IFERROR(MID(TRIM(A797),7,FIND(" ",TRIM(A797)&amp;" ",7)-7),""),"")</x:f>
      </x:c>
      <x:c r="F797" t="str">
        <x:f>IF(E797="","",TRIM(MID(TRIM(A797),FIND(" ",TRIM(A797)&amp;" ",7)+1,255)))</x:f>
      </x:c>
      <x:c r="G797" t="str">
        <x:f>IF(E797="","",IF(COUNTIF('DATA QCEW'!$A$2:$A$20,E797)&gt;0,"19-SECTOR","DETAIL / OTHER"))</x:f>
      </x:c>
    </x:row>
    <x:row r="798">
      <x:c r="D798" s="22"/>
      <x:c r="E798" t="str">
        <x:f>IF(LEFT(TRIM(A798),6)="NAICS ",IFERROR(MID(TRIM(A798),7,FIND(" ",TRIM(A798)&amp;" ",7)-7),""),"")</x:f>
      </x:c>
      <x:c r="F798" t="str">
        <x:f>IF(E798="","",TRIM(MID(TRIM(A798),FIND(" ",TRIM(A798)&amp;" ",7)+1,255)))</x:f>
      </x:c>
      <x:c r="G798" t="str">
        <x:f>IF(E798="","",IF(COUNTIF('DATA QCEW'!$A$2:$A$20,E798)&gt;0,"19-SECTOR","DETAIL / OTHER"))</x:f>
      </x:c>
    </x:row>
    <x:row r="799">
      <x:c r="D799" s="22"/>
      <x:c r="E799" t="str">
        <x:f>IF(LEFT(TRIM(A799),6)="NAICS ",IFERROR(MID(TRIM(A799),7,FIND(" ",TRIM(A799)&amp;" ",7)-7),""),"")</x:f>
      </x:c>
      <x:c r="F799" t="str">
        <x:f>IF(E799="","",TRIM(MID(TRIM(A799),FIND(" ",TRIM(A799)&amp;" ",7)+1,255)))</x:f>
      </x:c>
      <x:c r="G799" t="str">
        <x:f>IF(E799="","",IF(COUNTIF('DATA QCEW'!$A$2:$A$20,E799)&gt;0,"19-SECTOR","DETAIL / OTHER"))</x:f>
      </x:c>
    </x:row>
    <x:row r="800">
      <x:c r="D800" s="22"/>
      <x:c r="E800" t="str">
        <x:f>IF(LEFT(TRIM(A800),6)="NAICS ",IFERROR(MID(TRIM(A800),7,FIND(" ",TRIM(A800)&amp;" ",7)-7),""),"")</x:f>
      </x:c>
      <x:c r="F800" t="str">
        <x:f>IF(E800="","",TRIM(MID(TRIM(A800),FIND(" ",TRIM(A800)&amp;" ",7)+1,255)))</x:f>
      </x:c>
      <x:c r="G800" t="str">
        <x:f>IF(E800="","",IF(COUNTIF('DATA QCEW'!$A$2:$A$20,E800)&gt;0,"19-SECTOR","DETAIL / OTHER"))</x:f>
      </x:c>
    </x:row>
    <x:row r="801">
      <x:c r="D801" s="22"/>
      <x:c r="E801" t="str">
        <x:f>IF(LEFT(TRIM(A801),6)="NAICS ",IFERROR(MID(TRIM(A801),7,FIND(" ",TRIM(A801)&amp;" ",7)-7),""),"")</x:f>
      </x:c>
      <x:c r="F801" t="str">
        <x:f>IF(E801="","",TRIM(MID(TRIM(A801),FIND(" ",TRIM(A801)&amp;" ",7)+1,255)))</x:f>
      </x:c>
      <x:c r="G801" t="str">
        <x:f>IF(E801="","",IF(COUNTIF('DATA QCEW'!$A$2:$A$20,E801)&gt;0,"19-SECTOR","DETAIL / OTHER"))</x:f>
      </x:c>
    </x:row>
    <x:row r="802">
      <x:c r="D802" s="22"/>
      <x:c r="E802" t="str">
        <x:f>IF(LEFT(TRIM(A802),6)="NAICS ",IFERROR(MID(TRIM(A802),7,FIND(" ",TRIM(A802)&amp;" ",7)-7),""),"")</x:f>
      </x:c>
      <x:c r="F802" t="str">
        <x:f>IF(E802="","",TRIM(MID(TRIM(A802),FIND(" ",TRIM(A802)&amp;" ",7)+1,255)))</x:f>
      </x:c>
      <x:c r="G802" t="str">
        <x:f>IF(E802="","",IF(COUNTIF('DATA QCEW'!$A$2:$A$20,E802)&gt;0,"19-SECTOR","DETAIL / OTHER"))</x:f>
      </x:c>
    </x:row>
    <x:row r="803">
      <x:c r="D803" s="22"/>
      <x:c r="E803" t="str">
        <x:f>IF(LEFT(TRIM(A803),6)="NAICS ",IFERROR(MID(TRIM(A803),7,FIND(" ",TRIM(A803)&amp;" ",7)-7),""),"")</x:f>
      </x:c>
      <x:c r="F803" t="str">
        <x:f>IF(E803="","",TRIM(MID(TRIM(A803),FIND(" ",TRIM(A803)&amp;" ",7)+1,255)))</x:f>
      </x:c>
      <x:c r="G803" t="str">
        <x:f>IF(E803="","",IF(COUNTIF('DATA QCEW'!$A$2:$A$20,E803)&gt;0,"19-SECTOR","DETAIL / OTHER"))</x:f>
      </x:c>
    </x:row>
    <x:row r="804">
      <x:c r="D804" s="22"/>
      <x:c r="E804" t="str">
        <x:f>IF(LEFT(TRIM(A804),6)="NAICS ",IFERROR(MID(TRIM(A804),7,FIND(" ",TRIM(A804)&amp;" ",7)-7),""),"")</x:f>
      </x:c>
      <x:c r="F804" t="str">
        <x:f>IF(E804="","",TRIM(MID(TRIM(A804),FIND(" ",TRIM(A804)&amp;" ",7)+1,255)))</x:f>
      </x:c>
      <x:c r="G804" t="str">
        <x:f>IF(E804="","",IF(COUNTIF('DATA QCEW'!$A$2:$A$20,E804)&gt;0,"19-SECTOR","DETAIL / OTHER"))</x:f>
      </x:c>
    </x:row>
    <x:row r="805">
      <x:c r="D805" s="22"/>
      <x:c r="E805" t="str">
        <x:f>IF(LEFT(TRIM(A805),6)="NAICS ",IFERROR(MID(TRIM(A805),7,FIND(" ",TRIM(A805)&amp;" ",7)-7),""),"")</x:f>
      </x:c>
      <x:c r="F805" t="str">
        <x:f>IF(E805="","",TRIM(MID(TRIM(A805),FIND(" ",TRIM(A805)&amp;" ",7)+1,255)))</x:f>
      </x:c>
      <x:c r="G805" t="str">
        <x:f>IF(E805="","",IF(COUNTIF('DATA QCEW'!$A$2:$A$20,E805)&gt;0,"19-SECTOR","DETAIL / OTHER"))</x:f>
      </x:c>
    </x:row>
    <x:row r="806">
      <x:c r="D806" s="22"/>
      <x:c r="E806" t="str">
        <x:f>IF(LEFT(TRIM(A806),6)="NAICS ",IFERROR(MID(TRIM(A806),7,FIND(" ",TRIM(A806)&amp;" ",7)-7),""),"")</x:f>
      </x:c>
      <x:c r="F806" t="str">
        <x:f>IF(E806="","",TRIM(MID(TRIM(A806),FIND(" ",TRIM(A806)&amp;" ",7)+1,255)))</x:f>
      </x:c>
      <x:c r="G806" t="str">
        <x:f>IF(E806="","",IF(COUNTIF('DATA QCEW'!$A$2:$A$20,E806)&gt;0,"19-SECTOR","DETAIL / OTHER"))</x:f>
      </x:c>
    </x:row>
    <x:row r="807">
      <x:c r="D807" s="22"/>
      <x:c r="E807" t="str">
        <x:f>IF(LEFT(TRIM(A807),6)="NAICS ",IFERROR(MID(TRIM(A807),7,FIND(" ",TRIM(A807)&amp;" ",7)-7),""),"")</x:f>
      </x:c>
      <x:c r="F807" t="str">
        <x:f>IF(E807="","",TRIM(MID(TRIM(A807),FIND(" ",TRIM(A807)&amp;" ",7)+1,255)))</x:f>
      </x:c>
      <x:c r="G807" t="str">
        <x:f>IF(E807="","",IF(COUNTIF('DATA QCEW'!$A$2:$A$20,E807)&gt;0,"19-SECTOR","DETAIL / OTHER"))</x:f>
      </x:c>
    </x:row>
    <x:row r="808">
      <x:c r="D808" s="22"/>
      <x:c r="E808" t="str">
        <x:f>IF(LEFT(TRIM(A808),6)="NAICS ",IFERROR(MID(TRIM(A808),7,FIND(" ",TRIM(A808)&amp;" ",7)-7),""),"")</x:f>
      </x:c>
      <x:c r="F808" t="str">
        <x:f>IF(E808="","",TRIM(MID(TRIM(A808),FIND(" ",TRIM(A808)&amp;" ",7)+1,255)))</x:f>
      </x:c>
      <x:c r="G808" t="str">
        <x:f>IF(E808="","",IF(COUNTIF('DATA QCEW'!$A$2:$A$20,E808)&gt;0,"19-SECTOR","DETAIL / OTHER"))</x:f>
      </x:c>
    </x:row>
    <x:row r="809">
      <x:c r="D809" s="22"/>
      <x:c r="E809" t="str">
        <x:f>IF(LEFT(TRIM(A809),6)="NAICS ",IFERROR(MID(TRIM(A809),7,FIND(" ",TRIM(A809)&amp;" ",7)-7),""),"")</x:f>
      </x:c>
      <x:c r="F809" t="str">
        <x:f>IF(E809="","",TRIM(MID(TRIM(A809),FIND(" ",TRIM(A809)&amp;" ",7)+1,255)))</x:f>
      </x:c>
      <x:c r="G809" t="str">
        <x:f>IF(E809="","",IF(COUNTIF('DATA QCEW'!$A$2:$A$20,E809)&gt;0,"19-SECTOR","DETAIL / OTHER"))</x:f>
      </x:c>
    </x:row>
    <x:row r="810">
      <x:c r="D810" s="22"/>
      <x:c r="E810" t="str">
        <x:f>IF(LEFT(TRIM(A810),6)="NAICS ",IFERROR(MID(TRIM(A810),7,FIND(" ",TRIM(A810)&amp;" ",7)-7),""),"")</x:f>
      </x:c>
      <x:c r="F810" t="str">
        <x:f>IF(E810="","",TRIM(MID(TRIM(A810),FIND(" ",TRIM(A810)&amp;" ",7)+1,255)))</x:f>
      </x:c>
      <x:c r="G810" t="str">
        <x:f>IF(E810="","",IF(COUNTIF('DATA QCEW'!$A$2:$A$20,E810)&gt;0,"19-SECTOR","DETAIL / OTHER"))</x:f>
      </x:c>
    </x:row>
    <x:row r="811">
      <x:c r="D811" s="22"/>
      <x:c r="E811" t="str">
        <x:f>IF(LEFT(TRIM(A811),6)="NAICS ",IFERROR(MID(TRIM(A811),7,FIND(" ",TRIM(A811)&amp;" ",7)-7),""),"")</x:f>
      </x:c>
      <x:c r="F811" t="str">
        <x:f>IF(E811="","",TRIM(MID(TRIM(A811),FIND(" ",TRIM(A811)&amp;" ",7)+1,255)))</x:f>
      </x:c>
      <x:c r="G811" t="str">
        <x:f>IF(E811="","",IF(COUNTIF('DATA QCEW'!$A$2:$A$20,E811)&gt;0,"19-SECTOR","DETAIL / OTHER"))</x:f>
      </x:c>
    </x:row>
    <x:row r="812">
      <x:c r="D812" s="22"/>
      <x:c r="E812" t="str">
        <x:f>IF(LEFT(TRIM(A812),6)="NAICS ",IFERROR(MID(TRIM(A812),7,FIND(" ",TRIM(A812)&amp;" ",7)-7),""),"")</x:f>
      </x:c>
      <x:c r="F812" t="str">
        <x:f>IF(E812="","",TRIM(MID(TRIM(A812),FIND(" ",TRIM(A812)&amp;" ",7)+1,255)))</x:f>
      </x:c>
      <x:c r="G812" t="str">
        <x:f>IF(E812="","",IF(COUNTIF('DATA QCEW'!$A$2:$A$20,E812)&gt;0,"19-SECTOR","DETAIL / OTHER"))</x:f>
      </x:c>
    </x:row>
    <x:row r="813">
      <x:c r="D813" s="22"/>
      <x:c r="E813" t="str">
        <x:f>IF(LEFT(TRIM(A813),6)="NAICS ",IFERROR(MID(TRIM(A813),7,FIND(" ",TRIM(A813)&amp;" ",7)-7),""),"")</x:f>
      </x:c>
      <x:c r="F813" t="str">
        <x:f>IF(E813="","",TRIM(MID(TRIM(A813),FIND(" ",TRIM(A813)&amp;" ",7)+1,255)))</x:f>
      </x:c>
      <x:c r="G813" t="str">
        <x:f>IF(E813="","",IF(COUNTIF('DATA QCEW'!$A$2:$A$20,E813)&gt;0,"19-SECTOR","DETAIL / OTHER"))</x:f>
      </x:c>
    </x:row>
    <x:row r="814">
      <x:c r="D814" s="22"/>
      <x:c r="E814" t="str">
        <x:f>IF(LEFT(TRIM(A814),6)="NAICS ",IFERROR(MID(TRIM(A814),7,FIND(" ",TRIM(A814)&amp;" ",7)-7),""),"")</x:f>
      </x:c>
      <x:c r="F814" t="str">
        <x:f>IF(E814="","",TRIM(MID(TRIM(A814),FIND(" ",TRIM(A814)&amp;" ",7)+1,255)))</x:f>
      </x:c>
      <x:c r="G814" t="str">
        <x:f>IF(E814="","",IF(COUNTIF('DATA QCEW'!$A$2:$A$20,E814)&gt;0,"19-SECTOR","DETAIL / OTHER"))</x:f>
      </x:c>
    </x:row>
    <x:row r="815">
      <x:c r="D815" s="22"/>
      <x:c r="E815" t="str">
        <x:f>IF(LEFT(TRIM(A815),6)="NAICS ",IFERROR(MID(TRIM(A815),7,FIND(" ",TRIM(A815)&amp;" ",7)-7),""),"")</x:f>
      </x:c>
      <x:c r="F815" t="str">
        <x:f>IF(E815="","",TRIM(MID(TRIM(A815),FIND(" ",TRIM(A815)&amp;" ",7)+1,255)))</x:f>
      </x:c>
      <x:c r="G815" t="str">
        <x:f>IF(E815="","",IF(COUNTIF('DATA QCEW'!$A$2:$A$20,E815)&gt;0,"19-SECTOR","DETAIL / OTHER"))</x:f>
      </x:c>
    </x:row>
    <x:row r="816">
      <x:c r="D816" s="22"/>
      <x:c r="E816" t="str">
        <x:f>IF(LEFT(TRIM(A816),6)="NAICS ",IFERROR(MID(TRIM(A816),7,FIND(" ",TRIM(A816)&amp;" ",7)-7),""),"")</x:f>
      </x:c>
      <x:c r="F816" t="str">
        <x:f>IF(E816="","",TRIM(MID(TRIM(A816),FIND(" ",TRIM(A816)&amp;" ",7)+1,255)))</x:f>
      </x:c>
      <x:c r="G816" t="str">
        <x:f>IF(E816="","",IF(COUNTIF('DATA QCEW'!$A$2:$A$20,E816)&gt;0,"19-SECTOR","DETAIL / OTHER"))</x:f>
      </x:c>
    </x:row>
    <x:row r="817">
      <x:c r="D817" s="22"/>
      <x:c r="E817" t="str">
        <x:f>IF(LEFT(TRIM(A817),6)="NAICS ",IFERROR(MID(TRIM(A817),7,FIND(" ",TRIM(A817)&amp;" ",7)-7),""),"")</x:f>
      </x:c>
      <x:c r="F817" t="str">
        <x:f>IF(E817="","",TRIM(MID(TRIM(A817),FIND(" ",TRIM(A817)&amp;" ",7)+1,255)))</x:f>
      </x:c>
      <x:c r="G817" t="str">
        <x:f>IF(E817="","",IF(COUNTIF('DATA QCEW'!$A$2:$A$20,E817)&gt;0,"19-SECTOR","DETAIL / OTHER"))</x:f>
      </x:c>
    </x:row>
    <x:row r="818">
      <x:c r="D818" s="22"/>
      <x:c r="E818" t="str">
        <x:f>IF(LEFT(TRIM(A818),6)="NAICS ",IFERROR(MID(TRIM(A818),7,FIND(" ",TRIM(A818)&amp;" ",7)-7),""),"")</x:f>
      </x:c>
      <x:c r="F818" t="str">
        <x:f>IF(E818="","",TRIM(MID(TRIM(A818),FIND(" ",TRIM(A818)&amp;" ",7)+1,255)))</x:f>
      </x:c>
      <x:c r="G818" t="str">
        <x:f>IF(E818="","",IF(COUNTIF('DATA QCEW'!$A$2:$A$20,E818)&gt;0,"19-SECTOR","DETAIL / OTHER"))</x:f>
      </x:c>
    </x:row>
    <x:row r="819">
      <x:c r="D819" s="22"/>
      <x:c r="E819" t="str">
        <x:f>IF(LEFT(TRIM(A819),6)="NAICS ",IFERROR(MID(TRIM(A819),7,FIND(" ",TRIM(A819)&amp;" ",7)-7),""),"")</x:f>
      </x:c>
      <x:c r="F819" t="str">
        <x:f>IF(E819="","",TRIM(MID(TRIM(A819),FIND(" ",TRIM(A819)&amp;" ",7)+1,255)))</x:f>
      </x:c>
      <x:c r="G819" t="str">
        <x:f>IF(E819="","",IF(COUNTIF('DATA QCEW'!$A$2:$A$20,E819)&gt;0,"19-SECTOR","DETAIL / OTHER"))</x:f>
      </x:c>
    </x:row>
    <x:row r="820">
      <x:c r="D820" s="22"/>
      <x:c r="E820" t="str">
        <x:f>IF(LEFT(TRIM(A820),6)="NAICS ",IFERROR(MID(TRIM(A820),7,FIND(" ",TRIM(A820)&amp;" ",7)-7),""),"")</x:f>
      </x:c>
      <x:c r="F820" t="str">
        <x:f>IF(E820="","",TRIM(MID(TRIM(A820),FIND(" ",TRIM(A820)&amp;" ",7)+1,255)))</x:f>
      </x:c>
      <x:c r="G820" t="str">
        <x:f>IF(E820="","",IF(COUNTIF('DATA QCEW'!$A$2:$A$20,E820)&gt;0,"19-SECTOR","DETAIL / OTHER"))</x:f>
      </x:c>
    </x:row>
    <x:row r="821">
      <x:c r="D821" s="22"/>
      <x:c r="E821" t="str">
        <x:f>IF(LEFT(TRIM(A821),6)="NAICS ",IFERROR(MID(TRIM(A821),7,FIND(" ",TRIM(A821)&amp;" ",7)-7),""),"")</x:f>
      </x:c>
      <x:c r="F821" t="str">
        <x:f>IF(E821="","",TRIM(MID(TRIM(A821),FIND(" ",TRIM(A821)&amp;" ",7)+1,255)))</x:f>
      </x:c>
      <x:c r="G821" t="str">
        <x:f>IF(E821="","",IF(COUNTIF('DATA QCEW'!$A$2:$A$20,E821)&gt;0,"19-SECTOR","DETAIL / OTHER"))</x:f>
      </x:c>
    </x:row>
    <x:row r="822">
      <x:c r="D822" s="22"/>
      <x:c r="E822" t="str">
        <x:f>IF(LEFT(TRIM(A822),6)="NAICS ",IFERROR(MID(TRIM(A822),7,FIND(" ",TRIM(A822)&amp;" ",7)-7),""),"")</x:f>
      </x:c>
      <x:c r="F822" t="str">
        <x:f>IF(E822="","",TRIM(MID(TRIM(A822),FIND(" ",TRIM(A822)&amp;" ",7)+1,255)))</x:f>
      </x:c>
      <x:c r="G822" t="str">
        <x:f>IF(E822="","",IF(COUNTIF('DATA QCEW'!$A$2:$A$20,E822)&gt;0,"19-SECTOR","DETAIL / OTHER"))</x:f>
      </x:c>
    </x:row>
    <x:row r="823">
      <x:c r="D823" s="22"/>
      <x:c r="E823" t="str">
        <x:f>IF(LEFT(TRIM(A823),6)="NAICS ",IFERROR(MID(TRIM(A823),7,FIND(" ",TRIM(A823)&amp;" ",7)-7),""),"")</x:f>
      </x:c>
      <x:c r="F823" t="str">
        <x:f>IF(E823="","",TRIM(MID(TRIM(A823),FIND(" ",TRIM(A823)&amp;" ",7)+1,255)))</x:f>
      </x:c>
      <x:c r="G823" t="str">
        <x:f>IF(E823="","",IF(COUNTIF('DATA QCEW'!$A$2:$A$20,E823)&gt;0,"19-SECTOR","DETAIL / OTHER"))</x:f>
      </x:c>
    </x:row>
    <x:row r="824">
      <x:c r="D824" s="22"/>
      <x:c r="E824" t="str">
        <x:f>IF(LEFT(TRIM(A824),6)="NAICS ",IFERROR(MID(TRIM(A824),7,FIND(" ",TRIM(A824)&amp;" ",7)-7),""),"")</x:f>
      </x:c>
      <x:c r="F824" t="str">
        <x:f>IF(E824="","",TRIM(MID(TRIM(A824),FIND(" ",TRIM(A824)&amp;" ",7)+1,255)))</x:f>
      </x:c>
      <x:c r="G824" t="str">
        <x:f>IF(E824="","",IF(COUNTIF('DATA QCEW'!$A$2:$A$20,E824)&gt;0,"19-SECTOR","DETAIL / OTHER"))</x:f>
      </x:c>
    </x:row>
    <x:row r="825">
      <x:c r="D825" s="22"/>
      <x:c r="E825" t="str">
        <x:f>IF(LEFT(TRIM(A825),6)="NAICS ",IFERROR(MID(TRIM(A825),7,FIND(" ",TRIM(A825)&amp;" ",7)-7),""),"")</x:f>
      </x:c>
      <x:c r="F825" t="str">
        <x:f>IF(E825="","",TRIM(MID(TRIM(A825),FIND(" ",TRIM(A825)&amp;" ",7)+1,255)))</x:f>
      </x:c>
      <x:c r="G825" t="str">
        <x:f>IF(E825="","",IF(COUNTIF('DATA QCEW'!$A$2:$A$20,E825)&gt;0,"19-SECTOR","DETAIL / OTHER"))</x:f>
      </x:c>
    </x:row>
    <x:row r="826">
      <x:c r="D826" s="22"/>
      <x:c r="E826" t="str">
        <x:f>IF(LEFT(TRIM(A826),6)="NAICS ",IFERROR(MID(TRIM(A826),7,FIND(" ",TRIM(A826)&amp;" ",7)-7),""),"")</x:f>
      </x:c>
      <x:c r="F826" t="str">
        <x:f>IF(E826="","",TRIM(MID(TRIM(A826),FIND(" ",TRIM(A826)&amp;" ",7)+1,255)))</x:f>
      </x:c>
      <x:c r="G826" t="str">
        <x:f>IF(E826="","",IF(COUNTIF('DATA QCEW'!$A$2:$A$20,E826)&gt;0,"19-SECTOR","DETAIL / OTHER"))</x:f>
      </x:c>
    </x:row>
    <x:row r="827">
      <x:c r="D827" s="22"/>
      <x:c r="E827" t="str">
        <x:f>IF(LEFT(TRIM(A827),6)="NAICS ",IFERROR(MID(TRIM(A827),7,FIND(" ",TRIM(A827)&amp;" ",7)-7),""),"")</x:f>
      </x:c>
      <x:c r="F827" t="str">
        <x:f>IF(E827="","",TRIM(MID(TRIM(A827),FIND(" ",TRIM(A827)&amp;" ",7)+1,255)))</x:f>
      </x:c>
      <x:c r="G827" t="str">
        <x:f>IF(E827="","",IF(COUNTIF('DATA QCEW'!$A$2:$A$20,E827)&gt;0,"19-SECTOR","DETAIL / OTHER"))</x:f>
      </x:c>
    </x:row>
    <x:row r="828">
      <x:c r="D828" s="22"/>
      <x:c r="E828" t="str">
        <x:f>IF(LEFT(TRIM(A828),6)="NAICS ",IFERROR(MID(TRIM(A828),7,FIND(" ",TRIM(A828)&amp;" ",7)-7),""),"")</x:f>
      </x:c>
      <x:c r="F828" t="str">
        <x:f>IF(E828="","",TRIM(MID(TRIM(A828),FIND(" ",TRIM(A828)&amp;" ",7)+1,255)))</x:f>
      </x:c>
      <x:c r="G828" t="str">
        <x:f>IF(E828="","",IF(COUNTIF('DATA QCEW'!$A$2:$A$20,E828)&gt;0,"19-SECTOR","DETAIL / OTHER"))</x:f>
      </x:c>
    </x:row>
    <x:row r="829">
      <x:c r="D829" s="22"/>
      <x:c r="E829" t="str">
        <x:f>IF(LEFT(TRIM(A829),6)="NAICS ",IFERROR(MID(TRIM(A829),7,FIND(" ",TRIM(A829)&amp;" ",7)-7),""),"")</x:f>
      </x:c>
      <x:c r="F829" t="str">
        <x:f>IF(E829="","",TRIM(MID(TRIM(A829),FIND(" ",TRIM(A829)&amp;" ",7)+1,255)))</x:f>
      </x:c>
      <x:c r="G829" t="str">
        <x:f>IF(E829="","",IF(COUNTIF('DATA QCEW'!$A$2:$A$20,E829)&gt;0,"19-SECTOR","DETAIL / OTHER"))</x:f>
      </x:c>
    </x:row>
    <x:row r="830">
      <x:c r="D830" s="22"/>
      <x:c r="E830" t="str">
        <x:f>IF(LEFT(TRIM(A830),6)="NAICS ",IFERROR(MID(TRIM(A830),7,FIND(" ",TRIM(A830)&amp;" ",7)-7),""),"")</x:f>
      </x:c>
      <x:c r="F830" t="str">
        <x:f>IF(E830="","",TRIM(MID(TRIM(A830),FIND(" ",TRIM(A830)&amp;" ",7)+1,255)))</x:f>
      </x:c>
      <x:c r="G830" t="str">
        <x:f>IF(E830="","",IF(COUNTIF('DATA QCEW'!$A$2:$A$20,E830)&gt;0,"19-SECTOR","DETAIL / OTHER"))</x:f>
      </x:c>
    </x:row>
    <x:row r="831">
      <x:c r="D831" s="22"/>
      <x:c r="E831" t="str">
        <x:f>IF(LEFT(TRIM(A831),6)="NAICS ",IFERROR(MID(TRIM(A831),7,FIND(" ",TRIM(A831)&amp;" ",7)-7),""),"")</x:f>
      </x:c>
      <x:c r="F831" t="str">
        <x:f>IF(E831="","",TRIM(MID(TRIM(A831),FIND(" ",TRIM(A831)&amp;" ",7)+1,255)))</x:f>
      </x:c>
      <x:c r="G831" t="str">
        <x:f>IF(E831="","",IF(COUNTIF('DATA QCEW'!$A$2:$A$20,E831)&gt;0,"19-SECTOR","DETAIL / OTHER"))</x:f>
      </x:c>
    </x:row>
    <x:row r="832">
      <x:c r="D832" s="22"/>
      <x:c r="E832" t="str">
        <x:f>IF(LEFT(TRIM(A832),6)="NAICS ",IFERROR(MID(TRIM(A832),7,FIND(" ",TRIM(A832)&amp;" ",7)-7),""),"")</x:f>
      </x:c>
      <x:c r="F832" t="str">
        <x:f>IF(E832="","",TRIM(MID(TRIM(A832),FIND(" ",TRIM(A832)&amp;" ",7)+1,255)))</x:f>
      </x:c>
      <x:c r="G832" t="str">
        <x:f>IF(E832="","",IF(COUNTIF('DATA QCEW'!$A$2:$A$20,E832)&gt;0,"19-SECTOR","DETAIL / OTHER"))</x:f>
      </x:c>
    </x:row>
    <x:row r="833">
      <x:c r="D833" s="22"/>
      <x:c r="E833" t="str">
        <x:f>IF(LEFT(TRIM(A833),6)="NAICS ",IFERROR(MID(TRIM(A833),7,FIND(" ",TRIM(A833)&amp;" ",7)-7),""),"")</x:f>
      </x:c>
      <x:c r="F833" t="str">
        <x:f>IF(E833="","",TRIM(MID(TRIM(A833),FIND(" ",TRIM(A833)&amp;" ",7)+1,255)))</x:f>
      </x:c>
      <x:c r="G833" t="str">
        <x:f>IF(E833="","",IF(COUNTIF('DATA QCEW'!$A$2:$A$20,E833)&gt;0,"19-SECTOR","DETAIL / OTHER"))</x:f>
      </x:c>
    </x:row>
    <x:row r="834">
      <x:c r="D834" s="22"/>
      <x:c r="E834" t="str">
        <x:f>IF(LEFT(TRIM(A834),6)="NAICS ",IFERROR(MID(TRIM(A834),7,FIND(" ",TRIM(A834)&amp;" ",7)-7),""),"")</x:f>
      </x:c>
      <x:c r="F834" t="str">
        <x:f>IF(E834="","",TRIM(MID(TRIM(A834),FIND(" ",TRIM(A834)&amp;" ",7)+1,255)))</x:f>
      </x:c>
      <x:c r="G834" t="str">
        <x:f>IF(E834="","",IF(COUNTIF('DATA QCEW'!$A$2:$A$20,E834)&gt;0,"19-SECTOR","DETAIL / OTHER"))</x:f>
      </x:c>
    </x:row>
    <x:row r="835">
      <x:c r="D835" s="22"/>
      <x:c r="E835" t="str">
        <x:f>IF(LEFT(TRIM(A835),6)="NAICS ",IFERROR(MID(TRIM(A835),7,FIND(" ",TRIM(A835)&amp;" ",7)-7),""),"")</x:f>
      </x:c>
      <x:c r="F835" t="str">
        <x:f>IF(E835="","",TRIM(MID(TRIM(A835),FIND(" ",TRIM(A835)&amp;" ",7)+1,255)))</x:f>
      </x:c>
      <x:c r="G835" t="str">
        <x:f>IF(E835="","",IF(COUNTIF('DATA QCEW'!$A$2:$A$20,E835)&gt;0,"19-SECTOR","DETAIL / OTHER"))</x:f>
      </x:c>
    </x:row>
    <x:row r="836">
      <x:c r="D836" s="22"/>
      <x:c r="E836" t="str">
        <x:f>IF(LEFT(TRIM(A836),6)="NAICS ",IFERROR(MID(TRIM(A836),7,FIND(" ",TRIM(A836)&amp;" ",7)-7),""),"")</x:f>
      </x:c>
      <x:c r="F836" t="str">
        <x:f>IF(E836="","",TRIM(MID(TRIM(A836),FIND(" ",TRIM(A836)&amp;" ",7)+1,255)))</x:f>
      </x:c>
      <x:c r="G836" t="str">
        <x:f>IF(E836="","",IF(COUNTIF('DATA QCEW'!$A$2:$A$20,E836)&gt;0,"19-SECTOR","DETAIL / OTHER"))</x:f>
      </x:c>
    </x:row>
    <x:row r="837">
      <x:c r="D837" s="22"/>
      <x:c r="E837" t="str">
        <x:f>IF(LEFT(TRIM(A837),6)="NAICS ",IFERROR(MID(TRIM(A837),7,FIND(" ",TRIM(A837)&amp;" ",7)-7),""),"")</x:f>
      </x:c>
      <x:c r="F837" t="str">
        <x:f>IF(E837="","",TRIM(MID(TRIM(A837),FIND(" ",TRIM(A837)&amp;" ",7)+1,255)))</x:f>
      </x:c>
      <x:c r="G837" t="str">
        <x:f>IF(E837="","",IF(COUNTIF('DATA QCEW'!$A$2:$A$20,E837)&gt;0,"19-SECTOR","DETAIL / OTHER"))</x:f>
      </x:c>
    </x:row>
    <x:row r="838">
      <x:c r="D838" s="22"/>
      <x:c r="E838" t="str">
        <x:f>IF(LEFT(TRIM(A838),6)="NAICS ",IFERROR(MID(TRIM(A838),7,FIND(" ",TRIM(A838)&amp;" ",7)-7),""),"")</x:f>
      </x:c>
      <x:c r="F838" t="str">
        <x:f>IF(E838="","",TRIM(MID(TRIM(A838),FIND(" ",TRIM(A838)&amp;" ",7)+1,255)))</x:f>
      </x:c>
      <x:c r="G838" t="str">
        <x:f>IF(E838="","",IF(COUNTIF('DATA QCEW'!$A$2:$A$20,E838)&gt;0,"19-SECTOR","DETAIL / OTHER"))</x:f>
      </x:c>
    </x:row>
    <x:row r="839">
      <x:c r="D839" s="22"/>
      <x:c r="E839" t="str">
        <x:f>IF(LEFT(TRIM(A839),6)="NAICS ",IFERROR(MID(TRIM(A839),7,FIND(" ",TRIM(A839)&amp;" ",7)-7),""),"")</x:f>
      </x:c>
      <x:c r="F839" t="str">
        <x:f>IF(E839="","",TRIM(MID(TRIM(A839),FIND(" ",TRIM(A839)&amp;" ",7)+1,255)))</x:f>
      </x:c>
      <x:c r="G839" t="str">
        <x:f>IF(E839="","",IF(COUNTIF('DATA QCEW'!$A$2:$A$20,E839)&gt;0,"19-SECTOR","DETAIL / OTHER"))</x:f>
      </x:c>
    </x:row>
    <x:row r="840">
      <x:c r="D840" s="22"/>
      <x:c r="E840" t="str">
        <x:f>IF(LEFT(TRIM(A840),6)="NAICS ",IFERROR(MID(TRIM(A840),7,FIND(" ",TRIM(A840)&amp;" ",7)-7),""),"")</x:f>
      </x:c>
      <x:c r="F840" t="str">
        <x:f>IF(E840="","",TRIM(MID(TRIM(A840),FIND(" ",TRIM(A840)&amp;" ",7)+1,255)))</x:f>
      </x:c>
      <x:c r="G840" t="str">
        <x:f>IF(E840="","",IF(COUNTIF('DATA QCEW'!$A$2:$A$20,E840)&gt;0,"19-SECTOR","DETAIL / OTHER"))</x:f>
      </x:c>
    </x:row>
    <x:row r="841">
      <x:c r="D841" s="22"/>
      <x:c r="E841" t="str">
        <x:f>IF(LEFT(TRIM(A841),6)="NAICS ",IFERROR(MID(TRIM(A841),7,FIND(" ",TRIM(A841)&amp;" ",7)-7),""),"")</x:f>
      </x:c>
      <x:c r="F841" t="str">
        <x:f>IF(E841="","",TRIM(MID(TRIM(A841),FIND(" ",TRIM(A841)&amp;" ",7)+1,255)))</x:f>
      </x:c>
      <x:c r="G841" t="str">
        <x:f>IF(E841="","",IF(COUNTIF('DATA QCEW'!$A$2:$A$20,E841)&gt;0,"19-SECTOR","DETAIL / OTHER"))</x:f>
      </x:c>
    </x:row>
    <x:row r="842">
      <x:c r="D842" s="22"/>
      <x:c r="E842" t="str">
        <x:f>IF(LEFT(TRIM(A842),6)="NAICS ",IFERROR(MID(TRIM(A842),7,FIND(" ",TRIM(A842)&amp;" ",7)-7),""),"")</x:f>
      </x:c>
      <x:c r="F842" t="str">
        <x:f>IF(E842="","",TRIM(MID(TRIM(A842),FIND(" ",TRIM(A842)&amp;" ",7)+1,255)))</x:f>
      </x:c>
      <x:c r="G842" t="str">
        <x:f>IF(E842="","",IF(COUNTIF('DATA QCEW'!$A$2:$A$20,E842)&gt;0,"19-SECTOR","DETAIL / OTHER"))</x:f>
      </x:c>
    </x:row>
    <x:row r="843">
      <x:c r="D843" s="22"/>
      <x:c r="E843" t="str">
        <x:f>IF(LEFT(TRIM(A843),6)="NAICS ",IFERROR(MID(TRIM(A843),7,FIND(" ",TRIM(A843)&amp;" ",7)-7),""),"")</x:f>
      </x:c>
      <x:c r="F843" t="str">
        <x:f>IF(E843="","",TRIM(MID(TRIM(A843),FIND(" ",TRIM(A843)&amp;" ",7)+1,255)))</x:f>
      </x:c>
      <x:c r="G843" t="str">
        <x:f>IF(E843="","",IF(COUNTIF('DATA QCEW'!$A$2:$A$20,E843)&gt;0,"19-SECTOR","DETAIL / OTHER"))</x:f>
      </x:c>
    </x:row>
    <x:row r="844">
      <x:c r="D844" s="22"/>
      <x:c r="E844" t="str">
        <x:f>IF(LEFT(TRIM(A844),6)="NAICS ",IFERROR(MID(TRIM(A844),7,FIND(" ",TRIM(A844)&amp;" ",7)-7),""),"")</x:f>
      </x:c>
      <x:c r="F844" t="str">
        <x:f>IF(E844="","",TRIM(MID(TRIM(A844),FIND(" ",TRIM(A844)&amp;" ",7)+1,255)))</x:f>
      </x:c>
      <x:c r="G844" t="str">
        <x:f>IF(E844="","",IF(COUNTIF('DATA QCEW'!$A$2:$A$20,E844)&gt;0,"19-SECTOR","DETAIL / OTHER"))</x:f>
      </x:c>
    </x:row>
    <x:row r="845">
      <x:c r="D845" s="22"/>
      <x:c r="E845" t="str">
        <x:f>IF(LEFT(TRIM(A845),6)="NAICS ",IFERROR(MID(TRIM(A845),7,FIND(" ",TRIM(A845)&amp;" ",7)-7),""),"")</x:f>
      </x:c>
      <x:c r="F845" t="str">
        <x:f>IF(E845="","",TRIM(MID(TRIM(A845),FIND(" ",TRIM(A845)&amp;" ",7)+1,255)))</x:f>
      </x:c>
      <x:c r="G845" t="str">
        <x:f>IF(E845="","",IF(COUNTIF('DATA QCEW'!$A$2:$A$20,E845)&gt;0,"19-SECTOR","DETAIL / OTHER"))</x:f>
      </x:c>
    </x:row>
    <x:row r="846">
      <x:c r="D846" s="22"/>
      <x:c r="E846" t="str">
        <x:f>IF(LEFT(TRIM(A846),6)="NAICS ",IFERROR(MID(TRIM(A846),7,FIND(" ",TRIM(A846)&amp;" ",7)-7),""),"")</x:f>
      </x:c>
      <x:c r="F846" t="str">
        <x:f>IF(E846="","",TRIM(MID(TRIM(A846),FIND(" ",TRIM(A846)&amp;" ",7)+1,255)))</x:f>
      </x:c>
      <x:c r="G846" t="str">
        <x:f>IF(E846="","",IF(COUNTIF('DATA QCEW'!$A$2:$A$20,E846)&gt;0,"19-SECTOR","DETAIL / OTHER"))</x:f>
      </x:c>
    </x:row>
    <x:row r="847">
      <x:c r="D847" s="22"/>
      <x:c r="E847" t="str">
        <x:f>IF(LEFT(TRIM(A847),6)="NAICS ",IFERROR(MID(TRIM(A847),7,FIND(" ",TRIM(A847)&amp;" ",7)-7),""),"")</x:f>
      </x:c>
      <x:c r="F847" t="str">
        <x:f>IF(E847="","",TRIM(MID(TRIM(A847),FIND(" ",TRIM(A847)&amp;" ",7)+1,255)))</x:f>
      </x:c>
      <x:c r="G847" t="str">
        <x:f>IF(E847="","",IF(COUNTIF('DATA QCEW'!$A$2:$A$20,E847)&gt;0,"19-SECTOR","DETAIL / OTHER"))</x:f>
      </x:c>
    </x:row>
    <x:row r="848">
      <x:c r="D848" s="22"/>
      <x:c r="E848" t="str">
        <x:f>IF(LEFT(TRIM(A848),6)="NAICS ",IFERROR(MID(TRIM(A848),7,FIND(" ",TRIM(A848)&amp;" ",7)-7),""),"")</x:f>
      </x:c>
      <x:c r="F848" t="str">
        <x:f>IF(E848="","",TRIM(MID(TRIM(A848),FIND(" ",TRIM(A848)&amp;" ",7)+1,255)))</x:f>
      </x:c>
      <x:c r="G848" t="str">
        <x:f>IF(E848="","",IF(COUNTIF('DATA QCEW'!$A$2:$A$20,E848)&gt;0,"19-SECTOR","DETAIL / OTHER"))</x:f>
      </x:c>
    </x:row>
    <x:row r="849">
      <x:c r="D849" s="22"/>
      <x:c r="E849" t="str">
        <x:f>IF(LEFT(TRIM(A849),6)="NAICS ",IFERROR(MID(TRIM(A849),7,FIND(" ",TRIM(A849)&amp;" ",7)-7),""),"")</x:f>
      </x:c>
      <x:c r="F849" t="str">
        <x:f>IF(E849="","",TRIM(MID(TRIM(A849),FIND(" ",TRIM(A849)&amp;" ",7)+1,255)))</x:f>
      </x:c>
      <x:c r="G849" t="str">
        <x:f>IF(E849="","",IF(COUNTIF('DATA QCEW'!$A$2:$A$20,E849)&gt;0,"19-SECTOR","DETAIL / OTHER"))</x:f>
      </x:c>
    </x:row>
    <x:row r="850">
      <x:c r="D850" s="22"/>
      <x:c r="E850" t="str">
        <x:f>IF(LEFT(TRIM(A850),6)="NAICS ",IFERROR(MID(TRIM(A850),7,FIND(" ",TRIM(A850)&amp;" ",7)-7),""),"")</x:f>
      </x:c>
      <x:c r="F850" t="str">
        <x:f>IF(E850="","",TRIM(MID(TRIM(A850),FIND(" ",TRIM(A850)&amp;" ",7)+1,255)))</x:f>
      </x:c>
      <x:c r="G850" t="str">
        <x:f>IF(E850="","",IF(COUNTIF('DATA QCEW'!$A$2:$A$20,E850)&gt;0,"19-SECTOR","DETAIL / OTHER"))</x:f>
      </x:c>
    </x:row>
    <x:row r="851">
      <x:c r="D851" s="22"/>
      <x:c r="E851" t="str">
        <x:f>IF(LEFT(TRIM(A851),6)="NAICS ",IFERROR(MID(TRIM(A851),7,FIND(" ",TRIM(A851)&amp;" ",7)-7),""),"")</x:f>
      </x:c>
      <x:c r="F851" t="str">
        <x:f>IF(E851="","",TRIM(MID(TRIM(A851),FIND(" ",TRIM(A851)&amp;" ",7)+1,255)))</x:f>
      </x:c>
      <x:c r="G851" t="str">
        <x:f>IF(E851="","",IF(COUNTIF('DATA QCEW'!$A$2:$A$20,E851)&gt;0,"19-SECTOR","DETAIL / OTHER"))</x:f>
      </x:c>
    </x:row>
    <x:row r="852">
      <x:c r="D852" s="22"/>
      <x:c r="E852" t="str">
        <x:f>IF(LEFT(TRIM(A852),6)="NAICS ",IFERROR(MID(TRIM(A852),7,FIND(" ",TRIM(A852)&amp;" ",7)-7),""),"")</x:f>
      </x:c>
      <x:c r="F852" t="str">
        <x:f>IF(E852="","",TRIM(MID(TRIM(A852),FIND(" ",TRIM(A852)&amp;" ",7)+1,255)))</x:f>
      </x:c>
      <x:c r="G852" t="str">
        <x:f>IF(E852="","",IF(COUNTIF('DATA QCEW'!$A$2:$A$20,E852)&gt;0,"19-SECTOR","DETAIL / OTHER"))</x:f>
      </x:c>
    </x:row>
    <x:row r="853">
      <x:c r="D853" s="22"/>
      <x:c r="E853" t="str">
        <x:f>IF(LEFT(TRIM(A853),6)="NAICS ",IFERROR(MID(TRIM(A853),7,FIND(" ",TRIM(A853)&amp;" ",7)-7),""),"")</x:f>
      </x:c>
      <x:c r="F853" t="str">
        <x:f>IF(E853="","",TRIM(MID(TRIM(A853),FIND(" ",TRIM(A853)&amp;" ",7)+1,255)))</x:f>
      </x:c>
      <x:c r="G853" t="str">
        <x:f>IF(E853="","",IF(COUNTIF('DATA QCEW'!$A$2:$A$20,E853)&gt;0,"19-SECTOR","DETAIL / OTHER"))</x:f>
      </x:c>
    </x:row>
    <x:row r="854">
      <x:c r="D854" s="22"/>
      <x:c r="E854" t="str">
        <x:f>IF(LEFT(TRIM(A854),6)="NAICS ",IFERROR(MID(TRIM(A854),7,FIND(" ",TRIM(A854)&amp;" ",7)-7),""),"")</x:f>
      </x:c>
      <x:c r="F854" t="str">
        <x:f>IF(E854="","",TRIM(MID(TRIM(A854),FIND(" ",TRIM(A854)&amp;" ",7)+1,255)))</x:f>
      </x:c>
      <x:c r="G854" t="str">
        <x:f>IF(E854="","",IF(COUNTIF('DATA QCEW'!$A$2:$A$20,E854)&gt;0,"19-SECTOR","DETAIL / OTHER"))</x:f>
      </x:c>
    </x:row>
    <x:row r="855">
      <x:c r="D855" s="22"/>
      <x:c r="E855" t="str">
        <x:f>IF(LEFT(TRIM(A855),6)="NAICS ",IFERROR(MID(TRIM(A855),7,FIND(" ",TRIM(A855)&amp;" ",7)-7),""),"")</x:f>
      </x:c>
      <x:c r="F855" t="str">
        <x:f>IF(E855="","",TRIM(MID(TRIM(A855),FIND(" ",TRIM(A855)&amp;" ",7)+1,255)))</x:f>
      </x:c>
      <x:c r="G855" t="str">
        <x:f>IF(E855="","",IF(COUNTIF('DATA QCEW'!$A$2:$A$20,E855)&gt;0,"19-SECTOR","DETAIL / OTHER"))</x:f>
      </x:c>
    </x:row>
    <x:row r="856">
      <x:c r="D856" s="22"/>
      <x:c r="E856" t="str">
        <x:f>IF(LEFT(TRIM(A856),6)="NAICS ",IFERROR(MID(TRIM(A856),7,FIND(" ",TRIM(A856)&amp;" ",7)-7),""),"")</x:f>
      </x:c>
      <x:c r="F856" t="str">
        <x:f>IF(E856="","",TRIM(MID(TRIM(A856),FIND(" ",TRIM(A856)&amp;" ",7)+1,255)))</x:f>
      </x:c>
      <x:c r="G856" t="str">
        <x:f>IF(E856="","",IF(COUNTIF('DATA QCEW'!$A$2:$A$20,E856)&gt;0,"19-SECTOR","DETAIL / OTHER"))</x:f>
      </x:c>
    </x:row>
    <x:row r="857">
      <x:c r="D857" s="22"/>
      <x:c r="E857" t="str">
        <x:f>IF(LEFT(TRIM(A857),6)="NAICS ",IFERROR(MID(TRIM(A857),7,FIND(" ",TRIM(A857)&amp;" ",7)-7),""),"")</x:f>
      </x:c>
      <x:c r="F857" t="str">
        <x:f>IF(E857="","",TRIM(MID(TRIM(A857),FIND(" ",TRIM(A857)&amp;" ",7)+1,255)))</x:f>
      </x:c>
      <x:c r="G857" t="str">
        <x:f>IF(E857="","",IF(COUNTIF('DATA QCEW'!$A$2:$A$20,E857)&gt;0,"19-SECTOR","DETAIL / OTHER"))</x:f>
      </x:c>
    </x:row>
    <x:row r="858">
      <x:c r="D858" s="22"/>
      <x:c r="E858" t="str">
        <x:f>IF(LEFT(TRIM(A858),6)="NAICS ",IFERROR(MID(TRIM(A858),7,FIND(" ",TRIM(A858)&amp;" ",7)-7),""),"")</x:f>
      </x:c>
      <x:c r="F858" t="str">
        <x:f>IF(E858="","",TRIM(MID(TRIM(A858),FIND(" ",TRIM(A858)&amp;" ",7)+1,255)))</x:f>
      </x:c>
      <x:c r="G858" t="str">
        <x:f>IF(E858="","",IF(COUNTIF('DATA QCEW'!$A$2:$A$20,E858)&gt;0,"19-SECTOR","DETAIL / OTHER"))</x:f>
      </x:c>
    </x:row>
    <x:row r="859">
      <x:c r="D859" s="22"/>
      <x:c r="E859" t="str">
        <x:f>IF(LEFT(TRIM(A859),6)="NAICS ",IFERROR(MID(TRIM(A859),7,FIND(" ",TRIM(A859)&amp;" ",7)-7),""),"")</x:f>
      </x:c>
      <x:c r="F859" t="str">
        <x:f>IF(E859="","",TRIM(MID(TRIM(A859),FIND(" ",TRIM(A859)&amp;" ",7)+1,255)))</x:f>
      </x:c>
      <x:c r="G859" t="str">
        <x:f>IF(E859="","",IF(COUNTIF('DATA QCEW'!$A$2:$A$20,E859)&gt;0,"19-SECTOR","DETAIL / OTHER"))</x:f>
      </x:c>
    </x:row>
    <x:row r="860">
      <x:c r="D860" s="22"/>
      <x:c r="E860" t="str">
        <x:f>IF(LEFT(TRIM(A860),6)="NAICS ",IFERROR(MID(TRIM(A860),7,FIND(" ",TRIM(A860)&amp;" ",7)-7),""),"")</x:f>
      </x:c>
      <x:c r="F860" t="str">
        <x:f>IF(E860="","",TRIM(MID(TRIM(A860),FIND(" ",TRIM(A860)&amp;" ",7)+1,255)))</x:f>
      </x:c>
      <x:c r="G860" t="str">
        <x:f>IF(E860="","",IF(COUNTIF('DATA QCEW'!$A$2:$A$20,E860)&gt;0,"19-SECTOR","DETAIL / OTHER"))</x:f>
      </x:c>
    </x:row>
    <x:row r="861">
      <x:c r="D861" s="22"/>
      <x:c r="E861" t="str">
        <x:f>IF(LEFT(TRIM(A861),6)="NAICS ",IFERROR(MID(TRIM(A861),7,FIND(" ",TRIM(A861)&amp;" ",7)-7),""),"")</x:f>
      </x:c>
      <x:c r="F861" t="str">
        <x:f>IF(E861="","",TRIM(MID(TRIM(A861),FIND(" ",TRIM(A861)&amp;" ",7)+1,255)))</x:f>
      </x:c>
      <x:c r="G861" t="str">
        <x:f>IF(E861="","",IF(COUNTIF('DATA QCEW'!$A$2:$A$20,E861)&gt;0,"19-SECTOR","DETAIL / OTHER"))</x:f>
      </x:c>
    </x:row>
    <x:row r="862">
      <x:c r="D862" s="22"/>
      <x:c r="E862" t="str">
        <x:f>IF(LEFT(TRIM(A862),6)="NAICS ",IFERROR(MID(TRIM(A862),7,FIND(" ",TRIM(A862)&amp;" ",7)-7),""),"")</x:f>
      </x:c>
      <x:c r="F862" t="str">
        <x:f>IF(E862="","",TRIM(MID(TRIM(A862),FIND(" ",TRIM(A862)&amp;" ",7)+1,255)))</x:f>
      </x:c>
      <x:c r="G862" t="str">
        <x:f>IF(E862="","",IF(COUNTIF('DATA QCEW'!$A$2:$A$20,E862)&gt;0,"19-SECTOR","DETAIL / OTHER"))</x:f>
      </x:c>
    </x:row>
    <x:row r="863">
      <x:c r="D863" s="22"/>
      <x:c r="E863" t="str">
        <x:f>IF(LEFT(TRIM(A863),6)="NAICS ",IFERROR(MID(TRIM(A863),7,FIND(" ",TRIM(A863)&amp;" ",7)-7),""),"")</x:f>
      </x:c>
      <x:c r="F863" t="str">
        <x:f>IF(E863="","",TRIM(MID(TRIM(A863),FIND(" ",TRIM(A863)&amp;" ",7)+1,255)))</x:f>
      </x:c>
      <x:c r="G863" t="str">
        <x:f>IF(E863="","",IF(COUNTIF('DATA QCEW'!$A$2:$A$20,E863)&gt;0,"19-SECTOR","DETAIL / OTHER"))</x:f>
      </x:c>
    </x:row>
    <x:row r="864">
      <x:c r="D864" s="22"/>
      <x:c r="E864" t="str">
        <x:f>IF(LEFT(TRIM(A864),6)="NAICS ",IFERROR(MID(TRIM(A864),7,FIND(" ",TRIM(A864)&amp;" ",7)-7),""),"")</x:f>
      </x:c>
      <x:c r="F864" t="str">
        <x:f>IF(E864="","",TRIM(MID(TRIM(A864),FIND(" ",TRIM(A864)&amp;" ",7)+1,255)))</x:f>
      </x:c>
      <x:c r="G864" t="str">
        <x:f>IF(E864="","",IF(COUNTIF('DATA QCEW'!$A$2:$A$20,E864)&gt;0,"19-SECTOR","DETAIL / OTHER"))</x:f>
      </x:c>
    </x:row>
    <x:row r="865">
      <x:c r="D865" s="22"/>
      <x:c r="E865" t="str">
        <x:f>IF(LEFT(TRIM(A865),6)="NAICS ",IFERROR(MID(TRIM(A865),7,FIND(" ",TRIM(A865)&amp;" ",7)-7),""),"")</x:f>
      </x:c>
      <x:c r="F865" t="str">
        <x:f>IF(E865="","",TRIM(MID(TRIM(A865),FIND(" ",TRIM(A865)&amp;" ",7)+1,255)))</x:f>
      </x:c>
      <x:c r="G865" t="str">
        <x:f>IF(E865="","",IF(COUNTIF('DATA QCEW'!$A$2:$A$20,E865)&gt;0,"19-SECTOR","DETAIL / OTHER"))</x:f>
      </x:c>
    </x:row>
    <x:row r="866">
      <x:c r="D866" s="22"/>
      <x:c r="E866" t="str">
        <x:f>IF(LEFT(TRIM(A866),6)="NAICS ",IFERROR(MID(TRIM(A866),7,FIND(" ",TRIM(A866)&amp;" ",7)-7),""),"")</x:f>
      </x:c>
      <x:c r="F866" t="str">
        <x:f>IF(E866="","",TRIM(MID(TRIM(A866),FIND(" ",TRIM(A866)&amp;" ",7)+1,255)))</x:f>
      </x:c>
      <x:c r="G866" t="str">
        <x:f>IF(E866="","",IF(COUNTIF('DATA QCEW'!$A$2:$A$20,E866)&gt;0,"19-SECTOR","DETAIL / OTHER"))</x:f>
      </x:c>
    </x:row>
    <x:row r="867">
      <x:c r="D867" s="22"/>
      <x:c r="E867" t="str">
        <x:f>IF(LEFT(TRIM(A867),6)="NAICS ",IFERROR(MID(TRIM(A867),7,FIND(" ",TRIM(A867)&amp;" ",7)-7),""),"")</x:f>
      </x:c>
      <x:c r="F867" t="str">
        <x:f>IF(E867="","",TRIM(MID(TRIM(A867),FIND(" ",TRIM(A867)&amp;" ",7)+1,255)))</x:f>
      </x:c>
      <x:c r="G867" t="str">
        <x:f>IF(E867="","",IF(COUNTIF('DATA QCEW'!$A$2:$A$20,E867)&gt;0,"19-SECTOR","DETAIL / OTHER"))</x:f>
      </x:c>
    </x:row>
    <x:row r="868">
      <x:c r="D868" s="22"/>
      <x:c r="E868" t="str">
        <x:f>IF(LEFT(TRIM(A868),6)="NAICS ",IFERROR(MID(TRIM(A868),7,FIND(" ",TRIM(A868)&amp;" ",7)-7),""),"")</x:f>
      </x:c>
      <x:c r="F868" t="str">
        <x:f>IF(E868="","",TRIM(MID(TRIM(A868),FIND(" ",TRIM(A868)&amp;" ",7)+1,255)))</x:f>
      </x:c>
      <x:c r="G868" t="str">
        <x:f>IF(E868="","",IF(COUNTIF('DATA QCEW'!$A$2:$A$20,E868)&gt;0,"19-SECTOR","DETAIL / OTHER"))</x:f>
      </x:c>
    </x:row>
    <x:row r="869">
      <x:c r="D869" s="22"/>
      <x:c r="E869" t="str">
        <x:f>IF(LEFT(TRIM(A869),6)="NAICS ",IFERROR(MID(TRIM(A869),7,FIND(" ",TRIM(A869)&amp;" ",7)-7),""),"")</x:f>
      </x:c>
      <x:c r="F869" t="str">
        <x:f>IF(E869="","",TRIM(MID(TRIM(A869),FIND(" ",TRIM(A869)&amp;" ",7)+1,255)))</x:f>
      </x:c>
      <x:c r="G869" t="str">
        <x:f>IF(E869="","",IF(COUNTIF('DATA QCEW'!$A$2:$A$20,E869)&gt;0,"19-SECTOR","DETAIL / OTHER"))</x:f>
      </x:c>
    </x:row>
    <x:row r="870">
      <x:c r="D870" s="22"/>
      <x:c r="E870" t="str">
        <x:f>IF(LEFT(TRIM(A870),6)="NAICS ",IFERROR(MID(TRIM(A870),7,FIND(" ",TRIM(A870)&amp;" ",7)-7),""),"")</x:f>
      </x:c>
      <x:c r="F870" t="str">
        <x:f>IF(E870="","",TRIM(MID(TRIM(A870),FIND(" ",TRIM(A870)&amp;" ",7)+1,255)))</x:f>
      </x:c>
      <x:c r="G870" t="str">
        <x:f>IF(E870="","",IF(COUNTIF('DATA QCEW'!$A$2:$A$20,E870)&gt;0,"19-SECTOR","DETAIL / OTHER"))</x:f>
      </x:c>
    </x:row>
    <x:row r="871">
      <x:c r="D871" s="22"/>
      <x:c r="E871" t="str">
        <x:f>IF(LEFT(TRIM(A871),6)="NAICS ",IFERROR(MID(TRIM(A871),7,FIND(" ",TRIM(A871)&amp;" ",7)-7),""),"")</x:f>
      </x:c>
      <x:c r="F871" t="str">
        <x:f>IF(E871="","",TRIM(MID(TRIM(A871),FIND(" ",TRIM(A871)&amp;" ",7)+1,255)))</x:f>
      </x:c>
      <x:c r="G871" t="str">
        <x:f>IF(E871="","",IF(COUNTIF('DATA QCEW'!$A$2:$A$20,E871)&gt;0,"19-SECTOR","DETAIL / OTHER"))</x:f>
      </x:c>
    </x:row>
    <x:row r="872">
      <x:c r="D872" s="22"/>
      <x:c r="E872" t="str">
        <x:f>IF(LEFT(TRIM(A872),6)="NAICS ",IFERROR(MID(TRIM(A872),7,FIND(" ",TRIM(A872)&amp;" ",7)-7),""),"")</x:f>
      </x:c>
      <x:c r="F872" t="str">
        <x:f>IF(E872="","",TRIM(MID(TRIM(A872),FIND(" ",TRIM(A872)&amp;" ",7)+1,255)))</x:f>
      </x:c>
      <x:c r="G872" t="str">
        <x:f>IF(E872="","",IF(COUNTIF('DATA QCEW'!$A$2:$A$20,E872)&gt;0,"19-SECTOR","DETAIL / OTHER"))</x:f>
      </x:c>
    </x:row>
    <x:row r="873">
      <x:c r="D873" s="22"/>
      <x:c r="E873" t="str">
        <x:f>IF(LEFT(TRIM(A873),6)="NAICS ",IFERROR(MID(TRIM(A873),7,FIND(" ",TRIM(A873)&amp;" ",7)-7),""),"")</x:f>
      </x:c>
      <x:c r="F873" t="str">
        <x:f>IF(E873="","",TRIM(MID(TRIM(A873),FIND(" ",TRIM(A873)&amp;" ",7)+1,255)))</x:f>
      </x:c>
      <x:c r="G873" t="str">
        <x:f>IF(E873="","",IF(COUNTIF('DATA QCEW'!$A$2:$A$20,E873)&gt;0,"19-SECTOR","DETAIL / OTHER"))</x:f>
      </x:c>
    </x:row>
    <x:row r="874">
      <x:c r="D874" s="22"/>
      <x:c r="E874" t="str">
        <x:f>IF(LEFT(TRIM(A874),6)="NAICS ",IFERROR(MID(TRIM(A874),7,FIND(" ",TRIM(A874)&amp;" ",7)-7),""),"")</x:f>
      </x:c>
      <x:c r="F874" t="str">
        <x:f>IF(E874="","",TRIM(MID(TRIM(A874),FIND(" ",TRIM(A874)&amp;" ",7)+1,255)))</x:f>
      </x:c>
      <x:c r="G874" t="str">
        <x:f>IF(E874="","",IF(COUNTIF('DATA QCEW'!$A$2:$A$20,E874)&gt;0,"19-SECTOR","DETAIL / OTHER"))</x:f>
      </x:c>
    </x:row>
    <x:row r="875">
      <x:c r="D875" s="22"/>
      <x:c r="E875" t="str">
        <x:f>IF(LEFT(TRIM(A875),6)="NAICS ",IFERROR(MID(TRIM(A875),7,FIND(" ",TRIM(A875)&amp;" ",7)-7),""),"")</x:f>
      </x:c>
      <x:c r="F875" t="str">
        <x:f>IF(E875="","",TRIM(MID(TRIM(A875),FIND(" ",TRIM(A875)&amp;" ",7)+1,255)))</x:f>
      </x:c>
      <x:c r="G875" t="str">
        <x:f>IF(E875="","",IF(COUNTIF('DATA QCEW'!$A$2:$A$20,E875)&gt;0,"19-SECTOR","DETAIL / OTHER"))</x:f>
      </x:c>
    </x:row>
    <x:row r="876">
      <x:c r="D876" s="22"/>
      <x:c r="E876" t="str">
        <x:f>IF(LEFT(TRIM(A876),6)="NAICS ",IFERROR(MID(TRIM(A876),7,FIND(" ",TRIM(A876)&amp;" ",7)-7),""),"")</x:f>
      </x:c>
      <x:c r="F876" t="str">
        <x:f>IF(E876="","",TRIM(MID(TRIM(A876),FIND(" ",TRIM(A876)&amp;" ",7)+1,255)))</x:f>
      </x:c>
      <x:c r="G876" t="str">
        <x:f>IF(E876="","",IF(COUNTIF('DATA QCEW'!$A$2:$A$20,E876)&gt;0,"19-SECTOR","DETAIL / OTHER"))</x:f>
      </x:c>
    </x:row>
    <x:row r="877">
      <x:c r="D877" s="22"/>
      <x:c r="E877" t="str">
        <x:f>IF(LEFT(TRIM(A877),6)="NAICS ",IFERROR(MID(TRIM(A877),7,FIND(" ",TRIM(A877)&amp;" ",7)-7),""),"")</x:f>
      </x:c>
      <x:c r="F877" t="str">
        <x:f>IF(E877="","",TRIM(MID(TRIM(A877),FIND(" ",TRIM(A877)&amp;" ",7)+1,255)))</x:f>
      </x:c>
      <x:c r="G877" t="str">
        <x:f>IF(E877="","",IF(COUNTIF('DATA QCEW'!$A$2:$A$20,E877)&gt;0,"19-SECTOR","DETAIL / OTHER"))</x:f>
      </x:c>
    </x:row>
    <x:row r="878">
      <x:c r="D878" s="22"/>
      <x:c r="E878" t="str">
        <x:f>IF(LEFT(TRIM(A878),6)="NAICS ",IFERROR(MID(TRIM(A878),7,FIND(" ",TRIM(A878)&amp;" ",7)-7),""),"")</x:f>
      </x:c>
      <x:c r="F878" t="str">
        <x:f>IF(E878="","",TRIM(MID(TRIM(A878),FIND(" ",TRIM(A878)&amp;" ",7)+1,255)))</x:f>
      </x:c>
      <x:c r="G878" t="str">
        <x:f>IF(E878="","",IF(COUNTIF('DATA QCEW'!$A$2:$A$20,E878)&gt;0,"19-SECTOR","DETAIL / OTHER"))</x:f>
      </x:c>
    </x:row>
    <x:row r="879">
      <x:c r="D879" s="22"/>
      <x:c r="E879" t="str">
        <x:f>IF(LEFT(TRIM(A879),6)="NAICS ",IFERROR(MID(TRIM(A879),7,FIND(" ",TRIM(A879)&amp;" ",7)-7),""),"")</x:f>
      </x:c>
      <x:c r="F879" t="str">
        <x:f>IF(E879="","",TRIM(MID(TRIM(A879),FIND(" ",TRIM(A879)&amp;" ",7)+1,255)))</x:f>
      </x:c>
      <x:c r="G879" t="str">
        <x:f>IF(E879="","",IF(COUNTIF('DATA QCEW'!$A$2:$A$20,E879)&gt;0,"19-SECTOR","DETAIL / OTHER"))</x:f>
      </x:c>
    </x:row>
    <x:row r="880">
      <x:c r="D880" s="22"/>
      <x:c r="E880" t="str">
        <x:f>IF(LEFT(TRIM(A880),6)="NAICS ",IFERROR(MID(TRIM(A880),7,FIND(" ",TRIM(A880)&amp;" ",7)-7),""),"")</x:f>
      </x:c>
      <x:c r="F880" t="str">
        <x:f>IF(E880="","",TRIM(MID(TRIM(A880),FIND(" ",TRIM(A880)&amp;" ",7)+1,255)))</x:f>
      </x:c>
      <x:c r="G880" t="str">
        <x:f>IF(E880="","",IF(COUNTIF('DATA QCEW'!$A$2:$A$20,E880)&gt;0,"19-SECTOR","DETAIL / OTHER"))</x:f>
      </x:c>
    </x:row>
    <x:row r="881">
      <x:c r="D881" s="22"/>
      <x:c r="E881" t="str">
        <x:f>IF(LEFT(TRIM(A881),6)="NAICS ",IFERROR(MID(TRIM(A881),7,FIND(" ",TRIM(A881)&amp;" ",7)-7),""),"")</x:f>
      </x:c>
      <x:c r="F881" t="str">
        <x:f>IF(E881="","",TRIM(MID(TRIM(A881),FIND(" ",TRIM(A881)&amp;" ",7)+1,255)))</x:f>
      </x:c>
      <x:c r="G881" t="str">
        <x:f>IF(E881="","",IF(COUNTIF('DATA QCEW'!$A$2:$A$20,E881)&gt;0,"19-SECTOR","DETAIL / OTHER"))</x:f>
      </x:c>
    </x:row>
    <x:row r="882">
      <x:c r="D882" s="22"/>
      <x:c r="E882" t="str">
        <x:f>IF(LEFT(TRIM(A882),6)="NAICS ",IFERROR(MID(TRIM(A882),7,FIND(" ",TRIM(A882)&amp;" ",7)-7),""),"")</x:f>
      </x:c>
      <x:c r="F882" t="str">
        <x:f>IF(E882="","",TRIM(MID(TRIM(A882),FIND(" ",TRIM(A882)&amp;" ",7)+1,255)))</x:f>
      </x:c>
      <x:c r="G882" t="str">
        <x:f>IF(E882="","",IF(COUNTIF('DATA QCEW'!$A$2:$A$20,E882)&gt;0,"19-SECTOR","DETAIL / OTHER"))</x:f>
      </x:c>
    </x:row>
    <x:row r="883">
      <x:c r="D883" s="22"/>
      <x:c r="E883" t="str">
        <x:f>IF(LEFT(TRIM(A883),6)="NAICS ",IFERROR(MID(TRIM(A883),7,FIND(" ",TRIM(A883)&amp;" ",7)-7),""),"")</x:f>
      </x:c>
      <x:c r="F883" t="str">
        <x:f>IF(E883="","",TRIM(MID(TRIM(A883),FIND(" ",TRIM(A883)&amp;" ",7)+1,255)))</x:f>
      </x:c>
      <x:c r="G883" t="str">
        <x:f>IF(E883="","",IF(COUNTIF('DATA QCEW'!$A$2:$A$20,E883)&gt;0,"19-SECTOR","DETAIL / OTHER"))</x:f>
      </x:c>
    </x:row>
    <x:row r="884">
      <x:c r="D884" s="22"/>
      <x:c r="E884" t="str">
        <x:f>IF(LEFT(TRIM(A884),6)="NAICS ",IFERROR(MID(TRIM(A884),7,FIND(" ",TRIM(A884)&amp;" ",7)-7),""),"")</x:f>
      </x:c>
      <x:c r="F884" t="str">
        <x:f>IF(E884="","",TRIM(MID(TRIM(A884),FIND(" ",TRIM(A884)&amp;" ",7)+1,255)))</x:f>
      </x:c>
      <x:c r="G884" t="str">
        <x:f>IF(E884="","",IF(COUNTIF('DATA QCEW'!$A$2:$A$20,E884)&gt;0,"19-SECTOR","DETAIL / OTHER"))</x:f>
      </x:c>
    </x:row>
    <x:row r="885">
      <x:c r="D885" s="22"/>
      <x:c r="E885" t="str">
        <x:f>IF(LEFT(TRIM(A885),6)="NAICS ",IFERROR(MID(TRIM(A885),7,FIND(" ",TRIM(A885)&amp;" ",7)-7),""),"")</x:f>
      </x:c>
      <x:c r="F885" t="str">
        <x:f>IF(E885="","",TRIM(MID(TRIM(A885),FIND(" ",TRIM(A885)&amp;" ",7)+1,255)))</x:f>
      </x:c>
      <x:c r="G885" t="str">
        <x:f>IF(E885="","",IF(COUNTIF('DATA QCEW'!$A$2:$A$20,E885)&gt;0,"19-SECTOR","DETAIL / OTHER"))</x:f>
      </x:c>
    </x:row>
    <x:row r="886">
      <x:c r="D886" s="22"/>
      <x:c r="E886" t="str">
        <x:f>IF(LEFT(TRIM(A886),6)="NAICS ",IFERROR(MID(TRIM(A886),7,FIND(" ",TRIM(A886)&amp;" ",7)-7),""),"")</x:f>
      </x:c>
      <x:c r="F886" t="str">
        <x:f>IF(E886="","",TRIM(MID(TRIM(A886),FIND(" ",TRIM(A886)&amp;" ",7)+1,255)))</x:f>
      </x:c>
      <x:c r="G886" t="str">
        <x:f>IF(E886="","",IF(COUNTIF('DATA QCEW'!$A$2:$A$20,E886)&gt;0,"19-SECTOR","DETAIL / OTHER"))</x:f>
      </x:c>
    </x:row>
    <x:row r="887">
      <x:c r="D887" s="22"/>
      <x:c r="E887" t="str">
        <x:f>IF(LEFT(TRIM(A887),6)="NAICS ",IFERROR(MID(TRIM(A887),7,FIND(" ",TRIM(A887)&amp;" ",7)-7),""),"")</x:f>
      </x:c>
      <x:c r="F887" t="str">
        <x:f>IF(E887="","",TRIM(MID(TRIM(A887),FIND(" ",TRIM(A887)&amp;" ",7)+1,255)))</x:f>
      </x:c>
      <x:c r="G887" t="str">
        <x:f>IF(E887="","",IF(COUNTIF('DATA QCEW'!$A$2:$A$20,E887)&gt;0,"19-SECTOR","DETAIL / OTHER"))</x:f>
      </x:c>
    </x:row>
    <x:row r="888">
      <x:c r="D888" s="22"/>
      <x:c r="E888" t="str">
        <x:f>IF(LEFT(TRIM(A888),6)="NAICS ",IFERROR(MID(TRIM(A888),7,FIND(" ",TRIM(A888)&amp;" ",7)-7),""),"")</x:f>
      </x:c>
      <x:c r="F888" t="str">
        <x:f>IF(E888="","",TRIM(MID(TRIM(A888),FIND(" ",TRIM(A888)&amp;" ",7)+1,255)))</x:f>
      </x:c>
      <x:c r="G888" t="str">
        <x:f>IF(E888="","",IF(COUNTIF('DATA QCEW'!$A$2:$A$20,E888)&gt;0,"19-SECTOR","DETAIL / OTHER"))</x:f>
      </x:c>
    </x:row>
    <x:row r="889">
      <x:c r="D889" s="22"/>
      <x:c r="E889" t="str">
        <x:f>IF(LEFT(TRIM(A889),6)="NAICS ",IFERROR(MID(TRIM(A889),7,FIND(" ",TRIM(A889)&amp;" ",7)-7),""),"")</x:f>
      </x:c>
      <x:c r="F889" t="str">
        <x:f>IF(E889="","",TRIM(MID(TRIM(A889),FIND(" ",TRIM(A889)&amp;" ",7)+1,255)))</x:f>
      </x:c>
      <x:c r="G889" t="str">
        <x:f>IF(E889="","",IF(COUNTIF('DATA QCEW'!$A$2:$A$20,E889)&gt;0,"19-SECTOR","DETAIL / OTHER"))</x:f>
      </x:c>
    </x:row>
    <x:row r="890">
      <x:c r="D890" s="22"/>
      <x:c r="E890" t="str">
        <x:f>IF(LEFT(TRIM(A890),6)="NAICS ",IFERROR(MID(TRIM(A890),7,FIND(" ",TRIM(A890)&amp;" ",7)-7),""),"")</x:f>
      </x:c>
      <x:c r="F890" t="str">
        <x:f>IF(E890="","",TRIM(MID(TRIM(A890),FIND(" ",TRIM(A890)&amp;" ",7)+1,255)))</x:f>
      </x:c>
      <x:c r="G890" t="str">
        <x:f>IF(E890="","",IF(COUNTIF('DATA QCEW'!$A$2:$A$20,E890)&gt;0,"19-SECTOR","DETAIL / OTHER"))</x:f>
      </x:c>
    </x:row>
    <x:row r="891">
      <x:c r="D891" s="22"/>
      <x:c r="E891" t="str">
        <x:f>IF(LEFT(TRIM(A891),6)="NAICS ",IFERROR(MID(TRIM(A891),7,FIND(" ",TRIM(A891)&amp;" ",7)-7),""),"")</x:f>
      </x:c>
      <x:c r="F891" t="str">
        <x:f>IF(E891="","",TRIM(MID(TRIM(A891),FIND(" ",TRIM(A891)&amp;" ",7)+1,255)))</x:f>
      </x:c>
      <x:c r="G891" t="str">
        <x:f>IF(E891="","",IF(COUNTIF('DATA QCEW'!$A$2:$A$20,E891)&gt;0,"19-SECTOR","DETAIL / OTHER"))</x:f>
      </x:c>
    </x:row>
    <x:row r="892">
      <x:c r="D892" s="22"/>
      <x:c r="E892" t="str">
        <x:f>IF(LEFT(TRIM(A892),6)="NAICS ",IFERROR(MID(TRIM(A892),7,FIND(" ",TRIM(A892)&amp;" ",7)-7),""),"")</x:f>
      </x:c>
      <x:c r="F892" t="str">
        <x:f>IF(E892="","",TRIM(MID(TRIM(A892),FIND(" ",TRIM(A892)&amp;" ",7)+1,255)))</x:f>
      </x:c>
      <x:c r="G892" t="str">
        <x:f>IF(E892="","",IF(COUNTIF('DATA QCEW'!$A$2:$A$20,E892)&gt;0,"19-SECTOR","DETAIL / OTHER"))</x:f>
      </x:c>
    </x:row>
    <x:row r="893">
      <x:c r="D893" s="22"/>
      <x:c r="E893" t="str">
        <x:f>IF(LEFT(TRIM(A893),6)="NAICS ",IFERROR(MID(TRIM(A893),7,FIND(" ",TRIM(A893)&amp;" ",7)-7),""),"")</x:f>
      </x:c>
      <x:c r="F893" t="str">
        <x:f>IF(E893="","",TRIM(MID(TRIM(A893),FIND(" ",TRIM(A893)&amp;" ",7)+1,255)))</x:f>
      </x:c>
      <x:c r="G893" t="str">
        <x:f>IF(E893="","",IF(COUNTIF('DATA QCEW'!$A$2:$A$20,E893)&gt;0,"19-SECTOR","DETAIL / OTHER"))</x:f>
      </x:c>
    </x:row>
    <x:row r="894">
      <x:c r="D894" s="22"/>
      <x:c r="E894" t="str">
        <x:f>IF(LEFT(TRIM(A894),6)="NAICS ",IFERROR(MID(TRIM(A894),7,FIND(" ",TRIM(A894)&amp;" ",7)-7),""),"")</x:f>
      </x:c>
      <x:c r="F894" t="str">
        <x:f>IF(E894="","",TRIM(MID(TRIM(A894),FIND(" ",TRIM(A894)&amp;" ",7)+1,255)))</x:f>
      </x:c>
      <x:c r="G894" t="str">
        <x:f>IF(E894="","",IF(COUNTIF('DATA QCEW'!$A$2:$A$20,E894)&gt;0,"19-SECTOR","DETAIL / OTHER"))</x:f>
      </x:c>
    </x:row>
    <x:row r="895">
      <x:c r="D895" s="22"/>
      <x:c r="E895" t="str">
        <x:f>IF(LEFT(TRIM(A895),6)="NAICS ",IFERROR(MID(TRIM(A895),7,FIND(" ",TRIM(A895)&amp;" ",7)-7),""),"")</x:f>
      </x:c>
      <x:c r="F895" t="str">
        <x:f>IF(E895="","",TRIM(MID(TRIM(A895),FIND(" ",TRIM(A895)&amp;" ",7)+1,255)))</x:f>
      </x:c>
      <x:c r="G895" t="str">
        <x:f>IF(E895="","",IF(COUNTIF('DATA QCEW'!$A$2:$A$20,E895)&gt;0,"19-SECTOR","DETAIL / OTHER"))</x:f>
      </x:c>
    </x:row>
    <x:row r="896">
      <x:c r="D896" s="22"/>
      <x:c r="E896" t="str">
        <x:f>IF(LEFT(TRIM(A896),6)="NAICS ",IFERROR(MID(TRIM(A896),7,FIND(" ",TRIM(A896)&amp;" ",7)-7),""),"")</x:f>
      </x:c>
      <x:c r="F896" t="str">
        <x:f>IF(E896="","",TRIM(MID(TRIM(A896),FIND(" ",TRIM(A896)&amp;" ",7)+1,255)))</x:f>
      </x:c>
      <x:c r="G896" t="str">
        <x:f>IF(E896="","",IF(COUNTIF('DATA QCEW'!$A$2:$A$20,E896)&gt;0,"19-SECTOR","DETAIL / OTHER"))</x:f>
      </x:c>
    </x:row>
    <x:row r="897">
      <x:c r="D897" s="22"/>
      <x:c r="E897" t="str">
        <x:f>IF(LEFT(TRIM(A897),6)="NAICS ",IFERROR(MID(TRIM(A897),7,FIND(" ",TRIM(A897)&amp;" ",7)-7),""),"")</x:f>
      </x:c>
      <x:c r="F897" t="str">
        <x:f>IF(E897="","",TRIM(MID(TRIM(A897),FIND(" ",TRIM(A897)&amp;" ",7)+1,255)))</x:f>
      </x:c>
      <x:c r="G897" t="str">
        <x:f>IF(E897="","",IF(COUNTIF('DATA QCEW'!$A$2:$A$20,E897)&gt;0,"19-SECTOR","DETAIL / OTHER"))</x:f>
      </x:c>
    </x:row>
    <x:row r="898">
      <x:c r="D898" s="22"/>
      <x:c r="E898" t="str">
        <x:f>IF(LEFT(TRIM(A898),6)="NAICS ",IFERROR(MID(TRIM(A898),7,FIND(" ",TRIM(A898)&amp;" ",7)-7),""),"")</x:f>
      </x:c>
      <x:c r="F898" t="str">
        <x:f>IF(E898="","",TRIM(MID(TRIM(A898),FIND(" ",TRIM(A898)&amp;" ",7)+1,255)))</x:f>
      </x:c>
      <x:c r="G898" t="str">
        <x:f>IF(E898="","",IF(COUNTIF('DATA QCEW'!$A$2:$A$20,E898)&gt;0,"19-SECTOR","DETAIL / OTHER"))</x:f>
      </x:c>
    </x:row>
    <x:row r="899">
      <x:c r="D899" s="22"/>
      <x:c r="E899" t="str">
        <x:f>IF(LEFT(TRIM(A899),6)="NAICS ",IFERROR(MID(TRIM(A899),7,FIND(" ",TRIM(A899)&amp;" ",7)-7),""),"")</x:f>
      </x:c>
      <x:c r="F899" t="str">
        <x:f>IF(E899="","",TRIM(MID(TRIM(A899),FIND(" ",TRIM(A899)&amp;" ",7)+1,255)))</x:f>
      </x:c>
      <x:c r="G899" t="str">
        <x:f>IF(E899="","",IF(COUNTIF('DATA QCEW'!$A$2:$A$20,E899)&gt;0,"19-SECTOR","DETAIL / OTHER"))</x:f>
      </x:c>
    </x:row>
    <x:row r="900">
      <x:c r="D900" s="22"/>
      <x:c r="E900" t="str">
        <x:f>IF(LEFT(TRIM(A900),6)="NAICS ",IFERROR(MID(TRIM(A900),7,FIND(" ",TRIM(A900)&amp;" ",7)-7),""),"")</x:f>
      </x:c>
      <x:c r="F900" t="str">
        <x:f>IF(E900="","",TRIM(MID(TRIM(A900),FIND(" ",TRIM(A900)&amp;" ",7)+1,255)))</x:f>
      </x:c>
      <x:c r="G900" t="str">
        <x:f>IF(E900="","",IF(COUNTIF('DATA QCEW'!$A$2:$A$20,E900)&gt;0,"19-SECTOR","DETAIL / OTHER"))</x:f>
      </x:c>
    </x:row>
    <x:row r="901">
      <x:c r="D901" s="22"/>
      <x:c r="E901" t="str">
        <x:f>IF(LEFT(TRIM(A901),6)="NAICS ",IFERROR(MID(TRIM(A901),7,FIND(" ",TRIM(A901)&amp;" ",7)-7),""),"")</x:f>
      </x:c>
      <x:c r="F901" t="str">
        <x:f>IF(E901="","",TRIM(MID(TRIM(A901),FIND(" ",TRIM(A901)&amp;" ",7)+1,255)))</x:f>
      </x:c>
      <x:c r="G901" t="str">
        <x:f>IF(E901="","",IF(COUNTIF('DATA QCEW'!$A$2:$A$20,E901)&gt;0,"19-SECTOR","DETAIL / OTHER"))</x:f>
      </x:c>
    </x:row>
    <x:row r="902">
      <x:c r="D902" s="22"/>
      <x:c r="E902" t="str">
        <x:f>IF(LEFT(TRIM(A902),6)="NAICS ",IFERROR(MID(TRIM(A902),7,FIND(" ",TRIM(A902)&amp;" ",7)-7),""),"")</x:f>
      </x:c>
      <x:c r="F902" t="str">
        <x:f>IF(E902="","",TRIM(MID(TRIM(A902),FIND(" ",TRIM(A902)&amp;" ",7)+1,255)))</x:f>
      </x:c>
      <x:c r="G902" t="str">
        <x:f>IF(E902="","",IF(COUNTIF('DATA QCEW'!$A$2:$A$20,E902)&gt;0,"19-SECTOR","DETAIL / OTHER"))</x:f>
      </x:c>
    </x:row>
    <x:row r="903">
      <x:c r="D903" s="22"/>
      <x:c r="E903" t="str">
        <x:f>IF(LEFT(TRIM(A903),6)="NAICS ",IFERROR(MID(TRIM(A903),7,FIND(" ",TRIM(A903)&amp;" ",7)-7),""),"")</x:f>
      </x:c>
      <x:c r="F903" t="str">
        <x:f>IF(E903="","",TRIM(MID(TRIM(A903),FIND(" ",TRIM(A903)&amp;" ",7)+1,255)))</x:f>
      </x:c>
      <x:c r="G903" t="str">
        <x:f>IF(E903="","",IF(COUNTIF('DATA QCEW'!$A$2:$A$20,E903)&gt;0,"19-SECTOR","DETAIL / OTHER"))</x:f>
      </x:c>
    </x:row>
    <x:row r="904">
      <x:c r="D904" s="22"/>
      <x:c r="E904" t="str">
        <x:f>IF(LEFT(TRIM(A904),6)="NAICS ",IFERROR(MID(TRIM(A904),7,FIND(" ",TRIM(A904)&amp;" ",7)-7),""),"")</x:f>
      </x:c>
      <x:c r="F904" t="str">
        <x:f>IF(E904="","",TRIM(MID(TRIM(A904),FIND(" ",TRIM(A904)&amp;" ",7)+1,255)))</x:f>
      </x:c>
      <x:c r="G904" t="str">
        <x:f>IF(E904="","",IF(COUNTIF('DATA QCEW'!$A$2:$A$20,E904)&gt;0,"19-SECTOR","DETAIL / OTHER"))</x:f>
      </x:c>
    </x:row>
    <x:row r="905">
      <x:c r="D905" s="22"/>
      <x:c r="E905" t="str">
        <x:f>IF(LEFT(TRIM(A905),6)="NAICS ",IFERROR(MID(TRIM(A905),7,FIND(" ",TRIM(A905)&amp;" ",7)-7),""),"")</x:f>
      </x:c>
      <x:c r="F905" t="str">
        <x:f>IF(E905="","",TRIM(MID(TRIM(A905),FIND(" ",TRIM(A905)&amp;" ",7)+1,255)))</x:f>
      </x:c>
      <x:c r="G905" t="str">
        <x:f>IF(E905="","",IF(COUNTIF('DATA QCEW'!$A$2:$A$20,E905)&gt;0,"19-SECTOR","DETAIL / OTHER"))</x:f>
      </x:c>
    </x:row>
    <x:row r="906">
      <x:c r="D906" s="22"/>
      <x:c r="E906" t="str">
        <x:f>IF(LEFT(TRIM(A906),6)="NAICS ",IFERROR(MID(TRIM(A906),7,FIND(" ",TRIM(A906)&amp;" ",7)-7),""),"")</x:f>
      </x:c>
      <x:c r="F906" t="str">
        <x:f>IF(E906="","",TRIM(MID(TRIM(A906),FIND(" ",TRIM(A906)&amp;" ",7)+1,255)))</x:f>
      </x:c>
      <x:c r="G906" t="str">
        <x:f>IF(E906="","",IF(COUNTIF('DATA QCEW'!$A$2:$A$20,E906)&gt;0,"19-SECTOR","DETAIL / OTHER"))</x:f>
      </x:c>
    </x:row>
    <x:row r="907">
      <x:c r="D907" s="22"/>
      <x:c r="E907" t="str">
        <x:f>IF(LEFT(TRIM(A907),6)="NAICS ",IFERROR(MID(TRIM(A907),7,FIND(" ",TRIM(A907)&amp;" ",7)-7),""),"")</x:f>
      </x:c>
      <x:c r="F907" t="str">
        <x:f>IF(E907="","",TRIM(MID(TRIM(A907),FIND(" ",TRIM(A907)&amp;" ",7)+1,255)))</x:f>
      </x:c>
      <x:c r="G907" t="str">
        <x:f>IF(E907="","",IF(COUNTIF('DATA QCEW'!$A$2:$A$20,E907)&gt;0,"19-SECTOR","DETAIL / OTHER"))</x:f>
      </x:c>
    </x:row>
    <x:row r="908">
      <x:c r="D908" s="22"/>
      <x:c r="E908" t="str">
        <x:f>IF(LEFT(TRIM(A908),6)="NAICS ",IFERROR(MID(TRIM(A908),7,FIND(" ",TRIM(A908)&amp;" ",7)-7),""),"")</x:f>
      </x:c>
      <x:c r="F908" t="str">
        <x:f>IF(E908="","",TRIM(MID(TRIM(A908),FIND(" ",TRIM(A908)&amp;" ",7)+1,255)))</x:f>
      </x:c>
      <x:c r="G908" t="str">
        <x:f>IF(E908="","",IF(COUNTIF('DATA QCEW'!$A$2:$A$20,E908)&gt;0,"19-SECTOR","DETAIL / OTHER"))</x:f>
      </x:c>
    </x:row>
    <x:row r="909">
      <x:c r="D909" s="22"/>
      <x:c r="E909" t="str">
        <x:f>IF(LEFT(TRIM(A909),6)="NAICS ",IFERROR(MID(TRIM(A909),7,FIND(" ",TRIM(A909)&amp;" ",7)-7),""),"")</x:f>
      </x:c>
      <x:c r="F909" t="str">
        <x:f>IF(E909="","",TRIM(MID(TRIM(A909),FIND(" ",TRIM(A909)&amp;" ",7)+1,255)))</x:f>
      </x:c>
      <x:c r="G909" t="str">
        <x:f>IF(E909="","",IF(COUNTIF('DATA QCEW'!$A$2:$A$20,E909)&gt;0,"19-SECTOR","DETAIL / OTHER"))</x:f>
      </x:c>
    </x:row>
    <x:row r="910">
      <x:c r="D910" s="22"/>
      <x:c r="E910" t="str">
        <x:f>IF(LEFT(TRIM(A910),6)="NAICS ",IFERROR(MID(TRIM(A910),7,FIND(" ",TRIM(A910)&amp;" ",7)-7),""),"")</x:f>
      </x:c>
      <x:c r="F910" t="str">
        <x:f>IF(E910="","",TRIM(MID(TRIM(A910),FIND(" ",TRIM(A910)&amp;" ",7)+1,255)))</x:f>
      </x:c>
      <x:c r="G910" t="str">
        <x:f>IF(E910="","",IF(COUNTIF('DATA QCEW'!$A$2:$A$20,E910)&gt;0,"19-SECTOR","DETAIL / OTHER"))</x:f>
      </x:c>
    </x:row>
    <x:row r="911">
      <x:c r="D911" s="22"/>
      <x:c r="E911" t="str">
        <x:f>IF(LEFT(TRIM(A911),6)="NAICS ",IFERROR(MID(TRIM(A911),7,FIND(" ",TRIM(A911)&amp;" ",7)-7),""),"")</x:f>
      </x:c>
      <x:c r="F911" t="str">
        <x:f>IF(E911="","",TRIM(MID(TRIM(A911),FIND(" ",TRIM(A911)&amp;" ",7)+1,255)))</x:f>
      </x:c>
      <x:c r="G911" t="str">
        <x:f>IF(E911="","",IF(COUNTIF('DATA QCEW'!$A$2:$A$20,E911)&gt;0,"19-SECTOR","DETAIL / OTHER"))</x:f>
      </x:c>
    </x:row>
    <x:row r="912">
      <x:c r="D912" s="22"/>
      <x:c r="E912" t="str">
        <x:f>IF(LEFT(TRIM(A912),6)="NAICS ",IFERROR(MID(TRIM(A912),7,FIND(" ",TRIM(A912)&amp;" ",7)-7),""),"")</x:f>
      </x:c>
      <x:c r="F912" t="str">
        <x:f>IF(E912="","",TRIM(MID(TRIM(A912),FIND(" ",TRIM(A912)&amp;" ",7)+1,255)))</x:f>
      </x:c>
      <x:c r="G912" t="str">
        <x:f>IF(E912="","",IF(COUNTIF('DATA QCEW'!$A$2:$A$20,E912)&gt;0,"19-SECTOR","DETAIL / OTHER"))</x:f>
      </x:c>
    </x:row>
    <x:row r="913">
      <x:c r="D913" s="22"/>
      <x:c r="E913" t="str">
        <x:f>IF(LEFT(TRIM(A913),6)="NAICS ",IFERROR(MID(TRIM(A913),7,FIND(" ",TRIM(A913)&amp;" ",7)-7),""),"")</x:f>
      </x:c>
      <x:c r="F913" t="str">
        <x:f>IF(E913="","",TRIM(MID(TRIM(A913),FIND(" ",TRIM(A913)&amp;" ",7)+1,255)))</x:f>
      </x:c>
      <x:c r="G913" t="str">
        <x:f>IF(E913="","",IF(COUNTIF('DATA QCEW'!$A$2:$A$20,E913)&gt;0,"19-SECTOR","DETAIL / OTHER"))</x:f>
      </x:c>
    </x:row>
    <x:row r="914">
      <x:c r="D914" s="22"/>
      <x:c r="E914" t="str">
        <x:f>IF(LEFT(TRIM(A914),6)="NAICS ",IFERROR(MID(TRIM(A914),7,FIND(" ",TRIM(A914)&amp;" ",7)-7),""),"")</x:f>
      </x:c>
      <x:c r="F914" t="str">
        <x:f>IF(E914="","",TRIM(MID(TRIM(A914),FIND(" ",TRIM(A914)&amp;" ",7)+1,255)))</x:f>
      </x:c>
      <x:c r="G914" t="str">
        <x:f>IF(E914="","",IF(COUNTIF('DATA QCEW'!$A$2:$A$20,E914)&gt;0,"19-SECTOR","DETAIL / OTHER"))</x:f>
      </x:c>
    </x:row>
    <x:row r="915">
      <x:c r="D915" s="22"/>
      <x:c r="E915" t="str">
        <x:f>IF(LEFT(TRIM(A915),6)="NAICS ",IFERROR(MID(TRIM(A915),7,FIND(" ",TRIM(A915)&amp;" ",7)-7),""),"")</x:f>
      </x:c>
      <x:c r="F915" t="str">
        <x:f>IF(E915="","",TRIM(MID(TRIM(A915),FIND(" ",TRIM(A915)&amp;" ",7)+1,255)))</x:f>
      </x:c>
      <x:c r="G915" t="str">
        <x:f>IF(E915="","",IF(COUNTIF('DATA QCEW'!$A$2:$A$20,E915)&gt;0,"19-SECTOR","DETAIL / OTHER"))</x:f>
      </x:c>
    </x:row>
    <x:row r="916">
      <x:c r="D916" s="22"/>
      <x:c r="E916" t="str">
        <x:f>IF(LEFT(TRIM(A916),6)="NAICS ",IFERROR(MID(TRIM(A916),7,FIND(" ",TRIM(A916)&amp;" ",7)-7),""),"")</x:f>
      </x:c>
      <x:c r="F916" t="str">
        <x:f>IF(E916="","",TRIM(MID(TRIM(A916),FIND(" ",TRIM(A916)&amp;" ",7)+1,255)))</x:f>
      </x:c>
      <x:c r="G916" t="str">
        <x:f>IF(E916="","",IF(COUNTIF('DATA QCEW'!$A$2:$A$20,E916)&gt;0,"19-SECTOR","DETAIL / OTHER"))</x:f>
      </x:c>
    </x:row>
    <x:row r="917">
      <x:c r="D917" s="22"/>
      <x:c r="E917" t="str">
        <x:f>IF(LEFT(TRIM(A917),6)="NAICS ",IFERROR(MID(TRIM(A917),7,FIND(" ",TRIM(A917)&amp;" ",7)-7),""),"")</x:f>
      </x:c>
      <x:c r="F917" t="str">
        <x:f>IF(E917="","",TRIM(MID(TRIM(A917),FIND(" ",TRIM(A917)&amp;" ",7)+1,255)))</x:f>
      </x:c>
      <x:c r="G917" t="str">
        <x:f>IF(E917="","",IF(COUNTIF('DATA QCEW'!$A$2:$A$20,E917)&gt;0,"19-SECTOR","DETAIL / OTHER"))</x:f>
      </x:c>
    </x:row>
    <x:row r="918">
      <x:c r="D918" s="22"/>
      <x:c r="E918" t="str">
        <x:f>IF(LEFT(TRIM(A918),6)="NAICS ",IFERROR(MID(TRIM(A918),7,FIND(" ",TRIM(A918)&amp;" ",7)-7),""),"")</x:f>
      </x:c>
      <x:c r="F918" t="str">
        <x:f>IF(E918="","",TRIM(MID(TRIM(A918),FIND(" ",TRIM(A918)&amp;" ",7)+1,255)))</x:f>
      </x:c>
      <x:c r="G918" t="str">
        <x:f>IF(E918="","",IF(COUNTIF('DATA QCEW'!$A$2:$A$20,E918)&gt;0,"19-SECTOR","DETAIL / OTHER"))</x:f>
      </x:c>
    </x:row>
    <x:row r="919">
      <x:c r="D919" s="22"/>
      <x:c r="E919" t="str">
        <x:f>IF(LEFT(TRIM(A919),6)="NAICS ",IFERROR(MID(TRIM(A919),7,FIND(" ",TRIM(A919)&amp;" ",7)-7),""),"")</x:f>
      </x:c>
      <x:c r="F919" t="str">
        <x:f>IF(E919="","",TRIM(MID(TRIM(A919),FIND(" ",TRIM(A919)&amp;" ",7)+1,255)))</x:f>
      </x:c>
      <x:c r="G919" t="str">
        <x:f>IF(E919="","",IF(COUNTIF('DATA QCEW'!$A$2:$A$20,E919)&gt;0,"19-SECTOR","DETAIL / OTHER"))</x:f>
      </x:c>
    </x:row>
    <x:row r="920">
      <x:c r="D920" s="22"/>
      <x:c r="E920" t="str">
        <x:f>IF(LEFT(TRIM(A920),6)="NAICS ",IFERROR(MID(TRIM(A920),7,FIND(" ",TRIM(A920)&amp;" ",7)-7),""),"")</x:f>
      </x:c>
      <x:c r="F920" t="str">
        <x:f>IF(E920="","",TRIM(MID(TRIM(A920),FIND(" ",TRIM(A920)&amp;" ",7)+1,255)))</x:f>
      </x:c>
      <x:c r="G920" t="str">
        <x:f>IF(E920="","",IF(COUNTIF('DATA QCEW'!$A$2:$A$20,E920)&gt;0,"19-SECTOR","DETAIL / OTHER"))</x:f>
      </x:c>
    </x:row>
    <x:row r="921">
      <x:c r="D921" s="22"/>
      <x:c r="E921" t="str">
        <x:f>IF(LEFT(TRIM(A921),6)="NAICS ",IFERROR(MID(TRIM(A921),7,FIND(" ",TRIM(A921)&amp;" ",7)-7),""),"")</x:f>
      </x:c>
      <x:c r="F921" t="str">
        <x:f>IF(E921="","",TRIM(MID(TRIM(A921),FIND(" ",TRIM(A921)&amp;" ",7)+1,255)))</x:f>
      </x:c>
      <x:c r="G921" t="str">
        <x:f>IF(E921="","",IF(COUNTIF('DATA QCEW'!$A$2:$A$20,E921)&gt;0,"19-SECTOR","DETAIL / OTHER"))</x:f>
      </x:c>
    </x:row>
    <x:row r="922">
      <x:c r="D922" s="22"/>
      <x:c r="E922" t="str">
        <x:f>IF(LEFT(TRIM(A922),6)="NAICS ",IFERROR(MID(TRIM(A922),7,FIND(" ",TRIM(A922)&amp;" ",7)-7),""),"")</x:f>
      </x:c>
      <x:c r="F922" t="str">
        <x:f>IF(E922="","",TRIM(MID(TRIM(A922),FIND(" ",TRIM(A922)&amp;" ",7)+1,255)))</x:f>
      </x:c>
      <x:c r="G922" t="str">
        <x:f>IF(E922="","",IF(COUNTIF('DATA QCEW'!$A$2:$A$20,E922)&gt;0,"19-SECTOR","DETAIL / OTHER"))</x:f>
      </x:c>
    </x:row>
    <x:row r="923">
      <x:c r="D923" s="22"/>
      <x:c r="E923" t="str">
        <x:f>IF(LEFT(TRIM(A923),6)="NAICS ",IFERROR(MID(TRIM(A923),7,FIND(" ",TRIM(A923)&amp;" ",7)-7),""),"")</x:f>
      </x:c>
      <x:c r="F923" t="str">
        <x:f>IF(E923="","",TRIM(MID(TRIM(A923),FIND(" ",TRIM(A923)&amp;" ",7)+1,255)))</x:f>
      </x:c>
      <x:c r="G923" t="str">
        <x:f>IF(E923="","",IF(COUNTIF('DATA QCEW'!$A$2:$A$20,E923)&gt;0,"19-SECTOR","DETAIL / OTHER"))</x:f>
      </x:c>
    </x:row>
    <x:row r="924">
      <x:c r="D924" s="22"/>
      <x:c r="E924" t="str">
        <x:f>IF(LEFT(TRIM(A924),6)="NAICS ",IFERROR(MID(TRIM(A924),7,FIND(" ",TRIM(A924)&amp;" ",7)-7),""),"")</x:f>
      </x:c>
      <x:c r="F924" t="str">
        <x:f>IF(E924="","",TRIM(MID(TRIM(A924),FIND(" ",TRIM(A924)&amp;" ",7)+1,255)))</x:f>
      </x:c>
      <x:c r="G924" t="str">
        <x:f>IF(E924="","",IF(COUNTIF('DATA QCEW'!$A$2:$A$20,E924)&gt;0,"19-SECTOR","DETAIL / OTHER"))</x:f>
      </x:c>
    </x:row>
    <x:row r="925">
      <x:c r="D925" s="22"/>
      <x:c r="E925" t="str">
        <x:f>IF(LEFT(TRIM(A925),6)="NAICS ",IFERROR(MID(TRIM(A925),7,FIND(" ",TRIM(A925)&amp;" ",7)-7),""),"")</x:f>
      </x:c>
      <x:c r="F925" t="str">
        <x:f>IF(E925="","",TRIM(MID(TRIM(A925),FIND(" ",TRIM(A925)&amp;" ",7)+1,255)))</x:f>
      </x:c>
      <x:c r="G925" t="str">
        <x:f>IF(E925="","",IF(COUNTIF('DATA QCEW'!$A$2:$A$20,E925)&gt;0,"19-SECTOR","DETAIL / OTHER"))</x:f>
      </x:c>
    </x:row>
    <x:row r="926">
      <x:c r="D926" s="22"/>
      <x:c r="E926" t="str">
        <x:f>IF(LEFT(TRIM(A926),6)="NAICS ",IFERROR(MID(TRIM(A926),7,FIND(" ",TRIM(A926)&amp;" ",7)-7),""),"")</x:f>
      </x:c>
      <x:c r="F926" t="str">
        <x:f>IF(E926="","",TRIM(MID(TRIM(A926),FIND(" ",TRIM(A926)&amp;" ",7)+1,255)))</x:f>
      </x:c>
      <x:c r="G926" t="str">
        <x:f>IF(E926="","",IF(COUNTIF('DATA QCEW'!$A$2:$A$20,E926)&gt;0,"19-SECTOR","DETAIL / OTHER"))</x:f>
      </x:c>
    </x:row>
    <x:row r="927">
      <x:c r="D927" s="22"/>
      <x:c r="E927" t="str">
        <x:f>IF(LEFT(TRIM(A927),6)="NAICS ",IFERROR(MID(TRIM(A927),7,FIND(" ",TRIM(A927)&amp;" ",7)-7),""),"")</x:f>
      </x:c>
      <x:c r="F927" t="str">
        <x:f>IF(E927="","",TRIM(MID(TRIM(A927),FIND(" ",TRIM(A927)&amp;" ",7)+1,255)))</x:f>
      </x:c>
      <x:c r="G927" t="str">
        <x:f>IF(E927="","",IF(COUNTIF('DATA QCEW'!$A$2:$A$20,E927)&gt;0,"19-SECTOR","DETAIL / OTHER"))</x:f>
      </x:c>
    </x:row>
    <x:row r="928">
      <x:c r="D928" s="22"/>
      <x:c r="E928" t="str">
        <x:f>IF(LEFT(TRIM(A928),6)="NAICS ",IFERROR(MID(TRIM(A928),7,FIND(" ",TRIM(A928)&amp;" ",7)-7),""),"")</x:f>
      </x:c>
      <x:c r="F928" t="str">
        <x:f>IF(E928="","",TRIM(MID(TRIM(A928),FIND(" ",TRIM(A928)&amp;" ",7)+1,255)))</x:f>
      </x:c>
      <x:c r="G928" t="str">
        <x:f>IF(E928="","",IF(COUNTIF('DATA QCEW'!$A$2:$A$20,E928)&gt;0,"19-SECTOR","DETAIL / OTHER"))</x:f>
      </x:c>
    </x:row>
    <x:row r="929">
      <x:c r="D929" s="22"/>
      <x:c r="E929" t="str">
        <x:f>IF(LEFT(TRIM(A929),6)="NAICS ",IFERROR(MID(TRIM(A929),7,FIND(" ",TRIM(A929)&amp;" ",7)-7),""),"")</x:f>
      </x:c>
      <x:c r="F929" t="str">
        <x:f>IF(E929="","",TRIM(MID(TRIM(A929),FIND(" ",TRIM(A929)&amp;" ",7)+1,255)))</x:f>
      </x:c>
      <x:c r="G929" t="str">
        <x:f>IF(E929="","",IF(COUNTIF('DATA QCEW'!$A$2:$A$20,E929)&gt;0,"19-SECTOR","DETAIL / OTHER"))</x:f>
      </x:c>
    </x:row>
    <x:row r="930">
      <x:c r="D930" s="22"/>
      <x:c r="E930" t="str">
        <x:f>IF(LEFT(TRIM(A930),6)="NAICS ",IFERROR(MID(TRIM(A930),7,FIND(" ",TRIM(A930)&amp;" ",7)-7),""),"")</x:f>
      </x:c>
      <x:c r="F930" t="str">
        <x:f>IF(E930="","",TRIM(MID(TRIM(A930),FIND(" ",TRIM(A930)&amp;" ",7)+1,255)))</x:f>
      </x:c>
      <x:c r="G930" t="str">
        <x:f>IF(E930="","",IF(COUNTIF('DATA QCEW'!$A$2:$A$20,E930)&gt;0,"19-SECTOR","DETAIL / OTHER"))</x:f>
      </x:c>
    </x:row>
    <x:row r="931">
      <x:c r="D931" s="22"/>
      <x:c r="E931" t="str">
        <x:f>IF(LEFT(TRIM(A931),6)="NAICS ",IFERROR(MID(TRIM(A931),7,FIND(" ",TRIM(A931)&amp;" ",7)-7),""),"")</x:f>
      </x:c>
      <x:c r="F931" t="str">
        <x:f>IF(E931="","",TRIM(MID(TRIM(A931),FIND(" ",TRIM(A931)&amp;" ",7)+1,255)))</x:f>
      </x:c>
      <x:c r="G931" t="str">
        <x:f>IF(E931="","",IF(COUNTIF('DATA QCEW'!$A$2:$A$20,E931)&gt;0,"19-SECTOR","DETAIL / OTHER"))</x:f>
      </x:c>
    </x:row>
    <x:row r="932">
      <x:c r="D932" s="22"/>
      <x:c r="E932" t="str">
        <x:f>IF(LEFT(TRIM(A932),6)="NAICS ",IFERROR(MID(TRIM(A932),7,FIND(" ",TRIM(A932)&amp;" ",7)-7),""),"")</x:f>
      </x:c>
      <x:c r="F932" t="str">
        <x:f>IF(E932="","",TRIM(MID(TRIM(A932),FIND(" ",TRIM(A932)&amp;" ",7)+1,255)))</x:f>
      </x:c>
      <x:c r="G932" t="str">
        <x:f>IF(E932="","",IF(COUNTIF('DATA QCEW'!$A$2:$A$20,E932)&gt;0,"19-SECTOR","DETAIL / OTHER"))</x:f>
      </x:c>
    </x:row>
    <x:row r="933">
      <x:c r="D933" s="22"/>
      <x:c r="E933" t="str">
        <x:f>IF(LEFT(TRIM(A933),6)="NAICS ",IFERROR(MID(TRIM(A933),7,FIND(" ",TRIM(A933)&amp;" ",7)-7),""),"")</x:f>
      </x:c>
      <x:c r="F933" t="str">
        <x:f>IF(E933="","",TRIM(MID(TRIM(A933),FIND(" ",TRIM(A933)&amp;" ",7)+1,255)))</x:f>
      </x:c>
      <x:c r="G933" t="str">
        <x:f>IF(E933="","",IF(COUNTIF('DATA QCEW'!$A$2:$A$20,E933)&gt;0,"19-SECTOR","DETAIL / OTHER"))</x:f>
      </x:c>
    </x:row>
    <x:row r="934">
      <x:c r="D934" s="22"/>
      <x:c r="E934" t="str">
        <x:f>IF(LEFT(TRIM(A934),6)="NAICS ",IFERROR(MID(TRIM(A934),7,FIND(" ",TRIM(A934)&amp;" ",7)-7),""),"")</x:f>
      </x:c>
      <x:c r="F934" t="str">
        <x:f>IF(E934="","",TRIM(MID(TRIM(A934),FIND(" ",TRIM(A934)&amp;" ",7)+1,255)))</x:f>
      </x:c>
      <x:c r="G934" t="str">
        <x:f>IF(E934="","",IF(COUNTIF('DATA QCEW'!$A$2:$A$20,E934)&gt;0,"19-SECTOR","DETAIL / OTHER"))</x:f>
      </x:c>
    </x:row>
    <x:row r="935">
      <x:c r="D935" s="22"/>
      <x:c r="E935" t="str">
        <x:f>IF(LEFT(TRIM(A935),6)="NAICS ",IFERROR(MID(TRIM(A935),7,FIND(" ",TRIM(A935)&amp;" ",7)-7),""),"")</x:f>
      </x:c>
      <x:c r="F935" t="str">
        <x:f>IF(E935="","",TRIM(MID(TRIM(A935),FIND(" ",TRIM(A935)&amp;" ",7)+1,255)))</x:f>
      </x:c>
      <x:c r="G935" t="str">
        <x:f>IF(E935="","",IF(COUNTIF('DATA QCEW'!$A$2:$A$20,E935)&gt;0,"19-SECTOR","DETAIL / OTHER"))</x:f>
      </x:c>
    </x:row>
    <x:row r="936">
      <x:c r="D936" s="22"/>
      <x:c r="E936" t="str">
        <x:f>IF(LEFT(TRIM(A936),6)="NAICS ",IFERROR(MID(TRIM(A936),7,FIND(" ",TRIM(A936)&amp;" ",7)-7),""),"")</x:f>
      </x:c>
      <x:c r="F936" t="str">
        <x:f>IF(E936="","",TRIM(MID(TRIM(A936),FIND(" ",TRIM(A936)&amp;" ",7)+1,255)))</x:f>
      </x:c>
      <x:c r="G936" t="str">
        <x:f>IF(E936="","",IF(COUNTIF('DATA QCEW'!$A$2:$A$20,E936)&gt;0,"19-SECTOR","DETAIL / OTHER"))</x:f>
      </x:c>
    </x:row>
    <x:row r="937">
      <x:c r="D937" s="22"/>
      <x:c r="E937" t="str">
        <x:f>IF(LEFT(TRIM(A937),6)="NAICS ",IFERROR(MID(TRIM(A937),7,FIND(" ",TRIM(A937)&amp;" ",7)-7),""),"")</x:f>
      </x:c>
      <x:c r="F937" t="str">
        <x:f>IF(E937="","",TRIM(MID(TRIM(A937),FIND(" ",TRIM(A937)&amp;" ",7)+1,255)))</x:f>
      </x:c>
      <x:c r="G937" t="str">
        <x:f>IF(E937="","",IF(COUNTIF('DATA QCEW'!$A$2:$A$20,E937)&gt;0,"19-SECTOR","DETAIL / OTHER"))</x:f>
      </x:c>
    </x:row>
    <x:row r="938">
      <x:c r="D938" s="22"/>
      <x:c r="E938" t="str">
        <x:f>IF(LEFT(TRIM(A938),6)="NAICS ",IFERROR(MID(TRIM(A938),7,FIND(" ",TRIM(A938)&amp;" ",7)-7),""),"")</x:f>
      </x:c>
      <x:c r="F938" t="str">
        <x:f>IF(E938="","",TRIM(MID(TRIM(A938),FIND(" ",TRIM(A938)&amp;" ",7)+1,255)))</x:f>
      </x:c>
      <x:c r="G938" t="str">
        <x:f>IF(E938="","",IF(COUNTIF('DATA QCEW'!$A$2:$A$20,E938)&gt;0,"19-SECTOR","DETAIL / OTHER"))</x:f>
      </x:c>
    </x:row>
    <x:row r="939">
      <x:c r="D939" s="22"/>
      <x:c r="E939" t="str">
        <x:f>IF(LEFT(TRIM(A939),6)="NAICS ",IFERROR(MID(TRIM(A939),7,FIND(" ",TRIM(A939)&amp;" ",7)-7),""),"")</x:f>
      </x:c>
      <x:c r="F939" t="str">
        <x:f>IF(E939="","",TRIM(MID(TRIM(A939),FIND(" ",TRIM(A939)&amp;" ",7)+1,255)))</x:f>
      </x:c>
      <x:c r="G939" t="str">
        <x:f>IF(E939="","",IF(COUNTIF('DATA QCEW'!$A$2:$A$20,E939)&gt;0,"19-SECTOR","DETAIL / OTHER"))</x:f>
      </x:c>
    </x:row>
    <x:row r="940">
      <x:c r="D940" s="22"/>
      <x:c r="E940" t="str">
        <x:f>IF(LEFT(TRIM(A940),6)="NAICS ",IFERROR(MID(TRIM(A940),7,FIND(" ",TRIM(A940)&amp;" ",7)-7),""),"")</x:f>
      </x:c>
      <x:c r="F940" t="str">
        <x:f>IF(E940="","",TRIM(MID(TRIM(A940),FIND(" ",TRIM(A940)&amp;" ",7)+1,255)))</x:f>
      </x:c>
      <x:c r="G940" t="str">
        <x:f>IF(E940="","",IF(COUNTIF('DATA QCEW'!$A$2:$A$20,E940)&gt;0,"19-SECTOR","DETAIL / OTHER"))</x:f>
      </x:c>
    </x:row>
    <x:row r="941">
      <x:c r="D941" s="22"/>
      <x:c r="E941" t="str">
        <x:f>IF(LEFT(TRIM(A941),6)="NAICS ",IFERROR(MID(TRIM(A941),7,FIND(" ",TRIM(A941)&amp;" ",7)-7),""),"")</x:f>
      </x:c>
      <x:c r="F941" t="str">
        <x:f>IF(E941="","",TRIM(MID(TRIM(A941),FIND(" ",TRIM(A941)&amp;" ",7)+1,255)))</x:f>
      </x:c>
      <x:c r="G941" t="str">
        <x:f>IF(E941="","",IF(COUNTIF('DATA QCEW'!$A$2:$A$20,E941)&gt;0,"19-SECTOR","DETAIL / OTHER"))</x:f>
      </x:c>
    </x:row>
    <x:row r="942">
      <x:c r="D942" s="22"/>
      <x:c r="E942" t="str">
        <x:f>IF(LEFT(TRIM(A942),6)="NAICS ",IFERROR(MID(TRIM(A942),7,FIND(" ",TRIM(A942)&amp;" ",7)-7),""),"")</x:f>
      </x:c>
      <x:c r="F942" t="str">
        <x:f>IF(E942="","",TRIM(MID(TRIM(A942),FIND(" ",TRIM(A942)&amp;" ",7)+1,255)))</x:f>
      </x:c>
      <x:c r="G942" t="str">
        <x:f>IF(E942="","",IF(COUNTIF('DATA QCEW'!$A$2:$A$20,E942)&gt;0,"19-SECTOR","DETAIL / OTHER"))</x:f>
      </x:c>
    </x:row>
    <x:row r="943">
      <x:c r="D943" s="22"/>
      <x:c r="E943" t="str">
        <x:f>IF(LEFT(TRIM(A943),6)="NAICS ",IFERROR(MID(TRIM(A943),7,FIND(" ",TRIM(A943)&amp;" ",7)-7),""),"")</x:f>
      </x:c>
      <x:c r="F943" t="str">
        <x:f>IF(E943="","",TRIM(MID(TRIM(A943),FIND(" ",TRIM(A943)&amp;" ",7)+1,255)))</x:f>
      </x:c>
      <x:c r="G943" t="str">
        <x:f>IF(E943="","",IF(COUNTIF('DATA QCEW'!$A$2:$A$20,E943)&gt;0,"19-SECTOR","DETAIL / OTHER"))</x:f>
      </x:c>
    </x:row>
    <x:row r="944">
      <x:c r="D944" s="22"/>
      <x:c r="E944" t="str">
        <x:f>IF(LEFT(TRIM(A944),6)="NAICS ",IFERROR(MID(TRIM(A944),7,FIND(" ",TRIM(A944)&amp;" ",7)-7),""),"")</x:f>
      </x:c>
      <x:c r="F944" t="str">
        <x:f>IF(E944="","",TRIM(MID(TRIM(A944),FIND(" ",TRIM(A944)&amp;" ",7)+1,255)))</x:f>
      </x:c>
      <x:c r="G944" t="str">
        <x:f>IF(E944="","",IF(COUNTIF('DATA QCEW'!$A$2:$A$20,E944)&gt;0,"19-SECTOR","DETAIL / OTHER"))</x:f>
      </x:c>
    </x:row>
    <x:row r="945">
      <x:c r="D945" s="22"/>
      <x:c r="E945" t="str">
        <x:f>IF(LEFT(TRIM(A945),6)="NAICS ",IFERROR(MID(TRIM(A945),7,FIND(" ",TRIM(A945)&amp;" ",7)-7),""),"")</x:f>
      </x:c>
      <x:c r="F945" t="str">
        <x:f>IF(E945="","",TRIM(MID(TRIM(A945),FIND(" ",TRIM(A945)&amp;" ",7)+1,255)))</x:f>
      </x:c>
      <x:c r="G945" t="str">
        <x:f>IF(E945="","",IF(COUNTIF('DATA QCEW'!$A$2:$A$20,E945)&gt;0,"19-SECTOR","DETAIL / OTHER"))</x:f>
      </x:c>
    </x:row>
    <x:row r="946">
      <x:c r="D946" s="22"/>
      <x:c r="E946" t="str">
        <x:f>IF(LEFT(TRIM(A946),6)="NAICS ",IFERROR(MID(TRIM(A946),7,FIND(" ",TRIM(A946)&amp;" ",7)-7),""),"")</x:f>
      </x:c>
      <x:c r="F946" t="str">
        <x:f>IF(E946="","",TRIM(MID(TRIM(A946),FIND(" ",TRIM(A946)&amp;" ",7)+1,255)))</x:f>
      </x:c>
      <x:c r="G946" t="str">
        <x:f>IF(E946="","",IF(COUNTIF('DATA QCEW'!$A$2:$A$20,E946)&gt;0,"19-SECTOR","DETAIL / OTHER"))</x:f>
      </x:c>
    </x:row>
    <x:row r="947">
      <x:c r="D947" s="22"/>
      <x:c r="E947" t="str">
        <x:f>IF(LEFT(TRIM(A947),6)="NAICS ",IFERROR(MID(TRIM(A947),7,FIND(" ",TRIM(A947)&amp;" ",7)-7),""),"")</x:f>
      </x:c>
      <x:c r="F947" t="str">
        <x:f>IF(E947="","",TRIM(MID(TRIM(A947),FIND(" ",TRIM(A947)&amp;" ",7)+1,255)))</x:f>
      </x:c>
      <x:c r="G947" t="str">
        <x:f>IF(E947="","",IF(COUNTIF('DATA QCEW'!$A$2:$A$20,E947)&gt;0,"19-SECTOR","DETAIL / OTHER"))</x:f>
      </x:c>
    </x:row>
    <x:row r="948">
      <x:c r="D948" s="22"/>
      <x:c r="E948" t="str">
        <x:f>IF(LEFT(TRIM(A948),6)="NAICS ",IFERROR(MID(TRIM(A948),7,FIND(" ",TRIM(A948)&amp;" ",7)-7),""),"")</x:f>
      </x:c>
      <x:c r="F948" t="str">
        <x:f>IF(E948="","",TRIM(MID(TRIM(A948),FIND(" ",TRIM(A948)&amp;" ",7)+1,255)))</x:f>
      </x:c>
      <x:c r="G948" t="str">
        <x:f>IF(E948="","",IF(COUNTIF('DATA QCEW'!$A$2:$A$20,E948)&gt;0,"19-SECTOR","DETAIL / OTHER"))</x:f>
      </x:c>
    </x:row>
    <x:row r="949">
      <x:c r="D949" s="22"/>
      <x:c r="E949" t="str">
        <x:f>IF(LEFT(TRIM(A949),6)="NAICS ",IFERROR(MID(TRIM(A949),7,FIND(" ",TRIM(A949)&amp;" ",7)-7),""),"")</x:f>
      </x:c>
      <x:c r="F949" t="str">
        <x:f>IF(E949="","",TRIM(MID(TRIM(A949),FIND(" ",TRIM(A949)&amp;" ",7)+1,255)))</x:f>
      </x:c>
      <x:c r="G949" t="str">
        <x:f>IF(E949="","",IF(COUNTIF('DATA QCEW'!$A$2:$A$20,E949)&gt;0,"19-SECTOR","DETAIL / OTHER"))</x:f>
      </x:c>
    </x:row>
    <x:row r="950">
      <x:c r="D950" s="22"/>
      <x:c r="E950" t="str">
        <x:f>IF(LEFT(TRIM(A950),6)="NAICS ",IFERROR(MID(TRIM(A950),7,FIND(" ",TRIM(A950)&amp;" ",7)-7),""),"")</x:f>
      </x:c>
      <x:c r="F950" t="str">
        <x:f>IF(E950="","",TRIM(MID(TRIM(A950),FIND(" ",TRIM(A950)&amp;" ",7)+1,255)))</x:f>
      </x:c>
      <x:c r="G950" t="str">
        <x:f>IF(E950="","",IF(COUNTIF('DATA QCEW'!$A$2:$A$20,E950)&gt;0,"19-SECTOR","DETAIL / OTHER"))</x:f>
      </x:c>
    </x:row>
    <x:row r="951">
      <x:c r="D951" s="22"/>
      <x:c r="E951" t="str">
        <x:f>IF(LEFT(TRIM(A951),6)="NAICS ",IFERROR(MID(TRIM(A951),7,FIND(" ",TRIM(A951)&amp;" ",7)-7),""),"")</x:f>
      </x:c>
      <x:c r="F951" t="str">
        <x:f>IF(E951="","",TRIM(MID(TRIM(A951),FIND(" ",TRIM(A951)&amp;" ",7)+1,255)))</x:f>
      </x:c>
      <x:c r="G951" t="str">
        <x:f>IF(E951="","",IF(COUNTIF('DATA QCEW'!$A$2:$A$20,E951)&gt;0,"19-SECTOR","DETAIL / OTHER"))</x:f>
      </x:c>
    </x:row>
    <x:row r="952">
      <x:c r="D952" s="22"/>
      <x:c r="E952" t="str">
        <x:f>IF(LEFT(TRIM(A952),6)="NAICS ",IFERROR(MID(TRIM(A952),7,FIND(" ",TRIM(A952)&amp;" ",7)-7),""),"")</x:f>
      </x:c>
      <x:c r="F952" t="str">
        <x:f>IF(E952="","",TRIM(MID(TRIM(A952),FIND(" ",TRIM(A952)&amp;" ",7)+1,255)))</x:f>
      </x:c>
      <x:c r="G952" t="str">
        <x:f>IF(E952="","",IF(COUNTIF('DATA QCEW'!$A$2:$A$20,E952)&gt;0,"19-SECTOR","DETAIL / OTHER"))</x:f>
      </x:c>
    </x:row>
    <x:row r="953">
      <x:c r="D953" s="22"/>
      <x:c r="E953" t="str">
        <x:f>IF(LEFT(TRIM(A953),6)="NAICS ",IFERROR(MID(TRIM(A953),7,FIND(" ",TRIM(A953)&amp;" ",7)-7),""),"")</x:f>
      </x:c>
      <x:c r="F953" t="str">
        <x:f>IF(E953="","",TRIM(MID(TRIM(A953),FIND(" ",TRIM(A953)&amp;" ",7)+1,255)))</x:f>
      </x:c>
      <x:c r="G953" t="str">
        <x:f>IF(E953="","",IF(COUNTIF('DATA QCEW'!$A$2:$A$20,E953)&gt;0,"19-SECTOR","DETAIL / OTHER"))</x:f>
      </x:c>
    </x:row>
    <x:row r="954">
      <x:c r="D954" s="22"/>
      <x:c r="E954" t="str">
        <x:f>IF(LEFT(TRIM(A954),6)="NAICS ",IFERROR(MID(TRIM(A954),7,FIND(" ",TRIM(A954)&amp;" ",7)-7),""),"")</x:f>
      </x:c>
      <x:c r="F954" t="str">
        <x:f>IF(E954="","",TRIM(MID(TRIM(A954),FIND(" ",TRIM(A954)&amp;" ",7)+1,255)))</x:f>
      </x:c>
      <x:c r="G954" t="str">
        <x:f>IF(E954="","",IF(COUNTIF('DATA QCEW'!$A$2:$A$20,E954)&gt;0,"19-SECTOR","DETAIL / OTHER"))</x:f>
      </x:c>
    </x:row>
    <x:row r="955">
      <x:c r="D955" s="22"/>
      <x:c r="E955" t="str">
        <x:f>IF(LEFT(TRIM(A955),6)="NAICS ",IFERROR(MID(TRIM(A955),7,FIND(" ",TRIM(A955)&amp;" ",7)-7),""),"")</x:f>
      </x:c>
      <x:c r="F955" t="str">
        <x:f>IF(E955="","",TRIM(MID(TRIM(A955),FIND(" ",TRIM(A955)&amp;" ",7)+1,255)))</x:f>
      </x:c>
      <x:c r="G955" t="str">
        <x:f>IF(E955="","",IF(COUNTIF('DATA QCEW'!$A$2:$A$20,E955)&gt;0,"19-SECTOR","DETAIL / OTHER"))</x:f>
      </x:c>
    </x:row>
    <x:row r="956">
      <x:c r="D956" s="22"/>
      <x:c r="E956" t="str">
        <x:f>IF(LEFT(TRIM(A956),6)="NAICS ",IFERROR(MID(TRIM(A956),7,FIND(" ",TRIM(A956)&amp;" ",7)-7),""),"")</x:f>
      </x:c>
      <x:c r="F956" t="str">
        <x:f>IF(E956="","",TRIM(MID(TRIM(A956),FIND(" ",TRIM(A956)&amp;" ",7)+1,255)))</x:f>
      </x:c>
      <x:c r="G956" t="str">
        <x:f>IF(E956="","",IF(COUNTIF('DATA QCEW'!$A$2:$A$20,E956)&gt;0,"19-SECTOR","DETAIL / OTHER"))</x:f>
      </x:c>
    </x:row>
    <x:row r="957">
      <x:c r="D957" s="22"/>
      <x:c r="E957" t="str">
        <x:f>IF(LEFT(TRIM(A957),6)="NAICS ",IFERROR(MID(TRIM(A957),7,FIND(" ",TRIM(A957)&amp;" ",7)-7),""),"")</x:f>
      </x:c>
      <x:c r="F957" t="str">
        <x:f>IF(E957="","",TRIM(MID(TRIM(A957),FIND(" ",TRIM(A957)&amp;" ",7)+1,255)))</x:f>
      </x:c>
      <x:c r="G957" t="str">
        <x:f>IF(E957="","",IF(COUNTIF('DATA QCEW'!$A$2:$A$20,E957)&gt;0,"19-SECTOR","DETAIL / OTHER"))</x:f>
      </x:c>
    </x:row>
    <x:row r="958">
      <x:c r="D958" s="22"/>
      <x:c r="E958" t="str">
        <x:f>IF(LEFT(TRIM(A958),6)="NAICS ",IFERROR(MID(TRIM(A958),7,FIND(" ",TRIM(A958)&amp;" ",7)-7),""),"")</x:f>
      </x:c>
      <x:c r="F958" t="str">
        <x:f>IF(E958="","",TRIM(MID(TRIM(A958),FIND(" ",TRIM(A958)&amp;" ",7)+1,255)))</x:f>
      </x:c>
      <x:c r="G958" t="str">
        <x:f>IF(E958="","",IF(COUNTIF('DATA QCEW'!$A$2:$A$20,E958)&gt;0,"19-SECTOR","DETAIL / OTHER"))</x:f>
      </x:c>
    </x:row>
    <x:row r="959">
      <x:c r="D959" s="22"/>
      <x:c r="E959" t="str">
        <x:f>IF(LEFT(TRIM(A959),6)="NAICS ",IFERROR(MID(TRIM(A959),7,FIND(" ",TRIM(A959)&amp;" ",7)-7),""),"")</x:f>
      </x:c>
      <x:c r="F959" t="str">
        <x:f>IF(E959="","",TRIM(MID(TRIM(A959),FIND(" ",TRIM(A959)&amp;" ",7)+1,255)))</x:f>
      </x:c>
      <x:c r="G959" t="str">
        <x:f>IF(E959="","",IF(COUNTIF('DATA QCEW'!$A$2:$A$20,E959)&gt;0,"19-SECTOR","DETAIL / OTHER"))</x:f>
      </x:c>
    </x:row>
    <x:row r="960">
      <x:c r="D960" s="22"/>
      <x:c r="E960" t="str">
        <x:f>IF(LEFT(TRIM(A960),6)="NAICS ",IFERROR(MID(TRIM(A960),7,FIND(" ",TRIM(A960)&amp;" ",7)-7),""),"")</x:f>
      </x:c>
      <x:c r="F960" t="str">
        <x:f>IF(E960="","",TRIM(MID(TRIM(A960),FIND(" ",TRIM(A960)&amp;" ",7)+1,255)))</x:f>
      </x:c>
      <x:c r="G960" t="str">
        <x:f>IF(E960="","",IF(COUNTIF('DATA QCEW'!$A$2:$A$20,E960)&gt;0,"19-SECTOR","DETAIL / OTHER"))</x:f>
      </x:c>
    </x:row>
    <x:row r="961">
      <x:c r="D961" s="22"/>
      <x:c r="E961" t="str">
        <x:f>IF(LEFT(TRIM(A961),6)="NAICS ",IFERROR(MID(TRIM(A961),7,FIND(" ",TRIM(A961)&amp;" ",7)-7),""),"")</x:f>
      </x:c>
      <x:c r="F961" t="str">
        <x:f>IF(E961="","",TRIM(MID(TRIM(A961),FIND(" ",TRIM(A961)&amp;" ",7)+1,255)))</x:f>
      </x:c>
      <x:c r="G961" t="str">
        <x:f>IF(E961="","",IF(COUNTIF('DATA QCEW'!$A$2:$A$20,E961)&gt;0,"19-SECTOR","DETAIL / OTHER"))</x:f>
      </x:c>
    </x:row>
    <x:row r="962">
      <x:c r="D962" s="22"/>
      <x:c r="E962" t="str">
        <x:f>IF(LEFT(TRIM(A962),6)="NAICS ",IFERROR(MID(TRIM(A962),7,FIND(" ",TRIM(A962)&amp;" ",7)-7),""),"")</x:f>
      </x:c>
      <x:c r="F962" t="str">
        <x:f>IF(E962="","",TRIM(MID(TRIM(A962),FIND(" ",TRIM(A962)&amp;" ",7)+1,255)))</x:f>
      </x:c>
      <x:c r="G962" t="str">
        <x:f>IF(E962="","",IF(COUNTIF('DATA QCEW'!$A$2:$A$20,E962)&gt;0,"19-SECTOR","DETAIL / OTHER"))</x:f>
      </x:c>
    </x:row>
    <x:row r="963">
      <x:c r="D963" s="22"/>
      <x:c r="E963" t="str">
        <x:f>IF(LEFT(TRIM(A963),6)="NAICS ",IFERROR(MID(TRIM(A963),7,FIND(" ",TRIM(A963)&amp;" ",7)-7),""),"")</x:f>
      </x:c>
      <x:c r="F963" t="str">
        <x:f>IF(E963="","",TRIM(MID(TRIM(A963),FIND(" ",TRIM(A963)&amp;" ",7)+1,255)))</x:f>
      </x:c>
      <x:c r="G963" t="str">
        <x:f>IF(E963="","",IF(COUNTIF('DATA QCEW'!$A$2:$A$20,E963)&gt;0,"19-SECTOR","DETAIL / OTHER"))</x:f>
      </x:c>
    </x:row>
    <x:row r="964">
      <x:c r="D964" s="22"/>
      <x:c r="E964" t="str">
        <x:f>IF(LEFT(TRIM(A964),6)="NAICS ",IFERROR(MID(TRIM(A964),7,FIND(" ",TRIM(A964)&amp;" ",7)-7),""),"")</x:f>
      </x:c>
      <x:c r="F964" t="str">
        <x:f>IF(E964="","",TRIM(MID(TRIM(A964),FIND(" ",TRIM(A964)&amp;" ",7)+1,255)))</x:f>
      </x:c>
      <x:c r="G964" t="str">
        <x:f>IF(E964="","",IF(COUNTIF('DATA QCEW'!$A$2:$A$20,E964)&gt;0,"19-SECTOR","DETAIL / OTHER"))</x:f>
      </x:c>
    </x:row>
    <x:row r="965">
      <x:c r="D965" s="22"/>
      <x:c r="E965" t="str">
        <x:f>IF(LEFT(TRIM(A965),6)="NAICS ",IFERROR(MID(TRIM(A965),7,FIND(" ",TRIM(A965)&amp;" ",7)-7),""),"")</x:f>
      </x:c>
      <x:c r="F965" t="str">
        <x:f>IF(E965="","",TRIM(MID(TRIM(A965),FIND(" ",TRIM(A965)&amp;" ",7)+1,255)))</x:f>
      </x:c>
      <x:c r="G965" t="str">
        <x:f>IF(E965="","",IF(COUNTIF('DATA QCEW'!$A$2:$A$20,E965)&gt;0,"19-SECTOR","DETAIL / OTHER"))</x:f>
      </x:c>
    </x:row>
    <x:row r="966">
      <x:c r="D966" s="22"/>
      <x:c r="E966" t="str">
        <x:f>IF(LEFT(TRIM(A966),6)="NAICS ",IFERROR(MID(TRIM(A966),7,FIND(" ",TRIM(A966)&amp;" ",7)-7),""),"")</x:f>
      </x:c>
      <x:c r="F966" t="str">
        <x:f>IF(E966="","",TRIM(MID(TRIM(A966),FIND(" ",TRIM(A966)&amp;" ",7)+1,255)))</x:f>
      </x:c>
      <x:c r="G966" t="str">
        <x:f>IF(E966="","",IF(COUNTIF('DATA QCEW'!$A$2:$A$20,E966)&gt;0,"19-SECTOR","DETAIL / OTHER"))</x:f>
      </x:c>
    </x:row>
    <x:row r="967">
      <x:c r="D967" s="22"/>
      <x:c r="E967" t="str">
        <x:f>IF(LEFT(TRIM(A967),6)="NAICS ",IFERROR(MID(TRIM(A967),7,FIND(" ",TRIM(A967)&amp;" ",7)-7),""),"")</x:f>
      </x:c>
      <x:c r="F967" t="str">
        <x:f>IF(E967="","",TRIM(MID(TRIM(A967),FIND(" ",TRIM(A967)&amp;" ",7)+1,255)))</x:f>
      </x:c>
      <x:c r="G967" t="str">
        <x:f>IF(E967="","",IF(COUNTIF('DATA QCEW'!$A$2:$A$20,E967)&gt;0,"19-SECTOR","DETAIL / OTHER"))</x:f>
      </x:c>
    </x:row>
    <x:row r="968">
      <x:c r="D968" s="22"/>
      <x:c r="E968" t="str">
        <x:f>IF(LEFT(TRIM(A968),6)="NAICS ",IFERROR(MID(TRIM(A968),7,FIND(" ",TRIM(A968)&amp;" ",7)-7),""),"")</x:f>
      </x:c>
      <x:c r="F968" t="str">
        <x:f>IF(E968="","",TRIM(MID(TRIM(A968),FIND(" ",TRIM(A968)&amp;" ",7)+1,255)))</x:f>
      </x:c>
      <x:c r="G968" t="str">
        <x:f>IF(E968="","",IF(COUNTIF('DATA QCEW'!$A$2:$A$20,E968)&gt;0,"19-SECTOR","DETAIL / OTHER"))</x:f>
      </x:c>
    </x:row>
    <x:row r="969">
      <x:c r="D969" s="22"/>
      <x:c r="E969" t="str">
        <x:f>IF(LEFT(TRIM(A969),6)="NAICS ",IFERROR(MID(TRIM(A969),7,FIND(" ",TRIM(A969)&amp;" ",7)-7),""),"")</x:f>
      </x:c>
      <x:c r="F969" t="str">
        <x:f>IF(E969="","",TRIM(MID(TRIM(A969),FIND(" ",TRIM(A969)&amp;" ",7)+1,255)))</x:f>
      </x:c>
      <x:c r="G969" t="str">
        <x:f>IF(E969="","",IF(COUNTIF('DATA QCEW'!$A$2:$A$20,E969)&gt;0,"19-SECTOR","DETAIL / OTHER"))</x:f>
      </x:c>
    </x:row>
    <x:row r="970">
      <x:c r="D970" s="22"/>
      <x:c r="E970" t="str">
        <x:f>IF(LEFT(TRIM(A970),6)="NAICS ",IFERROR(MID(TRIM(A970),7,FIND(" ",TRIM(A970)&amp;" ",7)-7),""),"")</x:f>
      </x:c>
      <x:c r="F970" t="str">
        <x:f>IF(E970="","",TRIM(MID(TRIM(A970),FIND(" ",TRIM(A970)&amp;" ",7)+1,255)))</x:f>
      </x:c>
      <x:c r="G970" t="str">
        <x:f>IF(E970="","",IF(COUNTIF('DATA QCEW'!$A$2:$A$20,E970)&gt;0,"19-SECTOR","DETAIL / OTHER"))</x:f>
      </x:c>
    </x:row>
    <x:row r="971">
      <x:c r="D971" s="22"/>
      <x:c r="E971" t="str">
        <x:f>IF(LEFT(TRIM(A971),6)="NAICS ",IFERROR(MID(TRIM(A971),7,FIND(" ",TRIM(A971)&amp;" ",7)-7),""),"")</x:f>
      </x:c>
      <x:c r="F971" t="str">
        <x:f>IF(E971="","",TRIM(MID(TRIM(A971),FIND(" ",TRIM(A971)&amp;" ",7)+1,255)))</x:f>
      </x:c>
      <x:c r="G971" t="str">
        <x:f>IF(E971="","",IF(COUNTIF('DATA QCEW'!$A$2:$A$20,E971)&gt;0,"19-SECTOR","DETAIL / OTHER"))</x:f>
      </x:c>
    </x:row>
    <x:row r="972">
      <x:c r="D972" s="22"/>
      <x:c r="E972" t="str">
        <x:f>IF(LEFT(TRIM(A972),6)="NAICS ",IFERROR(MID(TRIM(A972),7,FIND(" ",TRIM(A972)&amp;" ",7)-7),""),"")</x:f>
      </x:c>
      <x:c r="F972" t="str">
        <x:f>IF(E972="","",TRIM(MID(TRIM(A972),FIND(" ",TRIM(A972)&amp;" ",7)+1,255)))</x:f>
      </x:c>
      <x:c r="G972" t="str">
        <x:f>IF(E972="","",IF(COUNTIF('DATA QCEW'!$A$2:$A$20,E972)&gt;0,"19-SECTOR","DETAIL / OTHER"))</x:f>
      </x:c>
    </x:row>
    <x:row r="973">
      <x:c r="D973" s="22"/>
      <x:c r="E973" t="str">
        <x:f>IF(LEFT(TRIM(A973),6)="NAICS ",IFERROR(MID(TRIM(A973),7,FIND(" ",TRIM(A973)&amp;" ",7)-7),""),"")</x:f>
      </x:c>
      <x:c r="F973" t="str">
        <x:f>IF(E973="","",TRIM(MID(TRIM(A973),FIND(" ",TRIM(A973)&amp;" ",7)+1,255)))</x:f>
      </x:c>
      <x:c r="G973" t="str">
        <x:f>IF(E973="","",IF(COUNTIF('DATA QCEW'!$A$2:$A$20,E973)&gt;0,"19-SECTOR","DETAIL / OTHER"))</x:f>
      </x:c>
    </x:row>
    <x:row r="974">
      <x:c r="D974" s="22"/>
      <x:c r="E974" t="str">
        <x:f>IF(LEFT(TRIM(A974),6)="NAICS ",IFERROR(MID(TRIM(A974),7,FIND(" ",TRIM(A974)&amp;" ",7)-7),""),"")</x:f>
      </x:c>
      <x:c r="F974" t="str">
        <x:f>IF(E974="","",TRIM(MID(TRIM(A974),FIND(" ",TRIM(A974)&amp;" ",7)+1,255)))</x:f>
      </x:c>
      <x:c r="G974" t="str">
        <x:f>IF(E974="","",IF(COUNTIF('DATA QCEW'!$A$2:$A$20,E974)&gt;0,"19-SECTOR","DETAIL / OTHER"))</x:f>
      </x:c>
    </x:row>
    <x:row r="975">
      <x:c r="D975" s="22"/>
      <x:c r="E975" t="str">
        <x:f>IF(LEFT(TRIM(A975),6)="NAICS ",IFERROR(MID(TRIM(A975),7,FIND(" ",TRIM(A975)&amp;" ",7)-7),""),"")</x:f>
      </x:c>
      <x:c r="F975" t="str">
        <x:f>IF(E975="","",TRIM(MID(TRIM(A975),FIND(" ",TRIM(A975)&amp;" ",7)+1,255)))</x:f>
      </x:c>
      <x:c r="G975" t="str">
        <x:f>IF(E975="","",IF(COUNTIF('DATA QCEW'!$A$2:$A$20,E975)&gt;0,"19-SECTOR","DETAIL / OTHER"))</x:f>
      </x:c>
    </x:row>
    <x:row r="976">
      <x:c r="D976" s="22"/>
      <x:c r="E976" t="str">
        <x:f>IF(LEFT(TRIM(A976),6)="NAICS ",IFERROR(MID(TRIM(A976),7,FIND(" ",TRIM(A976)&amp;" ",7)-7),""),"")</x:f>
      </x:c>
      <x:c r="F976" t="str">
        <x:f>IF(E976="","",TRIM(MID(TRIM(A976),FIND(" ",TRIM(A976)&amp;" ",7)+1,255)))</x:f>
      </x:c>
      <x:c r="G976" t="str">
        <x:f>IF(E976="","",IF(COUNTIF('DATA QCEW'!$A$2:$A$20,E976)&gt;0,"19-SECTOR","DETAIL / OTHER"))</x:f>
      </x:c>
    </x:row>
    <x:row r="977">
      <x:c r="D977" s="22"/>
      <x:c r="E977" t="str">
        <x:f>IF(LEFT(TRIM(A977),6)="NAICS ",IFERROR(MID(TRIM(A977),7,FIND(" ",TRIM(A977)&amp;" ",7)-7),""),"")</x:f>
      </x:c>
      <x:c r="F977" t="str">
        <x:f>IF(E977="","",TRIM(MID(TRIM(A977),FIND(" ",TRIM(A977)&amp;" ",7)+1,255)))</x:f>
      </x:c>
      <x:c r="G977" t="str">
        <x:f>IF(E977="","",IF(COUNTIF('DATA QCEW'!$A$2:$A$20,E977)&gt;0,"19-SECTOR","DETAIL / OTHER"))</x:f>
      </x:c>
    </x:row>
    <x:row r="978">
      <x:c r="D978" s="22"/>
      <x:c r="E978" t="str">
        <x:f>IF(LEFT(TRIM(A978),6)="NAICS ",IFERROR(MID(TRIM(A978),7,FIND(" ",TRIM(A978)&amp;" ",7)-7),""),"")</x:f>
      </x:c>
      <x:c r="F978" t="str">
        <x:f>IF(E978="","",TRIM(MID(TRIM(A978),FIND(" ",TRIM(A978)&amp;" ",7)+1,255)))</x:f>
      </x:c>
      <x:c r="G978" t="str">
        <x:f>IF(E978="","",IF(COUNTIF('DATA QCEW'!$A$2:$A$20,E978)&gt;0,"19-SECTOR","DETAIL / OTHER"))</x:f>
      </x:c>
    </x:row>
    <x:row r="979">
      <x:c r="D979" s="22"/>
      <x:c r="E979" t="str">
        <x:f>IF(LEFT(TRIM(A979),6)="NAICS ",IFERROR(MID(TRIM(A979),7,FIND(" ",TRIM(A979)&amp;" ",7)-7),""),"")</x:f>
      </x:c>
      <x:c r="F979" t="str">
        <x:f>IF(E979="","",TRIM(MID(TRIM(A979),FIND(" ",TRIM(A979)&amp;" ",7)+1,255)))</x:f>
      </x:c>
      <x:c r="G979" t="str">
        <x:f>IF(E979="","",IF(COUNTIF('DATA QCEW'!$A$2:$A$20,E979)&gt;0,"19-SECTOR","DETAIL / OTHER"))</x:f>
      </x:c>
    </x:row>
    <x:row r="980">
      <x:c r="D980" s="22"/>
      <x:c r="E980" t="str">
        <x:f>IF(LEFT(TRIM(A980),6)="NAICS ",IFERROR(MID(TRIM(A980),7,FIND(" ",TRIM(A980)&amp;" ",7)-7),""),"")</x:f>
      </x:c>
      <x:c r="F980" t="str">
        <x:f>IF(E980="","",TRIM(MID(TRIM(A980),FIND(" ",TRIM(A980)&amp;" ",7)+1,255)))</x:f>
      </x:c>
      <x:c r="G980" t="str">
        <x:f>IF(E980="","",IF(COUNTIF('DATA QCEW'!$A$2:$A$20,E980)&gt;0,"19-SECTOR","DETAIL / OTHER"))</x:f>
      </x:c>
    </x:row>
    <x:row r="981">
      <x:c r="D981" s="22"/>
      <x:c r="E981" t="str">
        <x:f>IF(LEFT(TRIM(A981),6)="NAICS ",IFERROR(MID(TRIM(A981),7,FIND(" ",TRIM(A981)&amp;" ",7)-7),""),"")</x:f>
      </x:c>
      <x:c r="F981" t="str">
        <x:f>IF(E981="","",TRIM(MID(TRIM(A981),FIND(" ",TRIM(A981)&amp;" ",7)+1,255)))</x:f>
      </x:c>
      <x:c r="G981" t="str">
        <x:f>IF(E981="","",IF(COUNTIF('DATA QCEW'!$A$2:$A$20,E981)&gt;0,"19-SECTOR","DETAIL / OTHER"))</x:f>
      </x:c>
    </x:row>
    <x:row r="982">
      <x:c r="D982" s="22"/>
      <x:c r="E982" t="str">
        <x:f>IF(LEFT(TRIM(A982),6)="NAICS ",IFERROR(MID(TRIM(A982),7,FIND(" ",TRIM(A982)&amp;" ",7)-7),""),"")</x:f>
      </x:c>
      <x:c r="F982" t="str">
        <x:f>IF(E982="","",TRIM(MID(TRIM(A982),FIND(" ",TRIM(A982)&amp;" ",7)+1,255)))</x:f>
      </x:c>
      <x:c r="G982" t="str">
        <x:f>IF(E982="","",IF(COUNTIF('DATA QCEW'!$A$2:$A$20,E982)&gt;0,"19-SECTOR","DETAIL / OTHER"))</x:f>
      </x:c>
    </x:row>
    <x:row r="983">
      <x:c r="D983" s="22"/>
      <x:c r="E983" t="str">
        <x:f>IF(LEFT(TRIM(A983),6)="NAICS ",IFERROR(MID(TRIM(A983),7,FIND(" ",TRIM(A983)&amp;" ",7)-7),""),"")</x:f>
      </x:c>
      <x:c r="F983" t="str">
        <x:f>IF(E983="","",TRIM(MID(TRIM(A983),FIND(" ",TRIM(A983)&amp;" ",7)+1,255)))</x:f>
      </x:c>
      <x:c r="G983" t="str">
        <x:f>IF(E983="","",IF(COUNTIF('DATA QCEW'!$A$2:$A$20,E983)&gt;0,"19-SECTOR","DETAIL / OTHER"))</x:f>
      </x:c>
    </x:row>
    <x:row r="984">
      <x:c r="D984" s="22"/>
      <x:c r="E984" t="str">
        <x:f>IF(LEFT(TRIM(A984),6)="NAICS ",IFERROR(MID(TRIM(A984),7,FIND(" ",TRIM(A984)&amp;" ",7)-7),""),"")</x:f>
      </x:c>
      <x:c r="F984" t="str">
        <x:f>IF(E984="","",TRIM(MID(TRIM(A984),FIND(" ",TRIM(A984)&amp;" ",7)+1,255)))</x:f>
      </x:c>
      <x:c r="G984" t="str">
        <x:f>IF(E984="","",IF(COUNTIF('DATA QCEW'!$A$2:$A$20,E984)&gt;0,"19-SECTOR","DETAIL / OTHER"))</x:f>
      </x:c>
    </x:row>
    <x:row r="985">
      <x:c r="D985" s="22"/>
      <x:c r="E985" t="str">
        <x:f>IF(LEFT(TRIM(A985),6)="NAICS ",IFERROR(MID(TRIM(A985),7,FIND(" ",TRIM(A985)&amp;" ",7)-7),""),"")</x:f>
      </x:c>
      <x:c r="F985" t="str">
        <x:f>IF(E985="","",TRIM(MID(TRIM(A985),FIND(" ",TRIM(A985)&amp;" ",7)+1,255)))</x:f>
      </x:c>
      <x:c r="G985" t="str">
        <x:f>IF(E985="","",IF(COUNTIF('DATA QCEW'!$A$2:$A$20,E985)&gt;0,"19-SECTOR","DETAIL / OTHER"))</x:f>
      </x:c>
    </x:row>
    <x:row r="986">
      <x:c r="D986" s="22"/>
      <x:c r="E986" t="str">
        <x:f>IF(LEFT(TRIM(A986),6)="NAICS ",IFERROR(MID(TRIM(A986),7,FIND(" ",TRIM(A986)&amp;" ",7)-7),""),"")</x:f>
      </x:c>
      <x:c r="F986" t="str">
        <x:f>IF(E986="","",TRIM(MID(TRIM(A986),FIND(" ",TRIM(A986)&amp;" ",7)+1,255)))</x:f>
      </x:c>
      <x:c r="G986" t="str">
        <x:f>IF(E986="","",IF(COUNTIF('DATA QCEW'!$A$2:$A$20,E986)&gt;0,"19-SECTOR","DETAIL / OTHER"))</x:f>
      </x:c>
    </x:row>
    <x:row r="987">
      <x:c r="D987" s="22"/>
      <x:c r="E987" t="str">
        <x:f>IF(LEFT(TRIM(A987),6)="NAICS ",IFERROR(MID(TRIM(A987),7,FIND(" ",TRIM(A987)&amp;" ",7)-7),""),"")</x:f>
      </x:c>
      <x:c r="F987" t="str">
        <x:f>IF(E987="","",TRIM(MID(TRIM(A987),FIND(" ",TRIM(A987)&amp;" ",7)+1,255)))</x:f>
      </x:c>
      <x:c r="G987" t="str">
        <x:f>IF(E987="","",IF(COUNTIF('DATA QCEW'!$A$2:$A$20,E987)&gt;0,"19-SECTOR","DETAIL / OTHER"))</x:f>
      </x:c>
    </x:row>
    <x:row r="988">
      <x:c r="D988" s="22"/>
      <x:c r="E988" t="str">
        <x:f>IF(LEFT(TRIM(A988),6)="NAICS ",IFERROR(MID(TRIM(A988),7,FIND(" ",TRIM(A988)&amp;" ",7)-7),""),"")</x:f>
      </x:c>
      <x:c r="F988" t="str">
        <x:f>IF(E988="","",TRIM(MID(TRIM(A988),FIND(" ",TRIM(A988)&amp;" ",7)+1,255)))</x:f>
      </x:c>
      <x:c r="G988" t="str">
        <x:f>IF(E988="","",IF(COUNTIF('DATA QCEW'!$A$2:$A$20,E988)&gt;0,"19-SECTOR","DETAIL / OTHER"))</x:f>
      </x:c>
    </x:row>
    <x:row r="989">
      <x:c r="D989" s="22"/>
      <x:c r="E989" t="str">
        <x:f>IF(LEFT(TRIM(A989),6)="NAICS ",IFERROR(MID(TRIM(A989),7,FIND(" ",TRIM(A989)&amp;" ",7)-7),""),"")</x:f>
      </x:c>
      <x:c r="F989" t="str">
        <x:f>IF(E989="","",TRIM(MID(TRIM(A989),FIND(" ",TRIM(A989)&amp;" ",7)+1,255)))</x:f>
      </x:c>
      <x:c r="G989" t="str">
        <x:f>IF(E989="","",IF(COUNTIF('DATA QCEW'!$A$2:$A$20,E989)&gt;0,"19-SECTOR","DETAIL / OTHER"))</x:f>
      </x:c>
    </x:row>
    <x:row r="990">
      <x:c r="D990" s="22"/>
      <x:c r="E990" t="str">
        <x:f>IF(LEFT(TRIM(A990),6)="NAICS ",IFERROR(MID(TRIM(A990),7,FIND(" ",TRIM(A990)&amp;" ",7)-7),""),"")</x:f>
      </x:c>
      <x:c r="F990" t="str">
        <x:f>IF(E990="","",TRIM(MID(TRIM(A990),FIND(" ",TRIM(A990)&amp;" ",7)+1,255)))</x:f>
      </x:c>
      <x:c r="G990" t="str">
        <x:f>IF(E990="","",IF(COUNTIF('DATA QCEW'!$A$2:$A$20,E990)&gt;0,"19-SECTOR","DETAIL / OTHER"))</x:f>
      </x:c>
    </x:row>
    <x:row r="991">
      <x:c r="D991" s="22"/>
      <x:c r="E991" t="str">
        <x:f>IF(LEFT(TRIM(A991),6)="NAICS ",IFERROR(MID(TRIM(A991),7,FIND(" ",TRIM(A991)&amp;" ",7)-7),""),"")</x:f>
      </x:c>
      <x:c r="F991" t="str">
        <x:f>IF(E991="","",TRIM(MID(TRIM(A991),FIND(" ",TRIM(A991)&amp;" ",7)+1,255)))</x:f>
      </x:c>
      <x:c r="G991" t="str">
        <x:f>IF(E991="","",IF(COUNTIF('DATA QCEW'!$A$2:$A$20,E991)&gt;0,"19-SECTOR","DETAIL / OTHER"))</x:f>
      </x:c>
    </x:row>
    <x:row r="992">
      <x:c r="D992" s="22"/>
      <x:c r="E992" t="str">
        <x:f>IF(LEFT(TRIM(A992),6)="NAICS ",IFERROR(MID(TRIM(A992),7,FIND(" ",TRIM(A992)&amp;" ",7)-7),""),"")</x:f>
      </x:c>
      <x:c r="F992" t="str">
        <x:f>IF(E992="","",TRIM(MID(TRIM(A992),FIND(" ",TRIM(A992)&amp;" ",7)+1,255)))</x:f>
      </x:c>
      <x:c r="G992" t="str">
        <x:f>IF(E992="","",IF(COUNTIF('DATA QCEW'!$A$2:$A$20,E992)&gt;0,"19-SECTOR","DETAIL / OTHER"))</x:f>
      </x:c>
    </x:row>
    <x:row r="993">
      <x:c r="D993" s="22"/>
      <x:c r="E993" t="str">
        <x:f>IF(LEFT(TRIM(A993),6)="NAICS ",IFERROR(MID(TRIM(A993),7,FIND(" ",TRIM(A993)&amp;" ",7)-7),""),"")</x:f>
      </x:c>
      <x:c r="F993" t="str">
        <x:f>IF(E993="","",TRIM(MID(TRIM(A993),FIND(" ",TRIM(A993)&amp;" ",7)+1,255)))</x:f>
      </x:c>
      <x:c r="G993" t="str">
        <x:f>IF(E993="","",IF(COUNTIF('DATA QCEW'!$A$2:$A$20,E993)&gt;0,"19-SECTOR","DETAIL / OTHER"))</x:f>
      </x:c>
    </x:row>
    <x:row r="994">
      <x:c r="D994" s="22"/>
      <x:c r="E994" t="str">
        <x:f>IF(LEFT(TRIM(A994),6)="NAICS ",IFERROR(MID(TRIM(A994),7,FIND(" ",TRIM(A994)&amp;" ",7)-7),""),"")</x:f>
      </x:c>
      <x:c r="F994" t="str">
        <x:f>IF(E994="","",TRIM(MID(TRIM(A994),FIND(" ",TRIM(A994)&amp;" ",7)+1,255)))</x:f>
      </x:c>
      <x:c r="G994" t="str">
        <x:f>IF(E994="","",IF(COUNTIF('DATA QCEW'!$A$2:$A$20,E994)&gt;0,"19-SECTOR","DETAIL / OTHER"))</x:f>
      </x:c>
    </x:row>
    <x:row r="995">
      <x:c r="D995" s="22"/>
      <x:c r="E995" t="str">
        <x:f>IF(LEFT(TRIM(A995),6)="NAICS ",IFERROR(MID(TRIM(A995),7,FIND(" ",TRIM(A995)&amp;" ",7)-7),""),"")</x:f>
      </x:c>
      <x:c r="F995" t="str">
        <x:f>IF(E995="","",TRIM(MID(TRIM(A995),FIND(" ",TRIM(A995)&amp;" ",7)+1,255)))</x:f>
      </x:c>
      <x:c r="G995" t="str">
        <x:f>IF(E995="","",IF(COUNTIF('DATA QCEW'!$A$2:$A$20,E995)&gt;0,"19-SECTOR","DETAIL / OTHER"))</x:f>
      </x:c>
    </x:row>
    <x:row r="996">
      <x:c r="D996" s="22"/>
      <x:c r="E996" t="str">
        <x:f>IF(LEFT(TRIM(A996),6)="NAICS ",IFERROR(MID(TRIM(A996),7,FIND(" ",TRIM(A996)&amp;" ",7)-7),""),"")</x:f>
      </x:c>
      <x:c r="F996" t="str">
        <x:f>IF(E996="","",TRIM(MID(TRIM(A996),FIND(" ",TRIM(A996)&amp;" ",7)+1,255)))</x:f>
      </x:c>
      <x:c r="G996" t="str">
        <x:f>IF(E996="","",IF(COUNTIF('DATA QCEW'!$A$2:$A$20,E996)&gt;0,"19-SECTOR","DETAIL / OTHER"))</x:f>
      </x:c>
    </x:row>
    <x:row r="997">
      <x:c r="D997" s="22"/>
      <x:c r="E997" t="str">
        <x:f>IF(LEFT(TRIM(A997),6)="NAICS ",IFERROR(MID(TRIM(A997),7,FIND(" ",TRIM(A997)&amp;" ",7)-7),""),"")</x:f>
      </x:c>
      <x:c r="F997" t="str">
        <x:f>IF(E997="","",TRIM(MID(TRIM(A997),FIND(" ",TRIM(A997)&amp;" ",7)+1,255)))</x:f>
      </x:c>
      <x:c r="G997" t="str">
        <x:f>IF(E997="","",IF(COUNTIF('DATA QCEW'!$A$2:$A$20,E997)&gt;0,"19-SECTOR","DETAIL / OTHER"))</x:f>
      </x:c>
    </x:row>
    <x:row r="998">
      <x:c r="D998" s="22"/>
      <x:c r="E998" t="str">
        <x:f>IF(LEFT(TRIM(A998),6)="NAICS ",IFERROR(MID(TRIM(A998),7,FIND(" ",TRIM(A998)&amp;" ",7)-7),""),"")</x:f>
      </x:c>
      <x:c r="F998" t="str">
        <x:f>IF(E998="","",TRIM(MID(TRIM(A998),FIND(" ",TRIM(A998)&amp;" ",7)+1,255)))</x:f>
      </x:c>
      <x:c r="G998" t="str">
        <x:f>IF(E998="","",IF(COUNTIF('DATA QCEW'!$A$2:$A$20,E998)&gt;0,"19-SECTOR","DETAIL / OTHER"))</x:f>
      </x:c>
    </x:row>
    <x:row r="999">
      <x:c r="D999" s="22"/>
      <x:c r="E999" t="str">
        <x:f>IF(LEFT(TRIM(A999),6)="NAICS ",IFERROR(MID(TRIM(A999),7,FIND(" ",TRIM(A999)&amp;" ",7)-7),""),"")</x:f>
      </x:c>
      <x:c r="F999" t="str">
        <x:f>IF(E999="","",TRIM(MID(TRIM(A999),FIND(" ",TRIM(A999)&amp;" ",7)+1,255)))</x:f>
      </x:c>
      <x:c r="G999" t="str">
        <x:f>IF(E999="","",IF(COUNTIF('DATA QCEW'!$A$2:$A$20,E999)&gt;0,"19-SECTOR","DETAIL / OTHER"))</x:f>
      </x:c>
    </x:row>
    <x:row r="1000">
      <x:c r="D1000" s="22"/>
      <x:c r="E1000" t="str">
        <x:f>IF(LEFT(TRIM(A1000),6)="NAICS ",IFERROR(MID(TRIM(A1000),7,FIND(" ",TRIM(A1000)&amp;" ",7)-7),""),"")</x:f>
      </x:c>
      <x:c r="F1000" t="str">
        <x:f>IF(E1000="","",TRIM(MID(TRIM(A1000),FIND(" ",TRIM(A1000)&amp;" ",7)+1,255)))</x:f>
      </x:c>
      <x:c r="G1000" t="str">
        <x:f>IF(E1000="","",IF(COUNTIF('DATA QCEW'!$A$2:$A$20,E1000)&gt;0,"19-SECTOR","DETAIL / OTHER"))</x:f>
      </x:c>
    </x:row>
    <x:row r="1001">
      <x:c r="D1001" s="22"/>
      <x:c r="E1001" t="str">
        <x:f>IF(LEFT(TRIM(A1001),6)="NAICS ",IFERROR(MID(TRIM(A1001),7,FIND(" ",TRIM(A1001)&amp;" ",7)-7),""),"")</x:f>
      </x:c>
      <x:c r="F1001" t="str">
        <x:f>IF(E1001="","",TRIM(MID(TRIM(A1001),FIND(" ",TRIM(A1001)&amp;" ",7)+1,255)))</x:f>
      </x:c>
      <x:c r="G1001" t="str">
        <x:f>IF(E1001="","",IF(COUNTIF('DATA QCEW'!$A$2:$A$20,E1001)&gt;0,"19-SECTOR","DETAIL / OTHER"))</x:f>
      </x:c>
    </x:row>
    <x:row r="1002">
      <x:c r="D1002" s="22"/>
      <x:c r="E1002" t="str">
        <x:f>IF(LEFT(TRIM(A1002),6)="NAICS ",IFERROR(MID(TRIM(A1002),7,FIND(" ",TRIM(A1002)&amp;" ",7)-7),""),"")</x:f>
      </x:c>
      <x:c r="F1002" t="str">
        <x:f>IF(E1002="","",TRIM(MID(TRIM(A1002),FIND(" ",TRIM(A1002)&amp;" ",7)+1,255)))</x:f>
      </x:c>
      <x:c r="G1002" t="str">
        <x:f>IF(E1002="","",IF(COUNTIF('DATA QCEW'!$A$2:$A$20,E1002)&gt;0,"19-SECTOR","DETAIL / OTHER"))</x:f>
      </x:c>
    </x:row>
    <x:row r="1003">
      <x:c r="D1003" s="22"/>
      <x:c r="E1003" t="str">
        <x:f>IF(LEFT(TRIM(A1003),6)="NAICS ",IFERROR(MID(TRIM(A1003),7,FIND(" ",TRIM(A1003)&amp;" ",7)-7),""),"")</x:f>
      </x:c>
      <x:c r="F1003" t="str">
        <x:f>IF(E1003="","",TRIM(MID(TRIM(A1003),FIND(" ",TRIM(A1003)&amp;" ",7)+1,255)))</x:f>
      </x:c>
      <x:c r="G1003" t="str">
        <x:f>IF(E1003="","",IF(COUNTIF('DATA QCEW'!$A$2:$A$20,E1003)&gt;0,"19-SECTOR","DETAIL / OTHER"))</x:f>
      </x:c>
    </x:row>
    <x:row r="1004">
      <x:c r="D1004" s="22"/>
      <x:c r="E1004" t="str">
        <x:f>IF(LEFT(TRIM(A1004),6)="NAICS ",IFERROR(MID(TRIM(A1004),7,FIND(" ",TRIM(A1004)&amp;" ",7)-7),""),"")</x:f>
      </x:c>
      <x:c r="F1004" t="str">
        <x:f>IF(E1004="","",TRIM(MID(TRIM(A1004),FIND(" ",TRIM(A1004)&amp;" ",7)+1,255)))</x:f>
      </x:c>
      <x:c r="G1004" t="str">
        <x:f>IF(E1004="","",IF(COUNTIF('DATA QCEW'!$A$2:$A$20,E1004)&gt;0,"19-SECTOR","DETAIL / OTHER"))</x:f>
      </x:c>
    </x:row>
    <x:row r="1005">
      <x:c r="D1005" s="22"/>
      <x:c r="E1005" t="str">
        <x:f>IF(LEFT(TRIM(A1005),6)="NAICS ",IFERROR(MID(TRIM(A1005),7,FIND(" ",TRIM(A1005)&amp;" ",7)-7),""),"")</x:f>
      </x:c>
      <x:c r="F1005" t="str">
        <x:f>IF(E1005="","",TRIM(MID(TRIM(A1005),FIND(" ",TRIM(A1005)&amp;" ",7)+1,255)))</x:f>
      </x:c>
      <x:c r="G1005" t="str">
        <x:f>IF(E1005="","",IF(COUNTIF('DATA QCEW'!$A$2:$A$20,E1005)&gt;0,"19-SECTOR","DETAIL / OTHER"))</x:f>
      </x:c>
    </x:row>
    <x:row r="1006">
      <x:c r="D1006" s="22"/>
      <x:c r="E1006" t="str">
        <x:f>IF(LEFT(TRIM(A1006),6)="NAICS ",IFERROR(MID(TRIM(A1006),7,FIND(" ",TRIM(A1006)&amp;" ",7)-7),""),"")</x:f>
      </x:c>
      <x:c r="F1006" t="str">
        <x:f>IF(E1006="","",TRIM(MID(TRIM(A1006),FIND(" ",TRIM(A1006)&amp;" ",7)+1,255)))</x:f>
      </x:c>
      <x:c r="G1006" t="str">
        <x:f>IF(E1006="","",IF(COUNTIF('DATA QCEW'!$A$2:$A$20,E1006)&gt;0,"19-SECTOR","DETAIL / OTHER"))</x:f>
      </x:c>
    </x:row>
    <x:row r="1007">
      <x:c r="D1007" s="22"/>
      <x:c r="E1007" t="str">
        <x:f>IF(LEFT(TRIM(A1007),6)="NAICS ",IFERROR(MID(TRIM(A1007),7,FIND(" ",TRIM(A1007)&amp;" ",7)-7),""),"")</x:f>
      </x:c>
      <x:c r="F1007" t="str">
        <x:f>IF(E1007="","",TRIM(MID(TRIM(A1007),FIND(" ",TRIM(A1007)&amp;" ",7)+1,255)))</x:f>
      </x:c>
      <x:c r="G1007" t="str">
        <x:f>IF(E1007="","",IF(COUNTIF('DATA QCEW'!$A$2:$A$20,E1007)&gt;0,"19-SECTOR","DETAIL / OTHER"))</x:f>
      </x:c>
    </x:row>
    <x:row r="1008">
      <x:c r="D1008" s="22"/>
      <x:c r="E1008" t="str">
        <x:f>IF(LEFT(TRIM(A1008),6)="NAICS ",IFERROR(MID(TRIM(A1008),7,FIND(" ",TRIM(A1008)&amp;" ",7)-7),""),"")</x:f>
      </x:c>
      <x:c r="F1008" t="str">
        <x:f>IF(E1008="","",TRIM(MID(TRIM(A1008),FIND(" ",TRIM(A1008)&amp;" ",7)+1,255)))</x:f>
      </x:c>
      <x:c r="G1008" t="str">
        <x:f>IF(E1008="","",IF(COUNTIF('DATA QCEW'!$A$2:$A$20,E1008)&gt;0,"19-SECTOR","DETAIL / OTHER"))</x:f>
      </x:c>
    </x:row>
    <x:row r="1009">
      <x:c r="D1009" s="22"/>
      <x:c r="E1009" t="str">
        <x:f>IF(LEFT(TRIM(A1009),6)="NAICS ",IFERROR(MID(TRIM(A1009),7,FIND(" ",TRIM(A1009)&amp;" ",7)-7),""),"")</x:f>
      </x:c>
      <x:c r="F1009" t="str">
        <x:f>IF(E1009="","",TRIM(MID(TRIM(A1009),FIND(" ",TRIM(A1009)&amp;" ",7)+1,255)))</x:f>
      </x:c>
      <x:c r="G1009" t="str">
        <x:f>IF(E1009="","",IF(COUNTIF('DATA QCEW'!$A$2:$A$20,E1009)&gt;0,"19-SECTOR","DETAIL / OTHER"))</x:f>
      </x:c>
    </x:row>
    <x:row r="1010">
      <x:c r="D1010" s="22"/>
      <x:c r="E1010" t="str">
        <x:f>IF(LEFT(TRIM(A1010),6)="NAICS ",IFERROR(MID(TRIM(A1010),7,FIND(" ",TRIM(A1010)&amp;" ",7)-7),""),"")</x:f>
      </x:c>
      <x:c r="F1010" t="str">
        <x:f>IF(E1010="","",TRIM(MID(TRIM(A1010),FIND(" ",TRIM(A1010)&amp;" ",7)+1,255)))</x:f>
      </x:c>
      <x:c r="G1010" t="str">
        <x:f>IF(E1010="","",IF(COUNTIF('DATA QCEW'!$A$2:$A$20,E1010)&gt;0,"19-SECTOR","DETAIL / OTHER"))</x:f>
      </x:c>
    </x:row>
    <x:row r="1011">
      <x:c r="D1011" s="22"/>
      <x:c r="E1011" t="str">
        <x:f>IF(LEFT(TRIM(A1011),6)="NAICS ",IFERROR(MID(TRIM(A1011),7,FIND(" ",TRIM(A1011)&amp;" ",7)-7),""),"")</x:f>
      </x:c>
      <x:c r="F1011" t="str">
        <x:f>IF(E1011="","",TRIM(MID(TRIM(A1011),FIND(" ",TRIM(A1011)&amp;" ",7)+1,255)))</x:f>
      </x:c>
      <x:c r="G1011" t="str">
        <x:f>IF(E1011="","",IF(COUNTIF('DATA QCEW'!$A$2:$A$20,E1011)&gt;0,"19-SECTOR","DETAIL / OTHER"))</x:f>
      </x:c>
    </x:row>
    <x:row r="1012">
      <x:c r="D1012" s="22"/>
      <x:c r="E1012" t="str">
        <x:f>IF(LEFT(TRIM(A1012),6)="NAICS ",IFERROR(MID(TRIM(A1012),7,FIND(" ",TRIM(A1012)&amp;" ",7)-7),""),"")</x:f>
      </x:c>
      <x:c r="F1012" t="str">
        <x:f>IF(E1012="","",TRIM(MID(TRIM(A1012),FIND(" ",TRIM(A1012)&amp;" ",7)+1,255)))</x:f>
      </x:c>
      <x:c r="G1012" t="str">
        <x:f>IF(E1012="","",IF(COUNTIF('DATA QCEW'!$A$2:$A$20,E1012)&gt;0,"19-SECTOR","DETAIL / OTHER"))</x:f>
      </x:c>
    </x:row>
    <x:row r="1013">
      <x:c r="D1013" s="22"/>
      <x:c r="E1013" t="str">
        <x:f>IF(LEFT(TRIM(A1013),6)="NAICS ",IFERROR(MID(TRIM(A1013),7,FIND(" ",TRIM(A1013)&amp;" ",7)-7),""),"")</x:f>
      </x:c>
      <x:c r="F1013" t="str">
        <x:f>IF(E1013="","",TRIM(MID(TRIM(A1013),FIND(" ",TRIM(A1013)&amp;" ",7)+1,255)))</x:f>
      </x:c>
      <x:c r="G1013" t="str">
        <x:f>IF(E1013="","",IF(COUNTIF('DATA QCEW'!$A$2:$A$20,E1013)&gt;0,"19-SECTOR","DETAIL / OTHER"))</x:f>
      </x:c>
    </x:row>
    <x:row r="1014">
      <x:c r="D1014" s="22"/>
      <x:c r="E1014" t="str">
        <x:f>IF(LEFT(TRIM(A1014),6)="NAICS ",IFERROR(MID(TRIM(A1014),7,FIND(" ",TRIM(A1014)&amp;" ",7)-7),""),"")</x:f>
      </x:c>
      <x:c r="F1014" t="str">
        <x:f>IF(E1014="","",TRIM(MID(TRIM(A1014),FIND(" ",TRIM(A1014)&amp;" ",7)+1,255)))</x:f>
      </x:c>
      <x:c r="G1014" t="str">
        <x:f>IF(E1014="","",IF(COUNTIF('DATA QCEW'!$A$2:$A$20,E1014)&gt;0,"19-SECTOR","DETAIL / OTHER"))</x:f>
      </x:c>
    </x:row>
    <x:row r="1015">
      <x:c r="D1015" s="22"/>
      <x:c r="E1015" t="str">
        <x:f>IF(LEFT(TRIM(A1015),6)="NAICS ",IFERROR(MID(TRIM(A1015),7,FIND(" ",TRIM(A1015)&amp;" ",7)-7),""),"")</x:f>
      </x:c>
      <x:c r="F1015" t="str">
        <x:f>IF(E1015="","",TRIM(MID(TRIM(A1015),FIND(" ",TRIM(A1015)&amp;" ",7)+1,255)))</x:f>
      </x:c>
      <x:c r="G1015" t="str">
        <x:f>IF(E1015="","",IF(COUNTIF('DATA QCEW'!$A$2:$A$20,E1015)&gt;0,"19-SECTOR","DETAIL / OTHER"))</x:f>
      </x:c>
    </x:row>
    <x:row r="1016">
      <x:c r="D1016" s="22"/>
      <x:c r="E1016" t="str">
        <x:f>IF(LEFT(TRIM(A1016),6)="NAICS ",IFERROR(MID(TRIM(A1016),7,FIND(" ",TRIM(A1016)&amp;" ",7)-7),""),"")</x:f>
      </x:c>
      <x:c r="F1016" t="str">
        <x:f>IF(E1016="","",TRIM(MID(TRIM(A1016),FIND(" ",TRIM(A1016)&amp;" ",7)+1,255)))</x:f>
      </x:c>
      <x:c r="G1016" t="str">
        <x:f>IF(E1016="","",IF(COUNTIF('DATA QCEW'!$A$2:$A$20,E1016)&gt;0,"19-SECTOR","DETAIL / OTHER"))</x:f>
      </x:c>
    </x:row>
    <x:row r="1017">
      <x:c r="D1017" s="22"/>
      <x:c r="E1017" t="str">
        <x:f>IF(LEFT(TRIM(A1017),6)="NAICS ",IFERROR(MID(TRIM(A1017),7,FIND(" ",TRIM(A1017)&amp;" ",7)-7),""),"")</x:f>
      </x:c>
      <x:c r="F1017" t="str">
        <x:f>IF(E1017="","",TRIM(MID(TRIM(A1017),FIND(" ",TRIM(A1017)&amp;" ",7)+1,255)))</x:f>
      </x:c>
      <x:c r="G1017" t="str">
        <x:f>IF(E1017="","",IF(COUNTIF('DATA QCEW'!$A$2:$A$20,E1017)&gt;0,"19-SECTOR","DETAIL / OTHER"))</x:f>
      </x:c>
    </x:row>
    <x:row r="1018">
      <x:c r="D1018" s="22"/>
      <x:c r="E1018" t="str">
        <x:f>IF(LEFT(TRIM(A1018),6)="NAICS ",IFERROR(MID(TRIM(A1018),7,FIND(" ",TRIM(A1018)&amp;" ",7)-7),""),"")</x:f>
      </x:c>
      <x:c r="F1018" t="str">
        <x:f>IF(E1018="","",TRIM(MID(TRIM(A1018),FIND(" ",TRIM(A1018)&amp;" ",7)+1,255)))</x:f>
      </x:c>
      <x:c r="G1018" t="str">
        <x:f>IF(E1018="","",IF(COUNTIF('DATA QCEW'!$A$2:$A$20,E1018)&gt;0,"19-SECTOR","DETAIL / OTHER"))</x:f>
      </x:c>
    </x:row>
    <x:row r="1019">
      <x:c r="D1019" s="22"/>
      <x:c r="E1019" t="str">
        <x:f>IF(LEFT(TRIM(A1019),6)="NAICS ",IFERROR(MID(TRIM(A1019),7,FIND(" ",TRIM(A1019)&amp;" ",7)-7),""),"")</x:f>
      </x:c>
      <x:c r="F1019" t="str">
        <x:f>IF(E1019="","",TRIM(MID(TRIM(A1019),FIND(" ",TRIM(A1019)&amp;" ",7)+1,255)))</x:f>
      </x:c>
      <x:c r="G1019" t="str">
        <x:f>IF(E1019="","",IF(COUNTIF('DATA QCEW'!$A$2:$A$20,E1019)&gt;0,"19-SECTOR","DETAIL / OTHER"))</x:f>
      </x:c>
    </x:row>
    <x:row r="1020">
      <x:c r="D1020" s="22"/>
      <x:c r="E1020" t="str">
        <x:f>IF(LEFT(TRIM(A1020),6)="NAICS ",IFERROR(MID(TRIM(A1020),7,FIND(" ",TRIM(A1020)&amp;" ",7)-7),""),"")</x:f>
      </x:c>
      <x:c r="F1020" t="str">
        <x:f>IF(E1020="","",TRIM(MID(TRIM(A1020),FIND(" ",TRIM(A1020)&amp;" ",7)+1,255)))</x:f>
      </x:c>
      <x:c r="G1020" t="str">
        <x:f>IF(E1020="","",IF(COUNTIF('DATA QCEW'!$A$2:$A$20,E1020)&gt;0,"19-SECTOR","DETAIL / OTHER"))</x:f>
      </x:c>
    </x:row>
    <x:row r="1021">
      <x:c r="D1021" s="22"/>
      <x:c r="E1021" t="str">
        <x:f>IF(LEFT(TRIM(A1021),6)="NAICS ",IFERROR(MID(TRIM(A1021),7,FIND(" ",TRIM(A1021)&amp;" ",7)-7),""),"")</x:f>
      </x:c>
      <x:c r="F1021" t="str">
        <x:f>IF(E1021="","",TRIM(MID(TRIM(A1021),FIND(" ",TRIM(A1021)&amp;" ",7)+1,255)))</x:f>
      </x:c>
      <x:c r="G1021" t="str">
        <x:f>IF(E1021="","",IF(COUNTIF('DATA QCEW'!$A$2:$A$20,E1021)&gt;0,"19-SECTOR","DETAIL / OTHER"))</x:f>
      </x:c>
    </x:row>
    <x:row r="1022">
      <x:c r="D1022" s="22"/>
      <x:c r="E1022" t="str">
        <x:f>IF(LEFT(TRIM(A1022),6)="NAICS ",IFERROR(MID(TRIM(A1022),7,FIND(" ",TRIM(A1022)&amp;" ",7)-7),""),"")</x:f>
      </x:c>
      <x:c r="F1022" t="str">
        <x:f>IF(E1022="","",TRIM(MID(TRIM(A1022),FIND(" ",TRIM(A1022)&amp;" ",7)+1,255)))</x:f>
      </x:c>
      <x:c r="G1022" t="str">
        <x:f>IF(E1022="","",IF(COUNTIF('DATA QCEW'!$A$2:$A$20,E1022)&gt;0,"19-SECTOR","DETAIL / OTHER"))</x:f>
      </x:c>
    </x:row>
    <x:row r="1023">
      <x:c r="D1023" s="22"/>
      <x:c r="E1023" t="str">
        <x:f>IF(LEFT(TRIM(A1023),6)="NAICS ",IFERROR(MID(TRIM(A1023),7,FIND(" ",TRIM(A1023)&amp;" ",7)-7),""),"")</x:f>
      </x:c>
      <x:c r="F1023" t="str">
        <x:f>IF(E1023="","",TRIM(MID(TRIM(A1023),FIND(" ",TRIM(A1023)&amp;" ",7)+1,255)))</x:f>
      </x:c>
      <x:c r="G1023" t="str">
        <x:f>IF(E1023="","",IF(COUNTIF('DATA QCEW'!$A$2:$A$20,E1023)&gt;0,"19-SECTOR","DETAIL / OTHER"))</x:f>
      </x:c>
    </x:row>
    <x:row r="1024">
      <x:c r="D1024" s="22"/>
      <x:c r="E1024" t="str">
        <x:f>IF(LEFT(TRIM(A1024),6)="NAICS ",IFERROR(MID(TRIM(A1024),7,FIND(" ",TRIM(A1024)&amp;" ",7)-7),""),"")</x:f>
      </x:c>
      <x:c r="F1024" t="str">
        <x:f>IF(E1024="","",TRIM(MID(TRIM(A1024),FIND(" ",TRIM(A1024)&amp;" ",7)+1,255)))</x:f>
      </x:c>
      <x:c r="G1024" t="str">
        <x:f>IF(E1024="","",IF(COUNTIF('DATA QCEW'!$A$2:$A$20,E1024)&gt;0,"19-SECTOR","DETAIL / OTHER"))</x:f>
      </x:c>
    </x:row>
    <x:row r="1025">
      <x:c r="D1025" s="22"/>
      <x:c r="E1025" t="str">
        <x:f>IF(LEFT(TRIM(A1025),6)="NAICS ",IFERROR(MID(TRIM(A1025),7,FIND(" ",TRIM(A1025)&amp;" ",7)-7),""),"")</x:f>
      </x:c>
      <x:c r="F1025" t="str">
        <x:f>IF(E1025="","",TRIM(MID(TRIM(A1025),FIND(" ",TRIM(A1025)&amp;" ",7)+1,255)))</x:f>
      </x:c>
      <x:c r="G1025" t="str">
        <x:f>IF(E1025="","",IF(COUNTIF('DATA QCEW'!$A$2:$A$20,E1025)&gt;0,"19-SECTOR","DETAIL / OTHER"))</x:f>
      </x:c>
    </x:row>
    <x:row r="1026">
      <x:c r="D1026" s="22"/>
      <x:c r="E1026" t="str">
        <x:f>IF(LEFT(TRIM(A1026),6)="NAICS ",IFERROR(MID(TRIM(A1026),7,FIND(" ",TRIM(A1026)&amp;" ",7)-7),""),"")</x:f>
      </x:c>
      <x:c r="F1026" t="str">
        <x:f>IF(E1026="","",TRIM(MID(TRIM(A1026),FIND(" ",TRIM(A1026)&amp;" ",7)+1,255)))</x:f>
      </x:c>
      <x:c r="G1026" t="str">
        <x:f>IF(E1026="","",IF(COUNTIF('DATA QCEW'!$A$2:$A$20,E1026)&gt;0,"19-SECTOR","DETAIL / OTHER"))</x:f>
      </x:c>
    </x:row>
    <x:row r="1027">
      <x:c r="D1027" s="22"/>
      <x:c r="E1027" t="str">
        <x:f>IF(LEFT(TRIM(A1027),6)="NAICS ",IFERROR(MID(TRIM(A1027),7,FIND(" ",TRIM(A1027)&amp;" ",7)-7),""),"")</x:f>
      </x:c>
      <x:c r="F1027" t="str">
        <x:f>IF(E1027="","",TRIM(MID(TRIM(A1027),FIND(" ",TRIM(A1027)&amp;" ",7)+1,255)))</x:f>
      </x:c>
      <x:c r="G1027" t="str">
        <x:f>IF(E1027="","",IF(COUNTIF('DATA QCEW'!$A$2:$A$20,E1027)&gt;0,"19-SECTOR","DETAIL / OTHER"))</x:f>
      </x:c>
    </x:row>
    <x:row r="1028">
      <x:c r="D1028" s="22"/>
      <x:c r="E1028" t="str">
        <x:f>IF(LEFT(TRIM(A1028),6)="NAICS ",IFERROR(MID(TRIM(A1028),7,FIND(" ",TRIM(A1028)&amp;" ",7)-7),""),"")</x:f>
      </x:c>
      <x:c r="F1028" t="str">
        <x:f>IF(E1028="","",TRIM(MID(TRIM(A1028),FIND(" ",TRIM(A1028)&amp;" ",7)+1,255)))</x:f>
      </x:c>
      <x:c r="G1028" t="str">
        <x:f>IF(E1028="","",IF(COUNTIF('DATA QCEW'!$A$2:$A$20,E1028)&gt;0,"19-SECTOR","DETAIL / OTHER"))</x:f>
      </x:c>
    </x:row>
    <x:row r="1029">
      <x:c r="D1029" s="22"/>
      <x:c r="E1029" t="str">
        <x:f>IF(LEFT(TRIM(A1029),6)="NAICS ",IFERROR(MID(TRIM(A1029),7,FIND(" ",TRIM(A1029)&amp;" ",7)-7),""),"")</x:f>
      </x:c>
      <x:c r="F1029" t="str">
        <x:f>IF(E1029="","",TRIM(MID(TRIM(A1029),FIND(" ",TRIM(A1029)&amp;" ",7)+1,255)))</x:f>
      </x:c>
      <x:c r="G1029" t="str">
        <x:f>IF(E1029="","",IF(COUNTIF('DATA QCEW'!$A$2:$A$20,E1029)&gt;0,"19-SECTOR","DETAIL / OTHER"))</x:f>
      </x:c>
    </x:row>
    <x:row r="1030">
      <x:c r="D1030" s="22"/>
      <x:c r="E1030" t="str">
        <x:f>IF(LEFT(TRIM(A1030),6)="NAICS ",IFERROR(MID(TRIM(A1030),7,FIND(" ",TRIM(A1030)&amp;" ",7)-7),""),"")</x:f>
      </x:c>
      <x:c r="F1030" t="str">
        <x:f>IF(E1030="","",TRIM(MID(TRIM(A1030),FIND(" ",TRIM(A1030)&amp;" ",7)+1,255)))</x:f>
      </x:c>
      <x:c r="G1030" t="str">
        <x:f>IF(E1030="","",IF(COUNTIF('DATA QCEW'!$A$2:$A$20,E1030)&gt;0,"19-SECTOR","DETAIL / OTHER"))</x:f>
      </x:c>
    </x:row>
    <x:row r="1031">
      <x:c r="D1031" s="22"/>
      <x:c r="E1031" t="str">
        <x:f>IF(LEFT(TRIM(A1031),6)="NAICS ",IFERROR(MID(TRIM(A1031),7,FIND(" ",TRIM(A1031)&amp;" ",7)-7),""),"")</x:f>
      </x:c>
      <x:c r="F1031" t="str">
        <x:f>IF(E1031="","",TRIM(MID(TRIM(A1031),FIND(" ",TRIM(A1031)&amp;" ",7)+1,255)))</x:f>
      </x:c>
      <x:c r="G1031" t="str">
        <x:f>IF(E1031="","",IF(COUNTIF('DATA QCEW'!$A$2:$A$20,E1031)&gt;0,"19-SECTOR","DETAIL / OTHER"))</x:f>
      </x:c>
    </x:row>
    <x:row r="1032">
      <x:c r="D1032" s="22"/>
      <x:c r="E1032" t="str">
        <x:f>IF(LEFT(TRIM(A1032),6)="NAICS ",IFERROR(MID(TRIM(A1032),7,FIND(" ",TRIM(A1032)&amp;" ",7)-7),""),"")</x:f>
      </x:c>
      <x:c r="F1032" t="str">
        <x:f>IF(E1032="","",TRIM(MID(TRIM(A1032),FIND(" ",TRIM(A1032)&amp;" ",7)+1,255)))</x:f>
      </x:c>
      <x:c r="G1032" t="str">
        <x:f>IF(E1032="","",IF(COUNTIF('DATA QCEW'!$A$2:$A$20,E1032)&gt;0,"19-SECTOR","DETAIL / OTHER"))</x:f>
      </x:c>
    </x:row>
    <x:row r="1033">
      <x:c r="D1033" s="22"/>
      <x:c r="E1033" t="str">
        <x:f>IF(LEFT(TRIM(A1033),6)="NAICS ",IFERROR(MID(TRIM(A1033),7,FIND(" ",TRIM(A1033)&amp;" ",7)-7),""),"")</x:f>
      </x:c>
      <x:c r="F1033" t="str">
        <x:f>IF(E1033="","",TRIM(MID(TRIM(A1033),FIND(" ",TRIM(A1033)&amp;" ",7)+1,255)))</x:f>
      </x:c>
      <x:c r="G1033" t="str">
        <x:f>IF(E1033="","",IF(COUNTIF('DATA QCEW'!$A$2:$A$20,E1033)&gt;0,"19-SECTOR","DETAIL / OTHER"))</x:f>
      </x:c>
    </x:row>
    <x:row r="1034">
      <x:c r="D1034" s="22"/>
      <x:c r="E1034" t="str">
        <x:f>IF(LEFT(TRIM(A1034),6)="NAICS ",IFERROR(MID(TRIM(A1034),7,FIND(" ",TRIM(A1034)&amp;" ",7)-7),""),"")</x:f>
      </x:c>
      <x:c r="F1034" t="str">
        <x:f>IF(E1034="","",TRIM(MID(TRIM(A1034),FIND(" ",TRIM(A1034)&amp;" ",7)+1,255)))</x:f>
      </x:c>
      <x:c r="G1034" t="str">
        <x:f>IF(E1034="","",IF(COUNTIF('DATA QCEW'!$A$2:$A$20,E1034)&gt;0,"19-SECTOR","DETAIL / OTHER"))</x:f>
      </x:c>
    </x:row>
    <x:row r="1035">
      <x:c r="D1035" s="22"/>
      <x:c r="E1035" t="str">
        <x:f>IF(LEFT(TRIM(A1035),6)="NAICS ",IFERROR(MID(TRIM(A1035),7,FIND(" ",TRIM(A1035)&amp;" ",7)-7),""),"")</x:f>
      </x:c>
      <x:c r="F1035" t="str">
        <x:f>IF(E1035="","",TRIM(MID(TRIM(A1035),FIND(" ",TRIM(A1035)&amp;" ",7)+1,255)))</x:f>
      </x:c>
      <x:c r="G1035" t="str">
        <x:f>IF(E1035="","",IF(COUNTIF('DATA QCEW'!$A$2:$A$20,E1035)&gt;0,"19-SECTOR","DETAIL / OTHER"))</x:f>
      </x:c>
    </x:row>
    <x:row r="1036">
      <x:c r="D1036" s="22"/>
      <x:c r="E1036" t="str">
        <x:f>IF(LEFT(TRIM(A1036),6)="NAICS ",IFERROR(MID(TRIM(A1036),7,FIND(" ",TRIM(A1036)&amp;" ",7)-7),""),"")</x:f>
      </x:c>
      <x:c r="F1036" t="str">
        <x:f>IF(E1036="","",TRIM(MID(TRIM(A1036),FIND(" ",TRIM(A1036)&amp;" ",7)+1,255)))</x:f>
      </x:c>
      <x:c r="G1036" t="str">
        <x:f>IF(E1036="","",IF(COUNTIF('DATA QCEW'!$A$2:$A$20,E1036)&gt;0,"19-SECTOR","DETAIL / OTHER"))</x:f>
      </x:c>
    </x:row>
    <x:row r="1037">
      <x:c r="D1037" s="22"/>
      <x:c r="E1037" t="str">
        <x:f>IF(LEFT(TRIM(A1037),6)="NAICS ",IFERROR(MID(TRIM(A1037),7,FIND(" ",TRIM(A1037)&amp;" ",7)-7),""),"")</x:f>
      </x:c>
      <x:c r="F1037" t="str">
        <x:f>IF(E1037="","",TRIM(MID(TRIM(A1037),FIND(" ",TRIM(A1037)&amp;" ",7)+1,255)))</x:f>
      </x:c>
      <x:c r="G1037" t="str">
        <x:f>IF(E1037="","",IF(COUNTIF('DATA QCEW'!$A$2:$A$20,E1037)&gt;0,"19-SECTOR","DETAIL / OTHER"))</x:f>
      </x:c>
    </x:row>
    <x:row r="1038">
      <x:c r="D1038" s="22"/>
      <x:c r="E1038" t="str">
        <x:f>IF(LEFT(TRIM(A1038),6)="NAICS ",IFERROR(MID(TRIM(A1038),7,FIND(" ",TRIM(A1038)&amp;" ",7)-7),""),"")</x:f>
      </x:c>
      <x:c r="F1038" t="str">
        <x:f>IF(E1038="","",TRIM(MID(TRIM(A1038),FIND(" ",TRIM(A1038)&amp;" ",7)+1,255)))</x:f>
      </x:c>
      <x:c r="G1038" t="str">
        <x:f>IF(E1038="","",IF(COUNTIF('DATA QCEW'!$A$2:$A$20,E1038)&gt;0,"19-SECTOR","DETAIL / OTHER"))</x:f>
      </x:c>
    </x:row>
    <x:row r="1039">
      <x:c r="D1039" s="22"/>
      <x:c r="E1039" t="str">
        <x:f>IF(LEFT(TRIM(A1039),6)="NAICS ",IFERROR(MID(TRIM(A1039),7,FIND(" ",TRIM(A1039)&amp;" ",7)-7),""),"")</x:f>
      </x:c>
      <x:c r="F1039" t="str">
        <x:f>IF(E1039="","",TRIM(MID(TRIM(A1039),FIND(" ",TRIM(A1039)&amp;" ",7)+1,255)))</x:f>
      </x:c>
      <x:c r="G1039" t="str">
        <x:f>IF(E1039="","",IF(COUNTIF('DATA QCEW'!$A$2:$A$20,E1039)&gt;0,"19-SECTOR","DETAIL / OTHER"))</x:f>
      </x:c>
    </x:row>
    <x:row r="1040">
      <x:c r="D1040" s="22"/>
      <x:c r="E1040" t="str">
        <x:f>IF(LEFT(TRIM(A1040),6)="NAICS ",IFERROR(MID(TRIM(A1040),7,FIND(" ",TRIM(A1040)&amp;" ",7)-7),""),"")</x:f>
      </x:c>
      <x:c r="F1040" t="str">
        <x:f>IF(E1040="","",TRIM(MID(TRIM(A1040),FIND(" ",TRIM(A1040)&amp;" ",7)+1,255)))</x:f>
      </x:c>
      <x:c r="G1040" t="str">
        <x:f>IF(E1040="","",IF(COUNTIF('DATA QCEW'!$A$2:$A$20,E1040)&gt;0,"19-SECTOR","DETAIL / OTHER"))</x:f>
      </x:c>
    </x:row>
    <x:row r="1041">
      <x:c r="D1041" s="22"/>
      <x:c r="E1041" t="str">
        <x:f>IF(LEFT(TRIM(A1041),6)="NAICS ",IFERROR(MID(TRIM(A1041),7,FIND(" ",TRIM(A1041)&amp;" ",7)-7),""),"")</x:f>
      </x:c>
      <x:c r="F1041" t="str">
        <x:f>IF(E1041="","",TRIM(MID(TRIM(A1041),FIND(" ",TRIM(A1041)&amp;" ",7)+1,255)))</x:f>
      </x:c>
      <x:c r="G1041" t="str">
        <x:f>IF(E1041="","",IF(COUNTIF('DATA QCEW'!$A$2:$A$20,E1041)&gt;0,"19-SECTOR","DETAIL / OTHER"))</x:f>
      </x:c>
    </x:row>
    <x:row r="1042">
      <x:c r="D1042" s="22"/>
      <x:c r="E1042" t="str">
        <x:f>IF(LEFT(TRIM(A1042),6)="NAICS ",IFERROR(MID(TRIM(A1042),7,FIND(" ",TRIM(A1042)&amp;" ",7)-7),""),"")</x:f>
      </x:c>
      <x:c r="F1042" t="str">
        <x:f>IF(E1042="","",TRIM(MID(TRIM(A1042),FIND(" ",TRIM(A1042)&amp;" ",7)+1,255)))</x:f>
      </x:c>
      <x:c r="G1042" t="str">
        <x:f>IF(E1042="","",IF(COUNTIF('DATA QCEW'!$A$2:$A$20,E1042)&gt;0,"19-SECTOR","DETAIL / OTHER"))</x:f>
      </x:c>
    </x:row>
    <x:row r="1043">
      <x:c r="D1043" s="22"/>
      <x:c r="E1043" t="str">
        <x:f>IF(LEFT(TRIM(A1043),6)="NAICS ",IFERROR(MID(TRIM(A1043),7,FIND(" ",TRIM(A1043)&amp;" ",7)-7),""),"")</x:f>
      </x:c>
      <x:c r="F1043" t="str">
        <x:f>IF(E1043="","",TRIM(MID(TRIM(A1043),FIND(" ",TRIM(A1043)&amp;" ",7)+1,255)))</x:f>
      </x:c>
      <x:c r="G1043" t="str">
        <x:f>IF(E1043="","",IF(COUNTIF('DATA QCEW'!$A$2:$A$20,E1043)&gt;0,"19-SECTOR","DETAIL / OTHER"))</x:f>
      </x:c>
    </x:row>
    <x:row r="1044">
      <x:c r="D1044" s="22"/>
      <x:c r="E1044" t="str">
        <x:f>IF(LEFT(TRIM(A1044),6)="NAICS ",IFERROR(MID(TRIM(A1044),7,FIND(" ",TRIM(A1044)&amp;" ",7)-7),""),"")</x:f>
      </x:c>
      <x:c r="F1044" t="str">
        <x:f>IF(E1044="","",TRIM(MID(TRIM(A1044),FIND(" ",TRIM(A1044)&amp;" ",7)+1,255)))</x:f>
      </x:c>
      <x:c r="G1044" t="str">
        <x:f>IF(E1044="","",IF(COUNTIF('DATA QCEW'!$A$2:$A$20,E1044)&gt;0,"19-SECTOR","DETAIL / OTHER"))</x:f>
      </x:c>
    </x:row>
    <x:row r="1045">
      <x:c r="D1045" s="22"/>
      <x:c r="E1045" t="str">
        <x:f>IF(LEFT(TRIM(A1045),6)="NAICS ",IFERROR(MID(TRIM(A1045),7,FIND(" ",TRIM(A1045)&amp;" ",7)-7),""),"")</x:f>
      </x:c>
      <x:c r="F1045" t="str">
        <x:f>IF(E1045="","",TRIM(MID(TRIM(A1045),FIND(" ",TRIM(A1045)&amp;" ",7)+1,255)))</x:f>
      </x:c>
      <x:c r="G1045" t="str">
        <x:f>IF(E1045="","",IF(COUNTIF('DATA QCEW'!$A$2:$A$20,E1045)&gt;0,"19-SECTOR","DETAIL / OTHER"))</x:f>
      </x:c>
    </x:row>
    <x:row r="1046">
      <x:c r="D1046" s="22"/>
      <x:c r="E1046" t="str">
        <x:f>IF(LEFT(TRIM(A1046),6)="NAICS ",IFERROR(MID(TRIM(A1046),7,FIND(" ",TRIM(A1046)&amp;" ",7)-7),""),"")</x:f>
      </x:c>
      <x:c r="F1046" t="str">
        <x:f>IF(E1046="","",TRIM(MID(TRIM(A1046),FIND(" ",TRIM(A1046)&amp;" ",7)+1,255)))</x:f>
      </x:c>
      <x:c r="G1046" t="str">
        <x:f>IF(E1046="","",IF(COUNTIF('DATA QCEW'!$A$2:$A$20,E1046)&gt;0,"19-SECTOR","DETAIL / OTHER"))</x:f>
      </x:c>
    </x:row>
    <x:row r="1047">
      <x:c r="D1047" s="22"/>
      <x:c r="E1047" t="str">
        <x:f>IF(LEFT(TRIM(A1047),6)="NAICS ",IFERROR(MID(TRIM(A1047),7,FIND(" ",TRIM(A1047)&amp;" ",7)-7),""),"")</x:f>
      </x:c>
      <x:c r="F1047" t="str">
        <x:f>IF(E1047="","",TRIM(MID(TRIM(A1047),FIND(" ",TRIM(A1047)&amp;" ",7)+1,255)))</x:f>
      </x:c>
      <x:c r="G1047" t="str">
        <x:f>IF(E1047="","",IF(COUNTIF('DATA QCEW'!$A$2:$A$20,E1047)&gt;0,"19-SECTOR","DETAIL / OTHER"))</x:f>
      </x:c>
    </x:row>
    <x:row r="1048">
      <x:c r="D1048" s="22"/>
      <x:c r="E1048" t="str">
        <x:f>IF(LEFT(TRIM(A1048),6)="NAICS ",IFERROR(MID(TRIM(A1048),7,FIND(" ",TRIM(A1048)&amp;" ",7)-7),""),"")</x:f>
      </x:c>
      <x:c r="F1048" t="str">
        <x:f>IF(E1048="","",TRIM(MID(TRIM(A1048),FIND(" ",TRIM(A1048)&amp;" ",7)+1,255)))</x:f>
      </x:c>
      <x:c r="G1048" t="str">
        <x:f>IF(E1048="","",IF(COUNTIF('DATA QCEW'!$A$2:$A$20,E1048)&gt;0,"19-SECTOR","DETAIL / OTHER"))</x:f>
      </x:c>
    </x:row>
    <x:row r="1049">
      <x:c r="D1049" s="22"/>
      <x:c r="E1049" t="str">
        <x:f>IF(LEFT(TRIM(A1049),6)="NAICS ",IFERROR(MID(TRIM(A1049),7,FIND(" ",TRIM(A1049)&amp;" ",7)-7),""),"")</x:f>
      </x:c>
      <x:c r="F1049" t="str">
        <x:f>IF(E1049="","",TRIM(MID(TRIM(A1049),FIND(" ",TRIM(A1049)&amp;" ",7)+1,255)))</x:f>
      </x:c>
      <x:c r="G1049" t="str">
        <x:f>IF(E1049="","",IF(COUNTIF('DATA QCEW'!$A$2:$A$20,E1049)&gt;0,"19-SECTOR","DETAIL / OTHER"))</x:f>
      </x:c>
    </x:row>
    <x:row r="1050">
      <x:c r="D1050" s="22"/>
      <x:c r="E1050" t="str">
        <x:f>IF(LEFT(TRIM(A1050),6)="NAICS ",IFERROR(MID(TRIM(A1050),7,FIND(" ",TRIM(A1050)&amp;" ",7)-7),""),"")</x:f>
      </x:c>
      <x:c r="F1050" t="str">
        <x:f>IF(E1050="","",TRIM(MID(TRIM(A1050),FIND(" ",TRIM(A1050)&amp;" ",7)+1,255)))</x:f>
      </x:c>
      <x:c r="G1050" t="str">
        <x:f>IF(E1050="","",IF(COUNTIF('DATA QCEW'!$A$2:$A$20,E1050)&gt;0,"19-SECTOR","DETAIL / OTHER"))</x:f>
      </x:c>
    </x:row>
    <x:row r="1051">
      <x:c r="D1051" s="22"/>
      <x:c r="E1051" t="str">
        <x:f>IF(LEFT(TRIM(A1051),6)="NAICS ",IFERROR(MID(TRIM(A1051),7,FIND(" ",TRIM(A1051)&amp;" ",7)-7),""),"")</x:f>
      </x:c>
      <x:c r="F1051" t="str">
        <x:f>IF(E1051="","",TRIM(MID(TRIM(A1051),FIND(" ",TRIM(A1051)&amp;" ",7)+1,255)))</x:f>
      </x:c>
      <x:c r="G1051" t="str">
        <x:f>IF(E1051="","",IF(COUNTIF('DATA QCEW'!$A$2:$A$20,E1051)&gt;0,"19-SECTOR","DETAIL / OTHER"))</x:f>
      </x:c>
    </x:row>
    <x:row r="1052">
      <x:c r="D1052" s="22"/>
      <x:c r="E1052" t="str">
        <x:f>IF(LEFT(TRIM(A1052),6)="NAICS ",IFERROR(MID(TRIM(A1052),7,FIND(" ",TRIM(A1052)&amp;" ",7)-7),""),"")</x:f>
      </x:c>
      <x:c r="F1052" t="str">
        <x:f>IF(E1052="","",TRIM(MID(TRIM(A1052),FIND(" ",TRIM(A1052)&amp;" ",7)+1,255)))</x:f>
      </x:c>
      <x:c r="G1052" t="str">
        <x:f>IF(E1052="","",IF(COUNTIF('DATA QCEW'!$A$2:$A$20,E1052)&gt;0,"19-SECTOR","DETAIL / OTHER"))</x:f>
      </x:c>
    </x:row>
    <x:row r="1053">
      <x:c r="D1053" s="22"/>
      <x:c r="E1053" t="str">
        <x:f>IF(LEFT(TRIM(A1053),6)="NAICS ",IFERROR(MID(TRIM(A1053),7,FIND(" ",TRIM(A1053)&amp;" ",7)-7),""),"")</x:f>
      </x:c>
      <x:c r="F1053" t="str">
        <x:f>IF(E1053="","",TRIM(MID(TRIM(A1053),FIND(" ",TRIM(A1053)&amp;" ",7)+1,255)))</x:f>
      </x:c>
      <x:c r="G1053" t="str">
        <x:f>IF(E1053="","",IF(COUNTIF('DATA QCEW'!$A$2:$A$20,E1053)&gt;0,"19-SECTOR","DETAIL / OTHER"))</x:f>
      </x:c>
    </x:row>
    <x:row r="1054">
      <x:c r="D1054" s="22"/>
      <x:c r="E1054" t="str">
        <x:f>IF(LEFT(TRIM(A1054),6)="NAICS ",IFERROR(MID(TRIM(A1054),7,FIND(" ",TRIM(A1054)&amp;" ",7)-7),""),"")</x:f>
      </x:c>
      <x:c r="F1054" t="str">
        <x:f>IF(E1054="","",TRIM(MID(TRIM(A1054),FIND(" ",TRIM(A1054)&amp;" ",7)+1,255)))</x:f>
      </x:c>
      <x:c r="G1054" t="str">
        <x:f>IF(E1054="","",IF(COUNTIF('DATA QCEW'!$A$2:$A$20,E1054)&gt;0,"19-SECTOR","DETAIL / OTHER"))</x:f>
      </x:c>
    </x:row>
    <x:row r="1055">
      <x:c r="D1055" s="22"/>
      <x:c r="E1055" t="str">
        <x:f>IF(LEFT(TRIM(A1055),6)="NAICS ",IFERROR(MID(TRIM(A1055),7,FIND(" ",TRIM(A1055)&amp;" ",7)-7),""),"")</x:f>
      </x:c>
      <x:c r="F1055" t="str">
        <x:f>IF(E1055="","",TRIM(MID(TRIM(A1055),FIND(" ",TRIM(A1055)&amp;" ",7)+1,255)))</x:f>
      </x:c>
      <x:c r="G1055" t="str">
        <x:f>IF(E1055="","",IF(COUNTIF('DATA QCEW'!$A$2:$A$20,E1055)&gt;0,"19-SECTOR","DETAIL / OTHER"))</x:f>
      </x:c>
    </x:row>
    <x:row r="1056">
      <x:c r="D1056" s="22"/>
      <x:c r="E1056" t="str">
        <x:f>IF(LEFT(TRIM(A1056),6)="NAICS ",IFERROR(MID(TRIM(A1056),7,FIND(" ",TRIM(A1056)&amp;" ",7)-7),""),"")</x:f>
      </x:c>
      <x:c r="F1056" t="str">
        <x:f>IF(E1056="","",TRIM(MID(TRIM(A1056),FIND(" ",TRIM(A1056)&amp;" ",7)+1,255)))</x:f>
      </x:c>
      <x:c r="G1056" t="str">
        <x:f>IF(E1056="","",IF(COUNTIF('DATA QCEW'!$A$2:$A$20,E1056)&gt;0,"19-SECTOR","DETAIL / OTHER"))</x:f>
      </x:c>
    </x:row>
    <x:row r="1057">
      <x:c r="D1057" s="22"/>
      <x:c r="E1057" t="str">
        <x:f>IF(LEFT(TRIM(A1057),6)="NAICS ",IFERROR(MID(TRIM(A1057),7,FIND(" ",TRIM(A1057)&amp;" ",7)-7),""),"")</x:f>
      </x:c>
      <x:c r="F1057" t="str">
        <x:f>IF(E1057="","",TRIM(MID(TRIM(A1057),FIND(" ",TRIM(A1057)&amp;" ",7)+1,255)))</x:f>
      </x:c>
      <x:c r="G1057" t="str">
        <x:f>IF(E1057="","",IF(COUNTIF('DATA QCEW'!$A$2:$A$20,E1057)&gt;0,"19-SECTOR","DETAIL / OTHER"))</x:f>
      </x:c>
    </x:row>
    <x:row r="1058">
      <x:c r="D1058" s="22"/>
      <x:c r="E1058" t="str">
        <x:f>IF(LEFT(TRIM(A1058),6)="NAICS ",IFERROR(MID(TRIM(A1058),7,FIND(" ",TRIM(A1058)&amp;" ",7)-7),""),"")</x:f>
      </x:c>
      <x:c r="F1058" t="str">
        <x:f>IF(E1058="","",TRIM(MID(TRIM(A1058),FIND(" ",TRIM(A1058)&amp;" ",7)+1,255)))</x:f>
      </x:c>
      <x:c r="G1058" t="str">
        <x:f>IF(E1058="","",IF(COUNTIF('DATA QCEW'!$A$2:$A$20,E1058)&gt;0,"19-SECTOR","DETAIL / OTHER"))</x:f>
      </x:c>
    </x:row>
    <x:row r="1059">
      <x:c r="D1059" s="22"/>
      <x:c r="E1059" t="str">
        <x:f>IF(LEFT(TRIM(A1059),6)="NAICS ",IFERROR(MID(TRIM(A1059),7,FIND(" ",TRIM(A1059)&amp;" ",7)-7),""),"")</x:f>
      </x:c>
      <x:c r="F1059" t="str">
        <x:f>IF(E1059="","",TRIM(MID(TRIM(A1059),FIND(" ",TRIM(A1059)&amp;" ",7)+1,255)))</x:f>
      </x:c>
      <x:c r="G1059" t="str">
        <x:f>IF(E1059="","",IF(COUNTIF('DATA QCEW'!$A$2:$A$20,E1059)&gt;0,"19-SECTOR","DETAIL / OTHER"))</x:f>
      </x:c>
    </x:row>
    <x:row r="1060">
      <x:c r="D1060" s="22"/>
      <x:c r="E1060" t="str">
        <x:f>IF(LEFT(TRIM(A1060),6)="NAICS ",IFERROR(MID(TRIM(A1060),7,FIND(" ",TRIM(A1060)&amp;" ",7)-7),""),"")</x:f>
      </x:c>
      <x:c r="F1060" t="str">
        <x:f>IF(E1060="","",TRIM(MID(TRIM(A1060),FIND(" ",TRIM(A1060)&amp;" ",7)+1,255)))</x:f>
      </x:c>
      <x:c r="G1060" t="str">
        <x:f>IF(E1060="","",IF(COUNTIF('DATA QCEW'!$A$2:$A$20,E1060)&gt;0,"19-SECTOR","DETAIL / OTHER"))</x:f>
      </x:c>
    </x:row>
    <x:row r="1061">
      <x:c r="D1061" s="22"/>
      <x:c r="E1061" t="str">
        <x:f>IF(LEFT(TRIM(A1061),6)="NAICS ",IFERROR(MID(TRIM(A1061),7,FIND(" ",TRIM(A1061)&amp;" ",7)-7),""),"")</x:f>
      </x:c>
      <x:c r="F1061" t="str">
        <x:f>IF(E1061="","",TRIM(MID(TRIM(A1061),FIND(" ",TRIM(A1061)&amp;" ",7)+1,255)))</x:f>
      </x:c>
      <x:c r="G1061" t="str">
        <x:f>IF(E1061="","",IF(COUNTIF('DATA QCEW'!$A$2:$A$20,E1061)&gt;0,"19-SECTOR","DETAIL / OTHER"))</x:f>
      </x:c>
    </x:row>
    <x:row r="1062">
      <x:c r="D1062" s="22"/>
      <x:c r="E1062" t="str">
        <x:f>IF(LEFT(TRIM(A1062),6)="NAICS ",IFERROR(MID(TRIM(A1062),7,FIND(" ",TRIM(A1062)&amp;" ",7)-7),""),"")</x:f>
      </x:c>
      <x:c r="F1062" t="str">
        <x:f>IF(E1062="","",TRIM(MID(TRIM(A1062),FIND(" ",TRIM(A1062)&amp;" ",7)+1,255)))</x:f>
      </x:c>
      <x:c r="G1062" t="str">
        <x:f>IF(E1062="","",IF(COUNTIF('DATA QCEW'!$A$2:$A$20,E1062)&gt;0,"19-SECTOR","DETAIL / OTHER"))</x:f>
      </x:c>
    </x:row>
    <x:row r="1063">
      <x:c r="D1063" s="22"/>
      <x:c r="E1063" t="str">
        <x:f>IF(LEFT(TRIM(A1063),6)="NAICS ",IFERROR(MID(TRIM(A1063),7,FIND(" ",TRIM(A1063)&amp;" ",7)-7),""),"")</x:f>
      </x:c>
      <x:c r="F1063" t="str">
        <x:f>IF(E1063="","",TRIM(MID(TRIM(A1063),FIND(" ",TRIM(A1063)&amp;" ",7)+1,255)))</x:f>
      </x:c>
      <x:c r="G1063" t="str">
        <x:f>IF(E1063="","",IF(COUNTIF('DATA QCEW'!$A$2:$A$20,E1063)&gt;0,"19-SECTOR","DETAIL / OTHER"))</x:f>
      </x:c>
    </x:row>
    <x:row r="1064">
      <x:c r="D1064" s="22"/>
      <x:c r="E1064" t="str">
        <x:f>IF(LEFT(TRIM(A1064),6)="NAICS ",IFERROR(MID(TRIM(A1064),7,FIND(" ",TRIM(A1064)&amp;" ",7)-7),""),"")</x:f>
      </x:c>
      <x:c r="F1064" t="str">
        <x:f>IF(E1064="","",TRIM(MID(TRIM(A1064),FIND(" ",TRIM(A1064)&amp;" ",7)+1,255)))</x:f>
      </x:c>
      <x:c r="G1064" t="str">
        <x:f>IF(E1064="","",IF(COUNTIF('DATA QCEW'!$A$2:$A$20,E1064)&gt;0,"19-SECTOR","DETAIL / OTHER"))</x:f>
      </x:c>
    </x:row>
    <x:row r="1065">
      <x:c r="D1065" s="22"/>
      <x:c r="E1065" t="str">
        <x:f>IF(LEFT(TRIM(A1065),6)="NAICS ",IFERROR(MID(TRIM(A1065),7,FIND(" ",TRIM(A1065)&amp;" ",7)-7),""),"")</x:f>
      </x:c>
      <x:c r="F1065" t="str">
        <x:f>IF(E1065="","",TRIM(MID(TRIM(A1065),FIND(" ",TRIM(A1065)&amp;" ",7)+1,255)))</x:f>
      </x:c>
      <x:c r="G1065" t="str">
        <x:f>IF(E1065="","",IF(COUNTIF('DATA QCEW'!$A$2:$A$20,E1065)&gt;0,"19-SECTOR","DETAIL / OTHER"))</x:f>
      </x:c>
    </x:row>
    <x:row r="1066">
      <x:c r="D1066" s="22"/>
      <x:c r="E1066" t="str">
        <x:f>IF(LEFT(TRIM(A1066),6)="NAICS ",IFERROR(MID(TRIM(A1066),7,FIND(" ",TRIM(A1066)&amp;" ",7)-7),""),"")</x:f>
      </x:c>
      <x:c r="F1066" t="str">
        <x:f>IF(E1066="","",TRIM(MID(TRIM(A1066),FIND(" ",TRIM(A1066)&amp;" ",7)+1,255)))</x:f>
      </x:c>
      <x:c r="G1066" t="str">
        <x:f>IF(E1066="","",IF(COUNTIF('DATA QCEW'!$A$2:$A$20,E1066)&gt;0,"19-SECTOR","DETAIL / OTHER"))</x:f>
      </x:c>
    </x:row>
    <x:row r="1067">
      <x:c r="D1067" s="22"/>
      <x:c r="E1067" t="str">
        <x:f>IF(LEFT(TRIM(A1067),6)="NAICS ",IFERROR(MID(TRIM(A1067),7,FIND(" ",TRIM(A1067)&amp;" ",7)-7),""),"")</x:f>
      </x:c>
      <x:c r="F1067" t="str">
        <x:f>IF(E1067="","",TRIM(MID(TRIM(A1067),FIND(" ",TRIM(A1067)&amp;" ",7)+1,255)))</x:f>
      </x:c>
      <x:c r="G1067" t="str">
        <x:f>IF(E1067="","",IF(COUNTIF('DATA QCEW'!$A$2:$A$20,E1067)&gt;0,"19-SECTOR","DETAIL / OTHER"))</x:f>
      </x:c>
    </x:row>
    <x:row r="1068">
      <x:c r="D1068" s="22"/>
      <x:c r="E1068" t="str">
        <x:f>IF(LEFT(TRIM(A1068),6)="NAICS ",IFERROR(MID(TRIM(A1068),7,FIND(" ",TRIM(A1068)&amp;" ",7)-7),""),"")</x:f>
      </x:c>
      <x:c r="F1068" t="str">
        <x:f>IF(E1068="","",TRIM(MID(TRIM(A1068),FIND(" ",TRIM(A1068)&amp;" ",7)+1,255)))</x:f>
      </x:c>
      <x:c r="G1068" t="str">
        <x:f>IF(E1068="","",IF(COUNTIF('DATA QCEW'!$A$2:$A$20,E1068)&gt;0,"19-SECTOR","DETAIL / OTHER"))</x:f>
      </x:c>
    </x:row>
    <x:row r="1069">
      <x:c r="D1069" s="22"/>
      <x:c r="E1069" t="str">
        <x:f>IF(LEFT(TRIM(A1069),6)="NAICS ",IFERROR(MID(TRIM(A1069),7,FIND(" ",TRIM(A1069)&amp;" ",7)-7),""),"")</x:f>
      </x:c>
      <x:c r="F1069" t="str">
        <x:f>IF(E1069="","",TRIM(MID(TRIM(A1069),FIND(" ",TRIM(A1069)&amp;" ",7)+1,255)))</x:f>
      </x:c>
      <x:c r="G1069" t="str">
        <x:f>IF(E1069="","",IF(COUNTIF('DATA QCEW'!$A$2:$A$20,E1069)&gt;0,"19-SECTOR","DETAIL / OTHER"))</x:f>
      </x:c>
    </x:row>
    <x:row r="1070">
      <x:c r="D1070" s="22"/>
      <x:c r="E1070" t="str">
        <x:f>IF(LEFT(TRIM(A1070),6)="NAICS ",IFERROR(MID(TRIM(A1070),7,FIND(" ",TRIM(A1070)&amp;" ",7)-7),""),"")</x:f>
      </x:c>
      <x:c r="F1070" t="str">
        <x:f>IF(E1070="","",TRIM(MID(TRIM(A1070),FIND(" ",TRIM(A1070)&amp;" ",7)+1,255)))</x:f>
      </x:c>
      <x:c r="G1070" t="str">
        <x:f>IF(E1070="","",IF(COUNTIF('DATA QCEW'!$A$2:$A$20,E1070)&gt;0,"19-SECTOR","DETAIL / OTHER"))</x:f>
      </x:c>
    </x:row>
    <x:row r="1071">
      <x:c r="D1071" s="22"/>
      <x:c r="E1071" t="str">
        <x:f>IF(LEFT(TRIM(A1071),6)="NAICS ",IFERROR(MID(TRIM(A1071),7,FIND(" ",TRIM(A1071)&amp;" ",7)-7),""),"")</x:f>
      </x:c>
      <x:c r="F1071" t="str">
        <x:f>IF(E1071="","",TRIM(MID(TRIM(A1071),FIND(" ",TRIM(A1071)&amp;" ",7)+1,255)))</x:f>
      </x:c>
      <x:c r="G1071" t="str">
        <x:f>IF(E1071="","",IF(COUNTIF('DATA QCEW'!$A$2:$A$20,E1071)&gt;0,"19-SECTOR","DETAIL / OTHER"))</x:f>
      </x:c>
    </x:row>
    <x:row r="1072">
      <x:c r="D1072" s="22"/>
      <x:c r="E1072" t="str">
        <x:f>IF(LEFT(TRIM(A1072),6)="NAICS ",IFERROR(MID(TRIM(A1072),7,FIND(" ",TRIM(A1072)&amp;" ",7)-7),""),"")</x:f>
      </x:c>
      <x:c r="F1072" t="str">
        <x:f>IF(E1072="","",TRIM(MID(TRIM(A1072),FIND(" ",TRIM(A1072)&amp;" ",7)+1,255)))</x:f>
      </x:c>
      <x:c r="G1072" t="str">
        <x:f>IF(E1072="","",IF(COUNTIF('DATA QCEW'!$A$2:$A$20,E1072)&gt;0,"19-SECTOR","DETAIL / OTHER"))</x:f>
      </x:c>
    </x:row>
    <x:row r="1073">
      <x:c r="D1073" s="22"/>
      <x:c r="E1073" t="str">
        <x:f>IF(LEFT(TRIM(A1073),6)="NAICS ",IFERROR(MID(TRIM(A1073),7,FIND(" ",TRIM(A1073)&amp;" ",7)-7),""),"")</x:f>
      </x:c>
      <x:c r="F1073" t="str">
        <x:f>IF(E1073="","",TRIM(MID(TRIM(A1073),FIND(" ",TRIM(A1073)&amp;" ",7)+1,255)))</x:f>
      </x:c>
      <x:c r="G1073" t="str">
        <x:f>IF(E1073="","",IF(COUNTIF('DATA QCEW'!$A$2:$A$20,E1073)&gt;0,"19-SECTOR","DETAIL / OTHER"))</x:f>
      </x:c>
    </x:row>
    <x:row r="1074">
      <x:c r="D1074" s="22"/>
      <x:c r="E1074" t="str">
        <x:f>IF(LEFT(TRIM(A1074),6)="NAICS ",IFERROR(MID(TRIM(A1074),7,FIND(" ",TRIM(A1074)&amp;" ",7)-7),""),"")</x:f>
      </x:c>
      <x:c r="F1074" t="str">
        <x:f>IF(E1074="","",TRIM(MID(TRIM(A1074),FIND(" ",TRIM(A1074)&amp;" ",7)+1,255)))</x:f>
      </x:c>
      <x:c r="G1074" t="str">
        <x:f>IF(E1074="","",IF(COUNTIF('DATA QCEW'!$A$2:$A$20,E1074)&gt;0,"19-SECTOR","DETAIL / OTHER"))</x:f>
      </x:c>
    </x:row>
    <x:row r="1075">
      <x:c r="D1075" s="22"/>
      <x:c r="E1075" t="str">
        <x:f>IF(LEFT(TRIM(A1075),6)="NAICS ",IFERROR(MID(TRIM(A1075),7,FIND(" ",TRIM(A1075)&amp;" ",7)-7),""),"")</x:f>
      </x:c>
      <x:c r="F1075" t="str">
        <x:f>IF(E1075="","",TRIM(MID(TRIM(A1075),FIND(" ",TRIM(A1075)&amp;" ",7)+1,255)))</x:f>
      </x:c>
      <x:c r="G1075" t="str">
        <x:f>IF(E1075="","",IF(COUNTIF('DATA QCEW'!$A$2:$A$20,E1075)&gt;0,"19-SECTOR","DETAIL / OTHER"))</x:f>
      </x:c>
    </x:row>
    <x:row r="1076">
      <x:c r="D1076" s="22"/>
      <x:c r="E1076" t="str">
        <x:f>IF(LEFT(TRIM(A1076),6)="NAICS ",IFERROR(MID(TRIM(A1076),7,FIND(" ",TRIM(A1076)&amp;" ",7)-7),""),"")</x:f>
      </x:c>
      <x:c r="F1076" t="str">
        <x:f>IF(E1076="","",TRIM(MID(TRIM(A1076),FIND(" ",TRIM(A1076)&amp;" ",7)+1,255)))</x:f>
      </x:c>
      <x:c r="G1076" t="str">
        <x:f>IF(E1076="","",IF(COUNTIF('DATA QCEW'!$A$2:$A$20,E1076)&gt;0,"19-SECTOR","DETAIL / OTHER"))</x:f>
      </x:c>
    </x:row>
    <x:row r="1077">
      <x:c r="D1077" s="22"/>
      <x:c r="E1077" t="str">
        <x:f>IF(LEFT(TRIM(A1077),6)="NAICS ",IFERROR(MID(TRIM(A1077),7,FIND(" ",TRIM(A1077)&amp;" ",7)-7),""),"")</x:f>
      </x:c>
      <x:c r="F1077" t="str">
        <x:f>IF(E1077="","",TRIM(MID(TRIM(A1077),FIND(" ",TRIM(A1077)&amp;" ",7)+1,255)))</x:f>
      </x:c>
      <x:c r="G1077" t="str">
        <x:f>IF(E1077="","",IF(COUNTIF('DATA QCEW'!$A$2:$A$20,E1077)&gt;0,"19-SECTOR","DETAIL / OTHER"))</x:f>
      </x:c>
    </x:row>
    <x:row r="1078">
      <x:c r="D1078" s="22"/>
      <x:c r="E1078" t="str">
        <x:f>IF(LEFT(TRIM(A1078),6)="NAICS ",IFERROR(MID(TRIM(A1078),7,FIND(" ",TRIM(A1078)&amp;" ",7)-7),""),"")</x:f>
      </x:c>
      <x:c r="F1078" t="str">
        <x:f>IF(E1078="","",TRIM(MID(TRIM(A1078),FIND(" ",TRIM(A1078)&amp;" ",7)+1,255)))</x:f>
      </x:c>
      <x:c r="G1078" t="str">
        <x:f>IF(E1078="","",IF(COUNTIF('DATA QCEW'!$A$2:$A$20,E1078)&gt;0,"19-SECTOR","DETAIL / OTHER"))</x:f>
      </x:c>
    </x:row>
    <x:row r="1079">
      <x:c r="D1079" s="22"/>
      <x:c r="E1079" t="str">
        <x:f>IF(LEFT(TRIM(A1079),6)="NAICS ",IFERROR(MID(TRIM(A1079),7,FIND(" ",TRIM(A1079)&amp;" ",7)-7),""),"")</x:f>
      </x:c>
      <x:c r="F1079" t="str">
        <x:f>IF(E1079="","",TRIM(MID(TRIM(A1079),FIND(" ",TRIM(A1079)&amp;" ",7)+1,255)))</x:f>
      </x:c>
      <x:c r="G1079" t="str">
        <x:f>IF(E1079="","",IF(COUNTIF('DATA QCEW'!$A$2:$A$20,E1079)&gt;0,"19-SECTOR","DETAIL / OTHER"))</x:f>
      </x:c>
    </x:row>
    <x:row r="1080">
      <x:c r="D1080" s="22"/>
      <x:c r="E1080" t="str">
        <x:f>IF(LEFT(TRIM(A1080),6)="NAICS ",IFERROR(MID(TRIM(A1080),7,FIND(" ",TRIM(A1080)&amp;" ",7)-7),""),"")</x:f>
      </x:c>
      <x:c r="F1080" t="str">
        <x:f>IF(E1080="","",TRIM(MID(TRIM(A1080),FIND(" ",TRIM(A1080)&amp;" ",7)+1,255)))</x:f>
      </x:c>
      <x:c r="G1080" t="str">
        <x:f>IF(E1080="","",IF(COUNTIF('DATA QCEW'!$A$2:$A$20,E1080)&gt;0,"19-SECTOR","DETAIL / OTHER"))</x:f>
      </x:c>
    </x:row>
    <x:row r="1081">
      <x:c r="D1081" s="22"/>
      <x:c r="E1081" t="str">
        <x:f>IF(LEFT(TRIM(A1081),6)="NAICS ",IFERROR(MID(TRIM(A1081),7,FIND(" ",TRIM(A1081)&amp;" ",7)-7),""),"")</x:f>
      </x:c>
      <x:c r="F1081" t="str">
        <x:f>IF(E1081="","",TRIM(MID(TRIM(A1081),FIND(" ",TRIM(A1081)&amp;" ",7)+1,255)))</x:f>
      </x:c>
      <x:c r="G1081" t="str">
        <x:f>IF(E1081="","",IF(COUNTIF('DATA QCEW'!$A$2:$A$20,E1081)&gt;0,"19-SECTOR","DETAIL / OTHER"))</x:f>
      </x:c>
    </x:row>
    <x:row r="1082">
      <x:c r="D1082" s="22"/>
      <x:c r="E1082" t="str">
        <x:f>IF(LEFT(TRIM(A1082),6)="NAICS ",IFERROR(MID(TRIM(A1082),7,FIND(" ",TRIM(A1082)&amp;" ",7)-7),""),"")</x:f>
      </x:c>
      <x:c r="F1082" t="str">
        <x:f>IF(E1082="","",TRIM(MID(TRIM(A1082),FIND(" ",TRIM(A1082)&amp;" ",7)+1,255)))</x:f>
      </x:c>
      <x:c r="G1082" t="str">
        <x:f>IF(E1082="","",IF(COUNTIF('DATA QCEW'!$A$2:$A$20,E1082)&gt;0,"19-SECTOR","DETAIL / OTHER"))</x:f>
      </x:c>
    </x:row>
    <x:row r="1083">
      <x:c r="D1083" s="22"/>
      <x:c r="E1083" t="str">
        <x:f>IF(LEFT(TRIM(A1083),6)="NAICS ",IFERROR(MID(TRIM(A1083),7,FIND(" ",TRIM(A1083)&amp;" ",7)-7),""),"")</x:f>
      </x:c>
      <x:c r="F1083" t="str">
        <x:f>IF(E1083="","",TRIM(MID(TRIM(A1083),FIND(" ",TRIM(A1083)&amp;" ",7)+1,255)))</x:f>
      </x:c>
      <x:c r="G1083" t="str">
        <x:f>IF(E1083="","",IF(COUNTIF('DATA QCEW'!$A$2:$A$20,E1083)&gt;0,"19-SECTOR","DETAIL / OTHER"))</x:f>
      </x:c>
    </x:row>
    <x:row r="1084">
      <x:c r="D1084" s="22"/>
      <x:c r="E1084" t="str">
        <x:f>IF(LEFT(TRIM(A1084),6)="NAICS ",IFERROR(MID(TRIM(A1084),7,FIND(" ",TRIM(A1084)&amp;" ",7)-7),""),"")</x:f>
      </x:c>
      <x:c r="F1084" t="str">
        <x:f>IF(E1084="","",TRIM(MID(TRIM(A1084),FIND(" ",TRIM(A1084)&amp;" ",7)+1,255)))</x:f>
      </x:c>
      <x:c r="G1084" t="str">
        <x:f>IF(E1084="","",IF(COUNTIF('DATA QCEW'!$A$2:$A$20,E1084)&gt;0,"19-SECTOR","DETAIL / OTHER"))</x:f>
      </x:c>
    </x:row>
    <x:row r="1085">
      <x:c r="D1085" s="22"/>
      <x:c r="E1085" t="str">
        <x:f>IF(LEFT(TRIM(A1085),6)="NAICS ",IFERROR(MID(TRIM(A1085),7,FIND(" ",TRIM(A1085)&amp;" ",7)-7),""),"")</x:f>
      </x:c>
      <x:c r="F1085" t="str">
        <x:f>IF(E1085="","",TRIM(MID(TRIM(A1085),FIND(" ",TRIM(A1085)&amp;" ",7)+1,255)))</x:f>
      </x:c>
      <x:c r="G1085" t="str">
        <x:f>IF(E1085="","",IF(COUNTIF('DATA QCEW'!$A$2:$A$20,E1085)&gt;0,"19-SECTOR","DETAIL / OTHER"))</x:f>
      </x:c>
    </x:row>
    <x:row r="1086">
      <x:c r="D1086" s="22"/>
      <x:c r="E1086" t="str">
        <x:f>IF(LEFT(TRIM(A1086),6)="NAICS ",IFERROR(MID(TRIM(A1086),7,FIND(" ",TRIM(A1086)&amp;" ",7)-7),""),"")</x:f>
      </x:c>
      <x:c r="F1086" t="str">
        <x:f>IF(E1086="","",TRIM(MID(TRIM(A1086),FIND(" ",TRIM(A1086)&amp;" ",7)+1,255)))</x:f>
      </x:c>
      <x:c r="G1086" t="str">
        <x:f>IF(E1086="","",IF(COUNTIF('DATA QCEW'!$A$2:$A$20,E1086)&gt;0,"19-SECTOR","DETAIL / OTHER"))</x:f>
      </x:c>
    </x:row>
    <x:row r="1087">
      <x:c r="D1087" s="22"/>
      <x:c r="E1087" t="str">
        <x:f>IF(LEFT(TRIM(A1087),6)="NAICS ",IFERROR(MID(TRIM(A1087),7,FIND(" ",TRIM(A1087)&amp;" ",7)-7),""),"")</x:f>
      </x:c>
      <x:c r="F1087" t="str">
        <x:f>IF(E1087="","",TRIM(MID(TRIM(A1087),FIND(" ",TRIM(A1087)&amp;" ",7)+1,255)))</x:f>
      </x:c>
      <x:c r="G1087" t="str">
        <x:f>IF(E1087="","",IF(COUNTIF('DATA QCEW'!$A$2:$A$20,E1087)&gt;0,"19-SECTOR","DETAIL / OTHER"))</x:f>
      </x:c>
    </x:row>
    <x:row r="1088">
      <x:c r="D1088" s="22"/>
      <x:c r="E1088" t="str">
        <x:f>IF(LEFT(TRIM(A1088),6)="NAICS ",IFERROR(MID(TRIM(A1088),7,FIND(" ",TRIM(A1088)&amp;" ",7)-7),""),"")</x:f>
      </x:c>
      <x:c r="F1088" t="str">
        <x:f>IF(E1088="","",TRIM(MID(TRIM(A1088),FIND(" ",TRIM(A1088)&amp;" ",7)+1,255)))</x:f>
      </x:c>
      <x:c r="G1088" t="str">
        <x:f>IF(E1088="","",IF(COUNTIF('DATA QCEW'!$A$2:$A$20,E1088)&gt;0,"19-SECTOR","DETAIL / OTHER"))</x:f>
      </x:c>
    </x:row>
    <x:row r="1089">
      <x:c r="D1089" s="22"/>
      <x:c r="E1089" t="str">
        <x:f>IF(LEFT(TRIM(A1089),6)="NAICS ",IFERROR(MID(TRIM(A1089),7,FIND(" ",TRIM(A1089)&amp;" ",7)-7),""),"")</x:f>
      </x:c>
      <x:c r="F1089" t="str">
        <x:f>IF(E1089="","",TRIM(MID(TRIM(A1089),FIND(" ",TRIM(A1089)&amp;" ",7)+1,255)))</x:f>
      </x:c>
      <x:c r="G1089" t="str">
        <x:f>IF(E1089="","",IF(COUNTIF('DATA QCEW'!$A$2:$A$20,E1089)&gt;0,"19-SECTOR","DETAIL / OTHER"))</x:f>
      </x:c>
    </x:row>
    <x:row r="1090">
      <x:c r="D1090" s="22"/>
      <x:c r="E1090" t="str">
        <x:f>IF(LEFT(TRIM(A1090),6)="NAICS ",IFERROR(MID(TRIM(A1090),7,FIND(" ",TRIM(A1090)&amp;" ",7)-7),""),"")</x:f>
      </x:c>
      <x:c r="F1090" t="str">
        <x:f>IF(E1090="","",TRIM(MID(TRIM(A1090),FIND(" ",TRIM(A1090)&amp;" ",7)+1,255)))</x:f>
      </x:c>
      <x:c r="G1090" t="str">
        <x:f>IF(E1090="","",IF(COUNTIF('DATA QCEW'!$A$2:$A$20,E1090)&gt;0,"19-SECTOR","DETAIL / OTHER"))</x:f>
      </x:c>
    </x:row>
    <x:row r="1091">
      <x:c r="D1091" s="22"/>
      <x:c r="E1091" t="str">
        <x:f>IF(LEFT(TRIM(A1091),6)="NAICS ",IFERROR(MID(TRIM(A1091),7,FIND(" ",TRIM(A1091)&amp;" ",7)-7),""),"")</x:f>
      </x:c>
      <x:c r="F1091" t="str">
        <x:f>IF(E1091="","",TRIM(MID(TRIM(A1091),FIND(" ",TRIM(A1091)&amp;" ",7)+1,255)))</x:f>
      </x:c>
      <x:c r="G1091" t="str">
        <x:f>IF(E1091="","",IF(COUNTIF('DATA QCEW'!$A$2:$A$20,E1091)&gt;0,"19-SECTOR","DETAIL / OTHER"))</x:f>
      </x:c>
    </x:row>
    <x:row r="1092">
      <x:c r="D1092" s="22"/>
      <x:c r="E1092" t="str">
        <x:f>IF(LEFT(TRIM(A1092),6)="NAICS ",IFERROR(MID(TRIM(A1092),7,FIND(" ",TRIM(A1092)&amp;" ",7)-7),""),"")</x:f>
      </x:c>
      <x:c r="F1092" t="str">
        <x:f>IF(E1092="","",TRIM(MID(TRIM(A1092),FIND(" ",TRIM(A1092)&amp;" ",7)+1,255)))</x:f>
      </x:c>
      <x:c r="G1092" t="str">
        <x:f>IF(E1092="","",IF(COUNTIF('DATA QCEW'!$A$2:$A$20,E1092)&gt;0,"19-SECTOR","DETAIL / OTHER"))</x:f>
      </x:c>
    </x:row>
    <x:row r="1093">
      <x:c r="D1093" s="22"/>
      <x:c r="E1093" t="str">
        <x:f>IF(LEFT(TRIM(A1093),6)="NAICS ",IFERROR(MID(TRIM(A1093),7,FIND(" ",TRIM(A1093)&amp;" ",7)-7),""),"")</x:f>
      </x:c>
      <x:c r="F1093" t="str">
        <x:f>IF(E1093="","",TRIM(MID(TRIM(A1093),FIND(" ",TRIM(A1093)&amp;" ",7)+1,255)))</x:f>
      </x:c>
      <x:c r="G1093" t="str">
        <x:f>IF(E1093="","",IF(COUNTIF('DATA QCEW'!$A$2:$A$20,E1093)&gt;0,"19-SECTOR","DETAIL / OTHER"))</x:f>
      </x:c>
    </x:row>
    <x:row r="1094">
      <x:c r="D1094" s="22"/>
      <x:c r="E1094" t="str">
        <x:f>IF(LEFT(TRIM(A1094),6)="NAICS ",IFERROR(MID(TRIM(A1094),7,FIND(" ",TRIM(A1094)&amp;" ",7)-7),""),"")</x:f>
      </x:c>
      <x:c r="F1094" t="str">
        <x:f>IF(E1094="","",TRIM(MID(TRIM(A1094),FIND(" ",TRIM(A1094)&amp;" ",7)+1,255)))</x:f>
      </x:c>
      <x:c r="G1094" t="str">
        <x:f>IF(E1094="","",IF(COUNTIF('DATA QCEW'!$A$2:$A$20,E1094)&gt;0,"19-SECTOR","DETAIL / OTHER"))</x:f>
      </x:c>
    </x:row>
    <x:row r="1095">
      <x:c r="D1095" s="22"/>
      <x:c r="E1095" t="str">
        <x:f>IF(LEFT(TRIM(A1095),6)="NAICS ",IFERROR(MID(TRIM(A1095),7,FIND(" ",TRIM(A1095)&amp;" ",7)-7),""),"")</x:f>
      </x:c>
      <x:c r="F1095" t="str">
        <x:f>IF(E1095="","",TRIM(MID(TRIM(A1095),FIND(" ",TRIM(A1095)&amp;" ",7)+1,255)))</x:f>
      </x:c>
      <x:c r="G1095" t="str">
        <x:f>IF(E1095="","",IF(COUNTIF('DATA QCEW'!$A$2:$A$20,E1095)&gt;0,"19-SECTOR","DETAIL / OTHER"))</x:f>
      </x:c>
    </x:row>
    <x:row r="1096">
      <x:c r="D1096" s="22"/>
      <x:c r="E1096" t="str">
        <x:f>IF(LEFT(TRIM(A1096),6)="NAICS ",IFERROR(MID(TRIM(A1096),7,FIND(" ",TRIM(A1096)&amp;" ",7)-7),""),"")</x:f>
      </x:c>
      <x:c r="F1096" t="str">
        <x:f>IF(E1096="","",TRIM(MID(TRIM(A1096),FIND(" ",TRIM(A1096)&amp;" ",7)+1,255)))</x:f>
      </x:c>
      <x:c r="G1096" t="str">
        <x:f>IF(E1096="","",IF(COUNTIF('DATA QCEW'!$A$2:$A$20,E1096)&gt;0,"19-SECTOR","DETAIL / OTHER"))</x:f>
      </x:c>
    </x:row>
    <x:row r="1097">
      <x:c r="D1097" s="22"/>
      <x:c r="E1097" t="str">
        <x:f>IF(LEFT(TRIM(A1097),6)="NAICS ",IFERROR(MID(TRIM(A1097),7,FIND(" ",TRIM(A1097)&amp;" ",7)-7),""),"")</x:f>
      </x:c>
      <x:c r="F1097" t="str">
        <x:f>IF(E1097="","",TRIM(MID(TRIM(A1097),FIND(" ",TRIM(A1097)&amp;" ",7)+1,255)))</x:f>
      </x:c>
      <x:c r="G1097" t="str">
        <x:f>IF(E1097="","",IF(COUNTIF('DATA QCEW'!$A$2:$A$20,E1097)&gt;0,"19-SECTOR","DETAIL / OTHER"))</x:f>
      </x:c>
    </x:row>
    <x:row r="1098">
      <x:c r="D1098" s="22"/>
      <x:c r="E1098" t="str">
        <x:f>IF(LEFT(TRIM(A1098),6)="NAICS ",IFERROR(MID(TRIM(A1098),7,FIND(" ",TRIM(A1098)&amp;" ",7)-7),""),"")</x:f>
      </x:c>
      <x:c r="F1098" t="str">
        <x:f>IF(E1098="","",TRIM(MID(TRIM(A1098),FIND(" ",TRIM(A1098)&amp;" ",7)+1,255)))</x:f>
      </x:c>
      <x:c r="G1098" t="str">
        <x:f>IF(E1098="","",IF(COUNTIF('DATA QCEW'!$A$2:$A$20,E1098)&gt;0,"19-SECTOR","DETAIL / OTHER"))</x:f>
      </x:c>
    </x:row>
    <x:row r="1099">
      <x:c r="D1099" s="22"/>
      <x:c r="E1099" t="str">
        <x:f>IF(LEFT(TRIM(A1099),6)="NAICS ",IFERROR(MID(TRIM(A1099),7,FIND(" ",TRIM(A1099)&amp;" ",7)-7),""),"")</x:f>
      </x:c>
      <x:c r="F1099" t="str">
        <x:f>IF(E1099="","",TRIM(MID(TRIM(A1099),FIND(" ",TRIM(A1099)&amp;" ",7)+1,255)))</x:f>
      </x:c>
      <x:c r="G1099" t="str">
        <x:f>IF(E1099="","",IF(COUNTIF('DATA QCEW'!$A$2:$A$20,E1099)&gt;0,"19-SECTOR","DETAIL / OTHER"))</x:f>
      </x:c>
    </x:row>
    <x:row r="1100">
      <x:c r="D1100" s="22"/>
      <x:c r="E1100" t="str">
        <x:f>IF(LEFT(TRIM(A1100),6)="NAICS ",IFERROR(MID(TRIM(A1100),7,FIND(" ",TRIM(A1100)&amp;" ",7)-7),""),"")</x:f>
      </x:c>
      <x:c r="F1100" t="str">
        <x:f>IF(E1100="","",TRIM(MID(TRIM(A1100),FIND(" ",TRIM(A1100)&amp;" ",7)+1,255)))</x:f>
      </x:c>
      <x:c r="G1100" t="str">
        <x:f>IF(E1100="","",IF(COUNTIF('DATA QCEW'!$A$2:$A$20,E1100)&gt;0,"19-SECTOR","DETAIL / OTHER"))</x:f>
      </x:c>
    </x:row>
    <x:row r="1101">
      <x:c r="D1101" s="22"/>
      <x:c r="E1101" t="str">
        <x:f>IF(LEFT(TRIM(A1101),6)="NAICS ",IFERROR(MID(TRIM(A1101),7,FIND(" ",TRIM(A1101)&amp;" ",7)-7),""),"")</x:f>
      </x:c>
      <x:c r="F1101" t="str">
        <x:f>IF(E1101="","",TRIM(MID(TRIM(A1101),FIND(" ",TRIM(A1101)&amp;" ",7)+1,255)))</x:f>
      </x:c>
      <x:c r="G1101" t="str">
        <x:f>IF(E1101="","",IF(COUNTIF('DATA QCEW'!$A$2:$A$20,E1101)&gt;0,"19-SECTOR","DETAIL / OTHER"))</x:f>
      </x:c>
    </x:row>
    <x:row r="1102">
      <x:c r="D1102" s="22"/>
      <x:c r="E1102" t="str">
        <x:f>IF(LEFT(TRIM(A1102),6)="NAICS ",IFERROR(MID(TRIM(A1102),7,FIND(" ",TRIM(A1102)&amp;" ",7)-7),""),"")</x:f>
      </x:c>
      <x:c r="F1102" t="str">
        <x:f>IF(E1102="","",TRIM(MID(TRIM(A1102),FIND(" ",TRIM(A1102)&amp;" ",7)+1,255)))</x:f>
      </x:c>
      <x:c r="G1102" t="str">
        <x:f>IF(E1102="","",IF(COUNTIF('DATA QCEW'!$A$2:$A$20,E1102)&gt;0,"19-SECTOR","DETAIL / OTHER"))</x:f>
      </x:c>
    </x:row>
    <x:row r="1103">
      <x:c r="D1103" s="22"/>
      <x:c r="E1103" t="str">
        <x:f>IF(LEFT(TRIM(A1103),6)="NAICS ",IFERROR(MID(TRIM(A1103),7,FIND(" ",TRIM(A1103)&amp;" ",7)-7),""),"")</x:f>
      </x:c>
      <x:c r="F1103" t="str">
        <x:f>IF(E1103="","",TRIM(MID(TRIM(A1103),FIND(" ",TRIM(A1103)&amp;" ",7)+1,255)))</x:f>
      </x:c>
      <x:c r="G1103" t="str">
        <x:f>IF(E1103="","",IF(COUNTIF('DATA QCEW'!$A$2:$A$20,E1103)&gt;0,"19-SECTOR","DETAIL / OTHER"))</x:f>
      </x:c>
    </x:row>
    <x:row r="1104">
      <x:c r="D1104" s="22"/>
      <x:c r="E1104" t="str">
        <x:f>IF(LEFT(TRIM(A1104),6)="NAICS ",IFERROR(MID(TRIM(A1104),7,FIND(" ",TRIM(A1104)&amp;" ",7)-7),""),"")</x:f>
      </x:c>
      <x:c r="F1104" t="str">
        <x:f>IF(E1104="","",TRIM(MID(TRIM(A1104),FIND(" ",TRIM(A1104)&amp;" ",7)+1,255)))</x:f>
      </x:c>
      <x:c r="G1104" t="str">
        <x:f>IF(E1104="","",IF(COUNTIF('DATA QCEW'!$A$2:$A$20,E1104)&gt;0,"19-SECTOR","DETAIL / OTHER"))</x:f>
      </x:c>
    </x:row>
    <x:row r="1105">
      <x:c r="D1105" s="22"/>
      <x:c r="E1105" t="str">
        <x:f>IF(LEFT(TRIM(A1105),6)="NAICS ",IFERROR(MID(TRIM(A1105),7,FIND(" ",TRIM(A1105)&amp;" ",7)-7),""),"")</x:f>
      </x:c>
      <x:c r="F1105" t="str">
        <x:f>IF(E1105="","",TRIM(MID(TRIM(A1105),FIND(" ",TRIM(A1105)&amp;" ",7)+1,255)))</x:f>
      </x:c>
      <x:c r="G1105" t="str">
        <x:f>IF(E1105="","",IF(COUNTIF('DATA QCEW'!$A$2:$A$20,E1105)&gt;0,"19-SECTOR","DETAIL / OTHER"))</x:f>
      </x:c>
    </x:row>
    <x:row r="1106">
      <x:c r="D1106" s="22"/>
      <x:c r="E1106" t="str">
        <x:f>IF(LEFT(TRIM(A1106),6)="NAICS ",IFERROR(MID(TRIM(A1106),7,FIND(" ",TRIM(A1106)&amp;" ",7)-7),""),"")</x:f>
      </x:c>
      <x:c r="F1106" t="str">
        <x:f>IF(E1106="","",TRIM(MID(TRIM(A1106),FIND(" ",TRIM(A1106)&amp;" ",7)+1,255)))</x:f>
      </x:c>
      <x:c r="G1106" t="str">
        <x:f>IF(E1106="","",IF(COUNTIF('DATA QCEW'!$A$2:$A$20,E1106)&gt;0,"19-SECTOR","DETAIL / OTHER"))</x:f>
      </x:c>
    </x:row>
    <x:row r="1107">
      <x:c r="D1107" s="22"/>
      <x:c r="E1107" t="str">
        <x:f>IF(LEFT(TRIM(A1107),6)="NAICS ",IFERROR(MID(TRIM(A1107),7,FIND(" ",TRIM(A1107)&amp;" ",7)-7),""),"")</x:f>
      </x:c>
      <x:c r="F1107" t="str">
        <x:f>IF(E1107="","",TRIM(MID(TRIM(A1107),FIND(" ",TRIM(A1107)&amp;" ",7)+1,255)))</x:f>
      </x:c>
      <x:c r="G1107" t="str">
        <x:f>IF(E1107="","",IF(COUNTIF('DATA QCEW'!$A$2:$A$20,E1107)&gt;0,"19-SECTOR","DETAIL / OTHER"))</x:f>
      </x:c>
    </x:row>
    <x:row r="1108">
      <x:c r="D1108" s="22"/>
      <x:c r="E1108" t="str">
        <x:f>IF(LEFT(TRIM(A1108),6)="NAICS ",IFERROR(MID(TRIM(A1108),7,FIND(" ",TRIM(A1108)&amp;" ",7)-7),""),"")</x:f>
      </x:c>
      <x:c r="F1108" t="str">
        <x:f>IF(E1108="","",TRIM(MID(TRIM(A1108),FIND(" ",TRIM(A1108)&amp;" ",7)+1,255)))</x:f>
      </x:c>
      <x:c r="G1108" t="str">
        <x:f>IF(E1108="","",IF(COUNTIF('DATA QCEW'!$A$2:$A$20,E1108)&gt;0,"19-SECTOR","DETAIL / OTHER"))</x:f>
      </x:c>
    </x:row>
    <x:row r="1109">
      <x:c r="D1109" s="22"/>
      <x:c r="E1109" t="str">
        <x:f>IF(LEFT(TRIM(A1109),6)="NAICS ",IFERROR(MID(TRIM(A1109),7,FIND(" ",TRIM(A1109)&amp;" ",7)-7),""),"")</x:f>
      </x:c>
      <x:c r="F1109" t="str">
        <x:f>IF(E1109="","",TRIM(MID(TRIM(A1109),FIND(" ",TRIM(A1109)&amp;" ",7)+1,255)))</x:f>
      </x:c>
      <x:c r="G1109" t="str">
        <x:f>IF(E1109="","",IF(COUNTIF('DATA QCEW'!$A$2:$A$20,E1109)&gt;0,"19-SECTOR","DETAIL / OTHER"))</x:f>
      </x:c>
    </x:row>
    <x:row r="1110">
      <x:c r="D1110" s="22"/>
      <x:c r="E1110" t="str">
        <x:f>IF(LEFT(TRIM(A1110),6)="NAICS ",IFERROR(MID(TRIM(A1110),7,FIND(" ",TRIM(A1110)&amp;" ",7)-7),""),"")</x:f>
      </x:c>
      <x:c r="F1110" t="str">
        <x:f>IF(E1110="","",TRIM(MID(TRIM(A1110),FIND(" ",TRIM(A1110)&amp;" ",7)+1,255)))</x:f>
      </x:c>
      <x:c r="G1110" t="str">
        <x:f>IF(E1110="","",IF(COUNTIF('DATA QCEW'!$A$2:$A$20,E1110)&gt;0,"19-SECTOR","DETAIL / OTHER"))</x:f>
      </x:c>
    </x:row>
    <x:row r="1111">
      <x:c r="D1111" s="22"/>
      <x:c r="E1111" t="str">
        <x:f>IF(LEFT(TRIM(A1111),6)="NAICS ",IFERROR(MID(TRIM(A1111),7,FIND(" ",TRIM(A1111)&amp;" ",7)-7),""),"")</x:f>
      </x:c>
      <x:c r="F1111" t="str">
        <x:f>IF(E1111="","",TRIM(MID(TRIM(A1111),FIND(" ",TRIM(A1111)&amp;" ",7)+1,255)))</x:f>
      </x:c>
      <x:c r="G1111" t="str">
        <x:f>IF(E1111="","",IF(COUNTIF('DATA QCEW'!$A$2:$A$20,E1111)&gt;0,"19-SECTOR","DETAIL / OTHER"))</x:f>
      </x:c>
    </x:row>
    <x:row r="1112">
      <x:c r="D1112" s="22"/>
      <x:c r="E1112" t="str">
        <x:f>IF(LEFT(TRIM(A1112),6)="NAICS ",IFERROR(MID(TRIM(A1112),7,FIND(" ",TRIM(A1112)&amp;" ",7)-7),""),"")</x:f>
      </x:c>
      <x:c r="F1112" t="str">
        <x:f>IF(E1112="","",TRIM(MID(TRIM(A1112),FIND(" ",TRIM(A1112)&amp;" ",7)+1,255)))</x:f>
      </x:c>
      <x:c r="G1112" t="str">
        <x:f>IF(E1112="","",IF(COUNTIF('DATA QCEW'!$A$2:$A$20,E1112)&gt;0,"19-SECTOR","DETAIL / OTHER"))</x:f>
      </x:c>
    </x:row>
    <x:row r="1113">
      <x:c r="D1113" s="22"/>
      <x:c r="E1113" t="str">
        <x:f>IF(LEFT(TRIM(A1113),6)="NAICS ",IFERROR(MID(TRIM(A1113),7,FIND(" ",TRIM(A1113)&amp;" ",7)-7),""),"")</x:f>
      </x:c>
      <x:c r="F1113" t="str">
        <x:f>IF(E1113="","",TRIM(MID(TRIM(A1113),FIND(" ",TRIM(A1113)&amp;" ",7)+1,255)))</x:f>
      </x:c>
      <x:c r="G1113" t="str">
        <x:f>IF(E1113="","",IF(COUNTIF('DATA QCEW'!$A$2:$A$20,E1113)&gt;0,"19-SECTOR","DETAIL / OTHER"))</x:f>
      </x:c>
    </x:row>
    <x:row r="1114">
      <x:c r="D1114" s="22"/>
      <x:c r="E1114" t="str">
        <x:f>IF(LEFT(TRIM(A1114),6)="NAICS ",IFERROR(MID(TRIM(A1114),7,FIND(" ",TRIM(A1114)&amp;" ",7)-7),""),"")</x:f>
      </x:c>
      <x:c r="F1114" t="str">
        <x:f>IF(E1114="","",TRIM(MID(TRIM(A1114),FIND(" ",TRIM(A1114)&amp;" ",7)+1,255)))</x:f>
      </x:c>
      <x:c r="G1114" t="str">
        <x:f>IF(E1114="","",IF(COUNTIF('DATA QCEW'!$A$2:$A$20,E1114)&gt;0,"19-SECTOR","DETAIL / OTHER"))</x:f>
      </x:c>
    </x:row>
    <x:row r="1115">
      <x:c r="D1115" s="22"/>
      <x:c r="E1115" t="str">
        <x:f>IF(LEFT(TRIM(A1115),6)="NAICS ",IFERROR(MID(TRIM(A1115),7,FIND(" ",TRIM(A1115)&amp;" ",7)-7),""),"")</x:f>
      </x:c>
      <x:c r="F1115" t="str">
        <x:f>IF(E1115="","",TRIM(MID(TRIM(A1115),FIND(" ",TRIM(A1115)&amp;" ",7)+1,255)))</x:f>
      </x:c>
      <x:c r="G1115" t="str">
        <x:f>IF(E1115="","",IF(COUNTIF('DATA QCEW'!$A$2:$A$20,E1115)&gt;0,"19-SECTOR","DETAIL / OTHER"))</x:f>
      </x:c>
    </x:row>
    <x:row r="1116">
      <x:c r="D1116" s="22"/>
      <x:c r="E1116" t="str">
        <x:f>IF(LEFT(TRIM(A1116),6)="NAICS ",IFERROR(MID(TRIM(A1116),7,FIND(" ",TRIM(A1116)&amp;" ",7)-7),""),"")</x:f>
      </x:c>
      <x:c r="F1116" t="str">
        <x:f>IF(E1116="","",TRIM(MID(TRIM(A1116),FIND(" ",TRIM(A1116)&amp;" ",7)+1,255)))</x:f>
      </x:c>
      <x:c r="G1116" t="str">
        <x:f>IF(E1116="","",IF(COUNTIF('DATA QCEW'!$A$2:$A$20,E1116)&gt;0,"19-SECTOR","DETAIL / OTHER"))</x:f>
      </x:c>
    </x:row>
    <x:row r="1117">
      <x:c r="D1117" s="22"/>
      <x:c r="E1117" t="str">
        <x:f>IF(LEFT(TRIM(A1117),6)="NAICS ",IFERROR(MID(TRIM(A1117),7,FIND(" ",TRIM(A1117)&amp;" ",7)-7),""),"")</x:f>
      </x:c>
      <x:c r="F1117" t="str">
        <x:f>IF(E1117="","",TRIM(MID(TRIM(A1117),FIND(" ",TRIM(A1117)&amp;" ",7)+1,255)))</x:f>
      </x:c>
      <x:c r="G1117" t="str">
        <x:f>IF(E1117="","",IF(COUNTIF('DATA QCEW'!$A$2:$A$20,E1117)&gt;0,"19-SECTOR","DETAIL / OTHER"))</x:f>
      </x:c>
    </x:row>
    <x:row r="1118">
      <x:c r="D1118" s="22"/>
      <x:c r="E1118" t="str">
        <x:f>IF(LEFT(TRIM(A1118),6)="NAICS ",IFERROR(MID(TRIM(A1118),7,FIND(" ",TRIM(A1118)&amp;" ",7)-7),""),"")</x:f>
      </x:c>
      <x:c r="F1118" t="str">
        <x:f>IF(E1118="","",TRIM(MID(TRIM(A1118),FIND(" ",TRIM(A1118)&amp;" ",7)+1,255)))</x:f>
      </x:c>
      <x:c r="G1118" t="str">
        <x:f>IF(E1118="","",IF(COUNTIF('DATA QCEW'!$A$2:$A$20,E1118)&gt;0,"19-SECTOR","DETAIL / OTHER"))</x:f>
      </x:c>
    </x:row>
    <x:row r="1119">
      <x:c r="D1119" s="22"/>
      <x:c r="E1119" t="str">
        <x:f>IF(LEFT(TRIM(A1119),6)="NAICS ",IFERROR(MID(TRIM(A1119),7,FIND(" ",TRIM(A1119)&amp;" ",7)-7),""),"")</x:f>
      </x:c>
      <x:c r="F1119" t="str">
        <x:f>IF(E1119="","",TRIM(MID(TRIM(A1119),FIND(" ",TRIM(A1119)&amp;" ",7)+1,255)))</x:f>
      </x:c>
      <x:c r="G1119" t="str">
        <x:f>IF(E1119="","",IF(COUNTIF('DATA QCEW'!$A$2:$A$20,E1119)&gt;0,"19-SECTOR","DETAIL / OTHER"))</x:f>
      </x:c>
    </x:row>
    <x:row r="1120">
      <x:c r="D1120" s="22"/>
      <x:c r="E1120" t="str">
        <x:f>IF(LEFT(TRIM(A1120),6)="NAICS ",IFERROR(MID(TRIM(A1120),7,FIND(" ",TRIM(A1120)&amp;" ",7)-7),""),"")</x:f>
      </x:c>
      <x:c r="F1120" t="str">
        <x:f>IF(E1120="","",TRIM(MID(TRIM(A1120),FIND(" ",TRIM(A1120)&amp;" ",7)+1,255)))</x:f>
      </x:c>
      <x:c r="G1120" t="str">
        <x:f>IF(E1120="","",IF(COUNTIF('DATA QCEW'!$A$2:$A$20,E1120)&gt;0,"19-SECTOR","DETAIL / OTHER"))</x:f>
      </x:c>
    </x:row>
    <x:row r="1121">
      <x:c r="D1121" s="22"/>
      <x:c r="E1121" t="str">
        <x:f>IF(LEFT(TRIM(A1121),6)="NAICS ",IFERROR(MID(TRIM(A1121),7,FIND(" ",TRIM(A1121)&amp;" ",7)-7),""),"")</x:f>
      </x:c>
      <x:c r="F1121" t="str">
        <x:f>IF(E1121="","",TRIM(MID(TRIM(A1121),FIND(" ",TRIM(A1121)&amp;" ",7)+1,255)))</x:f>
      </x:c>
      <x:c r="G1121" t="str">
        <x:f>IF(E1121="","",IF(COUNTIF('DATA QCEW'!$A$2:$A$20,E1121)&gt;0,"19-SECTOR","DETAIL / OTHER"))</x:f>
      </x:c>
    </x:row>
    <x:row r="1122">
      <x:c r="D1122" s="22"/>
      <x:c r="E1122" t="str">
        <x:f>IF(LEFT(TRIM(A1122),6)="NAICS ",IFERROR(MID(TRIM(A1122),7,FIND(" ",TRIM(A1122)&amp;" ",7)-7),""),"")</x:f>
      </x:c>
      <x:c r="F1122" t="str">
        <x:f>IF(E1122="","",TRIM(MID(TRIM(A1122),FIND(" ",TRIM(A1122)&amp;" ",7)+1,255)))</x:f>
      </x:c>
      <x:c r="G1122" t="str">
        <x:f>IF(E1122="","",IF(COUNTIF('DATA QCEW'!$A$2:$A$20,E1122)&gt;0,"19-SECTOR","DETAIL / OTHER"))</x:f>
      </x:c>
    </x:row>
    <x:row r="1123">
      <x:c r="D1123" s="22"/>
      <x:c r="E1123" t="str">
        <x:f>IF(LEFT(TRIM(A1123),6)="NAICS ",IFERROR(MID(TRIM(A1123),7,FIND(" ",TRIM(A1123)&amp;" ",7)-7),""),"")</x:f>
      </x:c>
      <x:c r="F1123" t="str">
        <x:f>IF(E1123="","",TRIM(MID(TRIM(A1123),FIND(" ",TRIM(A1123)&amp;" ",7)+1,255)))</x:f>
      </x:c>
      <x:c r="G1123" t="str">
        <x:f>IF(E1123="","",IF(COUNTIF('DATA QCEW'!$A$2:$A$20,E1123)&gt;0,"19-SECTOR","DETAIL / OTHER"))</x:f>
      </x:c>
    </x:row>
    <x:row r="1124">
      <x:c r="D1124" s="22"/>
      <x:c r="E1124" t="str">
        <x:f>IF(LEFT(TRIM(A1124),6)="NAICS ",IFERROR(MID(TRIM(A1124),7,FIND(" ",TRIM(A1124)&amp;" ",7)-7),""),"")</x:f>
      </x:c>
      <x:c r="F1124" t="str">
        <x:f>IF(E1124="","",TRIM(MID(TRIM(A1124),FIND(" ",TRIM(A1124)&amp;" ",7)+1,255)))</x:f>
      </x:c>
      <x:c r="G1124" t="str">
        <x:f>IF(E1124="","",IF(COUNTIF('DATA QCEW'!$A$2:$A$20,E1124)&gt;0,"19-SECTOR","DETAIL / OTHER"))</x:f>
      </x:c>
    </x:row>
    <x:row r="1125">
      <x:c r="D1125" s="22"/>
      <x:c r="E1125" t="str">
        <x:f>IF(LEFT(TRIM(A1125),6)="NAICS ",IFERROR(MID(TRIM(A1125),7,FIND(" ",TRIM(A1125)&amp;" ",7)-7),""),"")</x:f>
      </x:c>
      <x:c r="F1125" t="str">
        <x:f>IF(E1125="","",TRIM(MID(TRIM(A1125),FIND(" ",TRIM(A1125)&amp;" ",7)+1,255)))</x:f>
      </x:c>
      <x:c r="G1125" t="str">
        <x:f>IF(E1125="","",IF(COUNTIF('DATA QCEW'!$A$2:$A$20,E1125)&gt;0,"19-SECTOR","DETAIL / OTHER"))</x:f>
      </x:c>
    </x:row>
    <x:row r="1126">
      <x:c r="D1126" s="22"/>
      <x:c r="E1126" t="str">
        <x:f>IF(LEFT(TRIM(A1126),6)="NAICS ",IFERROR(MID(TRIM(A1126),7,FIND(" ",TRIM(A1126)&amp;" ",7)-7),""),"")</x:f>
      </x:c>
      <x:c r="F1126" t="str">
        <x:f>IF(E1126="","",TRIM(MID(TRIM(A1126),FIND(" ",TRIM(A1126)&amp;" ",7)+1,255)))</x:f>
      </x:c>
      <x:c r="G1126" t="str">
        <x:f>IF(E1126="","",IF(COUNTIF('DATA QCEW'!$A$2:$A$20,E1126)&gt;0,"19-SECTOR","DETAIL / OTHER"))</x:f>
      </x:c>
    </x:row>
    <x:row r="1127">
      <x:c r="D1127" s="22"/>
      <x:c r="E1127" t="str">
        <x:f>IF(LEFT(TRIM(A1127),6)="NAICS ",IFERROR(MID(TRIM(A1127),7,FIND(" ",TRIM(A1127)&amp;" ",7)-7),""),"")</x:f>
      </x:c>
      <x:c r="F1127" t="str">
        <x:f>IF(E1127="","",TRIM(MID(TRIM(A1127),FIND(" ",TRIM(A1127)&amp;" ",7)+1,255)))</x:f>
      </x:c>
      <x:c r="G1127" t="str">
        <x:f>IF(E1127="","",IF(COUNTIF('DATA QCEW'!$A$2:$A$20,E1127)&gt;0,"19-SECTOR","DETAIL / OTHER"))</x:f>
      </x:c>
    </x:row>
    <x:row r="1128">
      <x:c r="D1128" s="22"/>
      <x:c r="E1128" t="str">
        <x:f>IF(LEFT(TRIM(A1128),6)="NAICS ",IFERROR(MID(TRIM(A1128),7,FIND(" ",TRIM(A1128)&amp;" ",7)-7),""),"")</x:f>
      </x:c>
      <x:c r="F1128" t="str">
        <x:f>IF(E1128="","",TRIM(MID(TRIM(A1128),FIND(" ",TRIM(A1128)&amp;" ",7)+1,255)))</x:f>
      </x:c>
      <x:c r="G1128" t="str">
        <x:f>IF(E1128="","",IF(COUNTIF('DATA QCEW'!$A$2:$A$20,E1128)&gt;0,"19-SECTOR","DETAIL / OTHER"))</x:f>
      </x:c>
    </x:row>
    <x:row r="1129">
      <x:c r="D1129" s="22"/>
      <x:c r="E1129" t="str">
        <x:f>IF(LEFT(TRIM(A1129),6)="NAICS ",IFERROR(MID(TRIM(A1129),7,FIND(" ",TRIM(A1129)&amp;" ",7)-7),""),"")</x:f>
      </x:c>
      <x:c r="F1129" t="str">
        <x:f>IF(E1129="","",TRIM(MID(TRIM(A1129),FIND(" ",TRIM(A1129)&amp;" ",7)+1,255)))</x:f>
      </x:c>
      <x:c r="G1129" t="str">
        <x:f>IF(E1129="","",IF(COUNTIF('DATA QCEW'!$A$2:$A$20,E1129)&gt;0,"19-SECTOR","DETAIL / OTHER"))</x:f>
      </x:c>
    </x:row>
    <x:row r="1130">
      <x:c r="D1130" s="22"/>
      <x:c r="E1130" t="str">
        <x:f>IF(LEFT(TRIM(A1130),6)="NAICS ",IFERROR(MID(TRIM(A1130),7,FIND(" ",TRIM(A1130)&amp;" ",7)-7),""),"")</x:f>
      </x:c>
      <x:c r="F1130" t="str">
        <x:f>IF(E1130="","",TRIM(MID(TRIM(A1130),FIND(" ",TRIM(A1130)&amp;" ",7)+1,255)))</x:f>
      </x:c>
      <x:c r="G1130" t="str">
        <x:f>IF(E1130="","",IF(COUNTIF('DATA QCEW'!$A$2:$A$20,E1130)&gt;0,"19-SECTOR","DETAIL / OTHER"))</x:f>
      </x:c>
    </x:row>
    <x:row r="1131">
      <x:c r="D1131" s="22"/>
      <x:c r="E1131" t="str">
        <x:f>IF(LEFT(TRIM(A1131),6)="NAICS ",IFERROR(MID(TRIM(A1131),7,FIND(" ",TRIM(A1131)&amp;" ",7)-7),""),"")</x:f>
      </x:c>
      <x:c r="F1131" t="str">
        <x:f>IF(E1131="","",TRIM(MID(TRIM(A1131),FIND(" ",TRIM(A1131)&amp;" ",7)+1,255)))</x:f>
      </x:c>
      <x:c r="G1131" t="str">
        <x:f>IF(E1131="","",IF(COUNTIF('DATA QCEW'!$A$2:$A$20,E1131)&gt;0,"19-SECTOR","DETAIL / OTHER"))</x:f>
      </x:c>
    </x:row>
    <x:row r="1132">
      <x:c r="D1132" s="22"/>
      <x:c r="E1132" t="str">
        <x:f>IF(LEFT(TRIM(A1132),6)="NAICS ",IFERROR(MID(TRIM(A1132),7,FIND(" ",TRIM(A1132)&amp;" ",7)-7),""),"")</x:f>
      </x:c>
      <x:c r="F1132" t="str">
        <x:f>IF(E1132="","",TRIM(MID(TRIM(A1132),FIND(" ",TRIM(A1132)&amp;" ",7)+1,255)))</x:f>
      </x:c>
      <x:c r="G1132" t="str">
        <x:f>IF(E1132="","",IF(COUNTIF('DATA QCEW'!$A$2:$A$20,E1132)&gt;0,"19-SECTOR","DETAIL / OTHER"))</x:f>
      </x:c>
    </x:row>
    <x:row r="1133">
      <x:c r="D1133" s="22"/>
      <x:c r="E1133" t="str">
        <x:f>IF(LEFT(TRIM(A1133),6)="NAICS ",IFERROR(MID(TRIM(A1133),7,FIND(" ",TRIM(A1133)&amp;" ",7)-7),""),"")</x:f>
      </x:c>
      <x:c r="F1133" t="str">
        <x:f>IF(E1133="","",TRIM(MID(TRIM(A1133),FIND(" ",TRIM(A1133)&amp;" ",7)+1,255)))</x:f>
      </x:c>
      <x:c r="G1133" t="str">
        <x:f>IF(E1133="","",IF(COUNTIF('DATA QCEW'!$A$2:$A$20,E1133)&gt;0,"19-SECTOR","DETAIL / OTHER"))</x:f>
      </x:c>
    </x:row>
    <x:row r="1134">
      <x:c r="D1134" s="22"/>
      <x:c r="E1134" t="str">
        <x:f>IF(LEFT(TRIM(A1134),6)="NAICS ",IFERROR(MID(TRIM(A1134),7,FIND(" ",TRIM(A1134)&amp;" ",7)-7),""),"")</x:f>
      </x:c>
      <x:c r="F1134" t="str">
        <x:f>IF(E1134="","",TRIM(MID(TRIM(A1134),FIND(" ",TRIM(A1134)&amp;" ",7)+1,255)))</x:f>
      </x:c>
      <x:c r="G1134" t="str">
        <x:f>IF(E1134="","",IF(COUNTIF('DATA QCEW'!$A$2:$A$20,E1134)&gt;0,"19-SECTOR","DETAIL / OTHER"))</x:f>
      </x:c>
    </x:row>
    <x:row r="1135">
      <x:c r="D1135" s="22"/>
      <x:c r="E1135" t="str">
        <x:f>IF(LEFT(TRIM(A1135),6)="NAICS ",IFERROR(MID(TRIM(A1135),7,FIND(" ",TRIM(A1135)&amp;" ",7)-7),""),"")</x:f>
      </x:c>
      <x:c r="F1135" t="str">
        <x:f>IF(E1135="","",TRIM(MID(TRIM(A1135),FIND(" ",TRIM(A1135)&amp;" ",7)+1,255)))</x:f>
      </x:c>
      <x:c r="G1135" t="str">
        <x:f>IF(E1135="","",IF(COUNTIF('DATA QCEW'!$A$2:$A$20,E1135)&gt;0,"19-SECTOR","DETAIL / OTHER"))</x:f>
      </x:c>
    </x:row>
    <x:row r="1136">
      <x:c r="D1136" s="22"/>
      <x:c r="E1136" t="str">
        <x:f>IF(LEFT(TRIM(A1136),6)="NAICS ",IFERROR(MID(TRIM(A1136),7,FIND(" ",TRIM(A1136)&amp;" ",7)-7),""),"")</x:f>
      </x:c>
      <x:c r="F1136" t="str">
        <x:f>IF(E1136="","",TRIM(MID(TRIM(A1136),FIND(" ",TRIM(A1136)&amp;" ",7)+1,255)))</x:f>
      </x:c>
      <x:c r="G1136" t="str">
        <x:f>IF(E1136="","",IF(COUNTIF('DATA QCEW'!$A$2:$A$20,E1136)&gt;0,"19-SECTOR","DETAIL / OTHER"))</x:f>
      </x:c>
    </x:row>
    <x:row r="1137">
      <x:c r="D1137" s="22"/>
      <x:c r="E1137" t="str">
        <x:f>IF(LEFT(TRIM(A1137),6)="NAICS ",IFERROR(MID(TRIM(A1137),7,FIND(" ",TRIM(A1137)&amp;" ",7)-7),""),"")</x:f>
      </x:c>
      <x:c r="F1137" t="str">
        <x:f>IF(E1137="","",TRIM(MID(TRIM(A1137),FIND(" ",TRIM(A1137)&amp;" ",7)+1,255)))</x:f>
      </x:c>
      <x:c r="G1137" t="str">
        <x:f>IF(E1137="","",IF(COUNTIF('DATA QCEW'!$A$2:$A$20,E1137)&gt;0,"19-SECTOR","DETAIL / OTHER"))</x:f>
      </x:c>
    </x:row>
    <x:row r="1138">
      <x:c r="D1138" s="22"/>
      <x:c r="E1138" t="str">
        <x:f>IF(LEFT(TRIM(A1138),6)="NAICS ",IFERROR(MID(TRIM(A1138),7,FIND(" ",TRIM(A1138)&amp;" ",7)-7),""),"")</x:f>
      </x:c>
      <x:c r="F1138" t="str">
        <x:f>IF(E1138="","",TRIM(MID(TRIM(A1138),FIND(" ",TRIM(A1138)&amp;" ",7)+1,255)))</x:f>
      </x:c>
      <x:c r="G1138" t="str">
        <x:f>IF(E1138="","",IF(COUNTIF('DATA QCEW'!$A$2:$A$20,E1138)&gt;0,"19-SECTOR","DETAIL / OTHER"))</x:f>
      </x:c>
    </x:row>
    <x:row r="1139">
      <x:c r="D1139" s="22"/>
      <x:c r="E1139" t="str">
        <x:f>IF(LEFT(TRIM(A1139),6)="NAICS ",IFERROR(MID(TRIM(A1139),7,FIND(" ",TRIM(A1139)&amp;" ",7)-7),""),"")</x:f>
      </x:c>
      <x:c r="F1139" t="str">
        <x:f>IF(E1139="","",TRIM(MID(TRIM(A1139),FIND(" ",TRIM(A1139)&amp;" ",7)+1,255)))</x:f>
      </x:c>
      <x:c r="G1139" t="str">
        <x:f>IF(E1139="","",IF(COUNTIF('DATA QCEW'!$A$2:$A$20,E1139)&gt;0,"19-SECTOR","DETAIL / OTHER"))</x:f>
      </x:c>
    </x:row>
    <x:row r="1140">
      <x:c r="D1140" s="22"/>
      <x:c r="E1140" t="str">
        <x:f>IF(LEFT(TRIM(A1140),6)="NAICS ",IFERROR(MID(TRIM(A1140),7,FIND(" ",TRIM(A1140)&amp;" ",7)-7),""),"")</x:f>
      </x:c>
      <x:c r="F1140" t="str">
        <x:f>IF(E1140="","",TRIM(MID(TRIM(A1140),FIND(" ",TRIM(A1140)&amp;" ",7)+1,255)))</x:f>
      </x:c>
      <x:c r="G1140" t="str">
        <x:f>IF(E1140="","",IF(COUNTIF('DATA QCEW'!$A$2:$A$20,E1140)&gt;0,"19-SECTOR","DETAIL / OTHER"))</x:f>
      </x:c>
    </x:row>
    <x:row r="1141">
      <x:c r="D1141" s="22"/>
      <x:c r="E1141" t="str">
        <x:f>IF(LEFT(TRIM(A1141),6)="NAICS ",IFERROR(MID(TRIM(A1141),7,FIND(" ",TRIM(A1141)&amp;" ",7)-7),""),"")</x:f>
      </x:c>
      <x:c r="F1141" t="str">
        <x:f>IF(E1141="","",TRIM(MID(TRIM(A1141),FIND(" ",TRIM(A1141)&amp;" ",7)+1,255)))</x:f>
      </x:c>
      <x:c r="G1141" t="str">
        <x:f>IF(E1141="","",IF(COUNTIF('DATA QCEW'!$A$2:$A$20,E1141)&gt;0,"19-SECTOR","DETAIL / OTHER"))</x:f>
      </x:c>
    </x:row>
    <x:row r="1142">
      <x:c r="D1142" s="22"/>
      <x:c r="E1142" t="str">
        <x:f>IF(LEFT(TRIM(A1142),6)="NAICS ",IFERROR(MID(TRIM(A1142),7,FIND(" ",TRIM(A1142)&amp;" ",7)-7),""),"")</x:f>
      </x:c>
      <x:c r="F1142" t="str">
        <x:f>IF(E1142="","",TRIM(MID(TRIM(A1142),FIND(" ",TRIM(A1142)&amp;" ",7)+1,255)))</x:f>
      </x:c>
      <x:c r="G1142" t="str">
        <x:f>IF(E1142="","",IF(COUNTIF('DATA QCEW'!$A$2:$A$20,E1142)&gt;0,"19-SECTOR","DETAIL / OTHER"))</x:f>
      </x:c>
    </x:row>
    <x:row r="1143">
      <x:c r="D1143" s="22"/>
      <x:c r="E1143" t="str">
        <x:f>IF(LEFT(TRIM(A1143),6)="NAICS ",IFERROR(MID(TRIM(A1143),7,FIND(" ",TRIM(A1143)&amp;" ",7)-7),""),"")</x:f>
      </x:c>
      <x:c r="F1143" t="str">
        <x:f>IF(E1143="","",TRIM(MID(TRIM(A1143),FIND(" ",TRIM(A1143)&amp;" ",7)+1,255)))</x:f>
      </x:c>
      <x:c r="G1143" t="str">
        <x:f>IF(E1143="","",IF(COUNTIF('DATA QCEW'!$A$2:$A$20,E1143)&gt;0,"19-SECTOR","DETAIL / OTHER"))</x:f>
      </x:c>
    </x:row>
    <x:row r="1144">
      <x:c r="D1144" s="22"/>
      <x:c r="E1144" t="str">
        <x:f>IF(LEFT(TRIM(A1144),6)="NAICS ",IFERROR(MID(TRIM(A1144),7,FIND(" ",TRIM(A1144)&amp;" ",7)-7),""),"")</x:f>
      </x:c>
      <x:c r="F1144" t="str">
        <x:f>IF(E1144="","",TRIM(MID(TRIM(A1144),FIND(" ",TRIM(A1144)&amp;" ",7)+1,255)))</x:f>
      </x:c>
      <x:c r="G1144" t="str">
        <x:f>IF(E1144="","",IF(COUNTIF('DATA QCEW'!$A$2:$A$20,E1144)&gt;0,"19-SECTOR","DETAIL / OTHER"))</x:f>
      </x:c>
    </x:row>
    <x:row r="1145">
      <x:c r="D1145" s="22"/>
      <x:c r="E1145" t="str">
        <x:f>IF(LEFT(TRIM(A1145),6)="NAICS ",IFERROR(MID(TRIM(A1145),7,FIND(" ",TRIM(A1145)&amp;" ",7)-7),""),"")</x:f>
      </x:c>
      <x:c r="F1145" t="str">
        <x:f>IF(E1145="","",TRIM(MID(TRIM(A1145),FIND(" ",TRIM(A1145)&amp;" ",7)+1,255)))</x:f>
      </x:c>
      <x:c r="G1145" t="str">
        <x:f>IF(E1145="","",IF(COUNTIF('DATA QCEW'!$A$2:$A$20,E1145)&gt;0,"19-SECTOR","DETAIL / OTHER"))</x:f>
      </x:c>
    </x:row>
    <x:row r="1146">
      <x:c r="D1146" s="22"/>
      <x:c r="E1146" t="str">
        <x:f>IF(LEFT(TRIM(A1146),6)="NAICS ",IFERROR(MID(TRIM(A1146),7,FIND(" ",TRIM(A1146)&amp;" ",7)-7),""),"")</x:f>
      </x:c>
      <x:c r="F1146" t="str">
        <x:f>IF(E1146="","",TRIM(MID(TRIM(A1146),FIND(" ",TRIM(A1146)&amp;" ",7)+1,255)))</x:f>
      </x:c>
      <x:c r="G1146" t="str">
        <x:f>IF(E1146="","",IF(COUNTIF('DATA QCEW'!$A$2:$A$20,E1146)&gt;0,"19-SECTOR","DETAIL / OTHER"))</x:f>
      </x:c>
    </x:row>
    <x:row r="1147">
      <x:c r="D1147" s="22"/>
      <x:c r="E1147" t="str">
        <x:f>IF(LEFT(TRIM(A1147),6)="NAICS ",IFERROR(MID(TRIM(A1147),7,FIND(" ",TRIM(A1147)&amp;" ",7)-7),""),"")</x:f>
      </x:c>
      <x:c r="F1147" t="str">
        <x:f>IF(E1147="","",TRIM(MID(TRIM(A1147),FIND(" ",TRIM(A1147)&amp;" ",7)+1,255)))</x:f>
      </x:c>
      <x:c r="G1147" t="str">
        <x:f>IF(E1147="","",IF(COUNTIF('DATA QCEW'!$A$2:$A$20,E1147)&gt;0,"19-SECTOR","DETAIL / OTHER"))</x:f>
      </x:c>
    </x:row>
    <x:row r="1148">
      <x:c r="D1148" s="22"/>
      <x:c r="E1148" t="str">
        <x:f>IF(LEFT(TRIM(A1148),6)="NAICS ",IFERROR(MID(TRIM(A1148),7,FIND(" ",TRIM(A1148)&amp;" ",7)-7),""),"")</x:f>
      </x:c>
      <x:c r="F1148" t="str">
        <x:f>IF(E1148="","",TRIM(MID(TRIM(A1148),FIND(" ",TRIM(A1148)&amp;" ",7)+1,255)))</x:f>
      </x:c>
      <x:c r="G1148" t="str">
        <x:f>IF(E1148="","",IF(COUNTIF('DATA QCEW'!$A$2:$A$20,E1148)&gt;0,"19-SECTOR","DETAIL / OTHER"))</x:f>
      </x:c>
    </x:row>
    <x:row r="1149">
      <x:c r="D1149" s="22"/>
      <x:c r="E1149" t="str">
        <x:f>IF(LEFT(TRIM(A1149),6)="NAICS ",IFERROR(MID(TRIM(A1149),7,FIND(" ",TRIM(A1149)&amp;" ",7)-7),""),"")</x:f>
      </x:c>
      <x:c r="F1149" t="str">
        <x:f>IF(E1149="","",TRIM(MID(TRIM(A1149),FIND(" ",TRIM(A1149)&amp;" ",7)+1,255)))</x:f>
      </x:c>
      <x:c r="G1149" t="str">
        <x:f>IF(E1149="","",IF(COUNTIF('DATA QCEW'!$A$2:$A$20,E1149)&gt;0,"19-SECTOR","DETAIL / OTHER"))</x:f>
      </x:c>
    </x:row>
    <x:row r="1150">
      <x:c r="D1150" s="22"/>
      <x:c r="E1150" t="str">
        <x:f>IF(LEFT(TRIM(A1150),6)="NAICS ",IFERROR(MID(TRIM(A1150),7,FIND(" ",TRIM(A1150)&amp;" ",7)-7),""),"")</x:f>
      </x:c>
      <x:c r="F1150" t="str">
        <x:f>IF(E1150="","",TRIM(MID(TRIM(A1150),FIND(" ",TRIM(A1150)&amp;" ",7)+1,255)))</x:f>
      </x:c>
      <x:c r="G1150" t="str">
        <x:f>IF(E1150="","",IF(COUNTIF('DATA QCEW'!$A$2:$A$20,E1150)&gt;0,"19-SECTOR","DETAIL / OTHER"))</x:f>
      </x:c>
    </x:row>
    <x:row r="1151">
      <x:c r="D1151" s="22"/>
      <x:c r="E1151" t="str">
        <x:f>IF(LEFT(TRIM(A1151),6)="NAICS ",IFERROR(MID(TRIM(A1151),7,FIND(" ",TRIM(A1151)&amp;" ",7)-7),""),"")</x:f>
      </x:c>
      <x:c r="F1151" t="str">
        <x:f>IF(E1151="","",TRIM(MID(TRIM(A1151),FIND(" ",TRIM(A1151)&amp;" ",7)+1,255)))</x:f>
      </x:c>
      <x:c r="G1151" t="str">
        <x:f>IF(E1151="","",IF(COUNTIF('DATA QCEW'!$A$2:$A$20,E1151)&gt;0,"19-SECTOR","DETAIL / OTHER"))</x:f>
      </x:c>
    </x:row>
    <x:row r="1152">
      <x:c r="D1152" s="22"/>
      <x:c r="E1152" t="str">
        <x:f>IF(LEFT(TRIM(A1152),6)="NAICS ",IFERROR(MID(TRIM(A1152),7,FIND(" ",TRIM(A1152)&amp;" ",7)-7),""),"")</x:f>
      </x:c>
      <x:c r="F1152" t="str">
        <x:f>IF(E1152="","",TRIM(MID(TRIM(A1152),FIND(" ",TRIM(A1152)&amp;" ",7)+1,255)))</x:f>
      </x:c>
      <x:c r="G1152" t="str">
        <x:f>IF(E1152="","",IF(COUNTIF('DATA QCEW'!$A$2:$A$20,E1152)&gt;0,"19-SECTOR","DETAIL / OTHER"))</x:f>
      </x:c>
    </x:row>
    <x:row r="1153">
      <x:c r="D1153" s="22"/>
      <x:c r="E1153" t="str">
        <x:f>IF(LEFT(TRIM(A1153),6)="NAICS ",IFERROR(MID(TRIM(A1153),7,FIND(" ",TRIM(A1153)&amp;" ",7)-7),""),"")</x:f>
      </x:c>
      <x:c r="F1153" t="str">
        <x:f>IF(E1153="","",TRIM(MID(TRIM(A1153),FIND(" ",TRIM(A1153)&amp;" ",7)+1,255)))</x:f>
      </x:c>
      <x:c r="G1153" t="str">
        <x:f>IF(E1153="","",IF(COUNTIF('DATA QCEW'!$A$2:$A$20,E1153)&gt;0,"19-SECTOR","DETAIL / OTHER"))</x:f>
      </x:c>
    </x:row>
    <x:row r="1154">
      <x:c r="D1154" s="22"/>
      <x:c r="E1154" t="str">
        <x:f>IF(LEFT(TRIM(A1154),6)="NAICS ",IFERROR(MID(TRIM(A1154),7,FIND(" ",TRIM(A1154)&amp;" ",7)-7),""),"")</x:f>
      </x:c>
      <x:c r="F1154" t="str">
        <x:f>IF(E1154="","",TRIM(MID(TRIM(A1154),FIND(" ",TRIM(A1154)&amp;" ",7)+1,255)))</x:f>
      </x:c>
      <x:c r="G1154" t="str">
        <x:f>IF(E1154="","",IF(COUNTIF('DATA QCEW'!$A$2:$A$20,E1154)&gt;0,"19-SECTOR","DETAIL / OTHER"))</x:f>
      </x:c>
    </x:row>
    <x:row r="1155">
      <x:c r="D1155" s="22"/>
      <x:c r="E1155" t="str">
        <x:f>IF(LEFT(TRIM(A1155),6)="NAICS ",IFERROR(MID(TRIM(A1155),7,FIND(" ",TRIM(A1155)&amp;" ",7)-7),""),"")</x:f>
      </x:c>
      <x:c r="F1155" t="str">
        <x:f>IF(E1155="","",TRIM(MID(TRIM(A1155),FIND(" ",TRIM(A1155)&amp;" ",7)+1,255)))</x:f>
      </x:c>
      <x:c r="G1155" t="str">
        <x:f>IF(E1155="","",IF(COUNTIF('DATA QCEW'!$A$2:$A$20,E1155)&gt;0,"19-SECTOR","DETAIL / OTHER"))</x:f>
      </x:c>
    </x:row>
    <x:row r="1156">
      <x:c r="D1156" s="22"/>
      <x:c r="E1156" t="str">
        <x:f>IF(LEFT(TRIM(A1156),6)="NAICS ",IFERROR(MID(TRIM(A1156),7,FIND(" ",TRIM(A1156)&amp;" ",7)-7),""),"")</x:f>
      </x:c>
      <x:c r="F1156" t="str">
        <x:f>IF(E1156="","",TRIM(MID(TRIM(A1156),FIND(" ",TRIM(A1156)&amp;" ",7)+1,255)))</x:f>
      </x:c>
      <x:c r="G1156" t="str">
        <x:f>IF(E1156="","",IF(COUNTIF('DATA QCEW'!$A$2:$A$20,E1156)&gt;0,"19-SECTOR","DETAIL / OTHER"))</x:f>
      </x:c>
    </x:row>
    <x:row r="1157">
      <x:c r="D1157" s="22"/>
      <x:c r="E1157" t="str">
        <x:f>IF(LEFT(TRIM(A1157),6)="NAICS ",IFERROR(MID(TRIM(A1157),7,FIND(" ",TRIM(A1157)&amp;" ",7)-7),""),"")</x:f>
      </x:c>
      <x:c r="F1157" t="str">
        <x:f>IF(E1157="","",TRIM(MID(TRIM(A1157),FIND(" ",TRIM(A1157)&amp;" ",7)+1,255)))</x:f>
      </x:c>
      <x:c r="G1157" t="str">
        <x:f>IF(E1157="","",IF(COUNTIF('DATA QCEW'!$A$2:$A$20,E1157)&gt;0,"19-SECTOR","DETAIL / OTHER"))</x:f>
      </x:c>
    </x:row>
    <x:row r="1158">
      <x:c r="D1158" s="22"/>
      <x:c r="E1158" t="str">
        <x:f>IF(LEFT(TRIM(A1158),6)="NAICS ",IFERROR(MID(TRIM(A1158),7,FIND(" ",TRIM(A1158)&amp;" ",7)-7),""),"")</x:f>
      </x:c>
      <x:c r="F1158" t="str">
        <x:f>IF(E1158="","",TRIM(MID(TRIM(A1158),FIND(" ",TRIM(A1158)&amp;" ",7)+1,255)))</x:f>
      </x:c>
      <x:c r="G1158" t="str">
        <x:f>IF(E1158="","",IF(COUNTIF('DATA QCEW'!$A$2:$A$20,E1158)&gt;0,"19-SECTOR","DETAIL / OTHER"))</x:f>
      </x:c>
    </x:row>
    <x:row r="1159">
      <x:c r="D1159" s="22"/>
      <x:c r="E1159" t="str">
        <x:f>IF(LEFT(TRIM(A1159),6)="NAICS ",IFERROR(MID(TRIM(A1159),7,FIND(" ",TRIM(A1159)&amp;" ",7)-7),""),"")</x:f>
      </x:c>
      <x:c r="F1159" t="str">
        <x:f>IF(E1159="","",TRIM(MID(TRIM(A1159),FIND(" ",TRIM(A1159)&amp;" ",7)+1,255)))</x:f>
      </x:c>
      <x:c r="G1159" t="str">
        <x:f>IF(E1159="","",IF(COUNTIF('DATA QCEW'!$A$2:$A$20,E1159)&gt;0,"19-SECTOR","DETAIL / OTHER"))</x:f>
      </x:c>
    </x:row>
    <x:row r="1160">
      <x:c r="D1160" s="22"/>
      <x:c r="E1160" t="str">
        <x:f>IF(LEFT(TRIM(A1160),6)="NAICS ",IFERROR(MID(TRIM(A1160),7,FIND(" ",TRIM(A1160)&amp;" ",7)-7),""),"")</x:f>
      </x:c>
      <x:c r="F1160" t="str">
        <x:f>IF(E1160="","",TRIM(MID(TRIM(A1160),FIND(" ",TRIM(A1160)&amp;" ",7)+1,255)))</x:f>
      </x:c>
      <x:c r="G1160" t="str">
        <x:f>IF(E1160="","",IF(COUNTIF('DATA QCEW'!$A$2:$A$20,E1160)&gt;0,"19-SECTOR","DETAIL / OTHER"))</x:f>
      </x:c>
    </x:row>
    <x:row r="1161">
      <x:c r="D1161" s="22"/>
      <x:c r="E1161" t="str">
        <x:f>IF(LEFT(TRIM(A1161),6)="NAICS ",IFERROR(MID(TRIM(A1161),7,FIND(" ",TRIM(A1161)&amp;" ",7)-7),""),"")</x:f>
      </x:c>
      <x:c r="F1161" t="str">
        <x:f>IF(E1161="","",TRIM(MID(TRIM(A1161),FIND(" ",TRIM(A1161)&amp;" ",7)+1,255)))</x:f>
      </x:c>
      <x:c r="G1161" t="str">
        <x:f>IF(E1161="","",IF(COUNTIF('DATA QCEW'!$A$2:$A$20,E1161)&gt;0,"19-SECTOR","DETAIL / OTHER"))</x:f>
      </x:c>
    </x:row>
    <x:row r="1162">
      <x:c r="D1162" s="22"/>
      <x:c r="E1162" t="str">
        <x:f>IF(LEFT(TRIM(A1162),6)="NAICS ",IFERROR(MID(TRIM(A1162),7,FIND(" ",TRIM(A1162)&amp;" ",7)-7),""),"")</x:f>
      </x:c>
      <x:c r="F1162" t="str">
        <x:f>IF(E1162="","",TRIM(MID(TRIM(A1162),FIND(" ",TRIM(A1162)&amp;" ",7)+1,255)))</x:f>
      </x:c>
      <x:c r="G1162" t="str">
        <x:f>IF(E1162="","",IF(COUNTIF('DATA QCEW'!$A$2:$A$20,E1162)&gt;0,"19-SECTOR","DETAIL / OTHER"))</x:f>
      </x:c>
    </x:row>
    <x:row r="1163">
      <x:c r="D1163" s="22"/>
      <x:c r="E1163" t="str">
        <x:f>IF(LEFT(TRIM(A1163),6)="NAICS ",IFERROR(MID(TRIM(A1163),7,FIND(" ",TRIM(A1163)&amp;" ",7)-7),""),"")</x:f>
      </x:c>
      <x:c r="F1163" t="str">
        <x:f>IF(E1163="","",TRIM(MID(TRIM(A1163),FIND(" ",TRIM(A1163)&amp;" ",7)+1,255)))</x:f>
      </x:c>
      <x:c r="G1163" t="str">
        <x:f>IF(E1163="","",IF(COUNTIF('DATA QCEW'!$A$2:$A$20,E1163)&gt;0,"19-SECTOR","DETAIL / OTHER"))</x:f>
      </x:c>
    </x:row>
    <x:row r="1164">
      <x:c r="D1164" s="22"/>
      <x:c r="E1164" t="str">
        <x:f>IF(LEFT(TRIM(A1164),6)="NAICS ",IFERROR(MID(TRIM(A1164),7,FIND(" ",TRIM(A1164)&amp;" ",7)-7),""),"")</x:f>
      </x:c>
      <x:c r="F1164" t="str">
        <x:f>IF(E1164="","",TRIM(MID(TRIM(A1164),FIND(" ",TRIM(A1164)&amp;" ",7)+1,255)))</x:f>
      </x:c>
      <x:c r="G1164" t="str">
        <x:f>IF(E1164="","",IF(COUNTIF('DATA QCEW'!$A$2:$A$20,E1164)&gt;0,"19-SECTOR","DETAIL / OTHER"))</x:f>
      </x:c>
    </x:row>
    <x:row r="1165">
      <x:c r="D1165" s="22"/>
      <x:c r="E1165" t="str">
        <x:f>IF(LEFT(TRIM(A1165),6)="NAICS ",IFERROR(MID(TRIM(A1165),7,FIND(" ",TRIM(A1165)&amp;" ",7)-7),""),"")</x:f>
      </x:c>
      <x:c r="F1165" t="str">
        <x:f>IF(E1165="","",TRIM(MID(TRIM(A1165),FIND(" ",TRIM(A1165)&amp;" ",7)+1,255)))</x:f>
      </x:c>
      <x:c r="G1165" t="str">
        <x:f>IF(E1165="","",IF(COUNTIF('DATA QCEW'!$A$2:$A$20,E1165)&gt;0,"19-SECTOR","DETAIL / OTHER"))</x:f>
      </x:c>
    </x:row>
    <x:row r="1166">
      <x:c r="D1166" s="22"/>
      <x:c r="E1166" t="str">
        <x:f>IF(LEFT(TRIM(A1166),6)="NAICS ",IFERROR(MID(TRIM(A1166),7,FIND(" ",TRIM(A1166)&amp;" ",7)-7),""),"")</x:f>
      </x:c>
      <x:c r="F1166" t="str">
        <x:f>IF(E1166="","",TRIM(MID(TRIM(A1166),FIND(" ",TRIM(A1166)&amp;" ",7)+1,255)))</x:f>
      </x:c>
      <x:c r="G1166" t="str">
        <x:f>IF(E1166="","",IF(COUNTIF('DATA QCEW'!$A$2:$A$20,E1166)&gt;0,"19-SECTOR","DETAIL / OTHER"))</x:f>
      </x:c>
    </x:row>
    <x:row r="1167">
      <x:c r="D1167" s="22"/>
      <x:c r="E1167" t="str">
        <x:f>IF(LEFT(TRIM(A1167),6)="NAICS ",IFERROR(MID(TRIM(A1167),7,FIND(" ",TRIM(A1167)&amp;" ",7)-7),""),"")</x:f>
      </x:c>
      <x:c r="F1167" t="str">
        <x:f>IF(E1167="","",TRIM(MID(TRIM(A1167),FIND(" ",TRIM(A1167)&amp;" ",7)+1,255)))</x:f>
      </x:c>
      <x:c r="G1167" t="str">
        <x:f>IF(E1167="","",IF(COUNTIF('DATA QCEW'!$A$2:$A$20,E1167)&gt;0,"19-SECTOR","DETAIL / OTHER"))</x:f>
      </x:c>
    </x:row>
    <x:row r="1168">
      <x:c r="D1168" s="22"/>
      <x:c r="E1168" t="str">
        <x:f>IF(LEFT(TRIM(A1168),6)="NAICS ",IFERROR(MID(TRIM(A1168),7,FIND(" ",TRIM(A1168)&amp;" ",7)-7),""),"")</x:f>
      </x:c>
      <x:c r="F1168" t="str">
        <x:f>IF(E1168="","",TRIM(MID(TRIM(A1168),FIND(" ",TRIM(A1168)&amp;" ",7)+1,255)))</x:f>
      </x:c>
      <x:c r="G1168" t="str">
        <x:f>IF(E1168="","",IF(COUNTIF('DATA QCEW'!$A$2:$A$20,E1168)&gt;0,"19-SECTOR","DETAIL / OTHER"))</x:f>
      </x:c>
    </x:row>
    <x:row r="1169">
      <x:c r="D1169" s="22"/>
      <x:c r="E1169" t="str">
        <x:f>IF(LEFT(TRIM(A1169),6)="NAICS ",IFERROR(MID(TRIM(A1169),7,FIND(" ",TRIM(A1169)&amp;" ",7)-7),""),"")</x:f>
      </x:c>
      <x:c r="F1169" t="str">
        <x:f>IF(E1169="","",TRIM(MID(TRIM(A1169),FIND(" ",TRIM(A1169)&amp;" ",7)+1,255)))</x:f>
      </x:c>
      <x:c r="G1169" t="str">
        <x:f>IF(E1169="","",IF(COUNTIF('DATA QCEW'!$A$2:$A$20,E1169)&gt;0,"19-SECTOR","DETAIL / OTHER"))</x:f>
      </x:c>
    </x:row>
    <x:row r="1170">
      <x:c r="D1170" s="22"/>
      <x:c r="E1170" t="str">
        <x:f>IF(LEFT(TRIM(A1170),6)="NAICS ",IFERROR(MID(TRIM(A1170),7,FIND(" ",TRIM(A1170)&amp;" ",7)-7),""),"")</x:f>
      </x:c>
      <x:c r="F1170" t="str">
        <x:f>IF(E1170="","",TRIM(MID(TRIM(A1170),FIND(" ",TRIM(A1170)&amp;" ",7)+1,255)))</x:f>
      </x:c>
      <x:c r="G1170" t="str">
        <x:f>IF(E1170="","",IF(COUNTIF('DATA QCEW'!$A$2:$A$20,E1170)&gt;0,"19-SECTOR","DETAIL / OTHER"))</x:f>
      </x:c>
    </x:row>
    <x:row r="1171">
      <x:c r="D1171" s="22"/>
      <x:c r="E1171" t="str">
        <x:f>IF(LEFT(TRIM(A1171),6)="NAICS ",IFERROR(MID(TRIM(A1171),7,FIND(" ",TRIM(A1171)&amp;" ",7)-7),""),"")</x:f>
      </x:c>
      <x:c r="F1171" t="str">
        <x:f>IF(E1171="","",TRIM(MID(TRIM(A1171),FIND(" ",TRIM(A1171)&amp;" ",7)+1,255)))</x:f>
      </x:c>
      <x:c r="G1171" t="str">
        <x:f>IF(E1171="","",IF(COUNTIF('DATA QCEW'!$A$2:$A$20,E1171)&gt;0,"19-SECTOR","DETAIL / OTHER"))</x:f>
      </x:c>
    </x:row>
    <x:row r="1172">
      <x:c r="D1172" s="22"/>
      <x:c r="E1172" t="str">
        <x:f>IF(LEFT(TRIM(A1172),6)="NAICS ",IFERROR(MID(TRIM(A1172),7,FIND(" ",TRIM(A1172)&amp;" ",7)-7),""),"")</x:f>
      </x:c>
      <x:c r="F1172" t="str">
        <x:f>IF(E1172="","",TRIM(MID(TRIM(A1172),FIND(" ",TRIM(A1172)&amp;" ",7)+1,255)))</x:f>
      </x:c>
      <x:c r="G1172" t="str">
        <x:f>IF(E1172="","",IF(COUNTIF('DATA QCEW'!$A$2:$A$20,E1172)&gt;0,"19-SECTOR","DETAIL / OTHER"))</x:f>
      </x:c>
    </x:row>
    <x:row r="1173">
      <x:c r="D1173" s="22"/>
      <x:c r="E1173" t="str">
        <x:f>IF(LEFT(TRIM(A1173),6)="NAICS ",IFERROR(MID(TRIM(A1173),7,FIND(" ",TRIM(A1173)&amp;" ",7)-7),""),"")</x:f>
      </x:c>
      <x:c r="F1173" t="str">
        <x:f>IF(E1173="","",TRIM(MID(TRIM(A1173),FIND(" ",TRIM(A1173)&amp;" ",7)+1,255)))</x:f>
      </x:c>
      <x:c r="G1173" t="str">
        <x:f>IF(E1173="","",IF(COUNTIF('DATA QCEW'!$A$2:$A$20,E1173)&gt;0,"19-SECTOR","DETAIL / OTHER"))</x:f>
      </x:c>
    </x:row>
    <x:row r="1174">
      <x:c r="D1174" s="22"/>
      <x:c r="E1174" t="str">
        <x:f>IF(LEFT(TRIM(A1174),6)="NAICS ",IFERROR(MID(TRIM(A1174),7,FIND(" ",TRIM(A1174)&amp;" ",7)-7),""),"")</x:f>
      </x:c>
      <x:c r="F1174" t="str">
        <x:f>IF(E1174="","",TRIM(MID(TRIM(A1174),FIND(" ",TRIM(A1174)&amp;" ",7)+1,255)))</x:f>
      </x:c>
      <x:c r="G1174" t="str">
        <x:f>IF(E1174="","",IF(COUNTIF('DATA QCEW'!$A$2:$A$20,E1174)&gt;0,"19-SECTOR","DETAIL / OTHER"))</x:f>
      </x:c>
    </x:row>
    <x:row r="1175">
      <x:c r="D1175" s="22"/>
      <x:c r="E1175" t="str">
        <x:f>IF(LEFT(TRIM(A1175),6)="NAICS ",IFERROR(MID(TRIM(A1175),7,FIND(" ",TRIM(A1175)&amp;" ",7)-7),""),"")</x:f>
      </x:c>
      <x:c r="F1175" t="str">
        <x:f>IF(E1175="","",TRIM(MID(TRIM(A1175),FIND(" ",TRIM(A1175)&amp;" ",7)+1,255)))</x:f>
      </x:c>
      <x:c r="G1175" t="str">
        <x:f>IF(E1175="","",IF(COUNTIF('DATA QCEW'!$A$2:$A$20,E1175)&gt;0,"19-SECTOR","DETAIL / OTHER"))</x:f>
      </x:c>
    </x:row>
    <x:row r="1176">
      <x:c r="D1176" s="22"/>
      <x:c r="E1176" t="str">
        <x:f>IF(LEFT(TRIM(A1176),6)="NAICS ",IFERROR(MID(TRIM(A1176),7,FIND(" ",TRIM(A1176)&amp;" ",7)-7),""),"")</x:f>
      </x:c>
      <x:c r="F1176" t="str">
        <x:f>IF(E1176="","",TRIM(MID(TRIM(A1176),FIND(" ",TRIM(A1176)&amp;" ",7)+1,255)))</x:f>
      </x:c>
      <x:c r="G1176" t="str">
        <x:f>IF(E1176="","",IF(COUNTIF('DATA QCEW'!$A$2:$A$20,E1176)&gt;0,"19-SECTOR","DETAIL / OTHER"))</x:f>
      </x:c>
    </x:row>
    <x:row r="1177">
      <x:c r="D1177" s="22"/>
      <x:c r="E1177" t="str">
        <x:f>IF(LEFT(TRIM(A1177),6)="NAICS ",IFERROR(MID(TRIM(A1177),7,FIND(" ",TRIM(A1177)&amp;" ",7)-7),""),"")</x:f>
      </x:c>
      <x:c r="F1177" t="str">
        <x:f>IF(E1177="","",TRIM(MID(TRIM(A1177),FIND(" ",TRIM(A1177)&amp;" ",7)+1,255)))</x:f>
      </x:c>
      <x:c r="G1177" t="str">
        <x:f>IF(E1177="","",IF(COUNTIF('DATA QCEW'!$A$2:$A$20,E1177)&gt;0,"19-SECTOR","DETAIL / OTHER"))</x:f>
      </x:c>
    </x:row>
    <x:row r="1178">
      <x:c r="D1178" s="22"/>
      <x:c r="E1178" t="str">
        <x:f>IF(LEFT(TRIM(A1178),6)="NAICS ",IFERROR(MID(TRIM(A1178),7,FIND(" ",TRIM(A1178)&amp;" ",7)-7),""),"")</x:f>
      </x:c>
      <x:c r="F1178" t="str">
        <x:f>IF(E1178="","",TRIM(MID(TRIM(A1178),FIND(" ",TRIM(A1178)&amp;" ",7)+1,255)))</x:f>
      </x:c>
      <x:c r="G1178" t="str">
        <x:f>IF(E1178="","",IF(COUNTIF('DATA QCEW'!$A$2:$A$20,E1178)&gt;0,"19-SECTOR","DETAIL / OTHER"))</x:f>
      </x:c>
    </x:row>
    <x:row r="1179">
      <x:c r="D1179" s="22"/>
      <x:c r="E1179" t="str">
        <x:f>IF(LEFT(TRIM(A1179),6)="NAICS ",IFERROR(MID(TRIM(A1179),7,FIND(" ",TRIM(A1179)&amp;" ",7)-7),""),"")</x:f>
      </x:c>
      <x:c r="F1179" t="str">
        <x:f>IF(E1179="","",TRIM(MID(TRIM(A1179),FIND(" ",TRIM(A1179)&amp;" ",7)+1,255)))</x:f>
      </x:c>
      <x:c r="G1179" t="str">
        <x:f>IF(E1179="","",IF(COUNTIF('DATA QCEW'!$A$2:$A$20,E1179)&gt;0,"19-SECTOR","DETAIL / OTHER"))</x:f>
      </x:c>
    </x:row>
    <x:row r="1180">
      <x:c r="D1180" s="22"/>
      <x:c r="E1180" t="str">
        <x:f>IF(LEFT(TRIM(A1180),6)="NAICS ",IFERROR(MID(TRIM(A1180),7,FIND(" ",TRIM(A1180)&amp;" ",7)-7),""),"")</x:f>
      </x:c>
      <x:c r="F1180" t="str">
        <x:f>IF(E1180="","",TRIM(MID(TRIM(A1180),FIND(" ",TRIM(A1180)&amp;" ",7)+1,255)))</x:f>
      </x:c>
      <x:c r="G1180" t="str">
        <x:f>IF(E1180="","",IF(COUNTIF('DATA QCEW'!$A$2:$A$20,E1180)&gt;0,"19-SECTOR","DETAIL / OTHER"))</x:f>
      </x:c>
    </x:row>
    <x:row r="1181">
      <x:c r="D1181" s="22"/>
      <x:c r="E1181" t="str">
        <x:f>IF(LEFT(TRIM(A1181),6)="NAICS ",IFERROR(MID(TRIM(A1181),7,FIND(" ",TRIM(A1181)&amp;" ",7)-7),""),"")</x:f>
      </x:c>
      <x:c r="F1181" t="str">
        <x:f>IF(E1181="","",TRIM(MID(TRIM(A1181),FIND(" ",TRIM(A1181)&amp;" ",7)+1,255)))</x:f>
      </x:c>
      <x:c r="G1181" t="str">
        <x:f>IF(E1181="","",IF(COUNTIF('DATA QCEW'!$A$2:$A$20,E1181)&gt;0,"19-SECTOR","DETAIL / OTHER"))</x:f>
      </x:c>
    </x:row>
    <x:row r="1182">
      <x:c r="D1182" s="22"/>
      <x:c r="E1182" t="str">
        <x:f>IF(LEFT(TRIM(A1182),6)="NAICS ",IFERROR(MID(TRIM(A1182),7,FIND(" ",TRIM(A1182)&amp;" ",7)-7),""),"")</x:f>
      </x:c>
      <x:c r="F1182" t="str">
        <x:f>IF(E1182="","",TRIM(MID(TRIM(A1182),FIND(" ",TRIM(A1182)&amp;" ",7)+1,255)))</x:f>
      </x:c>
      <x:c r="G1182" t="str">
        <x:f>IF(E1182="","",IF(COUNTIF('DATA QCEW'!$A$2:$A$20,E1182)&gt;0,"19-SECTOR","DETAIL / OTHER"))</x:f>
      </x:c>
    </x:row>
    <x:row r="1183">
      <x:c r="D1183" s="22"/>
      <x:c r="E1183" t="str">
        <x:f>IF(LEFT(TRIM(A1183),6)="NAICS ",IFERROR(MID(TRIM(A1183),7,FIND(" ",TRIM(A1183)&amp;" ",7)-7),""),"")</x:f>
      </x:c>
      <x:c r="F1183" t="str">
        <x:f>IF(E1183="","",TRIM(MID(TRIM(A1183),FIND(" ",TRIM(A1183)&amp;" ",7)+1,255)))</x:f>
      </x:c>
      <x:c r="G1183" t="str">
        <x:f>IF(E1183="","",IF(COUNTIF('DATA QCEW'!$A$2:$A$20,E1183)&gt;0,"19-SECTOR","DETAIL / OTHER"))</x:f>
      </x:c>
    </x:row>
    <x:row r="1184">
      <x:c r="D1184" s="22"/>
      <x:c r="E1184" t="str">
        <x:f>IF(LEFT(TRIM(A1184),6)="NAICS ",IFERROR(MID(TRIM(A1184),7,FIND(" ",TRIM(A1184)&amp;" ",7)-7),""),"")</x:f>
      </x:c>
      <x:c r="F1184" t="str">
        <x:f>IF(E1184="","",TRIM(MID(TRIM(A1184),FIND(" ",TRIM(A1184)&amp;" ",7)+1,255)))</x:f>
      </x:c>
      <x:c r="G1184" t="str">
        <x:f>IF(E1184="","",IF(COUNTIF('DATA QCEW'!$A$2:$A$20,E1184)&gt;0,"19-SECTOR","DETAIL / OTHER"))</x:f>
      </x:c>
    </x:row>
    <x:row r="1185">
      <x:c r="D1185" s="22"/>
      <x:c r="E1185" t="str">
        <x:f>IF(LEFT(TRIM(A1185),6)="NAICS ",IFERROR(MID(TRIM(A1185),7,FIND(" ",TRIM(A1185)&amp;" ",7)-7),""),"")</x:f>
      </x:c>
      <x:c r="F1185" t="str">
        <x:f>IF(E1185="","",TRIM(MID(TRIM(A1185),FIND(" ",TRIM(A1185)&amp;" ",7)+1,255)))</x:f>
      </x:c>
      <x:c r="G1185" t="str">
        <x:f>IF(E1185="","",IF(COUNTIF('DATA QCEW'!$A$2:$A$20,E1185)&gt;0,"19-SECTOR","DETAIL / OTHER"))</x:f>
      </x:c>
    </x:row>
    <x:row r="1186">
      <x:c r="D1186" s="22"/>
      <x:c r="E1186" t="str">
        <x:f>IF(LEFT(TRIM(A1186),6)="NAICS ",IFERROR(MID(TRIM(A1186),7,FIND(" ",TRIM(A1186)&amp;" ",7)-7),""),"")</x:f>
      </x:c>
      <x:c r="F1186" t="str">
        <x:f>IF(E1186="","",TRIM(MID(TRIM(A1186),FIND(" ",TRIM(A1186)&amp;" ",7)+1,255)))</x:f>
      </x:c>
      <x:c r="G1186" t="str">
        <x:f>IF(E1186="","",IF(COUNTIF('DATA QCEW'!$A$2:$A$20,E1186)&gt;0,"19-SECTOR","DETAIL / OTHER"))</x:f>
      </x:c>
    </x:row>
    <x:row r="1187">
      <x:c r="D1187" s="22"/>
      <x:c r="E1187" t="str">
        <x:f>IF(LEFT(TRIM(A1187),6)="NAICS ",IFERROR(MID(TRIM(A1187),7,FIND(" ",TRIM(A1187)&amp;" ",7)-7),""),"")</x:f>
      </x:c>
      <x:c r="F1187" t="str">
        <x:f>IF(E1187="","",TRIM(MID(TRIM(A1187),FIND(" ",TRIM(A1187)&amp;" ",7)+1,255)))</x:f>
      </x:c>
      <x:c r="G1187" t="str">
        <x:f>IF(E1187="","",IF(COUNTIF('DATA QCEW'!$A$2:$A$20,E1187)&gt;0,"19-SECTOR","DETAIL / OTHER"))</x:f>
      </x:c>
    </x:row>
    <x:row r="1188">
      <x:c r="D1188" s="22"/>
      <x:c r="E1188" t="str">
        <x:f>IF(LEFT(TRIM(A1188),6)="NAICS ",IFERROR(MID(TRIM(A1188),7,FIND(" ",TRIM(A1188)&amp;" ",7)-7),""),"")</x:f>
      </x:c>
      <x:c r="F1188" t="str">
        <x:f>IF(E1188="","",TRIM(MID(TRIM(A1188),FIND(" ",TRIM(A1188)&amp;" ",7)+1,255)))</x:f>
      </x:c>
      <x:c r="G1188" t="str">
        <x:f>IF(E1188="","",IF(COUNTIF('DATA QCEW'!$A$2:$A$20,E1188)&gt;0,"19-SECTOR","DETAIL / OTHER"))</x:f>
      </x:c>
    </x:row>
    <x:row r="1189">
      <x:c r="D1189" s="22"/>
      <x:c r="E1189" t="str">
        <x:f>IF(LEFT(TRIM(A1189),6)="NAICS ",IFERROR(MID(TRIM(A1189),7,FIND(" ",TRIM(A1189)&amp;" ",7)-7),""),"")</x:f>
      </x:c>
      <x:c r="F1189" t="str">
        <x:f>IF(E1189="","",TRIM(MID(TRIM(A1189),FIND(" ",TRIM(A1189)&amp;" ",7)+1,255)))</x:f>
      </x:c>
      <x:c r="G1189" t="str">
        <x:f>IF(E1189="","",IF(COUNTIF('DATA QCEW'!$A$2:$A$20,E1189)&gt;0,"19-SECTOR","DETAIL / OTHER"))</x:f>
      </x:c>
    </x:row>
    <x:row r="1190">
      <x:c r="D1190" s="22"/>
      <x:c r="E1190" t="str">
        <x:f>IF(LEFT(TRIM(A1190),6)="NAICS ",IFERROR(MID(TRIM(A1190),7,FIND(" ",TRIM(A1190)&amp;" ",7)-7),""),"")</x:f>
      </x:c>
      <x:c r="F1190" t="str">
        <x:f>IF(E1190="","",TRIM(MID(TRIM(A1190),FIND(" ",TRIM(A1190)&amp;" ",7)+1,255)))</x:f>
      </x:c>
      <x:c r="G1190" t="str">
        <x:f>IF(E1190="","",IF(COUNTIF('DATA QCEW'!$A$2:$A$20,E1190)&gt;0,"19-SECTOR","DETAIL / OTHER"))</x:f>
      </x:c>
    </x:row>
    <x:row r="1191">
      <x:c r="D1191" s="22"/>
      <x:c r="E1191" t="str">
        <x:f>IF(LEFT(TRIM(A1191),6)="NAICS ",IFERROR(MID(TRIM(A1191),7,FIND(" ",TRIM(A1191)&amp;" ",7)-7),""),"")</x:f>
      </x:c>
      <x:c r="F1191" t="str">
        <x:f>IF(E1191="","",TRIM(MID(TRIM(A1191),FIND(" ",TRIM(A1191)&amp;" ",7)+1,255)))</x:f>
      </x:c>
      <x:c r="G1191" t="str">
        <x:f>IF(E1191="","",IF(COUNTIF('DATA QCEW'!$A$2:$A$20,E1191)&gt;0,"19-SECTOR","DETAIL / OTHER"))</x:f>
      </x:c>
    </x:row>
    <x:row r="1192">
      <x:c r="D1192" s="22"/>
      <x:c r="E1192" t="str">
        <x:f>IF(LEFT(TRIM(A1192),6)="NAICS ",IFERROR(MID(TRIM(A1192),7,FIND(" ",TRIM(A1192)&amp;" ",7)-7),""),"")</x:f>
      </x:c>
      <x:c r="F1192" t="str">
        <x:f>IF(E1192="","",TRIM(MID(TRIM(A1192),FIND(" ",TRIM(A1192)&amp;" ",7)+1,255)))</x:f>
      </x:c>
      <x:c r="G1192" t="str">
        <x:f>IF(E1192="","",IF(COUNTIF('DATA QCEW'!$A$2:$A$20,E1192)&gt;0,"19-SECTOR","DETAIL / OTHER"))</x:f>
      </x:c>
    </x:row>
    <x:row r="1193">
      <x:c r="D1193" s="22"/>
      <x:c r="E1193" t="str">
        <x:f>IF(LEFT(TRIM(A1193),6)="NAICS ",IFERROR(MID(TRIM(A1193),7,FIND(" ",TRIM(A1193)&amp;" ",7)-7),""),"")</x:f>
      </x:c>
      <x:c r="F1193" t="str">
        <x:f>IF(E1193="","",TRIM(MID(TRIM(A1193),FIND(" ",TRIM(A1193)&amp;" ",7)+1,255)))</x:f>
      </x:c>
      <x:c r="G1193" t="str">
        <x:f>IF(E1193="","",IF(COUNTIF('DATA QCEW'!$A$2:$A$20,E1193)&gt;0,"19-SECTOR","DETAIL / OTHER"))</x:f>
      </x:c>
    </x:row>
    <x:row r="1194">
      <x:c r="D1194" s="22"/>
      <x:c r="E1194" t="str">
        <x:f>IF(LEFT(TRIM(A1194),6)="NAICS ",IFERROR(MID(TRIM(A1194),7,FIND(" ",TRIM(A1194)&amp;" ",7)-7),""),"")</x:f>
      </x:c>
      <x:c r="F1194" t="str">
        <x:f>IF(E1194="","",TRIM(MID(TRIM(A1194),FIND(" ",TRIM(A1194)&amp;" ",7)+1,255)))</x:f>
      </x:c>
      <x:c r="G1194" t="str">
        <x:f>IF(E1194="","",IF(COUNTIF('DATA QCEW'!$A$2:$A$20,E1194)&gt;0,"19-SECTOR","DETAIL / OTHER"))</x:f>
      </x:c>
    </x:row>
    <x:row r="1195">
      <x:c r="D1195" s="22"/>
      <x:c r="E1195" t="str">
        <x:f>IF(LEFT(TRIM(A1195),6)="NAICS ",IFERROR(MID(TRIM(A1195),7,FIND(" ",TRIM(A1195)&amp;" ",7)-7),""),"")</x:f>
      </x:c>
      <x:c r="F1195" t="str">
        <x:f>IF(E1195="","",TRIM(MID(TRIM(A1195),FIND(" ",TRIM(A1195)&amp;" ",7)+1,255)))</x:f>
      </x:c>
      <x:c r="G1195" t="str">
        <x:f>IF(E1195="","",IF(COUNTIF('DATA QCEW'!$A$2:$A$20,E1195)&gt;0,"19-SECTOR","DETAIL / OTHER"))</x:f>
      </x:c>
    </x:row>
    <x:row r="1196">
      <x:c r="D1196" s="22"/>
      <x:c r="E1196" t="str">
        <x:f>IF(LEFT(TRIM(A1196),6)="NAICS ",IFERROR(MID(TRIM(A1196),7,FIND(" ",TRIM(A1196)&amp;" ",7)-7),""),"")</x:f>
      </x:c>
      <x:c r="F1196" t="str">
        <x:f>IF(E1196="","",TRIM(MID(TRIM(A1196),FIND(" ",TRIM(A1196)&amp;" ",7)+1,255)))</x:f>
      </x:c>
      <x:c r="G1196" t="str">
        <x:f>IF(E1196="","",IF(COUNTIF('DATA QCEW'!$A$2:$A$20,E1196)&gt;0,"19-SECTOR","DETAIL / OTHER"))</x:f>
      </x:c>
    </x:row>
    <x:row r="1197">
      <x:c r="D1197" s="22"/>
      <x:c r="E1197" t="str">
        <x:f>IF(LEFT(TRIM(A1197),6)="NAICS ",IFERROR(MID(TRIM(A1197),7,FIND(" ",TRIM(A1197)&amp;" ",7)-7),""),"")</x:f>
      </x:c>
      <x:c r="F1197" t="str">
        <x:f>IF(E1197="","",TRIM(MID(TRIM(A1197),FIND(" ",TRIM(A1197)&amp;" ",7)+1,255)))</x:f>
      </x:c>
      <x:c r="G1197" t="str">
        <x:f>IF(E1197="","",IF(COUNTIF('DATA QCEW'!$A$2:$A$20,E1197)&gt;0,"19-SECTOR","DETAIL / OTHER"))</x:f>
      </x:c>
    </x:row>
    <x:row r="1198">
      <x:c r="D1198" s="22"/>
      <x:c r="E1198" t="str">
        <x:f>IF(LEFT(TRIM(A1198),6)="NAICS ",IFERROR(MID(TRIM(A1198),7,FIND(" ",TRIM(A1198)&amp;" ",7)-7),""),"")</x:f>
      </x:c>
      <x:c r="F1198" t="str">
        <x:f>IF(E1198="","",TRIM(MID(TRIM(A1198),FIND(" ",TRIM(A1198)&amp;" ",7)+1,255)))</x:f>
      </x:c>
      <x:c r="G1198" t="str">
        <x:f>IF(E1198="","",IF(COUNTIF('DATA QCEW'!$A$2:$A$20,E1198)&gt;0,"19-SECTOR","DETAIL / OTHER"))</x:f>
      </x:c>
    </x:row>
    <x:row r="1199">
      <x:c r="D1199" s="22"/>
      <x:c r="E1199" t="str">
        <x:f>IF(LEFT(TRIM(A1199),6)="NAICS ",IFERROR(MID(TRIM(A1199),7,FIND(" ",TRIM(A1199)&amp;" ",7)-7),""),"")</x:f>
      </x:c>
      <x:c r="F1199" t="str">
        <x:f>IF(E1199="","",TRIM(MID(TRIM(A1199),FIND(" ",TRIM(A1199)&amp;" ",7)+1,255)))</x:f>
      </x:c>
      <x:c r="G1199" t="str">
        <x:f>IF(E1199="","",IF(COUNTIF('DATA QCEW'!$A$2:$A$20,E1199)&gt;0,"19-SECTOR","DETAIL / OTHER"))</x:f>
      </x:c>
    </x:row>
    <x:row r="1200">
      <x:c r="D1200" s="22"/>
      <x:c r="E1200" t="str">
        <x:f>IF(LEFT(TRIM(A1200),6)="NAICS ",IFERROR(MID(TRIM(A1200),7,FIND(" ",TRIM(A1200)&amp;" ",7)-7),""),"")</x:f>
      </x:c>
      <x:c r="F1200" t="str">
        <x:f>IF(E1200="","",TRIM(MID(TRIM(A1200),FIND(" ",TRIM(A1200)&amp;" ",7)+1,255)))</x:f>
      </x:c>
      <x:c r="G1200" t="str">
        <x:f>IF(E1200="","",IF(COUNTIF('DATA QCEW'!$A$2:$A$20,E1200)&gt;0,"19-SECTOR","DETAIL / OTHER"))</x:f>
      </x:c>
    </x:row>
    <x:row r="1201">
      <x:c r="D1201" s="22"/>
      <x:c r="E1201" t="str">
        <x:f>IF(LEFT(TRIM(A1201),6)="NAICS ",IFERROR(MID(TRIM(A1201),7,FIND(" ",TRIM(A1201)&amp;" ",7)-7),""),"")</x:f>
      </x:c>
      <x:c r="F1201" t="str">
        <x:f>IF(E1201="","",TRIM(MID(TRIM(A1201),FIND(" ",TRIM(A1201)&amp;" ",7)+1,255)))</x:f>
      </x:c>
      <x:c r="G1201" t="str">
        <x:f>IF(E1201="","",IF(COUNTIF('DATA QCEW'!$A$2:$A$20,E1201)&gt;0,"19-SECTOR","DETAIL / OTHER"))</x:f>
      </x:c>
    </x:row>
    <x:row r="1202">
      <x:c r="D1202" s="22"/>
      <x:c r="E1202" t="str">
        <x:f>IF(LEFT(TRIM(A1202),6)="NAICS ",IFERROR(MID(TRIM(A1202),7,FIND(" ",TRIM(A1202)&amp;" ",7)-7),""),"")</x:f>
      </x:c>
      <x:c r="F1202" t="str">
        <x:f>IF(E1202="","",TRIM(MID(TRIM(A1202),FIND(" ",TRIM(A1202)&amp;" ",7)+1,255)))</x:f>
      </x:c>
      <x:c r="G1202" t="str">
        <x:f>IF(E1202="","",IF(COUNTIF('DATA QCEW'!$A$2:$A$20,E1202)&gt;0,"19-SECTOR","DETAIL / OTHER"))</x:f>
      </x:c>
    </x:row>
    <x:row r="1203">
      <x:c r="D1203" s="22"/>
      <x:c r="E1203" t="str">
        <x:f>IF(LEFT(TRIM(A1203),6)="NAICS ",IFERROR(MID(TRIM(A1203),7,FIND(" ",TRIM(A1203)&amp;" ",7)-7),""),"")</x:f>
      </x:c>
      <x:c r="F1203" t="str">
        <x:f>IF(E1203="","",TRIM(MID(TRIM(A1203),FIND(" ",TRIM(A1203)&amp;" ",7)+1,255)))</x:f>
      </x:c>
      <x:c r="G1203" t="str">
        <x:f>IF(E1203="","",IF(COUNTIF('DATA QCEW'!$A$2:$A$20,E1203)&gt;0,"19-SECTOR","DETAIL / OTHER"))</x:f>
      </x:c>
    </x:row>
    <x:row r="1204">
      <x:c r="D1204" s="22"/>
      <x:c r="E1204" t="str">
        <x:f>IF(LEFT(TRIM(A1204),6)="NAICS ",IFERROR(MID(TRIM(A1204),7,FIND(" ",TRIM(A1204)&amp;" ",7)-7),""),"")</x:f>
      </x:c>
      <x:c r="F1204" t="str">
        <x:f>IF(E1204="","",TRIM(MID(TRIM(A1204),FIND(" ",TRIM(A1204)&amp;" ",7)+1,255)))</x:f>
      </x:c>
      <x:c r="G1204" t="str">
        <x:f>IF(E1204="","",IF(COUNTIF('DATA QCEW'!$A$2:$A$20,E1204)&gt;0,"19-SECTOR","DETAIL / OTHER"))</x:f>
      </x:c>
    </x:row>
    <x:row r="1205">
      <x:c r="D1205" s="22"/>
      <x:c r="E1205" t="str">
        <x:f>IF(LEFT(TRIM(A1205),6)="NAICS ",IFERROR(MID(TRIM(A1205),7,FIND(" ",TRIM(A1205)&amp;" ",7)-7),""),"")</x:f>
      </x:c>
      <x:c r="F1205" t="str">
        <x:f>IF(E1205="","",TRIM(MID(TRIM(A1205),FIND(" ",TRIM(A1205)&amp;" ",7)+1,255)))</x:f>
      </x:c>
      <x:c r="G1205" t="str">
        <x:f>IF(E1205="","",IF(COUNTIF('DATA QCEW'!$A$2:$A$20,E1205)&gt;0,"19-SECTOR","DETAIL / OTHER"))</x:f>
      </x:c>
    </x:row>
    <x:row r="1206">
      <x:c r="D1206" s="22"/>
      <x:c r="E1206" t="str">
        <x:f>IF(LEFT(TRIM(A1206),6)="NAICS ",IFERROR(MID(TRIM(A1206),7,FIND(" ",TRIM(A1206)&amp;" ",7)-7),""),"")</x:f>
      </x:c>
      <x:c r="F1206" t="str">
        <x:f>IF(E1206="","",TRIM(MID(TRIM(A1206),FIND(" ",TRIM(A1206)&amp;" ",7)+1,255)))</x:f>
      </x:c>
      <x:c r="G1206" t="str">
        <x:f>IF(E1206="","",IF(COUNTIF('DATA QCEW'!$A$2:$A$20,E1206)&gt;0,"19-SECTOR","DETAIL / OTHER"))</x:f>
      </x:c>
    </x:row>
    <x:row r="1207">
      <x:c r="D1207" s="22"/>
      <x:c r="E1207" t="str">
        <x:f>IF(LEFT(TRIM(A1207),6)="NAICS ",IFERROR(MID(TRIM(A1207),7,FIND(" ",TRIM(A1207)&amp;" ",7)-7),""),"")</x:f>
      </x:c>
      <x:c r="F1207" t="str">
        <x:f>IF(E1207="","",TRIM(MID(TRIM(A1207),FIND(" ",TRIM(A1207)&amp;" ",7)+1,255)))</x:f>
      </x:c>
      <x:c r="G1207" t="str">
        <x:f>IF(E1207="","",IF(COUNTIF('DATA QCEW'!$A$2:$A$20,E1207)&gt;0,"19-SECTOR","DETAIL / OTHER"))</x:f>
      </x:c>
    </x:row>
    <x:row r="1208">
      <x:c r="D1208" s="22"/>
      <x:c r="E1208" t="str">
        <x:f>IF(LEFT(TRIM(A1208),6)="NAICS ",IFERROR(MID(TRIM(A1208),7,FIND(" ",TRIM(A1208)&amp;" ",7)-7),""),"")</x:f>
      </x:c>
      <x:c r="F1208" t="str">
        <x:f>IF(E1208="","",TRIM(MID(TRIM(A1208),FIND(" ",TRIM(A1208)&amp;" ",7)+1,255)))</x:f>
      </x:c>
      <x:c r="G1208" t="str">
        <x:f>IF(E1208="","",IF(COUNTIF('DATA QCEW'!$A$2:$A$20,E1208)&gt;0,"19-SECTOR","DETAIL / OTHER"))</x:f>
      </x:c>
    </x:row>
    <x:row r="1209">
      <x:c r="D1209" s="22"/>
      <x:c r="E1209" t="str">
        <x:f>IF(LEFT(TRIM(A1209),6)="NAICS ",IFERROR(MID(TRIM(A1209),7,FIND(" ",TRIM(A1209)&amp;" ",7)-7),""),"")</x:f>
      </x:c>
      <x:c r="F1209" t="str">
        <x:f>IF(E1209="","",TRIM(MID(TRIM(A1209),FIND(" ",TRIM(A1209)&amp;" ",7)+1,255)))</x:f>
      </x:c>
      <x:c r="G1209" t="str">
        <x:f>IF(E1209="","",IF(COUNTIF('DATA QCEW'!$A$2:$A$20,E1209)&gt;0,"19-SECTOR","DETAIL / OTHER"))</x:f>
      </x:c>
    </x:row>
    <x:row r="1210">
      <x:c r="D1210" s="22"/>
      <x:c r="E1210" t="str">
        <x:f>IF(LEFT(TRIM(A1210),6)="NAICS ",IFERROR(MID(TRIM(A1210),7,FIND(" ",TRIM(A1210)&amp;" ",7)-7),""),"")</x:f>
      </x:c>
      <x:c r="F1210" t="str">
        <x:f>IF(E1210="","",TRIM(MID(TRIM(A1210),FIND(" ",TRIM(A1210)&amp;" ",7)+1,255)))</x:f>
      </x:c>
      <x:c r="G1210" t="str">
        <x:f>IF(E1210="","",IF(COUNTIF('DATA QCEW'!$A$2:$A$20,E1210)&gt;0,"19-SECTOR","DETAIL / OTHER"))</x:f>
      </x:c>
    </x:row>
    <x:row r="1211">
      <x:c r="D1211" s="22"/>
      <x:c r="E1211" t="str">
        <x:f>IF(LEFT(TRIM(A1211),6)="NAICS ",IFERROR(MID(TRIM(A1211),7,FIND(" ",TRIM(A1211)&amp;" ",7)-7),""),"")</x:f>
      </x:c>
      <x:c r="F1211" t="str">
        <x:f>IF(E1211="","",TRIM(MID(TRIM(A1211),FIND(" ",TRIM(A1211)&amp;" ",7)+1,255)))</x:f>
      </x:c>
      <x:c r="G1211" t="str">
        <x:f>IF(E1211="","",IF(COUNTIF('DATA QCEW'!$A$2:$A$20,E1211)&gt;0,"19-SECTOR","DETAIL / OTHER"))</x:f>
      </x:c>
    </x:row>
    <x:row r="1212">
      <x:c r="D1212" s="22"/>
      <x:c r="E1212" t="str">
        <x:f>IF(LEFT(TRIM(A1212),6)="NAICS ",IFERROR(MID(TRIM(A1212),7,FIND(" ",TRIM(A1212)&amp;" ",7)-7),""),"")</x:f>
      </x:c>
      <x:c r="F1212" t="str">
        <x:f>IF(E1212="","",TRIM(MID(TRIM(A1212),FIND(" ",TRIM(A1212)&amp;" ",7)+1,255)))</x:f>
      </x:c>
      <x:c r="G1212" t="str">
        <x:f>IF(E1212="","",IF(COUNTIF('DATA QCEW'!$A$2:$A$20,E1212)&gt;0,"19-SECTOR","DETAIL / OTHER"))</x:f>
      </x:c>
    </x:row>
    <x:row r="1213">
      <x:c r="D1213" s="22"/>
      <x:c r="E1213" t="str">
        <x:f>IF(LEFT(TRIM(A1213),6)="NAICS ",IFERROR(MID(TRIM(A1213),7,FIND(" ",TRIM(A1213)&amp;" ",7)-7),""),"")</x:f>
      </x:c>
      <x:c r="F1213" t="str">
        <x:f>IF(E1213="","",TRIM(MID(TRIM(A1213),FIND(" ",TRIM(A1213)&amp;" ",7)+1,255)))</x:f>
      </x:c>
      <x:c r="G1213" t="str">
        <x:f>IF(E1213="","",IF(COUNTIF('DATA QCEW'!$A$2:$A$20,E1213)&gt;0,"19-SECTOR","DETAIL / OTHER"))</x:f>
      </x:c>
    </x:row>
    <x:row r="1214">
      <x:c r="D1214" s="22"/>
      <x:c r="E1214" t="str">
        <x:f>IF(LEFT(TRIM(A1214),6)="NAICS ",IFERROR(MID(TRIM(A1214),7,FIND(" ",TRIM(A1214)&amp;" ",7)-7),""),"")</x:f>
      </x:c>
      <x:c r="F1214" t="str">
        <x:f>IF(E1214="","",TRIM(MID(TRIM(A1214),FIND(" ",TRIM(A1214)&amp;" ",7)+1,255)))</x:f>
      </x:c>
      <x:c r="G1214" t="str">
        <x:f>IF(E1214="","",IF(COUNTIF('DATA QCEW'!$A$2:$A$20,E1214)&gt;0,"19-SECTOR","DETAIL / OTHER"))</x:f>
      </x:c>
    </x:row>
    <x:row r="1215">
      <x:c r="D1215" s="22"/>
      <x:c r="E1215" t="str">
        <x:f>IF(LEFT(TRIM(A1215),6)="NAICS ",IFERROR(MID(TRIM(A1215),7,FIND(" ",TRIM(A1215)&amp;" ",7)-7),""),"")</x:f>
      </x:c>
      <x:c r="F1215" t="str">
        <x:f>IF(E1215="","",TRIM(MID(TRIM(A1215),FIND(" ",TRIM(A1215)&amp;" ",7)+1,255)))</x:f>
      </x:c>
      <x:c r="G1215" t="str">
        <x:f>IF(E1215="","",IF(COUNTIF('DATA QCEW'!$A$2:$A$20,E1215)&gt;0,"19-SECTOR","DETAIL / OTHER"))</x:f>
      </x:c>
    </x:row>
    <x:row r="1216">
      <x:c r="D1216" s="22"/>
      <x:c r="E1216" t="str">
        <x:f>IF(LEFT(TRIM(A1216),6)="NAICS ",IFERROR(MID(TRIM(A1216),7,FIND(" ",TRIM(A1216)&amp;" ",7)-7),""),"")</x:f>
      </x:c>
      <x:c r="F1216" t="str">
        <x:f>IF(E1216="","",TRIM(MID(TRIM(A1216),FIND(" ",TRIM(A1216)&amp;" ",7)+1,255)))</x:f>
      </x:c>
      <x:c r="G1216" t="str">
        <x:f>IF(E1216="","",IF(COUNTIF('DATA QCEW'!$A$2:$A$20,E1216)&gt;0,"19-SECTOR","DETAIL / OTHER"))</x:f>
      </x:c>
    </x:row>
    <x:row r="1217">
      <x:c r="D1217" s="22"/>
      <x:c r="E1217" t="str">
        <x:f>IF(LEFT(TRIM(A1217),6)="NAICS ",IFERROR(MID(TRIM(A1217),7,FIND(" ",TRIM(A1217)&amp;" ",7)-7),""),"")</x:f>
      </x:c>
      <x:c r="F1217" t="str">
        <x:f>IF(E1217="","",TRIM(MID(TRIM(A1217),FIND(" ",TRIM(A1217)&amp;" ",7)+1,255)))</x:f>
      </x:c>
      <x:c r="G1217" t="str">
        <x:f>IF(E1217="","",IF(COUNTIF('DATA QCEW'!$A$2:$A$20,E1217)&gt;0,"19-SECTOR","DETAIL / OTHER"))</x:f>
      </x:c>
    </x:row>
    <x:row r="1218">
      <x:c r="D1218" s="22"/>
      <x:c r="E1218" t="str">
        <x:f>IF(LEFT(TRIM(A1218),6)="NAICS ",IFERROR(MID(TRIM(A1218),7,FIND(" ",TRIM(A1218)&amp;" ",7)-7),""),"")</x:f>
      </x:c>
      <x:c r="F1218" t="str">
        <x:f>IF(E1218="","",TRIM(MID(TRIM(A1218),FIND(" ",TRIM(A1218)&amp;" ",7)+1,255)))</x:f>
      </x:c>
      <x:c r="G1218" t="str">
        <x:f>IF(E1218="","",IF(COUNTIF('DATA QCEW'!$A$2:$A$20,E1218)&gt;0,"19-SECTOR","DETAIL / OTHER"))</x:f>
      </x:c>
    </x:row>
    <x:row r="1219">
      <x:c r="D1219" s="22"/>
      <x:c r="E1219" t="str">
        <x:f>IF(LEFT(TRIM(A1219),6)="NAICS ",IFERROR(MID(TRIM(A1219),7,FIND(" ",TRIM(A1219)&amp;" ",7)-7),""),"")</x:f>
      </x:c>
      <x:c r="F1219" t="str">
        <x:f>IF(E1219="","",TRIM(MID(TRIM(A1219),FIND(" ",TRIM(A1219)&amp;" ",7)+1,255)))</x:f>
      </x:c>
      <x:c r="G1219" t="str">
        <x:f>IF(E1219="","",IF(COUNTIF('DATA QCEW'!$A$2:$A$20,E1219)&gt;0,"19-SECTOR","DETAIL / OTHER"))</x:f>
      </x:c>
    </x:row>
    <x:row r="1220">
      <x:c r="D1220" s="22"/>
      <x:c r="E1220" t="str">
        <x:f>IF(LEFT(TRIM(A1220),6)="NAICS ",IFERROR(MID(TRIM(A1220),7,FIND(" ",TRIM(A1220)&amp;" ",7)-7),""),"")</x:f>
      </x:c>
      <x:c r="F1220" t="str">
        <x:f>IF(E1220="","",TRIM(MID(TRIM(A1220),FIND(" ",TRIM(A1220)&amp;" ",7)+1,255)))</x:f>
      </x:c>
      <x:c r="G1220" t="str">
        <x:f>IF(E1220="","",IF(COUNTIF('DATA QCEW'!$A$2:$A$20,E1220)&gt;0,"19-SECTOR","DETAIL / OTHER"))</x:f>
      </x:c>
    </x:row>
    <x:row r="1221">
      <x:c r="D1221" s="22"/>
      <x:c r="E1221" t="str">
        <x:f>IF(LEFT(TRIM(A1221),6)="NAICS ",IFERROR(MID(TRIM(A1221),7,FIND(" ",TRIM(A1221)&amp;" ",7)-7),""),"")</x:f>
      </x:c>
      <x:c r="F1221" t="str">
        <x:f>IF(E1221="","",TRIM(MID(TRIM(A1221),FIND(" ",TRIM(A1221)&amp;" ",7)+1,255)))</x:f>
      </x:c>
      <x:c r="G1221" t="str">
        <x:f>IF(E1221="","",IF(COUNTIF('DATA QCEW'!$A$2:$A$20,E1221)&gt;0,"19-SECTOR","DETAIL / OTHER"))</x:f>
      </x:c>
    </x:row>
    <x:row r="1222">
      <x:c r="D1222" s="22"/>
      <x:c r="E1222" t="str">
        <x:f>IF(LEFT(TRIM(A1222),6)="NAICS ",IFERROR(MID(TRIM(A1222),7,FIND(" ",TRIM(A1222)&amp;" ",7)-7),""),"")</x:f>
      </x:c>
      <x:c r="F1222" t="str">
        <x:f>IF(E1222="","",TRIM(MID(TRIM(A1222),FIND(" ",TRIM(A1222)&amp;" ",7)+1,255)))</x:f>
      </x:c>
      <x:c r="G1222" t="str">
        <x:f>IF(E1222="","",IF(COUNTIF('DATA QCEW'!$A$2:$A$20,E1222)&gt;0,"19-SECTOR","DETAIL / OTHER"))</x:f>
      </x:c>
    </x:row>
    <x:row r="1223">
      <x:c r="D1223" s="22"/>
      <x:c r="E1223" t="str">
        <x:f>IF(LEFT(TRIM(A1223),6)="NAICS ",IFERROR(MID(TRIM(A1223),7,FIND(" ",TRIM(A1223)&amp;" ",7)-7),""),"")</x:f>
      </x:c>
      <x:c r="F1223" t="str">
        <x:f>IF(E1223="","",TRIM(MID(TRIM(A1223),FIND(" ",TRIM(A1223)&amp;" ",7)+1,255)))</x:f>
      </x:c>
      <x:c r="G1223" t="str">
        <x:f>IF(E1223="","",IF(COUNTIF('DATA QCEW'!$A$2:$A$20,E1223)&gt;0,"19-SECTOR","DETAIL / OTHER"))</x:f>
      </x:c>
    </x:row>
    <x:row r="1224">
      <x:c r="D1224" s="22"/>
      <x:c r="E1224" t="str">
        <x:f>IF(LEFT(TRIM(A1224),6)="NAICS ",IFERROR(MID(TRIM(A1224),7,FIND(" ",TRIM(A1224)&amp;" ",7)-7),""),"")</x:f>
      </x:c>
      <x:c r="F1224" t="str">
        <x:f>IF(E1224="","",TRIM(MID(TRIM(A1224),FIND(" ",TRIM(A1224)&amp;" ",7)+1,255)))</x:f>
      </x:c>
      <x:c r="G1224" t="str">
        <x:f>IF(E1224="","",IF(COUNTIF('DATA QCEW'!$A$2:$A$20,E1224)&gt;0,"19-SECTOR","DETAIL / OTHER"))</x:f>
      </x:c>
    </x:row>
    <x:row r="1225">
      <x:c r="D1225" s="22"/>
      <x:c r="E1225" t="str">
        <x:f>IF(LEFT(TRIM(A1225),6)="NAICS ",IFERROR(MID(TRIM(A1225),7,FIND(" ",TRIM(A1225)&amp;" ",7)-7),""),"")</x:f>
      </x:c>
      <x:c r="F1225" t="str">
        <x:f>IF(E1225="","",TRIM(MID(TRIM(A1225),FIND(" ",TRIM(A1225)&amp;" ",7)+1,255)))</x:f>
      </x:c>
      <x:c r="G1225" t="str">
        <x:f>IF(E1225="","",IF(COUNTIF('DATA QCEW'!$A$2:$A$20,E1225)&gt;0,"19-SECTOR","DETAIL / OTHER"))</x:f>
      </x:c>
    </x:row>
    <x:row r="1226">
      <x:c r="D1226" s="22"/>
      <x:c r="E1226" t="str">
        <x:f>IF(LEFT(TRIM(A1226),6)="NAICS ",IFERROR(MID(TRIM(A1226),7,FIND(" ",TRIM(A1226)&amp;" ",7)-7),""),"")</x:f>
      </x:c>
      <x:c r="F1226" t="str">
        <x:f>IF(E1226="","",TRIM(MID(TRIM(A1226),FIND(" ",TRIM(A1226)&amp;" ",7)+1,255)))</x:f>
      </x:c>
      <x:c r="G1226" t="str">
        <x:f>IF(E1226="","",IF(COUNTIF('DATA QCEW'!$A$2:$A$20,E1226)&gt;0,"19-SECTOR","DETAIL / OTHER"))</x:f>
      </x:c>
    </x:row>
    <x:row r="1227">
      <x:c r="D1227" s="22"/>
      <x:c r="E1227" t="str">
        <x:f>IF(LEFT(TRIM(A1227),6)="NAICS ",IFERROR(MID(TRIM(A1227),7,FIND(" ",TRIM(A1227)&amp;" ",7)-7),""),"")</x:f>
      </x:c>
      <x:c r="F1227" t="str">
        <x:f>IF(E1227="","",TRIM(MID(TRIM(A1227),FIND(" ",TRIM(A1227)&amp;" ",7)+1,255)))</x:f>
      </x:c>
      <x:c r="G1227" t="str">
        <x:f>IF(E1227="","",IF(COUNTIF('DATA QCEW'!$A$2:$A$20,E1227)&gt;0,"19-SECTOR","DETAIL / OTHER"))</x:f>
      </x:c>
    </x:row>
    <x:row r="1228">
      <x:c r="D1228" s="22"/>
      <x:c r="E1228" t="str">
        <x:f>IF(LEFT(TRIM(A1228),6)="NAICS ",IFERROR(MID(TRIM(A1228),7,FIND(" ",TRIM(A1228)&amp;" ",7)-7),""),"")</x:f>
      </x:c>
      <x:c r="F1228" t="str">
        <x:f>IF(E1228="","",TRIM(MID(TRIM(A1228),FIND(" ",TRIM(A1228)&amp;" ",7)+1,255)))</x:f>
      </x:c>
      <x:c r="G1228" t="str">
        <x:f>IF(E1228="","",IF(COUNTIF('DATA QCEW'!$A$2:$A$20,E1228)&gt;0,"19-SECTOR","DETAIL / OTHER"))</x:f>
      </x:c>
    </x:row>
    <x:row r="1229">
      <x:c r="D1229" s="22"/>
      <x:c r="E1229" t="str">
        <x:f>IF(LEFT(TRIM(A1229),6)="NAICS ",IFERROR(MID(TRIM(A1229),7,FIND(" ",TRIM(A1229)&amp;" ",7)-7),""),"")</x:f>
      </x:c>
      <x:c r="F1229" t="str">
        <x:f>IF(E1229="","",TRIM(MID(TRIM(A1229),FIND(" ",TRIM(A1229)&amp;" ",7)+1,255)))</x:f>
      </x:c>
      <x:c r="G1229" t="str">
        <x:f>IF(E1229="","",IF(COUNTIF('DATA QCEW'!$A$2:$A$20,E1229)&gt;0,"19-SECTOR","DETAIL / OTHER"))</x:f>
      </x:c>
    </x:row>
    <x:row r="1230">
      <x:c r="D1230" s="22"/>
      <x:c r="E1230" t="str">
        <x:f>IF(LEFT(TRIM(A1230),6)="NAICS ",IFERROR(MID(TRIM(A1230),7,FIND(" ",TRIM(A1230)&amp;" ",7)-7),""),"")</x:f>
      </x:c>
      <x:c r="F1230" t="str">
        <x:f>IF(E1230="","",TRIM(MID(TRIM(A1230),FIND(" ",TRIM(A1230)&amp;" ",7)+1,255)))</x:f>
      </x:c>
      <x:c r="G1230" t="str">
        <x:f>IF(E1230="","",IF(COUNTIF('DATA QCEW'!$A$2:$A$20,E1230)&gt;0,"19-SECTOR","DETAIL / OTHER"))</x:f>
      </x:c>
    </x:row>
    <x:row r="1231">
      <x:c r="D1231" s="22"/>
      <x:c r="E1231" t="str">
        <x:f>IF(LEFT(TRIM(A1231),6)="NAICS ",IFERROR(MID(TRIM(A1231),7,FIND(" ",TRIM(A1231)&amp;" ",7)-7),""),"")</x:f>
      </x:c>
      <x:c r="F1231" t="str">
        <x:f>IF(E1231="","",TRIM(MID(TRIM(A1231),FIND(" ",TRIM(A1231)&amp;" ",7)+1,255)))</x:f>
      </x:c>
      <x:c r="G1231" t="str">
        <x:f>IF(E1231="","",IF(COUNTIF('DATA QCEW'!$A$2:$A$20,E1231)&gt;0,"19-SECTOR","DETAIL / OTHER"))</x:f>
      </x:c>
    </x:row>
    <x:row r="1232">
      <x:c r="D1232" s="22"/>
      <x:c r="E1232" t="str">
        <x:f>IF(LEFT(TRIM(A1232),6)="NAICS ",IFERROR(MID(TRIM(A1232),7,FIND(" ",TRIM(A1232)&amp;" ",7)-7),""),"")</x:f>
      </x:c>
      <x:c r="F1232" t="str">
        <x:f>IF(E1232="","",TRIM(MID(TRIM(A1232),FIND(" ",TRIM(A1232)&amp;" ",7)+1,255)))</x:f>
      </x:c>
      <x:c r="G1232" t="str">
        <x:f>IF(E1232="","",IF(COUNTIF('DATA QCEW'!$A$2:$A$20,E1232)&gt;0,"19-SECTOR","DETAIL / OTHER"))</x:f>
      </x:c>
    </x:row>
    <x:row r="1233">
      <x:c r="D1233" s="22"/>
      <x:c r="E1233" t="str">
        <x:f>IF(LEFT(TRIM(A1233),6)="NAICS ",IFERROR(MID(TRIM(A1233),7,FIND(" ",TRIM(A1233)&amp;" ",7)-7),""),"")</x:f>
      </x:c>
      <x:c r="F1233" t="str">
        <x:f>IF(E1233="","",TRIM(MID(TRIM(A1233),FIND(" ",TRIM(A1233)&amp;" ",7)+1,255)))</x:f>
      </x:c>
      <x:c r="G1233" t="str">
        <x:f>IF(E1233="","",IF(COUNTIF('DATA QCEW'!$A$2:$A$20,E1233)&gt;0,"19-SECTOR","DETAIL / OTHER"))</x:f>
      </x:c>
    </x:row>
    <x:row r="1234">
      <x:c r="D1234" s="22"/>
      <x:c r="E1234" t="str">
        <x:f>IF(LEFT(TRIM(A1234),6)="NAICS ",IFERROR(MID(TRIM(A1234),7,FIND(" ",TRIM(A1234)&amp;" ",7)-7),""),"")</x:f>
      </x:c>
      <x:c r="F1234" t="str">
        <x:f>IF(E1234="","",TRIM(MID(TRIM(A1234),FIND(" ",TRIM(A1234)&amp;" ",7)+1,255)))</x:f>
      </x:c>
      <x:c r="G1234" t="str">
        <x:f>IF(E1234="","",IF(COUNTIF('DATA QCEW'!$A$2:$A$20,E1234)&gt;0,"19-SECTOR","DETAIL / OTHER"))</x:f>
      </x:c>
    </x:row>
    <x:row r="1235">
      <x:c r="D1235" s="22"/>
      <x:c r="E1235" t="str">
        <x:f>IF(LEFT(TRIM(A1235),6)="NAICS ",IFERROR(MID(TRIM(A1235),7,FIND(" ",TRIM(A1235)&amp;" ",7)-7),""),"")</x:f>
      </x:c>
      <x:c r="F1235" t="str">
        <x:f>IF(E1235="","",TRIM(MID(TRIM(A1235),FIND(" ",TRIM(A1235)&amp;" ",7)+1,255)))</x:f>
      </x:c>
      <x:c r="G1235" t="str">
        <x:f>IF(E1235="","",IF(COUNTIF('DATA QCEW'!$A$2:$A$20,E1235)&gt;0,"19-SECTOR","DETAIL / OTHER"))</x:f>
      </x:c>
    </x:row>
    <x:row r="1236">
      <x:c r="D1236" s="22"/>
      <x:c r="E1236" t="str">
        <x:f>IF(LEFT(TRIM(A1236),6)="NAICS ",IFERROR(MID(TRIM(A1236),7,FIND(" ",TRIM(A1236)&amp;" ",7)-7),""),"")</x:f>
      </x:c>
      <x:c r="F1236" t="str">
        <x:f>IF(E1236="","",TRIM(MID(TRIM(A1236),FIND(" ",TRIM(A1236)&amp;" ",7)+1,255)))</x:f>
      </x:c>
      <x:c r="G1236" t="str">
        <x:f>IF(E1236="","",IF(COUNTIF('DATA QCEW'!$A$2:$A$20,E1236)&gt;0,"19-SECTOR","DETAIL / OTHER"))</x:f>
      </x:c>
    </x:row>
    <x:row r="1237">
      <x:c r="D1237" s="22"/>
      <x:c r="E1237" t="str">
        <x:f>IF(LEFT(TRIM(A1237),6)="NAICS ",IFERROR(MID(TRIM(A1237),7,FIND(" ",TRIM(A1237)&amp;" ",7)-7),""),"")</x:f>
      </x:c>
      <x:c r="F1237" t="str">
        <x:f>IF(E1237="","",TRIM(MID(TRIM(A1237),FIND(" ",TRIM(A1237)&amp;" ",7)+1,255)))</x:f>
      </x:c>
      <x:c r="G1237" t="str">
        <x:f>IF(E1237="","",IF(COUNTIF('DATA QCEW'!$A$2:$A$20,E1237)&gt;0,"19-SECTOR","DETAIL / OTHER"))</x:f>
      </x:c>
    </x:row>
    <x:row r="1238">
      <x:c r="D1238" s="22"/>
      <x:c r="E1238" t="str">
        <x:f>IF(LEFT(TRIM(A1238),6)="NAICS ",IFERROR(MID(TRIM(A1238),7,FIND(" ",TRIM(A1238)&amp;" ",7)-7),""),"")</x:f>
      </x:c>
      <x:c r="F1238" t="str">
        <x:f>IF(E1238="","",TRIM(MID(TRIM(A1238),FIND(" ",TRIM(A1238)&amp;" ",7)+1,255)))</x:f>
      </x:c>
      <x:c r="G1238" t="str">
        <x:f>IF(E1238="","",IF(COUNTIF('DATA QCEW'!$A$2:$A$20,E1238)&gt;0,"19-SECTOR","DETAIL / OTHER"))</x:f>
      </x:c>
    </x:row>
    <x:row r="1239">
      <x:c r="D1239" s="22"/>
      <x:c r="E1239" t="str">
        <x:f>IF(LEFT(TRIM(A1239),6)="NAICS ",IFERROR(MID(TRIM(A1239),7,FIND(" ",TRIM(A1239)&amp;" ",7)-7),""),"")</x:f>
      </x:c>
      <x:c r="F1239" t="str">
        <x:f>IF(E1239="","",TRIM(MID(TRIM(A1239),FIND(" ",TRIM(A1239)&amp;" ",7)+1,255)))</x:f>
      </x:c>
      <x:c r="G1239" t="str">
        <x:f>IF(E1239="","",IF(COUNTIF('DATA QCEW'!$A$2:$A$20,E1239)&gt;0,"19-SECTOR","DETAIL / OTHER"))</x:f>
      </x:c>
    </x:row>
    <x:row r="1240">
      <x:c r="D1240" s="22"/>
      <x:c r="E1240" t="str">
        <x:f>IF(LEFT(TRIM(A1240),6)="NAICS ",IFERROR(MID(TRIM(A1240),7,FIND(" ",TRIM(A1240)&amp;" ",7)-7),""),"")</x:f>
      </x:c>
      <x:c r="F1240" t="str">
        <x:f>IF(E1240="","",TRIM(MID(TRIM(A1240),FIND(" ",TRIM(A1240)&amp;" ",7)+1,255)))</x:f>
      </x:c>
      <x:c r="G1240" t="str">
        <x:f>IF(E1240="","",IF(COUNTIF('DATA QCEW'!$A$2:$A$20,E1240)&gt;0,"19-SECTOR","DETAIL / OTHER"))</x:f>
      </x:c>
    </x:row>
    <x:row r="1241">
      <x:c r="D1241" s="22"/>
      <x:c r="E1241" t="str">
        <x:f>IF(LEFT(TRIM(A1241),6)="NAICS ",IFERROR(MID(TRIM(A1241),7,FIND(" ",TRIM(A1241)&amp;" ",7)-7),""),"")</x:f>
      </x:c>
      <x:c r="F1241" t="str">
        <x:f>IF(E1241="","",TRIM(MID(TRIM(A1241),FIND(" ",TRIM(A1241)&amp;" ",7)+1,255)))</x:f>
      </x:c>
      <x:c r="G1241" t="str">
        <x:f>IF(E1241="","",IF(COUNTIF('DATA QCEW'!$A$2:$A$20,E1241)&gt;0,"19-SECTOR","DETAIL / OTHER"))</x:f>
      </x:c>
    </x:row>
    <x:row r="1242">
      <x:c r="D1242" s="22"/>
      <x:c r="E1242" t="str">
        <x:f>IF(LEFT(TRIM(A1242),6)="NAICS ",IFERROR(MID(TRIM(A1242),7,FIND(" ",TRIM(A1242)&amp;" ",7)-7),""),"")</x:f>
      </x:c>
      <x:c r="F1242" t="str">
        <x:f>IF(E1242="","",TRIM(MID(TRIM(A1242),FIND(" ",TRIM(A1242)&amp;" ",7)+1,255)))</x:f>
      </x:c>
      <x:c r="G1242" t="str">
        <x:f>IF(E1242="","",IF(COUNTIF('DATA QCEW'!$A$2:$A$20,E1242)&gt;0,"19-SECTOR","DETAIL / OTHER"))</x:f>
      </x:c>
    </x:row>
    <x:row r="1243">
      <x:c r="D1243" s="22"/>
      <x:c r="E1243" t="str">
        <x:f>IF(LEFT(TRIM(A1243),6)="NAICS ",IFERROR(MID(TRIM(A1243),7,FIND(" ",TRIM(A1243)&amp;" ",7)-7),""),"")</x:f>
      </x:c>
      <x:c r="F1243" t="str">
        <x:f>IF(E1243="","",TRIM(MID(TRIM(A1243),FIND(" ",TRIM(A1243)&amp;" ",7)+1,255)))</x:f>
      </x:c>
      <x:c r="G1243" t="str">
        <x:f>IF(E1243="","",IF(COUNTIF('DATA QCEW'!$A$2:$A$20,E1243)&gt;0,"19-SECTOR","DETAIL / OTHER"))</x:f>
      </x:c>
    </x:row>
    <x:row r="1244">
      <x:c r="D1244" s="22"/>
      <x:c r="E1244" t="str">
        <x:f>IF(LEFT(TRIM(A1244),6)="NAICS ",IFERROR(MID(TRIM(A1244),7,FIND(" ",TRIM(A1244)&amp;" ",7)-7),""),"")</x:f>
      </x:c>
      <x:c r="F1244" t="str">
        <x:f>IF(E1244="","",TRIM(MID(TRIM(A1244),FIND(" ",TRIM(A1244)&amp;" ",7)+1,255)))</x:f>
      </x:c>
      <x:c r="G1244" t="str">
        <x:f>IF(E1244="","",IF(COUNTIF('DATA QCEW'!$A$2:$A$20,E1244)&gt;0,"19-SECTOR","DETAIL / OTHER"))</x:f>
      </x:c>
    </x:row>
    <x:row r="1245">
      <x:c r="D1245" s="22"/>
      <x:c r="E1245" t="str">
        <x:f>IF(LEFT(TRIM(A1245),6)="NAICS ",IFERROR(MID(TRIM(A1245),7,FIND(" ",TRIM(A1245)&amp;" ",7)-7),""),"")</x:f>
      </x:c>
      <x:c r="F1245" t="str">
        <x:f>IF(E1245="","",TRIM(MID(TRIM(A1245),FIND(" ",TRIM(A1245)&amp;" ",7)+1,255)))</x:f>
      </x:c>
      <x:c r="G1245" t="str">
        <x:f>IF(E1245="","",IF(COUNTIF('DATA QCEW'!$A$2:$A$20,E1245)&gt;0,"19-SECTOR","DETAIL / OTHER"))</x:f>
      </x:c>
    </x:row>
    <x:row r="1246">
      <x:c r="D1246" s="22"/>
      <x:c r="E1246" t="str">
        <x:f>IF(LEFT(TRIM(A1246),6)="NAICS ",IFERROR(MID(TRIM(A1246),7,FIND(" ",TRIM(A1246)&amp;" ",7)-7),""),"")</x:f>
      </x:c>
      <x:c r="F1246" t="str">
        <x:f>IF(E1246="","",TRIM(MID(TRIM(A1246),FIND(" ",TRIM(A1246)&amp;" ",7)+1,255)))</x:f>
      </x:c>
      <x:c r="G1246" t="str">
        <x:f>IF(E1246="","",IF(COUNTIF('DATA QCEW'!$A$2:$A$20,E1246)&gt;0,"19-SECTOR","DETAIL / OTHER"))</x:f>
      </x:c>
    </x:row>
    <x:row r="1247">
      <x:c r="D1247" s="22"/>
      <x:c r="E1247" t="str">
        <x:f>IF(LEFT(TRIM(A1247),6)="NAICS ",IFERROR(MID(TRIM(A1247),7,FIND(" ",TRIM(A1247)&amp;" ",7)-7),""),"")</x:f>
      </x:c>
      <x:c r="F1247" t="str">
        <x:f>IF(E1247="","",TRIM(MID(TRIM(A1247),FIND(" ",TRIM(A1247)&amp;" ",7)+1,255)))</x:f>
      </x:c>
      <x:c r="G1247" t="str">
        <x:f>IF(E1247="","",IF(COUNTIF('DATA QCEW'!$A$2:$A$20,E1247)&gt;0,"19-SECTOR","DETAIL / OTHER"))</x:f>
      </x:c>
    </x:row>
    <x:row r="1248">
      <x:c r="D1248" s="22"/>
      <x:c r="E1248" t="str">
        <x:f>IF(LEFT(TRIM(A1248),6)="NAICS ",IFERROR(MID(TRIM(A1248),7,FIND(" ",TRIM(A1248)&amp;" ",7)-7),""),"")</x:f>
      </x:c>
      <x:c r="F1248" t="str">
        <x:f>IF(E1248="","",TRIM(MID(TRIM(A1248),FIND(" ",TRIM(A1248)&amp;" ",7)+1,255)))</x:f>
      </x:c>
      <x:c r="G1248" t="str">
        <x:f>IF(E1248="","",IF(COUNTIF('DATA QCEW'!$A$2:$A$20,E1248)&gt;0,"19-SECTOR","DETAIL / OTHER"))</x:f>
      </x:c>
    </x:row>
    <x:row r="1249">
      <x:c r="D1249" s="22"/>
      <x:c r="E1249" t="str">
        <x:f>IF(LEFT(TRIM(A1249),6)="NAICS ",IFERROR(MID(TRIM(A1249),7,FIND(" ",TRIM(A1249)&amp;" ",7)-7),""),"")</x:f>
      </x:c>
      <x:c r="F1249" t="str">
        <x:f>IF(E1249="","",TRIM(MID(TRIM(A1249),FIND(" ",TRIM(A1249)&amp;" ",7)+1,255)))</x:f>
      </x:c>
      <x:c r="G1249" t="str">
        <x:f>IF(E1249="","",IF(COUNTIF('DATA QCEW'!$A$2:$A$20,E1249)&gt;0,"19-SECTOR","DETAIL / OTHER"))</x:f>
      </x:c>
    </x:row>
    <x:row r="1250">
      <x:c r="D1250" s="22"/>
      <x:c r="E1250" t="str">
        <x:f>IF(LEFT(TRIM(A1250),6)="NAICS ",IFERROR(MID(TRIM(A1250),7,FIND(" ",TRIM(A1250)&amp;" ",7)-7),""),"")</x:f>
      </x:c>
      <x:c r="F1250" t="str">
        <x:f>IF(E1250="","",TRIM(MID(TRIM(A1250),FIND(" ",TRIM(A1250)&amp;" ",7)+1,255)))</x:f>
      </x:c>
      <x:c r="G1250" t="str">
        <x:f>IF(E1250="","",IF(COUNTIF('DATA QCEW'!$A$2:$A$20,E1250)&gt;0,"19-SECTOR","DETAIL / OTHER"))</x:f>
      </x:c>
    </x:row>
    <x:row r="1251">
      <x:c r="D1251" s="22"/>
      <x:c r="E1251" t="str">
        <x:f>IF(LEFT(TRIM(A1251),6)="NAICS ",IFERROR(MID(TRIM(A1251),7,FIND(" ",TRIM(A1251)&amp;" ",7)-7),""),"")</x:f>
      </x:c>
      <x:c r="F1251" t="str">
        <x:f>IF(E1251="","",TRIM(MID(TRIM(A1251),FIND(" ",TRIM(A1251)&amp;" ",7)+1,255)))</x:f>
      </x:c>
      <x:c r="G1251" t="str">
        <x:f>IF(E1251="","",IF(COUNTIF('DATA QCEW'!$A$2:$A$20,E1251)&gt;0,"19-SECTOR","DETAIL / OTHER"))</x:f>
      </x:c>
    </x:row>
    <x:row r="1252">
      <x:c r="D1252" s="22"/>
      <x:c r="E1252" t="str">
        <x:f>IF(LEFT(TRIM(A1252),6)="NAICS ",IFERROR(MID(TRIM(A1252),7,FIND(" ",TRIM(A1252)&amp;" ",7)-7),""),"")</x:f>
      </x:c>
      <x:c r="F1252" t="str">
        <x:f>IF(E1252="","",TRIM(MID(TRIM(A1252),FIND(" ",TRIM(A1252)&amp;" ",7)+1,255)))</x:f>
      </x:c>
      <x:c r="G1252" t="str">
        <x:f>IF(E1252="","",IF(COUNTIF('DATA QCEW'!$A$2:$A$20,E1252)&gt;0,"19-SECTOR","DETAIL / OTHER"))</x:f>
      </x:c>
    </x:row>
    <x:row r="1253">
      <x:c r="D1253" s="22"/>
      <x:c r="E1253" t="str">
        <x:f>IF(LEFT(TRIM(A1253),6)="NAICS ",IFERROR(MID(TRIM(A1253),7,FIND(" ",TRIM(A1253)&amp;" ",7)-7),""),"")</x:f>
      </x:c>
      <x:c r="F1253" t="str">
        <x:f>IF(E1253="","",TRIM(MID(TRIM(A1253),FIND(" ",TRIM(A1253)&amp;" ",7)+1,255)))</x:f>
      </x:c>
      <x:c r="G1253" t="str">
        <x:f>IF(E1253="","",IF(COUNTIF('DATA QCEW'!$A$2:$A$20,E1253)&gt;0,"19-SECTOR","DETAIL / OTHER"))</x:f>
      </x:c>
    </x:row>
    <x:row r="1254">
      <x:c r="D1254" s="22"/>
      <x:c r="E1254" t="str">
        <x:f>IF(LEFT(TRIM(A1254),6)="NAICS ",IFERROR(MID(TRIM(A1254),7,FIND(" ",TRIM(A1254)&amp;" ",7)-7),""),"")</x:f>
      </x:c>
      <x:c r="F1254" t="str">
        <x:f>IF(E1254="","",TRIM(MID(TRIM(A1254),FIND(" ",TRIM(A1254)&amp;" ",7)+1,255)))</x:f>
      </x:c>
      <x:c r="G1254" t="str">
        <x:f>IF(E1254="","",IF(COUNTIF('DATA QCEW'!$A$2:$A$20,E1254)&gt;0,"19-SECTOR","DETAIL / OTHER"))</x:f>
      </x:c>
    </x:row>
    <x:row r="1255">
      <x:c r="D1255" s="22"/>
      <x:c r="E1255" t="str">
        <x:f>IF(LEFT(TRIM(A1255),6)="NAICS ",IFERROR(MID(TRIM(A1255),7,FIND(" ",TRIM(A1255)&amp;" ",7)-7),""),"")</x:f>
      </x:c>
      <x:c r="F1255" t="str">
        <x:f>IF(E1255="","",TRIM(MID(TRIM(A1255),FIND(" ",TRIM(A1255)&amp;" ",7)+1,255)))</x:f>
      </x:c>
      <x:c r="G1255" t="str">
        <x:f>IF(E1255="","",IF(COUNTIF('DATA QCEW'!$A$2:$A$20,E1255)&gt;0,"19-SECTOR","DETAIL / OTHER"))</x:f>
      </x:c>
    </x:row>
    <x:row r="1256">
      <x:c r="D1256" s="22"/>
      <x:c r="E1256" t="str">
        <x:f>IF(LEFT(TRIM(A1256),6)="NAICS ",IFERROR(MID(TRIM(A1256),7,FIND(" ",TRIM(A1256)&amp;" ",7)-7),""),"")</x:f>
      </x:c>
      <x:c r="F1256" t="str">
        <x:f>IF(E1256="","",TRIM(MID(TRIM(A1256),FIND(" ",TRIM(A1256)&amp;" ",7)+1,255)))</x:f>
      </x:c>
      <x:c r="G1256" t="str">
        <x:f>IF(E1256="","",IF(COUNTIF('DATA QCEW'!$A$2:$A$20,E1256)&gt;0,"19-SECTOR","DETAIL / OTHER"))</x:f>
      </x:c>
    </x:row>
    <x:row r="1257">
      <x:c r="D1257" s="22"/>
      <x:c r="E1257" t="str">
        <x:f>IF(LEFT(TRIM(A1257),6)="NAICS ",IFERROR(MID(TRIM(A1257),7,FIND(" ",TRIM(A1257)&amp;" ",7)-7),""),"")</x:f>
      </x:c>
      <x:c r="F1257" t="str">
        <x:f>IF(E1257="","",TRIM(MID(TRIM(A1257),FIND(" ",TRIM(A1257)&amp;" ",7)+1,255)))</x:f>
      </x:c>
      <x:c r="G1257" t="str">
        <x:f>IF(E1257="","",IF(COUNTIF('DATA QCEW'!$A$2:$A$20,E1257)&gt;0,"19-SECTOR","DETAIL / OTHER"))</x:f>
      </x:c>
    </x:row>
    <x:row r="1258">
      <x:c r="D1258" s="22"/>
      <x:c r="E1258" t="str">
        <x:f>IF(LEFT(TRIM(A1258),6)="NAICS ",IFERROR(MID(TRIM(A1258),7,FIND(" ",TRIM(A1258)&amp;" ",7)-7),""),"")</x:f>
      </x:c>
      <x:c r="F1258" t="str">
        <x:f>IF(E1258="","",TRIM(MID(TRIM(A1258),FIND(" ",TRIM(A1258)&amp;" ",7)+1,255)))</x:f>
      </x:c>
      <x:c r="G1258" t="str">
        <x:f>IF(E1258="","",IF(COUNTIF('DATA QCEW'!$A$2:$A$20,E1258)&gt;0,"19-SECTOR","DETAIL / OTHER"))</x:f>
      </x:c>
    </x:row>
    <x:row r="1259">
      <x:c r="D1259" s="22"/>
      <x:c r="E1259" t="str">
        <x:f>IF(LEFT(TRIM(A1259),6)="NAICS ",IFERROR(MID(TRIM(A1259),7,FIND(" ",TRIM(A1259)&amp;" ",7)-7),""),"")</x:f>
      </x:c>
      <x:c r="F1259" t="str">
        <x:f>IF(E1259="","",TRIM(MID(TRIM(A1259),FIND(" ",TRIM(A1259)&amp;" ",7)+1,255)))</x:f>
      </x:c>
      <x:c r="G1259" t="str">
        <x:f>IF(E1259="","",IF(COUNTIF('DATA QCEW'!$A$2:$A$20,E1259)&gt;0,"19-SECTOR","DETAIL / OTHER"))</x:f>
      </x:c>
    </x:row>
    <x:row r="1260">
      <x:c r="D1260" s="22"/>
      <x:c r="E1260" t="str">
        <x:f>IF(LEFT(TRIM(A1260),6)="NAICS ",IFERROR(MID(TRIM(A1260),7,FIND(" ",TRIM(A1260)&amp;" ",7)-7),""),"")</x:f>
      </x:c>
      <x:c r="F1260" t="str">
        <x:f>IF(E1260="","",TRIM(MID(TRIM(A1260),FIND(" ",TRIM(A1260)&amp;" ",7)+1,255)))</x:f>
      </x:c>
      <x:c r="G1260" t="str">
        <x:f>IF(E1260="","",IF(COUNTIF('DATA QCEW'!$A$2:$A$20,E1260)&gt;0,"19-SECTOR","DETAIL / OTHER"))</x:f>
      </x:c>
    </x:row>
    <x:row r="1261">
      <x:c r="D1261" s="22"/>
      <x:c r="E1261" t="str">
        <x:f>IF(LEFT(TRIM(A1261),6)="NAICS ",IFERROR(MID(TRIM(A1261),7,FIND(" ",TRIM(A1261)&amp;" ",7)-7),""),"")</x:f>
      </x:c>
      <x:c r="F1261" t="str">
        <x:f>IF(E1261="","",TRIM(MID(TRIM(A1261),FIND(" ",TRIM(A1261)&amp;" ",7)+1,255)))</x:f>
      </x:c>
      <x:c r="G1261" t="str">
        <x:f>IF(E1261="","",IF(COUNTIF('DATA QCEW'!$A$2:$A$20,E1261)&gt;0,"19-SECTOR","DETAIL / OTHER"))</x:f>
      </x:c>
    </x:row>
    <x:row r="1262">
      <x:c r="D1262" s="22"/>
      <x:c r="E1262" t="str">
        <x:f>IF(LEFT(TRIM(A1262),6)="NAICS ",IFERROR(MID(TRIM(A1262),7,FIND(" ",TRIM(A1262)&amp;" ",7)-7),""),"")</x:f>
      </x:c>
      <x:c r="F1262" t="str">
        <x:f>IF(E1262="","",TRIM(MID(TRIM(A1262),FIND(" ",TRIM(A1262)&amp;" ",7)+1,255)))</x:f>
      </x:c>
      <x:c r="G1262" t="str">
        <x:f>IF(E1262="","",IF(COUNTIF('DATA QCEW'!$A$2:$A$20,E1262)&gt;0,"19-SECTOR","DETAIL / OTHER"))</x:f>
      </x:c>
    </x:row>
    <x:row r="1263">
      <x:c r="D1263" s="22"/>
      <x:c r="E1263" t="str">
        <x:f>IF(LEFT(TRIM(A1263),6)="NAICS ",IFERROR(MID(TRIM(A1263),7,FIND(" ",TRIM(A1263)&amp;" ",7)-7),""),"")</x:f>
      </x:c>
      <x:c r="F1263" t="str">
        <x:f>IF(E1263="","",TRIM(MID(TRIM(A1263),FIND(" ",TRIM(A1263)&amp;" ",7)+1,255)))</x:f>
      </x:c>
      <x:c r="G1263" t="str">
        <x:f>IF(E1263="","",IF(COUNTIF('DATA QCEW'!$A$2:$A$20,E1263)&gt;0,"19-SECTOR","DETAIL / OTHER"))</x:f>
      </x:c>
    </x:row>
    <x:row r="1264">
      <x:c r="D1264" s="22"/>
      <x:c r="E1264" t="str">
        <x:f>IF(LEFT(TRIM(A1264),6)="NAICS ",IFERROR(MID(TRIM(A1264),7,FIND(" ",TRIM(A1264)&amp;" ",7)-7),""),"")</x:f>
      </x:c>
      <x:c r="F1264" t="str">
        <x:f>IF(E1264="","",TRIM(MID(TRIM(A1264),FIND(" ",TRIM(A1264)&amp;" ",7)+1,255)))</x:f>
      </x:c>
      <x:c r="G1264" t="str">
        <x:f>IF(E1264="","",IF(COUNTIF('DATA QCEW'!$A$2:$A$20,E1264)&gt;0,"19-SECTOR","DETAIL / OTHER"))</x:f>
      </x:c>
    </x:row>
    <x:row r="1265">
      <x:c r="D1265" s="22"/>
      <x:c r="E1265" t="str">
        <x:f>IF(LEFT(TRIM(A1265),6)="NAICS ",IFERROR(MID(TRIM(A1265),7,FIND(" ",TRIM(A1265)&amp;" ",7)-7),""),"")</x:f>
      </x:c>
      <x:c r="F1265" t="str">
        <x:f>IF(E1265="","",TRIM(MID(TRIM(A1265),FIND(" ",TRIM(A1265)&amp;" ",7)+1,255)))</x:f>
      </x:c>
      <x:c r="G1265" t="str">
        <x:f>IF(E1265="","",IF(COUNTIF('DATA QCEW'!$A$2:$A$20,E1265)&gt;0,"19-SECTOR","DETAIL / OTHER"))</x:f>
      </x:c>
    </x:row>
    <x:row r="1266">
      <x:c r="D1266" s="22"/>
      <x:c r="E1266" t="str">
        <x:f>IF(LEFT(TRIM(A1266),6)="NAICS ",IFERROR(MID(TRIM(A1266),7,FIND(" ",TRIM(A1266)&amp;" ",7)-7),""),"")</x:f>
      </x:c>
      <x:c r="F1266" t="str">
        <x:f>IF(E1266="","",TRIM(MID(TRIM(A1266),FIND(" ",TRIM(A1266)&amp;" ",7)+1,255)))</x:f>
      </x:c>
      <x:c r="G1266" t="str">
        <x:f>IF(E1266="","",IF(COUNTIF('DATA QCEW'!$A$2:$A$20,E1266)&gt;0,"19-SECTOR","DETAIL / OTHER"))</x:f>
      </x:c>
    </x:row>
    <x:row r="1267">
      <x:c r="D1267" s="22"/>
      <x:c r="E1267" t="str">
        <x:f>IF(LEFT(TRIM(A1267),6)="NAICS ",IFERROR(MID(TRIM(A1267),7,FIND(" ",TRIM(A1267)&amp;" ",7)-7),""),"")</x:f>
      </x:c>
      <x:c r="F1267" t="str">
        <x:f>IF(E1267="","",TRIM(MID(TRIM(A1267),FIND(" ",TRIM(A1267)&amp;" ",7)+1,255)))</x:f>
      </x:c>
      <x:c r="G1267" t="str">
        <x:f>IF(E1267="","",IF(COUNTIF('DATA QCEW'!$A$2:$A$20,E1267)&gt;0,"19-SECTOR","DETAIL / OTHER"))</x:f>
      </x:c>
    </x:row>
    <x:row r="1268">
      <x:c r="D1268" s="22"/>
      <x:c r="E1268" t="str">
        <x:f>IF(LEFT(TRIM(A1268),6)="NAICS ",IFERROR(MID(TRIM(A1268),7,FIND(" ",TRIM(A1268)&amp;" ",7)-7),""),"")</x:f>
      </x:c>
      <x:c r="F1268" t="str">
        <x:f>IF(E1268="","",TRIM(MID(TRIM(A1268),FIND(" ",TRIM(A1268)&amp;" ",7)+1,255)))</x:f>
      </x:c>
      <x:c r="G1268" t="str">
        <x:f>IF(E1268="","",IF(COUNTIF('DATA QCEW'!$A$2:$A$20,E1268)&gt;0,"19-SECTOR","DETAIL / OTHER"))</x:f>
      </x:c>
    </x:row>
    <x:row r="1269">
      <x:c r="D1269" s="22"/>
      <x:c r="E1269" t="str">
        <x:f>IF(LEFT(TRIM(A1269),6)="NAICS ",IFERROR(MID(TRIM(A1269),7,FIND(" ",TRIM(A1269)&amp;" ",7)-7),""),"")</x:f>
      </x:c>
      <x:c r="F1269" t="str">
        <x:f>IF(E1269="","",TRIM(MID(TRIM(A1269),FIND(" ",TRIM(A1269)&amp;" ",7)+1,255)))</x:f>
      </x:c>
      <x:c r="G1269" t="str">
        <x:f>IF(E1269="","",IF(COUNTIF('DATA QCEW'!$A$2:$A$20,E1269)&gt;0,"19-SECTOR","DETAIL / OTHER"))</x:f>
      </x:c>
    </x:row>
    <x:row r="1270">
      <x:c r="D1270" s="22"/>
      <x:c r="E1270" t="str">
        <x:f>IF(LEFT(TRIM(A1270),6)="NAICS ",IFERROR(MID(TRIM(A1270),7,FIND(" ",TRIM(A1270)&amp;" ",7)-7),""),"")</x:f>
      </x:c>
      <x:c r="F1270" t="str">
        <x:f>IF(E1270="","",TRIM(MID(TRIM(A1270),FIND(" ",TRIM(A1270)&amp;" ",7)+1,255)))</x:f>
      </x:c>
      <x:c r="G1270" t="str">
        <x:f>IF(E1270="","",IF(COUNTIF('DATA QCEW'!$A$2:$A$20,E1270)&gt;0,"19-SECTOR","DETAIL / OTHER"))</x:f>
      </x:c>
    </x:row>
    <x:row r="1271">
      <x:c r="D1271" s="22"/>
      <x:c r="E1271" t="str">
        <x:f>IF(LEFT(TRIM(A1271),6)="NAICS ",IFERROR(MID(TRIM(A1271),7,FIND(" ",TRIM(A1271)&amp;" ",7)-7),""),"")</x:f>
      </x:c>
      <x:c r="F1271" t="str">
        <x:f>IF(E1271="","",TRIM(MID(TRIM(A1271),FIND(" ",TRIM(A1271)&amp;" ",7)+1,255)))</x:f>
      </x:c>
      <x:c r="G1271" t="str">
        <x:f>IF(E1271="","",IF(COUNTIF('DATA QCEW'!$A$2:$A$20,E1271)&gt;0,"19-SECTOR","DETAIL / OTHER"))</x:f>
      </x:c>
    </x:row>
    <x:row r="1272">
      <x:c r="D1272" s="22"/>
      <x:c r="E1272" t="str">
        <x:f>IF(LEFT(TRIM(A1272),6)="NAICS ",IFERROR(MID(TRIM(A1272),7,FIND(" ",TRIM(A1272)&amp;" ",7)-7),""),"")</x:f>
      </x:c>
      <x:c r="F1272" t="str">
        <x:f>IF(E1272="","",TRIM(MID(TRIM(A1272),FIND(" ",TRIM(A1272)&amp;" ",7)+1,255)))</x:f>
      </x:c>
      <x:c r="G1272" t="str">
        <x:f>IF(E1272="","",IF(COUNTIF('DATA QCEW'!$A$2:$A$20,E1272)&gt;0,"19-SECTOR","DETAIL / OTHER"))</x:f>
      </x:c>
    </x:row>
    <x:row r="1273">
      <x:c r="D1273" s="22"/>
      <x:c r="E1273" t="str">
        <x:f>IF(LEFT(TRIM(A1273),6)="NAICS ",IFERROR(MID(TRIM(A1273),7,FIND(" ",TRIM(A1273)&amp;" ",7)-7),""),"")</x:f>
      </x:c>
      <x:c r="F1273" t="str">
        <x:f>IF(E1273="","",TRIM(MID(TRIM(A1273),FIND(" ",TRIM(A1273)&amp;" ",7)+1,255)))</x:f>
      </x:c>
      <x:c r="G1273" t="str">
        <x:f>IF(E1273="","",IF(COUNTIF('DATA QCEW'!$A$2:$A$20,E1273)&gt;0,"19-SECTOR","DETAIL / OTHER"))</x:f>
      </x:c>
    </x:row>
    <x:row r="1274">
      <x:c r="D1274" s="22"/>
      <x:c r="E1274" t="str">
        <x:f>IF(LEFT(TRIM(A1274),6)="NAICS ",IFERROR(MID(TRIM(A1274),7,FIND(" ",TRIM(A1274)&amp;" ",7)-7),""),"")</x:f>
      </x:c>
      <x:c r="F1274" t="str">
        <x:f>IF(E1274="","",TRIM(MID(TRIM(A1274),FIND(" ",TRIM(A1274)&amp;" ",7)+1,255)))</x:f>
      </x:c>
      <x:c r="G1274" t="str">
        <x:f>IF(E1274="","",IF(COUNTIF('DATA QCEW'!$A$2:$A$20,E1274)&gt;0,"19-SECTOR","DETAIL / OTHER"))</x:f>
      </x:c>
    </x:row>
    <x:row r="1275">
      <x:c r="D1275" s="22"/>
      <x:c r="E1275" t="str">
        <x:f>IF(LEFT(TRIM(A1275),6)="NAICS ",IFERROR(MID(TRIM(A1275),7,FIND(" ",TRIM(A1275)&amp;" ",7)-7),""),"")</x:f>
      </x:c>
      <x:c r="F1275" t="str">
        <x:f>IF(E1275="","",TRIM(MID(TRIM(A1275),FIND(" ",TRIM(A1275)&amp;" ",7)+1,255)))</x:f>
      </x:c>
      <x:c r="G1275" t="str">
        <x:f>IF(E1275="","",IF(COUNTIF('DATA QCEW'!$A$2:$A$20,E1275)&gt;0,"19-SECTOR","DETAIL / OTHER"))</x:f>
      </x:c>
    </x:row>
    <x:row r="1276">
      <x:c r="D1276" s="22"/>
      <x:c r="E1276" t="str">
        <x:f>IF(LEFT(TRIM(A1276),6)="NAICS ",IFERROR(MID(TRIM(A1276),7,FIND(" ",TRIM(A1276)&amp;" ",7)-7),""),"")</x:f>
      </x:c>
      <x:c r="F1276" t="str">
        <x:f>IF(E1276="","",TRIM(MID(TRIM(A1276),FIND(" ",TRIM(A1276)&amp;" ",7)+1,255)))</x:f>
      </x:c>
      <x:c r="G1276" t="str">
        <x:f>IF(E1276="","",IF(COUNTIF('DATA QCEW'!$A$2:$A$20,E1276)&gt;0,"19-SECTOR","DETAIL / OTHER"))</x:f>
      </x:c>
    </x:row>
    <x:row r="1277">
      <x:c r="D1277" s="22"/>
      <x:c r="E1277" t="str">
        <x:f>IF(LEFT(TRIM(A1277),6)="NAICS ",IFERROR(MID(TRIM(A1277),7,FIND(" ",TRIM(A1277)&amp;" ",7)-7),""),"")</x:f>
      </x:c>
      <x:c r="F1277" t="str">
        <x:f>IF(E1277="","",TRIM(MID(TRIM(A1277),FIND(" ",TRIM(A1277)&amp;" ",7)+1,255)))</x:f>
      </x:c>
      <x:c r="G1277" t="str">
        <x:f>IF(E1277="","",IF(COUNTIF('DATA QCEW'!$A$2:$A$20,E1277)&gt;0,"19-SECTOR","DETAIL / OTHER"))</x:f>
      </x:c>
    </x:row>
    <x:row r="1278">
      <x:c r="D1278" s="22"/>
      <x:c r="E1278" t="str">
        <x:f>IF(LEFT(TRIM(A1278),6)="NAICS ",IFERROR(MID(TRIM(A1278),7,FIND(" ",TRIM(A1278)&amp;" ",7)-7),""),"")</x:f>
      </x:c>
      <x:c r="F1278" t="str">
        <x:f>IF(E1278="","",TRIM(MID(TRIM(A1278),FIND(" ",TRIM(A1278)&amp;" ",7)+1,255)))</x:f>
      </x:c>
      <x:c r="G1278" t="str">
        <x:f>IF(E1278="","",IF(COUNTIF('DATA QCEW'!$A$2:$A$20,E1278)&gt;0,"19-SECTOR","DETAIL / OTHER"))</x:f>
      </x:c>
    </x:row>
    <x:row r="1279">
      <x:c r="D1279" s="22"/>
      <x:c r="E1279" t="str">
        <x:f>IF(LEFT(TRIM(A1279),6)="NAICS ",IFERROR(MID(TRIM(A1279),7,FIND(" ",TRIM(A1279)&amp;" ",7)-7),""),"")</x:f>
      </x:c>
      <x:c r="F1279" t="str">
        <x:f>IF(E1279="","",TRIM(MID(TRIM(A1279),FIND(" ",TRIM(A1279)&amp;" ",7)+1,255)))</x:f>
      </x:c>
      <x:c r="G1279" t="str">
        <x:f>IF(E1279="","",IF(COUNTIF('DATA QCEW'!$A$2:$A$20,E1279)&gt;0,"19-SECTOR","DETAIL / OTHER"))</x:f>
      </x:c>
    </x:row>
    <x:row r="1280">
      <x:c r="D1280" s="22"/>
      <x:c r="E1280" t="str">
        <x:f>IF(LEFT(TRIM(A1280),6)="NAICS ",IFERROR(MID(TRIM(A1280),7,FIND(" ",TRIM(A1280)&amp;" ",7)-7),""),"")</x:f>
      </x:c>
      <x:c r="F1280" t="str">
        <x:f>IF(E1280="","",TRIM(MID(TRIM(A1280),FIND(" ",TRIM(A1280)&amp;" ",7)+1,255)))</x:f>
      </x:c>
      <x:c r="G1280" t="str">
        <x:f>IF(E1280="","",IF(COUNTIF('DATA QCEW'!$A$2:$A$20,E1280)&gt;0,"19-SECTOR","DETAIL / OTHER"))</x:f>
      </x:c>
    </x:row>
    <x:row r="1281">
      <x:c r="D1281" s="22"/>
      <x:c r="E1281" t="str">
        <x:f>IF(LEFT(TRIM(A1281),6)="NAICS ",IFERROR(MID(TRIM(A1281),7,FIND(" ",TRIM(A1281)&amp;" ",7)-7),""),"")</x:f>
      </x:c>
      <x:c r="F1281" t="str">
        <x:f>IF(E1281="","",TRIM(MID(TRIM(A1281),FIND(" ",TRIM(A1281)&amp;" ",7)+1,255)))</x:f>
      </x:c>
      <x:c r="G1281" t="str">
        <x:f>IF(E1281="","",IF(COUNTIF('DATA QCEW'!$A$2:$A$20,E1281)&gt;0,"19-SECTOR","DETAIL / OTHER"))</x:f>
      </x:c>
    </x:row>
    <x:row r="1282">
      <x:c r="D1282" s="22"/>
      <x:c r="E1282" t="str">
        <x:f>IF(LEFT(TRIM(A1282),6)="NAICS ",IFERROR(MID(TRIM(A1282),7,FIND(" ",TRIM(A1282)&amp;" ",7)-7),""),"")</x:f>
      </x:c>
      <x:c r="F1282" t="str">
        <x:f>IF(E1282="","",TRIM(MID(TRIM(A1282),FIND(" ",TRIM(A1282)&amp;" ",7)+1,255)))</x:f>
      </x:c>
      <x:c r="G1282" t="str">
        <x:f>IF(E1282="","",IF(COUNTIF('DATA QCEW'!$A$2:$A$20,E1282)&gt;0,"19-SECTOR","DETAIL / OTHER"))</x:f>
      </x:c>
    </x:row>
    <x:row r="1283">
      <x:c r="D1283" s="22"/>
      <x:c r="E1283" t="str">
        <x:f>IF(LEFT(TRIM(A1283),6)="NAICS ",IFERROR(MID(TRIM(A1283),7,FIND(" ",TRIM(A1283)&amp;" ",7)-7),""),"")</x:f>
      </x:c>
      <x:c r="F1283" t="str">
        <x:f>IF(E1283="","",TRIM(MID(TRIM(A1283),FIND(" ",TRIM(A1283)&amp;" ",7)+1,255)))</x:f>
      </x:c>
      <x:c r="G1283" t="str">
        <x:f>IF(E1283="","",IF(COUNTIF('DATA QCEW'!$A$2:$A$20,E1283)&gt;0,"19-SECTOR","DETAIL / OTHER"))</x:f>
      </x:c>
    </x:row>
    <x:row r="1284">
      <x:c r="D1284" s="22"/>
      <x:c r="E1284" t="str">
        <x:f>IF(LEFT(TRIM(A1284),6)="NAICS ",IFERROR(MID(TRIM(A1284),7,FIND(" ",TRIM(A1284)&amp;" ",7)-7),""),"")</x:f>
      </x:c>
      <x:c r="F1284" t="str">
        <x:f>IF(E1284="","",TRIM(MID(TRIM(A1284),FIND(" ",TRIM(A1284)&amp;" ",7)+1,255)))</x:f>
      </x:c>
      <x:c r="G1284" t="str">
        <x:f>IF(E1284="","",IF(COUNTIF('DATA QCEW'!$A$2:$A$20,E1284)&gt;0,"19-SECTOR","DETAIL / OTHER"))</x:f>
      </x:c>
    </x:row>
    <x:row r="1285">
      <x:c r="D1285" s="22"/>
      <x:c r="E1285" t="str">
        <x:f>IF(LEFT(TRIM(A1285),6)="NAICS ",IFERROR(MID(TRIM(A1285),7,FIND(" ",TRIM(A1285)&amp;" ",7)-7),""),"")</x:f>
      </x:c>
      <x:c r="F1285" t="str">
        <x:f>IF(E1285="","",TRIM(MID(TRIM(A1285),FIND(" ",TRIM(A1285)&amp;" ",7)+1,255)))</x:f>
      </x:c>
      <x:c r="G1285" t="str">
        <x:f>IF(E1285="","",IF(COUNTIF('DATA QCEW'!$A$2:$A$20,E1285)&gt;0,"19-SECTOR","DETAIL / OTHER"))</x:f>
      </x:c>
    </x:row>
    <x:row r="1286">
      <x:c r="D1286" s="22"/>
      <x:c r="E1286" t="str">
        <x:f>IF(LEFT(TRIM(A1286),6)="NAICS ",IFERROR(MID(TRIM(A1286),7,FIND(" ",TRIM(A1286)&amp;" ",7)-7),""),"")</x:f>
      </x:c>
      <x:c r="F1286" t="str">
        <x:f>IF(E1286="","",TRIM(MID(TRIM(A1286),FIND(" ",TRIM(A1286)&amp;" ",7)+1,255)))</x:f>
      </x:c>
      <x:c r="G1286" t="str">
        <x:f>IF(E1286="","",IF(COUNTIF('DATA QCEW'!$A$2:$A$20,E1286)&gt;0,"19-SECTOR","DETAIL / OTHER"))</x:f>
      </x:c>
    </x:row>
    <x:row r="1287">
      <x:c r="D1287" s="22"/>
      <x:c r="E1287" t="str">
        <x:f>IF(LEFT(TRIM(A1287),6)="NAICS ",IFERROR(MID(TRIM(A1287),7,FIND(" ",TRIM(A1287)&amp;" ",7)-7),""),"")</x:f>
      </x:c>
      <x:c r="F1287" t="str">
        <x:f>IF(E1287="","",TRIM(MID(TRIM(A1287),FIND(" ",TRIM(A1287)&amp;" ",7)+1,255)))</x:f>
      </x:c>
      <x:c r="G1287" t="str">
        <x:f>IF(E1287="","",IF(COUNTIF('DATA QCEW'!$A$2:$A$20,E1287)&gt;0,"19-SECTOR","DETAIL / OTHER"))</x:f>
      </x:c>
    </x:row>
    <x:row r="1288">
      <x:c r="D1288" s="22"/>
      <x:c r="E1288" t="str">
        <x:f>IF(LEFT(TRIM(A1288),6)="NAICS ",IFERROR(MID(TRIM(A1288),7,FIND(" ",TRIM(A1288)&amp;" ",7)-7),""),"")</x:f>
      </x:c>
      <x:c r="F1288" t="str">
        <x:f>IF(E1288="","",TRIM(MID(TRIM(A1288),FIND(" ",TRIM(A1288)&amp;" ",7)+1,255)))</x:f>
      </x:c>
      <x:c r="G1288" t="str">
        <x:f>IF(E1288="","",IF(COUNTIF('DATA QCEW'!$A$2:$A$20,E1288)&gt;0,"19-SECTOR","DETAIL / OTHER"))</x:f>
      </x:c>
    </x:row>
    <x:row r="1289">
      <x:c r="D1289" s="22"/>
      <x:c r="E1289" t="str">
        <x:f>IF(LEFT(TRIM(A1289),6)="NAICS ",IFERROR(MID(TRIM(A1289),7,FIND(" ",TRIM(A1289)&amp;" ",7)-7),""),"")</x:f>
      </x:c>
      <x:c r="F1289" t="str">
        <x:f>IF(E1289="","",TRIM(MID(TRIM(A1289),FIND(" ",TRIM(A1289)&amp;" ",7)+1,255)))</x:f>
      </x:c>
      <x:c r="G1289" t="str">
        <x:f>IF(E1289="","",IF(COUNTIF('DATA QCEW'!$A$2:$A$20,E1289)&gt;0,"19-SECTOR","DETAIL / OTHER"))</x:f>
      </x:c>
    </x:row>
    <x:row r="1290">
      <x:c r="D1290" s="22"/>
      <x:c r="E1290" t="str">
        <x:f>IF(LEFT(TRIM(A1290),6)="NAICS ",IFERROR(MID(TRIM(A1290),7,FIND(" ",TRIM(A1290)&amp;" ",7)-7),""),"")</x:f>
      </x:c>
      <x:c r="F1290" t="str">
        <x:f>IF(E1290="","",TRIM(MID(TRIM(A1290),FIND(" ",TRIM(A1290)&amp;" ",7)+1,255)))</x:f>
      </x:c>
      <x:c r="G1290" t="str">
        <x:f>IF(E1290="","",IF(COUNTIF('DATA QCEW'!$A$2:$A$20,E1290)&gt;0,"19-SECTOR","DETAIL / OTHER"))</x:f>
      </x:c>
    </x:row>
    <x:row r="1291">
      <x:c r="D1291" s="22"/>
      <x:c r="E1291" t="str">
        <x:f>IF(LEFT(TRIM(A1291),6)="NAICS ",IFERROR(MID(TRIM(A1291),7,FIND(" ",TRIM(A1291)&amp;" ",7)-7),""),"")</x:f>
      </x:c>
      <x:c r="F1291" t="str">
        <x:f>IF(E1291="","",TRIM(MID(TRIM(A1291),FIND(" ",TRIM(A1291)&amp;" ",7)+1,255)))</x:f>
      </x:c>
      <x:c r="G1291" t="str">
        <x:f>IF(E1291="","",IF(COUNTIF('DATA QCEW'!$A$2:$A$20,E1291)&gt;0,"19-SECTOR","DETAIL / OTHER"))</x:f>
      </x:c>
    </x:row>
    <x:row r="1292">
      <x:c r="D1292" s="22"/>
      <x:c r="E1292" t="str">
        <x:f>IF(LEFT(TRIM(A1292),6)="NAICS ",IFERROR(MID(TRIM(A1292),7,FIND(" ",TRIM(A1292)&amp;" ",7)-7),""),"")</x:f>
      </x:c>
      <x:c r="F1292" t="str">
        <x:f>IF(E1292="","",TRIM(MID(TRIM(A1292),FIND(" ",TRIM(A1292)&amp;" ",7)+1,255)))</x:f>
      </x:c>
      <x:c r="G1292" t="str">
        <x:f>IF(E1292="","",IF(COUNTIF('DATA QCEW'!$A$2:$A$20,E1292)&gt;0,"19-SECTOR","DETAIL / OTHER"))</x:f>
      </x:c>
    </x:row>
    <x:row r="1293">
      <x:c r="D1293" s="22"/>
      <x:c r="E1293" t="str">
        <x:f>IF(LEFT(TRIM(A1293),6)="NAICS ",IFERROR(MID(TRIM(A1293),7,FIND(" ",TRIM(A1293)&amp;" ",7)-7),""),"")</x:f>
      </x:c>
      <x:c r="F1293" t="str">
        <x:f>IF(E1293="","",TRIM(MID(TRIM(A1293),FIND(" ",TRIM(A1293)&amp;" ",7)+1,255)))</x:f>
      </x:c>
      <x:c r="G1293" t="str">
        <x:f>IF(E1293="","",IF(COUNTIF('DATA QCEW'!$A$2:$A$20,E1293)&gt;0,"19-SECTOR","DETAIL / OTHER"))</x:f>
      </x:c>
    </x:row>
    <x:row r="1294">
      <x:c r="D1294" s="22"/>
      <x:c r="E1294" t="str">
        <x:f>IF(LEFT(TRIM(A1294),6)="NAICS ",IFERROR(MID(TRIM(A1294),7,FIND(" ",TRIM(A1294)&amp;" ",7)-7),""),"")</x:f>
      </x:c>
      <x:c r="F1294" t="str">
        <x:f>IF(E1294="","",TRIM(MID(TRIM(A1294),FIND(" ",TRIM(A1294)&amp;" ",7)+1,255)))</x:f>
      </x:c>
      <x:c r="G1294" t="str">
        <x:f>IF(E1294="","",IF(COUNTIF('DATA QCEW'!$A$2:$A$20,E1294)&gt;0,"19-SECTOR","DETAIL / OTHER"))</x:f>
      </x:c>
    </x:row>
    <x:row r="1295">
      <x:c r="D1295" s="22"/>
      <x:c r="E1295" t="str">
        <x:f>IF(LEFT(TRIM(A1295),6)="NAICS ",IFERROR(MID(TRIM(A1295),7,FIND(" ",TRIM(A1295)&amp;" ",7)-7),""),"")</x:f>
      </x:c>
      <x:c r="F1295" t="str">
        <x:f>IF(E1295="","",TRIM(MID(TRIM(A1295),FIND(" ",TRIM(A1295)&amp;" ",7)+1,255)))</x:f>
      </x:c>
      <x:c r="G1295" t="str">
        <x:f>IF(E1295="","",IF(COUNTIF('DATA QCEW'!$A$2:$A$20,E1295)&gt;0,"19-SECTOR","DETAIL / OTHER"))</x:f>
      </x:c>
    </x:row>
    <x:row r="1296">
      <x:c r="D1296" s="22"/>
      <x:c r="E1296" t="str">
        <x:f>IF(LEFT(TRIM(A1296),6)="NAICS ",IFERROR(MID(TRIM(A1296),7,FIND(" ",TRIM(A1296)&amp;" ",7)-7),""),"")</x:f>
      </x:c>
      <x:c r="F1296" t="str">
        <x:f>IF(E1296="","",TRIM(MID(TRIM(A1296),FIND(" ",TRIM(A1296)&amp;" ",7)+1,255)))</x:f>
      </x:c>
      <x:c r="G1296" t="str">
        <x:f>IF(E1296="","",IF(COUNTIF('DATA QCEW'!$A$2:$A$20,E1296)&gt;0,"19-SECTOR","DETAIL / OTHER"))</x:f>
      </x:c>
    </x:row>
    <x:row r="1297">
      <x:c r="D1297" s="22"/>
      <x:c r="E1297" t="str">
        <x:f>IF(LEFT(TRIM(A1297),6)="NAICS ",IFERROR(MID(TRIM(A1297),7,FIND(" ",TRIM(A1297)&amp;" ",7)-7),""),"")</x:f>
      </x:c>
      <x:c r="F1297" t="str">
        <x:f>IF(E1297="","",TRIM(MID(TRIM(A1297),FIND(" ",TRIM(A1297)&amp;" ",7)+1,255)))</x:f>
      </x:c>
      <x:c r="G1297" t="str">
        <x:f>IF(E1297="","",IF(COUNTIF('DATA QCEW'!$A$2:$A$20,E1297)&gt;0,"19-SECTOR","DETAIL / OTHER"))</x:f>
      </x:c>
    </x:row>
    <x:row r="1298">
      <x:c r="D1298" s="22"/>
      <x:c r="E1298" t="str">
        <x:f>IF(LEFT(TRIM(A1298),6)="NAICS ",IFERROR(MID(TRIM(A1298),7,FIND(" ",TRIM(A1298)&amp;" ",7)-7),""),"")</x:f>
      </x:c>
      <x:c r="F1298" t="str">
        <x:f>IF(E1298="","",TRIM(MID(TRIM(A1298),FIND(" ",TRIM(A1298)&amp;" ",7)+1,255)))</x:f>
      </x:c>
      <x:c r="G1298" t="str">
        <x:f>IF(E1298="","",IF(COUNTIF('DATA QCEW'!$A$2:$A$20,E1298)&gt;0,"19-SECTOR","DETAIL / OTHER"))</x:f>
      </x:c>
    </x:row>
    <x:row r="1299">
      <x:c r="D1299" s="22"/>
      <x:c r="E1299" t="str">
        <x:f>IF(LEFT(TRIM(A1299),6)="NAICS ",IFERROR(MID(TRIM(A1299),7,FIND(" ",TRIM(A1299)&amp;" ",7)-7),""),"")</x:f>
      </x:c>
      <x:c r="F1299" t="str">
        <x:f>IF(E1299="","",TRIM(MID(TRIM(A1299),FIND(" ",TRIM(A1299)&amp;" ",7)+1,255)))</x:f>
      </x:c>
      <x:c r="G1299" t="str">
        <x:f>IF(E1299="","",IF(COUNTIF('DATA QCEW'!$A$2:$A$20,E1299)&gt;0,"19-SECTOR","DETAIL / OTHER"))</x:f>
      </x:c>
    </x:row>
    <x:row r="1300">
      <x:c r="D1300" s="22"/>
      <x:c r="E1300" t="str">
        <x:f>IF(LEFT(TRIM(A1300),6)="NAICS ",IFERROR(MID(TRIM(A1300),7,FIND(" ",TRIM(A1300)&amp;" ",7)-7),""),"")</x:f>
      </x:c>
      <x:c r="F1300" t="str">
        <x:f>IF(E1300="","",TRIM(MID(TRIM(A1300),FIND(" ",TRIM(A1300)&amp;" ",7)+1,255)))</x:f>
      </x:c>
      <x:c r="G1300" t="str">
        <x:f>IF(E1300="","",IF(COUNTIF('DATA QCEW'!$A$2:$A$20,E1300)&gt;0,"19-SECTOR","DETAIL / OTHER"))</x:f>
      </x:c>
    </x:row>
    <x:row r="1301">
      <x:c r="D1301" s="22"/>
      <x:c r="E1301" t="str">
        <x:f>IF(LEFT(TRIM(A1301),6)="NAICS ",IFERROR(MID(TRIM(A1301),7,FIND(" ",TRIM(A1301)&amp;" ",7)-7),""),"")</x:f>
      </x:c>
      <x:c r="F1301" t="str">
        <x:f>IF(E1301="","",TRIM(MID(TRIM(A1301),FIND(" ",TRIM(A1301)&amp;" ",7)+1,255)))</x:f>
      </x:c>
      <x:c r="G1301" t="str">
        <x:f>IF(E1301="","",IF(COUNTIF('DATA QCEW'!$A$2:$A$20,E1301)&gt;0,"19-SECTOR","DETAIL / OTHER"))</x:f>
      </x:c>
    </x:row>
    <x:row r="1302">
      <x:c r="D1302" s="22"/>
      <x:c r="E1302" t="str">
        <x:f>IF(LEFT(TRIM(A1302),6)="NAICS ",IFERROR(MID(TRIM(A1302),7,FIND(" ",TRIM(A1302)&amp;" ",7)-7),""),"")</x:f>
      </x:c>
      <x:c r="F1302" t="str">
        <x:f>IF(E1302="","",TRIM(MID(TRIM(A1302),FIND(" ",TRIM(A1302)&amp;" ",7)+1,255)))</x:f>
      </x:c>
      <x:c r="G1302" t="str">
        <x:f>IF(E1302="","",IF(COUNTIF('DATA QCEW'!$A$2:$A$20,E1302)&gt;0,"19-SECTOR","DETAIL / OTHER"))</x:f>
      </x:c>
    </x:row>
    <x:row r="1303">
      <x:c r="D1303" s="22"/>
      <x:c r="E1303" t="str">
        <x:f>IF(LEFT(TRIM(A1303),6)="NAICS ",IFERROR(MID(TRIM(A1303),7,FIND(" ",TRIM(A1303)&amp;" ",7)-7),""),"")</x:f>
      </x:c>
      <x:c r="F1303" t="str">
        <x:f>IF(E1303="","",TRIM(MID(TRIM(A1303),FIND(" ",TRIM(A1303)&amp;" ",7)+1,255)))</x:f>
      </x:c>
      <x:c r="G1303" t="str">
        <x:f>IF(E1303="","",IF(COUNTIF('DATA QCEW'!$A$2:$A$20,E1303)&gt;0,"19-SECTOR","DETAIL / OTHER"))</x:f>
      </x:c>
    </x:row>
    <x:row r="1304">
      <x:c r="D1304" s="22"/>
      <x:c r="E1304" t="str">
        <x:f>IF(LEFT(TRIM(A1304),6)="NAICS ",IFERROR(MID(TRIM(A1304),7,FIND(" ",TRIM(A1304)&amp;" ",7)-7),""),"")</x:f>
      </x:c>
      <x:c r="F1304" t="str">
        <x:f>IF(E1304="","",TRIM(MID(TRIM(A1304),FIND(" ",TRIM(A1304)&amp;" ",7)+1,255)))</x:f>
      </x:c>
      <x:c r="G1304" t="str">
        <x:f>IF(E1304="","",IF(COUNTIF('DATA QCEW'!$A$2:$A$20,E1304)&gt;0,"19-SECTOR","DETAIL / OTHER"))</x:f>
      </x:c>
    </x:row>
    <x:row r="1305">
      <x:c r="D1305" s="22"/>
      <x:c r="E1305" t="str">
        <x:f>IF(LEFT(TRIM(A1305),6)="NAICS ",IFERROR(MID(TRIM(A1305),7,FIND(" ",TRIM(A1305)&amp;" ",7)-7),""),"")</x:f>
      </x:c>
      <x:c r="F1305" t="str">
        <x:f>IF(E1305="","",TRIM(MID(TRIM(A1305),FIND(" ",TRIM(A1305)&amp;" ",7)+1,255)))</x:f>
      </x:c>
      <x:c r="G1305" t="str">
        <x:f>IF(E1305="","",IF(COUNTIF('DATA QCEW'!$A$2:$A$20,E1305)&gt;0,"19-SECTOR","DETAIL / OTHER"))</x:f>
      </x:c>
    </x:row>
    <x:row r="1306">
      <x:c r="D1306" s="22"/>
      <x:c r="E1306" t="str">
        <x:f>IF(LEFT(TRIM(A1306),6)="NAICS ",IFERROR(MID(TRIM(A1306),7,FIND(" ",TRIM(A1306)&amp;" ",7)-7),""),"")</x:f>
      </x:c>
      <x:c r="F1306" t="str">
        <x:f>IF(E1306="","",TRIM(MID(TRIM(A1306),FIND(" ",TRIM(A1306)&amp;" ",7)+1,255)))</x:f>
      </x:c>
      <x:c r="G1306" t="str">
        <x:f>IF(E1306="","",IF(COUNTIF('DATA QCEW'!$A$2:$A$20,E1306)&gt;0,"19-SECTOR","DETAIL / OTHER"))</x:f>
      </x:c>
    </x:row>
    <x:row r="1307">
      <x:c r="D1307" s="22"/>
      <x:c r="E1307" t="str">
        <x:f>IF(LEFT(TRIM(A1307),6)="NAICS ",IFERROR(MID(TRIM(A1307),7,FIND(" ",TRIM(A1307)&amp;" ",7)-7),""),"")</x:f>
      </x:c>
      <x:c r="F1307" t="str">
        <x:f>IF(E1307="","",TRIM(MID(TRIM(A1307),FIND(" ",TRIM(A1307)&amp;" ",7)+1,255)))</x:f>
      </x:c>
      <x:c r="G1307" t="str">
        <x:f>IF(E1307="","",IF(COUNTIF('DATA QCEW'!$A$2:$A$20,E1307)&gt;0,"19-SECTOR","DETAIL / OTHER"))</x:f>
      </x:c>
    </x:row>
    <x:row r="1308">
      <x:c r="D1308" s="22"/>
      <x:c r="E1308" t="str">
        <x:f>IF(LEFT(TRIM(A1308),6)="NAICS ",IFERROR(MID(TRIM(A1308),7,FIND(" ",TRIM(A1308)&amp;" ",7)-7),""),"")</x:f>
      </x:c>
      <x:c r="F1308" t="str">
        <x:f>IF(E1308="","",TRIM(MID(TRIM(A1308),FIND(" ",TRIM(A1308)&amp;" ",7)+1,255)))</x:f>
      </x:c>
      <x:c r="G1308" t="str">
        <x:f>IF(E1308="","",IF(COUNTIF('DATA QCEW'!$A$2:$A$20,E1308)&gt;0,"19-SECTOR","DETAIL / OTHER"))</x:f>
      </x:c>
    </x:row>
    <x:row r="1309">
      <x:c r="D1309" s="22"/>
      <x:c r="E1309" t="str">
        <x:f>IF(LEFT(TRIM(A1309),6)="NAICS ",IFERROR(MID(TRIM(A1309),7,FIND(" ",TRIM(A1309)&amp;" ",7)-7),""),"")</x:f>
      </x:c>
      <x:c r="F1309" t="str">
        <x:f>IF(E1309="","",TRIM(MID(TRIM(A1309),FIND(" ",TRIM(A1309)&amp;" ",7)+1,255)))</x:f>
      </x:c>
      <x:c r="G1309" t="str">
        <x:f>IF(E1309="","",IF(COUNTIF('DATA QCEW'!$A$2:$A$20,E1309)&gt;0,"19-SECTOR","DETAIL / OTHER"))</x:f>
      </x:c>
    </x:row>
    <x:row r="1310">
      <x:c r="D1310" s="22"/>
      <x:c r="E1310" t="str">
        <x:f>IF(LEFT(TRIM(A1310),6)="NAICS ",IFERROR(MID(TRIM(A1310),7,FIND(" ",TRIM(A1310)&amp;" ",7)-7),""),"")</x:f>
      </x:c>
      <x:c r="F1310" t="str">
        <x:f>IF(E1310="","",TRIM(MID(TRIM(A1310),FIND(" ",TRIM(A1310)&amp;" ",7)+1,255)))</x:f>
      </x:c>
      <x:c r="G1310" t="str">
        <x:f>IF(E1310="","",IF(COUNTIF('DATA QCEW'!$A$2:$A$20,E1310)&gt;0,"19-SECTOR","DETAIL / OTHER"))</x:f>
      </x:c>
    </x:row>
    <x:row r="1311">
      <x:c r="D1311" s="22"/>
      <x:c r="E1311" t="str">
        <x:f>IF(LEFT(TRIM(A1311),6)="NAICS ",IFERROR(MID(TRIM(A1311),7,FIND(" ",TRIM(A1311)&amp;" ",7)-7),""),"")</x:f>
      </x:c>
      <x:c r="F1311" t="str">
        <x:f>IF(E1311="","",TRIM(MID(TRIM(A1311),FIND(" ",TRIM(A1311)&amp;" ",7)+1,255)))</x:f>
      </x:c>
      <x:c r="G1311" t="str">
        <x:f>IF(E1311="","",IF(COUNTIF('DATA QCEW'!$A$2:$A$20,E1311)&gt;0,"19-SECTOR","DETAIL / OTHER"))</x:f>
      </x:c>
    </x:row>
    <x:row r="1312">
      <x:c r="D1312" s="22"/>
      <x:c r="E1312" t="str">
        <x:f>IF(LEFT(TRIM(A1312),6)="NAICS ",IFERROR(MID(TRIM(A1312),7,FIND(" ",TRIM(A1312)&amp;" ",7)-7),""),"")</x:f>
      </x:c>
      <x:c r="F1312" t="str">
        <x:f>IF(E1312="","",TRIM(MID(TRIM(A1312),FIND(" ",TRIM(A1312)&amp;" ",7)+1,255)))</x:f>
      </x:c>
      <x:c r="G1312" t="str">
        <x:f>IF(E1312="","",IF(COUNTIF('DATA QCEW'!$A$2:$A$20,E1312)&gt;0,"19-SECTOR","DETAIL / OTHER"))</x:f>
      </x:c>
    </x:row>
    <x:row r="1313">
      <x:c r="D1313" s="22"/>
      <x:c r="E1313" t="str">
        <x:f>IF(LEFT(TRIM(A1313),6)="NAICS ",IFERROR(MID(TRIM(A1313),7,FIND(" ",TRIM(A1313)&amp;" ",7)-7),""),"")</x:f>
      </x:c>
      <x:c r="F1313" t="str">
        <x:f>IF(E1313="","",TRIM(MID(TRIM(A1313),FIND(" ",TRIM(A1313)&amp;" ",7)+1,255)))</x:f>
      </x:c>
      <x:c r="G1313" t="str">
        <x:f>IF(E1313="","",IF(COUNTIF('DATA QCEW'!$A$2:$A$20,E1313)&gt;0,"19-SECTOR","DETAIL / OTHER"))</x:f>
      </x:c>
    </x:row>
    <x:row r="1314">
      <x:c r="D1314" s="22"/>
      <x:c r="E1314" t="str">
        <x:f>IF(LEFT(TRIM(A1314),6)="NAICS ",IFERROR(MID(TRIM(A1314),7,FIND(" ",TRIM(A1314)&amp;" ",7)-7),""),"")</x:f>
      </x:c>
      <x:c r="F1314" t="str">
        <x:f>IF(E1314="","",TRIM(MID(TRIM(A1314),FIND(" ",TRIM(A1314)&amp;" ",7)+1,255)))</x:f>
      </x:c>
      <x:c r="G1314" t="str">
        <x:f>IF(E1314="","",IF(COUNTIF('DATA QCEW'!$A$2:$A$20,E1314)&gt;0,"19-SECTOR","DETAIL / OTHER"))</x:f>
      </x:c>
    </x:row>
    <x:row r="1315">
      <x:c r="D1315" s="22"/>
      <x:c r="E1315" t="str">
        <x:f>IF(LEFT(TRIM(A1315),6)="NAICS ",IFERROR(MID(TRIM(A1315),7,FIND(" ",TRIM(A1315)&amp;" ",7)-7),""),"")</x:f>
      </x:c>
      <x:c r="F1315" t="str">
        <x:f>IF(E1315="","",TRIM(MID(TRIM(A1315),FIND(" ",TRIM(A1315)&amp;" ",7)+1,255)))</x:f>
      </x:c>
      <x:c r="G1315" t="str">
        <x:f>IF(E1315="","",IF(COUNTIF('DATA QCEW'!$A$2:$A$20,E1315)&gt;0,"19-SECTOR","DETAIL / OTHER"))</x:f>
      </x:c>
    </x:row>
    <x:row r="1316">
      <x:c r="D1316" s="22"/>
      <x:c r="E1316" t="str">
        <x:f>IF(LEFT(TRIM(A1316),6)="NAICS ",IFERROR(MID(TRIM(A1316),7,FIND(" ",TRIM(A1316)&amp;" ",7)-7),""),"")</x:f>
      </x:c>
      <x:c r="F1316" t="str">
        <x:f>IF(E1316="","",TRIM(MID(TRIM(A1316),FIND(" ",TRIM(A1316)&amp;" ",7)+1,255)))</x:f>
      </x:c>
      <x:c r="G1316" t="str">
        <x:f>IF(E1316="","",IF(COUNTIF('DATA QCEW'!$A$2:$A$20,E1316)&gt;0,"19-SECTOR","DETAIL / OTHER"))</x:f>
      </x:c>
    </x:row>
    <x:row r="1317">
      <x:c r="D1317" s="22"/>
      <x:c r="E1317" t="str">
        <x:f>IF(LEFT(TRIM(A1317),6)="NAICS ",IFERROR(MID(TRIM(A1317),7,FIND(" ",TRIM(A1317)&amp;" ",7)-7),""),"")</x:f>
      </x:c>
      <x:c r="F1317" t="str">
        <x:f>IF(E1317="","",TRIM(MID(TRIM(A1317),FIND(" ",TRIM(A1317)&amp;" ",7)+1,255)))</x:f>
      </x:c>
      <x:c r="G1317" t="str">
        <x:f>IF(E1317="","",IF(COUNTIF('DATA QCEW'!$A$2:$A$20,E1317)&gt;0,"19-SECTOR","DETAIL / OTHER"))</x:f>
      </x:c>
    </x:row>
    <x:row r="1318">
      <x:c r="D1318" s="22"/>
      <x:c r="E1318" t="str">
        <x:f>IF(LEFT(TRIM(A1318),6)="NAICS ",IFERROR(MID(TRIM(A1318),7,FIND(" ",TRIM(A1318)&amp;" ",7)-7),""),"")</x:f>
      </x:c>
      <x:c r="F1318" t="str">
        <x:f>IF(E1318="","",TRIM(MID(TRIM(A1318),FIND(" ",TRIM(A1318)&amp;" ",7)+1,255)))</x:f>
      </x:c>
      <x:c r="G1318" t="str">
        <x:f>IF(E1318="","",IF(COUNTIF('DATA QCEW'!$A$2:$A$20,E1318)&gt;0,"19-SECTOR","DETAIL / OTHER"))</x:f>
      </x:c>
    </x:row>
    <x:row r="1319">
      <x:c r="D1319" s="22"/>
      <x:c r="E1319" t="str">
        <x:f>IF(LEFT(TRIM(A1319),6)="NAICS ",IFERROR(MID(TRIM(A1319),7,FIND(" ",TRIM(A1319)&amp;" ",7)-7),""),"")</x:f>
      </x:c>
      <x:c r="F1319" t="str">
        <x:f>IF(E1319="","",TRIM(MID(TRIM(A1319),FIND(" ",TRIM(A1319)&amp;" ",7)+1,255)))</x:f>
      </x:c>
      <x:c r="G1319" t="str">
        <x:f>IF(E1319="","",IF(COUNTIF('DATA QCEW'!$A$2:$A$20,E1319)&gt;0,"19-SECTOR","DETAIL / OTHER"))</x:f>
      </x:c>
    </x:row>
    <x:row r="1320">
      <x:c r="D1320" s="22"/>
      <x:c r="E1320" t="str">
        <x:f>IF(LEFT(TRIM(A1320),6)="NAICS ",IFERROR(MID(TRIM(A1320),7,FIND(" ",TRIM(A1320)&amp;" ",7)-7),""),"")</x:f>
      </x:c>
      <x:c r="F1320" t="str">
        <x:f>IF(E1320="","",TRIM(MID(TRIM(A1320),FIND(" ",TRIM(A1320)&amp;" ",7)+1,255)))</x:f>
      </x:c>
      <x:c r="G1320" t="str">
        <x:f>IF(E1320="","",IF(COUNTIF('DATA QCEW'!$A$2:$A$20,E1320)&gt;0,"19-SECTOR","DETAIL / OTHER"))</x:f>
      </x:c>
    </x:row>
    <x:row r="1321">
      <x:c r="D1321" s="22"/>
      <x:c r="E1321" t="str">
        <x:f>IF(LEFT(TRIM(A1321),6)="NAICS ",IFERROR(MID(TRIM(A1321),7,FIND(" ",TRIM(A1321)&amp;" ",7)-7),""),"")</x:f>
      </x:c>
      <x:c r="F1321" t="str">
        <x:f>IF(E1321="","",TRIM(MID(TRIM(A1321),FIND(" ",TRIM(A1321)&amp;" ",7)+1,255)))</x:f>
      </x:c>
      <x:c r="G1321" t="str">
        <x:f>IF(E1321="","",IF(COUNTIF('DATA QCEW'!$A$2:$A$20,E1321)&gt;0,"19-SECTOR","DETAIL / OTHER"))</x:f>
      </x:c>
    </x:row>
    <x:row r="1322">
      <x:c r="D1322" s="22"/>
      <x:c r="E1322" t="str">
        <x:f>IF(LEFT(TRIM(A1322),6)="NAICS ",IFERROR(MID(TRIM(A1322),7,FIND(" ",TRIM(A1322)&amp;" ",7)-7),""),"")</x:f>
      </x:c>
      <x:c r="F1322" t="str">
        <x:f>IF(E1322="","",TRIM(MID(TRIM(A1322),FIND(" ",TRIM(A1322)&amp;" ",7)+1,255)))</x:f>
      </x:c>
      <x:c r="G1322" t="str">
        <x:f>IF(E1322="","",IF(COUNTIF('DATA QCEW'!$A$2:$A$20,E1322)&gt;0,"19-SECTOR","DETAIL / OTHER"))</x:f>
      </x:c>
    </x:row>
    <x:row r="1323">
      <x:c r="D1323" s="22"/>
      <x:c r="E1323" t="str">
        <x:f>IF(LEFT(TRIM(A1323),6)="NAICS ",IFERROR(MID(TRIM(A1323),7,FIND(" ",TRIM(A1323)&amp;" ",7)-7),""),"")</x:f>
      </x:c>
      <x:c r="F1323" t="str">
        <x:f>IF(E1323="","",TRIM(MID(TRIM(A1323),FIND(" ",TRIM(A1323)&amp;" ",7)+1,255)))</x:f>
      </x:c>
      <x:c r="G1323" t="str">
        <x:f>IF(E1323="","",IF(COUNTIF('DATA QCEW'!$A$2:$A$20,E1323)&gt;0,"19-SECTOR","DETAIL / OTHER"))</x:f>
      </x:c>
    </x:row>
    <x:row r="1324">
      <x:c r="D1324" s="22"/>
      <x:c r="E1324" t="str">
        <x:f>IF(LEFT(TRIM(A1324),6)="NAICS ",IFERROR(MID(TRIM(A1324),7,FIND(" ",TRIM(A1324)&amp;" ",7)-7),""),"")</x:f>
      </x:c>
      <x:c r="F1324" t="str">
        <x:f>IF(E1324="","",TRIM(MID(TRIM(A1324),FIND(" ",TRIM(A1324)&amp;" ",7)+1,255)))</x:f>
      </x:c>
      <x:c r="G1324" t="str">
        <x:f>IF(E1324="","",IF(COUNTIF('DATA QCEW'!$A$2:$A$20,E1324)&gt;0,"19-SECTOR","DETAIL / OTHER"))</x:f>
      </x:c>
    </x:row>
    <x:row r="1325">
      <x:c r="D1325" s="22"/>
      <x:c r="E1325" t="str">
        <x:f>IF(LEFT(TRIM(A1325),6)="NAICS ",IFERROR(MID(TRIM(A1325),7,FIND(" ",TRIM(A1325)&amp;" ",7)-7),""),"")</x:f>
      </x:c>
      <x:c r="F1325" t="str">
        <x:f>IF(E1325="","",TRIM(MID(TRIM(A1325),FIND(" ",TRIM(A1325)&amp;" ",7)+1,255)))</x:f>
      </x:c>
      <x:c r="G1325" t="str">
        <x:f>IF(E1325="","",IF(COUNTIF('DATA QCEW'!$A$2:$A$20,E1325)&gt;0,"19-SECTOR","DETAIL / OTHER"))</x:f>
      </x:c>
    </x:row>
    <x:row r="1326">
      <x:c r="D1326" s="22"/>
      <x:c r="E1326" t="str">
        <x:f>IF(LEFT(TRIM(A1326),6)="NAICS ",IFERROR(MID(TRIM(A1326),7,FIND(" ",TRIM(A1326)&amp;" ",7)-7),""),"")</x:f>
      </x:c>
      <x:c r="F1326" t="str">
        <x:f>IF(E1326="","",TRIM(MID(TRIM(A1326),FIND(" ",TRIM(A1326)&amp;" ",7)+1,255)))</x:f>
      </x:c>
      <x:c r="G1326" t="str">
        <x:f>IF(E1326="","",IF(COUNTIF('DATA QCEW'!$A$2:$A$20,E1326)&gt;0,"19-SECTOR","DETAIL / OTHER"))</x:f>
      </x:c>
    </x:row>
    <x:row r="1327">
      <x:c r="D1327" s="22"/>
      <x:c r="E1327" t="str">
        <x:f>IF(LEFT(TRIM(A1327),6)="NAICS ",IFERROR(MID(TRIM(A1327),7,FIND(" ",TRIM(A1327)&amp;" ",7)-7),""),"")</x:f>
      </x:c>
      <x:c r="F1327" t="str">
        <x:f>IF(E1327="","",TRIM(MID(TRIM(A1327),FIND(" ",TRIM(A1327)&amp;" ",7)+1,255)))</x:f>
      </x:c>
      <x:c r="G1327" t="str">
        <x:f>IF(E1327="","",IF(COUNTIF('DATA QCEW'!$A$2:$A$20,E1327)&gt;0,"19-SECTOR","DETAIL / OTHER"))</x:f>
      </x:c>
    </x:row>
    <x:row r="1328">
      <x:c r="D1328" s="22"/>
      <x:c r="E1328" t="str">
        <x:f>IF(LEFT(TRIM(A1328),6)="NAICS ",IFERROR(MID(TRIM(A1328),7,FIND(" ",TRIM(A1328)&amp;" ",7)-7),""),"")</x:f>
      </x:c>
      <x:c r="F1328" t="str">
        <x:f>IF(E1328="","",TRIM(MID(TRIM(A1328),FIND(" ",TRIM(A1328)&amp;" ",7)+1,255)))</x:f>
      </x:c>
      <x:c r="G1328" t="str">
        <x:f>IF(E1328="","",IF(COUNTIF('DATA QCEW'!$A$2:$A$20,E1328)&gt;0,"19-SECTOR","DETAIL / OTHER"))</x:f>
      </x:c>
    </x:row>
    <x:row r="1329">
      <x:c r="D1329" s="22"/>
      <x:c r="E1329" t="str">
        <x:f>IF(LEFT(TRIM(A1329),6)="NAICS ",IFERROR(MID(TRIM(A1329),7,FIND(" ",TRIM(A1329)&amp;" ",7)-7),""),"")</x:f>
      </x:c>
      <x:c r="F1329" t="str">
        <x:f>IF(E1329="","",TRIM(MID(TRIM(A1329),FIND(" ",TRIM(A1329)&amp;" ",7)+1,255)))</x:f>
      </x:c>
      <x:c r="G1329" t="str">
        <x:f>IF(E1329="","",IF(COUNTIF('DATA QCEW'!$A$2:$A$20,E1329)&gt;0,"19-SECTOR","DETAIL / OTHER"))</x:f>
      </x:c>
    </x:row>
    <x:row r="1330">
      <x:c r="D1330" s="22"/>
      <x:c r="E1330" t="str">
        <x:f>IF(LEFT(TRIM(A1330),6)="NAICS ",IFERROR(MID(TRIM(A1330),7,FIND(" ",TRIM(A1330)&amp;" ",7)-7),""),"")</x:f>
      </x:c>
      <x:c r="F1330" t="str">
        <x:f>IF(E1330="","",TRIM(MID(TRIM(A1330),FIND(" ",TRIM(A1330)&amp;" ",7)+1,255)))</x:f>
      </x:c>
      <x:c r="G1330" t="str">
        <x:f>IF(E1330="","",IF(COUNTIF('DATA QCEW'!$A$2:$A$20,E1330)&gt;0,"19-SECTOR","DETAIL / OTHER"))</x:f>
      </x:c>
    </x:row>
    <x:row r="1331">
      <x:c r="D1331" s="22"/>
      <x:c r="E1331" t="str">
        <x:f>IF(LEFT(TRIM(A1331),6)="NAICS ",IFERROR(MID(TRIM(A1331),7,FIND(" ",TRIM(A1331)&amp;" ",7)-7),""),"")</x:f>
      </x:c>
      <x:c r="F1331" t="str">
        <x:f>IF(E1331="","",TRIM(MID(TRIM(A1331),FIND(" ",TRIM(A1331)&amp;" ",7)+1,255)))</x:f>
      </x:c>
      <x:c r="G1331" t="str">
        <x:f>IF(E1331="","",IF(COUNTIF('DATA QCEW'!$A$2:$A$20,E1331)&gt;0,"19-SECTOR","DETAIL / OTHER"))</x:f>
      </x:c>
    </x:row>
    <x:row r="1332">
      <x:c r="D1332" s="22"/>
      <x:c r="E1332" t="str">
        <x:f>IF(LEFT(TRIM(A1332),6)="NAICS ",IFERROR(MID(TRIM(A1332),7,FIND(" ",TRIM(A1332)&amp;" ",7)-7),""),"")</x:f>
      </x:c>
      <x:c r="F1332" t="str">
        <x:f>IF(E1332="","",TRIM(MID(TRIM(A1332),FIND(" ",TRIM(A1332)&amp;" ",7)+1,255)))</x:f>
      </x:c>
      <x:c r="G1332" t="str">
        <x:f>IF(E1332="","",IF(COUNTIF('DATA QCEW'!$A$2:$A$20,E1332)&gt;0,"19-SECTOR","DETAIL / OTHER"))</x:f>
      </x:c>
    </x:row>
    <x:row r="1333">
      <x:c r="D1333" s="22"/>
      <x:c r="E1333" t="str">
        <x:f>IF(LEFT(TRIM(A1333),6)="NAICS ",IFERROR(MID(TRIM(A1333),7,FIND(" ",TRIM(A1333)&amp;" ",7)-7),""),"")</x:f>
      </x:c>
      <x:c r="F1333" t="str">
        <x:f>IF(E1333="","",TRIM(MID(TRIM(A1333),FIND(" ",TRIM(A1333)&amp;" ",7)+1,255)))</x:f>
      </x:c>
      <x:c r="G1333" t="str">
        <x:f>IF(E1333="","",IF(COUNTIF('DATA QCEW'!$A$2:$A$20,E1333)&gt;0,"19-SECTOR","DETAIL / OTHER"))</x:f>
      </x:c>
    </x:row>
    <x:row r="1334">
      <x:c r="D1334" s="22"/>
      <x:c r="E1334" t="str">
        <x:f>IF(LEFT(TRIM(A1334),6)="NAICS ",IFERROR(MID(TRIM(A1334),7,FIND(" ",TRIM(A1334)&amp;" ",7)-7),""),"")</x:f>
      </x:c>
      <x:c r="F1334" t="str">
        <x:f>IF(E1334="","",TRIM(MID(TRIM(A1334),FIND(" ",TRIM(A1334)&amp;" ",7)+1,255)))</x:f>
      </x:c>
      <x:c r="G1334" t="str">
        <x:f>IF(E1334="","",IF(COUNTIF('DATA QCEW'!$A$2:$A$20,E1334)&gt;0,"19-SECTOR","DETAIL / OTHER"))</x:f>
      </x:c>
    </x:row>
    <x:row r="1335">
      <x:c r="D1335" s="22"/>
      <x:c r="E1335" t="str">
        <x:f>IF(LEFT(TRIM(A1335),6)="NAICS ",IFERROR(MID(TRIM(A1335),7,FIND(" ",TRIM(A1335)&amp;" ",7)-7),""),"")</x:f>
      </x:c>
      <x:c r="F1335" t="str">
        <x:f>IF(E1335="","",TRIM(MID(TRIM(A1335),FIND(" ",TRIM(A1335)&amp;" ",7)+1,255)))</x:f>
      </x:c>
      <x:c r="G1335" t="str">
        <x:f>IF(E1335="","",IF(COUNTIF('DATA QCEW'!$A$2:$A$20,E1335)&gt;0,"19-SECTOR","DETAIL / OTHER"))</x:f>
      </x:c>
    </x:row>
    <x:row r="1336">
      <x:c r="D1336" s="22"/>
      <x:c r="E1336" t="str">
        <x:f>IF(LEFT(TRIM(A1336),6)="NAICS ",IFERROR(MID(TRIM(A1336),7,FIND(" ",TRIM(A1336)&amp;" ",7)-7),""),"")</x:f>
      </x:c>
      <x:c r="F1336" t="str">
        <x:f>IF(E1336="","",TRIM(MID(TRIM(A1336),FIND(" ",TRIM(A1336)&amp;" ",7)+1,255)))</x:f>
      </x:c>
      <x:c r="G1336" t="str">
        <x:f>IF(E1336="","",IF(COUNTIF('DATA QCEW'!$A$2:$A$20,E1336)&gt;0,"19-SECTOR","DETAIL / OTHER"))</x:f>
      </x:c>
    </x:row>
    <x:row r="1337">
      <x:c r="D1337" s="22"/>
      <x:c r="E1337" t="str">
        <x:f>IF(LEFT(TRIM(A1337),6)="NAICS ",IFERROR(MID(TRIM(A1337),7,FIND(" ",TRIM(A1337)&amp;" ",7)-7),""),"")</x:f>
      </x:c>
      <x:c r="F1337" t="str">
        <x:f>IF(E1337="","",TRIM(MID(TRIM(A1337),FIND(" ",TRIM(A1337)&amp;" ",7)+1,255)))</x:f>
      </x:c>
      <x:c r="G1337" t="str">
        <x:f>IF(E1337="","",IF(COUNTIF('DATA QCEW'!$A$2:$A$20,E1337)&gt;0,"19-SECTOR","DETAIL / OTHER"))</x:f>
      </x:c>
    </x:row>
    <x:row r="1338">
      <x:c r="D1338" s="22"/>
      <x:c r="E1338" t="str">
        <x:f>IF(LEFT(TRIM(A1338),6)="NAICS ",IFERROR(MID(TRIM(A1338),7,FIND(" ",TRIM(A1338)&amp;" ",7)-7),""),"")</x:f>
      </x:c>
      <x:c r="F1338" t="str">
        <x:f>IF(E1338="","",TRIM(MID(TRIM(A1338),FIND(" ",TRIM(A1338)&amp;" ",7)+1,255)))</x:f>
      </x:c>
      <x:c r="G1338" t="str">
        <x:f>IF(E1338="","",IF(COUNTIF('DATA QCEW'!$A$2:$A$20,E1338)&gt;0,"19-SECTOR","DETAIL / OTHER"))</x:f>
      </x:c>
    </x:row>
    <x:row r="1339">
      <x:c r="D1339" s="22"/>
      <x:c r="E1339" t="str">
        <x:f>IF(LEFT(TRIM(A1339),6)="NAICS ",IFERROR(MID(TRIM(A1339),7,FIND(" ",TRIM(A1339)&amp;" ",7)-7),""),"")</x:f>
      </x:c>
      <x:c r="F1339" t="str">
        <x:f>IF(E1339="","",TRIM(MID(TRIM(A1339),FIND(" ",TRIM(A1339)&amp;" ",7)+1,255)))</x:f>
      </x:c>
      <x:c r="G1339" t="str">
        <x:f>IF(E1339="","",IF(COUNTIF('DATA QCEW'!$A$2:$A$20,E1339)&gt;0,"19-SECTOR","DETAIL / OTHER"))</x:f>
      </x:c>
    </x:row>
    <x:row r="1340">
      <x:c r="D1340" s="22"/>
      <x:c r="E1340" t="str">
        <x:f>IF(LEFT(TRIM(A1340),6)="NAICS ",IFERROR(MID(TRIM(A1340),7,FIND(" ",TRIM(A1340)&amp;" ",7)-7),""),"")</x:f>
      </x:c>
      <x:c r="F1340" t="str">
        <x:f>IF(E1340="","",TRIM(MID(TRIM(A1340),FIND(" ",TRIM(A1340)&amp;" ",7)+1,255)))</x:f>
      </x:c>
      <x:c r="G1340" t="str">
        <x:f>IF(E1340="","",IF(COUNTIF('DATA QCEW'!$A$2:$A$20,E1340)&gt;0,"19-SECTOR","DETAIL / OTHER"))</x:f>
      </x:c>
    </x:row>
    <x:row r="1341">
      <x:c r="D1341" s="22"/>
      <x:c r="E1341" t="str">
        <x:f>IF(LEFT(TRIM(A1341),6)="NAICS ",IFERROR(MID(TRIM(A1341),7,FIND(" ",TRIM(A1341)&amp;" ",7)-7),""),"")</x:f>
      </x:c>
      <x:c r="F1341" t="str">
        <x:f>IF(E1341="","",TRIM(MID(TRIM(A1341),FIND(" ",TRIM(A1341)&amp;" ",7)+1,255)))</x:f>
      </x:c>
      <x:c r="G1341" t="str">
        <x:f>IF(E1341="","",IF(COUNTIF('DATA QCEW'!$A$2:$A$20,E1341)&gt;0,"19-SECTOR","DETAIL / OTHER"))</x:f>
      </x:c>
    </x:row>
    <x:row r="1342">
      <x:c r="D1342" s="22"/>
      <x:c r="E1342" t="str">
        <x:f>IF(LEFT(TRIM(A1342),6)="NAICS ",IFERROR(MID(TRIM(A1342),7,FIND(" ",TRIM(A1342)&amp;" ",7)-7),""),"")</x:f>
      </x:c>
      <x:c r="F1342" t="str">
        <x:f>IF(E1342="","",TRIM(MID(TRIM(A1342),FIND(" ",TRIM(A1342)&amp;" ",7)+1,255)))</x:f>
      </x:c>
      <x:c r="G1342" t="str">
        <x:f>IF(E1342="","",IF(COUNTIF('DATA QCEW'!$A$2:$A$20,E1342)&gt;0,"19-SECTOR","DETAIL / OTHER"))</x:f>
      </x:c>
    </x:row>
    <x:row r="1343">
      <x:c r="D1343" s="22"/>
      <x:c r="E1343" t="str">
        <x:f>IF(LEFT(TRIM(A1343),6)="NAICS ",IFERROR(MID(TRIM(A1343),7,FIND(" ",TRIM(A1343)&amp;" ",7)-7),""),"")</x:f>
      </x:c>
      <x:c r="F1343" t="str">
        <x:f>IF(E1343="","",TRIM(MID(TRIM(A1343),FIND(" ",TRIM(A1343)&amp;" ",7)+1,255)))</x:f>
      </x:c>
      <x:c r="G1343" t="str">
        <x:f>IF(E1343="","",IF(COUNTIF('DATA QCEW'!$A$2:$A$20,E1343)&gt;0,"19-SECTOR","DETAIL / OTHER"))</x:f>
      </x:c>
    </x:row>
    <x:row r="1344">
      <x:c r="D1344" s="22"/>
      <x:c r="E1344" t="str">
        <x:f>IF(LEFT(TRIM(A1344),6)="NAICS ",IFERROR(MID(TRIM(A1344),7,FIND(" ",TRIM(A1344)&amp;" ",7)-7),""),"")</x:f>
      </x:c>
      <x:c r="F1344" t="str">
        <x:f>IF(E1344="","",TRIM(MID(TRIM(A1344),FIND(" ",TRIM(A1344)&amp;" ",7)+1,255)))</x:f>
      </x:c>
      <x:c r="G1344" t="str">
        <x:f>IF(E1344="","",IF(COUNTIF('DATA QCEW'!$A$2:$A$20,E1344)&gt;0,"19-SECTOR","DETAIL / OTHER"))</x:f>
      </x:c>
    </x:row>
    <x:row r="1345">
      <x:c r="D1345" s="22"/>
      <x:c r="E1345" t="str">
        <x:f>IF(LEFT(TRIM(A1345),6)="NAICS ",IFERROR(MID(TRIM(A1345),7,FIND(" ",TRIM(A1345)&amp;" ",7)-7),""),"")</x:f>
      </x:c>
      <x:c r="F1345" t="str">
        <x:f>IF(E1345="","",TRIM(MID(TRIM(A1345),FIND(" ",TRIM(A1345)&amp;" ",7)+1,255)))</x:f>
      </x:c>
      <x:c r="G1345" t="str">
        <x:f>IF(E1345="","",IF(COUNTIF('DATA QCEW'!$A$2:$A$20,E1345)&gt;0,"19-SECTOR","DETAIL / OTHER"))</x:f>
      </x:c>
    </x:row>
    <x:row r="1346">
      <x:c r="D1346" s="22"/>
      <x:c r="E1346" t="str">
        <x:f>IF(LEFT(TRIM(A1346),6)="NAICS ",IFERROR(MID(TRIM(A1346),7,FIND(" ",TRIM(A1346)&amp;" ",7)-7),""),"")</x:f>
      </x:c>
      <x:c r="F1346" t="str">
        <x:f>IF(E1346="","",TRIM(MID(TRIM(A1346),FIND(" ",TRIM(A1346)&amp;" ",7)+1,255)))</x:f>
      </x:c>
      <x:c r="G1346" t="str">
        <x:f>IF(E1346="","",IF(COUNTIF('DATA QCEW'!$A$2:$A$20,E1346)&gt;0,"19-SECTOR","DETAIL / OTHER"))</x:f>
      </x:c>
    </x:row>
    <x:row r="1347">
      <x:c r="D1347" s="22"/>
      <x:c r="E1347" t="str">
        <x:f>IF(LEFT(TRIM(A1347),6)="NAICS ",IFERROR(MID(TRIM(A1347),7,FIND(" ",TRIM(A1347)&amp;" ",7)-7),""),"")</x:f>
      </x:c>
      <x:c r="F1347" t="str">
        <x:f>IF(E1347="","",TRIM(MID(TRIM(A1347),FIND(" ",TRIM(A1347)&amp;" ",7)+1,255)))</x:f>
      </x:c>
      <x:c r="G1347" t="str">
        <x:f>IF(E1347="","",IF(COUNTIF('DATA QCEW'!$A$2:$A$20,E1347)&gt;0,"19-SECTOR","DETAIL / OTHER"))</x:f>
      </x:c>
    </x:row>
    <x:row r="1348">
      <x:c r="D1348" s="22"/>
      <x:c r="E1348" t="str">
        <x:f>IF(LEFT(TRIM(A1348),6)="NAICS ",IFERROR(MID(TRIM(A1348),7,FIND(" ",TRIM(A1348)&amp;" ",7)-7),""),"")</x:f>
      </x:c>
      <x:c r="F1348" t="str">
        <x:f>IF(E1348="","",TRIM(MID(TRIM(A1348),FIND(" ",TRIM(A1348)&amp;" ",7)+1,255)))</x:f>
      </x:c>
      <x:c r="G1348" t="str">
        <x:f>IF(E1348="","",IF(COUNTIF('DATA QCEW'!$A$2:$A$20,E1348)&gt;0,"19-SECTOR","DETAIL / OTHER"))</x:f>
      </x:c>
    </x:row>
    <x:row r="1349">
      <x:c r="D1349" s="22"/>
      <x:c r="E1349" t="str">
        <x:f>IF(LEFT(TRIM(A1349),6)="NAICS ",IFERROR(MID(TRIM(A1349),7,FIND(" ",TRIM(A1349)&amp;" ",7)-7),""),"")</x:f>
      </x:c>
      <x:c r="F1349" t="str">
        <x:f>IF(E1349="","",TRIM(MID(TRIM(A1349),FIND(" ",TRIM(A1349)&amp;" ",7)+1,255)))</x:f>
      </x:c>
      <x:c r="G1349" t="str">
        <x:f>IF(E1349="","",IF(COUNTIF('DATA QCEW'!$A$2:$A$20,E1349)&gt;0,"19-SECTOR","DETAIL / OTHER"))</x:f>
      </x:c>
    </x:row>
    <x:row r="1350">
      <x:c r="D1350" s="22"/>
      <x:c r="E1350" t="str">
        <x:f>IF(LEFT(TRIM(A1350),6)="NAICS ",IFERROR(MID(TRIM(A1350),7,FIND(" ",TRIM(A1350)&amp;" ",7)-7),""),"")</x:f>
      </x:c>
      <x:c r="F1350" t="str">
        <x:f>IF(E1350="","",TRIM(MID(TRIM(A1350),FIND(" ",TRIM(A1350)&amp;" ",7)+1,255)))</x:f>
      </x:c>
      <x:c r="G1350" t="str">
        <x:f>IF(E1350="","",IF(COUNTIF('DATA QCEW'!$A$2:$A$20,E1350)&gt;0,"19-SECTOR","DETAIL / OTHER"))</x:f>
      </x:c>
    </x:row>
    <x:row r="1351">
      <x:c r="D1351" s="22"/>
      <x:c r="E1351" t="str">
        <x:f>IF(LEFT(TRIM(A1351),6)="NAICS ",IFERROR(MID(TRIM(A1351),7,FIND(" ",TRIM(A1351)&amp;" ",7)-7),""),"")</x:f>
      </x:c>
      <x:c r="F1351" t="str">
        <x:f>IF(E1351="","",TRIM(MID(TRIM(A1351),FIND(" ",TRIM(A1351)&amp;" ",7)+1,255)))</x:f>
      </x:c>
      <x:c r="G1351" t="str">
        <x:f>IF(E1351="","",IF(COUNTIF('DATA QCEW'!$A$2:$A$20,E1351)&gt;0,"19-SECTOR","DETAIL / OTHER"))</x:f>
      </x:c>
    </x:row>
    <x:row r="1352">
      <x:c r="D1352" s="22"/>
      <x:c r="E1352" t="str">
        <x:f>IF(LEFT(TRIM(A1352),6)="NAICS ",IFERROR(MID(TRIM(A1352),7,FIND(" ",TRIM(A1352)&amp;" ",7)-7),""),"")</x:f>
      </x:c>
      <x:c r="F1352" t="str">
        <x:f>IF(E1352="","",TRIM(MID(TRIM(A1352),FIND(" ",TRIM(A1352)&amp;" ",7)+1,255)))</x:f>
      </x:c>
      <x:c r="G1352" t="str">
        <x:f>IF(E1352="","",IF(COUNTIF('DATA QCEW'!$A$2:$A$20,E1352)&gt;0,"19-SECTOR","DETAIL / OTHER"))</x:f>
      </x:c>
    </x:row>
    <x:row r="1353">
      <x:c r="D1353" s="22"/>
      <x:c r="E1353" t="str">
        <x:f>IF(LEFT(TRIM(A1353),6)="NAICS ",IFERROR(MID(TRIM(A1353),7,FIND(" ",TRIM(A1353)&amp;" ",7)-7),""),"")</x:f>
      </x:c>
      <x:c r="F1353" t="str">
        <x:f>IF(E1353="","",TRIM(MID(TRIM(A1353),FIND(" ",TRIM(A1353)&amp;" ",7)+1,255)))</x:f>
      </x:c>
      <x:c r="G1353" t="str">
        <x:f>IF(E1353="","",IF(COUNTIF('DATA QCEW'!$A$2:$A$20,E1353)&gt;0,"19-SECTOR","DETAIL / OTHER"))</x:f>
      </x:c>
    </x:row>
    <x:row r="1354">
      <x:c r="D1354" s="22"/>
      <x:c r="E1354" t="str">
        <x:f>IF(LEFT(TRIM(A1354),6)="NAICS ",IFERROR(MID(TRIM(A1354),7,FIND(" ",TRIM(A1354)&amp;" ",7)-7),""),"")</x:f>
      </x:c>
      <x:c r="F1354" t="str">
        <x:f>IF(E1354="","",TRIM(MID(TRIM(A1354),FIND(" ",TRIM(A1354)&amp;" ",7)+1,255)))</x:f>
      </x:c>
      <x:c r="G1354" t="str">
        <x:f>IF(E1354="","",IF(COUNTIF('DATA QCEW'!$A$2:$A$20,E1354)&gt;0,"19-SECTOR","DETAIL / OTHER"))</x:f>
      </x:c>
    </x:row>
    <x:row r="1355">
      <x:c r="D1355" s="22"/>
      <x:c r="E1355" t="str">
        <x:f>IF(LEFT(TRIM(A1355),6)="NAICS ",IFERROR(MID(TRIM(A1355),7,FIND(" ",TRIM(A1355)&amp;" ",7)-7),""),"")</x:f>
      </x:c>
      <x:c r="F1355" t="str">
        <x:f>IF(E1355="","",TRIM(MID(TRIM(A1355),FIND(" ",TRIM(A1355)&amp;" ",7)+1,255)))</x:f>
      </x:c>
      <x:c r="G1355" t="str">
        <x:f>IF(E1355="","",IF(COUNTIF('DATA QCEW'!$A$2:$A$20,E1355)&gt;0,"19-SECTOR","DETAIL / OTHER"))</x:f>
      </x:c>
    </x:row>
    <x:row r="1356">
      <x:c r="D1356" s="22"/>
      <x:c r="E1356" t="str">
        <x:f>IF(LEFT(TRIM(A1356),6)="NAICS ",IFERROR(MID(TRIM(A1356),7,FIND(" ",TRIM(A1356)&amp;" ",7)-7),""),"")</x:f>
      </x:c>
      <x:c r="F1356" t="str">
        <x:f>IF(E1356="","",TRIM(MID(TRIM(A1356),FIND(" ",TRIM(A1356)&amp;" ",7)+1,255)))</x:f>
      </x:c>
      <x:c r="G1356" t="str">
        <x:f>IF(E1356="","",IF(COUNTIF('DATA QCEW'!$A$2:$A$20,E1356)&gt;0,"19-SECTOR","DETAIL / OTHER"))</x:f>
      </x:c>
    </x:row>
    <x:row r="1357">
      <x:c r="D1357" s="22"/>
      <x:c r="E1357" t="str">
        <x:f>IF(LEFT(TRIM(A1357),6)="NAICS ",IFERROR(MID(TRIM(A1357),7,FIND(" ",TRIM(A1357)&amp;" ",7)-7),""),"")</x:f>
      </x:c>
      <x:c r="F1357" t="str">
        <x:f>IF(E1357="","",TRIM(MID(TRIM(A1357),FIND(" ",TRIM(A1357)&amp;" ",7)+1,255)))</x:f>
      </x:c>
      <x:c r="G1357" t="str">
        <x:f>IF(E1357="","",IF(COUNTIF('DATA QCEW'!$A$2:$A$20,E1357)&gt;0,"19-SECTOR","DETAIL / OTHER"))</x:f>
      </x:c>
    </x:row>
    <x:row r="1358">
      <x:c r="D1358" s="22"/>
      <x:c r="E1358" t="str">
        <x:f>IF(LEFT(TRIM(A1358),6)="NAICS ",IFERROR(MID(TRIM(A1358),7,FIND(" ",TRIM(A1358)&amp;" ",7)-7),""),"")</x:f>
      </x:c>
      <x:c r="F1358" t="str">
        <x:f>IF(E1358="","",TRIM(MID(TRIM(A1358),FIND(" ",TRIM(A1358)&amp;" ",7)+1,255)))</x:f>
      </x:c>
      <x:c r="G1358" t="str">
        <x:f>IF(E1358="","",IF(COUNTIF('DATA QCEW'!$A$2:$A$20,E1358)&gt;0,"19-SECTOR","DETAIL / OTHER"))</x:f>
      </x:c>
    </x:row>
    <x:row r="1359">
      <x:c r="D1359" s="22"/>
      <x:c r="E1359" t="str">
        <x:f>IF(LEFT(TRIM(A1359),6)="NAICS ",IFERROR(MID(TRIM(A1359),7,FIND(" ",TRIM(A1359)&amp;" ",7)-7),""),"")</x:f>
      </x:c>
      <x:c r="F1359" t="str">
        <x:f>IF(E1359="","",TRIM(MID(TRIM(A1359),FIND(" ",TRIM(A1359)&amp;" ",7)+1,255)))</x:f>
      </x:c>
      <x:c r="G1359" t="str">
        <x:f>IF(E1359="","",IF(COUNTIF('DATA QCEW'!$A$2:$A$20,E1359)&gt;0,"19-SECTOR","DETAIL / OTHER"))</x:f>
      </x:c>
    </x:row>
    <x:row r="1360">
      <x:c r="D1360" s="22"/>
      <x:c r="E1360" t="str">
        <x:f>IF(LEFT(TRIM(A1360),6)="NAICS ",IFERROR(MID(TRIM(A1360),7,FIND(" ",TRIM(A1360)&amp;" ",7)-7),""),"")</x:f>
      </x:c>
      <x:c r="F1360" t="str">
        <x:f>IF(E1360="","",TRIM(MID(TRIM(A1360),FIND(" ",TRIM(A1360)&amp;" ",7)+1,255)))</x:f>
      </x:c>
      <x:c r="G1360" t="str">
        <x:f>IF(E1360="","",IF(COUNTIF('DATA QCEW'!$A$2:$A$20,E1360)&gt;0,"19-SECTOR","DETAIL / OTHER"))</x:f>
      </x:c>
    </x:row>
    <x:row r="1361">
      <x:c r="D1361" s="22"/>
      <x:c r="E1361" t="str">
        <x:f>IF(LEFT(TRIM(A1361),6)="NAICS ",IFERROR(MID(TRIM(A1361),7,FIND(" ",TRIM(A1361)&amp;" ",7)-7),""),"")</x:f>
      </x:c>
      <x:c r="F1361" t="str">
        <x:f>IF(E1361="","",TRIM(MID(TRIM(A1361),FIND(" ",TRIM(A1361)&amp;" ",7)+1,255)))</x:f>
      </x:c>
      <x:c r="G1361" t="str">
        <x:f>IF(E1361="","",IF(COUNTIF('DATA QCEW'!$A$2:$A$20,E1361)&gt;0,"19-SECTOR","DETAIL / OTHER"))</x:f>
      </x:c>
    </x:row>
    <x:row r="1362">
      <x:c r="D1362" s="22"/>
      <x:c r="E1362" t="str">
        <x:f>IF(LEFT(TRIM(A1362),6)="NAICS ",IFERROR(MID(TRIM(A1362),7,FIND(" ",TRIM(A1362)&amp;" ",7)-7),""),"")</x:f>
      </x:c>
      <x:c r="F1362" t="str">
        <x:f>IF(E1362="","",TRIM(MID(TRIM(A1362),FIND(" ",TRIM(A1362)&amp;" ",7)+1,255)))</x:f>
      </x:c>
      <x:c r="G1362" t="str">
        <x:f>IF(E1362="","",IF(COUNTIF('DATA QCEW'!$A$2:$A$20,E1362)&gt;0,"19-SECTOR","DETAIL / OTHER"))</x:f>
      </x:c>
    </x:row>
    <x:row r="1363">
      <x:c r="D1363" s="22"/>
      <x:c r="E1363" t="str">
        <x:f>IF(LEFT(TRIM(A1363),6)="NAICS ",IFERROR(MID(TRIM(A1363),7,FIND(" ",TRIM(A1363)&amp;" ",7)-7),""),"")</x:f>
      </x:c>
      <x:c r="F1363" t="str">
        <x:f>IF(E1363="","",TRIM(MID(TRIM(A1363),FIND(" ",TRIM(A1363)&amp;" ",7)+1,255)))</x:f>
      </x:c>
      <x:c r="G1363" t="str">
        <x:f>IF(E1363="","",IF(COUNTIF('DATA QCEW'!$A$2:$A$20,E1363)&gt;0,"19-SECTOR","DETAIL / OTHER"))</x:f>
      </x:c>
    </x:row>
    <x:row r="1364">
      <x:c r="D1364" s="22"/>
      <x:c r="E1364" t="str">
        <x:f>IF(LEFT(TRIM(A1364),6)="NAICS ",IFERROR(MID(TRIM(A1364),7,FIND(" ",TRIM(A1364)&amp;" ",7)-7),""),"")</x:f>
      </x:c>
      <x:c r="F1364" t="str">
        <x:f>IF(E1364="","",TRIM(MID(TRIM(A1364),FIND(" ",TRIM(A1364)&amp;" ",7)+1,255)))</x:f>
      </x:c>
      <x:c r="G1364" t="str">
        <x:f>IF(E1364="","",IF(COUNTIF('DATA QCEW'!$A$2:$A$20,E1364)&gt;0,"19-SECTOR","DETAIL / OTHER"))</x:f>
      </x:c>
    </x:row>
    <x:row r="1365">
      <x:c r="D1365" s="22"/>
      <x:c r="E1365" t="str">
        <x:f>IF(LEFT(TRIM(A1365),6)="NAICS ",IFERROR(MID(TRIM(A1365),7,FIND(" ",TRIM(A1365)&amp;" ",7)-7),""),"")</x:f>
      </x:c>
      <x:c r="F1365" t="str">
        <x:f>IF(E1365="","",TRIM(MID(TRIM(A1365),FIND(" ",TRIM(A1365)&amp;" ",7)+1,255)))</x:f>
      </x:c>
      <x:c r="G1365" t="str">
        <x:f>IF(E1365="","",IF(COUNTIF('DATA QCEW'!$A$2:$A$20,E1365)&gt;0,"19-SECTOR","DETAIL / OTHER"))</x:f>
      </x:c>
    </x:row>
    <x:row r="1366">
      <x:c r="D1366" s="22"/>
      <x:c r="E1366" t="str">
        <x:f>IF(LEFT(TRIM(A1366),6)="NAICS ",IFERROR(MID(TRIM(A1366),7,FIND(" ",TRIM(A1366)&amp;" ",7)-7),""),"")</x:f>
      </x:c>
      <x:c r="F1366" t="str">
        <x:f>IF(E1366="","",TRIM(MID(TRIM(A1366),FIND(" ",TRIM(A1366)&amp;" ",7)+1,255)))</x:f>
      </x:c>
      <x:c r="G1366" t="str">
        <x:f>IF(E1366="","",IF(COUNTIF('DATA QCEW'!$A$2:$A$20,E1366)&gt;0,"19-SECTOR","DETAIL / OTHER"))</x:f>
      </x:c>
    </x:row>
    <x:row r="1367">
      <x:c r="D1367" s="22"/>
      <x:c r="E1367" t="str">
        <x:f>IF(LEFT(TRIM(A1367),6)="NAICS ",IFERROR(MID(TRIM(A1367),7,FIND(" ",TRIM(A1367)&amp;" ",7)-7),""),"")</x:f>
      </x:c>
      <x:c r="F1367" t="str">
        <x:f>IF(E1367="","",TRIM(MID(TRIM(A1367),FIND(" ",TRIM(A1367)&amp;" ",7)+1,255)))</x:f>
      </x:c>
      <x:c r="G1367" t="str">
        <x:f>IF(E1367="","",IF(COUNTIF('DATA QCEW'!$A$2:$A$20,E1367)&gt;0,"19-SECTOR","DETAIL / OTHER"))</x:f>
      </x:c>
    </x:row>
    <x:row r="1368">
      <x:c r="D1368" s="22"/>
      <x:c r="E1368" t="str">
        <x:f>IF(LEFT(TRIM(A1368),6)="NAICS ",IFERROR(MID(TRIM(A1368),7,FIND(" ",TRIM(A1368)&amp;" ",7)-7),""),"")</x:f>
      </x:c>
      <x:c r="F1368" t="str">
        <x:f>IF(E1368="","",TRIM(MID(TRIM(A1368),FIND(" ",TRIM(A1368)&amp;" ",7)+1,255)))</x:f>
      </x:c>
      <x:c r="G1368" t="str">
        <x:f>IF(E1368="","",IF(COUNTIF('DATA QCEW'!$A$2:$A$20,E1368)&gt;0,"19-SECTOR","DETAIL / OTHER"))</x:f>
      </x:c>
    </x:row>
    <x:row r="1369">
      <x:c r="D1369" s="22"/>
      <x:c r="E1369" t="str">
        <x:f>IF(LEFT(TRIM(A1369),6)="NAICS ",IFERROR(MID(TRIM(A1369),7,FIND(" ",TRIM(A1369)&amp;" ",7)-7),""),"")</x:f>
      </x:c>
      <x:c r="F1369" t="str">
        <x:f>IF(E1369="","",TRIM(MID(TRIM(A1369),FIND(" ",TRIM(A1369)&amp;" ",7)+1,255)))</x:f>
      </x:c>
      <x:c r="G1369" t="str">
        <x:f>IF(E1369="","",IF(COUNTIF('DATA QCEW'!$A$2:$A$20,E1369)&gt;0,"19-SECTOR","DETAIL / OTHER"))</x:f>
      </x:c>
    </x:row>
    <x:row r="1370">
      <x:c r="D1370" s="22"/>
      <x:c r="E1370" t="str">
        <x:f>IF(LEFT(TRIM(A1370),6)="NAICS ",IFERROR(MID(TRIM(A1370),7,FIND(" ",TRIM(A1370)&amp;" ",7)-7),""),"")</x:f>
      </x:c>
      <x:c r="F1370" t="str">
        <x:f>IF(E1370="","",TRIM(MID(TRIM(A1370),FIND(" ",TRIM(A1370)&amp;" ",7)+1,255)))</x:f>
      </x:c>
      <x:c r="G1370" t="str">
        <x:f>IF(E1370="","",IF(COUNTIF('DATA QCEW'!$A$2:$A$20,E1370)&gt;0,"19-SECTOR","DETAIL / OTHER"))</x:f>
      </x:c>
    </x:row>
    <x:row r="1371">
      <x:c r="D1371" s="22"/>
      <x:c r="E1371" t="str">
        <x:f>IF(LEFT(TRIM(A1371),6)="NAICS ",IFERROR(MID(TRIM(A1371),7,FIND(" ",TRIM(A1371)&amp;" ",7)-7),""),"")</x:f>
      </x:c>
      <x:c r="F1371" t="str">
        <x:f>IF(E1371="","",TRIM(MID(TRIM(A1371),FIND(" ",TRIM(A1371)&amp;" ",7)+1,255)))</x:f>
      </x:c>
      <x:c r="G1371" t="str">
        <x:f>IF(E1371="","",IF(COUNTIF('DATA QCEW'!$A$2:$A$20,E1371)&gt;0,"19-SECTOR","DETAIL / OTHER"))</x:f>
      </x:c>
    </x:row>
    <x:row r="1372">
      <x:c r="D1372" s="22"/>
      <x:c r="E1372" t="str">
        <x:f>IF(LEFT(TRIM(A1372),6)="NAICS ",IFERROR(MID(TRIM(A1372),7,FIND(" ",TRIM(A1372)&amp;" ",7)-7),""),"")</x:f>
      </x:c>
      <x:c r="F1372" t="str">
        <x:f>IF(E1372="","",TRIM(MID(TRIM(A1372),FIND(" ",TRIM(A1372)&amp;" ",7)+1,255)))</x:f>
      </x:c>
      <x:c r="G1372" t="str">
        <x:f>IF(E1372="","",IF(COUNTIF('DATA QCEW'!$A$2:$A$20,E1372)&gt;0,"19-SECTOR","DETAIL / OTHER"))</x:f>
      </x:c>
    </x:row>
    <x:row r="1373">
      <x:c r="D1373" s="22"/>
      <x:c r="E1373" t="str">
        <x:f>IF(LEFT(TRIM(A1373),6)="NAICS ",IFERROR(MID(TRIM(A1373),7,FIND(" ",TRIM(A1373)&amp;" ",7)-7),""),"")</x:f>
      </x:c>
      <x:c r="F1373" t="str">
        <x:f>IF(E1373="","",TRIM(MID(TRIM(A1373),FIND(" ",TRIM(A1373)&amp;" ",7)+1,255)))</x:f>
      </x:c>
      <x:c r="G1373" t="str">
        <x:f>IF(E1373="","",IF(COUNTIF('DATA QCEW'!$A$2:$A$20,E1373)&gt;0,"19-SECTOR","DETAIL / OTHER"))</x:f>
      </x:c>
    </x:row>
    <x:row r="1374">
      <x:c r="D1374" s="22"/>
      <x:c r="E1374" t="str">
        <x:f>IF(LEFT(TRIM(A1374),6)="NAICS ",IFERROR(MID(TRIM(A1374),7,FIND(" ",TRIM(A1374)&amp;" ",7)-7),""),"")</x:f>
      </x:c>
      <x:c r="F1374" t="str">
        <x:f>IF(E1374="","",TRIM(MID(TRIM(A1374),FIND(" ",TRIM(A1374)&amp;" ",7)+1,255)))</x:f>
      </x:c>
      <x:c r="G1374" t="str">
        <x:f>IF(E1374="","",IF(COUNTIF('DATA QCEW'!$A$2:$A$20,E1374)&gt;0,"19-SECTOR","DETAIL / OTHER"))</x:f>
      </x:c>
    </x:row>
    <x:row r="1375">
      <x:c r="D1375" s="22"/>
      <x:c r="E1375" t="str">
        <x:f>IF(LEFT(TRIM(A1375),6)="NAICS ",IFERROR(MID(TRIM(A1375),7,FIND(" ",TRIM(A1375)&amp;" ",7)-7),""),"")</x:f>
      </x:c>
      <x:c r="F1375" t="str">
        <x:f>IF(E1375="","",TRIM(MID(TRIM(A1375),FIND(" ",TRIM(A1375)&amp;" ",7)+1,255)))</x:f>
      </x:c>
      <x:c r="G1375" t="str">
        <x:f>IF(E1375="","",IF(COUNTIF('DATA QCEW'!$A$2:$A$20,E1375)&gt;0,"19-SECTOR","DETAIL / OTHER"))</x:f>
      </x:c>
    </x:row>
    <x:row r="1376">
      <x:c r="D1376" s="22"/>
      <x:c r="E1376" t="str">
        <x:f>IF(LEFT(TRIM(A1376),6)="NAICS ",IFERROR(MID(TRIM(A1376),7,FIND(" ",TRIM(A1376)&amp;" ",7)-7),""),"")</x:f>
      </x:c>
      <x:c r="F1376" t="str">
        <x:f>IF(E1376="","",TRIM(MID(TRIM(A1376),FIND(" ",TRIM(A1376)&amp;" ",7)+1,255)))</x:f>
      </x:c>
      <x:c r="G1376" t="str">
        <x:f>IF(E1376="","",IF(COUNTIF('DATA QCEW'!$A$2:$A$20,E1376)&gt;0,"19-SECTOR","DETAIL / OTHER"))</x:f>
      </x:c>
    </x:row>
    <x:row r="1377">
      <x:c r="D1377" s="22"/>
      <x:c r="E1377" t="str">
        <x:f>IF(LEFT(TRIM(A1377),6)="NAICS ",IFERROR(MID(TRIM(A1377),7,FIND(" ",TRIM(A1377)&amp;" ",7)-7),""),"")</x:f>
      </x:c>
      <x:c r="F1377" t="str">
        <x:f>IF(E1377="","",TRIM(MID(TRIM(A1377),FIND(" ",TRIM(A1377)&amp;" ",7)+1,255)))</x:f>
      </x:c>
      <x:c r="G1377" t="str">
        <x:f>IF(E1377="","",IF(COUNTIF('DATA QCEW'!$A$2:$A$20,E1377)&gt;0,"19-SECTOR","DETAIL / OTHER"))</x:f>
      </x:c>
    </x:row>
    <x:row r="1378">
      <x:c r="D1378" s="22"/>
      <x:c r="E1378" t="str">
        <x:f>IF(LEFT(TRIM(A1378),6)="NAICS ",IFERROR(MID(TRIM(A1378),7,FIND(" ",TRIM(A1378)&amp;" ",7)-7),""),"")</x:f>
      </x:c>
      <x:c r="F1378" t="str">
        <x:f>IF(E1378="","",TRIM(MID(TRIM(A1378),FIND(" ",TRIM(A1378)&amp;" ",7)+1,255)))</x:f>
      </x:c>
      <x:c r="G1378" t="str">
        <x:f>IF(E1378="","",IF(COUNTIF('DATA QCEW'!$A$2:$A$20,E1378)&gt;0,"19-SECTOR","DETAIL / OTHER"))</x:f>
      </x:c>
    </x:row>
    <x:row r="1379">
      <x:c r="D1379" s="22"/>
      <x:c r="E1379" t="str">
        <x:f>IF(LEFT(TRIM(A1379),6)="NAICS ",IFERROR(MID(TRIM(A1379),7,FIND(" ",TRIM(A1379)&amp;" ",7)-7),""),"")</x:f>
      </x:c>
      <x:c r="F1379" t="str">
        <x:f>IF(E1379="","",TRIM(MID(TRIM(A1379),FIND(" ",TRIM(A1379)&amp;" ",7)+1,255)))</x:f>
      </x:c>
      <x:c r="G1379" t="str">
        <x:f>IF(E1379="","",IF(COUNTIF('DATA QCEW'!$A$2:$A$20,E1379)&gt;0,"19-SECTOR","DETAIL / OTHER"))</x:f>
      </x:c>
    </x:row>
    <x:row r="1380">
      <x:c r="D1380" s="22"/>
      <x:c r="E1380" t="str">
        <x:f>IF(LEFT(TRIM(A1380),6)="NAICS ",IFERROR(MID(TRIM(A1380),7,FIND(" ",TRIM(A1380)&amp;" ",7)-7),""),"")</x:f>
      </x:c>
      <x:c r="F1380" t="str">
        <x:f>IF(E1380="","",TRIM(MID(TRIM(A1380),FIND(" ",TRIM(A1380)&amp;" ",7)+1,255)))</x:f>
      </x:c>
      <x:c r="G1380" t="str">
        <x:f>IF(E1380="","",IF(COUNTIF('DATA QCEW'!$A$2:$A$20,E1380)&gt;0,"19-SECTOR","DETAIL / OTHER"))</x:f>
      </x:c>
    </x:row>
    <x:row r="1381">
      <x:c r="D1381" s="22"/>
      <x:c r="E1381" t="str">
        <x:f>IF(LEFT(TRIM(A1381),6)="NAICS ",IFERROR(MID(TRIM(A1381),7,FIND(" ",TRIM(A1381)&amp;" ",7)-7),""),"")</x:f>
      </x:c>
      <x:c r="F1381" t="str">
        <x:f>IF(E1381="","",TRIM(MID(TRIM(A1381),FIND(" ",TRIM(A1381)&amp;" ",7)+1,255)))</x:f>
      </x:c>
      <x:c r="G1381" t="str">
        <x:f>IF(E1381="","",IF(COUNTIF('DATA QCEW'!$A$2:$A$20,E1381)&gt;0,"19-SECTOR","DETAIL / OTHER"))</x:f>
      </x:c>
    </x:row>
    <x:row r="1382">
      <x:c r="D1382" s="22"/>
      <x:c r="E1382" t="str">
        <x:f>IF(LEFT(TRIM(A1382),6)="NAICS ",IFERROR(MID(TRIM(A1382),7,FIND(" ",TRIM(A1382)&amp;" ",7)-7),""),"")</x:f>
      </x:c>
      <x:c r="F1382" t="str">
        <x:f>IF(E1382="","",TRIM(MID(TRIM(A1382),FIND(" ",TRIM(A1382)&amp;" ",7)+1,255)))</x:f>
      </x:c>
      <x:c r="G1382" t="str">
        <x:f>IF(E1382="","",IF(COUNTIF('DATA QCEW'!$A$2:$A$20,E1382)&gt;0,"19-SECTOR","DETAIL / OTHER"))</x:f>
      </x:c>
    </x:row>
    <x:row r="1383">
      <x:c r="D1383" s="22"/>
      <x:c r="E1383" t="str">
        <x:f>IF(LEFT(TRIM(A1383),6)="NAICS ",IFERROR(MID(TRIM(A1383),7,FIND(" ",TRIM(A1383)&amp;" ",7)-7),""),"")</x:f>
      </x:c>
      <x:c r="F1383" t="str">
        <x:f>IF(E1383="","",TRIM(MID(TRIM(A1383),FIND(" ",TRIM(A1383)&amp;" ",7)+1,255)))</x:f>
      </x:c>
      <x:c r="G1383" t="str">
        <x:f>IF(E1383="","",IF(COUNTIF('DATA QCEW'!$A$2:$A$20,E1383)&gt;0,"19-SECTOR","DETAIL / OTHER"))</x:f>
      </x:c>
    </x:row>
    <x:row r="1384">
      <x:c r="D1384" s="22"/>
      <x:c r="E1384" t="str">
        <x:f>IF(LEFT(TRIM(A1384),6)="NAICS ",IFERROR(MID(TRIM(A1384),7,FIND(" ",TRIM(A1384)&amp;" ",7)-7),""),"")</x:f>
      </x:c>
      <x:c r="F1384" t="str">
        <x:f>IF(E1384="","",TRIM(MID(TRIM(A1384),FIND(" ",TRIM(A1384)&amp;" ",7)+1,255)))</x:f>
      </x:c>
      <x:c r="G1384" t="str">
        <x:f>IF(E1384="","",IF(COUNTIF('DATA QCEW'!$A$2:$A$20,E1384)&gt;0,"19-SECTOR","DETAIL / OTHER"))</x:f>
      </x:c>
    </x:row>
    <x:row r="1385">
      <x:c r="D1385" s="22"/>
      <x:c r="E1385" t="str">
        <x:f>IF(LEFT(TRIM(A1385),6)="NAICS ",IFERROR(MID(TRIM(A1385),7,FIND(" ",TRIM(A1385)&amp;" ",7)-7),""),"")</x:f>
      </x:c>
      <x:c r="F1385" t="str">
        <x:f>IF(E1385="","",TRIM(MID(TRIM(A1385),FIND(" ",TRIM(A1385)&amp;" ",7)+1,255)))</x:f>
      </x:c>
      <x:c r="G1385" t="str">
        <x:f>IF(E1385="","",IF(COUNTIF('DATA QCEW'!$A$2:$A$20,E1385)&gt;0,"19-SECTOR","DETAIL / OTHER"))</x:f>
      </x:c>
    </x:row>
    <x:row r="1386">
      <x:c r="D1386" s="22"/>
      <x:c r="E1386" t="str">
        <x:f>IF(LEFT(TRIM(A1386),6)="NAICS ",IFERROR(MID(TRIM(A1386),7,FIND(" ",TRIM(A1386)&amp;" ",7)-7),""),"")</x:f>
      </x:c>
      <x:c r="F1386" t="str">
        <x:f>IF(E1386="","",TRIM(MID(TRIM(A1386),FIND(" ",TRIM(A1386)&amp;" ",7)+1,255)))</x:f>
      </x:c>
      <x:c r="G1386" t="str">
        <x:f>IF(E1386="","",IF(COUNTIF('DATA QCEW'!$A$2:$A$20,E1386)&gt;0,"19-SECTOR","DETAIL / OTHER"))</x:f>
      </x:c>
    </x:row>
    <x:row r="1387">
      <x:c r="D1387" s="22"/>
      <x:c r="E1387" t="str">
        <x:f>IF(LEFT(TRIM(A1387),6)="NAICS ",IFERROR(MID(TRIM(A1387),7,FIND(" ",TRIM(A1387)&amp;" ",7)-7),""),"")</x:f>
      </x:c>
      <x:c r="F1387" t="str">
        <x:f>IF(E1387="","",TRIM(MID(TRIM(A1387),FIND(" ",TRIM(A1387)&amp;" ",7)+1,255)))</x:f>
      </x:c>
      <x:c r="G1387" t="str">
        <x:f>IF(E1387="","",IF(COUNTIF('DATA QCEW'!$A$2:$A$20,E1387)&gt;0,"19-SECTOR","DETAIL / OTHER"))</x:f>
      </x:c>
    </x:row>
    <x:row r="1388">
      <x:c r="D1388" s="22"/>
      <x:c r="E1388" t="str">
        <x:f>IF(LEFT(TRIM(A1388),6)="NAICS ",IFERROR(MID(TRIM(A1388),7,FIND(" ",TRIM(A1388)&amp;" ",7)-7),""),"")</x:f>
      </x:c>
      <x:c r="F1388" t="str">
        <x:f>IF(E1388="","",TRIM(MID(TRIM(A1388),FIND(" ",TRIM(A1388)&amp;" ",7)+1,255)))</x:f>
      </x:c>
      <x:c r="G1388" t="str">
        <x:f>IF(E1388="","",IF(COUNTIF('DATA QCEW'!$A$2:$A$20,E1388)&gt;0,"19-SECTOR","DETAIL / OTHER"))</x:f>
      </x:c>
    </x:row>
    <x:row r="1389">
      <x:c r="D1389" s="22"/>
      <x:c r="E1389" t="str">
        <x:f>IF(LEFT(TRIM(A1389),6)="NAICS ",IFERROR(MID(TRIM(A1389),7,FIND(" ",TRIM(A1389)&amp;" ",7)-7),""),"")</x:f>
      </x:c>
      <x:c r="F1389" t="str">
        <x:f>IF(E1389="","",TRIM(MID(TRIM(A1389),FIND(" ",TRIM(A1389)&amp;" ",7)+1,255)))</x:f>
      </x:c>
      <x:c r="G1389" t="str">
        <x:f>IF(E1389="","",IF(COUNTIF('DATA QCEW'!$A$2:$A$20,E1389)&gt;0,"19-SECTOR","DETAIL / OTHER"))</x:f>
      </x:c>
    </x:row>
    <x:row r="1390">
      <x:c r="D1390" s="22"/>
      <x:c r="E1390" t="str">
        <x:f>IF(LEFT(TRIM(A1390),6)="NAICS ",IFERROR(MID(TRIM(A1390),7,FIND(" ",TRIM(A1390)&amp;" ",7)-7),""),"")</x:f>
      </x:c>
      <x:c r="F1390" t="str">
        <x:f>IF(E1390="","",TRIM(MID(TRIM(A1390),FIND(" ",TRIM(A1390)&amp;" ",7)+1,255)))</x:f>
      </x:c>
      <x:c r="G1390" t="str">
        <x:f>IF(E1390="","",IF(COUNTIF('DATA QCEW'!$A$2:$A$20,E1390)&gt;0,"19-SECTOR","DETAIL / OTHER"))</x:f>
      </x:c>
    </x:row>
    <x:row r="1391">
      <x:c r="D1391" s="22"/>
      <x:c r="E1391" t="str">
        <x:f>IF(LEFT(TRIM(A1391),6)="NAICS ",IFERROR(MID(TRIM(A1391),7,FIND(" ",TRIM(A1391)&amp;" ",7)-7),""),"")</x:f>
      </x:c>
      <x:c r="F1391" t="str">
        <x:f>IF(E1391="","",TRIM(MID(TRIM(A1391),FIND(" ",TRIM(A1391)&amp;" ",7)+1,255)))</x:f>
      </x:c>
      <x:c r="G1391" t="str">
        <x:f>IF(E1391="","",IF(COUNTIF('DATA QCEW'!$A$2:$A$20,E1391)&gt;0,"19-SECTOR","DETAIL / OTHER"))</x:f>
      </x:c>
    </x:row>
    <x:row r="1392">
      <x:c r="D1392" s="22"/>
      <x:c r="E1392" t="str">
        <x:f>IF(LEFT(TRIM(A1392),6)="NAICS ",IFERROR(MID(TRIM(A1392),7,FIND(" ",TRIM(A1392)&amp;" ",7)-7),""),"")</x:f>
      </x:c>
      <x:c r="F1392" t="str">
        <x:f>IF(E1392="","",TRIM(MID(TRIM(A1392),FIND(" ",TRIM(A1392)&amp;" ",7)+1,255)))</x:f>
      </x:c>
      <x:c r="G1392" t="str">
        <x:f>IF(E1392="","",IF(COUNTIF('DATA QCEW'!$A$2:$A$20,E1392)&gt;0,"19-SECTOR","DETAIL / OTHER"))</x:f>
      </x:c>
    </x:row>
    <x:row r="1393">
      <x:c r="D1393" s="22"/>
      <x:c r="E1393" t="str">
        <x:f>IF(LEFT(TRIM(A1393),6)="NAICS ",IFERROR(MID(TRIM(A1393),7,FIND(" ",TRIM(A1393)&amp;" ",7)-7),""),"")</x:f>
      </x:c>
      <x:c r="F1393" t="str">
        <x:f>IF(E1393="","",TRIM(MID(TRIM(A1393),FIND(" ",TRIM(A1393)&amp;" ",7)+1,255)))</x:f>
      </x:c>
      <x:c r="G1393" t="str">
        <x:f>IF(E1393="","",IF(COUNTIF('DATA QCEW'!$A$2:$A$20,E1393)&gt;0,"19-SECTOR","DETAIL / OTHER"))</x:f>
      </x:c>
    </x:row>
    <x:row r="1394">
      <x:c r="D1394" s="22"/>
      <x:c r="E1394" t="str">
        <x:f>IF(LEFT(TRIM(A1394),6)="NAICS ",IFERROR(MID(TRIM(A1394),7,FIND(" ",TRIM(A1394)&amp;" ",7)-7),""),"")</x:f>
      </x:c>
      <x:c r="F1394" t="str">
        <x:f>IF(E1394="","",TRIM(MID(TRIM(A1394),FIND(" ",TRIM(A1394)&amp;" ",7)+1,255)))</x:f>
      </x:c>
      <x:c r="G1394" t="str">
        <x:f>IF(E1394="","",IF(COUNTIF('DATA QCEW'!$A$2:$A$20,E1394)&gt;0,"19-SECTOR","DETAIL / OTHER"))</x:f>
      </x:c>
    </x:row>
    <x:row r="1395">
      <x:c r="D1395" s="22"/>
      <x:c r="E1395" t="str">
        <x:f>IF(LEFT(TRIM(A1395),6)="NAICS ",IFERROR(MID(TRIM(A1395),7,FIND(" ",TRIM(A1395)&amp;" ",7)-7),""),"")</x:f>
      </x:c>
      <x:c r="F1395" t="str">
        <x:f>IF(E1395="","",TRIM(MID(TRIM(A1395),FIND(" ",TRIM(A1395)&amp;" ",7)+1,255)))</x:f>
      </x:c>
      <x:c r="G1395" t="str">
        <x:f>IF(E1395="","",IF(COUNTIF('DATA QCEW'!$A$2:$A$20,E1395)&gt;0,"19-SECTOR","DETAIL / OTHER"))</x:f>
      </x:c>
    </x:row>
    <x:row r="1396">
      <x:c r="D1396" s="22"/>
      <x:c r="E1396" t="str">
        <x:f>IF(LEFT(TRIM(A1396),6)="NAICS ",IFERROR(MID(TRIM(A1396),7,FIND(" ",TRIM(A1396)&amp;" ",7)-7),""),"")</x:f>
      </x:c>
      <x:c r="F1396" t="str">
        <x:f>IF(E1396="","",TRIM(MID(TRIM(A1396),FIND(" ",TRIM(A1396)&amp;" ",7)+1,255)))</x:f>
      </x:c>
      <x:c r="G1396" t="str">
        <x:f>IF(E1396="","",IF(COUNTIF('DATA QCEW'!$A$2:$A$20,E1396)&gt;0,"19-SECTOR","DETAIL / OTHER"))</x:f>
      </x:c>
    </x:row>
    <x:row r="1397">
      <x:c r="D1397" s="22"/>
      <x:c r="E1397" t="str">
        <x:f>IF(LEFT(TRIM(A1397),6)="NAICS ",IFERROR(MID(TRIM(A1397),7,FIND(" ",TRIM(A1397)&amp;" ",7)-7),""),"")</x:f>
      </x:c>
      <x:c r="F1397" t="str">
        <x:f>IF(E1397="","",TRIM(MID(TRIM(A1397),FIND(" ",TRIM(A1397)&amp;" ",7)+1,255)))</x:f>
      </x:c>
      <x:c r="G1397" t="str">
        <x:f>IF(E1397="","",IF(COUNTIF('DATA QCEW'!$A$2:$A$20,E1397)&gt;0,"19-SECTOR","DETAIL / OTHER"))</x:f>
      </x:c>
    </x:row>
    <x:row r="1398">
      <x:c r="D1398" s="22"/>
      <x:c r="E1398" t="str">
        <x:f>IF(LEFT(TRIM(A1398),6)="NAICS ",IFERROR(MID(TRIM(A1398),7,FIND(" ",TRIM(A1398)&amp;" ",7)-7),""),"")</x:f>
      </x:c>
      <x:c r="F1398" t="str">
        <x:f>IF(E1398="","",TRIM(MID(TRIM(A1398),FIND(" ",TRIM(A1398)&amp;" ",7)+1,255)))</x:f>
      </x:c>
      <x:c r="G1398" t="str">
        <x:f>IF(E1398="","",IF(COUNTIF('DATA QCEW'!$A$2:$A$20,E1398)&gt;0,"19-SECTOR","DETAIL / OTHER"))</x:f>
      </x:c>
    </x:row>
    <x:row r="1399">
      <x:c r="D1399" s="22"/>
      <x:c r="E1399" t="str">
        <x:f>IF(LEFT(TRIM(A1399),6)="NAICS ",IFERROR(MID(TRIM(A1399),7,FIND(" ",TRIM(A1399)&amp;" ",7)-7),""),"")</x:f>
      </x:c>
      <x:c r="F1399" t="str">
        <x:f>IF(E1399="","",TRIM(MID(TRIM(A1399),FIND(" ",TRIM(A1399)&amp;" ",7)+1,255)))</x:f>
      </x:c>
      <x:c r="G1399" t="str">
        <x:f>IF(E1399="","",IF(COUNTIF('DATA QCEW'!$A$2:$A$20,E1399)&gt;0,"19-SECTOR","DETAIL / OTHER"))</x:f>
      </x:c>
    </x:row>
    <x:row r="1400">
      <x:c r="D1400" s="22"/>
      <x:c r="E1400" t="str">
        <x:f>IF(LEFT(TRIM(A1400),6)="NAICS ",IFERROR(MID(TRIM(A1400),7,FIND(" ",TRIM(A1400)&amp;" ",7)-7),""),"")</x:f>
      </x:c>
      <x:c r="F1400" t="str">
        <x:f>IF(E1400="","",TRIM(MID(TRIM(A1400),FIND(" ",TRIM(A1400)&amp;" ",7)+1,255)))</x:f>
      </x:c>
      <x:c r="G1400" t="str">
        <x:f>IF(E1400="","",IF(COUNTIF('DATA QCEW'!$A$2:$A$20,E1400)&gt;0,"19-SECTOR","DETAIL / OTHER"))</x:f>
      </x:c>
    </x:row>
    <x:row r="1401">
      <x:c r="D1401" s="22"/>
      <x:c r="E1401" t="str">
        <x:f>IF(LEFT(TRIM(A1401),6)="NAICS ",IFERROR(MID(TRIM(A1401),7,FIND(" ",TRIM(A1401)&amp;" ",7)-7),""),"")</x:f>
      </x:c>
      <x:c r="F1401" t="str">
        <x:f>IF(E1401="","",TRIM(MID(TRIM(A1401),FIND(" ",TRIM(A1401)&amp;" ",7)+1,255)))</x:f>
      </x:c>
      <x:c r="G1401" t="str">
        <x:f>IF(E1401="","",IF(COUNTIF('DATA QCEW'!$A$2:$A$20,E1401)&gt;0,"19-SECTOR","DETAIL / OTHER"))</x:f>
      </x:c>
    </x:row>
    <x:row r="1402">
      <x:c r="D1402" s="22"/>
      <x:c r="E1402" t="str">
        <x:f>IF(LEFT(TRIM(A1402),6)="NAICS ",IFERROR(MID(TRIM(A1402),7,FIND(" ",TRIM(A1402)&amp;" ",7)-7),""),"")</x:f>
      </x:c>
      <x:c r="F1402" t="str">
        <x:f>IF(E1402="","",TRIM(MID(TRIM(A1402),FIND(" ",TRIM(A1402)&amp;" ",7)+1,255)))</x:f>
      </x:c>
      <x:c r="G1402" t="str">
        <x:f>IF(E1402="","",IF(COUNTIF('DATA QCEW'!$A$2:$A$20,E1402)&gt;0,"19-SECTOR","DETAIL / OTHER"))</x:f>
      </x:c>
    </x:row>
    <x:row r="1403">
      <x:c r="D1403" s="22"/>
      <x:c r="E1403" t="str">
        <x:f>IF(LEFT(TRIM(A1403),6)="NAICS ",IFERROR(MID(TRIM(A1403),7,FIND(" ",TRIM(A1403)&amp;" ",7)-7),""),"")</x:f>
      </x:c>
      <x:c r="F1403" t="str">
        <x:f>IF(E1403="","",TRIM(MID(TRIM(A1403),FIND(" ",TRIM(A1403)&amp;" ",7)+1,255)))</x:f>
      </x:c>
      <x:c r="G1403" t="str">
        <x:f>IF(E1403="","",IF(COUNTIF('DATA QCEW'!$A$2:$A$20,E1403)&gt;0,"19-SECTOR","DETAIL / OTHER"))</x:f>
      </x:c>
    </x:row>
    <x:row r="1404">
      <x:c r="D1404" s="22"/>
      <x:c r="E1404" t="str">
        <x:f>IF(LEFT(TRIM(A1404),6)="NAICS ",IFERROR(MID(TRIM(A1404),7,FIND(" ",TRIM(A1404)&amp;" ",7)-7),""),"")</x:f>
      </x:c>
      <x:c r="F1404" t="str">
        <x:f>IF(E1404="","",TRIM(MID(TRIM(A1404),FIND(" ",TRIM(A1404)&amp;" ",7)+1,255)))</x:f>
      </x:c>
      <x:c r="G1404" t="str">
        <x:f>IF(E1404="","",IF(COUNTIF('DATA QCEW'!$A$2:$A$20,E1404)&gt;0,"19-SECTOR","DETAIL / OTHER"))</x:f>
      </x:c>
    </x:row>
    <x:row r="1405">
      <x:c r="D1405" s="22"/>
      <x:c r="E1405" t="str">
        <x:f>IF(LEFT(TRIM(A1405),6)="NAICS ",IFERROR(MID(TRIM(A1405),7,FIND(" ",TRIM(A1405)&amp;" ",7)-7),""),"")</x:f>
      </x:c>
      <x:c r="F1405" t="str">
        <x:f>IF(E1405="","",TRIM(MID(TRIM(A1405),FIND(" ",TRIM(A1405)&amp;" ",7)+1,255)))</x:f>
      </x:c>
      <x:c r="G1405" t="str">
        <x:f>IF(E1405="","",IF(COUNTIF('DATA QCEW'!$A$2:$A$20,E1405)&gt;0,"19-SECTOR","DETAIL / OTHER"))</x:f>
      </x:c>
    </x:row>
    <x:row r="1406">
      <x:c r="D1406" s="22"/>
      <x:c r="E1406" t="str">
        <x:f>IF(LEFT(TRIM(A1406),6)="NAICS ",IFERROR(MID(TRIM(A1406),7,FIND(" ",TRIM(A1406)&amp;" ",7)-7),""),"")</x:f>
      </x:c>
      <x:c r="F1406" t="str">
        <x:f>IF(E1406="","",TRIM(MID(TRIM(A1406),FIND(" ",TRIM(A1406)&amp;" ",7)+1,255)))</x:f>
      </x:c>
      <x:c r="G1406" t="str">
        <x:f>IF(E1406="","",IF(COUNTIF('DATA QCEW'!$A$2:$A$20,E1406)&gt;0,"19-SECTOR","DETAIL / OTHER"))</x:f>
      </x:c>
    </x:row>
    <x:row r="1407">
      <x:c r="D1407" s="22"/>
      <x:c r="E1407" t="str">
        <x:f>IF(LEFT(TRIM(A1407),6)="NAICS ",IFERROR(MID(TRIM(A1407),7,FIND(" ",TRIM(A1407)&amp;" ",7)-7),""),"")</x:f>
      </x:c>
      <x:c r="F1407" t="str">
        <x:f>IF(E1407="","",TRIM(MID(TRIM(A1407),FIND(" ",TRIM(A1407)&amp;" ",7)+1,255)))</x:f>
      </x:c>
      <x:c r="G1407" t="str">
        <x:f>IF(E1407="","",IF(COUNTIF('DATA QCEW'!$A$2:$A$20,E1407)&gt;0,"19-SECTOR","DETAIL / OTHER"))</x:f>
      </x:c>
    </x:row>
    <x:row r="1408">
      <x:c r="D1408" s="22"/>
      <x:c r="E1408" t="str">
        <x:f>IF(LEFT(TRIM(A1408),6)="NAICS ",IFERROR(MID(TRIM(A1408),7,FIND(" ",TRIM(A1408)&amp;" ",7)-7),""),"")</x:f>
      </x:c>
      <x:c r="F1408" t="str">
        <x:f>IF(E1408="","",TRIM(MID(TRIM(A1408),FIND(" ",TRIM(A1408)&amp;" ",7)+1,255)))</x:f>
      </x:c>
      <x:c r="G1408" t="str">
        <x:f>IF(E1408="","",IF(COUNTIF('DATA QCEW'!$A$2:$A$20,E1408)&gt;0,"19-SECTOR","DETAIL / OTHER"))</x:f>
      </x:c>
    </x:row>
    <x:row r="1409">
      <x:c r="D1409" s="22"/>
      <x:c r="E1409" t="str">
        <x:f>IF(LEFT(TRIM(A1409),6)="NAICS ",IFERROR(MID(TRIM(A1409),7,FIND(" ",TRIM(A1409)&amp;" ",7)-7),""),"")</x:f>
      </x:c>
      <x:c r="F1409" t="str">
        <x:f>IF(E1409="","",TRIM(MID(TRIM(A1409),FIND(" ",TRIM(A1409)&amp;" ",7)+1,255)))</x:f>
      </x:c>
      <x:c r="G1409" t="str">
        <x:f>IF(E1409="","",IF(COUNTIF('DATA QCEW'!$A$2:$A$20,E1409)&gt;0,"19-SECTOR","DETAIL / OTHER"))</x:f>
      </x:c>
    </x:row>
    <x:row r="1410">
      <x:c r="D1410" s="22"/>
      <x:c r="E1410" t="str">
        <x:f>IF(LEFT(TRIM(A1410),6)="NAICS ",IFERROR(MID(TRIM(A1410),7,FIND(" ",TRIM(A1410)&amp;" ",7)-7),""),"")</x:f>
      </x:c>
      <x:c r="F1410" t="str">
        <x:f>IF(E1410="","",TRIM(MID(TRIM(A1410),FIND(" ",TRIM(A1410)&amp;" ",7)+1,255)))</x:f>
      </x:c>
      <x:c r="G1410" t="str">
        <x:f>IF(E1410="","",IF(COUNTIF('DATA QCEW'!$A$2:$A$20,E1410)&gt;0,"19-SECTOR","DETAIL / OTHER"))</x:f>
      </x:c>
    </x:row>
    <x:row r="1411">
      <x:c r="D1411" s="22"/>
      <x:c r="E1411" t="str">
        <x:f>IF(LEFT(TRIM(A1411),6)="NAICS ",IFERROR(MID(TRIM(A1411),7,FIND(" ",TRIM(A1411)&amp;" ",7)-7),""),"")</x:f>
      </x:c>
      <x:c r="F1411" t="str">
        <x:f>IF(E1411="","",TRIM(MID(TRIM(A1411),FIND(" ",TRIM(A1411)&amp;" ",7)+1,255)))</x:f>
      </x:c>
      <x:c r="G1411" t="str">
        <x:f>IF(E1411="","",IF(COUNTIF('DATA QCEW'!$A$2:$A$20,E1411)&gt;0,"19-SECTOR","DETAIL / OTHER"))</x:f>
      </x:c>
    </x:row>
    <x:row r="1412">
      <x:c r="D1412" s="22"/>
      <x:c r="E1412" t="str">
        <x:f>IF(LEFT(TRIM(A1412),6)="NAICS ",IFERROR(MID(TRIM(A1412),7,FIND(" ",TRIM(A1412)&amp;" ",7)-7),""),"")</x:f>
      </x:c>
      <x:c r="F1412" t="str">
        <x:f>IF(E1412="","",TRIM(MID(TRIM(A1412),FIND(" ",TRIM(A1412)&amp;" ",7)+1,255)))</x:f>
      </x:c>
      <x:c r="G1412" t="str">
        <x:f>IF(E1412="","",IF(COUNTIF('DATA QCEW'!$A$2:$A$20,E1412)&gt;0,"19-SECTOR","DETAIL / OTHER"))</x:f>
      </x:c>
    </x:row>
    <x:row r="1413">
      <x:c r="D1413" s="22"/>
      <x:c r="E1413" t="str">
        <x:f>IF(LEFT(TRIM(A1413),6)="NAICS ",IFERROR(MID(TRIM(A1413),7,FIND(" ",TRIM(A1413)&amp;" ",7)-7),""),"")</x:f>
      </x:c>
      <x:c r="F1413" t="str">
        <x:f>IF(E1413="","",TRIM(MID(TRIM(A1413),FIND(" ",TRIM(A1413)&amp;" ",7)+1,255)))</x:f>
      </x:c>
      <x:c r="G1413" t="str">
        <x:f>IF(E1413="","",IF(COUNTIF('DATA QCEW'!$A$2:$A$20,E1413)&gt;0,"19-SECTOR","DETAIL / OTHER"))</x:f>
      </x:c>
    </x:row>
    <x:row r="1414">
      <x:c r="D1414" s="22"/>
      <x:c r="E1414" t="str">
        <x:f>IF(LEFT(TRIM(A1414),6)="NAICS ",IFERROR(MID(TRIM(A1414),7,FIND(" ",TRIM(A1414)&amp;" ",7)-7),""),"")</x:f>
      </x:c>
      <x:c r="F1414" t="str">
        <x:f>IF(E1414="","",TRIM(MID(TRIM(A1414),FIND(" ",TRIM(A1414)&amp;" ",7)+1,255)))</x:f>
      </x:c>
      <x:c r="G1414" t="str">
        <x:f>IF(E1414="","",IF(COUNTIF('DATA QCEW'!$A$2:$A$20,E1414)&gt;0,"19-SECTOR","DETAIL / OTHER"))</x:f>
      </x:c>
    </x:row>
    <x:row r="1415">
      <x:c r="D1415" s="22"/>
      <x:c r="E1415" t="str">
        <x:f>IF(LEFT(TRIM(A1415),6)="NAICS ",IFERROR(MID(TRIM(A1415),7,FIND(" ",TRIM(A1415)&amp;" ",7)-7),""),"")</x:f>
      </x:c>
      <x:c r="F1415" t="str">
        <x:f>IF(E1415="","",TRIM(MID(TRIM(A1415),FIND(" ",TRIM(A1415)&amp;" ",7)+1,255)))</x:f>
      </x:c>
      <x:c r="G1415" t="str">
        <x:f>IF(E1415="","",IF(COUNTIF('DATA QCEW'!$A$2:$A$20,E1415)&gt;0,"19-SECTOR","DETAIL / OTHER"))</x:f>
      </x:c>
    </x:row>
    <x:row r="1416">
      <x:c r="D1416" s="22"/>
      <x:c r="E1416" t="str">
        <x:f>IF(LEFT(TRIM(A1416),6)="NAICS ",IFERROR(MID(TRIM(A1416),7,FIND(" ",TRIM(A1416)&amp;" ",7)-7),""),"")</x:f>
      </x:c>
      <x:c r="F1416" t="str">
        <x:f>IF(E1416="","",TRIM(MID(TRIM(A1416),FIND(" ",TRIM(A1416)&amp;" ",7)+1,255)))</x:f>
      </x:c>
      <x:c r="G1416" t="str">
        <x:f>IF(E1416="","",IF(COUNTIF('DATA QCEW'!$A$2:$A$20,E1416)&gt;0,"19-SECTOR","DETAIL / OTHER"))</x:f>
      </x:c>
    </x:row>
    <x:row r="1417">
      <x:c r="D1417" s="22"/>
      <x:c r="E1417" t="str">
        <x:f>IF(LEFT(TRIM(A1417),6)="NAICS ",IFERROR(MID(TRIM(A1417),7,FIND(" ",TRIM(A1417)&amp;" ",7)-7),""),"")</x:f>
      </x:c>
      <x:c r="F1417" t="str">
        <x:f>IF(E1417="","",TRIM(MID(TRIM(A1417),FIND(" ",TRIM(A1417)&amp;" ",7)+1,255)))</x:f>
      </x:c>
      <x:c r="G1417" t="str">
        <x:f>IF(E1417="","",IF(COUNTIF('DATA QCEW'!$A$2:$A$20,E1417)&gt;0,"19-SECTOR","DETAIL / OTHER"))</x:f>
      </x:c>
    </x:row>
    <x:row r="1418">
      <x:c r="D1418" s="22"/>
      <x:c r="E1418" t="str">
        <x:f>IF(LEFT(TRIM(A1418),6)="NAICS ",IFERROR(MID(TRIM(A1418),7,FIND(" ",TRIM(A1418)&amp;" ",7)-7),""),"")</x:f>
      </x:c>
      <x:c r="F1418" t="str">
        <x:f>IF(E1418="","",TRIM(MID(TRIM(A1418),FIND(" ",TRIM(A1418)&amp;" ",7)+1,255)))</x:f>
      </x:c>
      <x:c r="G1418" t="str">
        <x:f>IF(E1418="","",IF(COUNTIF('DATA QCEW'!$A$2:$A$20,E1418)&gt;0,"19-SECTOR","DETAIL / OTHER"))</x:f>
      </x:c>
    </x:row>
    <x:row r="1419">
      <x:c r="D1419" s="22"/>
      <x:c r="E1419" t="str">
        <x:f>IF(LEFT(TRIM(A1419),6)="NAICS ",IFERROR(MID(TRIM(A1419),7,FIND(" ",TRIM(A1419)&amp;" ",7)-7),""),"")</x:f>
      </x:c>
      <x:c r="F1419" t="str">
        <x:f>IF(E1419="","",TRIM(MID(TRIM(A1419),FIND(" ",TRIM(A1419)&amp;" ",7)+1,255)))</x:f>
      </x:c>
      <x:c r="G1419" t="str">
        <x:f>IF(E1419="","",IF(COUNTIF('DATA QCEW'!$A$2:$A$20,E1419)&gt;0,"19-SECTOR","DETAIL / OTHER"))</x:f>
      </x:c>
    </x:row>
    <x:row r="1420">
      <x:c r="D1420" s="22"/>
      <x:c r="E1420" t="str">
        <x:f>IF(LEFT(TRIM(A1420),6)="NAICS ",IFERROR(MID(TRIM(A1420),7,FIND(" ",TRIM(A1420)&amp;" ",7)-7),""),"")</x:f>
      </x:c>
      <x:c r="F1420" t="str">
        <x:f>IF(E1420="","",TRIM(MID(TRIM(A1420),FIND(" ",TRIM(A1420)&amp;" ",7)+1,255)))</x:f>
      </x:c>
      <x:c r="G1420" t="str">
        <x:f>IF(E1420="","",IF(COUNTIF('DATA QCEW'!$A$2:$A$20,E1420)&gt;0,"19-SECTOR","DETAIL / OTHER"))</x:f>
      </x:c>
    </x:row>
    <x:row r="1421">
      <x:c r="D1421" s="22"/>
      <x:c r="E1421" t="str">
        <x:f>IF(LEFT(TRIM(A1421),6)="NAICS ",IFERROR(MID(TRIM(A1421),7,FIND(" ",TRIM(A1421)&amp;" ",7)-7),""),"")</x:f>
      </x:c>
      <x:c r="F1421" t="str">
        <x:f>IF(E1421="","",TRIM(MID(TRIM(A1421),FIND(" ",TRIM(A1421)&amp;" ",7)+1,255)))</x:f>
      </x:c>
      <x:c r="G1421" t="str">
        <x:f>IF(E1421="","",IF(COUNTIF('DATA QCEW'!$A$2:$A$20,E1421)&gt;0,"19-SECTOR","DETAIL / OTHER"))</x:f>
      </x:c>
    </x:row>
    <x:row r="1422">
      <x:c r="D1422" s="22"/>
      <x:c r="E1422" t="str">
        <x:f>IF(LEFT(TRIM(A1422),6)="NAICS ",IFERROR(MID(TRIM(A1422),7,FIND(" ",TRIM(A1422)&amp;" ",7)-7),""),"")</x:f>
      </x:c>
      <x:c r="F1422" t="str">
        <x:f>IF(E1422="","",TRIM(MID(TRIM(A1422),FIND(" ",TRIM(A1422)&amp;" ",7)+1,255)))</x:f>
      </x:c>
      <x:c r="G1422" t="str">
        <x:f>IF(E1422="","",IF(COUNTIF('DATA QCEW'!$A$2:$A$20,E1422)&gt;0,"19-SECTOR","DETAIL / OTHER"))</x:f>
      </x:c>
    </x:row>
    <x:row r="1423">
      <x:c r="D1423" s="22"/>
      <x:c r="E1423" t="str">
        <x:f>IF(LEFT(TRIM(A1423),6)="NAICS ",IFERROR(MID(TRIM(A1423),7,FIND(" ",TRIM(A1423)&amp;" ",7)-7),""),"")</x:f>
      </x:c>
      <x:c r="F1423" t="str">
        <x:f>IF(E1423="","",TRIM(MID(TRIM(A1423),FIND(" ",TRIM(A1423)&amp;" ",7)+1,255)))</x:f>
      </x:c>
      <x:c r="G1423" t="str">
        <x:f>IF(E1423="","",IF(COUNTIF('DATA QCEW'!$A$2:$A$20,E1423)&gt;0,"19-SECTOR","DETAIL / OTHER"))</x:f>
      </x:c>
    </x:row>
    <x:row r="1424">
      <x:c r="D1424" s="22"/>
      <x:c r="E1424" t="str">
        <x:f>IF(LEFT(TRIM(A1424),6)="NAICS ",IFERROR(MID(TRIM(A1424),7,FIND(" ",TRIM(A1424)&amp;" ",7)-7),""),"")</x:f>
      </x:c>
      <x:c r="F1424" t="str">
        <x:f>IF(E1424="","",TRIM(MID(TRIM(A1424),FIND(" ",TRIM(A1424)&amp;" ",7)+1,255)))</x:f>
      </x:c>
      <x:c r="G1424" t="str">
        <x:f>IF(E1424="","",IF(COUNTIF('DATA QCEW'!$A$2:$A$20,E1424)&gt;0,"19-SECTOR","DETAIL / OTHER"))</x:f>
      </x:c>
    </x:row>
    <x:row r="1425">
      <x:c r="D1425" s="22"/>
      <x:c r="E1425" t="str">
        <x:f>IF(LEFT(TRIM(A1425),6)="NAICS ",IFERROR(MID(TRIM(A1425),7,FIND(" ",TRIM(A1425)&amp;" ",7)-7),""),"")</x:f>
      </x:c>
      <x:c r="F1425" t="str">
        <x:f>IF(E1425="","",TRIM(MID(TRIM(A1425),FIND(" ",TRIM(A1425)&amp;" ",7)+1,255)))</x:f>
      </x:c>
      <x:c r="G1425" t="str">
        <x:f>IF(E1425="","",IF(COUNTIF('DATA QCEW'!$A$2:$A$20,E1425)&gt;0,"19-SECTOR","DETAIL / OTHER"))</x:f>
      </x:c>
    </x:row>
    <x:row r="1426">
      <x:c r="D1426" s="22"/>
      <x:c r="E1426" t="str">
        <x:f>IF(LEFT(TRIM(A1426),6)="NAICS ",IFERROR(MID(TRIM(A1426),7,FIND(" ",TRIM(A1426)&amp;" ",7)-7),""),"")</x:f>
      </x:c>
      <x:c r="F1426" t="str">
        <x:f>IF(E1426="","",TRIM(MID(TRIM(A1426),FIND(" ",TRIM(A1426)&amp;" ",7)+1,255)))</x:f>
      </x:c>
      <x:c r="G1426" t="str">
        <x:f>IF(E1426="","",IF(COUNTIF('DATA QCEW'!$A$2:$A$20,E1426)&gt;0,"19-SECTOR","DETAIL / OTHER"))</x:f>
      </x:c>
    </x:row>
    <x:row r="1427">
      <x:c r="D1427" s="22"/>
      <x:c r="E1427" t="str">
        <x:f>IF(LEFT(TRIM(A1427),6)="NAICS ",IFERROR(MID(TRIM(A1427),7,FIND(" ",TRIM(A1427)&amp;" ",7)-7),""),"")</x:f>
      </x:c>
      <x:c r="F1427" t="str">
        <x:f>IF(E1427="","",TRIM(MID(TRIM(A1427),FIND(" ",TRIM(A1427)&amp;" ",7)+1,255)))</x:f>
      </x:c>
      <x:c r="G1427" t="str">
        <x:f>IF(E1427="","",IF(COUNTIF('DATA QCEW'!$A$2:$A$20,E1427)&gt;0,"19-SECTOR","DETAIL / OTHER"))</x:f>
      </x:c>
    </x:row>
    <x:row r="1428">
      <x:c r="D1428" s="22"/>
      <x:c r="E1428" t="str">
        <x:f>IF(LEFT(TRIM(A1428),6)="NAICS ",IFERROR(MID(TRIM(A1428),7,FIND(" ",TRIM(A1428)&amp;" ",7)-7),""),"")</x:f>
      </x:c>
      <x:c r="F1428" t="str">
        <x:f>IF(E1428="","",TRIM(MID(TRIM(A1428),FIND(" ",TRIM(A1428)&amp;" ",7)+1,255)))</x:f>
      </x:c>
      <x:c r="G1428" t="str">
        <x:f>IF(E1428="","",IF(COUNTIF('DATA QCEW'!$A$2:$A$20,E1428)&gt;0,"19-SECTOR","DETAIL / OTHER"))</x:f>
      </x:c>
    </x:row>
    <x:row r="1429">
      <x:c r="D1429" s="22"/>
      <x:c r="E1429" t="str">
        <x:f>IF(LEFT(TRIM(A1429),6)="NAICS ",IFERROR(MID(TRIM(A1429),7,FIND(" ",TRIM(A1429)&amp;" ",7)-7),""),"")</x:f>
      </x:c>
      <x:c r="F1429" t="str">
        <x:f>IF(E1429="","",TRIM(MID(TRIM(A1429),FIND(" ",TRIM(A1429)&amp;" ",7)+1,255)))</x:f>
      </x:c>
      <x:c r="G1429" t="str">
        <x:f>IF(E1429="","",IF(COUNTIF('DATA QCEW'!$A$2:$A$20,E1429)&gt;0,"19-SECTOR","DETAIL / OTHER"))</x:f>
      </x:c>
    </x:row>
    <x:row r="1430">
      <x:c r="D1430" s="22"/>
      <x:c r="E1430" t="str">
        <x:f>IF(LEFT(TRIM(A1430),6)="NAICS ",IFERROR(MID(TRIM(A1430),7,FIND(" ",TRIM(A1430)&amp;" ",7)-7),""),"")</x:f>
      </x:c>
      <x:c r="F1430" t="str">
        <x:f>IF(E1430="","",TRIM(MID(TRIM(A1430),FIND(" ",TRIM(A1430)&amp;" ",7)+1,255)))</x:f>
      </x:c>
      <x:c r="G1430" t="str">
        <x:f>IF(E1430="","",IF(COUNTIF('DATA QCEW'!$A$2:$A$20,E1430)&gt;0,"19-SECTOR","DETAIL / OTHER"))</x:f>
      </x:c>
    </x:row>
    <x:row r="1431">
      <x:c r="D1431" s="22"/>
      <x:c r="E1431" t="str">
        <x:f>IF(LEFT(TRIM(A1431),6)="NAICS ",IFERROR(MID(TRIM(A1431),7,FIND(" ",TRIM(A1431)&amp;" ",7)-7),""),"")</x:f>
      </x:c>
      <x:c r="F1431" t="str">
        <x:f>IF(E1431="","",TRIM(MID(TRIM(A1431),FIND(" ",TRIM(A1431)&amp;" ",7)+1,255)))</x:f>
      </x:c>
      <x:c r="G1431" t="str">
        <x:f>IF(E1431="","",IF(COUNTIF('DATA QCEW'!$A$2:$A$20,E1431)&gt;0,"19-SECTOR","DETAIL / OTHER"))</x:f>
      </x:c>
    </x:row>
    <x:row r="1432">
      <x:c r="D1432" s="22"/>
      <x:c r="E1432" t="str">
        <x:f>IF(LEFT(TRIM(A1432),6)="NAICS ",IFERROR(MID(TRIM(A1432),7,FIND(" ",TRIM(A1432)&amp;" ",7)-7),""),"")</x:f>
      </x:c>
      <x:c r="F1432" t="str">
        <x:f>IF(E1432="","",TRIM(MID(TRIM(A1432),FIND(" ",TRIM(A1432)&amp;" ",7)+1,255)))</x:f>
      </x:c>
      <x:c r="G1432" t="str">
        <x:f>IF(E1432="","",IF(COUNTIF('DATA QCEW'!$A$2:$A$20,E1432)&gt;0,"19-SECTOR","DETAIL / OTHER"))</x:f>
      </x:c>
    </x:row>
    <x:row r="1433">
      <x:c r="D1433" s="22"/>
      <x:c r="E1433" t="str">
        <x:f>IF(LEFT(TRIM(A1433),6)="NAICS ",IFERROR(MID(TRIM(A1433),7,FIND(" ",TRIM(A1433)&amp;" ",7)-7),""),"")</x:f>
      </x:c>
      <x:c r="F1433" t="str">
        <x:f>IF(E1433="","",TRIM(MID(TRIM(A1433),FIND(" ",TRIM(A1433)&amp;" ",7)+1,255)))</x:f>
      </x:c>
      <x:c r="G1433" t="str">
        <x:f>IF(E1433="","",IF(COUNTIF('DATA QCEW'!$A$2:$A$20,E1433)&gt;0,"19-SECTOR","DETAIL / OTHER"))</x:f>
      </x:c>
    </x:row>
    <x:row r="1434">
      <x:c r="D1434" s="22"/>
      <x:c r="E1434" t="str">
        <x:f>IF(LEFT(TRIM(A1434),6)="NAICS ",IFERROR(MID(TRIM(A1434),7,FIND(" ",TRIM(A1434)&amp;" ",7)-7),""),"")</x:f>
      </x:c>
      <x:c r="F1434" t="str">
        <x:f>IF(E1434="","",TRIM(MID(TRIM(A1434),FIND(" ",TRIM(A1434)&amp;" ",7)+1,255)))</x:f>
      </x:c>
      <x:c r="G1434" t="str">
        <x:f>IF(E1434="","",IF(COUNTIF('DATA QCEW'!$A$2:$A$20,E1434)&gt;0,"19-SECTOR","DETAIL / OTHER"))</x:f>
      </x:c>
    </x:row>
    <x:row r="1435">
      <x:c r="D1435" s="22"/>
      <x:c r="E1435" t="str">
        <x:f>IF(LEFT(TRIM(A1435),6)="NAICS ",IFERROR(MID(TRIM(A1435),7,FIND(" ",TRIM(A1435)&amp;" ",7)-7),""),"")</x:f>
      </x:c>
      <x:c r="F1435" t="str">
        <x:f>IF(E1435="","",TRIM(MID(TRIM(A1435),FIND(" ",TRIM(A1435)&amp;" ",7)+1,255)))</x:f>
      </x:c>
      <x:c r="G1435" t="str">
        <x:f>IF(E1435="","",IF(COUNTIF('DATA QCEW'!$A$2:$A$20,E1435)&gt;0,"19-SECTOR","DETAIL / OTHER"))</x:f>
      </x:c>
    </x:row>
    <x:row r="1436">
      <x:c r="D1436" s="22"/>
      <x:c r="E1436" t="str">
        <x:f>IF(LEFT(TRIM(A1436),6)="NAICS ",IFERROR(MID(TRIM(A1436),7,FIND(" ",TRIM(A1436)&amp;" ",7)-7),""),"")</x:f>
      </x:c>
      <x:c r="F1436" t="str">
        <x:f>IF(E1436="","",TRIM(MID(TRIM(A1436),FIND(" ",TRIM(A1436)&amp;" ",7)+1,255)))</x:f>
      </x:c>
      <x:c r="G1436" t="str">
        <x:f>IF(E1436="","",IF(COUNTIF('DATA QCEW'!$A$2:$A$20,E1436)&gt;0,"19-SECTOR","DETAIL / OTHER"))</x:f>
      </x:c>
    </x:row>
    <x:row r="1437">
      <x:c r="D1437" s="22"/>
      <x:c r="E1437" t="str">
        <x:f>IF(LEFT(TRIM(A1437),6)="NAICS ",IFERROR(MID(TRIM(A1437),7,FIND(" ",TRIM(A1437)&amp;" ",7)-7),""),"")</x:f>
      </x:c>
      <x:c r="F1437" t="str">
        <x:f>IF(E1437="","",TRIM(MID(TRIM(A1437),FIND(" ",TRIM(A1437)&amp;" ",7)+1,255)))</x:f>
      </x:c>
      <x:c r="G1437" t="str">
        <x:f>IF(E1437="","",IF(COUNTIF('DATA QCEW'!$A$2:$A$20,E1437)&gt;0,"19-SECTOR","DETAIL / OTHER"))</x:f>
      </x:c>
    </x:row>
    <x:row r="1438">
      <x:c r="D1438" s="22"/>
      <x:c r="E1438" t="str">
        <x:f>IF(LEFT(TRIM(A1438),6)="NAICS ",IFERROR(MID(TRIM(A1438),7,FIND(" ",TRIM(A1438)&amp;" ",7)-7),""),"")</x:f>
      </x:c>
      <x:c r="F1438" t="str">
        <x:f>IF(E1438="","",TRIM(MID(TRIM(A1438),FIND(" ",TRIM(A1438)&amp;" ",7)+1,255)))</x:f>
      </x:c>
      <x:c r="G1438" t="str">
        <x:f>IF(E1438="","",IF(COUNTIF('DATA QCEW'!$A$2:$A$20,E1438)&gt;0,"19-SECTOR","DETAIL / OTHER"))</x:f>
      </x:c>
    </x:row>
    <x:row r="1439">
      <x:c r="D1439" s="22"/>
      <x:c r="E1439" t="str">
        <x:f>IF(LEFT(TRIM(A1439),6)="NAICS ",IFERROR(MID(TRIM(A1439),7,FIND(" ",TRIM(A1439)&amp;" ",7)-7),""),"")</x:f>
      </x:c>
      <x:c r="F1439" t="str">
        <x:f>IF(E1439="","",TRIM(MID(TRIM(A1439),FIND(" ",TRIM(A1439)&amp;" ",7)+1,255)))</x:f>
      </x:c>
      <x:c r="G1439" t="str">
        <x:f>IF(E1439="","",IF(COUNTIF('DATA QCEW'!$A$2:$A$20,E1439)&gt;0,"19-SECTOR","DETAIL / OTHER"))</x:f>
      </x:c>
    </x:row>
    <x:row r="1440">
      <x:c r="D1440" s="22"/>
      <x:c r="E1440" t="str">
        <x:f>IF(LEFT(TRIM(A1440),6)="NAICS ",IFERROR(MID(TRIM(A1440),7,FIND(" ",TRIM(A1440)&amp;" ",7)-7),""),"")</x:f>
      </x:c>
      <x:c r="F1440" t="str">
        <x:f>IF(E1440="","",TRIM(MID(TRIM(A1440),FIND(" ",TRIM(A1440)&amp;" ",7)+1,255)))</x:f>
      </x:c>
      <x:c r="G1440" t="str">
        <x:f>IF(E1440="","",IF(COUNTIF('DATA QCEW'!$A$2:$A$20,E1440)&gt;0,"19-SECTOR","DETAIL / OTHER"))</x:f>
      </x:c>
    </x:row>
    <x:row r="1441">
      <x:c r="D1441" s="22"/>
      <x:c r="E1441" t="str">
        <x:f>IF(LEFT(TRIM(A1441),6)="NAICS ",IFERROR(MID(TRIM(A1441),7,FIND(" ",TRIM(A1441)&amp;" ",7)-7),""),"")</x:f>
      </x:c>
      <x:c r="F1441" t="str">
        <x:f>IF(E1441="","",TRIM(MID(TRIM(A1441),FIND(" ",TRIM(A1441)&amp;" ",7)+1,255)))</x:f>
      </x:c>
      <x:c r="G1441" t="str">
        <x:f>IF(E1441="","",IF(COUNTIF('DATA QCEW'!$A$2:$A$20,E1441)&gt;0,"19-SECTOR","DETAIL / OTHER"))</x:f>
      </x:c>
    </x:row>
    <x:row r="1442">
      <x:c r="D1442" s="22"/>
      <x:c r="E1442" t="str">
        <x:f>IF(LEFT(TRIM(A1442),6)="NAICS ",IFERROR(MID(TRIM(A1442),7,FIND(" ",TRIM(A1442)&amp;" ",7)-7),""),"")</x:f>
      </x:c>
      <x:c r="F1442" t="str">
        <x:f>IF(E1442="","",TRIM(MID(TRIM(A1442),FIND(" ",TRIM(A1442)&amp;" ",7)+1,255)))</x:f>
      </x:c>
      <x:c r="G1442" t="str">
        <x:f>IF(E1442="","",IF(COUNTIF('DATA QCEW'!$A$2:$A$20,E1442)&gt;0,"19-SECTOR","DETAIL / OTHER"))</x:f>
      </x:c>
    </x:row>
    <x:row r="1443">
      <x:c r="D1443" s="22"/>
      <x:c r="E1443" t="str">
        <x:f>IF(LEFT(TRIM(A1443),6)="NAICS ",IFERROR(MID(TRIM(A1443),7,FIND(" ",TRIM(A1443)&amp;" ",7)-7),""),"")</x:f>
      </x:c>
      <x:c r="F1443" t="str">
        <x:f>IF(E1443="","",TRIM(MID(TRIM(A1443),FIND(" ",TRIM(A1443)&amp;" ",7)+1,255)))</x:f>
      </x:c>
      <x:c r="G1443" t="str">
        <x:f>IF(E1443="","",IF(COUNTIF('DATA QCEW'!$A$2:$A$20,E1443)&gt;0,"19-SECTOR","DETAIL / OTHER"))</x:f>
      </x:c>
    </x:row>
    <x:row r="1444">
      <x:c r="D1444" s="22"/>
      <x:c r="E1444" t="str">
        <x:f>IF(LEFT(TRIM(A1444),6)="NAICS ",IFERROR(MID(TRIM(A1444),7,FIND(" ",TRIM(A1444)&amp;" ",7)-7),""),"")</x:f>
      </x:c>
      <x:c r="F1444" t="str">
        <x:f>IF(E1444="","",TRIM(MID(TRIM(A1444),FIND(" ",TRIM(A1444)&amp;" ",7)+1,255)))</x:f>
      </x:c>
      <x:c r="G1444" t="str">
        <x:f>IF(E1444="","",IF(COUNTIF('DATA QCEW'!$A$2:$A$20,E1444)&gt;0,"19-SECTOR","DETAIL / OTHER"))</x:f>
      </x:c>
    </x:row>
    <x:row r="1445">
      <x:c r="D1445" s="22"/>
      <x:c r="E1445" t="str">
        <x:f>IF(LEFT(TRIM(A1445),6)="NAICS ",IFERROR(MID(TRIM(A1445),7,FIND(" ",TRIM(A1445)&amp;" ",7)-7),""),"")</x:f>
      </x:c>
      <x:c r="F1445" t="str">
        <x:f>IF(E1445="","",TRIM(MID(TRIM(A1445),FIND(" ",TRIM(A1445)&amp;" ",7)+1,255)))</x:f>
      </x:c>
      <x:c r="G1445" t="str">
        <x:f>IF(E1445="","",IF(COUNTIF('DATA QCEW'!$A$2:$A$20,E1445)&gt;0,"19-SECTOR","DETAIL / OTHER"))</x:f>
      </x:c>
    </x:row>
    <x:row r="1446">
      <x:c r="D1446" s="22"/>
      <x:c r="E1446" t="str">
        <x:f>IF(LEFT(TRIM(A1446),6)="NAICS ",IFERROR(MID(TRIM(A1446),7,FIND(" ",TRIM(A1446)&amp;" ",7)-7),""),"")</x:f>
      </x:c>
      <x:c r="F1446" t="str">
        <x:f>IF(E1446="","",TRIM(MID(TRIM(A1446),FIND(" ",TRIM(A1446)&amp;" ",7)+1,255)))</x:f>
      </x:c>
      <x:c r="G1446" t="str">
        <x:f>IF(E1446="","",IF(COUNTIF('DATA QCEW'!$A$2:$A$20,E1446)&gt;0,"19-SECTOR","DETAIL / OTHER"))</x:f>
      </x:c>
    </x:row>
    <x:row r="1447">
      <x:c r="D1447" s="22"/>
      <x:c r="E1447" t="str">
        <x:f>IF(LEFT(TRIM(A1447),6)="NAICS ",IFERROR(MID(TRIM(A1447),7,FIND(" ",TRIM(A1447)&amp;" ",7)-7),""),"")</x:f>
      </x:c>
      <x:c r="F1447" t="str">
        <x:f>IF(E1447="","",TRIM(MID(TRIM(A1447),FIND(" ",TRIM(A1447)&amp;" ",7)+1,255)))</x:f>
      </x:c>
      <x:c r="G1447" t="str">
        <x:f>IF(E1447="","",IF(COUNTIF('DATA QCEW'!$A$2:$A$20,E1447)&gt;0,"19-SECTOR","DETAIL / OTHER"))</x:f>
      </x:c>
    </x:row>
    <x:row r="1448">
      <x:c r="D1448" s="22"/>
      <x:c r="E1448" t="str">
        <x:f>IF(LEFT(TRIM(A1448),6)="NAICS ",IFERROR(MID(TRIM(A1448),7,FIND(" ",TRIM(A1448)&amp;" ",7)-7),""),"")</x:f>
      </x:c>
      <x:c r="F1448" t="str">
        <x:f>IF(E1448="","",TRIM(MID(TRIM(A1448),FIND(" ",TRIM(A1448)&amp;" ",7)+1,255)))</x:f>
      </x:c>
      <x:c r="G1448" t="str">
        <x:f>IF(E1448="","",IF(COUNTIF('DATA QCEW'!$A$2:$A$20,E1448)&gt;0,"19-SECTOR","DETAIL / OTHER"))</x:f>
      </x:c>
    </x:row>
    <x:row r="1449">
      <x:c r="D1449" s="22"/>
      <x:c r="E1449" t="str">
        <x:f>IF(LEFT(TRIM(A1449),6)="NAICS ",IFERROR(MID(TRIM(A1449),7,FIND(" ",TRIM(A1449)&amp;" ",7)-7),""),"")</x:f>
      </x:c>
      <x:c r="F1449" t="str">
        <x:f>IF(E1449="","",TRIM(MID(TRIM(A1449),FIND(" ",TRIM(A1449)&amp;" ",7)+1,255)))</x:f>
      </x:c>
      <x:c r="G1449" t="str">
        <x:f>IF(E1449="","",IF(COUNTIF('DATA QCEW'!$A$2:$A$20,E1449)&gt;0,"19-SECTOR","DETAIL / OTHER"))</x:f>
      </x:c>
    </x:row>
    <x:row r="1450">
      <x:c r="D1450" s="22"/>
      <x:c r="E1450" t="str">
        <x:f>IF(LEFT(TRIM(A1450),6)="NAICS ",IFERROR(MID(TRIM(A1450),7,FIND(" ",TRIM(A1450)&amp;" ",7)-7),""),"")</x:f>
      </x:c>
      <x:c r="F1450" t="str">
        <x:f>IF(E1450="","",TRIM(MID(TRIM(A1450),FIND(" ",TRIM(A1450)&amp;" ",7)+1,255)))</x:f>
      </x:c>
      <x:c r="G1450" t="str">
        <x:f>IF(E1450="","",IF(COUNTIF('DATA QCEW'!$A$2:$A$20,E1450)&gt;0,"19-SECTOR","DETAIL / OTHER"))</x:f>
      </x:c>
    </x:row>
    <x:row r="1451">
      <x:c r="D1451" s="22"/>
      <x:c r="E1451" t="str">
        <x:f>IF(LEFT(TRIM(A1451),6)="NAICS ",IFERROR(MID(TRIM(A1451),7,FIND(" ",TRIM(A1451)&amp;" ",7)-7),""),"")</x:f>
      </x:c>
      <x:c r="F1451" t="str">
        <x:f>IF(E1451="","",TRIM(MID(TRIM(A1451),FIND(" ",TRIM(A1451)&amp;" ",7)+1,255)))</x:f>
      </x:c>
      <x:c r="G1451" t="str">
        <x:f>IF(E1451="","",IF(COUNTIF('DATA QCEW'!$A$2:$A$20,E1451)&gt;0,"19-SECTOR","DETAIL / OTHER"))</x:f>
      </x:c>
    </x:row>
    <x:row r="1452">
      <x:c r="D1452" s="22"/>
      <x:c r="E1452" t="str">
        <x:f>IF(LEFT(TRIM(A1452),6)="NAICS ",IFERROR(MID(TRIM(A1452),7,FIND(" ",TRIM(A1452)&amp;" ",7)-7),""),"")</x:f>
      </x:c>
      <x:c r="F1452" t="str">
        <x:f>IF(E1452="","",TRIM(MID(TRIM(A1452),FIND(" ",TRIM(A1452)&amp;" ",7)+1,255)))</x:f>
      </x:c>
      <x:c r="G1452" t="str">
        <x:f>IF(E1452="","",IF(COUNTIF('DATA QCEW'!$A$2:$A$20,E1452)&gt;0,"19-SECTOR","DETAIL / OTHER"))</x:f>
      </x:c>
    </x:row>
    <x:row r="1453">
      <x:c r="D1453" s="22"/>
      <x:c r="E1453" t="str">
        <x:f>IF(LEFT(TRIM(A1453),6)="NAICS ",IFERROR(MID(TRIM(A1453),7,FIND(" ",TRIM(A1453)&amp;" ",7)-7),""),"")</x:f>
      </x:c>
      <x:c r="F1453" t="str">
        <x:f>IF(E1453="","",TRIM(MID(TRIM(A1453),FIND(" ",TRIM(A1453)&amp;" ",7)+1,255)))</x:f>
      </x:c>
      <x:c r="G1453" t="str">
        <x:f>IF(E1453="","",IF(COUNTIF('DATA QCEW'!$A$2:$A$20,E1453)&gt;0,"19-SECTOR","DETAIL / OTHER"))</x:f>
      </x:c>
    </x:row>
    <x:row r="1454">
      <x:c r="D1454" s="22"/>
      <x:c r="E1454" t="str">
        <x:f>IF(LEFT(TRIM(A1454),6)="NAICS ",IFERROR(MID(TRIM(A1454),7,FIND(" ",TRIM(A1454)&amp;" ",7)-7),""),"")</x:f>
      </x:c>
      <x:c r="F1454" t="str">
        <x:f>IF(E1454="","",TRIM(MID(TRIM(A1454),FIND(" ",TRIM(A1454)&amp;" ",7)+1,255)))</x:f>
      </x:c>
      <x:c r="G1454" t="str">
        <x:f>IF(E1454="","",IF(COUNTIF('DATA QCEW'!$A$2:$A$20,E1454)&gt;0,"19-SECTOR","DETAIL / OTHER"))</x:f>
      </x:c>
    </x:row>
    <x:row r="1455">
      <x:c r="D1455" s="22"/>
      <x:c r="E1455" t="str">
        <x:f>IF(LEFT(TRIM(A1455),6)="NAICS ",IFERROR(MID(TRIM(A1455),7,FIND(" ",TRIM(A1455)&amp;" ",7)-7),""),"")</x:f>
      </x:c>
      <x:c r="F1455" t="str">
        <x:f>IF(E1455="","",TRIM(MID(TRIM(A1455),FIND(" ",TRIM(A1455)&amp;" ",7)+1,255)))</x:f>
      </x:c>
      <x:c r="G1455" t="str">
        <x:f>IF(E1455="","",IF(COUNTIF('DATA QCEW'!$A$2:$A$20,E1455)&gt;0,"19-SECTOR","DETAIL / OTHER"))</x:f>
      </x:c>
    </x:row>
    <x:row r="1456">
      <x:c r="D1456" s="22"/>
      <x:c r="E1456" t="str">
        <x:f>IF(LEFT(TRIM(A1456),6)="NAICS ",IFERROR(MID(TRIM(A1456),7,FIND(" ",TRIM(A1456)&amp;" ",7)-7),""),"")</x:f>
      </x:c>
      <x:c r="F1456" t="str">
        <x:f>IF(E1456="","",TRIM(MID(TRIM(A1456),FIND(" ",TRIM(A1456)&amp;" ",7)+1,255)))</x:f>
      </x:c>
      <x:c r="G1456" t="str">
        <x:f>IF(E1456="","",IF(COUNTIF('DATA QCEW'!$A$2:$A$20,E1456)&gt;0,"19-SECTOR","DETAIL / OTHER"))</x:f>
      </x:c>
    </x:row>
    <x:row r="1457">
      <x:c r="D1457" s="22"/>
      <x:c r="E1457" t="str">
        <x:f>IF(LEFT(TRIM(A1457),6)="NAICS ",IFERROR(MID(TRIM(A1457),7,FIND(" ",TRIM(A1457)&amp;" ",7)-7),""),"")</x:f>
      </x:c>
      <x:c r="F1457" t="str">
        <x:f>IF(E1457="","",TRIM(MID(TRIM(A1457),FIND(" ",TRIM(A1457)&amp;" ",7)+1,255)))</x:f>
      </x:c>
      <x:c r="G1457" t="str">
        <x:f>IF(E1457="","",IF(COUNTIF('DATA QCEW'!$A$2:$A$20,E1457)&gt;0,"19-SECTOR","DETAIL / OTHER"))</x:f>
      </x:c>
    </x:row>
    <x:row r="1458">
      <x:c r="D1458" s="22"/>
      <x:c r="E1458" t="str">
        <x:f>IF(LEFT(TRIM(A1458),6)="NAICS ",IFERROR(MID(TRIM(A1458),7,FIND(" ",TRIM(A1458)&amp;" ",7)-7),""),"")</x:f>
      </x:c>
      <x:c r="F1458" t="str">
        <x:f>IF(E1458="","",TRIM(MID(TRIM(A1458),FIND(" ",TRIM(A1458)&amp;" ",7)+1,255)))</x:f>
      </x:c>
      <x:c r="G1458" t="str">
        <x:f>IF(E1458="","",IF(COUNTIF('DATA QCEW'!$A$2:$A$20,E1458)&gt;0,"19-SECTOR","DETAIL / OTHER"))</x:f>
      </x:c>
    </x:row>
    <x:row r="1459">
      <x:c r="D1459" s="22"/>
      <x:c r="E1459" t="str">
        <x:f>IF(LEFT(TRIM(A1459),6)="NAICS ",IFERROR(MID(TRIM(A1459),7,FIND(" ",TRIM(A1459)&amp;" ",7)-7),""),"")</x:f>
      </x:c>
      <x:c r="F1459" t="str">
        <x:f>IF(E1459="","",TRIM(MID(TRIM(A1459),FIND(" ",TRIM(A1459)&amp;" ",7)+1,255)))</x:f>
      </x:c>
      <x:c r="G1459" t="str">
        <x:f>IF(E1459="","",IF(COUNTIF('DATA QCEW'!$A$2:$A$20,E1459)&gt;0,"19-SECTOR","DETAIL / OTHER"))</x:f>
      </x:c>
    </x:row>
    <x:row r="1460">
      <x:c r="D1460" s="22"/>
      <x:c r="E1460" t="str">
        <x:f>IF(LEFT(TRIM(A1460),6)="NAICS ",IFERROR(MID(TRIM(A1460),7,FIND(" ",TRIM(A1460)&amp;" ",7)-7),""),"")</x:f>
      </x:c>
      <x:c r="F1460" t="str">
        <x:f>IF(E1460="","",TRIM(MID(TRIM(A1460),FIND(" ",TRIM(A1460)&amp;" ",7)+1,255)))</x:f>
      </x:c>
      <x:c r="G1460" t="str">
        <x:f>IF(E1460="","",IF(COUNTIF('DATA QCEW'!$A$2:$A$20,E1460)&gt;0,"19-SECTOR","DETAIL / OTHER"))</x:f>
      </x:c>
    </x:row>
    <x:row r="1461">
      <x:c r="D1461" s="22"/>
      <x:c r="E1461" t="str">
        <x:f>IF(LEFT(TRIM(A1461),6)="NAICS ",IFERROR(MID(TRIM(A1461),7,FIND(" ",TRIM(A1461)&amp;" ",7)-7),""),"")</x:f>
      </x:c>
      <x:c r="F1461" t="str">
        <x:f>IF(E1461="","",TRIM(MID(TRIM(A1461),FIND(" ",TRIM(A1461)&amp;" ",7)+1,255)))</x:f>
      </x:c>
      <x:c r="G1461" t="str">
        <x:f>IF(E1461="","",IF(COUNTIF('DATA QCEW'!$A$2:$A$20,E1461)&gt;0,"19-SECTOR","DETAIL / OTHER"))</x:f>
      </x:c>
    </x:row>
    <x:row r="1462">
      <x:c r="D1462" s="22"/>
      <x:c r="E1462" t="str">
        <x:f>IF(LEFT(TRIM(A1462),6)="NAICS ",IFERROR(MID(TRIM(A1462),7,FIND(" ",TRIM(A1462)&amp;" ",7)-7),""),"")</x:f>
      </x:c>
      <x:c r="F1462" t="str">
        <x:f>IF(E1462="","",TRIM(MID(TRIM(A1462),FIND(" ",TRIM(A1462)&amp;" ",7)+1,255)))</x:f>
      </x:c>
      <x:c r="G1462" t="str">
        <x:f>IF(E1462="","",IF(COUNTIF('DATA QCEW'!$A$2:$A$20,E1462)&gt;0,"19-SECTOR","DETAIL / OTHER"))</x:f>
      </x:c>
    </x:row>
    <x:row r="1463">
      <x:c r="D1463" s="22"/>
      <x:c r="E1463" t="str">
        <x:f>IF(LEFT(TRIM(A1463),6)="NAICS ",IFERROR(MID(TRIM(A1463),7,FIND(" ",TRIM(A1463)&amp;" ",7)-7),""),"")</x:f>
      </x:c>
      <x:c r="F1463" t="str">
        <x:f>IF(E1463="","",TRIM(MID(TRIM(A1463),FIND(" ",TRIM(A1463)&amp;" ",7)+1,255)))</x:f>
      </x:c>
      <x:c r="G1463" t="str">
        <x:f>IF(E1463="","",IF(COUNTIF('DATA QCEW'!$A$2:$A$20,E1463)&gt;0,"19-SECTOR","DETAIL / OTHER"))</x:f>
      </x:c>
    </x:row>
    <x:row r="1464">
      <x:c r="D1464" s="22"/>
      <x:c r="E1464" t="str">
        <x:f>IF(LEFT(TRIM(A1464),6)="NAICS ",IFERROR(MID(TRIM(A1464),7,FIND(" ",TRIM(A1464)&amp;" ",7)-7),""),"")</x:f>
      </x:c>
      <x:c r="F1464" t="str">
        <x:f>IF(E1464="","",TRIM(MID(TRIM(A1464),FIND(" ",TRIM(A1464)&amp;" ",7)+1,255)))</x:f>
      </x:c>
      <x:c r="G1464" t="str">
        <x:f>IF(E1464="","",IF(COUNTIF('DATA QCEW'!$A$2:$A$20,E1464)&gt;0,"19-SECTOR","DETAIL / OTHER"))</x:f>
      </x:c>
    </x:row>
    <x:row r="1465">
      <x:c r="D1465" s="22"/>
      <x:c r="E1465" t="str">
        <x:f>IF(LEFT(TRIM(A1465),6)="NAICS ",IFERROR(MID(TRIM(A1465),7,FIND(" ",TRIM(A1465)&amp;" ",7)-7),""),"")</x:f>
      </x:c>
      <x:c r="F1465" t="str">
        <x:f>IF(E1465="","",TRIM(MID(TRIM(A1465),FIND(" ",TRIM(A1465)&amp;" ",7)+1,255)))</x:f>
      </x:c>
      <x:c r="G1465" t="str">
        <x:f>IF(E1465="","",IF(COUNTIF('DATA QCEW'!$A$2:$A$20,E1465)&gt;0,"19-SECTOR","DETAIL / OTHER"))</x:f>
      </x:c>
    </x:row>
    <x:row r="1466">
      <x:c r="D1466" s="22"/>
      <x:c r="E1466" t="str">
        <x:f>IF(LEFT(TRIM(A1466),6)="NAICS ",IFERROR(MID(TRIM(A1466),7,FIND(" ",TRIM(A1466)&amp;" ",7)-7),""),"")</x:f>
      </x:c>
      <x:c r="F1466" t="str">
        <x:f>IF(E1466="","",TRIM(MID(TRIM(A1466),FIND(" ",TRIM(A1466)&amp;" ",7)+1,255)))</x:f>
      </x:c>
      <x:c r="G1466" t="str">
        <x:f>IF(E1466="","",IF(COUNTIF('DATA QCEW'!$A$2:$A$20,E1466)&gt;0,"19-SECTOR","DETAIL / OTHER"))</x:f>
      </x:c>
    </x:row>
    <x:row r="1467">
      <x:c r="D1467" s="22"/>
      <x:c r="E1467" t="str">
        <x:f>IF(LEFT(TRIM(A1467),6)="NAICS ",IFERROR(MID(TRIM(A1467),7,FIND(" ",TRIM(A1467)&amp;" ",7)-7),""),"")</x:f>
      </x:c>
      <x:c r="F1467" t="str">
        <x:f>IF(E1467="","",TRIM(MID(TRIM(A1467),FIND(" ",TRIM(A1467)&amp;" ",7)+1,255)))</x:f>
      </x:c>
      <x:c r="G1467" t="str">
        <x:f>IF(E1467="","",IF(COUNTIF('DATA QCEW'!$A$2:$A$20,E1467)&gt;0,"19-SECTOR","DETAIL / OTHER"))</x:f>
      </x:c>
    </x:row>
    <x:row r="1468">
      <x:c r="D1468" s="22"/>
      <x:c r="E1468" t="str">
        <x:f>IF(LEFT(TRIM(A1468),6)="NAICS ",IFERROR(MID(TRIM(A1468),7,FIND(" ",TRIM(A1468)&amp;" ",7)-7),""),"")</x:f>
      </x:c>
      <x:c r="F1468" t="str">
        <x:f>IF(E1468="","",TRIM(MID(TRIM(A1468),FIND(" ",TRIM(A1468)&amp;" ",7)+1,255)))</x:f>
      </x:c>
      <x:c r="G1468" t="str">
        <x:f>IF(E1468="","",IF(COUNTIF('DATA QCEW'!$A$2:$A$20,E1468)&gt;0,"19-SECTOR","DETAIL / OTHER"))</x:f>
      </x:c>
    </x:row>
    <x:row r="1469">
      <x:c r="D1469" s="22"/>
      <x:c r="E1469" t="str">
        <x:f>IF(LEFT(TRIM(A1469),6)="NAICS ",IFERROR(MID(TRIM(A1469),7,FIND(" ",TRIM(A1469)&amp;" ",7)-7),""),"")</x:f>
      </x:c>
      <x:c r="F1469" t="str">
        <x:f>IF(E1469="","",TRIM(MID(TRIM(A1469),FIND(" ",TRIM(A1469)&amp;" ",7)+1,255)))</x:f>
      </x:c>
      <x:c r="G1469" t="str">
        <x:f>IF(E1469="","",IF(COUNTIF('DATA QCEW'!$A$2:$A$20,E1469)&gt;0,"19-SECTOR","DETAIL / OTHER"))</x:f>
      </x:c>
    </x:row>
    <x:row r="1470">
      <x:c r="D1470" s="22"/>
      <x:c r="E1470" t="str">
        <x:f>IF(LEFT(TRIM(A1470),6)="NAICS ",IFERROR(MID(TRIM(A1470),7,FIND(" ",TRIM(A1470)&amp;" ",7)-7),""),"")</x:f>
      </x:c>
      <x:c r="F1470" t="str">
        <x:f>IF(E1470="","",TRIM(MID(TRIM(A1470),FIND(" ",TRIM(A1470)&amp;" ",7)+1,255)))</x:f>
      </x:c>
      <x:c r="G1470" t="str">
        <x:f>IF(E1470="","",IF(COUNTIF('DATA QCEW'!$A$2:$A$20,E1470)&gt;0,"19-SECTOR","DETAIL / OTHER"))</x:f>
      </x:c>
    </x:row>
    <x:row r="1471">
      <x:c r="D1471" s="22"/>
      <x:c r="E1471" t="str">
        <x:f>IF(LEFT(TRIM(A1471),6)="NAICS ",IFERROR(MID(TRIM(A1471),7,FIND(" ",TRIM(A1471)&amp;" ",7)-7),""),"")</x:f>
      </x:c>
      <x:c r="F1471" t="str">
        <x:f>IF(E1471="","",TRIM(MID(TRIM(A1471),FIND(" ",TRIM(A1471)&amp;" ",7)+1,255)))</x:f>
      </x:c>
      <x:c r="G1471" t="str">
        <x:f>IF(E1471="","",IF(COUNTIF('DATA QCEW'!$A$2:$A$20,E1471)&gt;0,"19-SECTOR","DETAIL / OTHER"))</x:f>
      </x:c>
    </x:row>
    <x:row r="1472">
      <x:c r="D1472" s="22"/>
      <x:c r="E1472" t="str">
        <x:f>IF(LEFT(TRIM(A1472),6)="NAICS ",IFERROR(MID(TRIM(A1472),7,FIND(" ",TRIM(A1472)&amp;" ",7)-7),""),"")</x:f>
      </x:c>
      <x:c r="F1472" t="str">
        <x:f>IF(E1472="","",TRIM(MID(TRIM(A1472),FIND(" ",TRIM(A1472)&amp;" ",7)+1,255)))</x:f>
      </x:c>
      <x:c r="G1472" t="str">
        <x:f>IF(E1472="","",IF(COUNTIF('DATA QCEW'!$A$2:$A$20,E1472)&gt;0,"19-SECTOR","DETAIL / OTHER"))</x:f>
      </x:c>
    </x:row>
    <x:row r="1473">
      <x:c r="D1473" s="22"/>
      <x:c r="E1473" t="str">
        <x:f>IF(LEFT(TRIM(A1473),6)="NAICS ",IFERROR(MID(TRIM(A1473),7,FIND(" ",TRIM(A1473)&amp;" ",7)-7),""),"")</x:f>
      </x:c>
      <x:c r="F1473" t="str">
        <x:f>IF(E1473="","",TRIM(MID(TRIM(A1473),FIND(" ",TRIM(A1473)&amp;" ",7)+1,255)))</x:f>
      </x:c>
      <x:c r="G1473" t="str">
        <x:f>IF(E1473="","",IF(COUNTIF('DATA QCEW'!$A$2:$A$20,E1473)&gt;0,"19-SECTOR","DETAIL / OTHER"))</x:f>
      </x:c>
    </x:row>
    <x:row r="1474">
      <x:c r="D1474" s="22"/>
      <x:c r="E1474" t="str">
        <x:f>IF(LEFT(TRIM(A1474),6)="NAICS ",IFERROR(MID(TRIM(A1474),7,FIND(" ",TRIM(A1474)&amp;" ",7)-7),""),"")</x:f>
      </x:c>
      <x:c r="F1474" t="str">
        <x:f>IF(E1474="","",TRIM(MID(TRIM(A1474),FIND(" ",TRIM(A1474)&amp;" ",7)+1,255)))</x:f>
      </x:c>
      <x:c r="G1474" t="str">
        <x:f>IF(E1474="","",IF(COUNTIF('DATA QCEW'!$A$2:$A$20,E1474)&gt;0,"19-SECTOR","DETAIL / OTHER"))</x:f>
      </x:c>
    </x:row>
    <x:row r="1475">
      <x:c r="D1475" s="22"/>
      <x:c r="E1475" t="str">
        <x:f>IF(LEFT(TRIM(A1475),6)="NAICS ",IFERROR(MID(TRIM(A1475),7,FIND(" ",TRIM(A1475)&amp;" ",7)-7),""),"")</x:f>
      </x:c>
      <x:c r="F1475" t="str">
        <x:f>IF(E1475="","",TRIM(MID(TRIM(A1475),FIND(" ",TRIM(A1475)&amp;" ",7)+1,255)))</x:f>
      </x:c>
      <x:c r="G1475" t="str">
        <x:f>IF(E1475="","",IF(COUNTIF('DATA QCEW'!$A$2:$A$20,E1475)&gt;0,"19-SECTOR","DETAIL / OTHER"))</x:f>
      </x:c>
    </x:row>
    <x:row r="1476">
      <x:c r="D1476" s="22"/>
      <x:c r="E1476" t="str">
        <x:f>IF(LEFT(TRIM(A1476),6)="NAICS ",IFERROR(MID(TRIM(A1476),7,FIND(" ",TRIM(A1476)&amp;" ",7)-7),""),"")</x:f>
      </x:c>
      <x:c r="F1476" t="str">
        <x:f>IF(E1476="","",TRIM(MID(TRIM(A1476),FIND(" ",TRIM(A1476)&amp;" ",7)+1,255)))</x:f>
      </x:c>
      <x:c r="G1476" t="str">
        <x:f>IF(E1476="","",IF(COUNTIF('DATA QCEW'!$A$2:$A$20,E1476)&gt;0,"19-SECTOR","DETAIL / OTHER"))</x:f>
      </x:c>
    </x:row>
    <x:row r="1477">
      <x:c r="D1477" s="22"/>
      <x:c r="E1477" t="str">
        <x:f>IF(LEFT(TRIM(A1477),6)="NAICS ",IFERROR(MID(TRIM(A1477),7,FIND(" ",TRIM(A1477)&amp;" ",7)-7),""),"")</x:f>
      </x:c>
      <x:c r="F1477" t="str">
        <x:f>IF(E1477="","",TRIM(MID(TRIM(A1477),FIND(" ",TRIM(A1477)&amp;" ",7)+1,255)))</x:f>
      </x:c>
      <x:c r="G1477" t="str">
        <x:f>IF(E1477="","",IF(COUNTIF('DATA QCEW'!$A$2:$A$20,E1477)&gt;0,"19-SECTOR","DETAIL / OTHER"))</x:f>
      </x:c>
    </x:row>
    <x:row r="1478">
      <x:c r="D1478" s="22"/>
      <x:c r="E1478" t="str">
        <x:f>IF(LEFT(TRIM(A1478),6)="NAICS ",IFERROR(MID(TRIM(A1478),7,FIND(" ",TRIM(A1478)&amp;" ",7)-7),""),"")</x:f>
      </x:c>
      <x:c r="F1478" t="str">
        <x:f>IF(E1478="","",TRIM(MID(TRIM(A1478),FIND(" ",TRIM(A1478)&amp;" ",7)+1,255)))</x:f>
      </x:c>
      <x:c r="G1478" t="str">
        <x:f>IF(E1478="","",IF(COUNTIF('DATA QCEW'!$A$2:$A$20,E1478)&gt;0,"19-SECTOR","DETAIL / OTHER"))</x:f>
      </x:c>
    </x:row>
    <x:row r="1479">
      <x:c r="D1479" s="22"/>
      <x:c r="E1479" t="str">
        <x:f>IF(LEFT(TRIM(A1479),6)="NAICS ",IFERROR(MID(TRIM(A1479),7,FIND(" ",TRIM(A1479)&amp;" ",7)-7),""),"")</x:f>
      </x:c>
      <x:c r="F1479" t="str">
        <x:f>IF(E1479="","",TRIM(MID(TRIM(A1479),FIND(" ",TRIM(A1479)&amp;" ",7)+1,255)))</x:f>
      </x:c>
      <x:c r="G1479" t="str">
        <x:f>IF(E1479="","",IF(COUNTIF('DATA QCEW'!$A$2:$A$20,E1479)&gt;0,"19-SECTOR","DETAIL / OTHER"))</x:f>
      </x:c>
    </x:row>
    <x:row r="1480">
      <x:c r="D1480" s="22"/>
      <x:c r="E1480" t="str">
        <x:f>IF(LEFT(TRIM(A1480),6)="NAICS ",IFERROR(MID(TRIM(A1480),7,FIND(" ",TRIM(A1480)&amp;" ",7)-7),""),"")</x:f>
      </x:c>
      <x:c r="F1480" t="str">
        <x:f>IF(E1480="","",TRIM(MID(TRIM(A1480),FIND(" ",TRIM(A1480)&amp;" ",7)+1,255)))</x:f>
      </x:c>
      <x:c r="G1480" t="str">
        <x:f>IF(E1480="","",IF(COUNTIF('DATA QCEW'!$A$2:$A$20,E1480)&gt;0,"19-SECTOR","DETAIL / OTHER"))</x:f>
      </x:c>
    </x:row>
    <x:row r="1481">
      <x:c r="D1481" s="22"/>
      <x:c r="E1481" t="str">
        <x:f>IF(LEFT(TRIM(A1481),6)="NAICS ",IFERROR(MID(TRIM(A1481),7,FIND(" ",TRIM(A1481)&amp;" ",7)-7),""),"")</x:f>
      </x:c>
      <x:c r="F1481" t="str">
        <x:f>IF(E1481="","",TRIM(MID(TRIM(A1481),FIND(" ",TRIM(A1481)&amp;" ",7)+1,255)))</x:f>
      </x:c>
      <x:c r="G1481" t="str">
        <x:f>IF(E1481="","",IF(COUNTIF('DATA QCEW'!$A$2:$A$20,E1481)&gt;0,"19-SECTOR","DETAIL / OTHER"))</x:f>
      </x:c>
    </x:row>
    <x:row r="1482">
      <x:c r="D1482" s="22"/>
      <x:c r="E1482" t="str">
        <x:f>IF(LEFT(TRIM(A1482),6)="NAICS ",IFERROR(MID(TRIM(A1482),7,FIND(" ",TRIM(A1482)&amp;" ",7)-7),""),"")</x:f>
      </x:c>
      <x:c r="F1482" t="str">
        <x:f>IF(E1482="","",TRIM(MID(TRIM(A1482),FIND(" ",TRIM(A1482)&amp;" ",7)+1,255)))</x:f>
      </x:c>
      <x:c r="G1482" t="str">
        <x:f>IF(E1482="","",IF(COUNTIF('DATA QCEW'!$A$2:$A$20,E1482)&gt;0,"19-SECTOR","DETAIL / OTHER"))</x:f>
      </x:c>
    </x:row>
    <x:row r="1483">
      <x:c r="D1483" s="22"/>
      <x:c r="E1483" t="str">
        <x:f>IF(LEFT(TRIM(A1483),6)="NAICS ",IFERROR(MID(TRIM(A1483),7,FIND(" ",TRIM(A1483)&amp;" ",7)-7),""),"")</x:f>
      </x:c>
      <x:c r="F1483" t="str">
        <x:f>IF(E1483="","",TRIM(MID(TRIM(A1483),FIND(" ",TRIM(A1483)&amp;" ",7)+1,255)))</x:f>
      </x:c>
      <x:c r="G1483" t="str">
        <x:f>IF(E1483="","",IF(COUNTIF('DATA QCEW'!$A$2:$A$20,E1483)&gt;0,"19-SECTOR","DETAIL / OTHER"))</x:f>
      </x:c>
    </x:row>
    <x:row r="1484">
      <x:c r="D1484" s="22"/>
      <x:c r="E1484" t="str">
        <x:f>IF(LEFT(TRIM(A1484),6)="NAICS ",IFERROR(MID(TRIM(A1484),7,FIND(" ",TRIM(A1484)&amp;" ",7)-7),""),"")</x:f>
      </x:c>
      <x:c r="F1484" t="str">
        <x:f>IF(E1484="","",TRIM(MID(TRIM(A1484),FIND(" ",TRIM(A1484)&amp;" ",7)+1,255)))</x:f>
      </x:c>
      <x:c r="G1484" t="str">
        <x:f>IF(E1484="","",IF(COUNTIF('DATA QCEW'!$A$2:$A$20,E1484)&gt;0,"19-SECTOR","DETAIL / OTHER"))</x:f>
      </x:c>
    </x:row>
    <x:row r="1485">
      <x:c r="D1485" s="22"/>
      <x:c r="E1485" t="str">
        <x:f>IF(LEFT(TRIM(A1485),6)="NAICS ",IFERROR(MID(TRIM(A1485),7,FIND(" ",TRIM(A1485)&amp;" ",7)-7),""),"")</x:f>
      </x:c>
      <x:c r="F1485" t="str">
        <x:f>IF(E1485="","",TRIM(MID(TRIM(A1485),FIND(" ",TRIM(A1485)&amp;" ",7)+1,255)))</x:f>
      </x:c>
      <x:c r="G1485" t="str">
        <x:f>IF(E1485="","",IF(COUNTIF('DATA QCEW'!$A$2:$A$20,E1485)&gt;0,"19-SECTOR","DETAIL / OTHER"))</x:f>
      </x:c>
    </x:row>
    <x:row r="1486">
      <x:c r="D1486" s="22"/>
      <x:c r="E1486" t="str">
        <x:f>IF(LEFT(TRIM(A1486),6)="NAICS ",IFERROR(MID(TRIM(A1486),7,FIND(" ",TRIM(A1486)&amp;" ",7)-7),""),"")</x:f>
      </x:c>
      <x:c r="F1486" t="str">
        <x:f>IF(E1486="","",TRIM(MID(TRIM(A1486),FIND(" ",TRIM(A1486)&amp;" ",7)+1,255)))</x:f>
      </x:c>
      <x:c r="G1486" t="str">
        <x:f>IF(E1486="","",IF(COUNTIF('DATA QCEW'!$A$2:$A$20,E1486)&gt;0,"19-SECTOR","DETAIL / OTHER"))</x:f>
      </x:c>
    </x:row>
    <x:row r="1487">
      <x:c r="D1487" s="22"/>
      <x:c r="E1487" t="str">
        <x:f>IF(LEFT(TRIM(A1487),6)="NAICS ",IFERROR(MID(TRIM(A1487),7,FIND(" ",TRIM(A1487)&amp;" ",7)-7),""),"")</x:f>
      </x:c>
      <x:c r="F1487" t="str">
        <x:f>IF(E1487="","",TRIM(MID(TRIM(A1487),FIND(" ",TRIM(A1487)&amp;" ",7)+1,255)))</x:f>
      </x:c>
      <x:c r="G1487" t="str">
        <x:f>IF(E1487="","",IF(COUNTIF('DATA QCEW'!$A$2:$A$20,E1487)&gt;0,"19-SECTOR","DETAIL / OTHER"))</x:f>
      </x:c>
    </x:row>
    <x:row r="1488">
      <x:c r="D1488" s="22"/>
      <x:c r="E1488" t="str">
        <x:f>IF(LEFT(TRIM(A1488),6)="NAICS ",IFERROR(MID(TRIM(A1488),7,FIND(" ",TRIM(A1488)&amp;" ",7)-7),""),"")</x:f>
      </x:c>
      <x:c r="F1488" t="str">
        <x:f>IF(E1488="","",TRIM(MID(TRIM(A1488),FIND(" ",TRIM(A1488)&amp;" ",7)+1,255)))</x:f>
      </x:c>
      <x:c r="G1488" t="str">
        <x:f>IF(E1488="","",IF(COUNTIF('DATA QCEW'!$A$2:$A$20,E1488)&gt;0,"19-SECTOR","DETAIL / OTHER"))</x:f>
      </x:c>
    </x:row>
    <x:row r="1489">
      <x:c r="D1489" s="22"/>
      <x:c r="E1489" t="str">
        <x:f>IF(LEFT(TRIM(A1489),6)="NAICS ",IFERROR(MID(TRIM(A1489),7,FIND(" ",TRIM(A1489)&amp;" ",7)-7),""),"")</x:f>
      </x:c>
      <x:c r="F1489" t="str">
        <x:f>IF(E1489="","",TRIM(MID(TRIM(A1489),FIND(" ",TRIM(A1489)&amp;" ",7)+1,255)))</x:f>
      </x:c>
      <x:c r="G1489" t="str">
        <x:f>IF(E1489="","",IF(COUNTIF('DATA QCEW'!$A$2:$A$20,E1489)&gt;0,"19-SECTOR","DETAIL / OTHER"))</x:f>
      </x:c>
    </x:row>
    <x:row r="1490">
      <x:c r="D1490" s="22"/>
      <x:c r="E1490" t="str">
        <x:f>IF(LEFT(TRIM(A1490),6)="NAICS ",IFERROR(MID(TRIM(A1490),7,FIND(" ",TRIM(A1490)&amp;" ",7)-7),""),"")</x:f>
      </x:c>
      <x:c r="F1490" t="str">
        <x:f>IF(E1490="","",TRIM(MID(TRIM(A1490),FIND(" ",TRIM(A1490)&amp;" ",7)+1,255)))</x:f>
      </x:c>
      <x:c r="G1490" t="str">
        <x:f>IF(E1490="","",IF(COUNTIF('DATA QCEW'!$A$2:$A$20,E1490)&gt;0,"19-SECTOR","DETAIL / OTHER"))</x:f>
      </x:c>
    </x:row>
    <x:row r="1491">
      <x:c r="D1491" s="22"/>
      <x:c r="E1491" t="str">
        <x:f>IF(LEFT(TRIM(A1491),6)="NAICS ",IFERROR(MID(TRIM(A1491),7,FIND(" ",TRIM(A1491)&amp;" ",7)-7),""),"")</x:f>
      </x:c>
      <x:c r="F1491" t="str">
        <x:f>IF(E1491="","",TRIM(MID(TRIM(A1491),FIND(" ",TRIM(A1491)&amp;" ",7)+1,255)))</x:f>
      </x:c>
      <x:c r="G1491" t="str">
        <x:f>IF(E1491="","",IF(COUNTIF('DATA QCEW'!$A$2:$A$20,E1491)&gt;0,"19-SECTOR","DETAIL / OTHER"))</x:f>
      </x:c>
    </x:row>
    <x:row r="1492">
      <x:c r="D1492" s="22"/>
      <x:c r="E1492" t="str">
        <x:f>IF(LEFT(TRIM(A1492),6)="NAICS ",IFERROR(MID(TRIM(A1492),7,FIND(" ",TRIM(A1492)&amp;" ",7)-7),""),"")</x:f>
      </x:c>
      <x:c r="F1492" t="str">
        <x:f>IF(E1492="","",TRIM(MID(TRIM(A1492),FIND(" ",TRIM(A1492)&amp;" ",7)+1,255)))</x:f>
      </x:c>
      <x:c r="G1492" t="str">
        <x:f>IF(E1492="","",IF(COUNTIF('DATA QCEW'!$A$2:$A$20,E1492)&gt;0,"19-SECTOR","DETAIL / OTHER"))</x:f>
      </x:c>
    </x:row>
    <x:row r="1493">
      <x:c r="D1493" s="22"/>
      <x:c r="E1493" t="str">
        <x:f>IF(LEFT(TRIM(A1493),6)="NAICS ",IFERROR(MID(TRIM(A1493),7,FIND(" ",TRIM(A1493)&amp;" ",7)-7),""),"")</x:f>
      </x:c>
      <x:c r="F1493" t="str">
        <x:f>IF(E1493="","",TRIM(MID(TRIM(A1493),FIND(" ",TRIM(A1493)&amp;" ",7)+1,255)))</x:f>
      </x:c>
      <x:c r="G1493" t="str">
        <x:f>IF(E1493="","",IF(COUNTIF('DATA QCEW'!$A$2:$A$20,E1493)&gt;0,"19-SECTOR","DETAIL / OTHER"))</x:f>
      </x:c>
    </x:row>
    <x:row r="1494">
      <x:c r="D1494" s="22"/>
      <x:c r="E1494" t="str">
        <x:f>IF(LEFT(TRIM(A1494),6)="NAICS ",IFERROR(MID(TRIM(A1494),7,FIND(" ",TRIM(A1494)&amp;" ",7)-7),""),"")</x:f>
      </x:c>
      <x:c r="F1494" t="str">
        <x:f>IF(E1494="","",TRIM(MID(TRIM(A1494),FIND(" ",TRIM(A1494)&amp;" ",7)+1,255)))</x:f>
      </x:c>
      <x:c r="G1494" t="str">
        <x:f>IF(E1494="","",IF(COUNTIF('DATA QCEW'!$A$2:$A$20,E1494)&gt;0,"19-SECTOR","DETAIL / OTHER"))</x:f>
      </x:c>
    </x:row>
    <x:row r="1495">
      <x:c r="D1495" s="22"/>
      <x:c r="E1495" t="str">
        <x:f>IF(LEFT(TRIM(A1495),6)="NAICS ",IFERROR(MID(TRIM(A1495),7,FIND(" ",TRIM(A1495)&amp;" ",7)-7),""),"")</x:f>
      </x:c>
      <x:c r="F1495" t="str">
        <x:f>IF(E1495="","",TRIM(MID(TRIM(A1495),FIND(" ",TRIM(A1495)&amp;" ",7)+1,255)))</x:f>
      </x:c>
      <x:c r="G1495" t="str">
        <x:f>IF(E1495="","",IF(COUNTIF('DATA QCEW'!$A$2:$A$20,E1495)&gt;0,"19-SECTOR","DETAIL / OTHER"))</x:f>
      </x:c>
    </x:row>
    <x:row r="1496">
      <x:c r="D1496" s="22"/>
      <x:c r="E1496" t="str">
        <x:f>IF(LEFT(TRIM(A1496),6)="NAICS ",IFERROR(MID(TRIM(A1496),7,FIND(" ",TRIM(A1496)&amp;" ",7)-7),""),"")</x:f>
      </x:c>
      <x:c r="F1496" t="str">
        <x:f>IF(E1496="","",TRIM(MID(TRIM(A1496),FIND(" ",TRIM(A1496)&amp;" ",7)+1,255)))</x:f>
      </x:c>
      <x:c r="G1496" t="str">
        <x:f>IF(E1496="","",IF(COUNTIF('DATA QCEW'!$A$2:$A$20,E1496)&gt;0,"19-SECTOR","DETAIL / OTHER"))</x:f>
      </x:c>
    </x:row>
    <x:row r="1497">
      <x:c r="D1497" s="22"/>
      <x:c r="E1497" t="str">
        <x:f>IF(LEFT(TRIM(A1497),6)="NAICS ",IFERROR(MID(TRIM(A1497),7,FIND(" ",TRIM(A1497)&amp;" ",7)-7),""),"")</x:f>
      </x:c>
      <x:c r="F1497" t="str">
        <x:f>IF(E1497="","",TRIM(MID(TRIM(A1497),FIND(" ",TRIM(A1497)&amp;" ",7)+1,255)))</x:f>
      </x:c>
      <x:c r="G1497" t="str">
        <x:f>IF(E1497="","",IF(COUNTIF('DATA QCEW'!$A$2:$A$20,E1497)&gt;0,"19-SECTOR","DETAIL / OTHER"))</x:f>
      </x:c>
    </x:row>
    <x:row r="1498">
      <x:c r="D1498" s="22"/>
      <x:c r="E1498" t="str">
        <x:f>IF(LEFT(TRIM(A1498),6)="NAICS ",IFERROR(MID(TRIM(A1498),7,FIND(" ",TRIM(A1498)&amp;" ",7)-7),""),"")</x:f>
      </x:c>
      <x:c r="F1498" t="str">
        <x:f>IF(E1498="","",TRIM(MID(TRIM(A1498),FIND(" ",TRIM(A1498)&amp;" ",7)+1,255)))</x:f>
      </x:c>
      <x:c r="G1498" t="str">
        <x:f>IF(E1498="","",IF(COUNTIF('DATA QCEW'!$A$2:$A$20,E1498)&gt;0,"19-SECTOR","DETAIL / OTHER"))</x:f>
      </x:c>
    </x:row>
    <x:row r="1499">
      <x:c r="D1499" s="22"/>
      <x:c r="E1499" t="str">
        <x:f>IF(LEFT(TRIM(A1499),6)="NAICS ",IFERROR(MID(TRIM(A1499),7,FIND(" ",TRIM(A1499)&amp;" ",7)-7),""),"")</x:f>
      </x:c>
      <x:c r="F1499" t="str">
        <x:f>IF(E1499="","",TRIM(MID(TRIM(A1499),FIND(" ",TRIM(A1499)&amp;" ",7)+1,255)))</x:f>
      </x:c>
      <x:c r="G1499" t="str">
        <x:f>IF(E1499="","",IF(COUNTIF('DATA QCEW'!$A$2:$A$20,E1499)&gt;0,"19-SECTOR","DETAIL / OTHER"))</x:f>
      </x:c>
    </x:row>
    <x:row r="1500">
      <x:c r="D1500" s="22"/>
      <x:c r="E1500" t="str">
        <x:f>IF(LEFT(TRIM(A1500),6)="NAICS ",IFERROR(MID(TRIM(A1500),7,FIND(" ",TRIM(A1500)&amp;" ",7)-7),""),"")</x:f>
      </x:c>
      <x:c r="F1500" t="str">
        <x:f>IF(E1500="","",TRIM(MID(TRIM(A1500),FIND(" ",TRIM(A1500)&amp;" ",7)+1,255)))</x:f>
      </x:c>
      <x:c r="G1500" t="str">
        <x:f>IF(E1500="","",IF(COUNTIF('DATA QCEW'!$A$2:$A$20,E1500)&gt;0,"19-SECTOR","DETAIL / OTHER"))</x:f>
      </x:c>
    </x:row>
    <x:row r="1501">
      <x:c r="D1501" s="22"/>
      <x:c r="E1501" t="str">
        <x:f>IF(LEFT(TRIM(A1501),6)="NAICS ",IFERROR(MID(TRIM(A1501),7,FIND(" ",TRIM(A1501)&amp;" ",7)-7),""),"")</x:f>
      </x:c>
      <x:c r="F1501" t="str">
        <x:f>IF(E1501="","",TRIM(MID(TRIM(A1501),FIND(" ",TRIM(A1501)&amp;" ",7)+1,255)))</x:f>
      </x:c>
      <x:c r="G1501" t="str">
        <x:f>IF(E1501="","",IF(COUNTIF('DATA QCEW'!$A$2:$A$20,E1501)&gt;0,"19-SECTOR","DETAIL / OTHER"))</x:f>
      </x:c>
    </x:row>
    <x:row r="1502">
      <x:c r="D1502" s="22"/>
      <x:c r="E1502" t="str">
        <x:f>IF(LEFT(TRIM(A1502),6)="NAICS ",IFERROR(MID(TRIM(A1502),7,FIND(" ",TRIM(A1502)&amp;" ",7)-7),""),"")</x:f>
      </x:c>
      <x:c r="F1502" t="str">
        <x:f>IF(E1502="","",TRIM(MID(TRIM(A1502),FIND(" ",TRIM(A1502)&amp;" ",7)+1,255)))</x:f>
      </x:c>
      <x:c r="G1502" t="str">
        <x:f>IF(E1502="","",IF(COUNTIF('DATA QCEW'!$A$2:$A$20,E1502)&gt;0,"19-SECTOR","DETAIL / OTHER"))</x:f>
      </x:c>
    </x:row>
    <x:row r="1503">
      <x:c r="D1503" s="22"/>
      <x:c r="E1503" t="str">
        <x:f>IF(LEFT(TRIM(A1503),6)="NAICS ",IFERROR(MID(TRIM(A1503),7,FIND(" ",TRIM(A1503)&amp;" ",7)-7),""),"")</x:f>
      </x:c>
      <x:c r="F1503" t="str">
        <x:f>IF(E1503="","",TRIM(MID(TRIM(A1503),FIND(" ",TRIM(A1503)&amp;" ",7)+1,255)))</x:f>
      </x:c>
      <x:c r="G1503" t="str">
        <x:f>IF(E1503="","",IF(COUNTIF('DATA QCEW'!$A$2:$A$20,E1503)&gt;0,"19-SECTOR","DETAIL / OTHER"))</x:f>
      </x:c>
    </x:row>
    <x:row r="1504">
      <x:c r="D1504" s="22"/>
      <x:c r="E1504" t="str">
        <x:f>IF(LEFT(TRIM(A1504),6)="NAICS ",IFERROR(MID(TRIM(A1504),7,FIND(" ",TRIM(A1504)&amp;" ",7)-7),""),"")</x:f>
      </x:c>
      <x:c r="F1504" t="str">
        <x:f>IF(E1504="","",TRIM(MID(TRIM(A1504),FIND(" ",TRIM(A1504)&amp;" ",7)+1,255)))</x:f>
      </x:c>
      <x:c r="G1504" t="str">
        <x:f>IF(E1504="","",IF(COUNTIF('DATA QCEW'!$A$2:$A$20,E1504)&gt;0,"19-SECTOR","DETAIL / OTHER"))</x:f>
      </x:c>
    </x:row>
    <x:row r="1505">
      <x:c r="D1505" s="22"/>
      <x:c r="E1505" t="str">
        <x:f>IF(LEFT(TRIM(A1505),6)="NAICS ",IFERROR(MID(TRIM(A1505),7,FIND(" ",TRIM(A1505)&amp;" ",7)-7),""),"")</x:f>
      </x:c>
      <x:c r="F1505" t="str">
        <x:f>IF(E1505="","",TRIM(MID(TRIM(A1505),FIND(" ",TRIM(A1505)&amp;" ",7)+1,255)))</x:f>
      </x:c>
      <x:c r="G1505" t="str">
        <x:f>IF(E1505="","",IF(COUNTIF('DATA QCEW'!$A$2:$A$20,E1505)&gt;0,"19-SECTOR","DETAIL / OTHER"))</x:f>
      </x:c>
    </x:row>
    <x:row r="1506">
      <x:c r="D1506" s="22"/>
      <x:c r="E1506" t="str">
        <x:f>IF(LEFT(TRIM(A1506),6)="NAICS ",IFERROR(MID(TRIM(A1506),7,FIND(" ",TRIM(A1506)&amp;" ",7)-7),""),"")</x:f>
      </x:c>
      <x:c r="F1506" t="str">
        <x:f>IF(E1506="","",TRIM(MID(TRIM(A1506),FIND(" ",TRIM(A1506)&amp;" ",7)+1,255)))</x:f>
      </x:c>
      <x:c r="G1506" t="str">
        <x:f>IF(E1506="","",IF(COUNTIF('DATA QCEW'!$A$2:$A$20,E1506)&gt;0,"19-SECTOR","DETAIL / OTHER"))</x:f>
      </x:c>
    </x:row>
    <x:row r="1507">
      <x:c r="D1507" s="22"/>
      <x:c r="E1507" t="str">
        <x:f>IF(LEFT(TRIM(A1507),6)="NAICS ",IFERROR(MID(TRIM(A1507),7,FIND(" ",TRIM(A1507)&amp;" ",7)-7),""),"")</x:f>
      </x:c>
      <x:c r="F1507" t="str">
        <x:f>IF(E1507="","",TRIM(MID(TRIM(A1507),FIND(" ",TRIM(A1507)&amp;" ",7)+1,255)))</x:f>
      </x:c>
      <x:c r="G1507" t="str">
        <x:f>IF(E1507="","",IF(COUNTIF('DATA QCEW'!$A$2:$A$20,E1507)&gt;0,"19-SECTOR","DETAIL / OTHER"))</x:f>
      </x:c>
    </x:row>
    <x:row r="1508">
      <x:c r="D1508" s="22"/>
      <x:c r="E1508" t="str">
        <x:f>IF(LEFT(TRIM(A1508),6)="NAICS ",IFERROR(MID(TRIM(A1508),7,FIND(" ",TRIM(A1508)&amp;" ",7)-7),""),"")</x:f>
      </x:c>
      <x:c r="F1508" t="str">
        <x:f>IF(E1508="","",TRIM(MID(TRIM(A1508),FIND(" ",TRIM(A1508)&amp;" ",7)+1,255)))</x:f>
      </x:c>
      <x:c r="G1508" t="str">
        <x:f>IF(E1508="","",IF(COUNTIF('DATA QCEW'!$A$2:$A$20,E1508)&gt;0,"19-SECTOR","DETAIL / OTHER"))</x:f>
      </x:c>
    </x:row>
    <x:row r="1509">
      <x:c r="D1509" s="22"/>
      <x:c r="E1509" t="str">
        <x:f>IF(LEFT(TRIM(A1509),6)="NAICS ",IFERROR(MID(TRIM(A1509),7,FIND(" ",TRIM(A1509)&amp;" ",7)-7),""),"")</x:f>
      </x:c>
      <x:c r="F1509" t="str">
        <x:f>IF(E1509="","",TRIM(MID(TRIM(A1509),FIND(" ",TRIM(A1509)&amp;" ",7)+1,255)))</x:f>
      </x:c>
      <x:c r="G1509" t="str">
        <x:f>IF(E1509="","",IF(COUNTIF('DATA QCEW'!$A$2:$A$20,E1509)&gt;0,"19-SECTOR","DETAIL / OTHER"))</x:f>
      </x:c>
    </x:row>
    <x:row r="1510">
      <x:c r="D1510" s="22"/>
      <x:c r="E1510" t="str">
        <x:f>IF(LEFT(TRIM(A1510),6)="NAICS ",IFERROR(MID(TRIM(A1510),7,FIND(" ",TRIM(A1510)&amp;" ",7)-7),""),"")</x:f>
      </x:c>
      <x:c r="F1510" t="str">
        <x:f>IF(E1510="","",TRIM(MID(TRIM(A1510),FIND(" ",TRIM(A1510)&amp;" ",7)+1,255)))</x:f>
      </x:c>
      <x:c r="G1510" t="str">
        <x:f>IF(E1510="","",IF(COUNTIF('DATA QCEW'!$A$2:$A$20,E1510)&gt;0,"19-SECTOR","DETAIL / OTHER"))</x:f>
      </x:c>
    </x:row>
    <x:row r="1511">
      <x:c r="D1511" s="22"/>
      <x:c r="E1511" t="str">
        <x:f>IF(LEFT(TRIM(A1511),6)="NAICS ",IFERROR(MID(TRIM(A1511),7,FIND(" ",TRIM(A1511)&amp;" ",7)-7),""),"")</x:f>
      </x:c>
      <x:c r="F1511" t="str">
        <x:f>IF(E1511="","",TRIM(MID(TRIM(A1511),FIND(" ",TRIM(A1511)&amp;" ",7)+1,255)))</x:f>
      </x:c>
      <x:c r="G1511" t="str">
        <x:f>IF(E1511="","",IF(COUNTIF('DATA QCEW'!$A$2:$A$20,E1511)&gt;0,"19-SECTOR","DETAIL / OTHER"))</x:f>
      </x:c>
    </x:row>
    <x:row r="1512">
      <x:c r="D1512" s="22"/>
      <x:c r="E1512" t="str">
        <x:f>IF(LEFT(TRIM(A1512),6)="NAICS ",IFERROR(MID(TRIM(A1512),7,FIND(" ",TRIM(A1512)&amp;" ",7)-7),""),"")</x:f>
      </x:c>
      <x:c r="F1512" t="str">
        <x:f>IF(E1512="","",TRIM(MID(TRIM(A1512),FIND(" ",TRIM(A1512)&amp;" ",7)+1,255)))</x:f>
      </x:c>
      <x:c r="G1512" t="str">
        <x:f>IF(E1512="","",IF(COUNTIF('DATA QCEW'!$A$2:$A$20,E1512)&gt;0,"19-SECTOR","DETAIL / OTHER"))</x:f>
      </x:c>
    </x:row>
    <x:row r="1513">
      <x:c r="D1513" s="22"/>
      <x:c r="E1513" t="str">
        <x:f>IF(LEFT(TRIM(A1513),6)="NAICS ",IFERROR(MID(TRIM(A1513),7,FIND(" ",TRIM(A1513)&amp;" ",7)-7),""),"")</x:f>
      </x:c>
      <x:c r="F1513" t="str">
        <x:f>IF(E1513="","",TRIM(MID(TRIM(A1513),FIND(" ",TRIM(A1513)&amp;" ",7)+1,255)))</x:f>
      </x:c>
      <x:c r="G1513" t="str">
        <x:f>IF(E1513="","",IF(COUNTIF('DATA QCEW'!$A$2:$A$20,E1513)&gt;0,"19-SECTOR","DETAIL / OTHER"))</x:f>
      </x:c>
    </x:row>
    <x:row r="1514">
      <x:c r="D1514" s="22"/>
      <x:c r="E1514" t="str">
        <x:f>IF(LEFT(TRIM(A1514),6)="NAICS ",IFERROR(MID(TRIM(A1514),7,FIND(" ",TRIM(A1514)&amp;" ",7)-7),""),"")</x:f>
      </x:c>
      <x:c r="F1514" t="str">
        <x:f>IF(E1514="","",TRIM(MID(TRIM(A1514),FIND(" ",TRIM(A1514)&amp;" ",7)+1,255)))</x:f>
      </x:c>
      <x:c r="G1514" t="str">
        <x:f>IF(E1514="","",IF(COUNTIF('DATA QCEW'!$A$2:$A$20,E1514)&gt;0,"19-SECTOR","DETAIL / OTHER"))</x:f>
      </x:c>
    </x:row>
    <x:row r="1515">
      <x:c r="D1515" s="22"/>
      <x:c r="E1515" t="str">
        <x:f>IF(LEFT(TRIM(A1515),6)="NAICS ",IFERROR(MID(TRIM(A1515),7,FIND(" ",TRIM(A1515)&amp;" ",7)-7),""),"")</x:f>
      </x:c>
      <x:c r="F1515" t="str">
        <x:f>IF(E1515="","",TRIM(MID(TRIM(A1515),FIND(" ",TRIM(A1515)&amp;" ",7)+1,255)))</x:f>
      </x:c>
      <x:c r="G1515" t="str">
        <x:f>IF(E1515="","",IF(COUNTIF('DATA QCEW'!$A$2:$A$20,E1515)&gt;0,"19-SECTOR","DETAIL / OTHER"))</x:f>
      </x:c>
    </x:row>
    <x:row r="1516">
      <x:c r="D1516" s="22"/>
      <x:c r="E1516" t="str">
        <x:f>IF(LEFT(TRIM(A1516),6)="NAICS ",IFERROR(MID(TRIM(A1516),7,FIND(" ",TRIM(A1516)&amp;" ",7)-7),""),"")</x:f>
      </x:c>
      <x:c r="F1516" t="str">
        <x:f>IF(E1516="","",TRIM(MID(TRIM(A1516),FIND(" ",TRIM(A1516)&amp;" ",7)+1,255)))</x:f>
      </x:c>
      <x:c r="G1516" t="str">
        <x:f>IF(E1516="","",IF(COUNTIF('DATA QCEW'!$A$2:$A$20,E1516)&gt;0,"19-SECTOR","DETAIL / OTHER"))</x:f>
      </x:c>
    </x:row>
    <x:row r="1517">
      <x:c r="D1517" s="22"/>
      <x:c r="E1517" t="str">
        <x:f>IF(LEFT(TRIM(A1517),6)="NAICS ",IFERROR(MID(TRIM(A1517),7,FIND(" ",TRIM(A1517)&amp;" ",7)-7),""),"")</x:f>
      </x:c>
      <x:c r="F1517" t="str">
        <x:f>IF(E1517="","",TRIM(MID(TRIM(A1517),FIND(" ",TRIM(A1517)&amp;" ",7)+1,255)))</x:f>
      </x:c>
      <x:c r="G1517" t="str">
        <x:f>IF(E1517="","",IF(COUNTIF('DATA QCEW'!$A$2:$A$20,E1517)&gt;0,"19-SECTOR","DETAIL / OTHER"))</x:f>
      </x:c>
    </x:row>
    <x:row r="1518">
      <x:c r="D1518" s="22"/>
      <x:c r="E1518" t="str">
        <x:f>IF(LEFT(TRIM(A1518),6)="NAICS ",IFERROR(MID(TRIM(A1518),7,FIND(" ",TRIM(A1518)&amp;" ",7)-7),""),"")</x:f>
      </x:c>
      <x:c r="F1518" t="str">
        <x:f>IF(E1518="","",TRIM(MID(TRIM(A1518),FIND(" ",TRIM(A1518)&amp;" ",7)+1,255)))</x:f>
      </x:c>
      <x:c r="G1518" t="str">
        <x:f>IF(E1518="","",IF(COUNTIF('DATA QCEW'!$A$2:$A$20,E1518)&gt;0,"19-SECTOR","DETAIL / OTHER"))</x:f>
      </x:c>
    </x:row>
    <x:row r="1519">
      <x:c r="D1519" s="22"/>
      <x:c r="E1519" t="str">
        <x:f>IF(LEFT(TRIM(A1519),6)="NAICS ",IFERROR(MID(TRIM(A1519),7,FIND(" ",TRIM(A1519)&amp;" ",7)-7),""),"")</x:f>
      </x:c>
      <x:c r="F1519" t="str">
        <x:f>IF(E1519="","",TRIM(MID(TRIM(A1519),FIND(" ",TRIM(A1519)&amp;" ",7)+1,255)))</x:f>
      </x:c>
      <x:c r="G1519" t="str">
        <x:f>IF(E1519="","",IF(COUNTIF('DATA QCEW'!$A$2:$A$20,E1519)&gt;0,"19-SECTOR","DETAIL / OTHER"))</x:f>
      </x:c>
    </x:row>
    <x:row r="1520">
      <x:c r="D1520" s="22"/>
      <x:c r="E1520" t="str">
        <x:f>IF(LEFT(TRIM(A1520),6)="NAICS ",IFERROR(MID(TRIM(A1520),7,FIND(" ",TRIM(A1520)&amp;" ",7)-7),""),"")</x:f>
      </x:c>
      <x:c r="F1520" t="str">
        <x:f>IF(E1520="","",TRIM(MID(TRIM(A1520),FIND(" ",TRIM(A1520)&amp;" ",7)+1,255)))</x:f>
      </x:c>
      <x:c r="G1520" t="str">
        <x:f>IF(E1520="","",IF(COUNTIF('DATA QCEW'!$A$2:$A$20,E1520)&gt;0,"19-SECTOR","DETAIL / OTHER"))</x:f>
      </x:c>
    </x:row>
    <x:row r="1521">
      <x:c r="D1521" s="22"/>
      <x:c r="E1521" t="str">
        <x:f>IF(LEFT(TRIM(A1521),6)="NAICS ",IFERROR(MID(TRIM(A1521),7,FIND(" ",TRIM(A1521)&amp;" ",7)-7),""),"")</x:f>
      </x:c>
      <x:c r="F1521" t="str">
        <x:f>IF(E1521="","",TRIM(MID(TRIM(A1521),FIND(" ",TRIM(A1521)&amp;" ",7)+1,255)))</x:f>
      </x:c>
      <x:c r="G1521" t="str">
        <x:f>IF(E1521="","",IF(COUNTIF('DATA QCEW'!$A$2:$A$20,E1521)&gt;0,"19-SECTOR","DETAIL / OTHER"))</x:f>
      </x:c>
    </x:row>
    <x:row r="1522">
      <x:c r="D1522" s="22"/>
      <x:c r="E1522" t="str">
        <x:f>IF(LEFT(TRIM(A1522),6)="NAICS ",IFERROR(MID(TRIM(A1522),7,FIND(" ",TRIM(A1522)&amp;" ",7)-7),""),"")</x:f>
      </x:c>
      <x:c r="F1522" t="str">
        <x:f>IF(E1522="","",TRIM(MID(TRIM(A1522),FIND(" ",TRIM(A1522)&amp;" ",7)+1,255)))</x:f>
      </x:c>
      <x:c r="G1522" t="str">
        <x:f>IF(E1522="","",IF(COUNTIF('DATA QCEW'!$A$2:$A$20,E1522)&gt;0,"19-SECTOR","DETAIL / OTHER"))</x:f>
      </x:c>
    </x:row>
    <x:row r="1523">
      <x:c r="D1523" s="22"/>
      <x:c r="E1523" t="str">
        <x:f>IF(LEFT(TRIM(A1523),6)="NAICS ",IFERROR(MID(TRIM(A1523),7,FIND(" ",TRIM(A1523)&amp;" ",7)-7),""),"")</x:f>
      </x:c>
      <x:c r="F1523" t="str">
        <x:f>IF(E1523="","",TRIM(MID(TRIM(A1523),FIND(" ",TRIM(A1523)&amp;" ",7)+1,255)))</x:f>
      </x:c>
      <x:c r="G1523" t="str">
        <x:f>IF(E1523="","",IF(COUNTIF('DATA QCEW'!$A$2:$A$20,E1523)&gt;0,"19-SECTOR","DETAIL / OTHER"))</x:f>
      </x:c>
    </x:row>
    <x:row r="1524">
      <x:c r="D1524" s="22"/>
      <x:c r="E1524" t="str">
        <x:f>IF(LEFT(TRIM(A1524),6)="NAICS ",IFERROR(MID(TRIM(A1524),7,FIND(" ",TRIM(A1524)&amp;" ",7)-7),""),"")</x:f>
      </x:c>
      <x:c r="F1524" t="str">
        <x:f>IF(E1524="","",TRIM(MID(TRIM(A1524),FIND(" ",TRIM(A1524)&amp;" ",7)+1,255)))</x:f>
      </x:c>
      <x:c r="G1524" t="str">
        <x:f>IF(E1524="","",IF(COUNTIF('DATA QCEW'!$A$2:$A$20,E1524)&gt;0,"19-SECTOR","DETAIL / OTHER"))</x:f>
      </x:c>
    </x:row>
    <x:row r="1525">
      <x:c r="D1525" s="22"/>
      <x:c r="E1525" t="str">
        <x:f>IF(LEFT(TRIM(A1525),6)="NAICS ",IFERROR(MID(TRIM(A1525),7,FIND(" ",TRIM(A1525)&amp;" ",7)-7),""),"")</x:f>
      </x:c>
      <x:c r="F1525" t="str">
        <x:f>IF(E1525="","",TRIM(MID(TRIM(A1525),FIND(" ",TRIM(A1525)&amp;" ",7)+1,255)))</x:f>
      </x:c>
      <x:c r="G1525" t="str">
        <x:f>IF(E1525="","",IF(COUNTIF('DATA QCEW'!$A$2:$A$20,E1525)&gt;0,"19-SECTOR","DETAIL / OTHER"))</x:f>
      </x:c>
    </x:row>
    <x:row r="1526">
      <x:c r="D1526" s="22"/>
      <x:c r="E1526" t="str">
        <x:f>IF(LEFT(TRIM(A1526),6)="NAICS ",IFERROR(MID(TRIM(A1526),7,FIND(" ",TRIM(A1526)&amp;" ",7)-7),""),"")</x:f>
      </x:c>
      <x:c r="F1526" t="str">
        <x:f>IF(E1526="","",TRIM(MID(TRIM(A1526),FIND(" ",TRIM(A1526)&amp;" ",7)+1,255)))</x:f>
      </x:c>
      <x:c r="G1526" t="str">
        <x:f>IF(E1526="","",IF(COUNTIF('DATA QCEW'!$A$2:$A$20,E1526)&gt;0,"19-SECTOR","DETAIL / OTHER"))</x:f>
      </x:c>
    </x:row>
    <x:row r="1527">
      <x:c r="D1527" s="22"/>
      <x:c r="E1527" t="str">
        <x:f>IF(LEFT(TRIM(A1527),6)="NAICS ",IFERROR(MID(TRIM(A1527),7,FIND(" ",TRIM(A1527)&amp;" ",7)-7),""),"")</x:f>
      </x:c>
      <x:c r="F1527" t="str">
        <x:f>IF(E1527="","",TRIM(MID(TRIM(A1527),FIND(" ",TRIM(A1527)&amp;" ",7)+1,255)))</x:f>
      </x:c>
      <x:c r="G1527" t="str">
        <x:f>IF(E1527="","",IF(COUNTIF('DATA QCEW'!$A$2:$A$20,E1527)&gt;0,"19-SECTOR","DETAIL / OTHER"))</x:f>
      </x:c>
    </x:row>
    <x:row r="1528">
      <x:c r="D1528" s="22"/>
      <x:c r="E1528" t="str">
        <x:f>IF(LEFT(TRIM(A1528),6)="NAICS ",IFERROR(MID(TRIM(A1528),7,FIND(" ",TRIM(A1528)&amp;" ",7)-7),""),"")</x:f>
      </x:c>
      <x:c r="F1528" t="str">
        <x:f>IF(E1528="","",TRIM(MID(TRIM(A1528),FIND(" ",TRIM(A1528)&amp;" ",7)+1,255)))</x:f>
      </x:c>
      <x:c r="G1528" t="str">
        <x:f>IF(E1528="","",IF(COUNTIF('DATA QCEW'!$A$2:$A$20,E1528)&gt;0,"19-SECTOR","DETAIL / OTHER"))</x:f>
      </x:c>
    </x:row>
    <x:row r="1529">
      <x:c r="D1529" s="22"/>
      <x:c r="E1529" t="str">
        <x:f>IF(LEFT(TRIM(A1529),6)="NAICS ",IFERROR(MID(TRIM(A1529),7,FIND(" ",TRIM(A1529)&amp;" ",7)-7),""),"")</x:f>
      </x:c>
      <x:c r="F1529" t="str">
        <x:f>IF(E1529="","",TRIM(MID(TRIM(A1529),FIND(" ",TRIM(A1529)&amp;" ",7)+1,255)))</x:f>
      </x:c>
      <x:c r="G1529" t="str">
        <x:f>IF(E1529="","",IF(COUNTIF('DATA QCEW'!$A$2:$A$20,E1529)&gt;0,"19-SECTOR","DETAIL / OTHER"))</x:f>
      </x:c>
    </x:row>
    <x:row r="1530">
      <x:c r="D1530" s="22"/>
      <x:c r="E1530" t="str">
        <x:f>IF(LEFT(TRIM(A1530),6)="NAICS ",IFERROR(MID(TRIM(A1530),7,FIND(" ",TRIM(A1530)&amp;" ",7)-7),""),"")</x:f>
      </x:c>
      <x:c r="F1530" t="str">
        <x:f>IF(E1530="","",TRIM(MID(TRIM(A1530),FIND(" ",TRIM(A1530)&amp;" ",7)+1,255)))</x:f>
      </x:c>
      <x:c r="G1530" t="str">
        <x:f>IF(E1530="","",IF(COUNTIF('DATA QCEW'!$A$2:$A$20,E1530)&gt;0,"19-SECTOR","DETAIL / OTHER"))</x:f>
      </x:c>
    </x:row>
    <x:row r="1531">
      <x:c r="D1531" s="22"/>
      <x:c r="E1531" t="str">
        <x:f>IF(LEFT(TRIM(A1531),6)="NAICS ",IFERROR(MID(TRIM(A1531),7,FIND(" ",TRIM(A1531)&amp;" ",7)-7),""),"")</x:f>
      </x:c>
      <x:c r="F1531" t="str">
        <x:f>IF(E1531="","",TRIM(MID(TRIM(A1531),FIND(" ",TRIM(A1531)&amp;" ",7)+1,255)))</x:f>
      </x:c>
      <x:c r="G1531" t="str">
        <x:f>IF(E1531="","",IF(COUNTIF('DATA QCEW'!$A$2:$A$20,E1531)&gt;0,"19-SECTOR","DETAIL / OTHER"))</x:f>
      </x:c>
    </x:row>
    <x:row r="1532">
      <x:c r="D1532" s="22"/>
      <x:c r="E1532" t="str">
        <x:f>IF(LEFT(TRIM(A1532),6)="NAICS ",IFERROR(MID(TRIM(A1532),7,FIND(" ",TRIM(A1532)&amp;" ",7)-7),""),"")</x:f>
      </x:c>
      <x:c r="F1532" t="str">
        <x:f>IF(E1532="","",TRIM(MID(TRIM(A1532),FIND(" ",TRIM(A1532)&amp;" ",7)+1,255)))</x:f>
      </x:c>
      <x:c r="G1532" t="str">
        <x:f>IF(E1532="","",IF(COUNTIF('DATA QCEW'!$A$2:$A$20,E1532)&gt;0,"19-SECTOR","DETAIL / OTHER"))</x:f>
      </x:c>
    </x:row>
    <x:row r="1533">
      <x:c r="D1533" s="22"/>
      <x:c r="E1533" t="str">
        <x:f>IF(LEFT(TRIM(A1533),6)="NAICS ",IFERROR(MID(TRIM(A1533),7,FIND(" ",TRIM(A1533)&amp;" ",7)-7),""),"")</x:f>
      </x:c>
      <x:c r="F1533" t="str">
        <x:f>IF(E1533="","",TRIM(MID(TRIM(A1533),FIND(" ",TRIM(A1533)&amp;" ",7)+1,255)))</x:f>
      </x:c>
      <x:c r="G1533" t="str">
        <x:f>IF(E1533="","",IF(COUNTIF('DATA QCEW'!$A$2:$A$20,E1533)&gt;0,"19-SECTOR","DETAIL / OTHER"))</x:f>
      </x:c>
    </x:row>
    <x:row r="1534">
      <x:c r="D1534" s="22"/>
      <x:c r="E1534" t="str">
        <x:f>IF(LEFT(TRIM(A1534),6)="NAICS ",IFERROR(MID(TRIM(A1534),7,FIND(" ",TRIM(A1534)&amp;" ",7)-7),""),"")</x:f>
      </x:c>
      <x:c r="F1534" t="str">
        <x:f>IF(E1534="","",TRIM(MID(TRIM(A1534),FIND(" ",TRIM(A1534)&amp;" ",7)+1,255)))</x:f>
      </x:c>
      <x:c r="G1534" t="str">
        <x:f>IF(E1534="","",IF(COUNTIF('DATA QCEW'!$A$2:$A$20,E1534)&gt;0,"19-SECTOR","DETAIL / OTHER"))</x:f>
      </x:c>
    </x:row>
    <x:row r="1535">
      <x:c r="D1535" s="22"/>
      <x:c r="E1535" t="str">
        <x:f>IF(LEFT(TRIM(A1535),6)="NAICS ",IFERROR(MID(TRIM(A1535),7,FIND(" ",TRIM(A1535)&amp;" ",7)-7),""),"")</x:f>
      </x:c>
      <x:c r="F1535" t="str">
        <x:f>IF(E1535="","",TRIM(MID(TRIM(A1535),FIND(" ",TRIM(A1535)&amp;" ",7)+1,255)))</x:f>
      </x:c>
      <x:c r="G1535" t="str">
        <x:f>IF(E1535="","",IF(COUNTIF('DATA QCEW'!$A$2:$A$20,E1535)&gt;0,"19-SECTOR","DETAIL / OTHER"))</x:f>
      </x:c>
    </x:row>
    <x:row r="1536">
      <x:c r="D1536" s="22"/>
      <x:c r="E1536" t="str">
        <x:f>IF(LEFT(TRIM(A1536),6)="NAICS ",IFERROR(MID(TRIM(A1536),7,FIND(" ",TRIM(A1536)&amp;" ",7)-7),""),"")</x:f>
      </x:c>
      <x:c r="F1536" t="str">
        <x:f>IF(E1536="","",TRIM(MID(TRIM(A1536),FIND(" ",TRIM(A1536)&amp;" ",7)+1,255)))</x:f>
      </x:c>
      <x:c r="G1536" t="str">
        <x:f>IF(E1536="","",IF(COUNTIF('DATA QCEW'!$A$2:$A$20,E1536)&gt;0,"19-SECTOR","DETAIL / OTHER"))</x:f>
      </x:c>
    </x:row>
    <x:row r="1537">
      <x:c r="D1537" s="22"/>
      <x:c r="E1537" t="str">
        <x:f>IF(LEFT(TRIM(A1537),6)="NAICS ",IFERROR(MID(TRIM(A1537),7,FIND(" ",TRIM(A1537)&amp;" ",7)-7),""),"")</x:f>
      </x:c>
      <x:c r="F1537" t="str">
        <x:f>IF(E1537="","",TRIM(MID(TRIM(A1537),FIND(" ",TRIM(A1537)&amp;" ",7)+1,255)))</x:f>
      </x:c>
      <x:c r="G1537" t="str">
        <x:f>IF(E1537="","",IF(COUNTIF('DATA QCEW'!$A$2:$A$20,E1537)&gt;0,"19-SECTOR","DETAIL / OTHER"))</x:f>
      </x:c>
    </x:row>
    <x:row r="1538">
      <x:c r="D1538" s="22"/>
      <x:c r="E1538" t="str">
        <x:f>IF(LEFT(TRIM(A1538),6)="NAICS ",IFERROR(MID(TRIM(A1538),7,FIND(" ",TRIM(A1538)&amp;" ",7)-7),""),"")</x:f>
      </x:c>
      <x:c r="F1538" t="str">
        <x:f>IF(E1538="","",TRIM(MID(TRIM(A1538),FIND(" ",TRIM(A1538)&amp;" ",7)+1,255)))</x:f>
      </x:c>
      <x:c r="G1538" t="str">
        <x:f>IF(E1538="","",IF(COUNTIF('DATA QCEW'!$A$2:$A$20,E1538)&gt;0,"19-SECTOR","DETAIL / OTHER"))</x:f>
      </x:c>
    </x:row>
    <x:row r="1539">
      <x:c r="D1539" s="22"/>
      <x:c r="E1539" t="str">
        <x:f>IF(LEFT(TRIM(A1539),6)="NAICS ",IFERROR(MID(TRIM(A1539),7,FIND(" ",TRIM(A1539)&amp;" ",7)-7),""),"")</x:f>
      </x:c>
      <x:c r="F1539" t="str">
        <x:f>IF(E1539="","",TRIM(MID(TRIM(A1539),FIND(" ",TRIM(A1539)&amp;" ",7)+1,255)))</x:f>
      </x:c>
      <x:c r="G1539" t="str">
        <x:f>IF(E1539="","",IF(COUNTIF('DATA QCEW'!$A$2:$A$20,E1539)&gt;0,"19-SECTOR","DETAIL / OTHER"))</x:f>
      </x:c>
    </x:row>
    <x:row r="1540">
      <x:c r="D1540" s="22"/>
      <x:c r="E1540" t="str">
        <x:f>IF(LEFT(TRIM(A1540),6)="NAICS ",IFERROR(MID(TRIM(A1540),7,FIND(" ",TRIM(A1540)&amp;" ",7)-7),""),"")</x:f>
      </x:c>
      <x:c r="F1540" t="str">
        <x:f>IF(E1540="","",TRIM(MID(TRIM(A1540),FIND(" ",TRIM(A1540)&amp;" ",7)+1,255)))</x:f>
      </x:c>
      <x:c r="G1540" t="str">
        <x:f>IF(E1540="","",IF(COUNTIF('DATA QCEW'!$A$2:$A$20,E1540)&gt;0,"19-SECTOR","DETAIL / OTHER"))</x:f>
      </x:c>
    </x:row>
    <x:row r="1541">
      <x:c r="D1541" s="22"/>
      <x:c r="E1541" t="str">
        <x:f>IF(LEFT(TRIM(A1541),6)="NAICS ",IFERROR(MID(TRIM(A1541),7,FIND(" ",TRIM(A1541)&amp;" ",7)-7),""),"")</x:f>
      </x:c>
      <x:c r="F1541" t="str">
        <x:f>IF(E1541="","",TRIM(MID(TRIM(A1541),FIND(" ",TRIM(A1541)&amp;" ",7)+1,255)))</x:f>
      </x:c>
      <x:c r="G1541" t="str">
        <x:f>IF(E1541="","",IF(COUNTIF('DATA QCEW'!$A$2:$A$20,E1541)&gt;0,"19-SECTOR","DETAIL / OTHER"))</x:f>
      </x:c>
    </x:row>
    <x:row r="1542">
      <x:c r="D1542" s="22"/>
      <x:c r="E1542" t="str">
        <x:f>IF(LEFT(TRIM(A1542),6)="NAICS ",IFERROR(MID(TRIM(A1542),7,FIND(" ",TRIM(A1542)&amp;" ",7)-7),""),"")</x:f>
      </x:c>
      <x:c r="F1542" t="str">
        <x:f>IF(E1542="","",TRIM(MID(TRIM(A1542),FIND(" ",TRIM(A1542)&amp;" ",7)+1,255)))</x:f>
      </x:c>
      <x:c r="G1542" t="str">
        <x:f>IF(E1542="","",IF(COUNTIF('DATA QCEW'!$A$2:$A$20,E1542)&gt;0,"19-SECTOR","DETAIL / OTHER"))</x:f>
      </x:c>
    </x:row>
    <x:row r="1543">
      <x:c r="D1543" s="22"/>
      <x:c r="E1543" t="str">
        <x:f>IF(LEFT(TRIM(A1543),6)="NAICS ",IFERROR(MID(TRIM(A1543),7,FIND(" ",TRIM(A1543)&amp;" ",7)-7),""),"")</x:f>
      </x:c>
      <x:c r="F1543" t="str">
        <x:f>IF(E1543="","",TRIM(MID(TRIM(A1543),FIND(" ",TRIM(A1543)&amp;" ",7)+1,255)))</x:f>
      </x:c>
      <x:c r="G1543" t="str">
        <x:f>IF(E1543="","",IF(COUNTIF('DATA QCEW'!$A$2:$A$20,E1543)&gt;0,"19-SECTOR","DETAIL / OTHER"))</x:f>
      </x:c>
    </x:row>
    <x:row r="1544">
      <x:c r="D1544" s="22"/>
      <x:c r="E1544" t="str">
        <x:f>IF(LEFT(TRIM(A1544),6)="NAICS ",IFERROR(MID(TRIM(A1544),7,FIND(" ",TRIM(A1544)&amp;" ",7)-7),""),"")</x:f>
      </x:c>
      <x:c r="F1544" t="str">
        <x:f>IF(E1544="","",TRIM(MID(TRIM(A1544),FIND(" ",TRIM(A1544)&amp;" ",7)+1,255)))</x:f>
      </x:c>
      <x:c r="G1544" t="str">
        <x:f>IF(E1544="","",IF(COUNTIF('DATA QCEW'!$A$2:$A$20,E1544)&gt;0,"19-SECTOR","DETAIL / OTHER"))</x:f>
      </x:c>
    </x:row>
    <x:row r="1545">
      <x:c r="D1545" s="22"/>
      <x:c r="E1545" t="str">
        <x:f>IF(LEFT(TRIM(A1545),6)="NAICS ",IFERROR(MID(TRIM(A1545),7,FIND(" ",TRIM(A1545)&amp;" ",7)-7),""),"")</x:f>
      </x:c>
      <x:c r="F1545" t="str">
        <x:f>IF(E1545="","",TRIM(MID(TRIM(A1545),FIND(" ",TRIM(A1545)&amp;" ",7)+1,255)))</x:f>
      </x:c>
      <x:c r="G1545" t="str">
        <x:f>IF(E1545="","",IF(COUNTIF('DATA QCEW'!$A$2:$A$20,E1545)&gt;0,"19-SECTOR","DETAIL / OTHER"))</x:f>
      </x:c>
    </x:row>
    <x:row r="1546">
      <x:c r="D1546" s="22"/>
      <x:c r="E1546" t="str">
        <x:f>IF(LEFT(TRIM(A1546),6)="NAICS ",IFERROR(MID(TRIM(A1546),7,FIND(" ",TRIM(A1546)&amp;" ",7)-7),""),"")</x:f>
      </x:c>
      <x:c r="F1546" t="str">
        <x:f>IF(E1546="","",TRIM(MID(TRIM(A1546),FIND(" ",TRIM(A1546)&amp;" ",7)+1,255)))</x:f>
      </x:c>
      <x:c r="G1546" t="str">
        <x:f>IF(E1546="","",IF(COUNTIF('DATA QCEW'!$A$2:$A$20,E1546)&gt;0,"19-SECTOR","DETAIL / OTHER"))</x:f>
      </x:c>
    </x:row>
    <x:row r="1547">
      <x:c r="D1547" s="22"/>
      <x:c r="E1547" t="str">
        <x:f>IF(LEFT(TRIM(A1547),6)="NAICS ",IFERROR(MID(TRIM(A1547),7,FIND(" ",TRIM(A1547)&amp;" ",7)-7),""),"")</x:f>
      </x:c>
      <x:c r="F1547" t="str">
        <x:f>IF(E1547="","",TRIM(MID(TRIM(A1547),FIND(" ",TRIM(A1547)&amp;" ",7)+1,255)))</x:f>
      </x:c>
      <x:c r="G1547" t="str">
        <x:f>IF(E1547="","",IF(COUNTIF('DATA QCEW'!$A$2:$A$20,E1547)&gt;0,"19-SECTOR","DETAIL / OTHER"))</x:f>
      </x:c>
    </x:row>
    <x:row r="1548">
      <x:c r="D1548" s="22"/>
      <x:c r="E1548" t="str">
        <x:f>IF(LEFT(TRIM(A1548),6)="NAICS ",IFERROR(MID(TRIM(A1548),7,FIND(" ",TRIM(A1548)&amp;" ",7)-7),""),"")</x:f>
      </x:c>
      <x:c r="F1548" t="str">
        <x:f>IF(E1548="","",TRIM(MID(TRIM(A1548),FIND(" ",TRIM(A1548)&amp;" ",7)+1,255)))</x:f>
      </x:c>
      <x:c r="G1548" t="str">
        <x:f>IF(E1548="","",IF(COUNTIF('DATA QCEW'!$A$2:$A$20,E1548)&gt;0,"19-SECTOR","DETAIL / OTHER"))</x:f>
      </x:c>
    </x:row>
    <x:row r="1549">
      <x:c r="D1549" s="22"/>
      <x:c r="E1549" t="str">
        <x:f>IF(LEFT(TRIM(A1549),6)="NAICS ",IFERROR(MID(TRIM(A1549),7,FIND(" ",TRIM(A1549)&amp;" ",7)-7),""),"")</x:f>
      </x:c>
      <x:c r="F1549" t="str">
        <x:f>IF(E1549="","",TRIM(MID(TRIM(A1549),FIND(" ",TRIM(A1549)&amp;" ",7)+1,255)))</x:f>
      </x:c>
      <x:c r="G1549" t="str">
        <x:f>IF(E1549="","",IF(COUNTIF('DATA QCEW'!$A$2:$A$20,E1549)&gt;0,"19-SECTOR","DETAIL / OTHER"))</x:f>
      </x:c>
    </x:row>
    <x:row r="1550">
      <x:c r="D1550" s="22"/>
      <x:c r="E1550" t="str">
        <x:f>IF(LEFT(TRIM(A1550),6)="NAICS ",IFERROR(MID(TRIM(A1550),7,FIND(" ",TRIM(A1550)&amp;" ",7)-7),""),"")</x:f>
      </x:c>
      <x:c r="F1550" t="str">
        <x:f>IF(E1550="","",TRIM(MID(TRIM(A1550),FIND(" ",TRIM(A1550)&amp;" ",7)+1,255)))</x:f>
      </x:c>
      <x:c r="G1550" t="str">
        <x:f>IF(E1550="","",IF(COUNTIF('DATA QCEW'!$A$2:$A$20,E1550)&gt;0,"19-SECTOR","DETAIL / OTHER"))</x:f>
      </x:c>
    </x:row>
    <x:row r="1551">
      <x:c r="D1551" s="22"/>
      <x:c r="E1551" t="str">
        <x:f>IF(LEFT(TRIM(A1551),6)="NAICS ",IFERROR(MID(TRIM(A1551),7,FIND(" ",TRIM(A1551)&amp;" ",7)-7),""),"")</x:f>
      </x:c>
      <x:c r="F1551" t="str">
        <x:f>IF(E1551="","",TRIM(MID(TRIM(A1551),FIND(" ",TRIM(A1551)&amp;" ",7)+1,255)))</x:f>
      </x:c>
      <x:c r="G1551" t="str">
        <x:f>IF(E1551="","",IF(COUNTIF('DATA QCEW'!$A$2:$A$20,E1551)&gt;0,"19-SECTOR","DETAIL / OTHER"))</x:f>
      </x:c>
    </x:row>
    <x:row r="1552">
      <x:c r="D1552" s="22"/>
      <x:c r="E1552" t="str">
        <x:f>IF(LEFT(TRIM(A1552),6)="NAICS ",IFERROR(MID(TRIM(A1552),7,FIND(" ",TRIM(A1552)&amp;" ",7)-7),""),"")</x:f>
      </x:c>
      <x:c r="F1552" t="str">
        <x:f>IF(E1552="","",TRIM(MID(TRIM(A1552),FIND(" ",TRIM(A1552)&amp;" ",7)+1,255)))</x:f>
      </x:c>
      <x:c r="G1552" t="str">
        <x:f>IF(E1552="","",IF(COUNTIF('DATA QCEW'!$A$2:$A$20,E1552)&gt;0,"19-SECTOR","DETAIL / OTHER"))</x:f>
      </x:c>
    </x:row>
    <x:row r="1553">
      <x:c r="D1553" s="22"/>
      <x:c r="E1553" t="str">
        <x:f>IF(LEFT(TRIM(A1553),6)="NAICS ",IFERROR(MID(TRIM(A1553),7,FIND(" ",TRIM(A1553)&amp;" ",7)-7),""),"")</x:f>
      </x:c>
      <x:c r="F1553" t="str">
        <x:f>IF(E1553="","",TRIM(MID(TRIM(A1553),FIND(" ",TRIM(A1553)&amp;" ",7)+1,255)))</x:f>
      </x:c>
      <x:c r="G1553" t="str">
        <x:f>IF(E1553="","",IF(COUNTIF('DATA QCEW'!$A$2:$A$20,E1553)&gt;0,"19-SECTOR","DETAIL / OTHER"))</x:f>
      </x:c>
    </x:row>
    <x:row r="1554">
      <x:c r="D1554" s="22"/>
      <x:c r="E1554" t="str">
        <x:f>IF(LEFT(TRIM(A1554),6)="NAICS ",IFERROR(MID(TRIM(A1554),7,FIND(" ",TRIM(A1554)&amp;" ",7)-7),""),"")</x:f>
      </x:c>
      <x:c r="F1554" t="str">
        <x:f>IF(E1554="","",TRIM(MID(TRIM(A1554),FIND(" ",TRIM(A1554)&amp;" ",7)+1,255)))</x:f>
      </x:c>
      <x:c r="G1554" t="str">
        <x:f>IF(E1554="","",IF(COUNTIF('DATA QCEW'!$A$2:$A$20,E1554)&gt;0,"19-SECTOR","DETAIL / OTHER"))</x:f>
      </x:c>
    </x:row>
    <x:row r="1555">
      <x:c r="D1555" s="22"/>
      <x:c r="E1555" t="str">
        <x:f>IF(LEFT(TRIM(A1555),6)="NAICS ",IFERROR(MID(TRIM(A1555),7,FIND(" ",TRIM(A1555)&amp;" ",7)-7),""),"")</x:f>
      </x:c>
      <x:c r="F1555" t="str">
        <x:f>IF(E1555="","",TRIM(MID(TRIM(A1555),FIND(" ",TRIM(A1555)&amp;" ",7)+1,255)))</x:f>
      </x:c>
      <x:c r="G1555" t="str">
        <x:f>IF(E1555="","",IF(COUNTIF('DATA QCEW'!$A$2:$A$20,E1555)&gt;0,"19-SECTOR","DETAIL / OTHER"))</x:f>
      </x:c>
    </x:row>
    <x:row r="1556">
      <x:c r="D1556" s="22"/>
      <x:c r="E1556" t="str">
        <x:f>IF(LEFT(TRIM(A1556),6)="NAICS ",IFERROR(MID(TRIM(A1556),7,FIND(" ",TRIM(A1556)&amp;" ",7)-7),""),"")</x:f>
      </x:c>
      <x:c r="F1556" t="str">
        <x:f>IF(E1556="","",TRIM(MID(TRIM(A1556),FIND(" ",TRIM(A1556)&amp;" ",7)+1,255)))</x:f>
      </x:c>
      <x:c r="G1556" t="str">
        <x:f>IF(E1556="","",IF(COUNTIF('DATA QCEW'!$A$2:$A$20,E1556)&gt;0,"19-SECTOR","DETAIL / OTHER"))</x:f>
      </x:c>
    </x:row>
    <x:row r="1557">
      <x:c r="D1557" s="22"/>
      <x:c r="E1557" t="str">
        <x:f>IF(LEFT(TRIM(A1557),6)="NAICS ",IFERROR(MID(TRIM(A1557),7,FIND(" ",TRIM(A1557)&amp;" ",7)-7),""),"")</x:f>
      </x:c>
      <x:c r="F1557" t="str">
        <x:f>IF(E1557="","",TRIM(MID(TRIM(A1557),FIND(" ",TRIM(A1557)&amp;" ",7)+1,255)))</x:f>
      </x:c>
      <x:c r="G1557" t="str">
        <x:f>IF(E1557="","",IF(COUNTIF('DATA QCEW'!$A$2:$A$20,E1557)&gt;0,"19-SECTOR","DETAIL / OTHER"))</x:f>
      </x:c>
    </x:row>
    <x:row r="1558">
      <x:c r="D1558" s="22"/>
      <x:c r="E1558" t="str">
        <x:f>IF(LEFT(TRIM(A1558),6)="NAICS ",IFERROR(MID(TRIM(A1558),7,FIND(" ",TRIM(A1558)&amp;" ",7)-7),""),"")</x:f>
      </x:c>
      <x:c r="F1558" t="str">
        <x:f>IF(E1558="","",TRIM(MID(TRIM(A1558),FIND(" ",TRIM(A1558)&amp;" ",7)+1,255)))</x:f>
      </x:c>
      <x:c r="G1558" t="str">
        <x:f>IF(E1558="","",IF(COUNTIF('DATA QCEW'!$A$2:$A$20,E1558)&gt;0,"19-SECTOR","DETAIL / OTHER"))</x:f>
      </x:c>
    </x:row>
    <x:row r="1559">
      <x:c r="D1559" s="22"/>
      <x:c r="E1559" t="str">
        <x:f>IF(LEFT(TRIM(A1559),6)="NAICS ",IFERROR(MID(TRIM(A1559),7,FIND(" ",TRIM(A1559)&amp;" ",7)-7),""),"")</x:f>
      </x:c>
      <x:c r="F1559" t="str">
        <x:f>IF(E1559="","",TRIM(MID(TRIM(A1559),FIND(" ",TRIM(A1559)&amp;" ",7)+1,255)))</x:f>
      </x:c>
      <x:c r="G1559" t="str">
        <x:f>IF(E1559="","",IF(COUNTIF('DATA QCEW'!$A$2:$A$20,E1559)&gt;0,"19-SECTOR","DETAIL / OTHER"))</x:f>
      </x:c>
    </x:row>
    <x:row r="1560">
      <x:c r="D1560" s="22"/>
      <x:c r="E1560" t="str">
        <x:f>IF(LEFT(TRIM(A1560),6)="NAICS ",IFERROR(MID(TRIM(A1560),7,FIND(" ",TRIM(A1560)&amp;" ",7)-7),""),"")</x:f>
      </x:c>
      <x:c r="F1560" t="str">
        <x:f>IF(E1560="","",TRIM(MID(TRIM(A1560),FIND(" ",TRIM(A1560)&amp;" ",7)+1,255)))</x:f>
      </x:c>
      <x:c r="G1560" t="str">
        <x:f>IF(E1560="","",IF(COUNTIF('DATA QCEW'!$A$2:$A$20,E1560)&gt;0,"19-SECTOR","DETAIL / OTHER"))</x:f>
      </x:c>
    </x:row>
    <x:row r="1561">
      <x:c r="D1561" s="22"/>
      <x:c r="E1561" t="str">
        <x:f>IF(LEFT(TRIM(A1561),6)="NAICS ",IFERROR(MID(TRIM(A1561),7,FIND(" ",TRIM(A1561)&amp;" ",7)-7),""),"")</x:f>
      </x:c>
      <x:c r="F1561" t="str">
        <x:f>IF(E1561="","",TRIM(MID(TRIM(A1561),FIND(" ",TRIM(A1561)&amp;" ",7)+1,255)))</x:f>
      </x:c>
      <x:c r="G1561" t="str">
        <x:f>IF(E1561="","",IF(COUNTIF('DATA QCEW'!$A$2:$A$20,E1561)&gt;0,"19-SECTOR","DETAIL / OTHER"))</x:f>
      </x:c>
    </x:row>
    <x:row r="1562">
      <x:c r="D1562" s="22"/>
      <x:c r="E1562" t="str">
        <x:f>IF(LEFT(TRIM(A1562),6)="NAICS ",IFERROR(MID(TRIM(A1562),7,FIND(" ",TRIM(A1562)&amp;" ",7)-7),""),"")</x:f>
      </x:c>
      <x:c r="F1562" t="str">
        <x:f>IF(E1562="","",TRIM(MID(TRIM(A1562),FIND(" ",TRIM(A1562)&amp;" ",7)+1,255)))</x:f>
      </x:c>
      <x:c r="G1562" t="str">
        <x:f>IF(E1562="","",IF(COUNTIF('DATA QCEW'!$A$2:$A$20,E1562)&gt;0,"19-SECTOR","DETAIL / OTHER"))</x:f>
      </x:c>
    </x:row>
    <x:row r="1563">
      <x:c r="D1563" s="22"/>
      <x:c r="E1563" t="str">
        <x:f>IF(LEFT(TRIM(A1563),6)="NAICS ",IFERROR(MID(TRIM(A1563),7,FIND(" ",TRIM(A1563)&amp;" ",7)-7),""),"")</x:f>
      </x:c>
      <x:c r="F1563" t="str">
        <x:f>IF(E1563="","",TRIM(MID(TRIM(A1563),FIND(" ",TRIM(A1563)&amp;" ",7)+1,255)))</x:f>
      </x:c>
      <x:c r="G1563" t="str">
        <x:f>IF(E1563="","",IF(COUNTIF('DATA QCEW'!$A$2:$A$20,E1563)&gt;0,"19-SECTOR","DETAIL / OTHER"))</x:f>
      </x:c>
    </x:row>
    <x:row r="1564">
      <x:c r="D1564" s="22"/>
      <x:c r="E1564" t="str">
        <x:f>IF(LEFT(TRIM(A1564),6)="NAICS ",IFERROR(MID(TRIM(A1564),7,FIND(" ",TRIM(A1564)&amp;" ",7)-7),""),"")</x:f>
      </x:c>
      <x:c r="F1564" t="str">
        <x:f>IF(E1564="","",TRIM(MID(TRIM(A1564),FIND(" ",TRIM(A1564)&amp;" ",7)+1,255)))</x:f>
      </x:c>
      <x:c r="G1564" t="str">
        <x:f>IF(E1564="","",IF(COUNTIF('DATA QCEW'!$A$2:$A$20,E1564)&gt;0,"19-SECTOR","DETAIL / OTHER"))</x:f>
      </x:c>
    </x:row>
    <x:row r="1565">
      <x:c r="D1565" s="22"/>
      <x:c r="E1565" t="str">
        <x:f>IF(LEFT(TRIM(A1565),6)="NAICS ",IFERROR(MID(TRIM(A1565),7,FIND(" ",TRIM(A1565)&amp;" ",7)-7),""),"")</x:f>
      </x:c>
      <x:c r="F1565" t="str">
        <x:f>IF(E1565="","",TRIM(MID(TRIM(A1565),FIND(" ",TRIM(A1565)&amp;" ",7)+1,255)))</x:f>
      </x:c>
      <x:c r="G1565" t="str">
        <x:f>IF(E1565="","",IF(COUNTIF('DATA QCEW'!$A$2:$A$20,E1565)&gt;0,"19-SECTOR","DETAIL / OTHER"))</x:f>
      </x:c>
    </x:row>
    <x:row r="1566">
      <x:c r="D1566" s="22"/>
      <x:c r="E1566" t="str">
        <x:f>IF(LEFT(TRIM(A1566),6)="NAICS ",IFERROR(MID(TRIM(A1566),7,FIND(" ",TRIM(A1566)&amp;" ",7)-7),""),"")</x:f>
      </x:c>
      <x:c r="F1566" t="str">
        <x:f>IF(E1566="","",TRIM(MID(TRIM(A1566),FIND(" ",TRIM(A1566)&amp;" ",7)+1,255)))</x:f>
      </x:c>
      <x:c r="G1566" t="str">
        <x:f>IF(E1566="","",IF(COUNTIF('DATA QCEW'!$A$2:$A$20,E1566)&gt;0,"19-SECTOR","DETAIL / OTHER"))</x:f>
      </x:c>
    </x:row>
    <x:row r="1567">
      <x:c r="D1567" s="22"/>
      <x:c r="E1567" t="str">
        <x:f>IF(LEFT(TRIM(A1567),6)="NAICS ",IFERROR(MID(TRIM(A1567),7,FIND(" ",TRIM(A1567)&amp;" ",7)-7),""),"")</x:f>
      </x:c>
      <x:c r="F1567" t="str">
        <x:f>IF(E1567="","",TRIM(MID(TRIM(A1567),FIND(" ",TRIM(A1567)&amp;" ",7)+1,255)))</x:f>
      </x:c>
      <x:c r="G1567" t="str">
        <x:f>IF(E1567="","",IF(COUNTIF('DATA QCEW'!$A$2:$A$20,E1567)&gt;0,"19-SECTOR","DETAIL / OTHER"))</x:f>
      </x:c>
    </x:row>
    <x:row r="1568">
      <x:c r="D1568" s="22"/>
      <x:c r="E1568" t="str">
        <x:f>IF(LEFT(TRIM(A1568),6)="NAICS ",IFERROR(MID(TRIM(A1568),7,FIND(" ",TRIM(A1568)&amp;" ",7)-7),""),"")</x:f>
      </x:c>
      <x:c r="F1568" t="str">
        <x:f>IF(E1568="","",TRIM(MID(TRIM(A1568),FIND(" ",TRIM(A1568)&amp;" ",7)+1,255)))</x:f>
      </x:c>
      <x:c r="G1568" t="str">
        <x:f>IF(E1568="","",IF(COUNTIF('DATA QCEW'!$A$2:$A$20,E1568)&gt;0,"19-SECTOR","DETAIL / OTHER"))</x:f>
      </x:c>
    </x:row>
    <x:row r="1569">
      <x:c r="D1569" s="22"/>
      <x:c r="E1569" t="str">
        <x:f>IF(LEFT(TRIM(A1569),6)="NAICS ",IFERROR(MID(TRIM(A1569),7,FIND(" ",TRIM(A1569)&amp;" ",7)-7),""),"")</x:f>
      </x:c>
      <x:c r="F1569" t="str">
        <x:f>IF(E1569="","",TRIM(MID(TRIM(A1569),FIND(" ",TRIM(A1569)&amp;" ",7)+1,255)))</x:f>
      </x:c>
      <x:c r="G1569" t="str">
        <x:f>IF(E1569="","",IF(COUNTIF('DATA QCEW'!$A$2:$A$20,E1569)&gt;0,"19-SECTOR","DETAIL / OTHER"))</x:f>
      </x:c>
    </x:row>
    <x:row r="1570">
      <x:c r="D1570" s="22"/>
      <x:c r="E1570" t="str">
        <x:f>IF(LEFT(TRIM(A1570),6)="NAICS ",IFERROR(MID(TRIM(A1570),7,FIND(" ",TRIM(A1570)&amp;" ",7)-7),""),"")</x:f>
      </x:c>
      <x:c r="F1570" t="str">
        <x:f>IF(E1570="","",TRIM(MID(TRIM(A1570),FIND(" ",TRIM(A1570)&amp;" ",7)+1,255)))</x:f>
      </x:c>
      <x:c r="G1570" t="str">
        <x:f>IF(E1570="","",IF(COUNTIF('DATA QCEW'!$A$2:$A$20,E1570)&gt;0,"19-SECTOR","DETAIL / OTHER"))</x:f>
      </x:c>
    </x:row>
    <x:row r="1571">
      <x:c r="D1571" s="22"/>
      <x:c r="E1571" t="str">
        <x:f>IF(LEFT(TRIM(A1571),6)="NAICS ",IFERROR(MID(TRIM(A1571),7,FIND(" ",TRIM(A1571)&amp;" ",7)-7),""),"")</x:f>
      </x:c>
      <x:c r="F1571" t="str">
        <x:f>IF(E1571="","",TRIM(MID(TRIM(A1571),FIND(" ",TRIM(A1571)&amp;" ",7)+1,255)))</x:f>
      </x:c>
      <x:c r="G1571" t="str">
        <x:f>IF(E1571="","",IF(COUNTIF('DATA QCEW'!$A$2:$A$20,E1571)&gt;0,"19-SECTOR","DETAIL / OTHER"))</x:f>
      </x:c>
    </x:row>
    <x:row r="1572">
      <x:c r="D1572" s="22"/>
      <x:c r="E1572" t="str">
        <x:f>IF(LEFT(TRIM(A1572),6)="NAICS ",IFERROR(MID(TRIM(A1572),7,FIND(" ",TRIM(A1572)&amp;" ",7)-7),""),"")</x:f>
      </x:c>
      <x:c r="F1572" t="str">
        <x:f>IF(E1572="","",TRIM(MID(TRIM(A1572),FIND(" ",TRIM(A1572)&amp;" ",7)+1,255)))</x:f>
      </x:c>
      <x:c r="G1572" t="str">
        <x:f>IF(E1572="","",IF(COUNTIF('DATA QCEW'!$A$2:$A$20,E1572)&gt;0,"19-SECTOR","DETAIL / OTHER"))</x:f>
      </x:c>
    </x:row>
    <x:row r="1573">
      <x:c r="D1573" s="22"/>
      <x:c r="E1573" t="str">
        <x:f>IF(LEFT(TRIM(A1573),6)="NAICS ",IFERROR(MID(TRIM(A1573),7,FIND(" ",TRIM(A1573)&amp;" ",7)-7),""),"")</x:f>
      </x:c>
      <x:c r="F1573" t="str">
        <x:f>IF(E1573="","",TRIM(MID(TRIM(A1573),FIND(" ",TRIM(A1573)&amp;" ",7)+1,255)))</x:f>
      </x:c>
      <x:c r="G1573" t="str">
        <x:f>IF(E1573="","",IF(COUNTIF('DATA QCEW'!$A$2:$A$20,E1573)&gt;0,"19-SECTOR","DETAIL / OTHER"))</x:f>
      </x:c>
    </x:row>
    <x:row r="1574">
      <x:c r="D1574" s="22"/>
      <x:c r="E1574" t="str">
        <x:f>IF(LEFT(TRIM(A1574),6)="NAICS ",IFERROR(MID(TRIM(A1574),7,FIND(" ",TRIM(A1574)&amp;" ",7)-7),""),"")</x:f>
      </x:c>
      <x:c r="F1574" t="str">
        <x:f>IF(E1574="","",TRIM(MID(TRIM(A1574),FIND(" ",TRIM(A1574)&amp;" ",7)+1,255)))</x:f>
      </x:c>
      <x:c r="G1574" t="str">
        <x:f>IF(E1574="","",IF(COUNTIF('DATA QCEW'!$A$2:$A$20,E1574)&gt;0,"19-SECTOR","DETAIL / OTHER"))</x:f>
      </x:c>
    </x:row>
    <x:row r="1575">
      <x:c r="D1575" s="22"/>
      <x:c r="E1575" t="str">
        <x:f>IF(LEFT(TRIM(A1575),6)="NAICS ",IFERROR(MID(TRIM(A1575),7,FIND(" ",TRIM(A1575)&amp;" ",7)-7),""),"")</x:f>
      </x:c>
      <x:c r="F1575" t="str">
        <x:f>IF(E1575="","",TRIM(MID(TRIM(A1575),FIND(" ",TRIM(A1575)&amp;" ",7)+1,255)))</x:f>
      </x:c>
      <x:c r="G1575" t="str">
        <x:f>IF(E1575="","",IF(COUNTIF('DATA QCEW'!$A$2:$A$20,E1575)&gt;0,"19-SECTOR","DETAIL / OTHER"))</x:f>
      </x:c>
    </x:row>
    <x:row r="1576">
      <x:c r="D1576" s="22"/>
      <x:c r="E1576" t="str">
        <x:f>IF(LEFT(TRIM(A1576),6)="NAICS ",IFERROR(MID(TRIM(A1576),7,FIND(" ",TRIM(A1576)&amp;" ",7)-7),""),"")</x:f>
      </x:c>
      <x:c r="F1576" t="str">
        <x:f>IF(E1576="","",TRIM(MID(TRIM(A1576),FIND(" ",TRIM(A1576)&amp;" ",7)+1,255)))</x:f>
      </x:c>
      <x:c r="G1576" t="str">
        <x:f>IF(E1576="","",IF(COUNTIF('DATA QCEW'!$A$2:$A$20,E1576)&gt;0,"19-SECTOR","DETAIL / OTHER"))</x:f>
      </x:c>
    </x:row>
    <x:row r="1577">
      <x:c r="D1577" s="22"/>
      <x:c r="E1577" t="str">
        <x:f>IF(LEFT(TRIM(A1577),6)="NAICS ",IFERROR(MID(TRIM(A1577),7,FIND(" ",TRIM(A1577)&amp;" ",7)-7),""),"")</x:f>
      </x:c>
      <x:c r="F1577" t="str">
        <x:f>IF(E1577="","",TRIM(MID(TRIM(A1577),FIND(" ",TRIM(A1577)&amp;" ",7)+1,255)))</x:f>
      </x:c>
      <x:c r="G1577" t="str">
        <x:f>IF(E1577="","",IF(COUNTIF('DATA QCEW'!$A$2:$A$20,E1577)&gt;0,"19-SECTOR","DETAIL / OTHER"))</x:f>
      </x:c>
    </x:row>
    <x:row r="1578">
      <x:c r="D1578" s="22"/>
      <x:c r="E1578" t="str">
        <x:f>IF(LEFT(TRIM(A1578),6)="NAICS ",IFERROR(MID(TRIM(A1578),7,FIND(" ",TRIM(A1578)&amp;" ",7)-7),""),"")</x:f>
      </x:c>
      <x:c r="F1578" t="str">
        <x:f>IF(E1578="","",TRIM(MID(TRIM(A1578),FIND(" ",TRIM(A1578)&amp;" ",7)+1,255)))</x:f>
      </x:c>
      <x:c r="G1578" t="str">
        <x:f>IF(E1578="","",IF(COUNTIF('DATA QCEW'!$A$2:$A$20,E1578)&gt;0,"19-SECTOR","DETAIL / OTHER"))</x:f>
      </x:c>
    </x:row>
    <x:row r="1579">
      <x:c r="D1579" s="22"/>
      <x:c r="E1579" t="str">
        <x:f>IF(LEFT(TRIM(A1579),6)="NAICS ",IFERROR(MID(TRIM(A1579),7,FIND(" ",TRIM(A1579)&amp;" ",7)-7),""),"")</x:f>
      </x:c>
      <x:c r="F1579" t="str">
        <x:f>IF(E1579="","",TRIM(MID(TRIM(A1579),FIND(" ",TRIM(A1579)&amp;" ",7)+1,255)))</x:f>
      </x:c>
      <x:c r="G1579" t="str">
        <x:f>IF(E1579="","",IF(COUNTIF('DATA QCEW'!$A$2:$A$20,E1579)&gt;0,"19-SECTOR","DETAIL / OTHER"))</x:f>
      </x:c>
    </x:row>
    <x:row r="1580">
      <x:c r="D1580" s="22"/>
      <x:c r="E1580" t="str">
        <x:f>IF(LEFT(TRIM(A1580),6)="NAICS ",IFERROR(MID(TRIM(A1580),7,FIND(" ",TRIM(A1580)&amp;" ",7)-7),""),"")</x:f>
      </x:c>
      <x:c r="F1580" t="str">
        <x:f>IF(E1580="","",TRIM(MID(TRIM(A1580),FIND(" ",TRIM(A1580)&amp;" ",7)+1,255)))</x:f>
      </x:c>
      <x:c r="G1580" t="str">
        <x:f>IF(E1580="","",IF(COUNTIF('DATA QCEW'!$A$2:$A$20,E1580)&gt;0,"19-SECTOR","DETAIL / OTHER"))</x:f>
      </x:c>
    </x:row>
    <x:row r="1581">
      <x:c r="D1581" s="22"/>
      <x:c r="E1581" t="str">
        <x:f>IF(LEFT(TRIM(A1581),6)="NAICS ",IFERROR(MID(TRIM(A1581),7,FIND(" ",TRIM(A1581)&amp;" ",7)-7),""),"")</x:f>
      </x:c>
      <x:c r="F1581" t="str">
        <x:f>IF(E1581="","",TRIM(MID(TRIM(A1581),FIND(" ",TRIM(A1581)&amp;" ",7)+1,255)))</x:f>
      </x:c>
      <x:c r="G1581" t="str">
        <x:f>IF(E1581="","",IF(COUNTIF('DATA QCEW'!$A$2:$A$20,E1581)&gt;0,"19-SECTOR","DETAIL / OTHER"))</x:f>
      </x:c>
    </x:row>
    <x:row r="1582">
      <x:c r="D1582" s="22"/>
      <x:c r="E1582" t="str">
        <x:f>IF(LEFT(TRIM(A1582),6)="NAICS ",IFERROR(MID(TRIM(A1582),7,FIND(" ",TRIM(A1582)&amp;" ",7)-7),""),"")</x:f>
      </x:c>
      <x:c r="F1582" t="str">
        <x:f>IF(E1582="","",TRIM(MID(TRIM(A1582),FIND(" ",TRIM(A1582)&amp;" ",7)+1,255)))</x:f>
      </x:c>
      <x:c r="G1582" t="str">
        <x:f>IF(E1582="","",IF(COUNTIF('DATA QCEW'!$A$2:$A$20,E1582)&gt;0,"19-SECTOR","DETAIL / OTHER"))</x:f>
      </x:c>
    </x:row>
    <x:row r="1583">
      <x:c r="D1583" s="22"/>
      <x:c r="E1583" t="str">
        <x:f>IF(LEFT(TRIM(A1583),6)="NAICS ",IFERROR(MID(TRIM(A1583),7,FIND(" ",TRIM(A1583)&amp;" ",7)-7),""),"")</x:f>
      </x:c>
      <x:c r="F1583" t="str">
        <x:f>IF(E1583="","",TRIM(MID(TRIM(A1583),FIND(" ",TRIM(A1583)&amp;" ",7)+1,255)))</x:f>
      </x:c>
      <x:c r="G1583" t="str">
        <x:f>IF(E1583="","",IF(COUNTIF('DATA QCEW'!$A$2:$A$20,E1583)&gt;0,"19-SECTOR","DETAIL / OTHER"))</x:f>
      </x:c>
    </x:row>
    <x:row r="1584">
      <x:c r="D1584" s="22"/>
      <x:c r="E1584" t="str">
        <x:f>IF(LEFT(TRIM(A1584),6)="NAICS ",IFERROR(MID(TRIM(A1584),7,FIND(" ",TRIM(A1584)&amp;" ",7)-7),""),"")</x:f>
      </x:c>
      <x:c r="F1584" t="str">
        <x:f>IF(E1584="","",TRIM(MID(TRIM(A1584),FIND(" ",TRIM(A1584)&amp;" ",7)+1,255)))</x:f>
      </x:c>
      <x:c r="G1584" t="str">
        <x:f>IF(E1584="","",IF(COUNTIF('DATA QCEW'!$A$2:$A$20,E1584)&gt;0,"19-SECTOR","DETAIL / OTHER"))</x:f>
      </x:c>
    </x:row>
    <x:row r="1585">
      <x:c r="D1585" s="22"/>
      <x:c r="E1585" t="str">
        <x:f>IF(LEFT(TRIM(A1585),6)="NAICS ",IFERROR(MID(TRIM(A1585),7,FIND(" ",TRIM(A1585)&amp;" ",7)-7),""),"")</x:f>
      </x:c>
      <x:c r="F1585" t="str">
        <x:f>IF(E1585="","",TRIM(MID(TRIM(A1585),FIND(" ",TRIM(A1585)&amp;" ",7)+1,255)))</x:f>
      </x:c>
      <x:c r="G1585" t="str">
        <x:f>IF(E1585="","",IF(COUNTIF('DATA QCEW'!$A$2:$A$20,E1585)&gt;0,"19-SECTOR","DETAIL / OTHER"))</x:f>
      </x:c>
    </x:row>
    <x:row r="1586">
      <x:c r="D1586" s="22"/>
      <x:c r="E1586" t="str">
        <x:f>IF(LEFT(TRIM(A1586),6)="NAICS ",IFERROR(MID(TRIM(A1586),7,FIND(" ",TRIM(A1586)&amp;" ",7)-7),""),"")</x:f>
      </x:c>
      <x:c r="F1586" t="str">
        <x:f>IF(E1586="","",TRIM(MID(TRIM(A1586),FIND(" ",TRIM(A1586)&amp;" ",7)+1,255)))</x:f>
      </x:c>
      <x:c r="G1586" t="str">
        <x:f>IF(E1586="","",IF(COUNTIF('DATA QCEW'!$A$2:$A$20,E1586)&gt;0,"19-SECTOR","DETAIL / OTHER"))</x:f>
      </x:c>
    </x:row>
    <x:row r="1587">
      <x:c r="D1587" s="22"/>
      <x:c r="E1587" t="str">
        <x:f>IF(LEFT(TRIM(A1587),6)="NAICS ",IFERROR(MID(TRIM(A1587),7,FIND(" ",TRIM(A1587)&amp;" ",7)-7),""),"")</x:f>
      </x:c>
      <x:c r="F1587" t="str">
        <x:f>IF(E1587="","",TRIM(MID(TRIM(A1587),FIND(" ",TRIM(A1587)&amp;" ",7)+1,255)))</x:f>
      </x:c>
      <x:c r="G1587" t="str">
        <x:f>IF(E1587="","",IF(COUNTIF('DATA QCEW'!$A$2:$A$20,E1587)&gt;0,"19-SECTOR","DETAIL / OTHER"))</x:f>
      </x:c>
    </x:row>
    <x:row r="1588">
      <x:c r="D1588" s="22"/>
      <x:c r="E1588" t="str">
        <x:f>IF(LEFT(TRIM(A1588),6)="NAICS ",IFERROR(MID(TRIM(A1588),7,FIND(" ",TRIM(A1588)&amp;" ",7)-7),""),"")</x:f>
      </x:c>
      <x:c r="F1588" t="str">
        <x:f>IF(E1588="","",TRIM(MID(TRIM(A1588),FIND(" ",TRIM(A1588)&amp;" ",7)+1,255)))</x:f>
      </x:c>
      <x:c r="G1588" t="str">
        <x:f>IF(E1588="","",IF(COUNTIF('DATA QCEW'!$A$2:$A$20,E1588)&gt;0,"19-SECTOR","DETAIL / OTHER"))</x:f>
      </x:c>
    </x:row>
    <x:row r="1589">
      <x:c r="D1589" s="22"/>
      <x:c r="E1589" t="str">
        <x:f>IF(LEFT(TRIM(A1589),6)="NAICS ",IFERROR(MID(TRIM(A1589),7,FIND(" ",TRIM(A1589)&amp;" ",7)-7),""),"")</x:f>
      </x:c>
      <x:c r="F1589" t="str">
        <x:f>IF(E1589="","",TRIM(MID(TRIM(A1589),FIND(" ",TRIM(A1589)&amp;" ",7)+1,255)))</x:f>
      </x:c>
      <x:c r="G1589" t="str">
        <x:f>IF(E1589="","",IF(COUNTIF('DATA QCEW'!$A$2:$A$20,E1589)&gt;0,"19-SECTOR","DETAIL / OTHER"))</x:f>
      </x:c>
    </x:row>
    <x:row r="1590">
      <x:c r="D1590" s="22"/>
      <x:c r="E1590" t="str">
        <x:f>IF(LEFT(TRIM(A1590),6)="NAICS ",IFERROR(MID(TRIM(A1590),7,FIND(" ",TRIM(A1590)&amp;" ",7)-7),""),"")</x:f>
      </x:c>
      <x:c r="F1590" t="str">
        <x:f>IF(E1590="","",TRIM(MID(TRIM(A1590),FIND(" ",TRIM(A1590)&amp;" ",7)+1,255)))</x:f>
      </x:c>
      <x:c r="G1590" t="str">
        <x:f>IF(E1590="","",IF(COUNTIF('DATA QCEW'!$A$2:$A$20,E1590)&gt;0,"19-SECTOR","DETAIL / OTHER"))</x:f>
      </x:c>
    </x:row>
    <x:row r="1591">
      <x:c r="D1591" s="22"/>
      <x:c r="E1591" t="str">
        <x:f>IF(LEFT(TRIM(A1591),6)="NAICS ",IFERROR(MID(TRIM(A1591),7,FIND(" ",TRIM(A1591)&amp;" ",7)-7),""),"")</x:f>
      </x:c>
      <x:c r="F1591" t="str">
        <x:f>IF(E1591="","",TRIM(MID(TRIM(A1591),FIND(" ",TRIM(A1591)&amp;" ",7)+1,255)))</x:f>
      </x:c>
      <x:c r="G1591" t="str">
        <x:f>IF(E1591="","",IF(COUNTIF('DATA QCEW'!$A$2:$A$20,E1591)&gt;0,"19-SECTOR","DETAIL / OTHER"))</x:f>
      </x:c>
    </x:row>
    <x:row r="1592">
      <x:c r="D1592" s="22"/>
      <x:c r="E1592" t="str">
        <x:f>IF(LEFT(TRIM(A1592),6)="NAICS ",IFERROR(MID(TRIM(A1592),7,FIND(" ",TRIM(A1592)&amp;" ",7)-7),""),"")</x:f>
      </x:c>
      <x:c r="F1592" t="str">
        <x:f>IF(E1592="","",TRIM(MID(TRIM(A1592),FIND(" ",TRIM(A1592)&amp;" ",7)+1,255)))</x:f>
      </x:c>
      <x:c r="G1592" t="str">
        <x:f>IF(E1592="","",IF(COUNTIF('DATA QCEW'!$A$2:$A$20,E1592)&gt;0,"19-SECTOR","DETAIL / OTHER"))</x:f>
      </x:c>
    </x:row>
    <x:row r="1593">
      <x:c r="D1593" s="22"/>
      <x:c r="E1593" t="str">
        <x:f>IF(LEFT(TRIM(A1593),6)="NAICS ",IFERROR(MID(TRIM(A1593),7,FIND(" ",TRIM(A1593)&amp;" ",7)-7),""),"")</x:f>
      </x:c>
      <x:c r="F1593" t="str">
        <x:f>IF(E1593="","",TRIM(MID(TRIM(A1593),FIND(" ",TRIM(A1593)&amp;" ",7)+1,255)))</x:f>
      </x:c>
      <x:c r="G1593" t="str">
        <x:f>IF(E1593="","",IF(COUNTIF('DATA QCEW'!$A$2:$A$20,E1593)&gt;0,"19-SECTOR","DETAIL / OTHER"))</x:f>
      </x:c>
    </x:row>
    <x:row r="1594">
      <x:c r="D1594" s="22"/>
      <x:c r="E1594" t="str">
        <x:f>IF(LEFT(TRIM(A1594),6)="NAICS ",IFERROR(MID(TRIM(A1594),7,FIND(" ",TRIM(A1594)&amp;" ",7)-7),""),"")</x:f>
      </x:c>
      <x:c r="F1594" t="str">
        <x:f>IF(E1594="","",TRIM(MID(TRIM(A1594),FIND(" ",TRIM(A1594)&amp;" ",7)+1,255)))</x:f>
      </x:c>
      <x:c r="G1594" t="str">
        <x:f>IF(E1594="","",IF(COUNTIF('DATA QCEW'!$A$2:$A$20,E1594)&gt;0,"19-SECTOR","DETAIL / OTHER"))</x:f>
      </x:c>
    </x:row>
    <x:row r="1595">
      <x:c r="D1595" s="22"/>
      <x:c r="E1595" t="str">
        <x:f>IF(LEFT(TRIM(A1595),6)="NAICS ",IFERROR(MID(TRIM(A1595),7,FIND(" ",TRIM(A1595)&amp;" ",7)-7),""),"")</x:f>
      </x:c>
      <x:c r="F1595" t="str">
        <x:f>IF(E1595="","",TRIM(MID(TRIM(A1595),FIND(" ",TRIM(A1595)&amp;" ",7)+1,255)))</x:f>
      </x:c>
      <x:c r="G1595" t="str">
        <x:f>IF(E1595="","",IF(COUNTIF('DATA QCEW'!$A$2:$A$20,E1595)&gt;0,"19-SECTOR","DETAIL / OTHER"))</x:f>
      </x:c>
    </x:row>
    <x:row r="1596">
      <x:c r="D1596" s="22"/>
      <x:c r="E1596" t="str">
        <x:f>IF(LEFT(TRIM(A1596),6)="NAICS ",IFERROR(MID(TRIM(A1596),7,FIND(" ",TRIM(A1596)&amp;" ",7)-7),""),"")</x:f>
      </x:c>
      <x:c r="F1596" t="str">
        <x:f>IF(E1596="","",TRIM(MID(TRIM(A1596),FIND(" ",TRIM(A1596)&amp;" ",7)+1,255)))</x:f>
      </x:c>
      <x:c r="G1596" t="str">
        <x:f>IF(E1596="","",IF(COUNTIF('DATA QCEW'!$A$2:$A$20,E1596)&gt;0,"19-SECTOR","DETAIL / OTHER"))</x:f>
      </x:c>
    </x:row>
    <x:row r="1597">
      <x:c r="D1597" s="22"/>
      <x:c r="E1597" t="str">
        <x:f>IF(LEFT(TRIM(A1597),6)="NAICS ",IFERROR(MID(TRIM(A1597),7,FIND(" ",TRIM(A1597)&amp;" ",7)-7),""),"")</x:f>
      </x:c>
      <x:c r="F1597" t="str">
        <x:f>IF(E1597="","",TRIM(MID(TRIM(A1597),FIND(" ",TRIM(A1597)&amp;" ",7)+1,255)))</x:f>
      </x:c>
      <x:c r="G1597" t="str">
        <x:f>IF(E1597="","",IF(COUNTIF('DATA QCEW'!$A$2:$A$20,E1597)&gt;0,"19-SECTOR","DETAIL / OTHER"))</x:f>
      </x:c>
    </x:row>
    <x:row r="1598">
      <x:c r="D1598" s="22"/>
      <x:c r="E1598" t="str">
        <x:f>IF(LEFT(TRIM(A1598),6)="NAICS ",IFERROR(MID(TRIM(A1598),7,FIND(" ",TRIM(A1598)&amp;" ",7)-7),""),"")</x:f>
      </x:c>
      <x:c r="F1598" t="str">
        <x:f>IF(E1598="","",TRIM(MID(TRIM(A1598),FIND(" ",TRIM(A1598)&amp;" ",7)+1,255)))</x:f>
      </x:c>
      <x:c r="G1598" t="str">
        <x:f>IF(E1598="","",IF(COUNTIF('DATA QCEW'!$A$2:$A$20,E1598)&gt;0,"19-SECTOR","DETAIL / OTHER"))</x:f>
      </x:c>
    </x:row>
    <x:row r="1599">
      <x:c r="D1599" s="22"/>
      <x:c r="E1599" t="str">
        <x:f>IF(LEFT(TRIM(A1599),6)="NAICS ",IFERROR(MID(TRIM(A1599),7,FIND(" ",TRIM(A1599)&amp;" ",7)-7),""),"")</x:f>
      </x:c>
      <x:c r="F1599" t="str">
        <x:f>IF(E1599="","",TRIM(MID(TRIM(A1599),FIND(" ",TRIM(A1599)&amp;" ",7)+1,255)))</x:f>
      </x:c>
      <x:c r="G1599" t="str">
        <x:f>IF(E1599="","",IF(COUNTIF('DATA QCEW'!$A$2:$A$20,E1599)&gt;0,"19-SECTOR","DETAIL / OTHER"))</x:f>
      </x:c>
    </x:row>
    <x:row r="1600">
      <x:c r="D1600" s="22"/>
      <x:c r="E1600" t="str">
        <x:f>IF(LEFT(TRIM(A1600),6)="NAICS ",IFERROR(MID(TRIM(A1600),7,FIND(" ",TRIM(A1600)&amp;" ",7)-7),""),"")</x:f>
      </x:c>
      <x:c r="F1600" t="str">
        <x:f>IF(E1600="","",TRIM(MID(TRIM(A1600),FIND(" ",TRIM(A1600)&amp;" ",7)+1,255)))</x:f>
      </x:c>
      <x:c r="G1600" t="str">
        <x:f>IF(E1600="","",IF(COUNTIF('DATA QCEW'!$A$2:$A$20,E1600)&gt;0,"19-SECTOR","DETAIL / OTHER"))</x:f>
      </x:c>
    </x:row>
    <x:row r="1601">
      <x:c r="D1601" s="22"/>
      <x:c r="E1601" t="str">
        <x:f>IF(LEFT(TRIM(A1601),6)="NAICS ",IFERROR(MID(TRIM(A1601),7,FIND(" ",TRIM(A1601)&amp;" ",7)-7),""),"")</x:f>
      </x:c>
      <x:c r="F1601" t="str">
        <x:f>IF(E1601="","",TRIM(MID(TRIM(A1601),FIND(" ",TRIM(A1601)&amp;" ",7)+1,255)))</x:f>
      </x:c>
      <x:c r="G1601" t="str">
        <x:f>IF(E1601="","",IF(COUNTIF('DATA QCEW'!$A$2:$A$20,E1601)&gt;0,"19-SECTOR","DETAIL / OTHER"))</x:f>
      </x:c>
    </x:row>
    <x:row r="1602">
      <x:c r="D1602" s="22"/>
      <x:c r="E1602" t="str">
        <x:f>IF(LEFT(TRIM(A1602),6)="NAICS ",IFERROR(MID(TRIM(A1602),7,FIND(" ",TRIM(A1602)&amp;" ",7)-7),""),"")</x:f>
      </x:c>
      <x:c r="F1602" t="str">
        <x:f>IF(E1602="","",TRIM(MID(TRIM(A1602),FIND(" ",TRIM(A1602)&amp;" ",7)+1,255)))</x:f>
      </x:c>
      <x:c r="G1602" t="str">
        <x:f>IF(E1602="","",IF(COUNTIF('DATA QCEW'!$A$2:$A$20,E1602)&gt;0,"19-SECTOR","DETAIL / OTHER"))</x:f>
      </x:c>
    </x:row>
    <x:row r="1603">
      <x:c r="D1603" s="22"/>
      <x:c r="E1603" t="str">
        <x:f>IF(LEFT(TRIM(A1603),6)="NAICS ",IFERROR(MID(TRIM(A1603),7,FIND(" ",TRIM(A1603)&amp;" ",7)-7),""),"")</x:f>
      </x:c>
      <x:c r="F1603" t="str">
        <x:f>IF(E1603="","",TRIM(MID(TRIM(A1603),FIND(" ",TRIM(A1603)&amp;" ",7)+1,255)))</x:f>
      </x:c>
      <x:c r="G1603" t="str">
        <x:f>IF(E1603="","",IF(COUNTIF('DATA QCEW'!$A$2:$A$20,E1603)&gt;0,"19-SECTOR","DETAIL / OTHER"))</x:f>
      </x:c>
    </x:row>
    <x:row r="1604">
      <x:c r="D1604" s="22"/>
      <x:c r="E1604" t="str">
        <x:f>IF(LEFT(TRIM(A1604),6)="NAICS ",IFERROR(MID(TRIM(A1604),7,FIND(" ",TRIM(A1604)&amp;" ",7)-7),""),"")</x:f>
      </x:c>
      <x:c r="F1604" t="str">
        <x:f>IF(E1604="","",TRIM(MID(TRIM(A1604),FIND(" ",TRIM(A1604)&amp;" ",7)+1,255)))</x:f>
      </x:c>
      <x:c r="G1604" t="str">
        <x:f>IF(E1604="","",IF(COUNTIF('DATA QCEW'!$A$2:$A$20,E1604)&gt;0,"19-SECTOR","DETAIL / OTHER"))</x:f>
      </x:c>
    </x:row>
    <x:row r="1605">
      <x:c r="D1605" s="22"/>
      <x:c r="E1605" t="str">
        <x:f>IF(LEFT(TRIM(A1605),6)="NAICS ",IFERROR(MID(TRIM(A1605),7,FIND(" ",TRIM(A1605)&amp;" ",7)-7),""),"")</x:f>
      </x:c>
      <x:c r="F1605" t="str">
        <x:f>IF(E1605="","",TRIM(MID(TRIM(A1605),FIND(" ",TRIM(A1605)&amp;" ",7)+1,255)))</x:f>
      </x:c>
      <x:c r="G1605" t="str">
        <x:f>IF(E1605="","",IF(COUNTIF('DATA QCEW'!$A$2:$A$20,E1605)&gt;0,"19-SECTOR","DETAIL / OTHER"))</x:f>
      </x:c>
    </x:row>
    <x:row r="1606">
      <x:c r="D1606" s="22"/>
      <x:c r="E1606" t="str">
        <x:f>IF(LEFT(TRIM(A1606),6)="NAICS ",IFERROR(MID(TRIM(A1606),7,FIND(" ",TRIM(A1606)&amp;" ",7)-7),""),"")</x:f>
      </x:c>
      <x:c r="F1606" t="str">
        <x:f>IF(E1606="","",TRIM(MID(TRIM(A1606),FIND(" ",TRIM(A1606)&amp;" ",7)+1,255)))</x:f>
      </x:c>
      <x:c r="G1606" t="str">
        <x:f>IF(E1606="","",IF(COUNTIF('DATA QCEW'!$A$2:$A$20,E1606)&gt;0,"19-SECTOR","DETAIL / OTHER"))</x:f>
      </x:c>
    </x:row>
    <x:row r="1607">
      <x:c r="D1607" s="22"/>
      <x:c r="E1607" t="str">
        <x:f>IF(LEFT(TRIM(A1607),6)="NAICS ",IFERROR(MID(TRIM(A1607),7,FIND(" ",TRIM(A1607)&amp;" ",7)-7),""),"")</x:f>
      </x:c>
      <x:c r="F1607" t="str">
        <x:f>IF(E1607="","",TRIM(MID(TRIM(A1607),FIND(" ",TRIM(A1607)&amp;" ",7)+1,255)))</x:f>
      </x:c>
      <x:c r="G1607" t="str">
        <x:f>IF(E1607="","",IF(COUNTIF('DATA QCEW'!$A$2:$A$20,E1607)&gt;0,"19-SECTOR","DETAIL / OTHER"))</x:f>
      </x:c>
    </x:row>
    <x:row r="1608">
      <x:c r="D1608" s="22"/>
      <x:c r="E1608" t="str">
        <x:f>IF(LEFT(TRIM(A1608),6)="NAICS ",IFERROR(MID(TRIM(A1608),7,FIND(" ",TRIM(A1608)&amp;" ",7)-7),""),"")</x:f>
      </x:c>
      <x:c r="F1608" t="str">
        <x:f>IF(E1608="","",TRIM(MID(TRIM(A1608),FIND(" ",TRIM(A1608)&amp;" ",7)+1,255)))</x:f>
      </x:c>
      <x:c r="G1608" t="str">
        <x:f>IF(E1608="","",IF(COUNTIF('DATA QCEW'!$A$2:$A$20,E1608)&gt;0,"19-SECTOR","DETAIL / OTHER"))</x:f>
      </x:c>
    </x:row>
    <x:row r="1609">
      <x:c r="D1609" s="22"/>
      <x:c r="E1609" t="str">
        <x:f>IF(LEFT(TRIM(A1609),6)="NAICS ",IFERROR(MID(TRIM(A1609),7,FIND(" ",TRIM(A1609)&amp;" ",7)-7),""),"")</x:f>
      </x:c>
      <x:c r="F1609" t="str">
        <x:f>IF(E1609="","",TRIM(MID(TRIM(A1609),FIND(" ",TRIM(A1609)&amp;" ",7)+1,255)))</x:f>
      </x:c>
      <x:c r="G1609" t="str">
        <x:f>IF(E1609="","",IF(COUNTIF('DATA QCEW'!$A$2:$A$20,E1609)&gt;0,"19-SECTOR","DETAIL / OTHER"))</x:f>
      </x:c>
    </x:row>
    <x:row r="1610">
      <x:c r="D1610" s="22"/>
      <x:c r="E1610" t="str">
        <x:f>IF(LEFT(TRIM(A1610),6)="NAICS ",IFERROR(MID(TRIM(A1610),7,FIND(" ",TRIM(A1610)&amp;" ",7)-7),""),"")</x:f>
      </x:c>
      <x:c r="F1610" t="str">
        <x:f>IF(E1610="","",TRIM(MID(TRIM(A1610),FIND(" ",TRIM(A1610)&amp;" ",7)+1,255)))</x:f>
      </x:c>
      <x:c r="G1610" t="str">
        <x:f>IF(E1610="","",IF(COUNTIF('DATA QCEW'!$A$2:$A$20,E1610)&gt;0,"19-SECTOR","DETAIL / OTHER"))</x:f>
      </x:c>
    </x:row>
    <x:row r="1611">
      <x:c r="D1611" s="22"/>
      <x:c r="E1611" t="str">
        <x:f>IF(LEFT(TRIM(A1611),6)="NAICS ",IFERROR(MID(TRIM(A1611),7,FIND(" ",TRIM(A1611)&amp;" ",7)-7),""),"")</x:f>
      </x:c>
      <x:c r="F1611" t="str">
        <x:f>IF(E1611="","",TRIM(MID(TRIM(A1611),FIND(" ",TRIM(A1611)&amp;" ",7)+1,255)))</x:f>
      </x:c>
      <x:c r="G1611" t="str">
        <x:f>IF(E1611="","",IF(COUNTIF('DATA QCEW'!$A$2:$A$20,E1611)&gt;0,"19-SECTOR","DETAIL / OTHER"))</x:f>
      </x:c>
    </x:row>
    <x:row r="1612">
      <x:c r="D1612" s="22"/>
      <x:c r="E1612" t="str">
        <x:f>IF(LEFT(TRIM(A1612),6)="NAICS ",IFERROR(MID(TRIM(A1612),7,FIND(" ",TRIM(A1612)&amp;" ",7)-7),""),"")</x:f>
      </x:c>
      <x:c r="F1612" t="str">
        <x:f>IF(E1612="","",TRIM(MID(TRIM(A1612),FIND(" ",TRIM(A1612)&amp;" ",7)+1,255)))</x:f>
      </x:c>
      <x:c r="G1612" t="str">
        <x:f>IF(E1612="","",IF(COUNTIF('DATA QCEW'!$A$2:$A$20,E1612)&gt;0,"19-SECTOR","DETAIL / OTHER"))</x:f>
      </x:c>
    </x:row>
    <x:row r="1613">
      <x:c r="D1613" s="22"/>
      <x:c r="E1613" t="str">
        <x:f>IF(LEFT(TRIM(A1613),6)="NAICS ",IFERROR(MID(TRIM(A1613),7,FIND(" ",TRIM(A1613)&amp;" ",7)-7),""),"")</x:f>
      </x:c>
      <x:c r="F1613" t="str">
        <x:f>IF(E1613="","",TRIM(MID(TRIM(A1613),FIND(" ",TRIM(A1613)&amp;" ",7)+1,255)))</x:f>
      </x:c>
      <x:c r="G1613" t="str">
        <x:f>IF(E1613="","",IF(COUNTIF('DATA QCEW'!$A$2:$A$20,E1613)&gt;0,"19-SECTOR","DETAIL / OTHER"))</x:f>
      </x:c>
    </x:row>
    <x:row r="1614">
      <x:c r="D1614" s="22"/>
      <x:c r="E1614" t="str">
        <x:f>IF(LEFT(TRIM(A1614),6)="NAICS ",IFERROR(MID(TRIM(A1614),7,FIND(" ",TRIM(A1614)&amp;" ",7)-7),""),"")</x:f>
      </x:c>
      <x:c r="F1614" t="str">
        <x:f>IF(E1614="","",TRIM(MID(TRIM(A1614),FIND(" ",TRIM(A1614)&amp;" ",7)+1,255)))</x:f>
      </x:c>
      <x:c r="G1614" t="str">
        <x:f>IF(E1614="","",IF(COUNTIF('DATA QCEW'!$A$2:$A$20,E1614)&gt;0,"19-SECTOR","DETAIL / OTHER"))</x:f>
      </x:c>
    </x:row>
    <x:row r="1615">
      <x:c r="D1615" s="22"/>
      <x:c r="E1615" t="str">
        <x:f>IF(LEFT(TRIM(A1615),6)="NAICS ",IFERROR(MID(TRIM(A1615),7,FIND(" ",TRIM(A1615)&amp;" ",7)-7),""),"")</x:f>
      </x:c>
      <x:c r="F1615" t="str">
        <x:f>IF(E1615="","",TRIM(MID(TRIM(A1615),FIND(" ",TRIM(A1615)&amp;" ",7)+1,255)))</x:f>
      </x:c>
      <x:c r="G1615" t="str">
        <x:f>IF(E1615="","",IF(COUNTIF('DATA QCEW'!$A$2:$A$20,E1615)&gt;0,"19-SECTOR","DETAIL / OTHER"))</x:f>
      </x:c>
    </x:row>
    <x:row r="1616">
      <x:c r="D1616" s="22"/>
      <x:c r="E1616" t="str">
        <x:f>IF(LEFT(TRIM(A1616),6)="NAICS ",IFERROR(MID(TRIM(A1616),7,FIND(" ",TRIM(A1616)&amp;" ",7)-7),""),"")</x:f>
      </x:c>
      <x:c r="F1616" t="str">
        <x:f>IF(E1616="","",TRIM(MID(TRIM(A1616),FIND(" ",TRIM(A1616)&amp;" ",7)+1,255)))</x:f>
      </x:c>
      <x:c r="G1616" t="str">
        <x:f>IF(E1616="","",IF(COUNTIF('DATA QCEW'!$A$2:$A$20,E1616)&gt;0,"19-SECTOR","DETAIL / OTHER"))</x:f>
      </x:c>
    </x:row>
    <x:row r="1617">
      <x:c r="D1617" s="22"/>
      <x:c r="E1617" t="str">
        <x:f>IF(LEFT(TRIM(A1617),6)="NAICS ",IFERROR(MID(TRIM(A1617),7,FIND(" ",TRIM(A1617)&amp;" ",7)-7),""),"")</x:f>
      </x:c>
      <x:c r="F1617" t="str">
        <x:f>IF(E1617="","",TRIM(MID(TRIM(A1617),FIND(" ",TRIM(A1617)&amp;" ",7)+1,255)))</x:f>
      </x:c>
      <x:c r="G1617" t="str">
        <x:f>IF(E1617="","",IF(COUNTIF('DATA QCEW'!$A$2:$A$20,E1617)&gt;0,"19-SECTOR","DETAIL / OTHER"))</x:f>
      </x:c>
    </x:row>
    <x:row r="1618">
      <x:c r="D1618" s="22"/>
      <x:c r="E1618" t="str">
        <x:f>IF(LEFT(TRIM(A1618),6)="NAICS ",IFERROR(MID(TRIM(A1618),7,FIND(" ",TRIM(A1618)&amp;" ",7)-7),""),"")</x:f>
      </x:c>
      <x:c r="F1618" t="str">
        <x:f>IF(E1618="","",TRIM(MID(TRIM(A1618),FIND(" ",TRIM(A1618)&amp;" ",7)+1,255)))</x:f>
      </x:c>
      <x:c r="G1618" t="str">
        <x:f>IF(E1618="","",IF(COUNTIF('DATA QCEW'!$A$2:$A$20,E1618)&gt;0,"19-SECTOR","DETAIL / OTHER"))</x:f>
      </x:c>
    </x:row>
    <x:row r="1619">
      <x:c r="D1619" s="22"/>
      <x:c r="E1619" t="str">
        <x:f>IF(LEFT(TRIM(A1619),6)="NAICS ",IFERROR(MID(TRIM(A1619),7,FIND(" ",TRIM(A1619)&amp;" ",7)-7),""),"")</x:f>
      </x:c>
      <x:c r="F1619" t="str">
        <x:f>IF(E1619="","",TRIM(MID(TRIM(A1619),FIND(" ",TRIM(A1619)&amp;" ",7)+1,255)))</x:f>
      </x:c>
      <x:c r="G1619" t="str">
        <x:f>IF(E1619="","",IF(COUNTIF('DATA QCEW'!$A$2:$A$20,E1619)&gt;0,"19-SECTOR","DETAIL / OTHER"))</x:f>
      </x:c>
    </x:row>
    <x:row r="1620">
      <x:c r="D1620" s="22"/>
      <x:c r="E1620" t="str">
        <x:f>IF(LEFT(TRIM(A1620),6)="NAICS ",IFERROR(MID(TRIM(A1620),7,FIND(" ",TRIM(A1620)&amp;" ",7)-7),""),"")</x:f>
      </x:c>
      <x:c r="F1620" t="str">
        <x:f>IF(E1620="","",TRIM(MID(TRIM(A1620),FIND(" ",TRIM(A1620)&amp;" ",7)+1,255)))</x:f>
      </x:c>
      <x:c r="G1620" t="str">
        <x:f>IF(E1620="","",IF(COUNTIF('DATA QCEW'!$A$2:$A$20,E1620)&gt;0,"19-SECTOR","DETAIL / OTHER"))</x:f>
      </x:c>
    </x:row>
    <x:row r="1621">
      <x:c r="D1621" s="22"/>
      <x:c r="E1621" t="str">
        <x:f>IF(LEFT(TRIM(A1621),6)="NAICS ",IFERROR(MID(TRIM(A1621),7,FIND(" ",TRIM(A1621)&amp;" ",7)-7),""),"")</x:f>
      </x:c>
      <x:c r="F1621" t="str">
        <x:f>IF(E1621="","",TRIM(MID(TRIM(A1621),FIND(" ",TRIM(A1621)&amp;" ",7)+1,255)))</x:f>
      </x:c>
      <x:c r="G1621" t="str">
        <x:f>IF(E1621="","",IF(COUNTIF('DATA QCEW'!$A$2:$A$20,E1621)&gt;0,"19-SECTOR","DETAIL / OTHER"))</x:f>
      </x:c>
    </x:row>
    <x:row r="1622">
      <x:c r="D1622" s="22"/>
      <x:c r="E1622" t="str">
        <x:f>IF(LEFT(TRIM(A1622),6)="NAICS ",IFERROR(MID(TRIM(A1622),7,FIND(" ",TRIM(A1622)&amp;" ",7)-7),""),"")</x:f>
      </x:c>
      <x:c r="F1622" t="str">
        <x:f>IF(E1622="","",TRIM(MID(TRIM(A1622),FIND(" ",TRIM(A1622)&amp;" ",7)+1,255)))</x:f>
      </x:c>
      <x:c r="G1622" t="str">
        <x:f>IF(E1622="","",IF(COUNTIF('DATA QCEW'!$A$2:$A$20,E1622)&gt;0,"19-SECTOR","DETAIL / OTHER"))</x:f>
      </x:c>
    </x:row>
    <x:row r="1623">
      <x:c r="D1623" s="22"/>
      <x:c r="E1623" t="str">
        <x:f>IF(LEFT(TRIM(A1623),6)="NAICS ",IFERROR(MID(TRIM(A1623),7,FIND(" ",TRIM(A1623)&amp;" ",7)-7),""),"")</x:f>
      </x:c>
      <x:c r="F1623" t="str">
        <x:f>IF(E1623="","",TRIM(MID(TRIM(A1623),FIND(" ",TRIM(A1623)&amp;" ",7)+1,255)))</x:f>
      </x:c>
      <x:c r="G1623" t="str">
        <x:f>IF(E1623="","",IF(COUNTIF('DATA QCEW'!$A$2:$A$20,E1623)&gt;0,"19-SECTOR","DETAIL / OTHER"))</x:f>
      </x:c>
    </x:row>
    <x:row r="1624">
      <x:c r="D1624" s="22"/>
      <x:c r="E1624" t="str">
        <x:f>IF(LEFT(TRIM(A1624),6)="NAICS ",IFERROR(MID(TRIM(A1624),7,FIND(" ",TRIM(A1624)&amp;" ",7)-7),""),"")</x:f>
      </x:c>
      <x:c r="F1624" t="str">
        <x:f>IF(E1624="","",TRIM(MID(TRIM(A1624),FIND(" ",TRIM(A1624)&amp;" ",7)+1,255)))</x:f>
      </x:c>
      <x:c r="G1624" t="str">
        <x:f>IF(E1624="","",IF(COUNTIF('DATA QCEW'!$A$2:$A$20,E1624)&gt;0,"19-SECTOR","DETAIL / OTHER"))</x:f>
      </x:c>
    </x:row>
    <x:row r="1625">
      <x:c r="D1625" s="22"/>
      <x:c r="E1625" t="str">
        <x:f>IF(LEFT(TRIM(A1625),6)="NAICS ",IFERROR(MID(TRIM(A1625),7,FIND(" ",TRIM(A1625)&amp;" ",7)-7),""),"")</x:f>
      </x:c>
      <x:c r="F1625" t="str">
        <x:f>IF(E1625="","",TRIM(MID(TRIM(A1625),FIND(" ",TRIM(A1625)&amp;" ",7)+1,255)))</x:f>
      </x:c>
      <x:c r="G1625" t="str">
        <x:f>IF(E1625="","",IF(COUNTIF('DATA QCEW'!$A$2:$A$20,E1625)&gt;0,"19-SECTOR","DETAIL / OTHER"))</x:f>
      </x:c>
    </x:row>
    <x:row r="1626">
      <x:c r="D1626" s="22"/>
      <x:c r="E1626" t="str">
        <x:f>IF(LEFT(TRIM(A1626),6)="NAICS ",IFERROR(MID(TRIM(A1626),7,FIND(" ",TRIM(A1626)&amp;" ",7)-7),""),"")</x:f>
      </x:c>
      <x:c r="F1626" t="str">
        <x:f>IF(E1626="","",TRIM(MID(TRIM(A1626),FIND(" ",TRIM(A1626)&amp;" ",7)+1,255)))</x:f>
      </x:c>
      <x:c r="G1626" t="str">
        <x:f>IF(E1626="","",IF(COUNTIF('DATA QCEW'!$A$2:$A$20,E1626)&gt;0,"19-SECTOR","DETAIL / OTHER"))</x:f>
      </x:c>
    </x:row>
    <x:row r="1627">
      <x:c r="D1627" s="22"/>
      <x:c r="E1627" t="str">
        <x:f>IF(LEFT(TRIM(A1627),6)="NAICS ",IFERROR(MID(TRIM(A1627),7,FIND(" ",TRIM(A1627)&amp;" ",7)-7),""),"")</x:f>
      </x:c>
      <x:c r="F1627" t="str">
        <x:f>IF(E1627="","",TRIM(MID(TRIM(A1627),FIND(" ",TRIM(A1627)&amp;" ",7)+1,255)))</x:f>
      </x:c>
      <x:c r="G1627" t="str">
        <x:f>IF(E1627="","",IF(COUNTIF('DATA QCEW'!$A$2:$A$20,E1627)&gt;0,"19-SECTOR","DETAIL / OTHER"))</x:f>
      </x:c>
    </x:row>
    <x:row r="1628">
      <x:c r="D1628" s="22"/>
      <x:c r="E1628" t="str">
        <x:f>IF(LEFT(TRIM(A1628),6)="NAICS ",IFERROR(MID(TRIM(A1628),7,FIND(" ",TRIM(A1628)&amp;" ",7)-7),""),"")</x:f>
      </x:c>
      <x:c r="F1628" t="str">
        <x:f>IF(E1628="","",TRIM(MID(TRIM(A1628),FIND(" ",TRIM(A1628)&amp;" ",7)+1,255)))</x:f>
      </x:c>
      <x:c r="G1628" t="str">
        <x:f>IF(E1628="","",IF(COUNTIF('DATA QCEW'!$A$2:$A$20,E1628)&gt;0,"19-SECTOR","DETAIL / OTHER"))</x:f>
      </x:c>
    </x:row>
    <x:row r="1629">
      <x:c r="D1629" s="22"/>
      <x:c r="E1629" t="str">
        <x:f>IF(LEFT(TRIM(A1629),6)="NAICS ",IFERROR(MID(TRIM(A1629),7,FIND(" ",TRIM(A1629)&amp;" ",7)-7),""),"")</x:f>
      </x:c>
      <x:c r="F1629" t="str">
        <x:f>IF(E1629="","",TRIM(MID(TRIM(A1629),FIND(" ",TRIM(A1629)&amp;" ",7)+1,255)))</x:f>
      </x:c>
      <x:c r="G1629" t="str">
        <x:f>IF(E1629="","",IF(COUNTIF('DATA QCEW'!$A$2:$A$20,E1629)&gt;0,"19-SECTOR","DETAIL / OTHER"))</x:f>
      </x:c>
    </x:row>
    <x:row r="1630">
      <x:c r="D1630" s="22"/>
      <x:c r="E1630" t="str">
        <x:f>IF(LEFT(TRIM(A1630),6)="NAICS ",IFERROR(MID(TRIM(A1630),7,FIND(" ",TRIM(A1630)&amp;" ",7)-7),""),"")</x:f>
      </x:c>
      <x:c r="F1630" t="str">
        <x:f>IF(E1630="","",TRIM(MID(TRIM(A1630),FIND(" ",TRIM(A1630)&amp;" ",7)+1,255)))</x:f>
      </x:c>
      <x:c r="G1630" t="str">
        <x:f>IF(E1630="","",IF(COUNTIF('DATA QCEW'!$A$2:$A$20,E1630)&gt;0,"19-SECTOR","DETAIL / OTHER"))</x:f>
      </x:c>
    </x:row>
    <x:row r="1631">
      <x:c r="D1631" s="22"/>
      <x:c r="E1631" t="str">
        <x:f>IF(LEFT(TRIM(A1631),6)="NAICS ",IFERROR(MID(TRIM(A1631),7,FIND(" ",TRIM(A1631)&amp;" ",7)-7),""),"")</x:f>
      </x:c>
      <x:c r="F1631" t="str">
        <x:f>IF(E1631="","",TRIM(MID(TRIM(A1631),FIND(" ",TRIM(A1631)&amp;" ",7)+1,255)))</x:f>
      </x:c>
      <x:c r="G1631" t="str">
        <x:f>IF(E1631="","",IF(COUNTIF('DATA QCEW'!$A$2:$A$20,E1631)&gt;0,"19-SECTOR","DETAIL / OTHER"))</x:f>
      </x:c>
    </x:row>
    <x:row r="1632">
      <x:c r="D1632" s="22"/>
      <x:c r="E1632" t="str">
        <x:f>IF(LEFT(TRIM(A1632),6)="NAICS ",IFERROR(MID(TRIM(A1632),7,FIND(" ",TRIM(A1632)&amp;" ",7)-7),""),"")</x:f>
      </x:c>
      <x:c r="F1632" t="str">
        <x:f>IF(E1632="","",TRIM(MID(TRIM(A1632),FIND(" ",TRIM(A1632)&amp;" ",7)+1,255)))</x:f>
      </x:c>
      <x:c r="G1632" t="str">
        <x:f>IF(E1632="","",IF(COUNTIF('DATA QCEW'!$A$2:$A$20,E1632)&gt;0,"19-SECTOR","DETAIL / OTHER"))</x:f>
      </x:c>
    </x:row>
    <x:row r="1633">
      <x:c r="D1633" s="22"/>
      <x:c r="E1633" t="str">
        <x:f>IF(LEFT(TRIM(A1633),6)="NAICS ",IFERROR(MID(TRIM(A1633),7,FIND(" ",TRIM(A1633)&amp;" ",7)-7),""),"")</x:f>
      </x:c>
      <x:c r="F1633" t="str">
        <x:f>IF(E1633="","",TRIM(MID(TRIM(A1633),FIND(" ",TRIM(A1633)&amp;" ",7)+1,255)))</x:f>
      </x:c>
      <x:c r="G1633" t="str">
        <x:f>IF(E1633="","",IF(COUNTIF('DATA QCEW'!$A$2:$A$20,E1633)&gt;0,"19-SECTOR","DETAIL / OTHER"))</x:f>
      </x:c>
    </x:row>
    <x:row r="1634">
      <x:c r="D1634" s="22"/>
      <x:c r="E1634" t="str">
        <x:f>IF(LEFT(TRIM(A1634),6)="NAICS ",IFERROR(MID(TRIM(A1634),7,FIND(" ",TRIM(A1634)&amp;" ",7)-7),""),"")</x:f>
      </x:c>
      <x:c r="F1634" t="str">
        <x:f>IF(E1634="","",TRIM(MID(TRIM(A1634),FIND(" ",TRIM(A1634)&amp;" ",7)+1,255)))</x:f>
      </x:c>
      <x:c r="G1634" t="str">
        <x:f>IF(E1634="","",IF(COUNTIF('DATA QCEW'!$A$2:$A$20,E1634)&gt;0,"19-SECTOR","DETAIL / OTHER"))</x:f>
      </x:c>
    </x:row>
    <x:row r="1635">
      <x:c r="D1635" s="22"/>
      <x:c r="E1635" t="str">
        <x:f>IF(LEFT(TRIM(A1635),6)="NAICS ",IFERROR(MID(TRIM(A1635),7,FIND(" ",TRIM(A1635)&amp;" ",7)-7),""),"")</x:f>
      </x:c>
      <x:c r="F1635" t="str">
        <x:f>IF(E1635="","",TRIM(MID(TRIM(A1635),FIND(" ",TRIM(A1635)&amp;" ",7)+1,255)))</x:f>
      </x:c>
      <x:c r="G1635" t="str">
        <x:f>IF(E1635="","",IF(COUNTIF('DATA QCEW'!$A$2:$A$20,E1635)&gt;0,"19-SECTOR","DETAIL / OTHER"))</x:f>
      </x:c>
    </x:row>
    <x:row r="1636">
      <x:c r="D1636" s="22"/>
      <x:c r="E1636" t="str">
        <x:f>IF(LEFT(TRIM(A1636),6)="NAICS ",IFERROR(MID(TRIM(A1636),7,FIND(" ",TRIM(A1636)&amp;" ",7)-7),""),"")</x:f>
      </x:c>
      <x:c r="F1636" t="str">
        <x:f>IF(E1636="","",TRIM(MID(TRIM(A1636),FIND(" ",TRIM(A1636)&amp;" ",7)+1,255)))</x:f>
      </x:c>
      <x:c r="G1636" t="str">
        <x:f>IF(E1636="","",IF(COUNTIF('DATA QCEW'!$A$2:$A$20,E1636)&gt;0,"19-SECTOR","DETAIL / OTHER"))</x:f>
      </x:c>
    </x:row>
    <x:row r="1637">
      <x:c r="D1637" s="22"/>
      <x:c r="E1637" t="str">
        <x:f>IF(LEFT(TRIM(A1637),6)="NAICS ",IFERROR(MID(TRIM(A1637),7,FIND(" ",TRIM(A1637)&amp;" ",7)-7),""),"")</x:f>
      </x:c>
      <x:c r="F1637" t="str">
        <x:f>IF(E1637="","",TRIM(MID(TRIM(A1637),FIND(" ",TRIM(A1637)&amp;" ",7)+1,255)))</x:f>
      </x:c>
      <x:c r="G1637" t="str">
        <x:f>IF(E1637="","",IF(COUNTIF('DATA QCEW'!$A$2:$A$20,E1637)&gt;0,"19-SECTOR","DETAIL / OTHER"))</x:f>
      </x:c>
    </x:row>
    <x:row r="1638">
      <x:c r="D1638" s="22"/>
      <x:c r="E1638" t="str">
        <x:f>IF(LEFT(TRIM(A1638),6)="NAICS ",IFERROR(MID(TRIM(A1638),7,FIND(" ",TRIM(A1638)&amp;" ",7)-7),""),"")</x:f>
      </x:c>
      <x:c r="F1638" t="str">
        <x:f>IF(E1638="","",TRIM(MID(TRIM(A1638),FIND(" ",TRIM(A1638)&amp;" ",7)+1,255)))</x:f>
      </x:c>
      <x:c r="G1638" t="str">
        <x:f>IF(E1638="","",IF(COUNTIF('DATA QCEW'!$A$2:$A$20,E1638)&gt;0,"19-SECTOR","DETAIL / OTHER"))</x:f>
      </x:c>
    </x:row>
    <x:row r="1639">
      <x:c r="D1639" s="22"/>
      <x:c r="E1639" t="str">
        <x:f>IF(LEFT(TRIM(A1639),6)="NAICS ",IFERROR(MID(TRIM(A1639),7,FIND(" ",TRIM(A1639)&amp;" ",7)-7),""),"")</x:f>
      </x:c>
      <x:c r="F1639" t="str">
        <x:f>IF(E1639="","",TRIM(MID(TRIM(A1639),FIND(" ",TRIM(A1639)&amp;" ",7)+1,255)))</x:f>
      </x:c>
      <x:c r="G1639" t="str">
        <x:f>IF(E1639="","",IF(COUNTIF('DATA QCEW'!$A$2:$A$20,E1639)&gt;0,"19-SECTOR","DETAIL / OTHER"))</x:f>
      </x:c>
    </x:row>
    <x:row r="1640">
      <x:c r="D1640" s="22"/>
      <x:c r="E1640" t="str">
        <x:f>IF(LEFT(TRIM(A1640),6)="NAICS ",IFERROR(MID(TRIM(A1640),7,FIND(" ",TRIM(A1640)&amp;" ",7)-7),""),"")</x:f>
      </x:c>
      <x:c r="F1640" t="str">
        <x:f>IF(E1640="","",TRIM(MID(TRIM(A1640),FIND(" ",TRIM(A1640)&amp;" ",7)+1,255)))</x:f>
      </x:c>
      <x:c r="G1640" t="str">
        <x:f>IF(E1640="","",IF(COUNTIF('DATA QCEW'!$A$2:$A$20,E1640)&gt;0,"19-SECTOR","DETAIL / OTHER"))</x:f>
      </x:c>
    </x:row>
    <x:row r="1641">
      <x:c r="D1641" s="22"/>
      <x:c r="E1641" t="str">
        <x:f>IF(LEFT(TRIM(A1641),6)="NAICS ",IFERROR(MID(TRIM(A1641),7,FIND(" ",TRIM(A1641)&amp;" ",7)-7),""),"")</x:f>
      </x:c>
      <x:c r="F1641" t="str">
        <x:f>IF(E1641="","",TRIM(MID(TRIM(A1641),FIND(" ",TRIM(A1641)&amp;" ",7)+1,255)))</x:f>
      </x:c>
      <x:c r="G1641" t="str">
        <x:f>IF(E1641="","",IF(COUNTIF('DATA QCEW'!$A$2:$A$20,E1641)&gt;0,"19-SECTOR","DETAIL / OTHER"))</x:f>
      </x:c>
    </x:row>
    <x:row r="1642">
      <x:c r="D1642" s="22"/>
      <x:c r="E1642" t="str">
        <x:f>IF(LEFT(TRIM(A1642),6)="NAICS ",IFERROR(MID(TRIM(A1642),7,FIND(" ",TRIM(A1642)&amp;" ",7)-7),""),"")</x:f>
      </x:c>
      <x:c r="F1642" t="str">
        <x:f>IF(E1642="","",TRIM(MID(TRIM(A1642),FIND(" ",TRIM(A1642)&amp;" ",7)+1,255)))</x:f>
      </x:c>
      <x:c r="G1642" t="str">
        <x:f>IF(E1642="","",IF(COUNTIF('DATA QCEW'!$A$2:$A$20,E1642)&gt;0,"19-SECTOR","DETAIL / OTHER"))</x:f>
      </x:c>
    </x:row>
    <x:row r="1643">
      <x:c r="D1643" s="22"/>
      <x:c r="E1643" t="str">
        <x:f>IF(LEFT(TRIM(A1643),6)="NAICS ",IFERROR(MID(TRIM(A1643),7,FIND(" ",TRIM(A1643)&amp;" ",7)-7),""),"")</x:f>
      </x:c>
      <x:c r="F1643" t="str">
        <x:f>IF(E1643="","",TRIM(MID(TRIM(A1643),FIND(" ",TRIM(A1643)&amp;" ",7)+1,255)))</x:f>
      </x:c>
      <x:c r="G1643" t="str">
        <x:f>IF(E1643="","",IF(COUNTIF('DATA QCEW'!$A$2:$A$20,E1643)&gt;0,"19-SECTOR","DETAIL / OTHER"))</x:f>
      </x:c>
    </x:row>
    <x:row r="1644">
      <x:c r="D1644" s="22"/>
      <x:c r="E1644" t="str">
        <x:f>IF(LEFT(TRIM(A1644),6)="NAICS ",IFERROR(MID(TRIM(A1644),7,FIND(" ",TRIM(A1644)&amp;" ",7)-7),""),"")</x:f>
      </x:c>
      <x:c r="F1644" t="str">
        <x:f>IF(E1644="","",TRIM(MID(TRIM(A1644),FIND(" ",TRIM(A1644)&amp;" ",7)+1,255)))</x:f>
      </x:c>
      <x:c r="G1644" t="str">
        <x:f>IF(E1644="","",IF(COUNTIF('DATA QCEW'!$A$2:$A$20,E1644)&gt;0,"19-SECTOR","DETAIL / OTHER"))</x:f>
      </x:c>
    </x:row>
    <x:row r="1645">
      <x:c r="D1645" s="22"/>
      <x:c r="E1645" t="str">
        <x:f>IF(LEFT(TRIM(A1645),6)="NAICS ",IFERROR(MID(TRIM(A1645),7,FIND(" ",TRIM(A1645)&amp;" ",7)-7),""),"")</x:f>
      </x:c>
      <x:c r="F1645" t="str">
        <x:f>IF(E1645="","",TRIM(MID(TRIM(A1645),FIND(" ",TRIM(A1645)&amp;" ",7)+1,255)))</x:f>
      </x:c>
      <x:c r="G1645" t="str">
        <x:f>IF(E1645="","",IF(COUNTIF('DATA QCEW'!$A$2:$A$20,E1645)&gt;0,"19-SECTOR","DETAIL / OTHER"))</x:f>
      </x:c>
    </x:row>
    <x:row r="1646">
      <x:c r="D1646" s="22"/>
      <x:c r="E1646" t="str">
        <x:f>IF(LEFT(TRIM(A1646),6)="NAICS ",IFERROR(MID(TRIM(A1646),7,FIND(" ",TRIM(A1646)&amp;" ",7)-7),""),"")</x:f>
      </x:c>
      <x:c r="F1646" t="str">
        <x:f>IF(E1646="","",TRIM(MID(TRIM(A1646),FIND(" ",TRIM(A1646)&amp;" ",7)+1,255)))</x:f>
      </x:c>
      <x:c r="G1646" t="str">
        <x:f>IF(E1646="","",IF(COUNTIF('DATA QCEW'!$A$2:$A$20,E1646)&gt;0,"19-SECTOR","DETAIL / OTHER"))</x:f>
      </x:c>
    </x:row>
    <x:row r="1647">
      <x:c r="D1647" s="22"/>
      <x:c r="E1647" t="str">
        <x:f>IF(LEFT(TRIM(A1647),6)="NAICS ",IFERROR(MID(TRIM(A1647),7,FIND(" ",TRIM(A1647)&amp;" ",7)-7),""),"")</x:f>
      </x:c>
      <x:c r="F1647" t="str">
        <x:f>IF(E1647="","",TRIM(MID(TRIM(A1647),FIND(" ",TRIM(A1647)&amp;" ",7)+1,255)))</x:f>
      </x:c>
      <x:c r="G1647" t="str">
        <x:f>IF(E1647="","",IF(COUNTIF('DATA QCEW'!$A$2:$A$20,E1647)&gt;0,"19-SECTOR","DETAIL / OTHER"))</x:f>
      </x:c>
    </x:row>
    <x:row r="1648">
      <x:c r="D1648" s="22"/>
      <x:c r="E1648" t="str">
        <x:f>IF(LEFT(TRIM(A1648),6)="NAICS ",IFERROR(MID(TRIM(A1648),7,FIND(" ",TRIM(A1648)&amp;" ",7)-7),""),"")</x:f>
      </x:c>
      <x:c r="F1648" t="str">
        <x:f>IF(E1648="","",TRIM(MID(TRIM(A1648),FIND(" ",TRIM(A1648)&amp;" ",7)+1,255)))</x:f>
      </x:c>
      <x:c r="G1648" t="str">
        <x:f>IF(E1648="","",IF(COUNTIF('DATA QCEW'!$A$2:$A$20,E1648)&gt;0,"19-SECTOR","DETAIL / OTHER"))</x:f>
      </x:c>
    </x:row>
    <x:row r="1649">
      <x:c r="D1649" s="22"/>
      <x:c r="E1649" t="str">
        <x:f>IF(LEFT(TRIM(A1649),6)="NAICS ",IFERROR(MID(TRIM(A1649),7,FIND(" ",TRIM(A1649)&amp;" ",7)-7),""),"")</x:f>
      </x:c>
      <x:c r="F1649" t="str">
        <x:f>IF(E1649="","",TRIM(MID(TRIM(A1649),FIND(" ",TRIM(A1649)&amp;" ",7)+1,255)))</x:f>
      </x:c>
      <x:c r="G1649" t="str">
        <x:f>IF(E1649="","",IF(COUNTIF('DATA QCEW'!$A$2:$A$20,E1649)&gt;0,"19-SECTOR","DETAIL / OTHER"))</x:f>
      </x:c>
    </x:row>
    <x:row r="1650">
      <x:c r="D1650" s="22"/>
      <x:c r="E1650" t="str">
        <x:f>IF(LEFT(TRIM(A1650),6)="NAICS ",IFERROR(MID(TRIM(A1650),7,FIND(" ",TRIM(A1650)&amp;" ",7)-7),""),"")</x:f>
      </x:c>
      <x:c r="F1650" t="str">
        <x:f>IF(E1650="","",TRIM(MID(TRIM(A1650),FIND(" ",TRIM(A1650)&amp;" ",7)+1,255)))</x:f>
      </x:c>
      <x:c r="G1650" t="str">
        <x:f>IF(E1650="","",IF(COUNTIF('DATA QCEW'!$A$2:$A$20,E1650)&gt;0,"19-SECTOR","DETAIL / OTHER"))</x:f>
      </x:c>
    </x:row>
    <x:row r="1651">
      <x:c r="D1651" s="22"/>
      <x:c r="E1651" t="str">
        <x:f>IF(LEFT(TRIM(A1651),6)="NAICS ",IFERROR(MID(TRIM(A1651),7,FIND(" ",TRIM(A1651)&amp;" ",7)-7),""),"")</x:f>
      </x:c>
      <x:c r="F1651" t="str">
        <x:f>IF(E1651="","",TRIM(MID(TRIM(A1651),FIND(" ",TRIM(A1651)&amp;" ",7)+1,255)))</x:f>
      </x:c>
      <x:c r="G1651" t="str">
        <x:f>IF(E1651="","",IF(COUNTIF('DATA QCEW'!$A$2:$A$20,E1651)&gt;0,"19-SECTOR","DETAIL / OTHER"))</x:f>
      </x:c>
    </x:row>
    <x:row r="1652">
      <x:c r="D1652" s="22"/>
      <x:c r="E1652" t="str">
        <x:f>IF(LEFT(TRIM(A1652),6)="NAICS ",IFERROR(MID(TRIM(A1652),7,FIND(" ",TRIM(A1652)&amp;" ",7)-7),""),"")</x:f>
      </x:c>
      <x:c r="F1652" t="str">
        <x:f>IF(E1652="","",TRIM(MID(TRIM(A1652),FIND(" ",TRIM(A1652)&amp;" ",7)+1,255)))</x:f>
      </x:c>
      <x:c r="G1652" t="str">
        <x:f>IF(E1652="","",IF(COUNTIF('DATA QCEW'!$A$2:$A$20,E1652)&gt;0,"19-SECTOR","DETAIL / OTHER"))</x:f>
      </x:c>
    </x:row>
    <x:row r="1653">
      <x:c r="D1653" s="22"/>
      <x:c r="E1653" t="str">
        <x:f>IF(LEFT(TRIM(A1653),6)="NAICS ",IFERROR(MID(TRIM(A1653),7,FIND(" ",TRIM(A1653)&amp;" ",7)-7),""),"")</x:f>
      </x:c>
      <x:c r="F1653" t="str">
        <x:f>IF(E1653="","",TRIM(MID(TRIM(A1653),FIND(" ",TRIM(A1653)&amp;" ",7)+1,255)))</x:f>
      </x:c>
      <x:c r="G1653" t="str">
        <x:f>IF(E1653="","",IF(COUNTIF('DATA QCEW'!$A$2:$A$20,E1653)&gt;0,"19-SECTOR","DETAIL / OTHER"))</x:f>
      </x:c>
    </x:row>
    <x:row r="1654">
      <x:c r="D1654" s="22"/>
      <x:c r="E1654" t="str">
        <x:f>IF(LEFT(TRIM(A1654),6)="NAICS ",IFERROR(MID(TRIM(A1654),7,FIND(" ",TRIM(A1654)&amp;" ",7)-7),""),"")</x:f>
      </x:c>
      <x:c r="F1654" t="str">
        <x:f>IF(E1654="","",TRIM(MID(TRIM(A1654),FIND(" ",TRIM(A1654)&amp;" ",7)+1,255)))</x:f>
      </x:c>
      <x:c r="G1654" t="str">
        <x:f>IF(E1654="","",IF(COUNTIF('DATA QCEW'!$A$2:$A$20,E1654)&gt;0,"19-SECTOR","DETAIL / OTHER"))</x:f>
      </x:c>
    </x:row>
    <x:row r="1655">
      <x:c r="D1655" s="22"/>
      <x:c r="E1655" t="str">
        <x:f>IF(LEFT(TRIM(A1655),6)="NAICS ",IFERROR(MID(TRIM(A1655),7,FIND(" ",TRIM(A1655)&amp;" ",7)-7),""),"")</x:f>
      </x:c>
      <x:c r="F1655" t="str">
        <x:f>IF(E1655="","",TRIM(MID(TRIM(A1655),FIND(" ",TRIM(A1655)&amp;" ",7)+1,255)))</x:f>
      </x:c>
      <x:c r="G1655" t="str">
        <x:f>IF(E1655="","",IF(COUNTIF('DATA QCEW'!$A$2:$A$20,E1655)&gt;0,"19-SECTOR","DETAIL / OTHER"))</x:f>
      </x:c>
    </x:row>
    <x:row r="1656">
      <x:c r="D1656" s="22"/>
      <x:c r="E1656" t="str">
        <x:f>IF(LEFT(TRIM(A1656),6)="NAICS ",IFERROR(MID(TRIM(A1656),7,FIND(" ",TRIM(A1656)&amp;" ",7)-7),""),"")</x:f>
      </x:c>
      <x:c r="F1656" t="str">
        <x:f>IF(E1656="","",TRIM(MID(TRIM(A1656),FIND(" ",TRIM(A1656)&amp;" ",7)+1,255)))</x:f>
      </x:c>
      <x:c r="G1656" t="str">
        <x:f>IF(E1656="","",IF(COUNTIF('DATA QCEW'!$A$2:$A$20,E1656)&gt;0,"19-SECTOR","DETAIL / OTHER"))</x:f>
      </x:c>
    </x:row>
    <x:row r="1657">
      <x:c r="D1657" s="22"/>
      <x:c r="E1657" t="str">
        <x:f>IF(LEFT(TRIM(A1657),6)="NAICS ",IFERROR(MID(TRIM(A1657),7,FIND(" ",TRIM(A1657)&amp;" ",7)-7),""),"")</x:f>
      </x:c>
      <x:c r="F1657" t="str">
        <x:f>IF(E1657="","",TRIM(MID(TRIM(A1657),FIND(" ",TRIM(A1657)&amp;" ",7)+1,255)))</x:f>
      </x:c>
      <x:c r="G1657" t="str">
        <x:f>IF(E1657="","",IF(COUNTIF('DATA QCEW'!$A$2:$A$20,E1657)&gt;0,"19-SECTOR","DETAIL / OTHER"))</x:f>
      </x:c>
    </x:row>
    <x:row r="1658">
      <x:c r="D1658" s="22"/>
      <x:c r="E1658" t="str">
        <x:f>IF(LEFT(TRIM(A1658),6)="NAICS ",IFERROR(MID(TRIM(A1658),7,FIND(" ",TRIM(A1658)&amp;" ",7)-7),""),"")</x:f>
      </x:c>
      <x:c r="F1658" t="str">
        <x:f>IF(E1658="","",TRIM(MID(TRIM(A1658),FIND(" ",TRIM(A1658)&amp;" ",7)+1,255)))</x:f>
      </x:c>
      <x:c r="G1658" t="str">
        <x:f>IF(E1658="","",IF(COUNTIF('DATA QCEW'!$A$2:$A$20,E1658)&gt;0,"19-SECTOR","DETAIL / OTHER"))</x:f>
      </x:c>
    </x:row>
    <x:row r="1659">
      <x:c r="D1659" s="22"/>
      <x:c r="E1659" t="str">
        <x:f>IF(LEFT(TRIM(A1659),6)="NAICS ",IFERROR(MID(TRIM(A1659),7,FIND(" ",TRIM(A1659)&amp;" ",7)-7),""),"")</x:f>
      </x:c>
      <x:c r="F1659" t="str">
        <x:f>IF(E1659="","",TRIM(MID(TRIM(A1659),FIND(" ",TRIM(A1659)&amp;" ",7)+1,255)))</x:f>
      </x:c>
      <x:c r="G1659" t="str">
        <x:f>IF(E1659="","",IF(COUNTIF('DATA QCEW'!$A$2:$A$20,E1659)&gt;0,"19-SECTOR","DETAIL / OTHER"))</x:f>
      </x:c>
    </x:row>
    <x:row r="1660">
      <x:c r="D1660" s="22"/>
      <x:c r="E1660" t="str">
        <x:f>IF(LEFT(TRIM(A1660),6)="NAICS ",IFERROR(MID(TRIM(A1660),7,FIND(" ",TRIM(A1660)&amp;" ",7)-7),""),"")</x:f>
      </x:c>
      <x:c r="F1660" t="str">
        <x:f>IF(E1660="","",TRIM(MID(TRIM(A1660),FIND(" ",TRIM(A1660)&amp;" ",7)+1,255)))</x:f>
      </x:c>
      <x:c r="G1660" t="str">
        <x:f>IF(E1660="","",IF(COUNTIF('DATA QCEW'!$A$2:$A$20,E1660)&gt;0,"19-SECTOR","DETAIL / OTHER"))</x:f>
      </x:c>
    </x:row>
    <x:row r="1661">
      <x:c r="D1661" s="22"/>
      <x:c r="E1661" t="str">
        <x:f>IF(LEFT(TRIM(A1661),6)="NAICS ",IFERROR(MID(TRIM(A1661),7,FIND(" ",TRIM(A1661)&amp;" ",7)-7),""),"")</x:f>
      </x:c>
      <x:c r="F1661" t="str">
        <x:f>IF(E1661="","",TRIM(MID(TRIM(A1661),FIND(" ",TRIM(A1661)&amp;" ",7)+1,255)))</x:f>
      </x:c>
      <x:c r="G1661" t="str">
        <x:f>IF(E1661="","",IF(COUNTIF('DATA QCEW'!$A$2:$A$20,E1661)&gt;0,"19-SECTOR","DETAIL / OTHER"))</x:f>
      </x:c>
    </x:row>
    <x:row r="1662">
      <x:c r="D1662" s="22"/>
      <x:c r="E1662" t="str">
        <x:f>IF(LEFT(TRIM(A1662),6)="NAICS ",IFERROR(MID(TRIM(A1662),7,FIND(" ",TRIM(A1662)&amp;" ",7)-7),""),"")</x:f>
      </x:c>
      <x:c r="F1662" t="str">
        <x:f>IF(E1662="","",TRIM(MID(TRIM(A1662),FIND(" ",TRIM(A1662)&amp;" ",7)+1,255)))</x:f>
      </x:c>
      <x:c r="G1662" t="str">
        <x:f>IF(E1662="","",IF(COUNTIF('DATA QCEW'!$A$2:$A$20,E1662)&gt;0,"19-SECTOR","DETAIL / OTHER"))</x:f>
      </x:c>
    </x:row>
    <x:row r="1663">
      <x:c r="D1663" s="22"/>
      <x:c r="E1663" t="str">
        <x:f>IF(LEFT(TRIM(A1663),6)="NAICS ",IFERROR(MID(TRIM(A1663),7,FIND(" ",TRIM(A1663)&amp;" ",7)-7),""),"")</x:f>
      </x:c>
      <x:c r="F1663" t="str">
        <x:f>IF(E1663="","",TRIM(MID(TRIM(A1663),FIND(" ",TRIM(A1663)&amp;" ",7)+1,255)))</x:f>
      </x:c>
      <x:c r="G1663" t="str">
        <x:f>IF(E1663="","",IF(COUNTIF('DATA QCEW'!$A$2:$A$20,E1663)&gt;0,"19-SECTOR","DETAIL / OTHER"))</x:f>
      </x:c>
    </x:row>
    <x:row r="1664">
      <x:c r="D1664" s="22"/>
      <x:c r="E1664" t="str">
        <x:f>IF(LEFT(TRIM(A1664),6)="NAICS ",IFERROR(MID(TRIM(A1664),7,FIND(" ",TRIM(A1664)&amp;" ",7)-7),""),"")</x:f>
      </x:c>
      <x:c r="F1664" t="str">
        <x:f>IF(E1664="","",TRIM(MID(TRIM(A1664),FIND(" ",TRIM(A1664)&amp;" ",7)+1,255)))</x:f>
      </x:c>
      <x:c r="G1664" t="str">
        <x:f>IF(E1664="","",IF(COUNTIF('DATA QCEW'!$A$2:$A$20,E1664)&gt;0,"19-SECTOR","DETAIL / OTHER"))</x:f>
      </x:c>
    </x:row>
    <x:row r="1665">
      <x:c r="D1665" s="22"/>
      <x:c r="E1665" t="str">
        <x:f>IF(LEFT(TRIM(A1665),6)="NAICS ",IFERROR(MID(TRIM(A1665),7,FIND(" ",TRIM(A1665)&amp;" ",7)-7),""),"")</x:f>
      </x:c>
      <x:c r="F1665" t="str">
        <x:f>IF(E1665="","",TRIM(MID(TRIM(A1665),FIND(" ",TRIM(A1665)&amp;" ",7)+1,255)))</x:f>
      </x:c>
      <x:c r="G1665" t="str">
        <x:f>IF(E1665="","",IF(COUNTIF('DATA QCEW'!$A$2:$A$20,E1665)&gt;0,"19-SECTOR","DETAIL / OTHER"))</x:f>
      </x:c>
    </x:row>
    <x:row r="1666">
      <x:c r="D1666" s="22"/>
      <x:c r="E1666" t="str">
        <x:f>IF(LEFT(TRIM(A1666),6)="NAICS ",IFERROR(MID(TRIM(A1666),7,FIND(" ",TRIM(A1666)&amp;" ",7)-7),""),"")</x:f>
      </x:c>
      <x:c r="F1666" t="str">
        <x:f>IF(E1666="","",TRIM(MID(TRIM(A1666),FIND(" ",TRIM(A1666)&amp;" ",7)+1,255)))</x:f>
      </x:c>
      <x:c r="G1666" t="str">
        <x:f>IF(E1666="","",IF(COUNTIF('DATA QCEW'!$A$2:$A$20,E1666)&gt;0,"19-SECTOR","DETAIL / OTHER"))</x:f>
      </x:c>
    </x:row>
    <x:row r="1667">
      <x:c r="D1667" s="22"/>
      <x:c r="E1667" t="str">
        <x:f>IF(LEFT(TRIM(A1667),6)="NAICS ",IFERROR(MID(TRIM(A1667),7,FIND(" ",TRIM(A1667)&amp;" ",7)-7),""),"")</x:f>
      </x:c>
      <x:c r="F1667" t="str">
        <x:f>IF(E1667="","",TRIM(MID(TRIM(A1667),FIND(" ",TRIM(A1667)&amp;" ",7)+1,255)))</x:f>
      </x:c>
      <x:c r="G1667" t="str">
        <x:f>IF(E1667="","",IF(COUNTIF('DATA QCEW'!$A$2:$A$20,E1667)&gt;0,"19-SECTOR","DETAIL / OTHER"))</x:f>
      </x:c>
    </x:row>
    <x:row r="1668">
      <x:c r="D1668" s="22"/>
      <x:c r="E1668" t="str">
        <x:f>IF(LEFT(TRIM(A1668),6)="NAICS ",IFERROR(MID(TRIM(A1668),7,FIND(" ",TRIM(A1668)&amp;" ",7)-7),""),"")</x:f>
      </x:c>
      <x:c r="F1668" t="str">
        <x:f>IF(E1668="","",TRIM(MID(TRIM(A1668),FIND(" ",TRIM(A1668)&amp;" ",7)+1,255)))</x:f>
      </x:c>
      <x:c r="G1668" t="str">
        <x:f>IF(E1668="","",IF(COUNTIF('DATA QCEW'!$A$2:$A$20,E1668)&gt;0,"19-SECTOR","DETAIL / OTHER"))</x:f>
      </x:c>
    </x:row>
    <x:row r="1669">
      <x:c r="D1669" s="22"/>
      <x:c r="E1669" t="str">
        <x:f>IF(LEFT(TRIM(A1669),6)="NAICS ",IFERROR(MID(TRIM(A1669),7,FIND(" ",TRIM(A1669)&amp;" ",7)-7),""),"")</x:f>
      </x:c>
      <x:c r="F1669" t="str">
        <x:f>IF(E1669="","",TRIM(MID(TRIM(A1669),FIND(" ",TRIM(A1669)&amp;" ",7)+1,255)))</x:f>
      </x:c>
      <x:c r="G1669" t="str">
        <x:f>IF(E1669="","",IF(COUNTIF('DATA QCEW'!$A$2:$A$20,E1669)&gt;0,"19-SECTOR","DETAIL / OTHER"))</x:f>
      </x:c>
    </x:row>
    <x:row r="1670">
      <x:c r="D1670" s="22"/>
      <x:c r="E1670" t="str">
        <x:f>IF(LEFT(TRIM(A1670),6)="NAICS ",IFERROR(MID(TRIM(A1670),7,FIND(" ",TRIM(A1670)&amp;" ",7)-7),""),"")</x:f>
      </x:c>
      <x:c r="F1670" t="str">
        <x:f>IF(E1670="","",TRIM(MID(TRIM(A1670),FIND(" ",TRIM(A1670)&amp;" ",7)+1,255)))</x:f>
      </x:c>
      <x:c r="G1670" t="str">
        <x:f>IF(E1670="","",IF(COUNTIF('DATA QCEW'!$A$2:$A$20,E1670)&gt;0,"19-SECTOR","DETAIL / OTHER"))</x:f>
      </x:c>
    </x:row>
    <x:row r="1671">
      <x:c r="D1671" s="22"/>
      <x:c r="E1671" t="str">
        <x:f>IF(LEFT(TRIM(A1671),6)="NAICS ",IFERROR(MID(TRIM(A1671),7,FIND(" ",TRIM(A1671)&amp;" ",7)-7),""),"")</x:f>
      </x:c>
      <x:c r="F1671" t="str">
        <x:f>IF(E1671="","",TRIM(MID(TRIM(A1671),FIND(" ",TRIM(A1671)&amp;" ",7)+1,255)))</x:f>
      </x:c>
      <x:c r="G1671" t="str">
        <x:f>IF(E1671="","",IF(COUNTIF('DATA QCEW'!$A$2:$A$20,E1671)&gt;0,"19-SECTOR","DETAIL / OTHER"))</x:f>
      </x:c>
    </x:row>
    <x:row r="1672">
      <x:c r="D1672" s="22"/>
      <x:c r="E1672" t="str">
        <x:f>IF(LEFT(TRIM(A1672),6)="NAICS ",IFERROR(MID(TRIM(A1672),7,FIND(" ",TRIM(A1672)&amp;" ",7)-7),""),"")</x:f>
      </x:c>
      <x:c r="F1672" t="str">
        <x:f>IF(E1672="","",TRIM(MID(TRIM(A1672),FIND(" ",TRIM(A1672)&amp;" ",7)+1,255)))</x:f>
      </x:c>
      <x:c r="G1672" t="str">
        <x:f>IF(E1672="","",IF(COUNTIF('DATA QCEW'!$A$2:$A$20,E1672)&gt;0,"19-SECTOR","DETAIL / OTHER"))</x:f>
      </x:c>
    </x:row>
    <x:row r="1673">
      <x:c r="D1673" s="22"/>
      <x:c r="E1673" t="str">
        <x:f>IF(LEFT(TRIM(A1673),6)="NAICS ",IFERROR(MID(TRIM(A1673),7,FIND(" ",TRIM(A1673)&amp;" ",7)-7),""),"")</x:f>
      </x:c>
      <x:c r="F1673" t="str">
        <x:f>IF(E1673="","",TRIM(MID(TRIM(A1673),FIND(" ",TRIM(A1673)&amp;" ",7)+1,255)))</x:f>
      </x:c>
      <x:c r="G1673" t="str">
        <x:f>IF(E1673="","",IF(COUNTIF('DATA QCEW'!$A$2:$A$20,E1673)&gt;0,"19-SECTOR","DETAIL / OTHER"))</x:f>
      </x:c>
    </x:row>
    <x:row r="1674">
      <x:c r="D1674" s="22"/>
      <x:c r="E1674" t="str">
        <x:f>IF(LEFT(TRIM(A1674),6)="NAICS ",IFERROR(MID(TRIM(A1674),7,FIND(" ",TRIM(A1674)&amp;" ",7)-7),""),"")</x:f>
      </x:c>
      <x:c r="F1674" t="str">
        <x:f>IF(E1674="","",TRIM(MID(TRIM(A1674),FIND(" ",TRIM(A1674)&amp;" ",7)+1,255)))</x:f>
      </x:c>
      <x:c r="G1674" t="str">
        <x:f>IF(E1674="","",IF(COUNTIF('DATA QCEW'!$A$2:$A$20,E1674)&gt;0,"19-SECTOR","DETAIL / OTHER"))</x:f>
      </x:c>
    </x:row>
    <x:row r="1675">
      <x:c r="D1675" s="22"/>
      <x:c r="E1675" t="str">
        <x:f>IF(LEFT(TRIM(A1675),6)="NAICS ",IFERROR(MID(TRIM(A1675),7,FIND(" ",TRIM(A1675)&amp;" ",7)-7),""),"")</x:f>
      </x:c>
      <x:c r="F1675" t="str">
        <x:f>IF(E1675="","",TRIM(MID(TRIM(A1675),FIND(" ",TRIM(A1675)&amp;" ",7)+1,255)))</x:f>
      </x:c>
      <x:c r="G1675" t="str">
        <x:f>IF(E1675="","",IF(COUNTIF('DATA QCEW'!$A$2:$A$20,E1675)&gt;0,"19-SECTOR","DETAIL / OTHER"))</x:f>
      </x:c>
    </x:row>
    <x:row r="1676">
      <x:c r="D1676" s="22"/>
      <x:c r="E1676" t="str">
        <x:f>IF(LEFT(TRIM(A1676),6)="NAICS ",IFERROR(MID(TRIM(A1676),7,FIND(" ",TRIM(A1676)&amp;" ",7)-7),""),"")</x:f>
      </x:c>
      <x:c r="F1676" t="str">
        <x:f>IF(E1676="","",TRIM(MID(TRIM(A1676),FIND(" ",TRIM(A1676)&amp;" ",7)+1,255)))</x:f>
      </x:c>
      <x:c r="G1676" t="str">
        <x:f>IF(E1676="","",IF(COUNTIF('DATA QCEW'!$A$2:$A$20,E1676)&gt;0,"19-SECTOR","DETAIL / OTHER"))</x:f>
      </x:c>
    </x:row>
    <x:row r="1677">
      <x:c r="D1677" s="22"/>
      <x:c r="E1677" t="str">
        <x:f>IF(LEFT(TRIM(A1677),6)="NAICS ",IFERROR(MID(TRIM(A1677),7,FIND(" ",TRIM(A1677)&amp;" ",7)-7),""),"")</x:f>
      </x:c>
      <x:c r="F1677" t="str">
        <x:f>IF(E1677="","",TRIM(MID(TRIM(A1677),FIND(" ",TRIM(A1677)&amp;" ",7)+1,255)))</x:f>
      </x:c>
      <x:c r="G1677" t="str">
        <x:f>IF(E1677="","",IF(COUNTIF('DATA QCEW'!$A$2:$A$20,E1677)&gt;0,"19-SECTOR","DETAIL / OTHER"))</x:f>
      </x:c>
    </x:row>
    <x:row r="1678">
      <x:c r="D1678" s="22"/>
      <x:c r="E1678" t="str">
        <x:f>IF(LEFT(TRIM(A1678),6)="NAICS ",IFERROR(MID(TRIM(A1678),7,FIND(" ",TRIM(A1678)&amp;" ",7)-7),""),"")</x:f>
      </x:c>
      <x:c r="F1678" t="str">
        <x:f>IF(E1678="","",TRIM(MID(TRIM(A1678),FIND(" ",TRIM(A1678)&amp;" ",7)+1,255)))</x:f>
      </x:c>
      <x:c r="G1678" t="str">
        <x:f>IF(E1678="","",IF(COUNTIF('DATA QCEW'!$A$2:$A$20,E1678)&gt;0,"19-SECTOR","DETAIL / OTHER"))</x:f>
      </x:c>
    </x:row>
    <x:row r="1679">
      <x:c r="D1679" s="22"/>
      <x:c r="E1679" t="str">
        <x:f>IF(LEFT(TRIM(A1679),6)="NAICS ",IFERROR(MID(TRIM(A1679),7,FIND(" ",TRIM(A1679)&amp;" ",7)-7),""),"")</x:f>
      </x:c>
      <x:c r="F1679" t="str">
        <x:f>IF(E1679="","",TRIM(MID(TRIM(A1679),FIND(" ",TRIM(A1679)&amp;" ",7)+1,255)))</x:f>
      </x:c>
      <x:c r="G1679" t="str">
        <x:f>IF(E1679="","",IF(COUNTIF('DATA QCEW'!$A$2:$A$20,E1679)&gt;0,"19-SECTOR","DETAIL / OTHER"))</x:f>
      </x:c>
    </x:row>
    <x:row r="1680">
      <x:c r="D1680" s="22"/>
      <x:c r="E1680" t="str">
        <x:f>IF(LEFT(TRIM(A1680),6)="NAICS ",IFERROR(MID(TRIM(A1680),7,FIND(" ",TRIM(A1680)&amp;" ",7)-7),""),"")</x:f>
      </x:c>
      <x:c r="F1680" t="str">
        <x:f>IF(E1680="","",TRIM(MID(TRIM(A1680),FIND(" ",TRIM(A1680)&amp;" ",7)+1,255)))</x:f>
      </x:c>
      <x:c r="G1680" t="str">
        <x:f>IF(E1680="","",IF(COUNTIF('DATA QCEW'!$A$2:$A$20,E1680)&gt;0,"19-SECTOR","DETAIL / OTHER"))</x:f>
      </x:c>
    </x:row>
    <x:row r="1681">
      <x:c r="D1681" s="22"/>
      <x:c r="E1681" t="str">
        <x:f>IF(LEFT(TRIM(A1681),6)="NAICS ",IFERROR(MID(TRIM(A1681),7,FIND(" ",TRIM(A1681)&amp;" ",7)-7),""),"")</x:f>
      </x:c>
      <x:c r="F1681" t="str">
        <x:f>IF(E1681="","",TRIM(MID(TRIM(A1681),FIND(" ",TRIM(A1681)&amp;" ",7)+1,255)))</x:f>
      </x:c>
      <x:c r="G1681" t="str">
        <x:f>IF(E1681="","",IF(COUNTIF('DATA QCEW'!$A$2:$A$20,E1681)&gt;0,"19-SECTOR","DETAIL / OTHER"))</x:f>
      </x:c>
    </x:row>
    <x:row r="1682">
      <x:c r="D1682" s="22"/>
      <x:c r="E1682" t="str">
        <x:f>IF(LEFT(TRIM(A1682),6)="NAICS ",IFERROR(MID(TRIM(A1682),7,FIND(" ",TRIM(A1682)&amp;" ",7)-7),""),"")</x:f>
      </x:c>
      <x:c r="F1682" t="str">
        <x:f>IF(E1682="","",TRIM(MID(TRIM(A1682),FIND(" ",TRIM(A1682)&amp;" ",7)+1,255)))</x:f>
      </x:c>
      <x:c r="G1682" t="str">
        <x:f>IF(E1682="","",IF(COUNTIF('DATA QCEW'!$A$2:$A$20,E1682)&gt;0,"19-SECTOR","DETAIL / OTHER"))</x:f>
      </x:c>
    </x:row>
    <x:row r="1683">
      <x:c r="D1683" s="22"/>
      <x:c r="E1683" t="str">
        <x:f>IF(LEFT(TRIM(A1683),6)="NAICS ",IFERROR(MID(TRIM(A1683),7,FIND(" ",TRIM(A1683)&amp;" ",7)-7),""),"")</x:f>
      </x:c>
      <x:c r="F1683" t="str">
        <x:f>IF(E1683="","",TRIM(MID(TRIM(A1683),FIND(" ",TRIM(A1683)&amp;" ",7)+1,255)))</x:f>
      </x:c>
      <x:c r="G1683" t="str">
        <x:f>IF(E1683="","",IF(COUNTIF('DATA QCEW'!$A$2:$A$20,E1683)&gt;0,"19-SECTOR","DETAIL / OTHER"))</x:f>
      </x:c>
    </x:row>
    <x:row r="1684">
      <x:c r="D1684" s="22"/>
      <x:c r="E1684" t="str">
        <x:f>IF(LEFT(TRIM(A1684),6)="NAICS ",IFERROR(MID(TRIM(A1684),7,FIND(" ",TRIM(A1684)&amp;" ",7)-7),""),"")</x:f>
      </x:c>
      <x:c r="F1684" t="str">
        <x:f>IF(E1684="","",TRIM(MID(TRIM(A1684),FIND(" ",TRIM(A1684)&amp;" ",7)+1,255)))</x:f>
      </x:c>
      <x:c r="G1684" t="str">
        <x:f>IF(E1684="","",IF(COUNTIF('DATA QCEW'!$A$2:$A$20,E1684)&gt;0,"19-SECTOR","DETAIL / OTHER"))</x:f>
      </x:c>
    </x:row>
    <x:row r="1685">
      <x:c r="D1685" s="22"/>
      <x:c r="E1685" t="str">
        <x:f>IF(LEFT(TRIM(A1685),6)="NAICS ",IFERROR(MID(TRIM(A1685),7,FIND(" ",TRIM(A1685)&amp;" ",7)-7),""),"")</x:f>
      </x:c>
      <x:c r="F1685" t="str">
        <x:f>IF(E1685="","",TRIM(MID(TRIM(A1685),FIND(" ",TRIM(A1685)&amp;" ",7)+1,255)))</x:f>
      </x:c>
      <x:c r="G1685" t="str">
        <x:f>IF(E1685="","",IF(COUNTIF('DATA QCEW'!$A$2:$A$20,E1685)&gt;0,"19-SECTOR","DETAIL / OTHER"))</x:f>
      </x:c>
    </x:row>
    <x:row r="1686">
      <x:c r="D1686" s="22"/>
      <x:c r="E1686" t="str">
        <x:f>IF(LEFT(TRIM(A1686),6)="NAICS ",IFERROR(MID(TRIM(A1686),7,FIND(" ",TRIM(A1686)&amp;" ",7)-7),""),"")</x:f>
      </x:c>
      <x:c r="F1686" t="str">
        <x:f>IF(E1686="","",TRIM(MID(TRIM(A1686),FIND(" ",TRIM(A1686)&amp;" ",7)+1,255)))</x:f>
      </x:c>
      <x:c r="G1686" t="str">
        <x:f>IF(E1686="","",IF(COUNTIF('DATA QCEW'!$A$2:$A$20,E1686)&gt;0,"19-SECTOR","DETAIL / OTHER"))</x:f>
      </x:c>
    </x:row>
    <x:row r="1687">
      <x:c r="D1687" s="22"/>
      <x:c r="E1687" t="str">
        <x:f>IF(LEFT(TRIM(A1687),6)="NAICS ",IFERROR(MID(TRIM(A1687),7,FIND(" ",TRIM(A1687)&amp;" ",7)-7),""),"")</x:f>
      </x:c>
      <x:c r="F1687" t="str">
        <x:f>IF(E1687="","",TRIM(MID(TRIM(A1687),FIND(" ",TRIM(A1687)&amp;" ",7)+1,255)))</x:f>
      </x:c>
      <x:c r="G1687" t="str">
        <x:f>IF(E1687="","",IF(COUNTIF('DATA QCEW'!$A$2:$A$20,E1687)&gt;0,"19-SECTOR","DETAIL / OTHER"))</x:f>
      </x:c>
    </x:row>
    <x:row r="1688">
      <x:c r="D1688" s="22"/>
      <x:c r="E1688" t="str">
        <x:f>IF(LEFT(TRIM(A1688),6)="NAICS ",IFERROR(MID(TRIM(A1688),7,FIND(" ",TRIM(A1688)&amp;" ",7)-7),""),"")</x:f>
      </x:c>
      <x:c r="F1688" t="str">
        <x:f>IF(E1688="","",TRIM(MID(TRIM(A1688),FIND(" ",TRIM(A1688)&amp;" ",7)+1,255)))</x:f>
      </x:c>
      <x:c r="G1688" t="str">
        <x:f>IF(E1688="","",IF(COUNTIF('DATA QCEW'!$A$2:$A$20,E1688)&gt;0,"19-SECTOR","DETAIL / OTHER"))</x:f>
      </x:c>
    </x:row>
    <x:row r="1689">
      <x:c r="D1689" s="22"/>
      <x:c r="E1689" t="str">
        <x:f>IF(LEFT(TRIM(A1689),6)="NAICS ",IFERROR(MID(TRIM(A1689),7,FIND(" ",TRIM(A1689)&amp;" ",7)-7),""),"")</x:f>
      </x:c>
      <x:c r="F1689" t="str">
        <x:f>IF(E1689="","",TRIM(MID(TRIM(A1689),FIND(" ",TRIM(A1689)&amp;" ",7)+1,255)))</x:f>
      </x:c>
      <x:c r="G1689" t="str">
        <x:f>IF(E1689="","",IF(COUNTIF('DATA QCEW'!$A$2:$A$20,E1689)&gt;0,"19-SECTOR","DETAIL / OTHER"))</x:f>
      </x:c>
    </x:row>
    <x:row r="1690">
      <x:c r="D1690" s="22"/>
      <x:c r="E1690" t="str">
        <x:f>IF(LEFT(TRIM(A1690),6)="NAICS ",IFERROR(MID(TRIM(A1690),7,FIND(" ",TRIM(A1690)&amp;" ",7)-7),""),"")</x:f>
      </x:c>
      <x:c r="F1690" t="str">
        <x:f>IF(E1690="","",TRIM(MID(TRIM(A1690),FIND(" ",TRIM(A1690)&amp;" ",7)+1,255)))</x:f>
      </x:c>
      <x:c r="G1690" t="str">
        <x:f>IF(E1690="","",IF(COUNTIF('DATA QCEW'!$A$2:$A$20,E1690)&gt;0,"19-SECTOR","DETAIL / OTHER"))</x:f>
      </x:c>
    </x:row>
    <x:row r="1691">
      <x:c r="D1691" s="22"/>
      <x:c r="E1691" t="str">
        <x:f>IF(LEFT(TRIM(A1691),6)="NAICS ",IFERROR(MID(TRIM(A1691),7,FIND(" ",TRIM(A1691)&amp;" ",7)-7),""),"")</x:f>
      </x:c>
      <x:c r="F1691" t="str">
        <x:f>IF(E1691="","",TRIM(MID(TRIM(A1691),FIND(" ",TRIM(A1691)&amp;" ",7)+1,255)))</x:f>
      </x:c>
      <x:c r="G1691" t="str">
        <x:f>IF(E1691="","",IF(COUNTIF('DATA QCEW'!$A$2:$A$20,E1691)&gt;0,"19-SECTOR","DETAIL / OTHER"))</x:f>
      </x:c>
    </x:row>
    <x:row r="1692">
      <x:c r="D1692" s="22"/>
      <x:c r="E1692" t="str">
        <x:f>IF(LEFT(TRIM(A1692),6)="NAICS ",IFERROR(MID(TRIM(A1692),7,FIND(" ",TRIM(A1692)&amp;" ",7)-7),""),"")</x:f>
      </x:c>
      <x:c r="F1692" t="str">
        <x:f>IF(E1692="","",TRIM(MID(TRIM(A1692),FIND(" ",TRIM(A1692)&amp;" ",7)+1,255)))</x:f>
      </x:c>
      <x:c r="G1692" t="str">
        <x:f>IF(E1692="","",IF(COUNTIF('DATA QCEW'!$A$2:$A$20,E1692)&gt;0,"19-SECTOR","DETAIL / OTHER"))</x:f>
      </x:c>
    </x:row>
    <x:row r="1693">
      <x:c r="D1693" s="22"/>
      <x:c r="E1693" t="str">
        <x:f>IF(LEFT(TRIM(A1693),6)="NAICS ",IFERROR(MID(TRIM(A1693),7,FIND(" ",TRIM(A1693)&amp;" ",7)-7),""),"")</x:f>
      </x:c>
      <x:c r="F1693" t="str">
        <x:f>IF(E1693="","",TRIM(MID(TRIM(A1693),FIND(" ",TRIM(A1693)&amp;" ",7)+1,255)))</x:f>
      </x:c>
      <x:c r="G1693" t="str">
        <x:f>IF(E1693="","",IF(COUNTIF('DATA QCEW'!$A$2:$A$20,E1693)&gt;0,"19-SECTOR","DETAIL / OTHER"))</x:f>
      </x:c>
    </x:row>
    <x:row r="1694">
      <x:c r="D1694" s="22"/>
      <x:c r="E1694" t="str">
        <x:f>IF(LEFT(TRIM(A1694),6)="NAICS ",IFERROR(MID(TRIM(A1694),7,FIND(" ",TRIM(A1694)&amp;" ",7)-7),""),"")</x:f>
      </x:c>
      <x:c r="F1694" t="str">
        <x:f>IF(E1694="","",TRIM(MID(TRIM(A1694),FIND(" ",TRIM(A1694)&amp;" ",7)+1,255)))</x:f>
      </x:c>
      <x:c r="G1694" t="str">
        <x:f>IF(E1694="","",IF(COUNTIF('DATA QCEW'!$A$2:$A$20,E1694)&gt;0,"19-SECTOR","DETAIL / OTHER"))</x:f>
      </x:c>
    </x:row>
    <x:row r="1695">
      <x:c r="D1695" s="22"/>
      <x:c r="E1695" t="str">
        <x:f>IF(LEFT(TRIM(A1695),6)="NAICS ",IFERROR(MID(TRIM(A1695),7,FIND(" ",TRIM(A1695)&amp;" ",7)-7),""),"")</x:f>
      </x:c>
      <x:c r="F1695" t="str">
        <x:f>IF(E1695="","",TRIM(MID(TRIM(A1695),FIND(" ",TRIM(A1695)&amp;" ",7)+1,255)))</x:f>
      </x:c>
      <x:c r="G1695" t="str">
        <x:f>IF(E1695="","",IF(COUNTIF('DATA QCEW'!$A$2:$A$20,E1695)&gt;0,"19-SECTOR","DETAIL / OTHER"))</x:f>
      </x:c>
    </x:row>
    <x:row r="1696">
      <x:c r="D1696" s="22"/>
      <x:c r="E1696" t="str">
        <x:f>IF(LEFT(TRIM(A1696),6)="NAICS ",IFERROR(MID(TRIM(A1696),7,FIND(" ",TRIM(A1696)&amp;" ",7)-7),""),"")</x:f>
      </x:c>
      <x:c r="F1696" t="str">
        <x:f>IF(E1696="","",TRIM(MID(TRIM(A1696),FIND(" ",TRIM(A1696)&amp;" ",7)+1,255)))</x:f>
      </x:c>
      <x:c r="G1696" t="str">
        <x:f>IF(E1696="","",IF(COUNTIF('DATA QCEW'!$A$2:$A$20,E1696)&gt;0,"19-SECTOR","DETAIL / OTHER"))</x:f>
      </x:c>
    </x:row>
    <x:row r="1697">
      <x:c r="D1697" s="22"/>
      <x:c r="E1697" t="str">
        <x:f>IF(LEFT(TRIM(A1697),6)="NAICS ",IFERROR(MID(TRIM(A1697),7,FIND(" ",TRIM(A1697)&amp;" ",7)-7),""),"")</x:f>
      </x:c>
      <x:c r="F1697" t="str">
        <x:f>IF(E1697="","",TRIM(MID(TRIM(A1697),FIND(" ",TRIM(A1697)&amp;" ",7)+1,255)))</x:f>
      </x:c>
      <x:c r="G1697" t="str">
        <x:f>IF(E1697="","",IF(COUNTIF('DATA QCEW'!$A$2:$A$20,E1697)&gt;0,"19-SECTOR","DETAIL / OTHER"))</x:f>
      </x:c>
    </x:row>
    <x:row r="1698">
      <x:c r="D1698" s="22"/>
      <x:c r="E1698" t="str">
        <x:f>IF(LEFT(TRIM(A1698),6)="NAICS ",IFERROR(MID(TRIM(A1698),7,FIND(" ",TRIM(A1698)&amp;" ",7)-7),""),"")</x:f>
      </x:c>
      <x:c r="F1698" t="str">
        <x:f>IF(E1698="","",TRIM(MID(TRIM(A1698),FIND(" ",TRIM(A1698)&amp;" ",7)+1,255)))</x:f>
      </x:c>
      <x:c r="G1698" t="str">
        <x:f>IF(E1698="","",IF(COUNTIF('DATA QCEW'!$A$2:$A$20,E1698)&gt;0,"19-SECTOR","DETAIL / OTHER"))</x:f>
      </x:c>
    </x:row>
    <x:row r="1699">
      <x:c r="D1699" s="22"/>
      <x:c r="E1699" t="str">
        <x:f>IF(LEFT(TRIM(A1699),6)="NAICS ",IFERROR(MID(TRIM(A1699),7,FIND(" ",TRIM(A1699)&amp;" ",7)-7),""),"")</x:f>
      </x:c>
      <x:c r="F1699" t="str">
        <x:f>IF(E1699="","",TRIM(MID(TRIM(A1699),FIND(" ",TRIM(A1699)&amp;" ",7)+1,255)))</x:f>
      </x:c>
      <x:c r="G1699" t="str">
        <x:f>IF(E1699="","",IF(COUNTIF('DATA QCEW'!$A$2:$A$20,E1699)&gt;0,"19-SECTOR","DETAIL / OTHER"))</x:f>
      </x:c>
    </x:row>
    <x:row r="1700">
      <x:c r="D1700" s="22"/>
      <x:c r="E1700" t="str">
        <x:f>IF(LEFT(TRIM(A1700),6)="NAICS ",IFERROR(MID(TRIM(A1700),7,FIND(" ",TRIM(A1700)&amp;" ",7)-7),""),"")</x:f>
      </x:c>
      <x:c r="F1700" t="str">
        <x:f>IF(E1700="","",TRIM(MID(TRIM(A1700),FIND(" ",TRIM(A1700)&amp;" ",7)+1,255)))</x:f>
      </x:c>
      <x:c r="G1700" t="str">
        <x:f>IF(E1700="","",IF(COUNTIF('DATA QCEW'!$A$2:$A$20,E1700)&gt;0,"19-SECTOR","DETAIL / OTHER"))</x:f>
      </x:c>
    </x:row>
    <x:row r="1701">
      <x:c r="D1701" s="22"/>
      <x:c r="E1701" t="str">
        <x:f>IF(LEFT(TRIM(A1701),6)="NAICS ",IFERROR(MID(TRIM(A1701),7,FIND(" ",TRIM(A1701)&amp;" ",7)-7),""),"")</x:f>
      </x:c>
      <x:c r="F1701" t="str">
        <x:f>IF(E1701="","",TRIM(MID(TRIM(A1701),FIND(" ",TRIM(A1701)&amp;" ",7)+1,255)))</x:f>
      </x:c>
      <x:c r="G1701" t="str">
        <x:f>IF(E1701="","",IF(COUNTIF('DATA QCEW'!$A$2:$A$20,E1701)&gt;0,"19-SECTOR","DETAIL / OTHER"))</x:f>
      </x:c>
    </x:row>
    <x:row r="1702">
      <x:c r="D1702" s="22"/>
      <x:c r="E1702" t="str">
        <x:f>IF(LEFT(TRIM(A1702),6)="NAICS ",IFERROR(MID(TRIM(A1702),7,FIND(" ",TRIM(A1702)&amp;" ",7)-7),""),"")</x:f>
      </x:c>
      <x:c r="F1702" t="str">
        <x:f>IF(E1702="","",TRIM(MID(TRIM(A1702),FIND(" ",TRIM(A1702)&amp;" ",7)+1,255)))</x:f>
      </x:c>
      <x:c r="G1702" t="str">
        <x:f>IF(E1702="","",IF(COUNTIF('DATA QCEW'!$A$2:$A$20,E1702)&gt;0,"19-SECTOR","DETAIL / OTHER"))</x:f>
      </x:c>
    </x:row>
    <x:row r="1703">
      <x:c r="D1703" s="22"/>
      <x:c r="E1703" t="str">
        <x:f>IF(LEFT(TRIM(A1703),6)="NAICS ",IFERROR(MID(TRIM(A1703),7,FIND(" ",TRIM(A1703)&amp;" ",7)-7),""),"")</x:f>
      </x:c>
      <x:c r="F1703" t="str">
        <x:f>IF(E1703="","",TRIM(MID(TRIM(A1703),FIND(" ",TRIM(A1703)&amp;" ",7)+1,255)))</x:f>
      </x:c>
      <x:c r="G1703" t="str">
        <x:f>IF(E1703="","",IF(COUNTIF('DATA QCEW'!$A$2:$A$20,E1703)&gt;0,"19-SECTOR","DETAIL / OTHER"))</x:f>
      </x:c>
    </x:row>
    <x:row r="1704">
      <x:c r="D1704" s="22"/>
      <x:c r="E1704" t="str">
        <x:f>IF(LEFT(TRIM(A1704),6)="NAICS ",IFERROR(MID(TRIM(A1704),7,FIND(" ",TRIM(A1704)&amp;" ",7)-7),""),"")</x:f>
      </x:c>
      <x:c r="F1704" t="str">
        <x:f>IF(E1704="","",TRIM(MID(TRIM(A1704),FIND(" ",TRIM(A1704)&amp;" ",7)+1,255)))</x:f>
      </x:c>
      <x:c r="G1704" t="str">
        <x:f>IF(E1704="","",IF(COUNTIF('DATA QCEW'!$A$2:$A$20,E1704)&gt;0,"19-SECTOR","DETAIL / OTHER"))</x:f>
      </x:c>
    </x:row>
    <x:row r="1705">
      <x:c r="D1705" s="22"/>
      <x:c r="E1705" t="str">
        <x:f>IF(LEFT(TRIM(A1705),6)="NAICS ",IFERROR(MID(TRIM(A1705),7,FIND(" ",TRIM(A1705)&amp;" ",7)-7),""),"")</x:f>
      </x:c>
      <x:c r="F1705" t="str">
        <x:f>IF(E1705="","",TRIM(MID(TRIM(A1705),FIND(" ",TRIM(A1705)&amp;" ",7)+1,255)))</x:f>
      </x:c>
      <x:c r="G1705" t="str">
        <x:f>IF(E1705="","",IF(COUNTIF('DATA QCEW'!$A$2:$A$20,E1705)&gt;0,"19-SECTOR","DETAIL / OTHER"))</x:f>
      </x:c>
    </x:row>
    <x:row r="1706">
      <x:c r="D1706" s="22"/>
      <x:c r="E1706" t="str">
        <x:f>IF(LEFT(TRIM(A1706),6)="NAICS ",IFERROR(MID(TRIM(A1706),7,FIND(" ",TRIM(A1706)&amp;" ",7)-7),""),"")</x:f>
      </x:c>
      <x:c r="F1706" t="str">
        <x:f>IF(E1706="","",TRIM(MID(TRIM(A1706),FIND(" ",TRIM(A1706)&amp;" ",7)+1,255)))</x:f>
      </x:c>
      <x:c r="G1706" t="str">
        <x:f>IF(E1706="","",IF(COUNTIF('DATA QCEW'!$A$2:$A$20,E1706)&gt;0,"19-SECTOR","DETAIL / OTHER"))</x:f>
      </x:c>
    </x:row>
    <x:row r="1707">
      <x:c r="D1707" s="22"/>
      <x:c r="E1707" t="str">
        <x:f>IF(LEFT(TRIM(A1707),6)="NAICS ",IFERROR(MID(TRIM(A1707),7,FIND(" ",TRIM(A1707)&amp;" ",7)-7),""),"")</x:f>
      </x:c>
      <x:c r="F1707" t="str">
        <x:f>IF(E1707="","",TRIM(MID(TRIM(A1707),FIND(" ",TRIM(A1707)&amp;" ",7)+1,255)))</x:f>
      </x:c>
      <x:c r="G1707" t="str">
        <x:f>IF(E1707="","",IF(COUNTIF('DATA QCEW'!$A$2:$A$20,E1707)&gt;0,"19-SECTOR","DETAIL / OTHER"))</x:f>
      </x:c>
    </x:row>
    <x:row r="1708">
      <x:c r="D1708" s="22"/>
      <x:c r="E1708" t="str">
        <x:f>IF(LEFT(TRIM(A1708),6)="NAICS ",IFERROR(MID(TRIM(A1708),7,FIND(" ",TRIM(A1708)&amp;" ",7)-7),""),"")</x:f>
      </x:c>
      <x:c r="F1708" t="str">
        <x:f>IF(E1708="","",TRIM(MID(TRIM(A1708),FIND(" ",TRIM(A1708)&amp;" ",7)+1,255)))</x:f>
      </x:c>
      <x:c r="G1708" t="str">
        <x:f>IF(E1708="","",IF(COUNTIF('DATA QCEW'!$A$2:$A$20,E1708)&gt;0,"19-SECTOR","DETAIL / OTHER"))</x:f>
      </x:c>
    </x:row>
    <x:row r="1709">
      <x:c r="D1709" s="22"/>
      <x:c r="E1709" t="str">
        <x:f>IF(LEFT(TRIM(A1709),6)="NAICS ",IFERROR(MID(TRIM(A1709),7,FIND(" ",TRIM(A1709)&amp;" ",7)-7),""),"")</x:f>
      </x:c>
      <x:c r="F1709" t="str">
        <x:f>IF(E1709="","",TRIM(MID(TRIM(A1709),FIND(" ",TRIM(A1709)&amp;" ",7)+1,255)))</x:f>
      </x:c>
      <x:c r="G1709" t="str">
        <x:f>IF(E1709="","",IF(COUNTIF('DATA QCEW'!$A$2:$A$20,E1709)&gt;0,"19-SECTOR","DETAIL / OTHER"))</x:f>
      </x:c>
    </x:row>
    <x:row r="1710">
      <x:c r="D1710" s="22"/>
      <x:c r="E1710" t="str">
        <x:f>IF(LEFT(TRIM(A1710),6)="NAICS ",IFERROR(MID(TRIM(A1710),7,FIND(" ",TRIM(A1710)&amp;" ",7)-7),""),"")</x:f>
      </x:c>
      <x:c r="F1710" t="str">
        <x:f>IF(E1710="","",TRIM(MID(TRIM(A1710),FIND(" ",TRIM(A1710)&amp;" ",7)+1,255)))</x:f>
      </x:c>
      <x:c r="G1710" t="str">
        <x:f>IF(E1710="","",IF(COUNTIF('DATA QCEW'!$A$2:$A$20,E1710)&gt;0,"19-SECTOR","DETAIL / OTHER"))</x:f>
      </x:c>
    </x:row>
    <x:row r="1711">
      <x:c r="D1711" s="22"/>
      <x:c r="E1711" t="str">
        <x:f>IF(LEFT(TRIM(A1711),6)="NAICS ",IFERROR(MID(TRIM(A1711),7,FIND(" ",TRIM(A1711)&amp;" ",7)-7),""),"")</x:f>
      </x:c>
      <x:c r="F1711" t="str">
        <x:f>IF(E1711="","",TRIM(MID(TRIM(A1711),FIND(" ",TRIM(A1711)&amp;" ",7)+1,255)))</x:f>
      </x:c>
      <x:c r="G1711" t="str">
        <x:f>IF(E1711="","",IF(COUNTIF('DATA QCEW'!$A$2:$A$20,E1711)&gt;0,"19-SECTOR","DETAIL / OTHER"))</x:f>
      </x:c>
    </x:row>
    <x:row r="1712">
      <x:c r="D1712" s="22"/>
      <x:c r="E1712" t="str">
        <x:f>IF(LEFT(TRIM(A1712),6)="NAICS ",IFERROR(MID(TRIM(A1712),7,FIND(" ",TRIM(A1712)&amp;" ",7)-7),""),"")</x:f>
      </x:c>
      <x:c r="F1712" t="str">
        <x:f>IF(E1712="","",TRIM(MID(TRIM(A1712),FIND(" ",TRIM(A1712)&amp;" ",7)+1,255)))</x:f>
      </x:c>
      <x:c r="G1712" t="str">
        <x:f>IF(E1712="","",IF(COUNTIF('DATA QCEW'!$A$2:$A$20,E1712)&gt;0,"19-SECTOR","DETAIL / OTHER"))</x:f>
      </x:c>
    </x:row>
    <x:row r="1713">
      <x:c r="D1713" s="22"/>
      <x:c r="E1713" t="str">
        <x:f>IF(LEFT(TRIM(A1713),6)="NAICS ",IFERROR(MID(TRIM(A1713),7,FIND(" ",TRIM(A1713)&amp;" ",7)-7),""),"")</x:f>
      </x:c>
      <x:c r="F1713" t="str">
        <x:f>IF(E1713="","",TRIM(MID(TRIM(A1713),FIND(" ",TRIM(A1713)&amp;" ",7)+1,255)))</x:f>
      </x:c>
      <x:c r="G1713" t="str">
        <x:f>IF(E1713="","",IF(COUNTIF('DATA QCEW'!$A$2:$A$20,E1713)&gt;0,"19-SECTOR","DETAIL / OTHER"))</x:f>
      </x:c>
    </x:row>
    <x:row r="1714">
      <x:c r="D1714" s="22"/>
      <x:c r="E1714" t="str">
        <x:f>IF(LEFT(TRIM(A1714),6)="NAICS ",IFERROR(MID(TRIM(A1714),7,FIND(" ",TRIM(A1714)&amp;" ",7)-7),""),"")</x:f>
      </x:c>
      <x:c r="F1714" t="str">
        <x:f>IF(E1714="","",TRIM(MID(TRIM(A1714),FIND(" ",TRIM(A1714)&amp;" ",7)+1,255)))</x:f>
      </x:c>
      <x:c r="G1714" t="str">
        <x:f>IF(E1714="","",IF(COUNTIF('DATA QCEW'!$A$2:$A$20,E1714)&gt;0,"19-SECTOR","DETAIL / OTHER"))</x:f>
      </x:c>
    </x:row>
    <x:row r="1715">
      <x:c r="D1715" s="22"/>
      <x:c r="E1715" t="str">
        <x:f>IF(LEFT(TRIM(A1715),6)="NAICS ",IFERROR(MID(TRIM(A1715),7,FIND(" ",TRIM(A1715)&amp;" ",7)-7),""),"")</x:f>
      </x:c>
      <x:c r="F1715" t="str">
        <x:f>IF(E1715="","",TRIM(MID(TRIM(A1715),FIND(" ",TRIM(A1715)&amp;" ",7)+1,255)))</x:f>
      </x:c>
      <x:c r="G1715" t="str">
        <x:f>IF(E1715="","",IF(COUNTIF('DATA QCEW'!$A$2:$A$20,E1715)&gt;0,"19-SECTOR","DETAIL / OTHER"))</x:f>
      </x:c>
    </x:row>
    <x:row r="1716">
      <x:c r="D1716" s="22"/>
      <x:c r="E1716" t="str">
        <x:f>IF(LEFT(TRIM(A1716),6)="NAICS ",IFERROR(MID(TRIM(A1716),7,FIND(" ",TRIM(A1716)&amp;" ",7)-7),""),"")</x:f>
      </x:c>
      <x:c r="F1716" t="str">
        <x:f>IF(E1716="","",TRIM(MID(TRIM(A1716),FIND(" ",TRIM(A1716)&amp;" ",7)+1,255)))</x:f>
      </x:c>
      <x:c r="G1716" t="str">
        <x:f>IF(E1716="","",IF(COUNTIF('DATA QCEW'!$A$2:$A$20,E1716)&gt;0,"19-SECTOR","DETAIL / OTHER"))</x:f>
      </x:c>
    </x:row>
    <x:row r="1717">
      <x:c r="D1717" s="22"/>
      <x:c r="E1717" t="str">
        <x:f>IF(LEFT(TRIM(A1717),6)="NAICS ",IFERROR(MID(TRIM(A1717),7,FIND(" ",TRIM(A1717)&amp;" ",7)-7),""),"")</x:f>
      </x:c>
      <x:c r="F1717" t="str">
        <x:f>IF(E1717="","",TRIM(MID(TRIM(A1717),FIND(" ",TRIM(A1717)&amp;" ",7)+1,255)))</x:f>
      </x:c>
      <x:c r="G1717" t="str">
        <x:f>IF(E1717="","",IF(COUNTIF('DATA QCEW'!$A$2:$A$20,E1717)&gt;0,"19-SECTOR","DETAIL / OTHER"))</x:f>
      </x:c>
    </x:row>
    <x:row r="1718">
      <x:c r="D1718" s="22"/>
      <x:c r="E1718" t="str">
        <x:f>IF(LEFT(TRIM(A1718),6)="NAICS ",IFERROR(MID(TRIM(A1718),7,FIND(" ",TRIM(A1718)&amp;" ",7)-7),""),"")</x:f>
      </x:c>
      <x:c r="F1718" t="str">
        <x:f>IF(E1718="","",TRIM(MID(TRIM(A1718),FIND(" ",TRIM(A1718)&amp;" ",7)+1,255)))</x:f>
      </x:c>
      <x:c r="G1718" t="str">
        <x:f>IF(E1718="","",IF(COUNTIF('DATA QCEW'!$A$2:$A$20,E1718)&gt;0,"19-SECTOR","DETAIL / OTHER"))</x:f>
      </x:c>
    </x:row>
    <x:row r="1719">
      <x:c r="D1719" s="22"/>
      <x:c r="E1719" t="str">
        <x:f>IF(LEFT(TRIM(A1719),6)="NAICS ",IFERROR(MID(TRIM(A1719),7,FIND(" ",TRIM(A1719)&amp;" ",7)-7),""),"")</x:f>
      </x:c>
      <x:c r="F1719" t="str">
        <x:f>IF(E1719="","",TRIM(MID(TRIM(A1719),FIND(" ",TRIM(A1719)&amp;" ",7)+1,255)))</x:f>
      </x:c>
      <x:c r="G1719" t="str">
        <x:f>IF(E1719="","",IF(COUNTIF('DATA QCEW'!$A$2:$A$20,E1719)&gt;0,"19-SECTOR","DETAIL / OTHER"))</x:f>
      </x:c>
    </x:row>
    <x:row r="1720">
      <x:c r="D1720" s="22"/>
      <x:c r="E1720" t="str">
        <x:f>IF(LEFT(TRIM(A1720),6)="NAICS ",IFERROR(MID(TRIM(A1720),7,FIND(" ",TRIM(A1720)&amp;" ",7)-7),""),"")</x:f>
      </x:c>
      <x:c r="F1720" t="str">
        <x:f>IF(E1720="","",TRIM(MID(TRIM(A1720),FIND(" ",TRIM(A1720)&amp;" ",7)+1,255)))</x:f>
      </x:c>
      <x:c r="G1720" t="str">
        <x:f>IF(E1720="","",IF(COUNTIF('DATA QCEW'!$A$2:$A$20,E1720)&gt;0,"19-SECTOR","DETAIL / OTHER"))</x:f>
      </x:c>
    </x:row>
    <x:row r="1721">
      <x:c r="D1721" s="22"/>
      <x:c r="E1721" t="str">
        <x:f>IF(LEFT(TRIM(A1721),6)="NAICS ",IFERROR(MID(TRIM(A1721),7,FIND(" ",TRIM(A1721)&amp;" ",7)-7),""),"")</x:f>
      </x:c>
      <x:c r="F1721" t="str">
        <x:f>IF(E1721="","",TRIM(MID(TRIM(A1721),FIND(" ",TRIM(A1721)&amp;" ",7)+1,255)))</x:f>
      </x:c>
      <x:c r="G1721" t="str">
        <x:f>IF(E1721="","",IF(COUNTIF('DATA QCEW'!$A$2:$A$20,E1721)&gt;0,"19-SECTOR","DETAIL / OTHER"))</x:f>
      </x:c>
    </x:row>
    <x:row r="1722">
      <x:c r="D1722" s="22"/>
      <x:c r="E1722" t="str">
        <x:f>IF(LEFT(TRIM(A1722),6)="NAICS ",IFERROR(MID(TRIM(A1722),7,FIND(" ",TRIM(A1722)&amp;" ",7)-7),""),"")</x:f>
      </x:c>
      <x:c r="F1722" t="str">
        <x:f>IF(E1722="","",TRIM(MID(TRIM(A1722),FIND(" ",TRIM(A1722)&amp;" ",7)+1,255)))</x:f>
      </x:c>
      <x:c r="G1722" t="str">
        <x:f>IF(E1722="","",IF(COUNTIF('DATA QCEW'!$A$2:$A$20,E1722)&gt;0,"19-SECTOR","DETAIL / OTHER"))</x:f>
      </x:c>
    </x:row>
    <x:row r="1723">
      <x:c r="D1723" s="22"/>
      <x:c r="E1723" t="str">
        <x:f>IF(LEFT(TRIM(A1723),6)="NAICS ",IFERROR(MID(TRIM(A1723),7,FIND(" ",TRIM(A1723)&amp;" ",7)-7),""),"")</x:f>
      </x:c>
      <x:c r="F1723" t="str">
        <x:f>IF(E1723="","",TRIM(MID(TRIM(A1723),FIND(" ",TRIM(A1723)&amp;" ",7)+1,255)))</x:f>
      </x:c>
      <x:c r="G1723" t="str">
        <x:f>IF(E1723="","",IF(COUNTIF('DATA QCEW'!$A$2:$A$20,E1723)&gt;0,"19-SECTOR","DETAIL / OTHER"))</x:f>
      </x:c>
    </x:row>
    <x:row r="1724">
      <x:c r="D1724" s="22"/>
      <x:c r="E1724" t="str">
        <x:f>IF(LEFT(TRIM(A1724),6)="NAICS ",IFERROR(MID(TRIM(A1724),7,FIND(" ",TRIM(A1724)&amp;" ",7)-7),""),"")</x:f>
      </x:c>
      <x:c r="F1724" t="str">
        <x:f>IF(E1724="","",TRIM(MID(TRIM(A1724),FIND(" ",TRIM(A1724)&amp;" ",7)+1,255)))</x:f>
      </x:c>
      <x:c r="G1724" t="str">
        <x:f>IF(E1724="","",IF(COUNTIF('DATA QCEW'!$A$2:$A$20,E1724)&gt;0,"19-SECTOR","DETAIL / OTHER"))</x:f>
      </x:c>
    </x:row>
    <x:row r="1725">
      <x:c r="D1725" s="22"/>
      <x:c r="E1725" t="str">
        <x:f>IF(LEFT(TRIM(A1725),6)="NAICS ",IFERROR(MID(TRIM(A1725),7,FIND(" ",TRIM(A1725)&amp;" ",7)-7),""),"")</x:f>
      </x:c>
      <x:c r="F1725" t="str">
        <x:f>IF(E1725="","",TRIM(MID(TRIM(A1725),FIND(" ",TRIM(A1725)&amp;" ",7)+1,255)))</x:f>
      </x:c>
      <x:c r="G1725" t="str">
        <x:f>IF(E1725="","",IF(COUNTIF('DATA QCEW'!$A$2:$A$20,E1725)&gt;0,"19-SECTOR","DETAIL / OTHER"))</x:f>
      </x:c>
    </x:row>
    <x:row r="1726">
      <x:c r="D1726" s="22"/>
      <x:c r="E1726" t="str">
        <x:f>IF(LEFT(TRIM(A1726),6)="NAICS ",IFERROR(MID(TRIM(A1726),7,FIND(" ",TRIM(A1726)&amp;" ",7)-7),""),"")</x:f>
      </x:c>
      <x:c r="F1726" t="str">
        <x:f>IF(E1726="","",TRIM(MID(TRIM(A1726),FIND(" ",TRIM(A1726)&amp;" ",7)+1,255)))</x:f>
      </x:c>
      <x:c r="G1726" t="str">
        <x:f>IF(E1726="","",IF(COUNTIF('DATA QCEW'!$A$2:$A$20,E1726)&gt;0,"19-SECTOR","DETAIL / OTHER"))</x:f>
      </x:c>
    </x:row>
    <x:row r="1727">
      <x:c r="D1727" s="22"/>
      <x:c r="E1727" t="str">
        <x:f>IF(LEFT(TRIM(A1727),6)="NAICS ",IFERROR(MID(TRIM(A1727),7,FIND(" ",TRIM(A1727)&amp;" ",7)-7),""),"")</x:f>
      </x:c>
      <x:c r="F1727" t="str">
        <x:f>IF(E1727="","",TRIM(MID(TRIM(A1727),FIND(" ",TRIM(A1727)&amp;" ",7)+1,255)))</x:f>
      </x:c>
      <x:c r="G1727" t="str">
        <x:f>IF(E1727="","",IF(COUNTIF('DATA QCEW'!$A$2:$A$20,E1727)&gt;0,"19-SECTOR","DETAIL / OTHER"))</x:f>
      </x:c>
    </x:row>
    <x:row r="1728">
      <x:c r="D1728" s="22"/>
      <x:c r="E1728" t="str">
        <x:f>IF(LEFT(TRIM(A1728),6)="NAICS ",IFERROR(MID(TRIM(A1728),7,FIND(" ",TRIM(A1728)&amp;" ",7)-7),""),"")</x:f>
      </x:c>
      <x:c r="F1728" t="str">
        <x:f>IF(E1728="","",TRIM(MID(TRIM(A1728),FIND(" ",TRIM(A1728)&amp;" ",7)+1,255)))</x:f>
      </x:c>
      <x:c r="G1728" t="str">
        <x:f>IF(E1728="","",IF(COUNTIF('DATA QCEW'!$A$2:$A$20,E1728)&gt;0,"19-SECTOR","DETAIL / OTHER"))</x:f>
      </x:c>
    </x:row>
    <x:row r="1729">
      <x:c r="D1729" s="22"/>
      <x:c r="E1729" t="str">
        <x:f>IF(LEFT(TRIM(A1729),6)="NAICS ",IFERROR(MID(TRIM(A1729),7,FIND(" ",TRIM(A1729)&amp;" ",7)-7),""),"")</x:f>
      </x:c>
      <x:c r="F1729" t="str">
        <x:f>IF(E1729="","",TRIM(MID(TRIM(A1729),FIND(" ",TRIM(A1729)&amp;" ",7)+1,255)))</x:f>
      </x:c>
      <x:c r="G1729" t="str">
        <x:f>IF(E1729="","",IF(COUNTIF('DATA QCEW'!$A$2:$A$20,E1729)&gt;0,"19-SECTOR","DETAIL / OTHER"))</x:f>
      </x:c>
    </x:row>
    <x:row r="1730">
      <x:c r="D1730" s="22"/>
      <x:c r="E1730" t="str">
        <x:f>IF(LEFT(TRIM(A1730),6)="NAICS ",IFERROR(MID(TRIM(A1730),7,FIND(" ",TRIM(A1730)&amp;" ",7)-7),""),"")</x:f>
      </x:c>
      <x:c r="F1730" t="str">
        <x:f>IF(E1730="","",TRIM(MID(TRIM(A1730),FIND(" ",TRIM(A1730)&amp;" ",7)+1,255)))</x:f>
      </x:c>
      <x:c r="G1730" t="str">
        <x:f>IF(E1730="","",IF(COUNTIF('DATA QCEW'!$A$2:$A$20,E1730)&gt;0,"19-SECTOR","DETAIL / OTHER"))</x:f>
      </x:c>
    </x:row>
    <x:row r="1731">
      <x:c r="D1731" s="22"/>
      <x:c r="E1731" t="str">
        <x:f>IF(LEFT(TRIM(A1731),6)="NAICS ",IFERROR(MID(TRIM(A1731),7,FIND(" ",TRIM(A1731)&amp;" ",7)-7),""),"")</x:f>
      </x:c>
      <x:c r="F1731" t="str">
        <x:f>IF(E1731="","",TRIM(MID(TRIM(A1731),FIND(" ",TRIM(A1731)&amp;" ",7)+1,255)))</x:f>
      </x:c>
      <x:c r="G1731" t="str">
        <x:f>IF(E1731="","",IF(COUNTIF('DATA QCEW'!$A$2:$A$20,E1731)&gt;0,"19-SECTOR","DETAIL / OTHER"))</x:f>
      </x:c>
    </x:row>
    <x:row r="1732">
      <x:c r="D1732" s="22"/>
      <x:c r="E1732" t="str">
        <x:f>IF(LEFT(TRIM(A1732),6)="NAICS ",IFERROR(MID(TRIM(A1732),7,FIND(" ",TRIM(A1732)&amp;" ",7)-7),""),"")</x:f>
      </x:c>
      <x:c r="F1732" t="str">
        <x:f>IF(E1732="","",TRIM(MID(TRIM(A1732),FIND(" ",TRIM(A1732)&amp;" ",7)+1,255)))</x:f>
      </x:c>
      <x:c r="G1732" t="str">
        <x:f>IF(E1732="","",IF(COUNTIF('DATA QCEW'!$A$2:$A$20,E1732)&gt;0,"19-SECTOR","DETAIL / OTHER"))</x:f>
      </x:c>
    </x:row>
    <x:row r="1733">
      <x:c r="D1733" s="22"/>
      <x:c r="E1733" t="str">
        <x:f>IF(LEFT(TRIM(A1733),6)="NAICS ",IFERROR(MID(TRIM(A1733),7,FIND(" ",TRIM(A1733)&amp;" ",7)-7),""),"")</x:f>
      </x:c>
      <x:c r="F1733" t="str">
        <x:f>IF(E1733="","",TRIM(MID(TRIM(A1733),FIND(" ",TRIM(A1733)&amp;" ",7)+1,255)))</x:f>
      </x:c>
      <x:c r="G1733" t="str">
        <x:f>IF(E1733="","",IF(COUNTIF('DATA QCEW'!$A$2:$A$20,E1733)&gt;0,"19-SECTOR","DETAIL / OTHER"))</x:f>
      </x:c>
    </x:row>
    <x:row r="1734">
      <x:c r="D1734" s="22"/>
      <x:c r="E1734" t="str">
        <x:f>IF(LEFT(TRIM(A1734),6)="NAICS ",IFERROR(MID(TRIM(A1734),7,FIND(" ",TRIM(A1734)&amp;" ",7)-7),""),"")</x:f>
      </x:c>
      <x:c r="F1734" t="str">
        <x:f>IF(E1734="","",TRIM(MID(TRIM(A1734),FIND(" ",TRIM(A1734)&amp;" ",7)+1,255)))</x:f>
      </x:c>
      <x:c r="G1734" t="str">
        <x:f>IF(E1734="","",IF(COUNTIF('DATA QCEW'!$A$2:$A$20,E1734)&gt;0,"19-SECTOR","DETAIL / OTHER"))</x:f>
      </x:c>
    </x:row>
    <x:row r="1735">
      <x:c r="D1735" s="22"/>
      <x:c r="E1735" t="str">
        <x:f>IF(LEFT(TRIM(A1735),6)="NAICS ",IFERROR(MID(TRIM(A1735),7,FIND(" ",TRIM(A1735)&amp;" ",7)-7),""),"")</x:f>
      </x:c>
      <x:c r="F1735" t="str">
        <x:f>IF(E1735="","",TRIM(MID(TRIM(A1735),FIND(" ",TRIM(A1735)&amp;" ",7)+1,255)))</x:f>
      </x:c>
      <x:c r="G1735" t="str">
        <x:f>IF(E1735="","",IF(COUNTIF('DATA QCEW'!$A$2:$A$20,E1735)&gt;0,"19-SECTOR","DETAIL / OTHER"))</x:f>
      </x:c>
    </x:row>
    <x:row r="1736">
      <x:c r="D1736" s="22"/>
      <x:c r="E1736" t="str">
        <x:f>IF(LEFT(TRIM(A1736),6)="NAICS ",IFERROR(MID(TRIM(A1736),7,FIND(" ",TRIM(A1736)&amp;" ",7)-7),""),"")</x:f>
      </x:c>
      <x:c r="F1736" t="str">
        <x:f>IF(E1736="","",TRIM(MID(TRIM(A1736),FIND(" ",TRIM(A1736)&amp;" ",7)+1,255)))</x:f>
      </x:c>
      <x:c r="G1736" t="str">
        <x:f>IF(E1736="","",IF(COUNTIF('DATA QCEW'!$A$2:$A$20,E1736)&gt;0,"19-SECTOR","DETAIL / OTHER"))</x:f>
      </x:c>
    </x:row>
    <x:row r="1737">
      <x:c r="D1737" s="22"/>
      <x:c r="E1737" t="str">
        <x:f>IF(LEFT(TRIM(A1737),6)="NAICS ",IFERROR(MID(TRIM(A1737),7,FIND(" ",TRIM(A1737)&amp;" ",7)-7),""),"")</x:f>
      </x:c>
      <x:c r="F1737" t="str">
        <x:f>IF(E1737="","",TRIM(MID(TRIM(A1737),FIND(" ",TRIM(A1737)&amp;" ",7)+1,255)))</x:f>
      </x:c>
      <x:c r="G1737" t="str">
        <x:f>IF(E1737="","",IF(COUNTIF('DATA QCEW'!$A$2:$A$20,E1737)&gt;0,"19-SECTOR","DETAIL / OTHER"))</x:f>
      </x:c>
    </x:row>
    <x:row r="1738">
      <x:c r="D1738" s="22"/>
      <x:c r="E1738" t="str">
        <x:f>IF(LEFT(TRIM(A1738),6)="NAICS ",IFERROR(MID(TRIM(A1738),7,FIND(" ",TRIM(A1738)&amp;" ",7)-7),""),"")</x:f>
      </x:c>
      <x:c r="F1738" t="str">
        <x:f>IF(E1738="","",TRIM(MID(TRIM(A1738),FIND(" ",TRIM(A1738)&amp;" ",7)+1,255)))</x:f>
      </x:c>
      <x:c r="G1738" t="str">
        <x:f>IF(E1738="","",IF(COUNTIF('DATA QCEW'!$A$2:$A$20,E1738)&gt;0,"19-SECTOR","DETAIL / OTHER"))</x:f>
      </x:c>
    </x:row>
    <x:row r="1739">
      <x:c r="D1739" s="22"/>
      <x:c r="E1739" t="str">
        <x:f>IF(LEFT(TRIM(A1739),6)="NAICS ",IFERROR(MID(TRIM(A1739),7,FIND(" ",TRIM(A1739)&amp;" ",7)-7),""),"")</x:f>
      </x:c>
      <x:c r="F1739" t="str">
        <x:f>IF(E1739="","",TRIM(MID(TRIM(A1739),FIND(" ",TRIM(A1739)&amp;" ",7)+1,255)))</x:f>
      </x:c>
      <x:c r="G1739" t="str">
        <x:f>IF(E1739="","",IF(COUNTIF('DATA QCEW'!$A$2:$A$20,E1739)&gt;0,"19-SECTOR","DETAIL / OTHER"))</x:f>
      </x:c>
    </x:row>
    <x:row r="1740">
      <x:c r="D1740" s="22"/>
      <x:c r="E1740" t="str">
        <x:f>IF(LEFT(TRIM(A1740),6)="NAICS ",IFERROR(MID(TRIM(A1740),7,FIND(" ",TRIM(A1740)&amp;" ",7)-7),""),"")</x:f>
      </x:c>
      <x:c r="F1740" t="str">
        <x:f>IF(E1740="","",TRIM(MID(TRIM(A1740),FIND(" ",TRIM(A1740)&amp;" ",7)+1,255)))</x:f>
      </x:c>
      <x:c r="G1740" t="str">
        <x:f>IF(E1740="","",IF(COUNTIF('DATA QCEW'!$A$2:$A$20,E1740)&gt;0,"19-SECTOR","DETAIL / OTHER"))</x:f>
      </x:c>
    </x:row>
    <x:row r="1741">
      <x:c r="D1741" s="22"/>
      <x:c r="E1741" t="str">
        <x:f>IF(LEFT(TRIM(A1741),6)="NAICS ",IFERROR(MID(TRIM(A1741),7,FIND(" ",TRIM(A1741)&amp;" ",7)-7),""),"")</x:f>
      </x:c>
      <x:c r="F1741" t="str">
        <x:f>IF(E1741="","",TRIM(MID(TRIM(A1741),FIND(" ",TRIM(A1741)&amp;" ",7)+1,255)))</x:f>
      </x:c>
      <x:c r="G1741" t="str">
        <x:f>IF(E1741="","",IF(COUNTIF('DATA QCEW'!$A$2:$A$20,E1741)&gt;0,"19-SECTOR","DETAIL / OTHER"))</x:f>
      </x:c>
    </x:row>
    <x:row r="1742">
      <x:c r="D1742" s="22"/>
      <x:c r="E1742" t="str">
        <x:f>IF(LEFT(TRIM(A1742),6)="NAICS ",IFERROR(MID(TRIM(A1742),7,FIND(" ",TRIM(A1742)&amp;" ",7)-7),""),"")</x:f>
      </x:c>
      <x:c r="F1742" t="str">
        <x:f>IF(E1742="","",TRIM(MID(TRIM(A1742),FIND(" ",TRIM(A1742)&amp;" ",7)+1,255)))</x:f>
      </x:c>
      <x:c r="G1742" t="str">
        <x:f>IF(E1742="","",IF(COUNTIF('DATA QCEW'!$A$2:$A$20,E1742)&gt;0,"19-SECTOR","DETAIL / OTHER"))</x:f>
      </x:c>
    </x:row>
    <x:row r="1743">
      <x:c r="D1743" s="22"/>
      <x:c r="E1743" t="str">
        <x:f>IF(LEFT(TRIM(A1743),6)="NAICS ",IFERROR(MID(TRIM(A1743),7,FIND(" ",TRIM(A1743)&amp;" ",7)-7),""),"")</x:f>
      </x:c>
      <x:c r="F1743" t="str">
        <x:f>IF(E1743="","",TRIM(MID(TRIM(A1743),FIND(" ",TRIM(A1743)&amp;" ",7)+1,255)))</x:f>
      </x:c>
      <x:c r="G1743" t="str">
        <x:f>IF(E1743="","",IF(COUNTIF('DATA QCEW'!$A$2:$A$20,E1743)&gt;0,"19-SECTOR","DETAIL / OTHER"))</x:f>
      </x:c>
    </x:row>
    <x:row r="1744">
      <x:c r="D1744" s="22"/>
      <x:c r="E1744" t="str">
        <x:f>IF(LEFT(TRIM(A1744),6)="NAICS ",IFERROR(MID(TRIM(A1744),7,FIND(" ",TRIM(A1744)&amp;" ",7)-7),""),"")</x:f>
      </x:c>
      <x:c r="F1744" t="str">
        <x:f>IF(E1744="","",TRIM(MID(TRIM(A1744),FIND(" ",TRIM(A1744)&amp;" ",7)+1,255)))</x:f>
      </x:c>
      <x:c r="G1744" t="str">
        <x:f>IF(E1744="","",IF(COUNTIF('DATA QCEW'!$A$2:$A$20,E1744)&gt;0,"19-SECTOR","DETAIL / OTHER"))</x:f>
      </x:c>
    </x:row>
    <x:row r="1745">
      <x:c r="D1745" s="22"/>
      <x:c r="E1745" t="str">
        <x:f>IF(LEFT(TRIM(A1745),6)="NAICS ",IFERROR(MID(TRIM(A1745),7,FIND(" ",TRIM(A1745)&amp;" ",7)-7),""),"")</x:f>
      </x:c>
      <x:c r="F1745" t="str">
        <x:f>IF(E1745="","",TRIM(MID(TRIM(A1745),FIND(" ",TRIM(A1745)&amp;" ",7)+1,255)))</x:f>
      </x:c>
      <x:c r="G1745" t="str">
        <x:f>IF(E1745="","",IF(COUNTIF('DATA QCEW'!$A$2:$A$20,E1745)&gt;0,"19-SECTOR","DETAIL / OTHER"))</x:f>
      </x:c>
    </x:row>
    <x:row r="1746">
      <x:c r="D1746" s="22"/>
      <x:c r="E1746" t="str">
        <x:f>IF(LEFT(TRIM(A1746),6)="NAICS ",IFERROR(MID(TRIM(A1746),7,FIND(" ",TRIM(A1746)&amp;" ",7)-7),""),"")</x:f>
      </x:c>
      <x:c r="F1746" t="str">
        <x:f>IF(E1746="","",TRIM(MID(TRIM(A1746),FIND(" ",TRIM(A1746)&amp;" ",7)+1,255)))</x:f>
      </x:c>
      <x:c r="G1746" t="str">
        <x:f>IF(E1746="","",IF(COUNTIF('DATA QCEW'!$A$2:$A$20,E1746)&gt;0,"19-SECTOR","DETAIL / OTHER"))</x:f>
      </x:c>
    </x:row>
    <x:row r="1747">
      <x:c r="D1747" s="22"/>
      <x:c r="E1747" t="str">
        <x:f>IF(LEFT(TRIM(A1747),6)="NAICS ",IFERROR(MID(TRIM(A1747),7,FIND(" ",TRIM(A1747)&amp;" ",7)-7),""),"")</x:f>
      </x:c>
      <x:c r="F1747" t="str">
        <x:f>IF(E1747="","",TRIM(MID(TRIM(A1747),FIND(" ",TRIM(A1747)&amp;" ",7)+1,255)))</x:f>
      </x:c>
      <x:c r="G1747" t="str">
        <x:f>IF(E1747="","",IF(COUNTIF('DATA QCEW'!$A$2:$A$20,E1747)&gt;0,"19-SECTOR","DETAIL / OTHER"))</x:f>
      </x:c>
    </x:row>
    <x:row r="1748">
      <x:c r="D1748" s="22"/>
      <x:c r="E1748" t="str">
        <x:f>IF(LEFT(TRIM(A1748),6)="NAICS ",IFERROR(MID(TRIM(A1748),7,FIND(" ",TRIM(A1748)&amp;" ",7)-7),""),"")</x:f>
      </x:c>
      <x:c r="F1748" t="str">
        <x:f>IF(E1748="","",TRIM(MID(TRIM(A1748),FIND(" ",TRIM(A1748)&amp;" ",7)+1,255)))</x:f>
      </x:c>
      <x:c r="G1748" t="str">
        <x:f>IF(E1748="","",IF(COUNTIF('DATA QCEW'!$A$2:$A$20,E1748)&gt;0,"19-SECTOR","DETAIL / OTHER"))</x:f>
      </x:c>
    </x:row>
    <x:row r="1749">
      <x:c r="D1749" s="22"/>
      <x:c r="E1749" t="str">
        <x:f>IF(LEFT(TRIM(A1749),6)="NAICS ",IFERROR(MID(TRIM(A1749),7,FIND(" ",TRIM(A1749)&amp;" ",7)-7),""),"")</x:f>
      </x:c>
      <x:c r="F1749" t="str">
        <x:f>IF(E1749="","",TRIM(MID(TRIM(A1749),FIND(" ",TRIM(A1749)&amp;" ",7)+1,255)))</x:f>
      </x:c>
      <x:c r="G1749" t="str">
        <x:f>IF(E1749="","",IF(COUNTIF('DATA QCEW'!$A$2:$A$20,E1749)&gt;0,"19-SECTOR","DETAIL / OTHER"))</x:f>
      </x:c>
    </x:row>
    <x:row r="1750">
      <x:c r="D1750" s="22"/>
      <x:c r="E1750" t="str">
        <x:f>IF(LEFT(TRIM(A1750),6)="NAICS ",IFERROR(MID(TRIM(A1750),7,FIND(" ",TRIM(A1750)&amp;" ",7)-7),""),"")</x:f>
      </x:c>
      <x:c r="F1750" t="str">
        <x:f>IF(E1750="","",TRIM(MID(TRIM(A1750),FIND(" ",TRIM(A1750)&amp;" ",7)+1,255)))</x:f>
      </x:c>
      <x:c r="G1750" t="str">
        <x:f>IF(E1750="","",IF(COUNTIF('DATA QCEW'!$A$2:$A$20,E1750)&gt;0,"19-SECTOR","DETAIL / OTHER"))</x:f>
      </x:c>
    </x:row>
    <x:row r="1751">
      <x:c r="D1751" s="22"/>
      <x:c r="E1751" t="str">
        <x:f>IF(LEFT(TRIM(A1751),6)="NAICS ",IFERROR(MID(TRIM(A1751),7,FIND(" ",TRIM(A1751)&amp;" ",7)-7),""),"")</x:f>
      </x:c>
      <x:c r="F1751" t="str">
        <x:f>IF(E1751="","",TRIM(MID(TRIM(A1751),FIND(" ",TRIM(A1751)&amp;" ",7)+1,255)))</x:f>
      </x:c>
      <x:c r="G1751" t="str">
        <x:f>IF(E1751="","",IF(COUNTIF('DATA QCEW'!$A$2:$A$20,E1751)&gt;0,"19-SECTOR","DETAIL / OTHER"))</x:f>
      </x:c>
    </x:row>
    <x:row r="1752">
      <x:c r="D1752" s="22"/>
      <x:c r="E1752" t="str">
        <x:f>IF(LEFT(TRIM(A1752),6)="NAICS ",IFERROR(MID(TRIM(A1752),7,FIND(" ",TRIM(A1752)&amp;" ",7)-7),""),"")</x:f>
      </x:c>
      <x:c r="F1752" t="str">
        <x:f>IF(E1752="","",TRIM(MID(TRIM(A1752),FIND(" ",TRIM(A1752)&amp;" ",7)+1,255)))</x:f>
      </x:c>
      <x:c r="G1752" t="str">
        <x:f>IF(E1752="","",IF(COUNTIF('DATA QCEW'!$A$2:$A$20,E1752)&gt;0,"19-SECTOR","DETAIL / OTHER"))</x:f>
      </x:c>
    </x:row>
    <x:row r="1753">
      <x:c r="D1753" s="22"/>
      <x:c r="E1753" t="str">
        <x:f>IF(LEFT(TRIM(A1753),6)="NAICS ",IFERROR(MID(TRIM(A1753),7,FIND(" ",TRIM(A1753)&amp;" ",7)-7),""),"")</x:f>
      </x:c>
      <x:c r="F1753" t="str">
        <x:f>IF(E1753="","",TRIM(MID(TRIM(A1753),FIND(" ",TRIM(A1753)&amp;" ",7)+1,255)))</x:f>
      </x:c>
      <x:c r="G1753" t="str">
        <x:f>IF(E1753="","",IF(COUNTIF('DATA QCEW'!$A$2:$A$20,E1753)&gt;0,"19-SECTOR","DETAIL / OTHER"))</x:f>
      </x:c>
    </x:row>
    <x:row r="1754">
      <x:c r="D1754" s="22"/>
      <x:c r="E1754" t="str">
        <x:f>IF(LEFT(TRIM(A1754),6)="NAICS ",IFERROR(MID(TRIM(A1754),7,FIND(" ",TRIM(A1754)&amp;" ",7)-7),""),"")</x:f>
      </x:c>
      <x:c r="F1754" t="str">
        <x:f>IF(E1754="","",TRIM(MID(TRIM(A1754),FIND(" ",TRIM(A1754)&amp;" ",7)+1,255)))</x:f>
      </x:c>
      <x:c r="G1754" t="str">
        <x:f>IF(E1754="","",IF(COUNTIF('DATA QCEW'!$A$2:$A$20,E1754)&gt;0,"19-SECTOR","DETAIL / OTHER"))</x:f>
      </x:c>
    </x:row>
    <x:row r="1755">
      <x:c r="D1755" s="22"/>
      <x:c r="E1755" t="str">
        <x:f>IF(LEFT(TRIM(A1755),6)="NAICS ",IFERROR(MID(TRIM(A1755),7,FIND(" ",TRIM(A1755)&amp;" ",7)-7),""),"")</x:f>
      </x:c>
      <x:c r="F1755" t="str">
        <x:f>IF(E1755="","",TRIM(MID(TRIM(A1755),FIND(" ",TRIM(A1755)&amp;" ",7)+1,255)))</x:f>
      </x:c>
      <x:c r="G1755" t="str">
        <x:f>IF(E1755="","",IF(COUNTIF('DATA QCEW'!$A$2:$A$20,E1755)&gt;0,"19-SECTOR","DETAIL / OTHER"))</x:f>
      </x:c>
    </x:row>
    <x:row r="1756">
      <x:c r="D1756" s="22"/>
      <x:c r="E1756" t="str">
        <x:f>IF(LEFT(TRIM(A1756),6)="NAICS ",IFERROR(MID(TRIM(A1756),7,FIND(" ",TRIM(A1756)&amp;" ",7)-7),""),"")</x:f>
      </x:c>
      <x:c r="F1756" t="str">
        <x:f>IF(E1756="","",TRIM(MID(TRIM(A1756),FIND(" ",TRIM(A1756)&amp;" ",7)+1,255)))</x:f>
      </x:c>
      <x:c r="G1756" t="str">
        <x:f>IF(E1756="","",IF(COUNTIF('DATA QCEW'!$A$2:$A$20,E1756)&gt;0,"19-SECTOR","DETAIL / OTHER"))</x:f>
      </x:c>
    </x:row>
    <x:row r="1757">
      <x:c r="D1757" s="22"/>
      <x:c r="E1757" t="str">
        <x:f>IF(LEFT(TRIM(A1757),6)="NAICS ",IFERROR(MID(TRIM(A1757),7,FIND(" ",TRIM(A1757)&amp;" ",7)-7),""),"")</x:f>
      </x:c>
      <x:c r="F1757" t="str">
        <x:f>IF(E1757="","",TRIM(MID(TRIM(A1757),FIND(" ",TRIM(A1757)&amp;" ",7)+1,255)))</x:f>
      </x:c>
      <x:c r="G1757" t="str">
        <x:f>IF(E1757="","",IF(COUNTIF('DATA QCEW'!$A$2:$A$20,E1757)&gt;0,"19-SECTOR","DETAIL / OTHER"))</x:f>
      </x:c>
    </x:row>
    <x:row r="1758">
      <x:c r="D1758" s="22"/>
      <x:c r="E1758" t="str">
        <x:f>IF(LEFT(TRIM(A1758),6)="NAICS ",IFERROR(MID(TRIM(A1758),7,FIND(" ",TRIM(A1758)&amp;" ",7)-7),""),"")</x:f>
      </x:c>
      <x:c r="F1758" t="str">
        <x:f>IF(E1758="","",TRIM(MID(TRIM(A1758),FIND(" ",TRIM(A1758)&amp;" ",7)+1,255)))</x:f>
      </x:c>
      <x:c r="G1758" t="str">
        <x:f>IF(E1758="","",IF(COUNTIF('DATA QCEW'!$A$2:$A$20,E1758)&gt;0,"19-SECTOR","DETAIL / OTHER"))</x:f>
      </x:c>
    </x:row>
    <x:row r="1759">
      <x:c r="D1759" s="22"/>
      <x:c r="E1759" t="str">
        <x:f>IF(LEFT(TRIM(A1759),6)="NAICS ",IFERROR(MID(TRIM(A1759),7,FIND(" ",TRIM(A1759)&amp;" ",7)-7),""),"")</x:f>
      </x:c>
      <x:c r="F1759" t="str">
        <x:f>IF(E1759="","",TRIM(MID(TRIM(A1759),FIND(" ",TRIM(A1759)&amp;" ",7)+1,255)))</x:f>
      </x:c>
      <x:c r="G1759" t="str">
        <x:f>IF(E1759="","",IF(COUNTIF('DATA QCEW'!$A$2:$A$20,E1759)&gt;0,"19-SECTOR","DETAIL / OTHER"))</x:f>
      </x:c>
    </x:row>
    <x:row r="1760">
      <x:c r="D1760" s="22"/>
      <x:c r="E1760" t="str">
        <x:f>IF(LEFT(TRIM(A1760),6)="NAICS ",IFERROR(MID(TRIM(A1760),7,FIND(" ",TRIM(A1760)&amp;" ",7)-7),""),"")</x:f>
      </x:c>
      <x:c r="F1760" t="str">
        <x:f>IF(E1760="","",TRIM(MID(TRIM(A1760),FIND(" ",TRIM(A1760)&amp;" ",7)+1,255)))</x:f>
      </x:c>
      <x:c r="G1760" t="str">
        <x:f>IF(E1760="","",IF(COUNTIF('DATA QCEW'!$A$2:$A$20,E1760)&gt;0,"19-SECTOR","DETAIL / OTHER"))</x:f>
      </x:c>
    </x:row>
    <x:row r="1761">
      <x:c r="D1761" s="22"/>
      <x:c r="E1761" t="str">
        <x:f>IF(LEFT(TRIM(A1761),6)="NAICS ",IFERROR(MID(TRIM(A1761),7,FIND(" ",TRIM(A1761)&amp;" ",7)-7),""),"")</x:f>
      </x:c>
      <x:c r="F1761" t="str">
        <x:f>IF(E1761="","",TRIM(MID(TRIM(A1761),FIND(" ",TRIM(A1761)&amp;" ",7)+1,255)))</x:f>
      </x:c>
      <x:c r="G1761" t="str">
        <x:f>IF(E1761="","",IF(COUNTIF('DATA QCEW'!$A$2:$A$20,E1761)&gt;0,"19-SECTOR","DETAIL / OTHER"))</x:f>
      </x:c>
    </x:row>
    <x:row r="1762">
      <x:c r="D1762" s="22"/>
      <x:c r="E1762" t="str">
        <x:f>IF(LEFT(TRIM(A1762),6)="NAICS ",IFERROR(MID(TRIM(A1762),7,FIND(" ",TRIM(A1762)&amp;" ",7)-7),""),"")</x:f>
      </x:c>
      <x:c r="F1762" t="str">
        <x:f>IF(E1762="","",TRIM(MID(TRIM(A1762),FIND(" ",TRIM(A1762)&amp;" ",7)+1,255)))</x:f>
      </x:c>
      <x:c r="G1762" t="str">
        <x:f>IF(E1762="","",IF(COUNTIF('DATA QCEW'!$A$2:$A$20,E1762)&gt;0,"19-SECTOR","DETAIL / OTHER"))</x:f>
      </x:c>
    </x:row>
    <x:row r="1763">
      <x:c r="D1763" s="22"/>
      <x:c r="E1763" t="str">
        <x:f>IF(LEFT(TRIM(A1763),6)="NAICS ",IFERROR(MID(TRIM(A1763),7,FIND(" ",TRIM(A1763)&amp;" ",7)-7),""),"")</x:f>
      </x:c>
      <x:c r="F1763" t="str">
        <x:f>IF(E1763="","",TRIM(MID(TRIM(A1763),FIND(" ",TRIM(A1763)&amp;" ",7)+1,255)))</x:f>
      </x:c>
      <x:c r="G1763" t="str">
        <x:f>IF(E1763="","",IF(COUNTIF('DATA QCEW'!$A$2:$A$20,E1763)&gt;0,"19-SECTOR","DETAIL / OTHER"))</x:f>
      </x:c>
    </x:row>
    <x:row r="1764">
      <x:c r="D1764" s="22"/>
      <x:c r="E1764" t="str">
        <x:f>IF(LEFT(TRIM(A1764),6)="NAICS ",IFERROR(MID(TRIM(A1764),7,FIND(" ",TRIM(A1764)&amp;" ",7)-7),""),"")</x:f>
      </x:c>
      <x:c r="F1764" t="str">
        <x:f>IF(E1764="","",TRIM(MID(TRIM(A1764),FIND(" ",TRIM(A1764)&amp;" ",7)+1,255)))</x:f>
      </x:c>
      <x:c r="G1764" t="str">
        <x:f>IF(E1764="","",IF(COUNTIF('DATA QCEW'!$A$2:$A$20,E1764)&gt;0,"19-SECTOR","DETAIL / OTHER"))</x:f>
      </x:c>
    </x:row>
    <x:row r="1765">
      <x:c r="D1765" s="22"/>
      <x:c r="E1765" t="str">
        <x:f>IF(LEFT(TRIM(A1765),6)="NAICS ",IFERROR(MID(TRIM(A1765),7,FIND(" ",TRIM(A1765)&amp;" ",7)-7),""),"")</x:f>
      </x:c>
      <x:c r="F1765" t="str">
        <x:f>IF(E1765="","",TRIM(MID(TRIM(A1765),FIND(" ",TRIM(A1765)&amp;" ",7)+1,255)))</x:f>
      </x:c>
      <x:c r="G1765" t="str">
        <x:f>IF(E1765="","",IF(COUNTIF('DATA QCEW'!$A$2:$A$20,E1765)&gt;0,"19-SECTOR","DETAIL / OTHER"))</x:f>
      </x:c>
    </x:row>
    <x:row r="1766">
      <x:c r="D1766" s="22"/>
      <x:c r="E1766" t="str">
        <x:f>IF(LEFT(TRIM(A1766),6)="NAICS ",IFERROR(MID(TRIM(A1766),7,FIND(" ",TRIM(A1766)&amp;" ",7)-7),""),"")</x:f>
      </x:c>
      <x:c r="F1766" t="str">
        <x:f>IF(E1766="","",TRIM(MID(TRIM(A1766),FIND(" ",TRIM(A1766)&amp;" ",7)+1,255)))</x:f>
      </x:c>
      <x:c r="G1766" t="str">
        <x:f>IF(E1766="","",IF(COUNTIF('DATA QCEW'!$A$2:$A$20,E1766)&gt;0,"19-SECTOR","DETAIL / OTHER"))</x:f>
      </x:c>
    </x:row>
    <x:row r="1767">
      <x:c r="D1767" s="22"/>
      <x:c r="E1767" t="str">
        <x:f>IF(LEFT(TRIM(A1767),6)="NAICS ",IFERROR(MID(TRIM(A1767),7,FIND(" ",TRIM(A1767)&amp;" ",7)-7),""),"")</x:f>
      </x:c>
      <x:c r="F1767" t="str">
        <x:f>IF(E1767="","",TRIM(MID(TRIM(A1767),FIND(" ",TRIM(A1767)&amp;" ",7)+1,255)))</x:f>
      </x:c>
      <x:c r="G1767" t="str">
        <x:f>IF(E1767="","",IF(COUNTIF('DATA QCEW'!$A$2:$A$20,E1767)&gt;0,"19-SECTOR","DETAIL / OTHER"))</x:f>
      </x:c>
    </x:row>
    <x:row r="1768">
      <x:c r="D1768" s="22"/>
      <x:c r="E1768" t="str">
        <x:f>IF(LEFT(TRIM(A1768),6)="NAICS ",IFERROR(MID(TRIM(A1768),7,FIND(" ",TRIM(A1768)&amp;" ",7)-7),""),"")</x:f>
      </x:c>
      <x:c r="F1768" t="str">
        <x:f>IF(E1768="","",TRIM(MID(TRIM(A1768),FIND(" ",TRIM(A1768)&amp;" ",7)+1,255)))</x:f>
      </x:c>
      <x:c r="G1768" t="str">
        <x:f>IF(E1768="","",IF(COUNTIF('DATA QCEW'!$A$2:$A$20,E1768)&gt;0,"19-SECTOR","DETAIL / OTHER"))</x:f>
      </x:c>
    </x:row>
    <x:row r="1769">
      <x:c r="D1769" s="22"/>
      <x:c r="E1769" t="str">
        <x:f>IF(LEFT(TRIM(A1769),6)="NAICS ",IFERROR(MID(TRIM(A1769),7,FIND(" ",TRIM(A1769)&amp;" ",7)-7),""),"")</x:f>
      </x:c>
      <x:c r="F1769" t="str">
        <x:f>IF(E1769="","",TRIM(MID(TRIM(A1769),FIND(" ",TRIM(A1769)&amp;" ",7)+1,255)))</x:f>
      </x:c>
      <x:c r="G1769" t="str">
        <x:f>IF(E1769="","",IF(COUNTIF('DATA QCEW'!$A$2:$A$20,E1769)&gt;0,"19-SECTOR","DETAIL / OTHER"))</x:f>
      </x:c>
    </x:row>
    <x:row r="1770">
      <x:c r="D1770" s="22"/>
      <x:c r="E1770" t="str">
        <x:f>IF(LEFT(TRIM(A1770),6)="NAICS ",IFERROR(MID(TRIM(A1770),7,FIND(" ",TRIM(A1770)&amp;" ",7)-7),""),"")</x:f>
      </x:c>
      <x:c r="F1770" t="str">
        <x:f>IF(E1770="","",TRIM(MID(TRIM(A1770),FIND(" ",TRIM(A1770)&amp;" ",7)+1,255)))</x:f>
      </x:c>
      <x:c r="G1770" t="str">
        <x:f>IF(E1770="","",IF(COUNTIF('DATA QCEW'!$A$2:$A$20,E1770)&gt;0,"19-SECTOR","DETAIL / OTHER"))</x:f>
      </x:c>
    </x:row>
    <x:row r="1771">
      <x:c r="D1771" s="22"/>
      <x:c r="E1771" t="str">
        <x:f>IF(LEFT(TRIM(A1771),6)="NAICS ",IFERROR(MID(TRIM(A1771),7,FIND(" ",TRIM(A1771)&amp;" ",7)-7),""),"")</x:f>
      </x:c>
      <x:c r="F1771" t="str">
        <x:f>IF(E1771="","",TRIM(MID(TRIM(A1771),FIND(" ",TRIM(A1771)&amp;" ",7)+1,255)))</x:f>
      </x:c>
      <x:c r="G1771" t="str">
        <x:f>IF(E1771="","",IF(COUNTIF('DATA QCEW'!$A$2:$A$20,E1771)&gt;0,"19-SECTOR","DETAIL / OTHER"))</x:f>
      </x:c>
    </x:row>
    <x:row r="1772">
      <x:c r="D1772" s="22"/>
      <x:c r="E1772" t="str">
        <x:f>IF(LEFT(TRIM(A1772),6)="NAICS ",IFERROR(MID(TRIM(A1772),7,FIND(" ",TRIM(A1772)&amp;" ",7)-7),""),"")</x:f>
      </x:c>
      <x:c r="F1772" t="str">
        <x:f>IF(E1772="","",TRIM(MID(TRIM(A1772),FIND(" ",TRIM(A1772)&amp;" ",7)+1,255)))</x:f>
      </x:c>
      <x:c r="G1772" t="str">
        <x:f>IF(E1772="","",IF(COUNTIF('DATA QCEW'!$A$2:$A$20,E1772)&gt;0,"19-SECTOR","DETAIL / OTHER"))</x:f>
      </x:c>
    </x:row>
    <x:row r="1773">
      <x:c r="D1773" s="22"/>
      <x:c r="E1773" t="str">
        <x:f>IF(LEFT(TRIM(A1773),6)="NAICS ",IFERROR(MID(TRIM(A1773),7,FIND(" ",TRIM(A1773)&amp;" ",7)-7),""),"")</x:f>
      </x:c>
      <x:c r="F1773" t="str">
        <x:f>IF(E1773="","",TRIM(MID(TRIM(A1773),FIND(" ",TRIM(A1773)&amp;" ",7)+1,255)))</x:f>
      </x:c>
      <x:c r="G1773" t="str">
        <x:f>IF(E1773="","",IF(COUNTIF('DATA QCEW'!$A$2:$A$20,E1773)&gt;0,"19-SECTOR","DETAIL / OTHER"))</x:f>
      </x:c>
    </x:row>
    <x:row r="1774">
      <x:c r="D1774" s="22"/>
      <x:c r="E1774" t="str">
        <x:f>IF(LEFT(TRIM(A1774),6)="NAICS ",IFERROR(MID(TRIM(A1774),7,FIND(" ",TRIM(A1774)&amp;" ",7)-7),""),"")</x:f>
      </x:c>
      <x:c r="F1774" t="str">
        <x:f>IF(E1774="","",TRIM(MID(TRIM(A1774),FIND(" ",TRIM(A1774)&amp;" ",7)+1,255)))</x:f>
      </x:c>
      <x:c r="G1774" t="str">
        <x:f>IF(E1774="","",IF(COUNTIF('DATA QCEW'!$A$2:$A$20,E1774)&gt;0,"19-SECTOR","DETAIL / OTHER"))</x:f>
      </x:c>
    </x:row>
    <x:row r="1775">
      <x:c r="D1775" s="22"/>
      <x:c r="E1775" t="str">
        <x:f>IF(LEFT(TRIM(A1775),6)="NAICS ",IFERROR(MID(TRIM(A1775),7,FIND(" ",TRIM(A1775)&amp;" ",7)-7),""),"")</x:f>
      </x:c>
      <x:c r="F1775" t="str">
        <x:f>IF(E1775="","",TRIM(MID(TRIM(A1775),FIND(" ",TRIM(A1775)&amp;" ",7)+1,255)))</x:f>
      </x:c>
      <x:c r="G1775" t="str">
        <x:f>IF(E1775="","",IF(COUNTIF('DATA QCEW'!$A$2:$A$20,E1775)&gt;0,"19-SECTOR","DETAIL / OTHER"))</x:f>
      </x:c>
    </x:row>
    <x:row r="1776">
      <x:c r="D1776" s="22"/>
      <x:c r="E1776" t="str">
        <x:f>IF(LEFT(TRIM(A1776),6)="NAICS ",IFERROR(MID(TRIM(A1776),7,FIND(" ",TRIM(A1776)&amp;" ",7)-7),""),"")</x:f>
      </x:c>
      <x:c r="F1776" t="str">
        <x:f>IF(E1776="","",TRIM(MID(TRIM(A1776),FIND(" ",TRIM(A1776)&amp;" ",7)+1,255)))</x:f>
      </x:c>
      <x:c r="G1776" t="str">
        <x:f>IF(E1776="","",IF(COUNTIF('DATA QCEW'!$A$2:$A$20,E1776)&gt;0,"19-SECTOR","DETAIL / OTHER"))</x:f>
      </x:c>
    </x:row>
    <x:row r="1777">
      <x:c r="D1777" s="22"/>
      <x:c r="E1777" t="str">
        <x:f>IF(LEFT(TRIM(A1777),6)="NAICS ",IFERROR(MID(TRIM(A1777),7,FIND(" ",TRIM(A1777)&amp;" ",7)-7),""),"")</x:f>
      </x:c>
      <x:c r="F1777" t="str">
        <x:f>IF(E1777="","",TRIM(MID(TRIM(A1777),FIND(" ",TRIM(A1777)&amp;" ",7)+1,255)))</x:f>
      </x:c>
      <x:c r="G1777" t="str">
        <x:f>IF(E1777="","",IF(COUNTIF('DATA QCEW'!$A$2:$A$20,E1777)&gt;0,"19-SECTOR","DETAIL / OTHER"))</x:f>
      </x:c>
    </x:row>
    <x:row r="1778">
      <x:c r="D1778" s="22"/>
      <x:c r="E1778" t="str">
        <x:f>IF(LEFT(TRIM(A1778),6)="NAICS ",IFERROR(MID(TRIM(A1778),7,FIND(" ",TRIM(A1778)&amp;" ",7)-7),""),"")</x:f>
      </x:c>
      <x:c r="F1778" t="str">
        <x:f>IF(E1778="","",TRIM(MID(TRIM(A1778),FIND(" ",TRIM(A1778)&amp;" ",7)+1,255)))</x:f>
      </x:c>
      <x:c r="G1778" t="str">
        <x:f>IF(E1778="","",IF(COUNTIF('DATA QCEW'!$A$2:$A$20,E1778)&gt;0,"19-SECTOR","DETAIL / OTHER"))</x:f>
      </x:c>
    </x:row>
    <x:row r="1779">
      <x:c r="D1779" s="22"/>
      <x:c r="E1779" t="str">
        <x:f>IF(LEFT(TRIM(A1779),6)="NAICS ",IFERROR(MID(TRIM(A1779),7,FIND(" ",TRIM(A1779)&amp;" ",7)-7),""),"")</x:f>
      </x:c>
      <x:c r="F1779" t="str">
        <x:f>IF(E1779="","",TRIM(MID(TRIM(A1779),FIND(" ",TRIM(A1779)&amp;" ",7)+1,255)))</x:f>
      </x:c>
      <x:c r="G1779" t="str">
        <x:f>IF(E1779="","",IF(COUNTIF('DATA QCEW'!$A$2:$A$20,E1779)&gt;0,"19-SECTOR","DETAIL / OTHER"))</x:f>
      </x:c>
    </x:row>
    <x:row r="1780">
      <x:c r="D1780" s="22"/>
      <x:c r="E1780" t="str">
        <x:f>IF(LEFT(TRIM(A1780),6)="NAICS ",IFERROR(MID(TRIM(A1780),7,FIND(" ",TRIM(A1780)&amp;" ",7)-7),""),"")</x:f>
      </x:c>
      <x:c r="F1780" t="str">
        <x:f>IF(E1780="","",TRIM(MID(TRIM(A1780),FIND(" ",TRIM(A1780)&amp;" ",7)+1,255)))</x:f>
      </x:c>
      <x:c r="G1780" t="str">
        <x:f>IF(E1780="","",IF(COUNTIF('DATA QCEW'!$A$2:$A$20,E1780)&gt;0,"19-SECTOR","DETAIL / OTHER"))</x:f>
      </x:c>
    </x:row>
    <x:row r="1781">
      <x:c r="D1781" s="22"/>
      <x:c r="E1781" t="str">
        <x:f>IF(LEFT(TRIM(A1781),6)="NAICS ",IFERROR(MID(TRIM(A1781),7,FIND(" ",TRIM(A1781)&amp;" ",7)-7),""),"")</x:f>
      </x:c>
      <x:c r="F1781" t="str">
        <x:f>IF(E1781="","",TRIM(MID(TRIM(A1781),FIND(" ",TRIM(A1781)&amp;" ",7)+1,255)))</x:f>
      </x:c>
      <x:c r="G1781" t="str">
        <x:f>IF(E1781="","",IF(COUNTIF('DATA QCEW'!$A$2:$A$20,E1781)&gt;0,"19-SECTOR","DETAIL / OTHER"))</x:f>
      </x:c>
    </x:row>
    <x:row r="1782">
      <x:c r="D1782" s="22"/>
      <x:c r="E1782" t="str">
        <x:f>IF(LEFT(TRIM(A1782),6)="NAICS ",IFERROR(MID(TRIM(A1782),7,FIND(" ",TRIM(A1782)&amp;" ",7)-7),""),"")</x:f>
      </x:c>
      <x:c r="F1782" t="str">
        <x:f>IF(E1782="","",TRIM(MID(TRIM(A1782),FIND(" ",TRIM(A1782)&amp;" ",7)+1,255)))</x:f>
      </x:c>
      <x:c r="G1782" t="str">
        <x:f>IF(E1782="","",IF(COUNTIF('DATA QCEW'!$A$2:$A$20,E1782)&gt;0,"19-SECTOR","DETAIL / OTHER"))</x:f>
      </x:c>
    </x:row>
    <x:row r="1783">
      <x:c r="D1783" s="22"/>
      <x:c r="E1783" t="str">
        <x:f>IF(LEFT(TRIM(A1783),6)="NAICS ",IFERROR(MID(TRIM(A1783),7,FIND(" ",TRIM(A1783)&amp;" ",7)-7),""),"")</x:f>
      </x:c>
      <x:c r="F1783" t="str">
        <x:f>IF(E1783="","",TRIM(MID(TRIM(A1783),FIND(" ",TRIM(A1783)&amp;" ",7)+1,255)))</x:f>
      </x:c>
      <x:c r="G1783" t="str">
        <x:f>IF(E1783="","",IF(COUNTIF('DATA QCEW'!$A$2:$A$20,E1783)&gt;0,"19-SECTOR","DETAIL / OTHER"))</x:f>
      </x:c>
    </x:row>
    <x:row r="1784">
      <x:c r="D1784" s="22"/>
      <x:c r="E1784" t="str">
        <x:f>IF(LEFT(TRIM(A1784),6)="NAICS ",IFERROR(MID(TRIM(A1784),7,FIND(" ",TRIM(A1784)&amp;" ",7)-7),""),"")</x:f>
      </x:c>
      <x:c r="F1784" t="str">
        <x:f>IF(E1784="","",TRIM(MID(TRIM(A1784),FIND(" ",TRIM(A1784)&amp;" ",7)+1,255)))</x:f>
      </x:c>
      <x:c r="G1784" t="str">
        <x:f>IF(E1784="","",IF(COUNTIF('DATA QCEW'!$A$2:$A$20,E1784)&gt;0,"19-SECTOR","DETAIL / OTHER"))</x:f>
      </x:c>
    </x:row>
    <x:row r="1785">
      <x:c r="D1785" s="22"/>
      <x:c r="E1785" t="str">
        <x:f>IF(LEFT(TRIM(A1785),6)="NAICS ",IFERROR(MID(TRIM(A1785),7,FIND(" ",TRIM(A1785)&amp;" ",7)-7),""),"")</x:f>
      </x:c>
      <x:c r="F1785" t="str">
        <x:f>IF(E1785="","",TRIM(MID(TRIM(A1785),FIND(" ",TRIM(A1785)&amp;" ",7)+1,255)))</x:f>
      </x:c>
      <x:c r="G1785" t="str">
        <x:f>IF(E1785="","",IF(COUNTIF('DATA QCEW'!$A$2:$A$20,E1785)&gt;0,"19-SECTOR","DETAIL / OTHER"))</x:f>
      </x:c>
    </x:row>
    <x:row r="1786">
      <x:c r="D1786" s="22"/>
      <x:c r="E1786" t="str">
        <x:f>IF(LEFT(TRIM(A1786),6)="NAICS ",IFERROR(MID(TRIM(A1786),7,FIND(" ",TRIM(A1786)&amp;" ",7)-7),""),"")</x:f>
      </x:c>
      <x:c r="F1786" t="str">
        <x:f>IF(E1786="","",TRIM(MID(TRIM(A1786),FIND(" ",TRIM(A1786)&amp;" ",7)+1,255)))</x:f>
      </x:c>
      <x:c r="G1786" t="str">
        <x:f>IF(E1786="","",IF(COUNTIF('DATA QCEW'!$A$2:$A$20,E1786)&gt;0,"19-SECTOR","DETAIL / OTHER"))</x:f>
      </x:c>
    </x:row>
    <x:row r="1787">
      <x:c r="D1787" s="22"/>
      <x:c r="E1787" t="str">
        <x:f>IF(LEFT(TRIM(A1787),6)="NAICS ",IFERROR(MID(TRIM(A1787),7,FIND(" ",TRIM(A1787)&amp;" ",7)-7),""),"")</x:f>
      </x:c>
      <x:c r="F1787" t="str">
        <x:f>IF(E1787="","",TRIM(MID(TRIM(A1787),FIND(" ",TRIM(A1787)&amp;" ",7)+1,255)))</x:f>
      </x:c>
      <x:c r="G1787" t="str">
        <x:f>IF(E1787="","",IF(COUNTIF('DATA QCEW'!$A$2:$A$20,E1787)&gt;0,"19-SECTOR","DETAIL / OTHER"))</x:f>
      </x:c>
    </x:row>
    <x:row r="1788">
      <x:c r="D1788" s="22"/>
      <x:c r="E1788" t="str">
        <x:f>IF(LEFT(TRIM(A1788),6)="NAICS ",IFERROR(MID(TRIM(A1788),7,FIND(" ",TRIM(A1788)&amp;" ",7)-7),""),"")</x:f>
      </x:c>
      <x:c r="F1788" t="str">
        <x:f>IF(E1788="","",TRIM(MID(TRIM(A1788),FIND(" ",TRIM(A1788)&amp;" ",7)+1,255)))</x:f>
      </x:c>
      <x:c r="G1788" t="str">
        <x:f>IF(E1788="","",IF(COUNTIF('DATA QCEW'!$A$2:$A$20,E1788)&gt;0,"19-SECTOR","DETAIL / OTHER"))</x:f>
      </x:c>
    </x:row>
    <x:row r="1789">
      <x:c r="D1789" s="22"/>
      <x:c r="E1789" t="str">
        <x:f>IF(LEFT(TRIM(A1789),6)="NAICS ",IFERROR(MID(TRIM(A1789),7,FIND(" ",TRIM(A1789)&amp;" ",7)-7),""),"")</x:f>
      </x:c>
      <x:c r="F1789" t="str">
        <x:f>IF(E1789="","",TRIM(MID(TRIM(A1789),FIND(" ",TRIM(A1789)&amp;" ",7)+1,255)))</x:f>
      </x:c>
      <x:c r="G1789" t="str">
        <x:f>IF(E1789="","",IF(COUNTIF('DATA QCEW'!$A$2:$A$20,E1789)&gt;0,"19-SECTOR","DETAIL / OTHER"))</x:f>
      </x:c>
    </x:row>
    <x:row r="1790">
      <x:c r="D1790" s="22"/>
      <x:c r="E1790" t="str">
        <x:f>IF(LEFT(TRIM(A1790),6)="NAICS ",IFERROR(MID(TRIM(A1790),7,FIND(" ",TRIM(A1790)&amp;" ",7)-7),""),"")</x:f>
      </x:c>
      <x:c r="F1790" t="str">
        <x:f>IF(E1790="","",TRIM(MID(TRIM(A1790),FIND(" ",TRIM(A1790)&amp;" ",7)+1,255)))</x:f>
      </x:c>
      <x:c r="G1790" t="str">
        <x:f>IF(E1790="","",IF(COUNTIF('DATA QCEW'!$A$2:$A$20,E1790)&gt;0,"19-SECTOR","DETAIL / OTHER"))</x:f>
      </x:c>
    </x:row>
    <x:row r="1791">
      <x:c r="D1791" s="22"/>
      <x:c r="E1791" t="str">
        <x:f>IF(LEFT(TRIM(A1791),6)="NAICS ",IFERROR(MID(TRIM(A1791),7,FIND(" ",TRIM(A1791)&amp;" ",7)-7),""),"")</x:f>
      </x:c>
      <x:c r="F1791" t="str">
        <x:f>IF(E1791="","",TRIM(MID(TRIM(A1791),FIND(" ",TRIM(A1791)&amp;" ",7)+1,255)))</x:f>
      </x:c>
      <x:c r="G1791" t="str">
        <x:f>IF(E1791="","",IF(COUNTIF('DATA QCEW'!$A$2:$A$20,E1791)&gt;0,"19-SECTOR","DETAIL / OTHER"))</x:f>
      </x:c>
    </x:row>
    <x:row r="1792">
      <x:c r="D1792" s="22"/>
      <x:c r="E1792" t="str">
        <x:f>IF(LEFT(TRIM(A1792),6)="NAICS ",IFERROR(MID(TRIM(A1792),7,FIND(" ",TRIM(A1792)&amp;" ",7)-7),""),"")</x:f>
      </x:c>
      <x:c r="F1792" t="str">
        <x:f>IF(E1792="","",TRIM(MID(TRIM(A1792),FIND(" ",TRIM(A1792)&amp;" ",7)+1,255)))</x:f>
      </x:c>
      <x:c r="G1792" t="str">
        <x:f>IF(E1792="","",IF(COUNTIF('DATA QCEW'!$A$2:$A$20,E1792)&gt;0,"19-SECTOR","DETAIL / OTHER"))</x:f>
      </x:c>
    </x:row>
    <x:row r="1793">
      <x:c r="D1793" s="22"/>
      <x:c r="E1793" t="str">
        <x:f>IF(LEFT(TRIM(A1793),6)="NAICS ",IFERROR(MID(TRIM(A1793),7,FIND(" ",TRIM(A1793)&amp;" ",7)-7),""),"")</x:f>
      </x:c>
      <x:c r="F1793" t="str">
        <x:f>IF(E1793="","",TRIM(MID(TRIM(A1793),FIND(" ",TRIM(A1793)&amp;" ",7)+1,255)))</x:f>
      </x:c>
      <x:c r="G1793" t="str">
        <x:f>IF(E1793="","",IF(COUNTIF('DATA QCEW'!$A$2:$A$20,E1793)&gt;0,"19-SECTOR","DETAIL / OTHER"))</x:f>
      </x:c>
    </x:row>
    <x:row r="1794">
      <x:c r="D1794" s="22"/>
      <x:c r="E1794" t="str">
        <x:f>IF(LEFT(TRIM(A1794),6)="NAICS ",IFERROR(MID(TRIM(A1794),7,FIND(" ",TRIM(A1794)&amp;" ",7)-7),""),"")</x:f>
      </x:c>
      <x:c r="F1794" t="str">
        <x:f>IF(E1794="","",TRIM(MID(TRIM(A1794),FIND(" ",TRIM(A1794)&amp;" ",7)+1,255)))</x:f>
      </x:c>
      <x:c r="G1794" t="str">
        <x:f>IF(E1794="","",IF(COUNTIF('DATA QCEW'!$A$2:$A$20,E1794)&gt;0,"19-SECTOR","DETAIL / OTHER"))</x:f>
      </x:c>
    </x:row>
    <x:row r="1795">
      <x:c r="D1795" s="22"/>
      <x:c r="E1795" t="str">
        <x:f>IF(LEFT(TRIM(A1795),6)="NAICS ",IFERROR(MID(TRIM(A1795),7,FIND(" ",TRIM(A1795)&amp;" ",7)-7),""),"")</x:f>
      </x:c>
      <x:c r="F1795" t="str">
        <x:f>IF(E1795="","",TRIM(MID(TRIM(A1795),FIND(" ",TRIM(A1795)&amp;" ",7)+1,255)))</x:f>
      </x:c>
      <x:c r="G1795" t="str">
        <x:f>IF(E1795="","",IF(COUNTIF('DATA QCEW'!$A$2:$A$20,E1795)&gt;0,"19-SECTOR","DETAIL / OTHER"))</x:f>
      </x:c>
    </x:row>
    <x:row r="1796">
      <x:c r="D1796" s="22"/>
      <x:c r="E1796" t="str">
        <x:f>IF(LEFT(TRIM(A1796),6)="NAICS ",IFERROR(MID(TRIM(A1796),7,FIND(" ",TRIM(A1796)&amp;" ",7)-7),""),"")</x:f>
      </x:c>
      <x:c r="F1796" t="str">
        <x:f>IF(E1796="","",TRIM(MID(TRIM(A1796),FIND(" ",TRIM(A1796)&amp;" ",7)+1,255)))</x:f>
      </x:c>
      <x:c r="G1796" t="str">
        <x:f>IF(E1796="","",IF(COUNTIF('DATA QCEW'!$A$2:$A$20,E1796)&gt;0,"19-SECTOR","DETAIL / OTHER"))</x:f>
      </x:c>
    </x:row>
    <x:row r="1797">
      <x:c r="D1797" s="22"/>
      <x:c r="E1797" t="str">
        <x:f>IF(LEFT(TRIM(A1797),6)="NAICS ",IFERROR(MID(TRIM(A1797),7,FIND(" ",TRIM(A1797)&amp;" ",7)-7),""),"")</x:f>
      </x:c>
      <x:c r="F1797" t="str">
        <x:f>IF(E1797="","",TRIM(MID(TRIM(A1797),FIND(" ",TRIM(A1797)&amp;" ",7)+1,255)))</x:f>
      </x:c>
      <x:c r="G1797" t="str">
        <x:f>IF(E1797="","",IF(COUNTIF('DATA QCEW'!$A$2:$A$20,E1797)&gt;0,"19-SECTOR","DETAIL / OTHER"))</x:f>
      </x:c>
    </x:row>
    <x:row r="1798">
      <x:c r="D1798" s="22"/>
      <x:c r="E1798" t="str">
        <x:f>IF(LEFT(TRIM(A1798),6)="NAICS ",IFERROR(MID(TRIM(A1798),7,FIND(" ",TRIM(A1798)&amp;" ",7)-7),""),"")</x:f>
      </x:c>
      <x:c r="F1798" t="str">
        <x:f>IF(E1798="","",TRIM(MID(TRIM(A1798),FIND(" ",TRIM(A1798)&amp;" ",7)+1,255)))</x:f>
      </x:c>
      <x:c r="G1798" t="str">
        <x:f>IF(E1798="","",IF(COUNTIF('DATA QCEW'!$A$2:$A$20,E1798)&gt;0,"19-SECTOR","DETAIL / OTHER"))</x:f>
      </x:c>
    </x:row>
    <x:row r="1799">
      <x:c r="D1799" s="22"/>
      <x:c r="E1799" t="str">
        <x:f>IF(LEFT(TRIM(A1799),6)="NAICS ",IFERROR(MID(TRIM(A1799),7,FIND(" ",TRIM(A1799)&amp;" ",7)-7),""),"")</x:f>
      </x:c>
      <x:c r="F1799" t="str">
        <x:f>IF(E1799="","",TRIM(MID(TRIM(A1799),FIND(" ",TRIM(A1799)&amp;" ",7)+1,255)))</x:f>
      </x:c>
      <x:c r="G1799" t="str">
        <x:f>IF(E1799="","",IF(COUNTIF('DATA QCEW'!$A$2:$A$20,E1799)&gt;0,"19-SECTOR","DETAIL / OTHER"))</x:f>
      </x:c>
    </x:row>
    <x:row r="1800">
      <x:c r="D1800" s="22"/>
      <x:c r="E1800" t="str">
        <x:f>IF(LEFT(TRIM(A1800),6)="NAICS ",IFERROR(MID(TRIM(A1800),7,FIND(" ",TRIM(A1800)&amp;" ",7)-7),""),"")</x:f>
      </x:c>
      <x:c r="F1800" t="str">
        <x:f>IF(E1800="","",TRIM(MID(TRIM(A1800),FIND(" ",TRIM(A1800)&amp;" ",7)+1,255)))</x:f>
      </x:c>
      <x:c r="G1800" t="str">
        <x:f>IF(E1800="","",IF(COUNTIF('DATA QCEW'!$A$2:$A$20,E1800)&gt;0,"19-SECTOR","DETAIL / OTHER"))</x:f>
      </x:c>
    </x:row>
    <x:row r="1801">
      <x:c r="D1801" s="22"/>
      <x:c r="E1801" t="str">
        <x:f>IF(LEFT(TRIM(A1801),6)="NAICS ",IFERROR(MID(TRIM(A1801),7,FIND(" ",TRIM(A1801)&amp;" ",7)-7),""),"")</x:f>
      </x:c>
      <x:c r="F1801" t="str">
        <x:f>IF(E1801="","",TRIM(MID(TRIM(A1801),FIND(" ",TRIM(A1801)&amp;" ",7)+1,255)))</x:f>
      </x:c>
      <x:c r="G1801" t="str">
        <x:f>IF(E1801="","",IF(COUNTIF('DATA QCEW'!$A$2:$A$20,E1801)&gt;0,"19-SECTOR","DETAIL / OTHER"))</x:f>
      </x:c>
    </x:row>
    <x:row r="1802">
      <x:c r="D1802" s="22"/>
      <x:c r="E1802" t="str">
        <x:f>IF(LEFT(TRIM(A1802),6)="NAICS ",IFERROR(MID(TRIM(A1802),7,FIND(" ",TRIM(A1802)&amp;" ",7)-7),""),"")</x:f>
      </x:c>
      <x:c r="F1802" t="str">
        <x:f>IF(E1802="","",TRIM(MID(TRIM(A1802),FIND(" ",TRIM(A1802)&amp;" ",7)+1,255)))</x:f>
      </x:c>
      <x:c r="G1802" t="str">
        <x:f>IF(E1802="","",IF(COUNTIF('DATA QCEW'!$A$2:$A$20,E1802)&gt;0,"19-SECTOR","DETAIL / OTHER"))</x:f>
      </x:c>
    </x:row>
    <x:row r="1803">
      <x:c r="D1803" s="22"/>
      <x:c r="E1803" t="str">
        <x:f>IF(LEFT(TRIM(A1803),6)="NAICS ",IFERROR(MID(TRIM(A1803),7,FIND(" ",TRIM(A1803)&amp;" ",7)-7),""),"")</x:f>
      </x:c>
      <x:c r="F1803" t="str">
        <x:f>IF(E1803="","",TRIM(MID(TRIM(A1803),FIND(" ",TRIM(A1803)&amp;" ",7)+1,255)))</x:f>
      </x:c>
      <x:c r="G1803" t="str">
        <x:f>IF(E1803="","",IF(COUNTIF('DATA QCEW'!$A$2:$A$20,E1803)&gt;0,"19-SECTOR","DETAIL / OTHER"))</x:f>
      </x:c>
    </x:row>
    <x:row r="1804">
      <x:c r="D1804" s="22"/>
      <x:c r="E1804" t="str">
        <x:f>IF(LEFT(TRIM(A1804),6)="NAICS ",IFERROR(MID(TRIM(A1804),7,FIND(" ",TRIM(A1804)&amp;" ",7)-7),""),"")</x:f>
      </x:c>
      <x:c r="F1804" t="str">
        <x:f>IF(E1804="","",TRIM(MID(TRIM(A1804),FIND(" ",TRIM(A1804)&amp;" ",7)+1,255)))</x:f>
      </x:c>
      <x:c r="G1804" t="str">
        <x:f>IF(E1804="","",IF(COUNTIF('DATA QCEW'!$A$2:$A$20,E1804)&gt;0,"19-SECTOR","DETAIL / OTHER"))</x:f>
      </x:c>
    </x:row>
    <x:row r="1805">
      <x:c r="D1805" s="22"/>
      <x:c r="E1805" t="str">
        <x:f>IF(LEFT(TRIM(A1805),6)="NAICS ",IFERROR(MID(TRIM(A1805),7,FIND(" ",TRIM(A1805)&amp;" ",7)-7),""),"")</x:f>
      </x:c>
      <x:c r="F1805" t="str">
        <x:f>IF(E1805="","",TRIM(MID(TRIM(A1805),FIND(" ",TRIM(A1805)&amp;" ",7)+1,255)))</x:f>
      </x:c>
      <x:c r="G1805" t="str">
        <x:f>IF(E1805="","",IF(COUNTIF('DATA QCEW'!$A$2:$A$20,E1805)&gt;0,"19-SECTOR","DETAIL / OTHER"))</x:f>
      </x:c>
    </x:row>
    <x:row r="1806">
      <x:c r="D1806" s="22"/>
      <x:c r="E1806" t="str">
        <x:f>IF(LEFT(TRIM(A1806),6)="NAICS ",IFERROR(MID(TRIM(A1806),7,FIND(" ",TRIM(A1806)&amp;" ",7)-7),""),"")</x:f>
      </x:c>
      <x:c r="F1806" t="str">
        <x:f>IF(E1806="","",TRIM(MID(TRIM(A1806),FIND(" ",TRIM(A1806)&amp;" ",7)+1,255)))</x:f>
      </x:c>
      <x:c r="G1806" t="str">
        <x:f>IF(E1806="","",IF(COUNTIF('DATA QCEW'!$A$2:$A$20,E1806)&gt;0,"19-SECTOR","DETAIL / OTHER"))</x:f>
      </x:c>
    </x:row>
    <x:row r="1807">
      <x:c r="D1807" s="22"/>
      <x:c r="E1807" t="str">
        <x:f>IF(LEFT(TRIM(A1807),6)="NAICS ",IFERROR(MID(TRIM(A1807),7,FIND(" ",TRIM(A1807)&amp;" ",7)-7),""),"")</x:f>
      </x:c>
      <x:c r="F1807" t="str">
        <x:f>IF(E1807="","",TRIM(MID(TRIM(A1807),FIND(" ",TRIM(A1807)&amp;" ",7)+1,255)))</x:f>
      </x:c>
      <x:c r="G1807" t="str">
        <x:f>IF(E1807="","",IF(COUNTIF('DATA QCEW'!$A$2:$A$20,E1807)&gt;0,"19-SECTOR","DETAIL / OTHER"))</x:f>
      </x:c>
    </x:row>
    <x:row r="1808">
      <x:c r="D1808" s="22"/>
      <x:c r="E1808" t="str">
        <x:f>IF(LEFT(TRIM(A1808),6)="NAICS ",IFERROR(MID(TRIM(A1808),7,FIND(" ",TRIM(A1808)&amp;" ",7)-7),""),"")</x:f>
      </x:c>
      <x:c r="F1808" t="str">
        <x:f>IF(E1808="","",TRIM(MID(TRIM(A1808),FIND(" ",TRIM(A1808)&amp;" ",7)+1,255)))</x:f>
      </x:c>
      <x:c r="G1808" t="str">
        <x:f>IF(E1808="","",IF(COUNTIF('DATA QCEW'!$A$2:$A$20,E1808)&gt;0,"19-SECTOR","DETAIL / OTHER"))</x:f>
      </x:c>
    </x:row>
    <x:row r="1809">
      <x:c r="D1809" s="22"/>
      <x:c r="E1809" t="str">
        <x:f>IF(LEFT(TRIM(A1809),6)="NAICS ",IFERROR(MID(TRIM(A1809),7,FIND(" ",TRIM(A1809)&amp;" ",7)-7),""),"")</x:f>
      </x:c>
      <x:c r="F1809" t="str">
        <x:f>IF(E1809="","",TRIM(MID(TRIM(A1809),FIND(" ",TRIM(A1809)&amp;" ",7)+1,255)))</x:f>
      </x:c>
      <x:c r="G1809" t="str">
        <x:f>IF(E1809="","",IF(COUNTIF('DATA QCEW'!$A$2:$A$20,E1809)&gt;0,"19-SECTOR","DETAIL / OTHER"))</x:f>
      </x:c>
    </x:row>
    <x:row r="1810">
      <x:c r="D1810" s="22"/>
      <x:c r="E1810" t="str">
        <x:f>IF(LEFT(TRIM(A1810),6)="NAICS ",IFERROR(MID(TRIM(A1810),7,FIND(" ",TRIM(A1810)&amp;" ",7)-7),""),"")</x:f>
      </x:c>
      <x:c r="F1810" t="str">
        <x:f>IF(E1810="","",TRIM(MID(TRIM(A1810),FIND(" ",TRIM(A1810)&amp;" ",7)+1,255)))</x:f>
      </x:c>
      <x:c r="G1810" t="str">
        <x:f>IF(E1810="","",IF(COUNTIF('DATA QCEW'!$A$2:$A$20,E1810)&gt;0,"19-SECTOR","DETAIL / OTHER"))</x:f>
      </x:c>
    </x:row>
    <x:row r="1811">
      <x:c r="D1811" s="22"/>
      <x:c r="E1811" t="str">
        <x:f>IF(LEFT(TRIM(A1811),6)="NAICS ",IFERROR(MID(TRIM(A1811),7,FIND(" ",TRIM(A1811)&amp;" ",7)-7),""),"")</x:f>
      </x:c>
      <x:c r="F1811" t="str">
        <x:f>IF(E1811="","",TRIM(MID(TRIM(A1811),FIND(" ",TRIM(A1811)&amp;" ",7)+1,255)))</x:f>
      </x:c>
      <x:c r="G1811" t="str">
        <x:f>IF(E1811="","",IF(COUNTIF('DATA QCEW'!$A$2:$A$20,E1811)&gt;0,"19-SECTOR","DETAIL / OTHER"))</x:f>
      </x:c>
    </x:row>
    <x:row r="1812">
      <x:c r="D1812" s="22"/>
      <x:c r="E1812" t="str">
        <x:f>IF(LEFT(TRIM(A1812),6)="NAICS ",IFERROR(MID(TRIM(A1812),7,FIND(" ",TRIM(A1812)&amp;" ",7)-7),""),"")</x:f>
      </x:c>
      <x:c r="F1812" t="str">
        <x:f>IF(E1812="","",TRIM(MID(TRIM(A1812),FIND(" ",TRIM(A1812)&amp;" ",7)+1,255)))</x:f>
      </x:c>
      <x:c r="G1812" t="str">
        <x:f>IF(E1812="","",IF(COUNTIF('DATA QCEW'!$A$2:$A$20,E1812)&gt;0,"19-SECTOR","DETAIL / OTHER"))</x:f>
      </x:c>
    </x:row>
    <x:row r="1813">
      <x:c r="D1813" s="22"/>
      <x:c r="E1813" t="str">
        <x:f>IF(LEFT(TRIM(A1813),6)="NAICS ",IFERROR(MID(TRIM(A1813),7,FIND(" ",TRIM(A1813)&amp;" ",7)-7),""),"")</x:f>
      </x:c>
      <x:c r="F1813" t="str">
        <x:f>IF(E1813="","",TRIM(MID(TRIM(A1813),FIND(" ",TRIM(A1813)&amp;" ",7)+1,255)))</x:f>
      </x:c>
      <x:c r="G1813" t="str">
        <x:f>IF(E1813="","",IF(COUNTIF('DATA QCEW'!$A$2:$A$20,E1813)&gt;0,"19-SECTOR","DETAIL / OTHER"))</x:f>
      </x:c>
    </x:row>
    <x:row r="1814">
      <x:c r="D1814" s="22"/>
      <x:c r="E1814" t="str">
        <x:f>IF(LEFT(TRIM(A1814),6)="NAICS ",IFERROR(MID(TRIM(A1814),7,FIND(" ",TRIM(A1814)&amp;" ",7)-7),""),"")</x:f>
      </x:c>
      <x:c r="F1814" t="str">
        <x:f>IF(E1814="","",TRIM(MID(TRIM(A1814),FIND(" ",TRIM(A1814)&amp;" ",7)+1,255)))</x:f>
      </x:c>
      <x:c r="G1814" t="str">
        <x:f>IF(E1814="","",IF(COUNTIF('DATA QCEW'!$A$2:$A$20,E1814)&gt;0,"19-SECTOR","DETAIL / OTHER"))</x:f>
      </x:c>
    </x:row>
    <x:row r="1815">
      <x:c r="D1815" s="22"/>
      <x:c r="E1815" t="str">
        <x:f>IF(LEFT(TRIM(A1815),6)="NAICS ",IFERROR(MID(TRIM(A1815),7,FIND(" ",TRIM(A1815)&amp;" ",7)-7),""),"")</x:f>
      </x:c>
      <x:c r="F1815" t="str">
        <x:f>IF(E1815="","",TRIM(MID(TRIM(A1815),FIND(" ",TRIM(A1815)&amp;" ",7)+1,255)))</x:f>
      </x:c>
      <x:c r="G1815" t="str">
        <x:f>IF(E1815="","",IF(COUNTIF('DATA QCEW'!$A$2:$A$20,E1815)&gt;0,"19-SECTOR","DETAIL / OTHER"))</x:f>
      </x:c>
    </x:row>
    <x:row r="1816">
      <x:c r="D1816" s="22"/>
      <x:c r="E1816" t="str">
        <x:f>IF(LEFT(TRIM(A1816),6)="NAICS ",IFERROR(MID(TRIM(A1816),7,FIND(" ",TRIM(A1816)&amp;" ",7)-7),""),"")</x:f>
      </x:c>
      <x:c r="F1816" t="str">
        <x:f>IF(E1816="","",TRIM(MID(TRIM(A1816),FIND(" ",TRIM(A1816)&amp;" ",7)+1,255)))</x:f>
      </x:c>
      <x:c r="G1816" t="str">
        <x:f>IF(E1816="","",IF(COUNTIF('DATA QCEW'!$A$2:$A$20,E1816)&gt;0,"19-SECTOR","DETAIL / OTHER"))</x:f>
      </x:c>
    </x:row>
    <x:row r="1817">
      <x:c r="D1817" s="22"/>
      <x:c r="E1817" t="str">
        <x:f>IF(LEFT(TRIM(A1817),6)="NAICS ",IFERROR(MID(TRIM(A1817),7,FIND(" ",TRIM(A1817)&amp;" ",7)-7),""),"")</x:f>
      </x:c>
      <x:c r="F1817" t="str">
        <x:f>IF(E1817="","",TRIM(MID(TRIM(A1817),FIND(" ",TRIM(A1817)&amp;" ",7)+1,255)))</x:f>
      </x:c>
      <x:c r="G1817" t="str">
        <x:f>IF(E1817="","",IF(COUNTIF('DATA QCEW'!$A$2:$A$20,E1817)&gt;0,"19-SECTOR","DETAIL / OTHER"))</x:f>
      </x:c>
    </x:row>
    <x:row r="1818">
      <x:c r="D1818" s="22"/>
      <x:c r="E1818" t="str">
        <x:f>IF(LEFT(TRIM(A1818),6)="NAICS ",IFERROR(MID(TRIM(A1818),7,FIND(" ",TRIM(A1818)&amp;" ",7)-7),""),"")</x:f>
      </x:c>
      <x:c r="F1818" t="str">
        <x:f>IF(E1818="","",TRIM(MID(TRIM(A1818),FIND(" ",TRIM(A1818)&amp;" ",7)+1,255)))</x:f>
      </x:c>
      <x:c r="G1818" t="str">
        <x:f>IF(E1818="","",IF(COUNTIF('DATA QCEW'!$A$2:$A$20,E1818)&gt;0,"19-SECTOR","DETAIL / OTHER"))</x:f>
      </x:c>
    </x:row>
    <x:row r="1819">
      <x:c r="D1819" s="22"/>
      <x:c r="E1819" t="str">
        <x:f>IF(LEFT(TRIM(A1819),6)="NAICS ",IFERROR(MID(TRIM(A1819),7,FIND(" ",TRIM(A1819)&amp;" ",7)-7),""),"")</x:f>
      </x:c>
      <x:c r="F1819" t="str">
        <x:f>IF(E1819="","",TRIM(MID(TRIM(A1819),FIND(" ",TRIM(A1819)&amp;" ",7)+1,255)))</x:f>
      </x:c>
      <x:c r="G1819" t="str">
        <x:f>IF(E1819="","",IF(COUNTIF('DATA QCEW'!$A$2:$A$20,E1819)&gt;0,"19-SECTOR","DETAIL / OTHER"))</x:f>
      </x:c>
    </x:row>
    <x:row r="1820">
      <x:c r="D1820" s="22"/>
      <x:c r="E1820" t="str">
        <x:f>IF(LEFT(TRIM(A1820),6)="NAICS ",IFERROR(MID(TRIM(A1820),7,FIND(" ",TRIM(A1820)&amp;" ",7)-7),""),"")</x:f>
      </x:c>
      <x:c r="F1820" t="str">
        <x:f>IF(E1820="","",TRIM(MID(TRIM(A1820),FIND(" ",TRIM(A1820)&amp;" ",7)+1,255)))</x:f>
      </x:c>
      <x:c r="G1820" t="str">
        <x:f>IF(E1820="","",IF(COUNTIF('DATA QCEW'!$A$2:$A$20,E1820)&gt;0,"19-SECTOR","DETAIL / OTHER"))</x:f>
      </x:c>
    </x:row>
    <x:row r="1821">
      <x:c r="D1821" s="22"/>
      <x:c r="E1821" t="str">
        <x:f>IF(LEFT(TRIM(A1821),6)="NAICS ",IFERROR(MID(TRIM(A1821),7,FIND(" ",TRIM(A1821)&amp;" ",7)-7),""),"")</x:f>
      </x:c>
      <x:c r="F1821" t="str">
        <x:f>IF(E1821="","",TRIM(MID(TRIM(A1821),FIND(" ",TRIM(A1821)&amp;" ",7)+1,255)))</x:f>
      </x:c>
      <x:c r="G1821" t="str">
        <x:f>IF(E1821="","",IF(COUNTIF('DATA QCEW'!$A$2:$A$20,E1821)&gt;0,"19-SECTOR","DETAIL / OTHER"))</x:f>
      </x:c>
    </x:row>
    <x:row r="1822">
      <x:c r="D1822" s="22"/>
      <x:c r="E1822" t="str">
        <x:f>IF(LEFT(TRIM(A1822),6)="NAICS ",IFERROR(MID(TRIM(A1822),7,FIND(" ",TRIM(A1822)&amp;" ",7)-7),""),"")</x:f>
      </x:c>
      <x:c r="F1822" t="str">
        <x:f>IF(E1822="","",TRIM(MID(TRIM(A1822),FIND(" ",TRIM(A1822)&amp;" ",7)+1,255)))</x:f>
      </x:c>
      <x:c r="G1822" t="str">
        <x:f>IF(E1822="","",IF(COUNTIF('DATA QCEW'!$A$2:$A$20,E1822)&gt;0,"19-SECTOR","DETAIL / OTHER"))</x:f>
      </x:c>
    </x:row>
    <x:row r="1823">
      <x:c r="D1823" s="22"/>
      <x:c r="E1823" t="str">
        <x:f>IF(LEFT(TRIM(A1823),6)="NAICS ",IFERROR(MID(TRIM(A1823),7,FIND(" ",TRIM(A1823)&amp;" ",7)-7),""),"")</x:f>
      </x:c>
      <x:c r="F1823" t="str">
        <x:f>IF(E1823="","",TRIM(MID(TRIM(A1823),FIND(" ",TRIM(A1823)&amp;" ",7)+1,255)))</x:f>
      </x:c>
      <x:c r="G1823" t="str">
        <x:f>IF(E1823="","",IF(COUNTIF('DATA QCEW'!$A$2:$A$20,E1823)&gt;0,"19-SECTOR","DETAIL / OTHER"))</x:f>
      </x:c>
    </x:row>
    <x:row r="1824">
      <x:c r="D1824" s="22"/>
      <x:c r="E1824" t="str">
        <x:f>IF(LEFT(TRIM(A1824),6)="NAICS ",IFERROR(MID(TRIM(A1824),7,FIND(" ",TRIM(A1824)&amp;" ",7)-7),""),"")</x:f>
      </x:c>
      <x:c r="F1824" t="str">
        <x:f>IF(E1824="","",TRIM(MID(TRIM(A1824),FIND(" ",TRIM(A1824)&amp;" ",7)+1,255)))</x:f>
      </x:c>
      <x:c r="G1824" t="str">
        <x:f>IF(E1824="","",IF(COUNTIF('DATA QCEW'!$A$2:$A$20,E1824)&gt;0,"19-SECTOR","DETAIL / OTHER"))</x:f>
      </x:c>
    </x:row>
    <x:row r="1825">
      <x:c r="D1825" s="22"/>
      <x:c r="E1825" t="str">
        <x:f>IF(LEFT(TRIM(A1825),6)="NAICS ",IFERROR(MID(TRIM(A1825),7,FIND(" ",TRIM(A1825)&amp;" ",7)-7),""),"")</x:f>
      </x:c>
      <x:c r="F1825" t="str">
        <x:f>IF(E1825="","",TRIM(MID(TRIM(A1825),FIND(" ",TRIM(A1825)&amp;" ",7)+1,255)))</x:f>
      </x:c>
      <x:c r="G1825" t="str">
        <x:f>IF(E1825="","",IF(COUNTIF('DATA QCEW'!$A$2:$A$20,E1825)&gt;0,"19-SECTOR","DETAIL / OTHER"))</x:f>
      </x:c>
    </x:row>
    <x:row r="1826">
      <x:c r="D1826" s="22"/>
      <x:c r="E1826" t="str">
        <x:f>IF(LEFT(TRIM(A1826),6)="NAICS ",IFERROR(MID(TRIM(A1826),7,FIND(" ",TRIM(A1826)&amp;" ",7)-7),""),"")</x:f>
      </x:c>
      <x:c r="F1826" t="str">
        <x:f>IF(E1826="","",TRIM(MID(TRIM(A1826),FIND(" ",TRIM(A1826)&amp;" ",7)+1,255)))</x:f>
      </x:c>
      <x:c r="G1826" t="str">
        <x:f>IF(E1826="","",IF(COUNTIF('DATA QCEW'!$A$2:$A$20,E1826)&gt;0,"19-SECTOR","DETAIL / OTHER"))</x:f>
      </x:c>
    </x:row>
    <x:row r="1827">
      <x:c r="D1827" s="22"/>
      <x:c r="E1827" t="str">
        <x:f>IF(LEFT(TRIM(A1827),6)="NAICS ",IFERROR(MID(TRIM(A1827),7,FIND(" ",TRIM(A1827)&amp;" ",7)-7),""),"")</x:f>
      </x:c>
      <x:c r="F1827" t="str">
        <x:f>IF(E1827="","",TRIM(MID(TRIM(A1827),FIND(" ",TRIM(A1827)&amp;" ",7)+1,255)))</x:f>
      </x:c>
      <x:c r="G1827" t="str">
        <x:f>IF(E1827="","",IF(COUNTIF('DATA QCEW'!$A$2:$A$20,E1827)&gt;0,"19-SECTOR","DETAIL / OTHER"))</x:f>
      </x:c>
    </x:row>
    <x:row r="1828">
      <x:c r="D1828" s="22"/>
      <x:c r="E1828" t="str">
        <x:f>IF(LEFT(TRIM(A1828),6)="NAICS ",IFERROR(MID(TRIM(A1828),7,FIND(" ",TRIM(A1828)&amp;" ",7)-7),""),"")</x:f>
      </x:c>
      <x:c r="F1828" t="str">
        <x:f>IF(E1828="","",TRIM(MID(TRIM(A1828),FIND(" ",TRIM(A1828)&amp;" ",7)+1,255)))</x:f>
      </x:c>
      <x:c r="G1828" t="str">
        <x:f>IF(E1828="","",IF(COUNTIF('DATA QCEW'!$A$2:$A$20,E1828)&gt;0,"19-SECTOR","DETAIL / OTHER"))</x:f>
      </x:c>
    </x:row>
    <x:row r="1829">
      <x:c r="D1829" s="22"/>
      <x:c r="E1829" t="str">
        <x:f>IF(LEFT(TRIM(A1829),6)="NAICS ",IFERROR(MID(TRIM(A1829),7,FIND(" ",TRIM(A1829)&amp;" ",7)-7),""),"")</x:f>
      </x:c>
      <x:c r="F1829" t="str">
        <x:f>IF(E1829="","",TRIM(MID(TRIM(A1829),FIND(" ",TRIM(A1829)&amp;" ",7)+1,255)))</x:f>
      </x:c>
      <x:c r="G1829" t="str">
        <x:f>IF(E1829="","",IF(COUNTIF('DATA QCEW'!$A$2:$A$20,E1829)&gt;0,"19-SECTOR","DETAIL / OTHER"))</x:f>
      </x:c>
    </x:row>
    <x:row r="1830">
      <x:c r="D1830" s="22"/>
      <x:c r="E1830" t="str">
        <x:f>IF(LEFT(TRIM(A1830),6)="NAICS ",IFERROR(MID(TRIM(A1830),7,FIND(" ",TRIM(A1830)&amp;" ",7)-7),""),"")</x:f>
      </x:c>
      <x:c r="F1830" t="str">
        <x:f>IF(E1830="","",TRIM(MID(TRIM(A1830),FIND(" ",TRIM(A1830)&amp;" ",7)+1,255)))</x:f>
      </x:c>
      <x:c r="G1830" t="str">
        <x:f>IF(E1830="","",IF(COUNTIF('DATA QCEW'!$A$2:$A$20,E1830)&gt;0,"19-SECTOR","DETAIL / OTHER"))</x:f>
      </x:c>
    </x:row>
    <x:row r="1831">
      <x:c r="D1831" s="22"/>
      <x:c r="E1831" t="str">
        <x:f>IF(LEFT(TRIM(A1831),6)="NAICS ",IFERROR(MID(TRIM(A1831),7,FIND(" ",TRIM(A1831)&amp;" ",7)-7),""),"")</x:f>
      </x:c>
      <x:c r="F1831" t="str">
        <x:f>IF(E1831="","",TRIM(MID(TRIM(A1831),FIND(" ",TRIM(A1831)&amp;" ",7)+1,255)))</x:f>
      </x:c>
      <x:c r="G1831" t="str">
        <x:f>IF(E1831="","",IF(COUNTIF('DATA QCEW'!$A$2:$A$20,E1831)&gt;0,"19-SECTOR","DETAIL / OTHER"))</x:f>
      </x:c>
    </x:row>
    <x:row r="1832">
      <x:c r="D1832" s="22"/>
      <x:c r="E1832" t="str">
        <x:f>IF(LEFT(TRIM(A1832),6)="NAICS ",IFERROR(MID(TRIM(A1832),7,FIND(" ",TRIM(A1832)&amp;" ",7)-7),""),"")</x:f>
      </x:c>
      <x:c r="F1832" t="str">
        <x:f>IF(E1832="","",TRIM(MID(TRIM(A1832),FIND(" ",TRIM(A1832)&amp;" ",7)+1,255)))</x:f>
      </x:c>
      <x:c r="G1832" t="str">
        <x:f>IF(E1832="","",IF(COUNTIF('DATA QCEW'!$A$2:$A$20,E1832)&gt;0,"19-SECTOR","DETAIL / OTHER"))</x:f>
      </x:c>
    </x:row>
    <x:row r="1833">
      <x:c r="D1833" s="22"/>
      <x:c r="E1833" t="str">
        <x:f>IF(LEFT(TRIM(A1833),6)="NAICS ",IFERROR(MID(TRIM(A1833),7,FIND(" ",TRIM(A1833)&amp;" ",7)-7),""),"")</x:f>
      </x:c>
      <x:c r="F1833" t="str">
        <x:f>IF(E1833="","",TRIM(MID(TRIM(A1833),FIND(" ",TRIM(A1833)&amp;" ",7)+1,255)))</x:f>
      </x:c>
      <x:c r="G1833" t="str">
        <x:f>IF(E1833="","",IF(COUNTIF('DATA QCEW'!$A$2:$A$20,E1833)&gt;0,"19-SECTOR","DETAIL / OTHER"))</x:f>
      </x:c>
    </x:row>
    <x:row r="1834">
      <x:c r="D1834" s="22"/>
      <x:c r="E1834" t="str">
        <x:f>IF(LEFT(TRIM(A1834),6)="NAICS ",IFERROR(MID(TRIM(A1834),7,FIND(" ",TRIM(A1834)&amp;" ",7)-7),""),"")</x:f>
      </x:c>
      <x:c r="F1834" t="str">
        <x:f>IF(E1834="","",TRIM(MID(TRIM(A1834),FIND(" ",TRIM(A1834)&amp;" ",7)+1,255)))</x:f>
      </x:c>
      <x:c r="G1834" t="str">
        <x:f>IF(E1834="","",IF(COUNTIF('DATA QCEW'!$A$2:$A$20,E1834)&gt;0,"19-SECTOR","DETAIL / OTHER"))</x:f>
      </x:c>
    </x:row>
    <x:row r="1835">
      <x:c r="D1835" s="22"/>
      <x:c r="E1835" t="str">
        <x:f>IF(LEFT(TRIM(A1835),6)="NAICS ",IFERROR(MID(TRIM(A1835),7,FIND(" ",TRIM(A1835)&amp;" ",7)-7),""),"")</x:f>
      </x:c>
      <x:c r="F1835" t="str">
        <x:f>IF(E1835="","",TRIM(MID(TRIM(A1835),FIND(" ",TRIM(A1835)&amp;" ",7)+1,255)))</x:f>
      </x:c>
      <x:c r="G1835" t="str">
        <x:f>IF(E1835="","",IF(COUNTIF('DATA QCEW'!$A$2:$A$20,E1835)&gt;0,"19-SECTOR","DETAIL / OTHER"))</x:f>
      </x:c>
    </x:row>
    <x:row r="1836">
      <x:c r="D1836" s="22"/>
      <x:c r="E1836" t="str">
        <x:f>IF(LEFT(TRIM(A1836),6)="NAICS ",IFERROR(MID(TRIM(A1836),7,FIND(" ",TRIM(A1836)&amp;" ",7)-7),""),"")</x:f>
      </x:c>
      <x:c r="F1836" t="str">
        <x:f>IF(E1836="","",TRIM(MID(TRIM(A1836),FIND(" ",TRIM(A1836)&amp;" ",7)+1,255)))</x:f>
      </x:c>
      <x:c r="G1836" t="str">
        <x:f>IF(E1836="","",IF(COUNTIF('DATA QCEW'!$A$2:$A$20,E1836)&gt;0,"19-SECTOR","DETAIL / OTHER"))</x:f>
      </x:c>
    </x:row>
    <x:row r="1837">
      <x:c r="D1837" s="22"/>
      <x:c r="E1837" t="str">
        <x:f>IF(LEFT(TRIM(A1837),6)="NAICS ",IFERROR(MID(TRIM(A1837),7,FIND(" ",TRIM(A1837)&amp;" ",7)-7),""),"")</x:f>
      </x:c>
      <x:c r="F1837" t="str">
        <x:f>IF(E1837="","",TRIM(MID(TRIM(A1837),FIND(" ",TRIM(A1837)&amp;" ",7)+1,255)))</x:f>
      </x:c>
      <x:c r="G1837" t="str">
        <x:f>IF(E1837="","",IF(COUNTIF('DATA QCEW'!$A$2:$A$20,E1837)&gt;0,"19-SECTOR","DETAIL / OTHER"))</x:f>
      </x:c>
    </x:row>
    <x:row r="1838">
      <x:c r="D1838" s="22"/>
      <x:c r="E1838" t="str">
        <x:f>IF(LEFT(TRIM(A1838),6)="NAICS ",IFERROR(MID(TRIM(A1838),7,FIND(" ",TRIM(A1838)&amp;" ",7)-7),""),"")</x:f>
      </x:c>
      <x:c r="F1838" t="str">
        <x:f>IF(E1838="","",TRIM(MID(TRIM(A1838),FIND(" ",TRIM(A1838)&amp;" ",7)+1,255)))</x:f>
      </x:c>
      <x:c r="G1838" t="str">
        <x:f>IF(E1838="","",IF(COUNTIF('DATA QCEW'!$A$2:$A$20,E1838)&gt;0,"19-SECTOR","DETAIL / OTHER"))</x:f>
      </x:c>
    </x:row>
    <x:row r="1839">
      <x:c r="D1839" s="22"/>
      <x:c r="E1839" t="str">
        <x:f>IF(LEFT(TRIM(A1839),6)="NAICS ",IFERROR(MID(TRIM(A1839),7,FIND(" ",TRIM(A1839)&amp;" ",7)-7),""),"")</x:f>
      </x:c>
      <x:c r="F1839" t="str">
        <x:f>IF(E1839="","",TRIM(MID(TRIM(A1839),FIND(" ",TRIM(A1839)&amp;" ",7)+1,255)))</x:f>
      </x:c>
      <x:c r="G1839" t="str">
        <x:f>IF(E1839="","",IF(COUNTIF('DATA QCEW'!$A$2:$A$20,E1839)&gt;0,"19-SECTOR","DETAIL / OTHER"))</x:f>
      </x:c>
    </x:row>
    <x:row r="1840">
      <x:c r="D1840" s="22"/>
      <x:c r="E1840" t="str">
        <x:f>IF(LEFT(TRIM(A1840),6)="NAICS ",IFERROR(MID(TRIM(A1840),7,FIND(" ",TRIM(A1840)&amp;" ",7)-7),""),"")</x:f>
      </x:c>
      <x:c r="F1840" t="str">
        <x:f>IF(E1840="","",TRIM(MID(TRIM(A1840),FIND(" ",TRIM(A1840)&amp;" ",7)+1,255)))</x:f>
      </x:c>
      <x:c r="G1840" t="str">
        <x:f>IF(E1840="","",IF(COUNTIF('DATA QCEW'!$A$2:$A$20,E1840)&gt;0,"19-SECTOR","DETAIL / OTHER"))</x:f>
      </x:c>
    </x:row>
    <x:row r="1841">
      <x:c r="D1841" s="22"/>
      <x:c r="E1841" t="str">
        <x:f>IF(LEFT(TRIM(A1841),6)="NAICS ",IFERROR(MID(TRIM(A1841),7,FIND(" ",TRIM(A1841)&amp;" ",7)-7),""),"")</x:f>
      </x:c>
      <x:c r="F1841" t="str">
        <x:f>IF(E1841="","",TRIM(MID(TRIM(A1841),FIND(" ",TRIM(A1841)&amp;" ",7)+1,255)))</x:f>
      </x:c>
      <x:c r="G1841" t="str">
        <x:f>IF(E1841="","",IF(COUNTIF('DATA QCEW'!$A$2:$A$20,E1841)&gt;0,"19-SECTOR","DETAIL / OTHER"))</x:f>
      </x:c>
    </x:row>
    <x:row r="1842">
      <x:c r="D1842" s="22"/>
      <x:c r="E1842" t="str">
        <x:f>IF(LEFT(TRIM(A1842),6)="NAICS ",IFERROR(MID(TRIM(A1842),7,FIND(" ",TRIM(A1842)&amp;" ",7)-7),""),"")</x:f>
      </x:c>
      <x:c r="F1842" t="str">
        <x:f>IF(E1842="","",TRIM(MID(TRIM(A1842),FIND(" ",TRIM(A1842)&amp;" ",7)+1,255)))</x:f>
      </x:c>
      <x:c r="G1842" t="str">
        <x:f>IF(E1842="","",IF(COUNTIF('DATA QCEW'!$A$2:$A$20,E1842)&gt;0,"19-SECTOR","DETAIL / OTHER"))</x:f>
      </x:c>
    </x:row>
    <x:row r="1843">
      <x:c r="D1843" s="22"/>
      <x:c r="E1843" t="str">
        <x:f>IF(LEFT(TRIM(A1843),6)="NAICS ",IFERROR(MID(TRIM(A1843),7,FIND(" ",TRIM(A1843)&amp;" ",7)-7),""),"")</x:f>
      </x:c>
      <x:c r="F1843" t="str">
        <x:f>IF(E1843="","",TRIM(MID(TRIM(A1843),FIND(" ",TRIM(A1843)&amp;" ",7)+1,255)))</x:f>
      </x:c>
      <x:c r="G1843" t="str">
        <x:f>IF(E1843="","",IF(COUNTIF('DATA QCEW'!$A$2:$A$20,E1843)&gt;0,"19-SECTOR","DETAIL / OTHER"))</x:f>
      </x:c>
    </x:row>
    <x:row r="1844">
      <x:c r="D1844" s="22"/>
      <x:c r="E1844" t="str">
        <x:f>IF(LEFT(TRIM(A1844),6)="NAICS ",IFERROR(MID(TRIM(A1844),7,FIND(" ",TRIM(A1844)&amp;" ",7)-7),""),"")</x:f>
      </x:c>
      <x:c r="F1844" t="str">
        <x:f>IF(E1844="","",TRIM(MID(TRIM(A1844),FIND(" ",TRIM(A1844)&amp;" ",7)+1,255)))</x:f>
      </x:c>
      <x:c r="G1844" t="str">
        <x:f>IF(E1844="","",IF(COUNTIF('DATA QCEW'!$A$2:$A$20,E1844)&gt;0,"19-SECTOR","DETAIL / OTHER"))</x:f>
      </x:c>
    </x:row>
    <x:row r="1845">
      <x:c r="D1845" s="22"/>
      <x:c r="E1845" t="str">
        <x:f>IF(LEFT(TRIM(A1845),6)="NAICS ",IFERROR(MID(TRIM(A1845),7,FIND(" ",TRIM(A1845)&amp;" ",7)-7),""),"")</x:f>
      </x:c>
      <x:c r="F1845" t="str">
        <x:f>IF(E1845="","",TRIM(MID(TRIM(A1845),FIND(" ",TRIM(A1845)&amp;" ",7)+1,255)))</x:f>
      </x:c>
      <x:c r="G1845" t="str">
        <x:f>IF(E1845="","",IF(COUNTIF('DATA QCEW'!$A$2:$A$20,E1845)&gt;0,"19-SECTOR","DETAIL / OTHER"))</x:f>
      </x:c>
    </x:row>
    <x:row r="1846">
      <x:c r="D1846" s="22"/>
      <x:c r="E1846" t="str">
        <x:f>IF(LEFT(TRIM(A1846),6)="NAICS ",IFERROR(MID(TRIM(A1846),7,FIND(" ",TRIM(A1846)&amp;" ",7)-7),""),"")</x:f>
      </x:c>
      <x:c r="F1846" t="str">
        <x:f>IF(E1846="","",TRIM(MID(TRIM(A1846),FIND(" ",TRIM(A1846)&amp;" ",7)+1,255)))</x:f>
      </x:c>
      <x:c r="G1846" t="str">
        <x:f>IF(E1846="","",IF(COUNTIF('DATA QCEW'!$A$2:$A$20,E1846)&gt;0,"19-SECTOR","DETAIL / OTHER"))</x:f>
      </x:c>
    </x:row>
    <x:row r="1847">
      <x:c r="D1847" s="22"/>
      <x:c r="E1847" t="str">
        <x:f>IF(LEFT(TRIM(A1847),6)="NAICS ",IFERROR(MID(TRIM(A1847),7,FIND(" ",TRIM(A1847)&amp;" ",7)-7),""),"")</x:f>
      </x:c>
      <x:c r="F1847" t="str">
        <x:f>IF(E1847="","",TRIM(MID(TRIM(A1847),FIND(" ",TRIM(A1847)&amp;" ",7)+1,255)))</x:f>
      </x:c>
      <x:c r="G1847" t="str">
        <x:f>IF(E1847="","",IF(COUNTIF('DATA QCEW'!$A$2:$A$20,E1847)&gt;0,"19-SECTOR","DETAIL / OTHER"))</x:f>
      </x:c>
    </x:row>
    <x:row r="1848">
      <x:c r="D1848" s="22"/>
      <x:c r="E1848" t="str">
        <x:f>IF(LEFT(TRIM(A1848),6)="NAICS ",IFERROR(MID(TRIM(A1848),7,FIND(" ",TRIM(A1848)&amp;" ",7)-7),""),"")</x:f>
      </x:c>
      <x:c r="F1848" t="str">
        <x:f>IF(E1848="","",TRIM(MID(TRIM(A1848),FIND(" ",TRIM(A1848)&amp;" ",7)+1,255)))</x:f>
      </x:c>
      <x:c r="G1848" t="str">
        <x:f>IF(E1848="","",IF(COUNTIF('DATA QCEW'!$A$2:$A$20,E1848)&gt;0,"19-SECTOR","DETAIL / OTHER"))</x:f>
      </x:c>
    </x:row>
    <x:row r="1849">
      <x:c r="D1849" s="22"/>
      <x:c r="E1849" t="str">
        <x:f>IF(LEFT(TRIM(A1849),6)="NAICS ",IFERROR(MID(TRIM(A1849),7,FIND(" ",TRIM(A1849)&amp;" ",7)-7),""),"")</x:f>
      </x:c>
      <x:c r="F1849" t="str">
        <x:f>IF(E1849="","",TRIM(MID(TRIM(A1849),FIND(" ",TRIM(A1849)&amp;" ",7)+1,255)))</x:f>
      </x:c>
      <x:c r="G1849" t="str">
        <x:f>IF(E1849="","",IF(COUNTIF('DATA QCEW'!$A$2:$A$20,E1849)&gt;0,"19-SECTOR","DETAIL / OTHER"))</x:f>
      </x:c>
    </x:row>
    <x:row r="1850">
      <x:c r="D1850" s="22"/>
      <x:c r="E1850" t="str">
        <x:f>IF(LEFT(TRIM(A1850),6)="NAICS ",IFERROR(MID(TRIM(A1850),7,FIND(" ",TRIM(A1850)&amp;" ",7)-7),""),"")</x:f>
      </x:c>
      <x:c r="F1850" t="str">
        <x:f>IF(E1850="","",TRIM(MID(TRIM(A1850),FIND(" ",TRIM(A1850)&amp;" ",7)+1,255)))</x:f>
      </x:c>
      <x:c r="G1850" t="str">
        <x:f>IF(E1850="","",IF(COUNTIF('DATA QCEW'!$A$2:$A$20,E1850)&gt;0,"19-SECTOR","DETAIL / OTHER"))</x:f>
      </x:c>
    </x:row>
    <x:row r="1851">
      <x:c r="D1851" s="22"/>
      <x:c r="E1851" t="str">
        <x:f>IF(LEFT(TRIM(A1851),6)="NAICS ",IFERROR(MID(TRIM(A1851),7,FIND(" ",TRIM(A1851)&amp;" ",7)-7),""),"")</x:f>
      </x:c>
      <x:c r="F1851" t="str">
        <x:f>IF(E1851="","",TRIM(MID(TRIM(A1851),FIND(" ",TRIM(A1851)&amp;" ",7)+1,255)))</x:f>
      </x:c>
      <x:c r="G1851" t="str">
        <x:f>IF(E1851="","",IF(COUNTIF('DATA QCEW'!$A$2:$A$20,E1851)&gt;0,"19-SECTOR","DETAIL / OTHER"))</x:f>
      </x:c>
    </x:row>
    <x:row r="1852">
      <x:c r="D1852" s="22"/>
      <x:c r="E1852" t="str">
        <x:f>IF(LEFT(TRIM(A1852),6)="NAICS ",IFERROR(MID(TRIM(A1852),7,FIND(" ",TRIM(A1852)&amp;" ",7)-7),""),"")</x:f>
      </x:c>
      <x:c r="F1852" t="str">
        <x:f>IF(E1852="","",TRIM(MID(TRIM(A1852),FIND(" ",TRIM(A1852)&amp;" ",7)+1,255)))</x:f>
      </x:c>
      <x:c r="G1852" t="str">
        <x:f>IF(E1852="","",IF(COUNTIF('DATA QCEW'!$A$2:$A$20,E1852)&gt;0,"19-SECTOR","DETAIL / OTHER"))</x:f>
      </x:c>
    </x:row>
    <x:row r="1853">
      <x:c r="D1853" s="22"/>
      <x:c r="E1853" t="str">
        <x:f>IF(LEFT(TRIM(A1853),6)="NAICS ",IFERROR(MID(TRIM(A1853),7,FIND(" ",TRIM(A1853)&amp;" ",7)-7),""),"")</x:f>
      </x:c>
      <x:c r="F1853" t="str">
        <x:f>IF(E1853="","",TRIM(MID(TRIM(A1853),FIND(" ",TRIM(A1853)&amp;" ",7)+1,255)))</x:f>
      </x:c>
      <x:c r="G1853" t="str">
        <x:f>IF(E1853="","",IF(COUNTIF('DATA QCEW'!$A$2:$A$20,E1853)&gt;0,"19-SECTOR","DETAIL / OTHER"))</x:f>
      </x:c>
    </x:row>
    <x:row r="1854">
      <x:c r="D1854" s="22"/>
      <x:c r="E1854" t="str">
        <x:f>IF(LEFT(TRIM(A1854),6)="NAICS ",IFERROR(MID(TRIM(A1854),7,FIND(" ",TRIM(A1854)&amp;" ",7)-7),""),"")</x:f>
      </x:c>
      <x:c r="F1854" t="str">
        <x:f>IF(E1854="","",TRIM(MID(TRIM(A1854),FIND(" ",TRIM(A1854)&amp;" ",7)+1,255)))</x:f>
      </x:c>
      <x:c r="G1854" t="str">
        <x:f>IF(E1854="","",IF(COUNTIF('DATA QCEW'!$A$2:$A$20,E1854)&gt;0,"19-SECTOR","DETAIL / OTHER"))</x:f>
      </x:c>
    </x:row>
    <x:row r="1855">
      <x:c r="D1855" s="22"/>
      <x:c r="E1855" t="str">
        <x:f>IF(LEFT(TRIM(A1855),6)="NAICS ",IFERROR(MID(TRIM(A1855),7,FIND(" ",TRIM(A1855)&amp;" ",7)-7),""),"")</x:f>
      </x:c>
      <x:c r="F1855" t="str">
        <x:f>IF(E1855="","",TRIM(MID(TRIM(A1855),FIND(" ",TRIM(A1855)&amp;" ",7)+1,255)))</x:f>
      </x:c>
      <x:c r="G1855" t="str">
        <x:f>IF(E1855="","",IF(COUNTIF('DATA QCEW'!$A$2:$A$20,E1855)&gt;0,"19-SECTOR","DETAIL / OTHER"))</x:f>
      </x:c>
    </x:row>
    <x:row r="1856">
      <x:c r="D1856" s="22"/>
      <x:c r="E1856" t="str">
        <x:f>IF(LEFT(TRIM(A1856),6)="NAICS ",IFERROR(MID(TRIM(A1856),7,FIND(" ",TRIM(A1856)&amp;" ",7)-7),""),"")</x:f>
      </x:c>
      <x:c r="F1856" t="str">
        <x:f>IF(E1856="","",TRIM(MID(TRIM(A1856),FIND(" ",TRIM(A1856)&amp;" ",7)+1,255)))</x:f>
      </x:c>
      <x:c r="G1856" t="str">
        <x:f>IF(E1856="","",IF(COUNTIF('DATA QCEW'!$A$2:$A$20,E1856)&gt;0,"19-SECTOR","DETAIL / OTHER"))</x:f>
      </x:c>
    </x:row>
    <x:row r="1857">
      <x:c r="D1857" s="22"/>
      <x:c r="E1857" t="str">
        <x:f>IF(LEFT(TRIM(A1857),6)="NAICS ",IFERROR(MID(TRIM(A1857),7,FIND(" ",TRIM(A1857)&amp;" ",7)-7),""),"")</x:f>
      </x:c>
      <x:c r="F1857" t="str">
        <x:f>IF(E1857="","",TRIM(MID(TRIM(A1857),FIND(" ",TRIM(A1857)&amp;" ",7)+1,255)))</x:f>
      </x:c>
      <x:c r="G1857" t="str">
        <x:f>IF(E1857="","",IF(COUNTIF('DATA QCEW'!$A$2:$A$20,E1857)&gt;0,"19-SECTOR","DETAIL / OTHER"))</x:f>
      </x:c>
    </x:row>
    <x:row r="1858">
      <x:c r="D1858" s="22"/>
      <x:c r="E1858" t="str">
        <x:f>IF(LEFT(TRIM(A1858),6)="NAICS ",IFERROR(MID(TRIM(A1858),7,FIND(" ",TRIM(A1858)&amp;" ",7)-7),""),"")</x:f>
      </x:c>
      <x:c r="F1858" t="str">
        <x:f>IF(E1858="","",TRIM(MID(TRIM(A1858),FIND(" ",TRIM(A1858)&amp;" ",7)+1,255)))</x:f>
      </x:c>
      <x:c r="G1858" t="str">
        <x:f>IF(E1858="","",IF(COUNTIF('DATA QCEW'!$A$2:$A$20,E1858)&gt;0,"19-SECTOR","DETAIL / OTHER"))</x:f>
      </x:c>
    </x:row>
    <x:row r="1859">
      <x:c r="D1859" s="22"/>
      <x:c r="E1859" t="str">
        <x:f>IF(LEFT(TRIM(A1859),6)="NAICS ",IFERROR(MID(TRIM(A1859),7,FIND(" ",TRIM(A1859)&amp;" ",7)-7),""),"")</x:f>
      </x:c>
      <x:c r="F1859" t="str">
        <x:f>IF(E1859="","",TRIM(MID(TRIM(A1859),FIND(" ",TRIM(A1859)&amp;" ",7)+1,255)))</x:f>
      </x:c>
      <x:c r="G1859" t="str">
        <x:f>IF(E1859="","",IF(COUNTIF('DATA QCEW'!$A$2:$A$20,E1859)&gt;0,"19-SECTOR","DETAIL / OTHER"))</x:f>
      </x:c>
    </x:row>
    <x:row r="1860">
      <x:c r="D1860" s="22"/>
      <x:c r="E1860" t="str">
        <x:f>IF(LEFT(TRIM(A1860),6)="NAICS ",IFERROR(MID(TRIM(A1860),7,FIND(" ",TRIM(A1860)&amp;" ",7)-7),""),"")</x:f>
      </x:c>
      <x:c r="F1860" t="str">
        <x:f>IF(E1860="","",TRIM(MID(TRIM(A1860),FIND(" ",TRIM(A1860)&amp;" ",7)+1,255)))</x:f>
      </x:c>
      <x:c r="G1860" t="str">
        <x:f>IF(E1860="","",IF(COUNTIF('DATA QCEW'!$A$2:$A$20,E1860)&gt;0,"19-SECTOR","DETAIL / OTHER"))</x:f>
      </x:c>
    </x:row>
    <x:row r="1861">
      <x:c r="D1861" s="22"/>
      <x:c r="E1861" t="str">
        <x:f>IF(LEFT(TRIM(A1861),6)="NAICS ",IFERROR(MID(TRIM(A1861),7,FIND(" ",TRIM(A1861)&amp;" ",7)-7),""),"")</x:f>
      </x:c>
      <x:c r="F1861" t="str">
        <x:f>IF(E1861="","",TRIM(MID(TRIM(A1861),FIND(" ",TRIM(A1861)&amp;" ",7)+1,255)))</x:f>
      </x:c>
      <x:c r="G1861" t="str">
        <x:f>IF(E1861="","",IF(COUNTIF('DATA QCEW'!$A$2:$A$20,E1861)&gt;0,"19-SECTOR","DETAIL / OTHER"))</x:f>
      </x:c>
    </x:row>
    <x:row r="1862">
      <x:c r="D1862" s="22"/>
      <x:c r="E1862" t="str">
        <x:f>IF(LEFT(TRIM(A1862),6)="NAICS ",IFERROR(MID(TRIM(A1862),7,FIND(" ",TRIM(A1862)&amp;" ",7)-7),""),"")</x:f>
      </x:c>
      <x:c r="F1862" t="str">
        <x:f>IF(E1862="","",TRIM(MID(TRIM(A1862),FIND(" ",TRIM(A1862)&amp;" ",7)+1,255)))</x:f>
      </x:c>
      <x:c r="G1862" t="str">
        <x:f>IF(E1862="","",IF(COUNTIF('DATA QCEW'!$A$2:$A$20,E1862)&gt;0,"19-SECTOR","DETAIL / OTHER"))</x:f>
      </x:c>
    </x:row>
    <x:row r="1863">
      <x:c r="D1863" s="22"/>
      <x:c r="E1863" t="str">
        <x:f>IF(LEFT(TRIM(A1863),6)="NAICS ",IFERROR(MID(TRIM(A1863),7,FIND(" ",TRIM(A1863)&amp;" ",7)-7),""),"")</x:f>
      </x:c>
      <x:c r="F1863" t="str">
        <x:f>IF(E1863="","",TRIM(MID(TRIM(A1863),FIND(" ",TRIM(A1863)&amp;" ",7)+1,255)))</x:f>
      </x:c>
      <x:c r="G1863" t="str">
        <x:f>IF(E1863="","",IF(COUNTIF('DATA QCEW'!$A$2:$A$20,E1863)&gt;0,"19-SECTOR","DETAIL / OTHER"))</x:f>
      </x:c>
    </x:row>
    <x:row r="1864">
      <x:c r="D1864" s="22"/>
      <x:c r="E1864" t="str">
        <x:f>IF(LEFT(TRIM(A1864),6)="NAICS ",IFERROR(MID(TRIM(A1864),7,FIND(" ",TRIM(A1864)&amp;" ",7)-7),""),"")</x:f>
      </x:c>
      <x:c r="F1864" t="str">
        <x:f>IF(E1864="","",TRIM(MID(TRIM(A1864),FIND(" ",TRIM(A1864)&amp;" ",7)+1,255)))</x:f>
      </x:c>
      <x:c r="G1864" t="str">
        <x:f>IF(E1864="","",IF(COUNTIF('DATA QCEW'!$A$2:$A$20,E1864)&gt;0,"19-SECTOR","DETAIL / OTHER"))</x:f>
      </x:c>
    </x:row>
    <x:row r="1865">
      <x:c r="D1865" s="22"/>
      <x:c r="E1865" t="str">
        <x:f>IF(LEFT(TRIM(A1865),6)="NAICS ",IFERROR(MID(TRIM(A1865),7,FIND(" ",TRIM(A1865)&amp;" ",7)-7),""),"")</x:f>
      </x:c>
      <x:c r="F1865" t="str">
        <x:f>IF(E1865="","",TRIM(MID(TRIM(A1865),FIND(" ",TRIM(A1865)&amp;" ",7)+1,255)))</x:f>
      </x:c>
      <x:c r="G1865" t="str">
        <x:f>IF(E1865="","",IF(COUNTIF('DATA QCEW'!$A$2:$A$20,E1865)&gt;0,"19-SECTOR","DETAIL / OTHER"))</x:f>
      </x:c>
    </x:row>
    <x:row r="1866">
      <x:c r="D1866" s="22"/>
      <x:c r="E1866" t="str">
        <x:f>IF(LEFT(TRIM(A1866),6)="NAICS ",IFERROR(MID(TRIM(A1866),7,FIND(" ",TRIM(A1866)&amp;" ",7)-7),""),"")</x:f>
      </x:c>
      <x:c r="F1866" t="str">
        <x:f>IF(E1866="","",TRIM(MID(TRIM(A1866),FIND(" ",TRIM(A1866)&amp;" ",7)+1,255)))</x:f>
      </x:c>
      <x:c r="G1866" t="str">
        <x:f>IF(E1866="","",IF(COUNTIF('DATA QCEW'!$A$2:$A$20,E1866)&gt;0,"19-SECTOR","DETAIL / OTHER"))</x:f>
      </x:c>
    </x:row>
    <x:row r="1867">
      <x:c r="D1867" s="22"/>
      <x:c r="E1867" t="str">
        <x:f>IF(LEFT(TRIM(A1867),6)="NAICS ",IFERROR(MID(TRIM(A1867),7,FIND(" ",TRIM(A1867)&amp;" ",7)-7),""),"")</x:f>
      </x:c>
      <x:c r="F1867" t="str">
        <x:f>IF(E1867="","",TRIM(MID(TRIM(A1867),FIND(" ",TRIM(A1867)&amp;" ",7)+1,255)))</x:f>
      </x:c>
      <x:c r="G1867" t="str">
        <x:f>IF(E1867="","",IF(COUNTIF('DATA QCEW'!$A$2:$A$20,E1867)&gt;0,"19-SECTOR","DETAIL / OTHER"))</x:f>
      </x:c>
    </x:row>
    <x:row r="1868">
      <x:c r="D1868" s="22"/>
      <x:c r="E1868" t="str">
        <x:f>IF(LEFT(TRIM(A1868),6)="NAICS ",IFERROR(MID(TRIM(A1868),7,FIND(" ",TRIM(A1868)&amp;" ",7)-7),""),"")</x:f>
      </x:c>
      <x:c r="F1868" t="str">
        <x:f>IF(E1868="","",TRIM(MID(TRIM(A1868),FIND(" ",TRIM(A1868)&amp;" ",7)+1,255)))</x:f>
      </x:c>
      <x:c r="G1868" t="str">
        <x:f>IF(E1868="","",IF(COUNTIF('DATA QCEW'!$A$2:$A$20,E1868)&gt;0,"19-SECTOR","DETAIL / OTHER"))</x:f>
      </x:c>
    </x:row>
    <x:row r="1869">
      <x:c r="D1869" s="22"/>
      <x:c r="E1869" t="str">
        <x:f>IF(LEFT(TRIM(A1869),6)="NAICS ",IFERROR(MID(TRIM(A1869),7,FIND(" ",TRIM(A1869)&amp;" ",7)-7),""),"")</x:f>
      </x:c>
      <x:c r="F1869" t="str">
        <x:f>IF(E1869="","",TRIM(MID(TRIM(A1869),FIND(" ",TRIM(A1869)&amp;" ",7)+1,255)))</x:f>
      </x:c>
      <x:c r="G1869" t="str">
        <x:f>IF(E1869="","",IF(COUNTIF('DATA QCEW'!$A$2:$A$20,E1869)&gt;0,"19-SECTOR","DETAIL / OTHER"))</x:f>
      </x:c>
    </x:row>
    <x:row r="1870">
      <x:c r="D1870" s="22"/>
      <x:c r="E1870" t="str">
        <x:f>IF(LEFT(TRIM(A1870),6)="NAICS ",IFERROR(MID(TRIM(A1870),7,FIND(" ",TRIM(A1870)&amp;" ",7)-7),""),"")</x:f>
      </x:c>
      <x:c r="F1870" t="str">
        <x:f>IF(E1870="","",TRIM(MID(TRIM(A1870),FIND(" ",TRIM(A1870)&amp;" ",7)+1,255)))</x:f>
      </x:c>
      <x:c r="G1870" t="str">
        <x:f>IF(E1870="","",IF(COUNTIF('DATA QCEW'!$A$2:$A$20,E1870)&gt;0,"19-SECTOR","DETAIL / OTHER"))</x:f>
      </x:c>
    </x:row>
    <x:row r="1871">
      <x:c r="D1871" s="22"/>
      <x:c r="E1871" t="str">
        <x:f>IF(LEFT(TRIM(A1871),6)="NAICS ",IFERROR(MID(TRIM(A1871),7,FIND(" ",TRIM(A1871)&amp;" ",7)-7),""),"")</x:f>
      </x:c>
      <x:c r="F1871" t="str">
        <x:f>IF(E1871="","",TRIM(MID(TRIM(A1871),FIND(" ",TRIM(A1871)&amp;" ",7)+1,255)))</x:f>
      </x:c>
      <x:c r="G1871" t="str">
        <x:f>IF(E1871="","",IF(COUNTIF('DATA QCEW'!$A$2:$A$20,E1871)&gt;0,"19-SECTOR","DETAIL / OTHER"))</x:f>
      </x:c>
    </x:row>
    <x:row r="1872">
      <x:c r="D1872" s="22"/>
      <x:c r="E1872" t="str">
        <x:f>IF(LEFT(TRIM(A1872),6)="NAICS ",IFERROR(MID(TRIM(A1872),7,FIND(" ",TRIM(A1872)&amp;" ",7)-7),""),"")</x:f>
      </x:c>
      <x:c r="F1872" t="str">
        <x:f>IF(E1872="","",TRIM(MID(TRIM(A1872),FIND(" ",TRIM(A1872)&amp;" ",7)+1,255)))</x:f>
      </x:c>
      <x:c r="G1872" t="str">
        <x:f>IF(E1872="","",IF(COUNTIF('DATA QCEW'!$A$2:$A$20,E1872)&gt;0,"19-SECTOR","DETAIL / OTHER"))</x:f>
      </x:c>
    </x:row>
    <x:row r="1873">
      <x:c r="D1873" s="22"/>
      <x:c r="E1873" t="str">
        <x:f>IF(LEFT(TRIM(A1873),6)="NAICS ",IFERROR(MID(TRIM(A1873),7,FIND(" ",TRIM(A1873)&amp;" ",7)-7),""),"")</x:f>
      </x:c>
      <x:c r="F1873" t="str">
        <x:f>IF(E1873="","",TRIM(MID(TRIM(A1873),FIND(" ",TRIM(A1873)&amp;" ",7)+1,255)))</x:f>
      </x:c>
      <x:c r="G1873" t="str">
        <x:f>IF(E1873="","",IF(COUNTIF('DATA QCEW'!$A$2:$A$20,E1873)&gt;0,"19-SECTOR","DETAIL / OTHER"))</x:f>
      </x:c>
    </x:row>
    <x:row r="1874">
      <x:c r="D1874" s="22"/>
      <x:c r="E1874" t="str">
        <x:f>IF(LEFT(TRIM(A1874),6)="NAICS ",IFERROR(MID(TRIM(A1874),7,FIND(" ",TRIM(A1874)&amp;" ",7)-7),""),"")</x:f>
      </x:c>
      <x:c r="F1874" t="str">
        <x:f>IF(E1874="","",TRIM(MID(TRIM(A1874),FIND(" ",TRIM(A1874)&amp;" ",7)+1,255)))</x:f>
      </x:c>
      <x:c r="G1874" t="str">
        <x:f>IF(E1874="","",IF(COUNTIF('DATA QCEW'!$A$2:$A$20,E1874)&gt;0,"19-SECTOR","DETAIL / OTHER"))</x:f>
      </x:c>
    </x:row>
    <x:row r="1875">
      <x:c r="D1875" s="22"/>
      <x:c r="E1875" t="str">
        <x:f>IF(LEFT(TRIM(A1875),6)="NAICS ",IFERROR(MID(TRIM(A1875),7,FIND(" ",TRIM(A1875)&amp;" ",7)-7),""),"")</x:f>
      </x:c>
      <x:c r="F1875" t="str">
        <x:f>IF(E1875="","",TRIM(MID(TRIM(A1875),FIND(" ",TRIM(A1875)&amp;" ",7)+1,255)))</x:f>
      </x:c>
      <x:c r="G1875" t="str">
        <x:f>IF(E1875="","",IF(COUNTIF('DATA QCEW'!$A$2:$A$20,E1875)&gt;0,"19-SECTOR","DETAIL / OTHER"))</x:f>
      </x:c>
    </x:row>
    <x:row r="1876">
      <x:c r="D1876" s="22"/>
      <x:c r="E1876" t="str">
        <x:f>IF(LEFT(TRIM(A1876),6)="NAICS ",IFERROR(MID(TRIM(A1876),7,FIND(" ",TRIM(A1876)&amp;" ",7)-7),""),"")</x:f>
      </x:c>
      <x:c r="F1876" t="str">
        <x:f>IF(E1876="","",TRIM(MID(TRIM(A1876),FIND(" ",TRIM(A1876)&amp;" ",7)+1,255)))</x:f>
      </x:c>
      <x:c r="G1876" t="str">
        <x:f>IF(E1876="","",IF(COUNTIF('DATA QCEW'!$A$2:$A$20,E1876)&gt;0,"19-SECTOR","DETAIL / OTHER"))</x:f>
      </x:c>
    </x:row>
    <x:row r="1877">
      <x:c r="D1877" s="22"/>
      <x:c r="E1877" t="str">
        <x:f>IF(LEFT(TRIM(A1877),6)="NAICS ",IFERROR(MID(TRIM(A1877),7,FIND(" ",TRIM(A1877)&amp;" ",7)-7),""),"")</x:f>
      </x:c>
      <x:c r="F1877" t="str">
        <x:f>IF(E1877="","",TRIM(MID(TRIM(A1877),FIND(" ",TRIM(A1877)&amp;" ",7)+1,255)))</x:f>
      </x:c>
      <x:c r="G1877" t="str">
        <x:f>IF(E1877="","",IF(COUNTIF('DATA QCEW'!$A$2:$A$20,E1877)&gt;0,"19-SECTOR","DETAIL / OTHER"))</x:f>
      </x:c>
    </x:row>
    <x:row r="1878">
      <x:c r="D1878" s="22"/>
      <x:c r="E1878" t="str">
        <x:f>IF(LEFT(TRIM(A1878),6)="NAICS ",IFERROR(MID(TRIM(A1878),7,FIND(" ",TRIM(A1878)&amp;" ",7)-7),""),"")</x:f>
      </x:c>
      <x:c r="F1878" t="str">
        <x:f>IF(E1878="","",TRIM(MID(TRIM(A1878),FIND(" ",TRIM(A1878)&amp;" ",7)+1,255)))</x:f>
      </x:c>
      <x:c r="G1878" t="str">
        <x:f>IF(E1878="","",IF(COUNTIF('DATA QCEW'!$A$2:$A$20,E1878)&gt;0,"19-SECTOR","DETAIL / OTHER"))</x:f>
      </x:c>
    </x:row>
    <x:row r="1879">
      <x:c r="D1879" s="22"/>
      <x:c r="E1879" t="str">
        <x:f>IF(LEFT(TRIM(A1879),6)="NAICS ",IFERROR(MID(TRIM(A1879),7,FIND(" ",TRIM(A1879)&amp;" ",7)-7),""),"")</x:f>
      </x:c>
      <x:c r="F1879" t="str">
        <x:f>IF(E1879="","",TRIM(MID(TRIM(A1879),FIND(" ",TRIM(A1879)&amp;" ",7)+1,255)))</x:f>
      </x:c>
      <x:c r="G1879" t="str">
        <x:f>IF(E1879="","",IF(COUNTIF('DATA QCEW'!$A$2:$A$20,E1879)&gt;0,"19-SECTOR","DETAIL / OTHER"))</x:f>
      </x:c>
    </x:row>
    <x:row r="1880">
      <x:c r="D1880" s="22"/>
      <x:c r="E1880" t="str">
        <x:f>IF(LEFT(TRIM(A1880),6)="NAICS ",IFERROR(MID(TRIM(A1880),7,FIND(" ",TRIM(A1880)&amp;" ",7)-7),""),"")</x:f>
      </x:c>
      <x:c r="F1880" t="str">
        <x:f>IF(E1880="","",TRIM(MID(TRIM(A1880),FIND(" ",TRIM(A1880)&amp;" ",7)+1,255)))</x:f>
      </x:c>
      <x:c r="G1880" t="str">
        <x:f>IF(E1880="","",IF(COUNTIF('DATA QCEW'!$A$2:$A$20,E1880)&gt;0,"19-SECTOR","DETAIL / OTHER"))</x:f>
      </x:c>
    </x:row>
    <x:row r="1881">
      <x:c r="D1881" s="22"/>
      <x:c r="E1881" t="str">
        <x:f>IF(LEFT(TRIM(A1881),6)="NAICS ",IFERROR(MID(TRIM(A1881),7,FIND(" ",TRIM(A1881)&amp;" ",7)-7),""),"")</x:f>
      </x:c>
      <x:c r="F1881" t="str">
        <x:f>IF(E1881="","",TRIM(MID(TRIM(A1881),FIND(" ",TRIM(A1881)&amp;" ",7)+1,255)))</x:f>
      </x:c>
      <x:c r="G1881" t="str">
        <x:f>IF(E1881="","",IF(COUNTIF('DATA QCEW'!$A$2:$A$20,E1881)&gt;0,"19-SECTOR","DETAIL / OTHER"))</x:f>
      </x:c>
    </x:row>
    <x:row r="1882">
      <x:c r="D1882" s="22"/>
      <x:c r="E1882" t="str">
        <x:f>IF(LEFT(TRIM(A1882),6)="NAICS ",IFERROR(MID(TRIM(A1882),7,FIND(" ",TRIM(A1882)&amp;" ",7)-7),""),"")</x:f>
      </x:c>
      <x:c r="F1882" t="str">
        <x:f>IF(E1882="","",TRIM(MID(TRIM(A1882),FIND(" ",TRIM(A1882)&amp;" ",7)+1,255)))</x:f>
      </x:c>
      <x:c r="G1882" t="str">
        <x:f>IF(E1882="","",IF(COUNTIF('DATA QCEW'!$A$2:$A$20,E1882)&gt;0,"19-SECTOR","DETAIL / OTHER"))</x:f>
      </x:c>
    </x:row>
    <x:row r="1883">
      <x:c r="D1883" s="22"/>
      <x:c r="E1883" t="str">
        <x:f>IF(LEFT(TRIM(A1883),6)="NAICS ",IFERROR(MID(TRIM(A1883),7,FIND(" ",TRIM(A1883)&amp;" ",7)-7),""),"")</x:f>
      </x:c>
      <x:c r="F1883" t="str">
        <x:f>IF(E1883="","",TRIM(MID(TRIM(A1883),FIND(" ",TRIM(A1883)&amp;" ",7)+1,255)))</x:f>
      </x:c>
      <x:c r="G1883" t="str">
        <x:f>IF(E1883="","",IF(COUNTIF('DATA QCEW'!$A$2:$A$20,E1883)&gt;0,"19-SECTOR","DETAIL / OTHER"))</x:f>
      </x:c>
    </x:row>
    <x:row r="1884">
      <x:c r="D1884" s="22"/>
      <x:c r="E1884" t="str">
        <x:f>IF(LEFT(TRIM(A1884),6)="NAICS ",IFERROR(MID(TRIM(A1884),7,FIND(" ",TRIM(A1884)&amp;" ",7)-7),""),"")</x:f>
      </x:c>
      <x:c r="F1884" t="str">
        <x:f>IF(E1884="","",TRIM(MID(TRIM(A1884),FIND(" ",TRIM(A1884)&amp;" ",7)+1,255)))</x:f>
      </x:c>
      <x:c r="G1884" t="str">
        <x:f>IF(E1884="","",IF(COUNTIF('DATA QCEW'!$A$2:$A$20,E1884)&gt;0,"19-SECTOR","DETAIL / OTHER"))</x:f>
      </x:c>
    </x:row>
    <x:row r="1885">
      <x:c r="D1885" s="22"/>
      <x:c r="E1885" t="str">
        <x:f>IF(LEFT(TRIM(A1885),6)="NAICS ",IFERROR(MID(TRIM(A1885),7,FIND(" ",TRIM(A1885)&amp;" ",7)-7),""),"")</x:f>
      </x:c>
      <x:c r="F1885" t="str">
        <x:f>IF(E1885="","",TRIM(MID(TRIM(A1885),FIND(" ",TRIM(A1885)&amp;" ",7)+1,255)))</x:f>
      </x:c>
      <x:c r="G1885" t="str">
        <x:f>IF(E1885="","",IF(COUNTIF('DATA QCEW'!$A$2:$A$20,E1885)&gt;0,"19-SECTOR","DETAIL / OTHER"))</x:f>
      </x:c>
    </x:row>
    <x:row r="1886">
      <x:c r="D1886" s="22"/>
      <x:c r="E1886" t="str">
        <x:f>IF(LEFT(TRIM(A1886),6)="NAICS ",IFERROR(MID(TRIM(A1886),7,FIND(" ",TRIM(A1886)&amp;" ",7)-7),""),"")</x:f>
      </x:c>
      <x:c r="F1886" t="str">
        <x:f>IF(E1886="","",TRIM(MID(TRIM(A1886),FIND(" ",TRIM(A1886)&amp;" ",7)+1,255)))</x:f>
      </x:c>
      <x:c r="G1886" t="str">
        <x:f>IF(E1886="","",IF(COUNTIF('DATA QCEW'!$A$2:$A$20,E1886)&gt;0,"19-SECTOR","DETAIL / OTHER"))</x:f>
      </x:c>
    </x:row>
    <x:row r="1887">
      <x:c r="D1887" s="22"/>
      <x:c r="E1887" t="str">
        <x:f>IF(LEFT(TRIM(A1887),6)="NAICS ",IFERROR(MID(TRIM(A1887),7,FIND(" ",TRIM(A1887)&amp;" ",7)-7),""),"")</x:f>
      </x:c>
      <x:c r="F1887" t="str">
        <x:f>IF(E1887="","",TRIM(MID(TRIM(A1887),FIND(" ",TRIM(A1887)&amp;" ",7)+1,255)))</x:f>
      </x:c>
      <x:c r="G1887" t="str">
        <x:f>IF(E1887="","",IF(COUNTIF('DATA QCEW'!$A$2:$A$20,E1887)&gt;0,"19-SECTOR","DETAIL / OTHER"))</x:f>
      </x:c>
    </x:row>
    <x:row r="1888">
      <x:c r="D1888" s="22"/>
      <x:c r="E1888" t="str">
        <x:f>IF(LEFT(TRIM(A1888),6)="NAICS ",IFERROR(MID(TRIM(A1888),7,FIND(" ",TRIM(A1888)&amp;" ",7)-7),""),"")</x:f>
      </x:c>
      <x:c r="F1888" t="str">
        <x:f>IF(E1888="","",TRIM(MID(TRIM(A1888),FIND(" ",TRIM(A1888)&amp;" ",7)+1,255)))</x:f>
      </x:c>
      <x:c r="G1888" t="str">
        <x:f>IF(E1888="","",IF(COUNTIF('DATA QCEW'!$A$2:$A$20,E1888)&gt;0,"19-SECTOR","DETAIL / OTHER"))</x:f>
      </x:c>
    </x:row>
    <x:row r="1889">
      <x:c r="D1889" s="22"/>
      <x:c r="E1889" t="str">
        <x:f>IF(LEFT(TRIM(A1889),6)="NAICS ",IFERROR(MID(TRIM(A1889),7,FIND(" ",TRIM(A1889)&amp;" ",7)-7),""),"")</x:f>
      </x:c>
      <x:c r="F1889" t="str">
        <x:f>IF(E1889="","",TRIM(MID(TRIM(A1889),FIND(" ",TRIM(A1889)&amp;" ",7)+1,255)))</x:f>
      </x:c>
      <x:c r="G1889" t="str">
        <x:f>IF(E1889="","",IF(COUNTIF('DATA QCEW'!$A$2:$A$20,E1889)&gt;0,"19-SECTOR","DETAIL / OTHER"))</x:f>
      </x:c>
    </x:row>
    <x:row r="1890">
      <x:c r="D1890" s="22"/>
      <x:c r="E1890" t="str">
        <x:f>IF(LEFT(TRIM(A1890),6)="NAICS ",IFERROR(MID(TRIM(A1890),7,FIND(" ",TRIM(A1890)&amp;" ",7)-7),""),"")</x:f>
      </x:c>
      <x:c r="F1890" t="str">
        <x:f>IF(E1890="","",TRIM(MID(TRIM(A1890),FIND(" ",TRIM(A1890)&amp;" ",7)+1,255)))</x:f>
      </x:c>
      <x:c r="G1890" t="str">
        <x:f>IF(E1890="","",IF(COUNTIF('DATA QCEW'!$A$2:$A$20,E1890)&gt;0,"19-SECTOR","DETAIL / OTHER"))</x:f>
      </x:c>
    </x:row>
    <x:row r="1891">
      <x:c r="D1891" s="22"/>
      <x:c r="E1891" t="str">
        <x:f>IF(LEFT(TRIM(A1891),6)="NAICS ",IFERROR(MID(TRIM(A1891),7,FIND(" ",TRIM(A1891)&amp;" ",7)-7),""),"")</x:f>
      </x:c>
      <x:c r="F1891" t="str">
        <x:f>IF(E1891="","",TRIM(MID(TRIM(A1891),FIND(" ",TRIM(A1891)&amp;" ",7)+1,255)))</x:f>
      </x:c>
      <x:c r="G1891" t="str">
        <x:f>IF(E1891="","",IF(COUNTIF('DATA QCEW'!$A$2:$A$20,E1891)&gt;0,"19-SECTOR","DETAIL / OTHER"))</x:f>
      </x:c>
    </x:row>
    <x:row r="1892">
      <x:c r="D1892" s="22"/>
      <x:c r="E1892" t="str">
        <x:f>IF(LEFT(TRIM(A1892),6)="NAICS ",IFERROR(MID(TRIM(A1892),7,FIND(" ",TRIM(A1892)&amp;" ",7)-7),""),"")</x:f>
      </x:c>
      <x:c r="F1892" t="str">
        <x:f>IF(E1892="","",TRIM(MID(TRIM(A1892),FIND(" ",TRIM(A1892)&amp;" ",7)+1,255)))</x:f>
      </x:c>
      <x:c r="G1892" t="str">
        <x:f>IF(E1892="","",IF(COUNTIF('DATA QCEW'!$A$2:$A$20,E1892)&gt;0,"19-SECTOR","DETAIL / OTHER"))</x:f>
      </x:c>
    </x:row>
    <x:row r="1893">
      <x:c r="D1893" s="22"/>
      <x:c r="E1893" t="str">
        <x:f>IF(LEFT(TRIM(A1893),6)="NAICS ",IFERROR(MID(TRIM(A1893),7,FIND(" ",TRIM(A1893)&amp;" ",7)-7),""),"")</x:f>
      </x:c>
      <x:c r="F1893" t="str">
        <x:f>IF(E1893="","",TRIM(MID(TRIM(A1893),FIND(" ",TRIM(A1893)&amp;" ",7)+1,255)))</x:f>
      </x:c>
      <x:c r="G1893" t="str">
        <x:f>IF(E1893="","",IF(COUNTIF('DATA QCEW'!$A$2:$A$20,E1893)&gt;0,"19-SECTOR","DETAIL / OTHER"))</x:f>
      </x:c>
    </x:row>
    <x:row r="1894">
      <x:c r="D1894" s="22"/>
      <x:c r="E1894" t="str">
        <x:f>IF(LEFT(TRIM(A1894),6)="NAICS ",IFERROR(MID(TRIM(A1894),7,FIND(" ",TRIM(A1894)&amp;" ",7)-7),""),"")</x:f>
      </x:c>
      <x:c r="F1894" t="str">
        <x:f>IF(E1894="","",TRIM(MID(TRIM(A1894),FIND(" ",TRIM(A1894)&amp;" ",7)+1,255)))</x:f>
      </x:c>
      <x:c r="G1894" t="str">
        <x:f>IF(E1894="","",IF(COUNTIF('DATA QCEW'!$A$2:$A$20,E1894)&gt;0,"19-SECTOR","DETAIL / OTHER"))</x:f>
      </x:c>
    </x:row>
    <x:row r="1895">
      <x:c r="D1895" s="22"/>
      <x:c r="E1895" t="str">
        <x:f>IF(LEFT(TRIM(A1895),6)="NAICS ",IFERROR(MID(TRIM(A1895),7,FIND(" ",TRIM(A1895)&amp;" ",7)-7),""),"")</x:f>
      </x:c>
      <x:c r="F1895" t="str">
        <x:f>IF(E1895="","",TRIM(MID(TRIM(A1895),FIND(" ",TRIM(A1895)&amp;" ",7)+1,255)))</x:f>
      </x:c>
      <x:c r="G1895" t="str">
        <x:f>IF(E1895="","",IF(COUNTIF('DATA QCEW'!$A$2:$A$20,E1895)&gt;0,"19-SECTOR","DETAIL / OTHER"))</x:f>
      </x:c>
    </x:row>
    <x:row r="1896">
      <x:c r="D1896" s="22"/>
      <x:c r="E1896" t="str">
        <x:f>IF(LEFT(TRIM(A1896),6)="NAICS ",IFERROR(MID(TRIM(A1896),7,FIND(" ",TRIM(A1896)&amp;" ",7)-7),""),"")</x:f>
      </x:c>
      <x:c r="F1896" t="str">
        <x:f>IF(E1896="","",TRIM(MID(TRIM(A1896),FIND(" ",TRIM(A1896)&amp;" ",7)+1,255)))</x:f>
      </x:c>
      <x:c r="G1896" t="str">
        <x:f>IF(E1896="","",IF(COUNTIF('DATA QCEW'!$A$2:$A$20,E1896)&gt;0,"19-SECTOR","DETAIL / OTHER"))</x:f>
      </x:c>
    </x:row>
    <x:row r="1897">
      <x:c r="D1897" s="22"/>
      <x:c r="E1897" t="str">
        <x:f>IF(LEFT(TRIM(A1897),6)="NAICS ",IFERROR(MID(TRIM(A1897),7,FIND(" ",TRIM(A1897)&amp;" ",7)-7),""),"")</x:f>
      </x:c>
      <x:c r="F1897" t="str">
        <x:f>IF(E1897="","",TRIM(MID(TRIM(A1897),FIND(" ",TRIM(A1897)&amp;" ",7)+1,255)))</x:f>
      </x:c>
      <x:c r="G1897" t="str">
        <x:f>IF(E1897="","",IF(COUNTIF('DATA QCEW'!$A$2:$A$20,E1897)&gt;0,"19-SECTOR","DETAIL / OTHER"))</x:f>
      </x:c>
    </x:row>
    <x:row r="1898">
      <x:c r="D1898" s="22"/>
      <x:c r="E1898" t="str">
        <x:f>IF(LEFT(TRIM(A1898),6)="NAICS ",IFERROR(MID(TRIM(A1898),7,FIND(" ",TRIM(A1898)&amp;" ",7)-7),""),"")</x:f>
      </x:c>
      <x:c r="F1898" t="str">
        <x:f>IF(E1898="","",TRIM(MID(TRIM(A1898),FIND(" ",TRIM(A1898)&amp;" ",7)+1,255)))</x:f>
      </x:c>
      <x:c r="G1898" t="str">
        <x:f>IF(E1898="","",IF(COUNTIF('DATA QCEW'!$A$2:$A$20,E1898)&gt;0,"19-SECTOR","DETAIL / OTHER"))</x:f>
      </x:c>
    </x:row>
    <x:row r="1899">
      <x:c r="D1899" s="22"/>
      <x:c r="E1899" t="str">
        <x:f>IF(LEFT(TRIM(A1899),6)="NAICS ",IFERROR(MID(TRIM(A1899),7,FIND(" ",TRIM(A1899)&amp;" ",7)-7),""),"")</x:f>
      </x:c>
      <x:c r="F1899" t="str">
        <x:f>IF(E1899="","",TRIM(MID(TRIM(A1899),FIND(" ",TRIM(A1899)&amp;" ",7)+1,255)))</x:f>
      </x:c>
      <x:c r="G1899" t="str">
        <x:f>IF(E1899="","",IF(COUNTIF('DATA QCEW'!$A$2:$A$20,E1899)&gt;0,"19-SECTOR","DETAIL / OTHER"))</x:f>
      </x:c>
    </x:row>
    <x:row r="1900">
      <x:c r="D1900" s="22"/>
      <x:c r="E1900" t="str">
        <x:f>IF(LEFT(TRIM(A1900),6)="NAICS ",IFERROR(MID(TRIM(A1900),7,FIND(" ",TRIM(A1900)&amp;" ",7)-7),""),"")</x:f>
      </x:c>
      <x:c r="F1900" t="str">
        <x:f>IF(E1900="","",TRIM(MID(TRIM(A1900),FIND(" ",TRIM(A1900)&amp;" ",7)+1,255)))</x:f>
      </x:c>
      <x:c r="G1900" t="str">
        <x:f>IF(E1900="","",IF(COUNTIF('DATA QCEW'!$A$2:$A$20,E1900)&gt;0,"19-SECTOR","DETAIL / OTHER"))</x:f>
      </x:c>
    </x:row>
    <x:row r="1901">
      <x:c r="D1901" s="22"/>
      <x:c r="E1901" t="str">
        <x:f>IF(LEFT(TRIM(A1901),6)="NAICS ",IFERROR(MID(TRIM(A1901),7,FIND(" ",TRIM(A1901)&amp;" ",7)-7),""),"")</x:f>
      </x:c>
      <x:c r="F1901" t="str">
        <x:f>IF(E1901="","",TRIM(MID(TRIM(A1901),FIND(" ",TRIM(A1901)&amp;" ",7)+1,255)))</x:f>
      </x:c>
      <x:c r="G1901" t="str">
        <x:f>IF(E1901="","",IF(COUNTIF('DATA QCEW'!$A$2:$A$20,E1901)&gt;0,"19-SECTOR","DETAIL / OTHER"))</x:f>
      </x:c>
    </x:row>
    <x:row r="1902">
      <x:c r="D1902" s="22"/>
      <x:c r="E1902" t="str">
        <x:f>IF(LEFT(TRIM(A1902),6)="NAICS ",IFERROR(MID(TRIM(A1902),7,FIND(" ",TRIM(A1902)&amp;" ",7)-7),""),"")</x:f>
      </x:c>
      <x:c r="F1902" t="str">
        <x:f>IF(E1902="","",TRIM(MID(TRIM(A1902),FIND(" ",TRIM(A1902)&amp;" ",7)+1,255)))</x:f>
      </x:c>
      <x:c r="G1902" t="str">
        <x:f>IF(E1902="","",IF(COUNTIF('DATA QCEW'!$A$2:$A$20,E1902)&gt;0,"19-SECTOR","DETAIL / OTHER"))</x:f>
      </x:c>
    </x:row>
    <x:row r="1903">
      <x:c r="D1903" s="22"/>
      <x:c r="E1903" t="str">
        <x:f>IF(LEFT(TRIM(A1903),6)="NAICS ",IFERROR(MID(TRIM(A1903),7,FIND(" ",TRIM(A1903)&amp;" ",7)-7),""),"")</x:f>
      </x:c>
      <x:c r="F1903" t="str">
        <x:f>IF(E1903="","",TRIM(MID(TRIM(A1903),FIND(" ",TRIM(A1903)&amp;" ",7)+1,255)))</x:f>
      </x:c>
      <x:c r="G1903" t="str">
        <x:f>IF(E1903="","",IF(COUNTIF('DATA QCEW'!$A$2:$A$20,E1903)&gt;0,"19-SECTOR","DETAIL / OTHER"))</x:f>
      </x:c>
    </x:row>
    <x:row r="1904">
      <x:c r="D1904" s="22"/>
      <x:c r="E1904" t="str">
        <x:f>IF(LEFT(TRIM(A1904),6)="NAICS ",IFERROR(MID(TRIM(A1904),7,FIND(" ",TRIM(A1904)&amp;" ",7)-7),""),"")</x:f>
      </x:c>
      <x:c r="F1904" t="str">
        <x:f>IF(E1904="","",TRIM(MID(TRIM(A1904),FIND(" ",TRIM(A1904)&amp;" ",7)+1,255)))</x:f>
      </x:c>
      <x:c r="G1904" t="str">
        <x:f>IF(E1904="","",IF(COUNTIF('DATA QCEW'!$A$2:$A$20,E1904)&gt;0,"19-SECTOR","DETAIL / OTHER"))</x:f>
      </x:c>
    </x:row>
    <x:row r="1905">
      <x:c r="D1905" s="22"/>
      <x:c r="E1905" t="str">
        <x:f>IF(LEFT(TRIM(A1905),6)="NAICS ",IFERROR(MID(TRIM(A1905),7,FIND(" ",TRIM(A1905)&amp;" ",7)-7),""),"")</x:f>
      </x:c>
      <x:c r="F1905" t="str">
        <x:f>IF(E1905="","",TRIM(MID(TRIM(A1905),FIND(" ",TRIM(A1905)&amp;" ",7)+1,255)))</x:f>
      </x:c>
      <x:c r="G1905" t="str">
        <x:f>IF(E1905="","",IF(COUNTIF('DATA QCEW'!$A$2:$A$20,E1905)&gt;0,"19-SECTOR","DETAIL / OTHER"))</x:f>
      </x:c>
    </x:row>
    <x:row r="1906">
      <x:c r="D1906" s="22"/>
      <x:c r="E1906" t="str">
        <x:f>IF(LEFT(TRIM(A1906),6)="NAICS ",IFERROR(MID(TRIM(A1906),7,FIND(" ",TRIM(A1906)&amp;" ",7)-7),""),"")</x:f>
      </x:c>
      <x:c r="F1906" t="str">
        <x:f>IF(E1906="","",TRIM(MID(TRIM(A1906),FIND(" ",TRIM(A1906)&amp;" ",7)+1,255)))</x:f>
      </x:c>
      <x:c r="G1906" t="str">
        <x:f>IF(E1906="","",IF(COUNTIF('DATA QCEW'!$A$2:$A$20,E1906)&gt;0,"19-SECTOR","DETAIL / OTHER"))</x:f>
      </x:c>
    </x:row>
    <x:row r="1907">
      <x:c r="D1907" s="22"/>
      <x:c r="E1907" t="str">
        <x:f>IF(LEFT(TRIM(A1907),6)="NAICS ",IFERROR(MID(TRIM(A1907),7,FIND(" ",TRIM(A1907)&amp;" ",7)-7),""),"")</x:f>
      </x:c>
      <x:c r="F1907" t="str">
        <x:f>IF(E1907="","",TRIM(MID(TRIM(A1907),FIND(" ",TRIM(A1907)&amp;" ",7)+1,255)))</x:f>
      </x:c>
      <x:c r="G1907" t="str">
        <x:f>IF(E1907="","",IF(COUNTIF('DATA QCEW'!$A$2:$A$20,E1907)&gt;0,"19-SECTOR","DETAIL / OTHER"))</x:f>
      </x:c>
    </x:row>
    <x:row r="1908">
      <x:c r="D1908" s="22"/>
      <x:c r="E1908" t="str">
        <x:f>IF(LEFT(TRIM(A1908),6)="NAICS ",IFERROR(MID(TRIM(A1908),7,FIND(" ",TRIM(A1908)&amp;" ",7)-7),""),"")</x:f>
      </x:c>
      <x:c r="F1908" t="str">
        <x:f>IF(E1908="","",TRIM(MID(TRIM(A1908),FIND(" ",TRIM(A1908)&amp;" ",7)+1,255)))</x:f>
      </x:c>
      <x:c r="G1908" t="str">
        <x:f>IF(E1908="","",IF(COUNTIF('DATA QCEW'!$A$2:$A$20,E1908)&gt;0,"19-SECTOR","DETAIL / OTHER"))</x:f>
      </x:c>
    </x:row>
    <x:row r="1909">
      <x:c r="D1909" s="22"/>
      <x:c r="E1909" t="str">
        <x:f>IF(LEFT(TRIM(A1909),6)="NAICS ",IFERROR(MID(TRIM(A1909),7,FIND(" ",TRIM(A1909)&amp;" ",7)-7),""),"")</x:f>
      </x:c>
      <x:c r="F1909" t="str">
        <x:f>IF(E1909="","",TRIM(MID(TRIM(A1909),FIND(" ",TRIM(A1909)&amp;" ",7)+1,255)))</x:f>
      </x:c>
      <x:c r="G1909" t="str">
        <x:f>IF(E1909="","",IF(COUNTIF('DATA QCEW'!$A$2:$A$20,E1909)&gt;0,"19-SECTOR","DETAIL / OTHER"))</x:f>
      </x:c>
    </x:row>
    <x:row r="1910">
      <x:c r="D1910" s="22"/>
      <x:c r="E1910" t="str">
        <x:f>IF(LEFT(TRIM(A1910),6)="NAICS ",IFERROR(MID(TRIM(A1910),7,FIND(" ",TRIM(A1910)&amp;" ",7)-7),""),"")</x:f>
      </x:c>
      <x:c r="F1910" t="str">
        <x:f>IF(E1910="","",TRIM(MID(TRIM(A1910),FIND(" ",TRIM(A1910)&amp;" ",7)+1,255)))</x:f>
      </x:c>
      <x:c r="G1910" t="str">
        <x:f>IF(E1910="","",IF(COUNTIF('DATA QCEW'!$A$2:$A$20,E1910)&gt;0,"19-SECTOR","DETAIL / OTHER"))</x:f>
      </x:c>
    </x:row>
    <x:row r="1911">
      <x:c r="D1911" s="22"/>
      <x:c r="E1911" t="str">
        <x:f>IF(LEFT(TRIM(A1911),6)="NAICS ",IFERROR(MID(TRIM(A1911),7,FIND(" ",TRIM(A1911)&amp;" ",7)-7),""),"")</x:f>
      </x:c>
      <x:c r="F1911" t="str">
        <x:f>IF(E1911="","",TRIM(MID(TRIM(A1911),FIND(" ",TRIM(A1911)&amp;" ",7)+1,255)))</x:f>
      </x:c>
      <x:c r="G1911" t="str">
        <x:f>IF(E1911="","",IF(COUNTIF('DATA QCEW'!$A$2:$A$20,E1911)&gt;0,"19-SECTOR","DETAIL / OTHER"))</x:f>
      </x:c>
    </x:row>
    <x:row r="1912">
      <x:c r="D1912" s="22"/>
      <x:c r="E1912" t="str">
        <x:f>IF(LEFT(TRIM(A1912),6)="NAICS ",IFERROR(MID(TRIM(A1912),7,FIND(" ",TRIM(A1912)&amp;" ",7)-7),""),"")</x:f>
      </x:c>
      <x:c r="F1912" t="str">
        <x:f>IF(E1912="","",TRIM(MID(TRIM(A1912),FIND(" ",TRIM(A1912)&amp;" ",7)+1,255)))</x:f>
      </x:c>
      <x:c r="G1912" t="str">
        <x:f>IF(E1912="","",IF(COUNTIF('DATA QCEW'!$A$2:$A$20,E1912)&gt;0,"19-SECTOR","DETAIL / OTHER"))</x:f>
      </x:c>
    </x:row>
    <x:row r="1913">
      <x:c r="D1913" s="22"/>
      <x:c r="E1913" t="str">
        <x:f>IF(LEFT(TRIM(A1913),6)="NAICS ",IFERROR(MID(TRIM(A1913),7,FIND(" ",TRIM(A1913)&amp;" ",7)-7),""),"")</x:f>
      </x:c>
      <x:c r="F1913" t="str">
        <x:f>IF(E1913="","",TRIM(MID(TRIM(A1913),FIND(" ",TRIM(A1913)&amp;" ",7)+1,255)))</x:f>
      </x:c>
      <x:c r="G1913" t="str">
        <x:f>IF(E1913="","",IF(COUNTIF('DATA QCEW'!$A$2:$A$20,E1913)&gt;0,"19-SECTOR","DETAIL / OTHER"))</x:f>
      </x:c>
    </x:row>
    <x:row r="1914">
      <x:c r="D1914" s="22"/>
      <x:c r="E1914" t="str">
        <x:f>IF(LEFT(TRIM(A1914),6)="NAICS ",IFERROR(MID(TRIM(A1914),7,FIND(" ",TRIM(A1914)&amp;" ",7)-7),""),"")</x:f>
      </x:c>
      <x:c r="F1914" t="str">
        <x:f>IF(E1914="","",TRIM(MID(TRIM(A1914),FIND(" ",TRIM(A1914)&amp;" ",7)+1,255)))</x:f>
      </x:c>
      <x:c r="G1914" t="str">
        <x:f>IF(E1914="","",IF(COUNTIF('DATA QCEW'!$A$2:$A$20,E1914)&gt;0,"19-SECTOR","DETAIL / OTHER"))</x:f>
      </x:c>
    </x:row>
    <x:row r="1915">
      <x:c r="D1915" s="22"/>
      <x:c r="E1915" t="str">
        <x:f>IF(LEFT(TRIM(A1915),6)="NAICS ",IFERROR(MID(TRIM(A1915),7,FIND(" ",TRIM(A1915)&amp;" ",7)-7),""),"")</x:f>
      </x:c>
      <x:c r="F1915" t="str">
        <x:f>IF(E1915="","",TRIM(MID(TRIM(A1915),FIND(" ",TRIM(A1915)&amp;" ",7)+1,255)))</x:f>
      </x:c>
      <x:c r="G1915" t="str">
        <x:f>IF(E1915="","",IF(COUNTIF('DATA QCEW'!$A$2:$A$20,E1915)&gt;0,"19-SECTOR","DETAIL / OTHER"))</x:f>
      </x:c>
    </x:row>
    <x:row r="1916">
      <x:c r="D1916" s="22"/>
      <x:c r="E1916" t="str">
        <x:f>IF(LEFT(TRIM(A1916),6)="NAICS ",IFERROR(MID(TRIM(A1916),7,FIND(" ",TRIM(A1916)&amp;" ",7)-7),""),"")</x:f>
      </x:c>
      <x:c r="F1916" t="str">
        <x:f>IF(E1916="","",TRIM(MID(TRIM(A1916),FIND(" ",TRIM(A1916)&amp;" ",7)+1,255)))</x:f>
      </x:c>
      <x:c r="G1916" t="str">
        <x:f>IF(E1916="","",IF(COUNTIF('DATA QCEW'!$A$2:$A$20,E1916)&gt;0,"19-SECTOR","DETAIL / OTHER"))</x:f>
      </x:c>
    </x:row>
    <x:row r="1917">
      <x:c r="D1917" s="22"/>
      <x:c r="E1917" t="str">
        <x:f>IF(LEFT(TRIM(A1917),6)="NAICS ",IFERROR(MID(TRIM(A1917),7,FIND(" ",TRIM(A1917)&amp;" ",7)-7),""),"")</x:f>
      </x:c>
      <x:c r="F1917" t="str">
        <x:f>IF(E1917="","",TRIM(MID(TRIM(A1917),FIND(" ",TRIM(A1917)&amp;" ",7)+1,255)))</x:f>
      </x:c>
      <x:c r="G1917" t="str">
        <x:f>IF(E1917="","",IF(COUNTIF('DATA QCEW'!$A$2:$A$20,E1917)&gt;0,"19-SECTOR","DETAIL / OTHER"))</x:f>
      </x:c>
    </x:row>
    <x:row r="1918">
      <x:c r="D1918" s="22"/>
      <x:c r="E1918" t="str">
        <x:f>IF(LEFT(TRIM(A1918),6)="NAICS ",IFERROR(MID(TRIM(A1918),7,FIND(" ",TRIM(A1918)&amp;" ",7)-7),""),"")</x:f>
      </x:c>
      <x:c r="F1918" t="str">
        <x:f>IF(E1918="","",TRIM(MID(TRIM(A1918),FIND(" ",TRIM(A1918)&amp;" ",7)+1,255)))</x:f>
      </x:c>
      <x:c r="G1918" t="str">
        <x:f>IF(E1918="","",IF(COUNTIF('DATA QCEW'!$A$2:$A$20,E1918)&gt;0,"19-SECTOR","DETAIL / OTHER"))</x:f>
      </x:c>
    </x:row>
    <x:row r="1919">
      <x:c r="D1919" s="22"/>
      <x:c r="E1919" t="str">
        <x:f>IF(LEFT(TRIM(A1919),6)="NAICS ",IFERROR(MID(TRIM(A1919),7,FIND(" ",TRIM(A1919)&amp;" ",7)-7),""),"")</x:f>
      </x:c>
      <x:c r="F1919" t="str">
        <x:f>IF(E1919="","",TRIM(MID(TRIM(A1919),FIND(" ",TRIM(A1919)&amp;" ",7)+1,255)))</x:f>
      </x:c>
      <x:c r="G1919" t="str">
        <x:f>IF(E1919="","",IF(COUNTIF('DATA QCEW'!$A$2:$A$20,E1919)&gt;0,"19-SECTOR","DETAIL / OTHER"))</x:f>
      </x:c>
    </x:row>
    <x:row r="1920">
      <x:c r="D1920" s="22"/>
      <x:c r="E1920" t="str">
        <x:f>IF(LEFT(TRIM(A1920),6)="NAICS ",IFERROR(MID(TRIM(A1920),7,FIND(" ",TRIM(A1920)&amp;" ",7)-7),""),"")</x:f>
      </x:c>
      <x:c r="F1920" t="str">
        <x:f>IF(E1920="","",TRIM(MID(TRIM(A1920),FIND(" ",TRIM(A1920)&amp;" ",7)+1,255)))</x:f>
      </x:c>
      <x:c r="G1920" t="str">
        <x:f>IF(E1920="","",IF(COUNTIF('DATA QCEW'!$A$2:$A$20,E1920)&gt;0,"19-SECTOR","DETAIL / OTHER"))</x:f>
      </x:c>
    </x:row>
    <x:row r="1921">
      <x:c r="D1921" s="22"/>
      <x:c r="E1921" t="str">
        <x:f>IF(LEFT(TRIM(A1921),6)="NAICS ",IFERROR(MID(TRIM(A1921),7,FIND(" ",TRIM(A1921)&amp;" ",7)-7),""),"")</x:f>
      </x:c>
      <x:c r="F1921" t="str">
        <x:f>IF(E1921="","",TRIM(MID(TRIM(A1921),FIND(" ",TRIM(A1921)&amp;" ",7)+1,255)))</x:f>
      </x:c>
      <x:c r="G1921" t="str">
        <x:f>IF(E1921="","",IF(COUNTIF('DATA QCEW'!$A$2:$A$20,E1921)&gt;0,"19-SECTOR","DETAIL / OTHER"))</x:f>
      </x:c>
    </x:row>
    <x:row r="1922">
      <x:c r="D1922" s="22"/>
      <x:c r="E1922" t="str">
        <x:f>IF(LEFT(TRIM(A1922),6)="NAICS ",IFERROR(MID(TRIM(A1922),7,FIND(" ",TRIM(A1922)&amp;" ",7)-7),""),"")</x:f>
      </x:c>
      <x:c r="F1922" t="str">
        <x:f>IF(E1922="","",TRIM(MID(TRIM(A1922),FIND(" ",TRIM(A1922)&amp;" ",7)+1,255)))</x:f>
      </x:c>
      <x:c r="G1922" t="str">
        <x:f>IF(E1922="","",IF(COUNTIF('DATA QCEW'!$A$2:$A$20,E1922)&gt;0,"19-SECTOR","DETAIL / OTHER"))</x:f>
      </x:c>
    </x:row>
    <x:row r="1923">
      <x:c r="D1923" s="22"/>
      <x:c r="E1923" t="str">
        <x:f>IF(LEFT(TRIM(A1923),6)="NAICS ",IFERROR(MID(TRIM(A1923),7,FIND(" ",TRIM(A1923)&amp;" ",7)-7),""),"")</x:f>
      </x:c>
      <x:c r="F1923" t="str">
        <x:f>IF(E1923="","",TRIM(MID(TRIM(A1923),FIND(" ",TRIM(A1923)&amp;" ",7)+1,255)))</x:f>
      </x:c>
      <x:c r="G1923" t="str">
        <x:f>IF(E1923="","",IF(COUNTIF('DATA QCEW'!$A$2:$A$20,E1923)&gt;0,"19-SECTOR","DETAIL / OTHER"))</x:f>
      </x:c>
    </x:row>
    <x:row r="1924">
      <x:c r="D1924" s="22"/>
      <x:c r="E1924" t="str">
        <x:f>IF(LEFT(TRIM(A1924),6)="NAICS ",IFERROR(MID(TRIM(A1924),7,FIND(" ",TRIM(A1924)&amp;" ",7)-7),""),"")</x:f>
      </x:c>
      <x:c r="F1924" t="str">
        <x:f>IF(E1924="","",TRIM(MID(TRIM(A1924),FIND(" ",TRIM(A1924)&amp;" ",7)+1,255)))</x:f>
      </x:c>
      <x:c r="G1924" t="str">
        <x:f>IF(E1924="","",IF(COUNTIF('DATA QCEW'!$A$2:$A$20,E1924)&gt;0,"19-SECTOR","DETAIL / OTHER"))</x:f>
      </x:c>
    </x:row>
    <x:row r="1925">
      <x:c r="D1925" s="22"/>
      <x:c r="E1925" t="str">
        <x:f>IF(LEFT(TRIM(A1925),6)="NAICS ",IFERROR(MID(TRIM(A1925),7,FIND(" ",TRIM(A1925)&amp;" ",7)-7),""),"")</x:f>
      </x:c>
      <x:c r="F1925" t="str">
        <x:f>IF(E1925="","",TRIM(MID(TRIM(A1925),FIND(" ",TRIM(A1925)&amp;" ",7)+1,255)))</x:f>
      </x:c>
      <x:c r="G1925" t="str">
        <x:f>IF(E1925="","",IF(COUNTIF('DATA QCEW'!$A$2:$A$20,E1925)&gt;0,"19-SECTOR","DETAIL / OTHER"))</x:f>
      </x:c>
    </x:row>
    <x:row r="1926">
      <x:c r="D1926" s="22"/>
      <x:c r="E1926" t="str">
        <x:f>IF(LEFT(TRIM(A1926),6)="NAICS ",IFERROR(MID(TRIM(A1926),7,FIND(" ",TRIM(A1926)&amp;" ",7)-7),""),"")</x:f>
      </x:c>
      <x:c r="F1926" t="str">
        <x:f>IF(E1926="","",TRIM(MID(TRIM(A1926),FIND(" ",TRIM(A1926)&amp;" ",7)+1,255)))</x:f>
      </x:c>
      <x:c r="G1926" t="str">
        <x:f>IF(E1926="","",IF(COUNTIF('DATA QCEW'!$A$2:$A$20,E1926)&gt;0,"19-SECTOR","DETAIL / OTHER"))</x:f>
      </x:c>
    </x:row>
    <x:row r="1927">
      <x:c r="D1927" s="22"/>
      <x:c r="E1927" t="str">
        <x:f>IF(LEFT(TRIM(A1927),6)="NAICS ",IFERROR(MID(TRIM(A1927),7,FIND(" ",TRIM(A1927)&amp;" ",7)-7),""),"")</x:f>
      </x:c>
      <x:c r="F1927" t="str">
        <x:f>IF(E1927="","",TRIM(MID(TRIM(A1927),FIND(" ",TRIM(A1927)&amp;" ",7)+1,255)))</x:f>
      </x:c>
      <x:c r="G1927" t="str">
        <x:f>IF(E1927="","",IF(COUNTIF('DATA QCEW'!$A$2:$A$20,E1927)&gt;0,"19-SECTOR","DETAIL / OTHER"))</x:f>
      </x:c>
    </x:row>
    <x:row r="1928">
      <x:c r="D1928" s="22"/>
      <x:c r="E1928" t="str">
        <x:f>IF(LEFT(TRIM(A1928),6)="NAICS ",IFERROR(MID(TRIM(A1928),7,FIND(" ",TRIM(A1928)&amp;" ",7)-7),""),"")</x:f>
      </x:c>
      <x:c r="F1928" t="str">
        <x:f>IF(E1928="","",TRIM(MID(TRIM(A1928),FIND(" ",TRIM(A1928)&amp;" ",7)+1,255)))</x:f>
      </x:c>
      <x:c r="G1928" t="str">
        <x:f>IF(E1928="","",IF(COUNTIF('DATA QCEW'!$A$2:$A$20,E1928)&gt;0,"19-SECTOR","DETAIL / OTHER"))</x:f>
      </x:c>
    </x:row>
    <x:row r="1929">
      <x:c r="D1929" s="22"/>
      <x:c r="E1929" t="str">
        <x:f>IF(LEFT(TRIM(A1929),6)="NAICS ",IFERROR(MID(TRIM(A1929),7,FIND(" ",TRIM(A1929)&amp;" ",7)-7),""),"")</x:f>
      </x:c>
      <x:c r="F1929" t="str">
        <x:f>IF(E1929="","",TRIM(MID(TRIM(A1929),FIND(" ",TRIM(A1929)&amp;" ",7)+1,255)))</x:f>
      </x:c>
      <x:c r="G1929" t="str">
        <x:f>IF(E1929="","",IF(COUNTIF('DATA QCEW'!$A$2:$A$20,E1929)&gt;0,"19-SECTOR","DETAIL / OTHER"))</x:f>
      </x:c>
    </x:row>
    <x:row r="1930">
      <x:c r="D1930" s="22"/>
      <x:c r="E1930" t="str">
        <x:f>IF(LEFT(TRIM(A1930),6)="NAICS ",IFERROR(MID(TRIM(A1930),7,FIND(" ",TRIM(A1930)&amp;" ",7)-7),""),"")</x:f>
      </x:c>
      <x:c r="F1930" t="str">
        <x:f>IF(E1930="","",TRIM(MID(TRIM(A1930),FIND(" ",TRIM(A1930)&amp;" ",7)+1,255)))</x:f>
      </x:c>
      <x:c r="G1930" t="str">
        <x:f>IF(E1930="","",IF(COUNTIF('DATA QCEW'!$A$2:$A$20,E1930)&gt;0,"19-SECTOR","DETAIL / OTHER"))</x:f>
      </x:c>
    </x:row>
    <x:row r="1931">
      <x:c r="D1931" s="22"/>
      <x:c r="E1931" t="str">
        <x:f>IF(LEFT(TRIM(A1931),6)="NAICS ",IFERROR(MID(TRIM(A1931),7,FIND(" ",TRIM(A1931)&amp;" ",7)-7),""),"")</x:f>
      </x:c>
      <x:c r="F1931" t="str">
        <x:f>IF(E1931="","",TRIM(MID(TRIM(A1931),FIND(" ",TRIM(A1931)&amp;" ",7)+1,255)))</x:f>
      </x:c>
      <x:c r="G1931" t="str">
        <x:f>IF(E1931="","",IF(COUNTIF('DATA QCEW'!$A$2:$A$20,E1931)&gt;0,"19-SECTOR","DETAIL / OTHER"))</x:f>
      </x:c>
    </x:row>
    <x:row r="1932">
      <x:c r="D1932" s="22"/>
      <x:c r="E1932" t="str">
        <x:f>IF(LEFT(TRIM(A1932),6)="NAICS ",IFERROR(MID(TRIM(A1932),7,FIND(" ",TRIM(A1932)&amp;" ",7)-7),""),"")</x:f>
      </x:c>
      <x:c r="F1932" t="str">
        <x:f>IF(E1932="","",TRIM(MID(TRIM(A1932),FIND(" ",TRIM(A1932)&amp;" ",7)+1,255)))</x:f>
      </x:c>
      <x:c r="G1932" t="str">
        <x:f>IF(E1932="","",IF(COUNTIF('DATA QCEW'!$A$2:$A$20,E1932)&gt;0,"19-SECTOR","DETAIL / OTHER"))</x:f>
      </x:c>
    </x:row>
    <x:row r="1933">
      <x:c r="D1933" s="22"/>
      <x:c r="E1933" t="str">
        <x:f>IF(LEFT(TRIM(A1933),6)="NAICS ",IFERROR(MID(TRIM(A1933),7,FIND(" ",TRIM(A1933)&amp;" ",7)-7),""),"")</x:f>
      </x:c>
      <x:c r="F1933" t="str">
        <x:f>IF(E1933="","",TRIM(MID(TRIM(A1933),FIND(" ",TRIM(A1933)&amp;" ",7)+1,255)))</x:f>
      </x:c>
      <x:c r="G1933" t="str">
        <x:f>IF(E1933="","",IF(COUNTIF('DATA QCEW'!$A$2:$A$20,E1933)&gt;0,"19-SECTOR","DETAIL / OTHER"))</x:f>
      </x:c>
    </x:row>
    <x:row r="1934">
      <x:c r="D1934" s="22"/>
      <x:c r="E1934" t="str">
        <x:f>IF(LEFT(TRIM(A1934),6)="NAICS ",IFERROR(MID(TRIM(A1934),7,FIND(" ",TRIM(A1934)&amp;" ",7)-7),""),"")</x:f>
      </x:c>
      <x:c r="F1934" t="str">
        <x:f>IF(E1934="","",TRIM(MID(TRIM(A1934),FIND(" ",TRIM(A1934)&amp;" ",7)+1,255)))</x:f>
      </x:c>
      <x:c r="G1934" t="str">
        <x:f>IF(E1934="","",IF(COUNTIF('DATA QCEW'!$A$2:$A$20,E1934)&gt;0,"19-SECTOR","DETAIL / OTHER"))</x:f>
      </x:c>
    </x:row>
    <x:row r="1935">
      <x:c r="D1935" s="22"/>
      <x:c r="E1935" t="str">
        <x:f>IF(LEFT(TRIM(A1935),6)="NAICS ",IFERROR(MID(TRIM(A1935),7,FIND(" ",TRIM(A1935)&amp;" ",7)-7),""),"")</x:f>
      </x:c>
      <x:c r="F1935" t="str">
        <x:f>IF(E1935="","",TRIM(MID(TRIM(A1935),FIND(" ",TRIM(A1935)&amp;" ",7)+1,255)))</x:f>
      </x:c>
      <x:c r="G1935" t="str">
        <x:f>IF(E1935="","",IF(COUNTIF('DATA QCEW'!$A$2:$A$20,E1935)&gt;0,"19-SECTOR","DETAIL / OTHER"))</x:f>
      </x:c>
    </x:row>
    <x:row r="1936">
      <x:c r="D1936" s="22"/>
      <x:c r="E1936" t="str">
        <x:f>IF(LEFT(TRIM(A1936),6)="NAICS ",IFERROR(MID(TRIM(A1936),7,FIND(" ",TRIM(A1936)&amp;" ",7)-7),""),"")</x:f>
      </x:c>
      <x:c r="F1936" t="str">
        <x:f>IF(E1936="","",TRIM(MID(TRIM(A1936),FIND(" ",TRIM(A1936)&amp;" ",7)+1,255)))</x:f>
      </x:c>
      <x:c r="G1936" t="str">
        <x:f>IF(E1936="","",IF(COUNTIF('DATA QCEW'!$A$2:$A$20,E1936)&gt;0,"19-SECTOR","DETAIL / OTHER"))</x:f>
      </x:c>
    </x:row>
    <x:row r="1937">
      <x:c r="D1937" s="22"/>
      <x:c r="E1937" t="str">
        <x:f>IF(LEFT(TRIM(A1937),6)="NAICS ",IFERROR(MID(TRIM(A1937),7,FIND(" ",TRIM(A1937)&amp;" ",7)-7),""),"")</x:f>
      </x:c>
      <x:c r="F1937" t="str">
        <x:f>IF(E1937="","",TRIM(MID(TRIM(A1937),FIND(" ",TRIM(A1937)&amp;" ",7)+1,255)))</x:f>
      </x:c>
      <x:c r="G1937" t="str">
        <x:f>IF(E1937="","",IF(COUNTIF('DATA QCEW'!$A$2:$A$20,E1937)&gt;0,"19-SECTOR","DETAIL / OTHER"))</x:f>
      </x:c>
    </x:row>
    <x:row r="1938">
      <x:c r="D1938" s="22"/>
      <x:c r="E1938" t="str">
        <x:f>IF(LEFT(TRIM(A1938),6)="NAICS ",IFERROR(MID(TRIM(A1938),7,FIND(" ",TRIM(A1938)&amp;" ",7)-7),""),"")</x:f>
      </x:c>
      <x:c r="F1938" t="str">
        <x:f>IF(E1938="","",TRIM(MID(TRIM(A1938),FIND(" ",TRIM(A1938)&amp;" ",7)+1,255)))</x:f>
      </x:c>
      <x:c r="G1938" t="str">
        <x:f>IF(E1938="","",IF(COUNTIF('DATA QCEW'!$A$2:$A$20,E1938)&gt;0,"19-SECTOR","DETAIL / OTHER"))</x:f>
      </x:c>
    </x:row>
    <x:row r="1939">
      <x:c r="D1939" s="22"/>
      <x:c r="E1939" t="str">
        <x:f>IF(LEFT(TRIM(A1939),6)="NAICS ",IFERROR(MID(TRIM(A1939),7,FIND(" ",TRIM(A1939)&amp;" ",7)-7),""),"")</x:f>
      </x:c>
      <x:c r="F1939" t="str">
        <x:f>IF(E1939="","",TRIM(MID(TRIM(A1939),FIND(" ",TRIM(A1939)&amp;" ",7)+1,255)))</x:f>
      </x:c>
      <x:c r="G1939" t="str">
        <x:f>IF(E1939="","",IF(COUNTIF('DATA QCEW'!$A$2:$A$20,E1939)&gt;0,"19-SECTOR","DETAIL / OTHER"))</x:f>
      </x:c>
    </x:row>
    <x:row r="1940">
      <x:c r="D1940" s="22"/>
      <x:c r="E1940" t="str">
        <x:f>IF(LEFT(TRIM(A1940),6)="NAICS ",IFERROR(MID(TRIM(A1940),7,FIND(" ",TRIM(A1940)&amp;" ",7)-7),""),"")</x:f>
      </x:c>
      <x:c r="F1940" t="str">
        <x:f>IF(E1940="","",TRIM(MID(TRIM(A1940),FIND(" ",TRIM(A1940)&amp;" ",7)+1,255)))</x:f>
      </x:c>
      <x:c r="G1940" t="str">
        <x:f>IF(E1940="","",IF(COUNTIF('DATA QCEW'!$A$2:$A$20,E1940)&gt;0,"19-SECTOR","DETAIL / OTHER"))</x:f>
      </x:c>
    </x:row>
    <x:row r="1941">
      <x:c r="D1941" s="22"/>
      <x:c r="E1941" t="str">
        <x:f>IF(LEFT(TRIM(A1941),6)="NAICS ",IFERROR(MID(TRIM(A1941),7,FIND(" ",TRIM(A1941)&amp;" ",7)-7),""),"")</x:f>
      </x:c>
      <x:c r="F1941" t="str">
        <x:f>IF(E1941="","",TRIM(MID(TRIM(A1941),FIND(" ",TRIM(A1941)&amp;" ",7)+1,255)))</x:f>
      </x:c>
      <x:c r="G1941" t="str">
        <x:f>IF(E1941="","",IF(COUNTIF('DATA QCEW'!$A$2:$A$20,E1941)&gt;0,"19-SECTOR","DETAIL / OTHER"))</x:f>
      </x:c>
    </x:row>
    <x:row r="1942">
      <x:c r="D1942" s="22"/>
      <x:c r="E1942" t="str">
        <x:f>IF(LEFT(TRIM(A1942),6)="NAICS ",IFERROR(MID(TRIM(A1942),7,FIND(" ",TRIM(A1942)&amp;" ",7)-7),""),"")</x:f>
      </x:c>
      <x:c r="F1942" t="str">
        <x:f>IF(E1942="","",TRIM(MID(TRIM(A1942),FIND(" ",TRIM(A1942)&amp;" ",7)+1,255)))</x:f>
      </x:c>
      <x:c r="G1942" t="str">
        <x:f>IF(E1942="","",IF(COUNTIF('DATA QCEW'!$A$2:$A$20,E1942)&gt;0,"19-SECTOR","DETAIL / OTHER"))</x:f>
      </x:c>
    </x:row>
    <x:row r="1943">
      <x:c r="D1943" s="22"/>
      <x:c r="E1943" t="str">
        <x:f>IF(LEFT(TRIM(A1943),6)="NAICS ",IFERROR(MID(TRIM(A1943),7,FIND(" ",TRIM(A1943)&amp;" ",7)-7),""),"")</x:f>
      </x:c>
      <x:c r="F1943" t="str">
        <x:f>IF(E1943="","",TRIM(MID(TRIM(A1943),FIND(" ",TRIM(A1943)&amp;" ",7)+1,255)))</x:f>
      </x:c>
      <x:c r="G1943" t="str">
        <x:f>IF(E1943="","",IF(COUNTIF('DATA QCEW'!$A$2:$A$20,E1943)&gt;0,"19-SECTOR","DETAIL / OTHER"))</x:f>
      </x:c>
    </x:row>
    <x:row r="1944">
      <x:c r="D1944" s="22"/>
      <x:c r="E1944" t="str">
        <x:f>IF(LEFT(TRIM(A1944),6)="NAICS ",IFERROR(MID(TRIM(A1944),7,FIND(" ",TRIM(A1944)&amp;" ",7)-7),""),"")</x:f>
      </x:c>
      <x:c r="F1944" t="str">
        <x:f>IF(E1944="","",TRIM(MID(TRIM(A1944),FIND(" ",TRIM(A1944)&amp;" ",7)+1,255)))</x:f>
      </x:c>
      <x:c r="G1944" t="str">
        <x:f>IF(E1944="","",IF(COUNTIF('DATA QCEW'!$A$2:$A$20,E1944)&gt;0,"19-SECTOR","DETAIL / OTHER"))</x:f>
      </x:c>
    </x:row>
    <x:row r="1945">
      <x:c r="D1945" s="22"/>
      <x:c r="E1945" t="str">
        <x:f>IF(LEFT(TRIM(A1945),6)="NAICS ",IFERROR(MID(TRIM(A1945),7,FIND(" ",TRIM(A1945)&amp;" ",7)-7),""),"")</x:f>
      </x:c>
      <x:c r="F1945" t="str">
        <x:f>IF(E1945="","",TRIM(MID(TRIM(A1945),FIND(" ",TRIM(A1945)&amp;" ",7)+1,255)))</x:f>
      </x:c>
      <x:c r="G1945" t="str">
        <x:f>IF(E1945="","",IF(COUNTIF('DATA QCEW'!$A$2:$A$20,E1945)&gt;0,"19-SECTOR","DETAIL / OTHER"))</x:f>
      </x:c>
    </x:row>
    <x:row r="1946">
      <x:c r="D1946" s="22"/>
      <x:c r="E1946" t="str">
        <x:f>IF(LEFT(TRIM(A1946),6)="NAICS ",IFERROR(MID(TRIM(A1946),7,FIND(" ",TRIM(A1946)&amp;" ",7)-7),""),"")</x:f>
      </x:c>
      <x:c r="F1946" t="str">
        <x:f>IF(E1946="","",TRIM(MID(TRIM(A1946),FIND(" ",TRIM(A1946)&amp;" ",7)+1,255)))</x:f>
      </x:c>
      <x:c r="G1946" t="str">
        <x:f>IF(E1946="","",IF(COUNTIF('DATA QCEW'!$A$2:$A$20,E1946)&gt;0,"19-SECTOR","DETAIL / OTHER"))</x:f>
      </x:c>
    </x:row>
    <x:row r="1947">
      <x:c r="D1947" s="22"/>
      <x:c r="E1947" t="str">
        <x:f>IF(LEFT(TRIM(A1947),6)="NAICS ",IFERROR(MID(TRIM(A1947),7,FIND(" ",TRIM(A1947)&amp;" ",7)-7),""),"")</x:f>
      </x:c>
      <x:c r="F1947" t="str">
        <x:f>IF(E1947="","",TRIM(MID(TRIM(A1947),FIND(" ",TRIM(A1947)&amp;" ",7)+1,255)))</x:f>
      </x:c>
      <x:c r="G1947" t="str">
        <x:f>IF(E1947="","",IF(COUNTIF('DATA QCEW'!$A$2:$A$20,E1947)&gt;0,"19-SECTOR","DETAIL / OTHER"))</x:f>
      </x:c>
    </x:row>
    <x:row r="1948">
      <x:c r="D1948" s="22"/>
      <x:c r="E1948" t="str">
        <x:f>IF(LEFT(TRIM(A1948),6)="NAICS ",IFERROR(MID(TRIM(A1948),7,FIND(" ",TRIM(A1948)&amp;" ",7)-7),""),"")</x:f>
      </x:c>
      <x:c r="F1948" t="str">
        <x:f>IF(E1948="","",TRIM(MID(TRIM(A1948),FIND(" ",TRIM(A1948)&amp;" ",7)+1,255)))</x:f>
      </x:c>
      <x:c r="G1948" t="str">
        <x:f>IF(E1948="","",IF(COUNTIF('DATA QCEW'!$A$2:$A$20,E1948)&gt;0,"19-SECTOR","DETAIL / OTHER"))</x:f>
      </x:c>
    </x:row>
    <x:row r="1949">
      <x:c r="D1949" s="22"/>
      <x:c r="E1949" t="str">
        <x:f>IF(LEFT(TRIM(A1949),6)="NAICS ",IFERROR(MID(TRIM(A1949),7,FIND(" ",TRIM(A1949)&amp;" ",7)-7),""),"")</x:f>
      </x:c>
      <x:c r="F1949" t="str">
        <x:f>IF(E1949="","",TRIM(MID(TRIM(A1949),FIND(" ",TRIM(A1949)&amp;" ",7)+1,255)))</x:f>
      </x:c>
      <x:c r="G1949" t="str">
        <x:f>IF(E1949="","",IF(COUNTIF('DATA QCEW'!$A$2:$A$20,E1949)&gt;0,"19-SECTOR","DETAIL / OTHER"))</x:f>
      </x:c>
    </x:row>
    <x:row r="1950">
      <x:c r="D1950" s="22"/>
      <x:c r="E1950" t="str">
        <x:f>IF(LEFT(TRIM(A1950),6)="NAICS ",IFERROR(MID(TRIM(A1950),7,FIND(" ",TRIM(A1950)&amp;" ",7)-7),""),"")</x:f>
      </x:c>
      <x:c r="F1950" t="str">
        <x:f>IF(E1950="","",TRIM(MID(TRIM(A1950),FIND(" ",TRIM(A1950)&amp;" ",7)+1,255)))</x:f>
      </x:c>
      <x:c r="G1950" t="str">
        <x:f>IF(E1950="","",IF(COUNTIF('DATA QCEW'!$A$2:$A$20,E1950)&gt;0,"19-SECTOR","DETAIL / OTHER"))</x:f>
      </x:c>
    </x:row>
    <x:row r="1951">
      <x:c r="D1951" s="22"/>
      <x:c r="E1951" t="str">
        <x:f>IF(LEFT(TRIM(A1951),6)="NAICS ",IFERROR(MID(TRIM(A1951),7,FIND(" ",TRIM(A1951)&amp;" ",7)-7),""),"")</x:f>
      </x:c>
      <x:c r="F1951" t="str">
        <x:f>IF(E1951="","",TRIM(MID(TRIM(A1951),FIND(" ",TRIM(A1951)&amp;" ",7)+1,255)))</x:f>
      </x:c>
      <x:c r="G1951" t="str">
        <x:f>IF(E1951="","",IF(COUNTIF('DATA QCEW'!$A$2:$A$20,E1951)&gt;0,"19-SECTOR","DETAIL / OTHER"))</x:f>
      </x:c>
    </x:row>
    <x:row r="1952">
      <x:c r="D1952" s="22"/>
      <x:c r="E1952" t="str">
        <x:f>IF(LEFT(TRIM(A1952),6)="NAICS ",IFERROR(MID(TRIM(A1952),7,FIND(" ",TRIM(A1952)&amp;" ",7)-7),""),"")</x:f>
      </x:c>
      <x:c r="F1952" t="str">
        <x:f>IF(E1952="","",TRIM(MID(TRIM(A1952),FIND(" ",TRIM(A1952)&amp;" ",7)+1,255)))</x:f>
      </x:c>
      <x:c r="G1952" t="str">
        <x:f>IF(E1952="","",IF(COUNTIF('DATA QCEW'!$A$2:$A$20,E1952)&gt;0,"19-SECTOR","DETAIL / OTHER"))</x:f>
      </x:c>
    </x:row>
    <x:row r="1953">
      <x:c r="D1953" s="22"/>
      <x:c r="E1953" t="str">
        <x:f>IF(LEFT(TRIM(A1953),6)="NAICS ",IFERROR(MID(TRIM(A1953),7,FIND(" ",TRIM(A1953)&amp;" ",7)-7),""),"")</x:f>
      </x:c>
      <x:c r="F1953" t="str">
        <x:f>IF(E1953="","",TRIM(MID(TRIM(A1953),FIND(" ",TRIM(A1953)&amp;" ",7)+1,255)))</x:f>
      </x:c>
      <x:c r="G1953" t="str">
        <x:f>IF(E1953="","",IF(COUNTIF('DATA QCEW'!$A$2:$A$20,E1953)&gt;0,"19-SECTOR","DETAIL / OTHER"))</x:f>
      </x:c>
    </x:row>
    <x:row r="1954">
      <x:c r="D1954" s="22"/>
      <x:c r="E1954" t="str">
        <x:f>IF(LEFT(TRIM(A1954),6)="NAICS ",IFERROR(MID(TRIM(A1954),7,FIND(" ",TRIM(A1954)&amp;" ",7)-7),""),"")</x:f>
      </x:c>
      <x:c r="F1954" t="str">
        <x:f>IF(E1954="","",TRIM(MID(TRIM(A1954),FIND(" ",TRIM(A1954)&amp;" ",7)+1,255)))</x:f>
      </x:c>
      <x:c r="G1954" t="str">
        <x:f>IF(E1954="","",IF(COUNTIF('DATA QCEW'!$A$2:$A$20,E1954)&gt;0,"19-SECTOR","DETAIL / OTHER"))</x:f>
      </x:c>
    </x:row>
    <x:row r="1955">
      <x:c r="D1955" s="22"/>
      <x:c r="E1955" t="str">
        <x:f>IF(LEFT(TRIM(A1955),6)="NAICS ",IFERROR(MID(TRIM(A1955),7,FIND(" ",TRIM(A1955)&amp;" ",7)-7),""),"")</x:f>
      </x:c>
      <x:c r="F1955" t="str">
        <x:f>IF(E1955="","",TRIM(MID(TRIM(A1955),FIND(" ",TRIM(A1955)&amp;" ",7)+1,255)))</x:f>
      </x:c>
      <x:c r="G1955" t="str">
        <x:f>IF(E1955="","",IF(COUNTIF('DATA QCEW'!$A$2:$A$20,E1955)&gt;0,"19-SECTOR","DETAIL / OTHER"))</x:f>
      </x:c>
    </x:row>
    <x:row r="1956">
      <x:c r="D1956" s="22"/>
      <x:c r="E1956" t="str">
        <x:f>IF(LEFT(TRIM(A1956),6)="NAICS ",IFERROR(MID(TRIM(A1956),7,FIND(" ",TRIM(A1956)&amp;" ",7)-7),""),"")</x:f>
      </x:c>
      <x:c r="F1956" t="str">
        <x:f>IF(E1956="","",TRIM(MID(TRIM(A1956),FIND(" ",TRIM(A1956)&amp;" ",7)+1,255)))</x:f>
      </x:c>
      <x:c r="G1956" t="str">
        <x:f>IF(E1956="","",IF(COUNTIF('DATA QCEW'!$A$2:$A$20,E1956)&gt;0,"19-SECTOR","DETAIL / OTHER"))</x:f>
      </x:c>
    </x:row>
    <x:row r="1957">
      <x:c r="D1957" s="22"/>
      <x:c r="E1957" t="str">
        <x:f>IF(LEFT(TRIM(A1957),6)="NAICS ",IFERROR(MID(TRIM(A1957),7,FIND(" ",TRIM(A1957)&amp;" ",7)-7),""),"")</x:f>
      </x:c>
      <x:c r="F1957" t="str">
        <x:f>IF(E1957="","",TRIM(MID(TRIM(A1957),FIND(" ",TRIM(A1957)&amp;" ",7)+1,255)))</x:f>
      </x:c>
      <x:c r="G1957" t="str">
        <x:f>IF(E1957="","",IF(COUNTIF('DATA QCEW'!$A$2:$A$20,E1957)&gt;0,"19-SECTOR","DETAIL / OTHER"))</x:f>
      </x:c>
    </x:row>
    <x:row r="1958">
      <x:c r="D1958" s="22"/>
      <x:c r="E1958" t="str">
        <x:f>IF(LEFT(TRIM(A1958),6)="NAICS ",IFERROR(MID(TRIM(A1958),7,FIND(" ",TRIM(A1958)&amp;" ",7)-7),""),"")</x:f>
      </x:c>
      <x:c r="F1958" t="str">
        <x:f>IF(E1958="","",TRIM(MID(TRIM(A1958),FIND(" ",TRIM(A1958)&amp;" ",7)+1,255)))</x:f>
      </x:c>
      <x:c r="G1958" t="str">
        <x:f>IF(E1958="","",IF(COUNTIF('DATA QCEW'!$A$2:$A$20,E1958)&gt;0,"19-SECTOR","DETAIL / OTHER"))</x:f>
      </x:c>
    </x:row>
    <x:row r="1959">
      <x:c r="D1959" s="22"/>
      <x:c r="E1959" t="str">
        <x:f>IF(LEFT(TRIM(A1959),6)="NAICS ",IFERROR(MID(TRIM(A1959),7,FIND(" ",TRIM(A1959)&amp;" ",7)-7),""),"")</x:f>
      </x:c>
      <x:c r="F1959" t="str">
        <x:f>IF(E1959="","",TRIM(MID(TRIM(A1959),FIND(" ",TRIM(A1959)&amp;" ",7)+1,255)))</x:f>
      </x:c>
      <x:c r="G1959" t="str">
        <x:f>IF(E1959="","",IF(COUNTIF('DATA QCEW'!$A$2:$A$20,E1959)&gt;0,"19-SECTOR","DETAIL / OTHER"))</x:f>
      </x:c>
    </x:row>
    <x:row r="1960">
      <x:c r="D1960" s="22"/>
      <x:c r="E1960" t="str">
        <x:f>IF(LEFT(TRIM(A1960),6)="NAICS ",IFERROR(MID(TRIM(A1960),7,FIND(" ",TRIM(A1960)&amp;" ",7)-7),""),"")</x:f>
      </x:c>
      <x:c r="F1960" t="str">
        <x:f>IF(E1960="","",TRIM(MID(TRIM(A1960),FIND(" ",TRIM(A1960)&amp;" ",7)+1,255)))</x:f>
      </x:c>
      <x:c r="G1960" t="str">
        <x:f>IF(E1960="","",IF(COUNTIF('DATA QCEW'!$A$2:$A$20,E1960)&gt;0,"19-SECTOR","DETAIL / OTHER"))</x:f>
      </x:c>
    </x:row>
    <x:row r="1961">
      <x:c r="D1961" s="22"/>
      <x:c r="E1961" t="str">
        <x:f>IF(LEFT(TRIM(A1961),6)="NAICS ",IFERROR(MID(TRIM(A1961),7,FIND(" ",TRIM(A1961)&amp;" ",7)-7),""),"")</x:f>
      </x:c>
      <x:c r="F1961" t="str">
        <x:f>IF(E1961="","",TRIM(MID(TRIM(A1961),FIND(" ",TRIM(A1961)&amp;" ",7)+1,255)))</x:f>
      </x:c>
      <x:c r="G1961" t="str">
        <x:f>IF(E1961="","",IF(COUNTIF('DATA QCEW'!$A$2:$A$20,E1961)&gt;0,"19-SECTOR","DETAIL / OTHER"))</x:f>
      </x:c>
    </x:row>
    <x:row r="1962">
      <x:c r="D1962" s="22"/>
      <x:c r="E1962" t="str">
        <x:f>IF(LEFT(TRIM(A1962),6)="NAICS ",IFERROR(MID(TRIM(A1962),7,FIND(" ",TRIM(A1962)&amp;" ",7)-7),""),"")</x:f>
      </x:c>
      <x:c r="F1962" t="str">
        <x:f>IF(E1962="","",TRIM(MID(TRIM(A1962),FIND(" ",TRIM(A1962)&amp;" ",7)+1,255)))</x:f>
      </x:c>
      <x:c r="G1962" t="str">
        <x:f>IF(E1962="","",IF(COUNTIF('DATA QCEW'!$A$2:$A$20,E1962)&gt;0,"19-SECTOR","DETAIL / OTHER"))</x:f>
      </x:c>
    </x:row>
    <x:row r="1963">
      <x:c r="D1963" s="22"/>
      <x:c r="E1963" t="str">
        <x:f>IF(LEFT(TRIM(A1963),6)="NAICS ",IFERROR(MID(TRIM(A1963),7,FIND(" ",TRIM(A1963)&amp;" ",7)-7),""),"")</x:f>
      </x:c>
      <x:c r="F1963" t="str">
        <x:f>IF(E1963="","",TRIM(MID(TRIM(A1963),FIND(" ",TRIM(A1963)&amp;" ",7)+1,255)))</x:f>
      </x:c>
      <x:c r="G1963" t="str">
        <x:f>IF(E1963="","",IF(COUNTIF('DATA QCEW'!$A$2:$A$20,E1963)&gt;0,"19-SECTOR","DETAIL / OTHER"))</x:f>
      </x:c>
    </x:row>
    <x:row r="1964">
      <x:c r="D1964" s="22"/>
      <x:c r="E1964" t="str">
        <x:f>IF(LEFT(TRIM(A1964),6)="NAICS ",IFERROR(MID(TRIM(A1964),7,FIND(" ",TRIM(A1964)&amp;" ",7)-7),""),"")</x:f>
      </x:c>
      <x:c r="F1964" t="str">
        <x:f>IF(E1964="","",TRIM(MID(TRIM(A1964),FIND(" ",TRIM(A1964)&amp;" ",7)+1,255)))</x:f>
      </x:c>
      <x:c r="G1964" t="str">
        <x:f>IF(E1964="","",IF(COUNTIF('DATA QCEW'!$A$2:$A$20,E1964)&gt;0,"19-SECTOR","DETAIL / OTHER"))</x:f>
      </x:c>
    </x:row>
    <x:row r="1965">
      <x:c r="D1965" s="22"/>
      <x:c r="E1965" t="str">
        <x:f>IF(LEFT(TRIM(A1965),6)="NAICS ",IFERROR(MID(TRIM(A1965),7,FIND(" ",TRIM(A1965)&amp;" ",7)-7),""),"")</x:f>
      </x:c>
      <x:c r="F1965" t="str">
        <x:f>IF(E1965="","",TRIM(MID(TRIM(A1965),FIND(" ",TRIM(A1965)&amp;" ",7)+1,255)))</x:f>
      </x:c>
      <x:c r="G1965" t="str">
        <x:f>IF(E1965="","",IF(COUNTIF('DATA QCEW'!$A$2:$A$20,E1965)&gt;0,"19-SECTOR","DETAIL / OTHER"))</x:f>
      </x:c>
    </x:row>
    <x:row r="1966">
      <x:c r="D1966" s="22"/>
      <x:c r="E1966" t="str">
        <x:f>IF(LEFT(TRIM(A1966),6)="NAICS ",IFERROR(MID(TRIM(A1966),7,FIND(" ",TRIM(A1966)&amp;" ",7)-7),""),"")</x:f>
      </x:c>
      <x:c r="F1966" t="str">
        <x:f>IF(E1966="","",TRIM(MID(TRIM(A1966),FIND(" ",TRIM(A1966)&amp;" ",7)+1,255)))</x:f>
      </x:c>
      <x:c r="G1966" t="str">
        <x:f>IF(E1966="","",IF(COUNTIF('DATA QCEW'!$A$2:$A$20,E1966)&gt;0,"19-SECTOR","DETAIL / OTHER"))</x:f>
      </x:c>
    </x:row>
    <x:row r="1967">
      <x:c r="D1967" s="22"/>
      <x:c r="E1967" t="str">
        <x:f>IF(LEFT(TRIM(A1967),6)="NAICS ",IFERROR(MID(TRIM(A1967),7,FIND(" ",TRIM(A1967)&amp;" ",7)-7),""),"")</x:f>
      </x:c>
      <x:c r="F1967" t="str">
        <x:f>IF(E1967="","",TRIM(MID(TRIM(A1967),FIND(" ",TRIM(A1967)&amp;" ",7)+1,255)))</x:f>
      </x:c>
      <x:c r="G1967" t="str">
        <x:f>IF(E1967="","",IF(COUNTIF('DATA QCEW'!$A$2:$A$20,E1967)&gt;0,"19-SECTOR","DETAIL / OTHER"))</x:f>
      </x:c>
    </x:row>
    <x:row r="1968">
      <x:c r="D1968" s="22"/>
      <x:c r="E1968" t="str">
        <x:f>IF(LEFT(TRIM(A1968),6)="NAICS ",IFERROR(MID(TRIM(A1968),7,FIND(" ",TRIM(A1968)&amp;" ",7)-7),""),"")</x:f>
      </x:c>
      <x:c r="F1968" t="str">
        <x:f>IF(E1968="","",TRIM(MID(TRIM(A1968),FIND(" ",TRIM(A1968)&amp;" ",7)+1,255)))</x:f>
      </x:c>
      <x:c r="G1968" t="str">
        <x:f>IF(E1968="","",IF(COUNTIF('DATA QCEW'!$A$2:$A$20,E1968)&gt;0,"19-SECTOR","DETAIL / OTHER"))</x:f>
      </x:c>
    </x:row>
    <x:row r="1969">
      <x:c r="D1969" s="22"/>
      <x:c r="E1969" t="str">
        <x:f>IF(LEFT(TRIM(A1969),6)="NAICS ",IFERROR(MID(TRIM(A1969),7,FIND(" ",TRIM(A1969)&amp;" ",7)-7),""),"")</x:f>
      </x:c>
      <x:c r="F1969" t="str">
        <x:f>IF(E1969="","",TRIM(MID(TRIM(A1969),FIND(" ",TRIM(A1969)&amp;" ",7)+1,255)))</x:f>
      </x:c>
      <x:c r="G1969" t="str">
        <x:f>IF(E1969="","",IF(COUNTIF('DATA QCEW'!$A$2:$A$20,E1969)&gt;0,"19-SECTOR","DETAIL / OTHER"))</x:f>
      </x:c>
    </x:row>
    <x:row r="1970">
      <x:c r="D1970" s="22"/>
      <x:c r="E1970" t="str">
        <x:f>IF(LEFT(TRIM(A1970),6)="NAICS ",IFERROR(MID(TRIM(A1970),7,FIND(" ",TRIM(A1970)&amp;" ",7)-7),""),"")</x:f>
      </x:c>
      <x:c r="F1970" t="str">
        <x:f>IF(E1970="","",TRIM(MID(TRIM(A1970),FIND(" ",TRIM(A1970)&amp;" ",7)+1,255)))</x:f>
      </x:c>
      <x:c r="G1970" t="str">
        <x:f>IF(E1970="","",IF(COUNTIF('DATA QCEW'!$A$2:$A$20,E1970)&gt;0,"19-SECTOR","DETAIL / OTHER"))</x:f>
      </x:c>
    </x:row>
    <x:row r="1971">
      <x:c r="D1971" s="22"/>
      <x:c r="E1971" t="str">
        <x:f>IF(LEFT(TRIM(A1971),6)="NAICS ",IFERROR(MID(TRIM(A1971),7,FIND(" ",TRIM(A1971)&amp;" ",7)-7),""),"")</x:f>
      </x:c>
      <x:c r="F1971" t="str">
        <x:f>IF(E1971="","",TRIM(MID(TRIM(A1971),FIND(" ",TRIM(A1971)&amp;" ",7)+1,255)))</x:f>
      </x:c>
      <x:c r="G1971" t="str">
        <x:f>IF(E1971="","",IF(COUNTIF('DATA QCEW'!$A$2:$A$20,E1971)&gt;0,"19-SECTOR","DETAIL / OTHER"))</x:f>
      </x:c>
    </x:row>
    <x:row r="1972">
      <x:c r="D1972" s="22"/>
      <x:c r="E1972" t="str">
        <x:f>IF(LEFT(TRIM(A1972),6)="NAICS ",IFERROR(MID(TRIM(A1972),7,FIND(" ",TRIM(A1972)&amp;" ",7)-7),""),"")</x:f>
      </x:c>
      <x:c r="F1972" t="str">
        <x:f>IF(E1972="","",TRIM(MID(TRIM(A1972),FIND(" ",TRIM(A1972)&amp;" ",7)+1,255)))</x:f>
      </x:c>
      <x:c r="G1972" t="str">
        <x:f>IF(E1972="","",IF(COUNTIF('DATA QCEW'!$A$2:$A$20,E1972)&gt;0,"19-SECTOR","DETAIL / OTHER"))</x:f>
      </x:c>
    </x:row>
    <x:row r="1973">
      <x:c r="D1973" s="22"/>
      <x:c r="E1973" t="str">
        <x:f>IF(LEFT(TRIM(A1973),6)="NAICS ",IFERROR(MID(TRIM(A1973),7,FIND(" ",TRIM(A1973)&amp;" ",7)-7),""),"")</x:f>
      </x:c>
      <x:c r="F1973" t="str">
        <x:f>IF(E1973="","",TRIM(MID(TRIM(A1973),FIND(" ",TRIM(A1973)&amp;" ",7)+1,255)))</x:f>
      </x:c>
      <x:c r="G1973" t="str">
        <x:f>IF(E1973="","",IF(COUNTIF('DATA QCEW'!$A$2:$A$20,E1973)&gt;0,"19-SECTOR","DETAIL / OTHER"))</x:f>
      </x:c>
    </x:row>
    <x:row r="1974">
      <x:c r="D1974" s="22"/>
      <x:c r="E1974" t="str">
        <x:f>IF(LEFT(TRIM(A1974),6)="NAICS ",IFERROR(MID(TRIM(A1974),7,FIND(" ",TRIM(A1974)&amp;" ",7)-7),""),"")</x:f>
      </x:c>
      <x:c r="F1974" t="str">
        <x:f>IF(E1974="","",TRIM(MID(TRIM(A1974),FIND(" ",TRIM(A1974)&amp;" ",7)+1,255)))</x:f>
      </x:c>
      <x:c r="G1974" t="str">
        <x:f>IF(E1974="","",IF(COUNTIF('DATA QCEW'!$A$2:$A$20,E1974)&gt;0,"19-SECTOR","DETAIL / OTHER"))</x:f>
      </x:c>
    </x:row>
    <x:row r="1975">
      <x:c r="D1975" s="22"/>
      <x:c r="E1975" t="str">
        <x:f>IF(LEFT(TRIM(A1975),6)="NAICS ",IFERROR(MID(TRIM(A1975),7,FIND(" ",TRIM(A1975)&amp;" ",7)-7),""),"")</x:f>
      </x:c>
      <x:c r="F1975" t="str">
        <x:f>IF(E1975="","",TRIM(MID(TRIM(A1975),FIND(" ",TRIM(A1975)&amp;" ",7)+1,255)))</x:f>
      </x:c>
      <x:c r="G1975" t="str">
        <x:f>IF(E1975="","",IF(COUNTIF('DATA QCEW'!$A$2:$A$20,E1975)&gt;0,"19-SECTOR","DETAIL / OTHER"))</x:f>
      </x:c>
    </x:row>
    <x:row r="1976">
      <x:c r="D1976" s="22"/>
      <x:c r="E1976" t="str">
        <x:f>IF(LEFT(TRIM(A1976),6)="NAICS ",IFERROR(MID(TRIM(A1976),7,FIND(" ",TRIM(A1976)&amp;" ",7)-7),""),"")</x:f>
      </x:c>
      <x:c r="F1976" t="str">
        <x:f>IF(E1976="","",TRIM(MID(TRIM(A1976),FIND(" ",TRIM(A1976)&amp;" ",7)+1,255)))</x:f>
      </x:c>
      <x:c r="G1976" t="str">
        <x:f>IF(E1976="","",IF(COUNTIF('DATA QCEW'!$A$2:$A$20,E1976)&gt;0,"19-SECTOR","DETAIL / OTHER"))</x:f>
      </x:c>
    </x:row>
    <x:row r="1977">
      <x:c r="D1977" s="22"/>
      <x:c r="E1977" t="str">
        <x:f>IF(LEFT(TRIM(A1977),6)="NAICS ",IFERROR(MID(TRIM(A1977),7,FIND(" ",TRIM(A1977)&amp;" ",7)-7),""),"")</x:f>
      </x:c>
      <x:c r="F1977" t="str">
        <x:f>IF(E1977="","",TRIM(MID(TRIM(A1977),FIND(" ",TRIM(A1977)&amp;" ",7)+1,255)))</x:f>
      </x:c>
      <x:c r="G1977" t="str">
        <x:f>IF(E1977="","",IF(COUNTIF('DATA QCEW'!$A$2:$A$20,E1977)&gt;0,"19-SECTOR","DETAIL / OTHER"))</x:f>
      </x:c>
    </x:row>
    <x:row r="1978">
      <x:c r="D1978" s="22"/>
      <x:c r="E1978" t="str">
        <x:f>IF(LEFT(TRIM(A1978),6)="NAICS ",IFERROR(MID(TRIM(A1978),7,FIND(" ",TRIM(A1978)&amp;" ",7)-7),""),"")</x:f>
      </x:c>
      <x:c r="F1978" t="str">
        <x:f>IF(E1978="","",TRIM(MID(TRIM(A1978),FIND(" ",TRIM(A1978)&amp;" ",7)+1,255)))</x:f>
      </x:c>
      <x:c r="G1978" t="str">
        <x:f>IF(E1978="","",IF(COUNTIF('DATA QCEW'!$A$2:$A$20,E1978)&gt;0,"19-SECTOR","DETAIL / OTHER"))</x:f>
      </x:c>
    </x:row>
    <x:row r="1979">
      <x:c r="D1979" s="22"/>
      <x:c r="E1979" t="str">
        <x:f>IF(LEFT(TRIM(A1979),6)="NAICS ",IFERROR(MID(TRIM(A1979),7,FIND(" ",TRIM(A1979)&amp;" ",7)-7),""),"")</x:f>
      </x:c>
      <x:c r="F1979" t="str">
        <x:f>IF(E1979="","",TRIM(MID(TRIM(A1979),FIND(" ",TRIM(A1979)&amp;" ",7)+1,255)))</x:f>
      </x:c>
      <x:c r="G1979" t="str">
        <x:f>IF(E1979="","",IF(COUNTIF('DATA QCEW'!$A$2:$A$20,E1979)&gt;0,"19-SECTOR","DETAIL / OTHER"))</x:f>
      </x:c>
    </x:row>
    <x:row r="1980">
      <x:c r="D1980" s="22"/>
      <x:c r="E1980" t="str">
        <x:f>IF(LEFT(TRIM(A1980),6)="NAICS ",IFERROR(MID(TRIM(A1980),7,FIND(" ",TRIM(A1980)&amp;" ",7)-7),""),"")</x:f>
      </x:c>
      <x:c r="F1980" t="str">
        <x:f>IF(E1980="","",TRIM(MID(TRIM(A1980),FIND(" ",TRIM(A1980)&amp;" ",7)+1,255)))</x:f>
      </x:c>
      <x:c r="G1980" t="str">
        <x:f>IF(E1980="","",IF(COUNTIF('DATA QCEW'!$A$2:$A$20,E1980)&gt;0,"19-SECTOR","DETAIL / OTHER"))</x:f>
      </x:c>
    </x:row>
    <x:row r="1981">
      <x:c r="D1981" s="22"/>
      <x:c r="E1981" t="str">
        <x:f>IF(LEFT(TRIM(A1981),6)="NAICS ",IFERROR(MID(TRIM(A1981),7,FIND(" ",TRIM(A1981)&amp;" ",7)-7),""),"")</x:f>
      </x:c>
      <x:c r="F1981" t="str">
        <x:f>IF(E1981="","",TRIM(MID(TRIM(A1981),FIND(" ",TRIM(A1981)&amp;" ",7)+1,255)))</x:f>
      </x:c>
      <x:c r="G1981" t="str">
        <x:f>IF(E1981="","",IF(COUNTIF('DATA QCEW'!$A$2:$A$20,E1981)&gt;0,"19-SECTOR","DETAIL / OTHER"))</x:f>
      </x:c>
    </x:row>
    <x:row r="1982">
      <x:c r="D1982" s="22"/>
      <x:c r="E1982" t="str">
        <x:f>IF(LEFT(TRIM(A1982),6)="NAICS ",IFERROR(MID(TRIM(A1982),7,FIND(" ",TRIM(A1982)&amp;" ",7)-7),""),"")</x:f>
      </x:c>
      <x:c r="F1982" t="str">
        <x:f>IF(E1982="","",TRIM(MID(TRIM(A1982),FIND(" ",TRIM(A1982)&amp;" ",7)+1,255)))</x:f>
      </x:c>
      <x:c r="G1982" t="str">
        <x:f>IF(E1982="","",IF(COUNTIF('DATA QCEW'!$A$2:$A$20,E1982)&gt;0,"19-SECTOR","DETAIL / OTHER"))</x:f>
      </x:c>
    </x:row>
    <x:row r="1983">
      <x:c r="D1983" s="22"/>
      <x:c r="E1983" t="str">
        <x:f>IF(LEFT(TRIM(A1983),6)="NAICS ",IFERROR(MID(TRIM(A1983),7,FIND(" ",TRIM(A1983)&amp;" ",7)-7),""),"")</x:f>
      </x:c>
      <x:c r="F1983" t="str">
        <x:f>IF(E1983="","",TRIM(MID(TRIM(A1983),FIND(" ",TRIM(A1983)&amp;" ",7)+1,255)))</x:f>
      </x:c>
      <x:c r="G1983" t="str">
        <x:f>IF(E1983="","",IF(COUNTIF('DATA QCEW'!$A$2:$A$20,E1983)&gt;0,"19-SECTOR","DETAIL / OTHER"))</x:f>
      </x:c>
    </x:row>
    <x:row r="1984">
      <x:c r="D1984" s="22"/>
      <x:c r="E1984" t="str">
        <x:f>IF(LEFT(TRIM(A1984),6)="NAICS ",IFERROR(MID(TRIM(A1984),7,FIND(" ",TRIM(A1984)&amp;" ",7)-7),""),"")</x:f>
      </x:c>
      <x:c r="F1984" t="str">
        <x:f>IF(E1984="","",TRIM(MID(TRIM(A1984),FIND(" ",TRIM(A1984)&amp;" ",7)+1,255)))</x:f>
      </x:c>
      <x:c r="G1984" t="str">
        <x:f>IF(E1984="","",IF(COUNTIF('DATA QCEW'!$A$2:$A$20,E1984)&gt;0,"19-SECTOR","DETAIL / OTHER"))</x:f>
      </x:c>
    </x:row>
    <x:row r="1985">
      <x:c r="D1985" s="22"/>
      <x:c r="E1985" t="str">
        <x:f>IF(LEFT(TRIM(A1985),6)="NAICS ",IFERROR(MID(TRIM(A1985),7,FIND(" ",TRIM(A1985)&amp;" ",7)-7),""),"")</x:f>
      </x:c>
      <x:c r="F1985" t="str">
        <x:f>IF(E1985="","",TRIM(MID(TRIM(A1985),FIND(" ",TRIM(A1985)&amp;" ",7)+1,255)))</x:f>
      </x:c>
      <x:c r="G1985" t="str">
        <x:f>IF(E1985="","",IF(COUNTIF('DATA QCEW'!$A$2:$A$20,E1985)&gt;0,"19-SECTOR","DETAIL / OTHER"))</x:f>
      </x:c>
    </x:row>
    <x:row r="1986">
      <x:c r="D1986" s="22"/>
      <x:c r="E1986" t="str">
        <x:f>IF(LEFT(TRIM(A1986),6)="NAICS ",IFERROR(MID(TRIM(A1986),7,FIND(" ",TRIM(A1986)&amp;" ",7)-7),""),"")</x:f>
      </x:c>
      <x:c r="F1986" t="str">
        <x:f>IF(E1986="","",TRIM(MID(TRIM(A1986),FIND(" ",TRIM(A1986)&amp;" ",7)+1,255)))</x:f>
      </x:c>
      <x:c r="G1986" t="str">
        <x:f>IF(E1986="","",IF(COUNTIF('DATA QCEW'!$A$2:$A$20,E1986)&gt;0,"19-SECTOR","DETAIL / OTHER"))</x:f>
      </x:c>
    </x:row>
    <x:row r="1987">
      <x:c r="D1987" s="22"/>
      <x:c r="E1987" t="str">
        <x:f>IF(LEFT(TRIM(A1987),6)="NAICS ",IFERROR(MID(TRIM(A1987),7,FIND(" ",TRIM(A1987)&amp;" ",7)-7),""),"")</x:f>
      </x:c>
      <x:c r="F1987" t="str">
        <x:f>IF(E1987="","",TRIM(MID(TRIM(A1987),FIND(" ",TRIM(A1987)&amp;" ",7)+1,255)))</x:f>
      </x:c>
      <x:c r="G1987" t="str">
        <x:f>IF(E1987="","",IF(COUNTIF('DATA QCEW'!$A$2:$A$20,E1987)&gt;0,"19-SECTOR","DETAIL / OTHER"))</x:f>
      </x:c>
    </x:row>
    <x:row r="1988">
      <x:c r="D1988" s="22"/>
      <x:c r="E1988" t="str">
        <x:f>IF(LEFT(TRIM(A1988),6)="NAICS ",IFERROR(MID(TRIM(A1988),7,FIND(" ",TRIM(A1988)&amp;" ",7)-7),""),"")</x:f>
      </x:c>
      <x:c r="F1988" t="str">
        <x:f>IF(E1988="","",TRIM(MID(TRIM(A1988),FIND(" ",TRIM(A1988)&amp;" ",7)+1,255)))</x:f>
      </x:c>
      <x:c r="G1988" t="str">
        <x:f>IF(E1988="","",IF(COUNTIF('DATA QCEW'!$A$2:$A$20,E1988)&gt;0,"19-SECTOR","DETAIL / OTHER"))</x:f>
      </x:c>
    </x:row>
    <x:row r="1989">
      <x:c r="D1989" s="22"/>
      <x:c r="E1989" t="str">
        <x:f>IF(LEFT(TRIM(A1989),6)="NAICS ",IFERROR(MID(TRIM(A1989),7,FIND(" ",TRIM(A1989)&amp;" ",7)-7),""),"")</x:f>
      </x:c>
      <x:c r="F1989" t="str">
        <x:f>IF(E1989="","",TRIM(MID(TRIM(A1989),FIND(" ",TRIM(A1989)&amp;" ",7)+1,255)))</x:f>
      </x:c>
      <x:c r="G1989" t="str">
        <x:f>IF(E1989="","",IF(COUNTIF('DATA QCEW'!$A$2:$A$20,E1989)&gt;0,"19-SECTOR","DETAIL / OTHER"))</x:f>
      </x:c>
    </x:row>
    <x:row r="1990">
      <x:c r="D1990" s="22"/>
      <x:c r="E1990" t="str">
        <x:f>IF(LEFT(TRIM(A1990),6)="NAICS ",IFERROR(MID(TRIM(A1990),7,FIND(" ",TRIM(A1990)&amp;" ",7)-7),""),"")</x:f>
      </x:c>
      <x:c r="F1990" t="str">
        <x:f>IF(E1990="","",TRIM(MID(TRIM(A1990),FIND(" ",TRIM(A1990)&amp;" ",7)+1,255)))</x:f>
      </x:c>
      <x:c r="G1990" t="str">
        <x:f>IF(E1990="","",IF(COUNTIF('DATA QCEW'!$A$2:$A$20,E1990)&gt;0,"19-SECTOR","DETAIL / OTHER"))</x:f>
      </x:c>
    </x:row>
    <x:row r="1991">
      <x:c r="D1991" s="22"/>
      <x:c r="E1991" t="str">
        <x:f>IF(LEFT(TRIM(A1991),6)="NAICS ",IFERROR(MID(TRIM(A1991),7,FIND(" ",TRIM(A1991)&amp;" ",7)-7),""),"")</x:f>
      </x:c>
      <x:c r="F1991" t="str">
        <x:f>IF(E1991="","",TRIM(MID(TRIM(A1991),FIND(" ",TRIM(A1991)&amp;" ",7)+1,255)))</x:f>
      </x:c>
      <x:c r="G1991" t="str">
        <x:f>IF(E1991="","",IF(COUNTIF('DATA QCEW'!$A$2:$A$20,E1991)&gt;0,"19-SECTOR","DETAIL / OTHER"))</x:f>
      </x:c>
    </x:row>
    <x:row r="1992">
      <x:c r="D1992" s="22"/>
      <x:c r="E1992" t="str">
        <x:f>IF(LEFT(TRIM(A1992),6)="NAICS ",IFERROR(MID(TRIM(A1992),7,FIND(" ",TRIM(A1992)&amp;" ",7)-7),""),"")</x:f>
      </x:c>
      <x:c r="F1992" t="str">
        <x:f>IF(E1992="","",TRIM(MID(TRIM(A1992),FIND(" ",TRIM(A1992)&amp;" ",7)+1,255)))</x:f>
      </x:c>
      <x:c r="G1992" t="str">
        <x:f>IF(E1992="","",IF(COUNTIF('DATA QCEW'!$A$2:$A$20,E1992)&gt;0,"19-SECTOR","DETAIL / OTHER"))</x:f>
      </x:c>
    </x:row>
    <x:row r="1993">
      <x:c r="D1993" s="22"/>
      <x:c r="E1993" t="str">
        <x:f>IF(LEFT(TRIM(A1993),6)="NAICS ",IFERROR(MID(TRIM(A1993),7,FIND(" ",TRIM(A1993)&amp;" ",7)-7),""),"")</x:f>
      </x:c>
      <x:c r="F1993" t="str">
        <x:f>IF(E1993="","",TRIM(MID(TRIM(A1993),FIND(" ",TRIM(A1993)&amp;" ",7)+1,255)))</x:f>
      </x:c>
      <x:c r="G1993" t="str">
        <x:f>IF(E1993="","",IF(COUNTIF('DATA QCEW'!$A$2:$A$20,E1993)&gt;0,"19-SECTOR","DETAIL / OTHER"))</x:f>
      </x:c>
    </x:row>
    <x:row r="1994">
      <x:c r="D1994" s="22"/>
      <x:c r="E1994" t="str">
        <x:f>IF(LEFT(TRIM(A1994),6)="NAICS ",IFERROR(MID(TRIM(A1994),7,FIND(" ",TRIM(A1994)&amp;" ",7)-7),""),"")</x:f>
      </x:c>
      <x:c r="F1994" t="str">
        <x:f>IF(E1994="","",TRIM(MID(TRIM(A1994),FIND(" ",TRIM(A1994)&amp;" ",7)+1,255)))</x:f>
      </x:c>
      <x:c r="G1994" t="str">
        <x:f>IF(E1994="","",IF(COUNTIF('DATA QCEW'!$A$2:$A$20,E1994)&gt;0,"19-SECTOR","DETAIL / OTHER"))</x:f>
      </x:c>
    </x:row>
    <x:row r="1995">
      <x:c r="D1995" s="22"/>
      <x:c r="E1995" t="str">
        <x:f>IF(LEFT(TRIM(A1995),6)="NAICS ",IFERROR(MID(TRIM(A1995),7,FIND(" ",TRIM(A1995)&amp;" ",7)-7),""),"")</x:f>
      </x:c>
      <x:c r="F1995" t="str">
        <x:f>IF(E1995="","",TRIM(MID(TRIM(A1995),FIND(" ",TRIM(A1995)&amp;" ",7)+1,255)))</x:f>
      </x:c>
      <x:c r="G1995" t="str">
        <x:f>IF(E1995="","",IF(COUNTIF('DATA QCEW'!$A$2:$A$20,E1995)&gt;0,"19-SECTOR","DETAIL / OTHER"))</x:f>
      </x:c>
    </x:row>
    <x:row r="1996">
      <x:c r="D1996" s="22"/>
      <x:c r="E1996" t="str">
        <x:f>IF(LEFT(TRIM(A1996),6)="NAICS ",IFERROR(MID(TRIM(A1996),7,FIND(" ",TRIM(A1996)&amp;" ",7)-7),""),"")</x:f>
      </x:c>
      <x:c r="F1996" t="str">
        <x:f>IF(E1996="","",TRIM(MID(TRIM(A1996),FIND(" ",TRIM(A1996)&amp;" ",7)+1,255)))</x:f>
      </x:c>
      <x:c r="G1996" t="str">
        <x:f>IF(E1996="","",IF(COUNTIF('DATA QCEW'!$A$2:$A$20,E1996)&gt;0,"19-SECTOR","DETAIL / OTHER"))</x:f>
      </x:c>
    </x:row>
    <x:row r="1997">
      <x:c r="D1997" s="22"/>
      <x:c r="E1997" t="str">
        <x:f>IF(LEFT(TRIM(A1997),6)="NAICS ",IFERROR(MID(TRIM(A1997),7,FIND(" ",TRIM(A1997)&amp;" ",7)-7),""),"")</x:f>
      </x:c>
      <x:c r="F1997" t="str">
        <x:f>IF(E1997="","",TRIM(MID(TRIM(A1997),FIND(" ",TRIM(A1997)&amp;" ",7)+1,255)))</x:f>
      </x:c>
      <x:c r="G1997" t="str">
        <x:f>IF(E1997="","",IF(COUNTIF('DATA QCEW'!$A$2:$A$20,E1997)&gt;0,"19-SECTOR","DETAIL / OTHER"))</x:f>
      </x:c>
    </x:row>
    <x:row r="1998">
      <x:c r="D1998" s="22"/>
      <x:c r="E1998" t="str">
        <x:f>IF(LEFT(TRIM(A1998),6)="NAICS ",IFERROR(MID(TRIM(A1998),7,FIND(" ",TRIM(A1998)&amp;" ",7)-7),""),"")</x:f>
      </x:c>
      <x:c r="F1998" t="str">
        <x:f>IF(E1998="","",TRIM(MID(TRIM(A1998),FIND(" ",TRIM(A1998)&amp;" ",7)+1,255)))</x:f>
      </x:c>
      <x:c r="G1998" t="str">
        <x:f>IF(E1998="","",IF(COUNTIF('DATA QCEW'!$A$2:$A$20,E1998)&gt;0,"19-SECTOR","DETAIL / OTHER"))</x:f>
      </x:c>
    </x:row>
    <x:row r="1999">
      <x:c r="D1999" s="22"/>
      <x:c r="E1999" t="str">
        <x:f>IF(LEFT(TRIM(A1999),6)="NAICS ",IFERROR(MID(TRIM(A1999),7,FIND(" ",TRIM(A1999)&amp;" ",7)-7),""),"")</x:f>
      </x:c>
      <x:c r="F1999" t="str">
        <x:f>IF(E1999="","",TRIM(MID(TRIM(A1999),FIND(" ",TRIM(A1999)&amp;" ",7)+1,255)))</x:f>
      </x:c>
      <x:c r="G1999" t="str">
        <x:f>IF(E1999="","",IF(COUNTIF('DATA QCEW'!$A$2:$A$20,E1999)&gt;0,"19-SECTOR","DETAIL / OTHER"))</x:f>
      </x:c>
    </x:row>
    <x:row r="2000">
      <x:c r="D2000" s="22"/>
      <x:c r="E2000" t="str">
        <x:f>IF(LEFT(TRIM(A2000),6)="NAICS ",IFERROR(MID(TRIM(A2000),7,FIND(" ",TRIM(A2000)&amp;" ",7)-7),""),"")</x:f>
      </x:c>
      <x:c r="F2000" t="str">
        <x:f>IF(E2000="","",TRIM(MID(TRIM(A2000),FIND(" ",TRIM(A2000)&amp;" ",7)+1,255)))</x:f>
      </x:c>
      <x:c r="G2000" t="str">
        <x:f>IF(E2000="","",IF(COUNTIF('DATA QCEW'!$A$2:$A$20,E2000)&gt;0,"19-SECTOR","DETAIL / OTHER"))</x:f>
      </x:c>
    </x:row>
    <x:row r="2001">
      <x:c r="D2001" s="22"/>
      <x:c r="E2001" t="str">
        <x:f>IF(LEFT(TRIM(A2001),6)="NAICS ",IFERROR(MID(TRIM(A2001),7,FIND(" ",TRIM(A2001)&amp;" ",7)-7),""),"")</x:f>
      </x:c>
      <x:c r="F2001" t="str">
        <x:f>IF(E2001="","",TRIM(MID(TRIM(A2001),FIND(" ",TRIM(A2001)&amp;" ",7)+1,255)))</x:f>
      </x:c>
      <x:c r="G2001" t="str">
        <x:f>IF(E2001="","",IF(COUNTIF('DATA QCEW'!$A$2:$A$20,E2001)&gt;0,"19-SECTOR","DETAIL / OTHER"))</x:f>
      </x:c>
    </x:row>
    <x:row r="2002">
      <x:c r="D2002" s="22"/>
      <x:c r="E2002" t="str">
        <x:f>IF(LEFT(TRIM(A2002),6)="NAICS ",IFERROR(MID(TRIM(A2002),7,FIND(" ",TRIM(A2002)&amp;" ",7)-7),""),"")</x:f>
      </x:c>
      <x:c r="F2002" t="str">
        <x:f>IF(E2002="","",TRIM(MID(TRIM(A2002),FIND(" ",TRIM(A2002)&amp;" ",7)+1,255)))</x:f>
      </x:c>
      <x:c r="G2002" t="str">
        <x:f>IF(E2002="","",IF(COUNTIF('DATA QCEW'!$A$2:$A$20,E2002)&gt;0,"19-SECTOR","DETAIL / OTHER"))</x:f>
      </x:c>
    </x:row>
    <x:row r="2003">
      <x:c r="D2003" s="22"/>
      <x:c r="E2003" t="str">
        <x:f>IF(LEFT(TRIM(A2003),6)="NAICS ",IFERROR(MID(TRIM(A2003),7,FIND(" ",TRIM(A2003)&amp;" ",7)-7),""),"")</x:f>
      </x:c>
      <x:c r="F2003" t="str">
        <x:f>IF(E2003="","",TRIM(MID(TRIM(A2003),FIND(" ",TRIM(A2003)&amp;" ",7)+1,255)))</x:f>
      </x:c>
      <x:c r="G2003" t="str">
        <x:f>IF(E2003="","",IF(COUNTIF('DATA QCEW'!$A$2:$A$20,E2003)&gt;0,"19-SECTOR","DETAIL / OTHER"))</x:f>
      </x:c>
    </x:row>
    <x:row r="2004">
      <x:c r="D2004" s="22"/>
      <x:c r="E2004" t="str">
        <x:f>IF(LEFT(TRIM(A2004),6)="NAICS ",IFERROR(MID(TRIM(A2004),7,FIND(" ",TRIM(A2004)&amp;" ",7)-7),""),"")</x:f>
      </x:c>
      <x:c r="F2004" t="str">
        <x:f>IF(E2004="","",TRIM(MID(TRIM(A2004),FIND(" ",TRIM(A2004)&amp;" ",7)+1,255)))</x:f>
      </x:c>
      <x:c r="G2004" t="str">
        <x:f>IF(E2004="","",IF(COUNTIF('DATA QCEW'!$A$2:$A$20,E2004)&gt;0,"19-SECTOR","DETAIL / OTHER"))</x:f>
      </x:c>
    </x:row>
    <x:row r="2005">
      <x:c r="D2005" s="22"/>
      <x:c r="E2005" t="str">
        <x:f>IF(LEFT(TRIM(A2005),6)="NAICS ",IFERROR(MID(TRIM(A2005),7,FIND(" ",TRIM(A2005)&amp;" ",7)-7),""),"")</x:f>
      </x:c>
      <x:c r="F2005" t="str">
        <x:f>IF(E2005="","",TRIM(MID(TRIM(A2005),FIND(" ",TRIM(A2005)&amp;" ",7)+1,255)))</x:f>
      </x:c>
      <x:c r="G2005" t="str">
        <x:f>IF(E2005="","",IF(COUNTIF('DATA QCEW'!$A$2:$A$20,E2005)&gt;0,"19-SECTOR","DETAIL / OTHER"))</x:f>
      </x:c>
    </x:row>
    <x:row r="2006">
      <x:c r="D2006" s="22"/>
      <x:c r="E2006" t="str">
        <x:f>IF(LEFT(TRIM(A2006),6)="NAICS ",IFERROR(MID(TRIM(A2006),7,FIND(" ",TRIM(A2006)&amp;" ",7)-7),""),"")</x:f>
      </x:c>
      <x:c r="F2006" t="str">
        <x:f>IF(E2006="","",TRIM(MID(TRIM(A2006),FIND(" ",TRIM(A2006)&amp;" ",7)+1,255)))</x:f>
      </x:c>
      <x:c r="G2006" t="str">
        <x:f>IF(E2006="","",IF(COUNTIF('DATA QCEW'!$A$2:$A$20,E2006)&gt;0,"19-SECTOR","DETAIL / OTHER"))</x:f>
      </x:c>
    </x:row>
    <x:row r="2007">
      <x:c r="D2007" s="22"/>
      <x:c r="E2007" t="str">
        <x:f>IF(LEFT(TRIM(A2007),6)="NAICS ",IFERROR(MID(TRIM(A2007),7,FIND(" ",TRIM(A2007)&amp;" ",7)-7),""),"")</x:f>
      </x:c>
      <x:c r="F2007" t="str">
        <x:f>IF(E2007="","",TRIM(MID(TRIM(A2007),FIND(" ",TRIM(A2007)&amp;" ",7)+1,255)))</x:f>
      </x:c>
      <x:c r="G2007" t="str">
        <x:f>IF(E2007="","",IF(COUNTIF('DATA QCEW'!$A$2:$A$20,E2007)&gt;0,"19-SECTOR","DETAIL / OTHER"))</x:f>
      </x:c>
    </x:row>
    <x:row r="2008">
      <x:c r="D2008" s="22"/>
      <x:c r="E2008" t="str">
        <x:f>IF(LEFT(TRIM(A2008),6)="NAICS ",IFERROR(MID(TRIM(A2008),7,FIND(" ",TRIM(A2008)&amp;" ",7)-7),""),"")</x:f>
      </x:c>
      <x:c r="F2008" t="str">
        <x:f>IF(E2008="","",TRIM(MID(TRIM(A2008),FIND(" ",TRIM(A2008)&amp;" ",7)+1,255)))</x:f>
      </x:c>
      <x:c r="G2008" t="str">
        <x:f>IF(E2008="","",IF(COUNTIF('DATA QCEW'!$A$2:$A$20,E2008)&gt;0,"19-SECTOR","DETAIL / OTHER"))</x:f>
      </x:c>
    </x:row>
    <x:row r="2009">
      <x:c r="D2009" s="22"/>
      <x:c r="E2009" t="str">
        <x:f>IF(LEFT(TRIM(A2009),6)="NAICS ",IFERROR(MID(TRIM(A2009),7,FIND(" ",TRIM(A2009)&amp;" ",7)-7),""),"")</x:f>
      </x:c>
      <x:c r="F2009" t="str">
        <x:f>IF(E2009="","",TRIM(MID(TRIM(A2009),FIND(" ",TRIM(A2009)&amp;" ",7)+1,255)))</x:f>
      </x:c>
      <x:c r="G2009" t="str">
        <x:f>IF(E2009="","",IF(COUNTIF('DATA QCEW'!$A$2:$A$20,E2009)&gt;0,"19-SECTOR","DETAIL / OTHER"))</x:f>
      </x:c>
    </x:row>
    <x:row r="2010">
      <x:c r="D2010" s="22"/>
      <x:c r="E2010" t="str">
        <x:f>IF(LEFT(TRIM(A2010),6)="NAICS ",IFERROR(MID(TRIM(A2010),7,FIND(" ",TRIM(A2010)&amp;" ",7)-7),""),"")</x:f>
      </x:c>
      <x:c r="F2010" t="str">
        <x:f>IF(E2010="","",TRIM(MID(TRIM(A2010),FIND(" ",TRIM(A2010)&amp;" ",7)+1,255)))</x:f>
      </x:c>
      <x:c r="G2010" t="str">
        <x:f>IF(E2010="","",IF(COUNTIF('DATA QCEW'!$A$2:$A$20,E2010)&gt;0,"19-SECTOR","DETAIL / OTHER"))</x:f>
      </x:c>
    </x:row>
    <x:row r="2011">
      <x:c r="D2011" s="22"/>
      <x:c r="E2011" t="str">
        <x:f>IF(LEFT(TRIM(A2011),6)="NAICS ",IFERROR(MID(TRIM(A2011),7,FIND(" ",TRIM(A2011)&amp;" ",7)-7),""),"")</x:f>
      </x:c>
      <x:c r="F2011" t="str">
        <x:f>IF(E2011="","",TRIM(MID(TRIM(A2011),FIND(" ",TRIM(A2011)&amp;" ",7)+1,255)))</x:f>
      </x:c>
      <x:c r="G2011" t="str">
        <x:f>IF(E2011="","",IF(COUNTIF('DATA QCEW'!$A$2:$A$20,E2011)&gt;0,"19-SECTOR","DETAIL / OTHER"))</x:f>
      </x:c>
    </x:row>
    <x:row r="2012">
      <x:c r="D2012" s="22"/>
      <x:c r="E2012" t="str">
        <x:f>IF(LEFT(TRIM(A2012),6)="NAICS ",IFERROR(MID(TRIM(A2012),7,FIND(" ",TRIM(A2012)&amp;" ",7)-7),""),"")</x:f>
      </x:c>
      <x:c r="F2012" t="str">
        <x:f>IF(E2012="","",TRIM(MID(TRIM(A2012),FIND(" ",TRIM(A2012)&amp;" ",7)+1,255)))</x:f>
      </x:c>
      <x:c r="G2012" t="str">
        <x:f>IF(E2012="","",IF(COUNTIF('DATA QCEW'!$A$2:$A$20,E2012)&gt;0,"19-SECTOR","DETAIL / OTHER"))</x:f>
      </x:c>
    </x:row>
    <x:row r="2013">
      <x:c r="D2013" s="22"/>
      <x:c r="E2013" t="str">
        <x:f>IF(LEFT(TRIM(A2013),6)="NAICS ",IFERROR(MID(TRIM(A2013),7,FIND(" ",TRIM(A2013)&amp;" ",7)-7),""),"")</x:f>
      </x:c>
      <x:c r="F2013" t="str">
        <x:f>IF(E2013="","",TRIM(MID(TRIM(A2013),FIND(" ",TRIM(A2013)&amp;" ",7)+1,255)))</x:f>
      </x:c>
      <x:c r="G2013" t="str">
        <x:f>IF(E2013="","",IF(COUNTIF('DATA QCEW'!$A$2:$A$20,E2013)&gt;0,"19-SECTOR","DETAIL / OTHER"))</x:f>
      </x:c>
    </x:row>
    <x:row r="2014">
      <x:c r="D2014" s="22"/>
      <x:c r="E2014" t="str">
        <x:f>IF(LEFT(TRIM(A2014),6)="NAICS ",IFERROR(MID(TRIM(A2014),7,FIND(" ",TRIM(A2014)&amp;" ",7)-7),""),"")</x:f>
      </x:c>
      <x:c r="F2014" t="str">
        <x:f>IF(E2014="","",TRIM(MID(TRIM(A2014),FIND(" ",TRIM(A2014)&amp;" ",7)+1,255)))</x:f>
      </x:c>
      <x:c r="G2014" t="str">
        <x:f>IF(E2014="","",IF(COUNTIF('DATA QCEW'!$A$2:$A$20,E2014)&gt;0,"19-SECTOR","DETAIL / OTHER"))</x:f>
      </x:c>
    </x:row>
    <x:row r="2015">
      <x:c r="D2015" s="22"/>
      <x:c r="E2015" t="str">
        <x:f>IF(LEFT(TRIM(A2015),6)="NAICS ",IFERROR(MID(TRIM(A2015),7,FIND(" ",TRIM(A2015)&amp;" ",7)-7),""),"")</x:f>
      </x:c>
      <x:c r="F2015" t="str">
        <x:f>IF(E2015="","",TRIM(MID(TRIM(A2015),FIND(" ",TRIM(A2015)&amp;" ",7)+1,255)))</x:f>
      </x:c>
      <x:c r="G2015" t="str">
        <x:f>IF(E2015="","",IF(COUNTIF('DATA QCEW'!$A$2:$A$20,E2015)&gt;0,"19-SECTOR","DETAIL / OTHER"))</x:f>
      </x:c>
    </x:row>
    <x:row r="2016">
      <x:c r="D2016" s="22"/>
      <x:c r="E2016" t="str">
        <x:f>IF(LEFT(TRIM(A2016),6)="NAICS ",IFERROR(MID(TRIM(A2016),7,FIND(" ",TRIM(A2016)&amp;" ",7)-7),""),"")</x:f>
      </x:c>
      <x:c r="F2016" t="str">
        <x:f>IF(E2016="","",TRIM(MID(TRIM(A2016),FIND(" ",TRIM(A2016)&amp;" ",7)+1,255)))</x:f>
      </x:c>
      <x:c r="G2016" t="str">
        <x:f>IF(E2016="","",IF(COUNTIF('DATA QCEW'!$A$2:$A$20,E2016)&gt;0,"19-SECTOR","DETAIL / OTHER"))</x:f>
      </x:c>
    </x:row>
    <x:row r="2017">
      <x:c r="D2017" s="22"/>
      <x:c r="E2017" t="str">
        <x:f>IF(LEFT(TRIM(A2017),6)="NAICS ",IFERROR(MID(TRIM(A2017),7,FIND(" ",TRIM(A2017)&amp;" ",7)-7),""),"")</x:f>
      </x:c>
      <x:c r="F2017" t="str">
        <x:f>IF(E2017="","",TRIM(MID(TRIM(A2017),FIND(" ",TRIM(A2017)&amp;" ",7)+1,255)))</x:f>
      </x:c>
      <x:c r="G2017" t="str">
        <x:f>IF(E2017="","",IF(COUNTIF('DATA QCEW'!$A$2:$A$20,E2017)&gt;0,"19-SECTOR","DETAIL / OTHER"))</x:f>
      </x:c>
    </x:row>
    <x:row r="2018">
      <x:c r="D2018" s="22"/>
      <x:c r="E2018" t="str">
        <x:f>IF(LEFT(TRIM(A2018),6)="NAICS ",IFERROR(MID(TRIM(A2018),7,FIND(" ",TRIM(A2018)&amp;" ",7)-7),""),"")</x:f>
      </x:c>
      <x:c r="F2018" t="str">
        <x:f>IF(E2018="","",TRIM(MID(TRIM(A2018),FIND(" ",TRIM(A2018)&amp;" ",7)+1,255)))</x:f>
      </x:c>
      <x:c r="G2018" t="str">
        <x:f>IF(E2018="","",IF(COUNTIF('DATA QCEW'!$A$2:$A$20,E2018)&gt;0,"19-SECTOR","DETAIL / OTHER"))</x:f>
      </x:c>
    </x:row>
    <x:row r="2019">
      <x:c r="D2019" s="22"/>
      <x:c r="E2019" t="str">
        <x:f>IF(LEFT(TRIM(A2019),6)="NAICS ",IFERROR(MID(TRIM(A2019),7,FIND(" ",TRIM(A2019)&amp;" ",7)-7),""),"")</x:f>
      </x:c>
      <x:c r="F2019" t="str">
        <x:f>IF(E2019="","",TRIM(MID(TRIM(A2019),FIND(" ",TRIM(A2019)&amp;" ",7)+1,255)))</x:f>
      </x:c>
      <x:c r="G2019" t="str">
        <x:f>IF(E2019="","",IF(COUNTIF('DATA QCEW'!$A$2:$A$20,E2019)&gt;0,"19-SECTOR","DETAIL / OTHER"))</x:f>
      </x:c>
    </x:row>
    <x:row r="2020">
      <x:c r="D2020" s="22"/>
      <x:c r="E2020" t="str">
        <x:f>IF(LEFT(TRIM(A2020),6)="NAICS ",IFERROR(MID(TRIM(A2020),7,FIND(" ",TRIM(A2020)&amp;" ",7)-7),""),"")</x:f>
      </x:c>
      <x:c r="F2020" t="str">
        <x:f>IF(E2020="","",TRIM(MID(TRIM(A2020),FIND(" ",TRIM(A2020)&amp;" ",7)+1,255)))</x:f>
      </x:c>
      <x:c r="G2020" t="str">
        <x:f>IF(E2020="","",IF(COUNTIF('DATA QCEW'!$A$2:$A$20,E2020)&gt;0,"19-SECTOR","DETAIL / OTHER"))</x:f>
      </x:c>
    </x:row>
    <x:row r="2021">
      <x:c r="D2021" s="22"/>
      <x:c r="E2021" t="str">
        <x:f>IF(LEFT(TRIM(A2021),6)="NAICS ",IFERROR(MID(TRIM(A2021),7,FIND(" ",TRIM(A2021)&amp;" ",7)-7),""),"")</x:f>
      </x:c>
      <x:c r="F2021" t="str">
        <x:f>IF(E2021="","",TRIM(MID(TRIM(A2021),FIND(" ",TRIM(A2021)&amp;" ",7)+1,255)))</x:f>
      </x:c>
      <x:c r="G2021" t="str">
        <x:f>IF(E2021="","",IF(COUNTIF('DATA QCEW'!$A$2:$A$20,E2021)&gt;0,"19-SECTOR","DETAIL / OTHER"))</x:f>
      </x:c>
    </x:row>
    <x:row r="2022">
      <x:c r="D2022" s="22"/>
      <x:c r="E2022" t="str">
        <x:f>IF(LEFT(TRIM(A2022),6)="NAICS ",IFERROR(MID(TRIM(A2022),7,FIND(" ",TRIM(A2022)&amp;" ",7)-7),""),"")</x:f>
      </x:c>
      <x:c r="F2022" t="str">
        <x:f>IF(E2022="","",TRIM(MID(TRIM(A2022),FIND(" ",TRIM(A2022)&amp;" ",7)+1,255)))</x:f>
      </x:c>
      <x:c r="G2022" t="str">
        <x:f>IF(E2022="","",IF(COUNTIF('DATA QCEW'!$A$2:$A$20,E2022)&gt;0,"19-SECTOR","DETAIL / OTHER"))</x:f>
      </x:c>
    </x:row>
    <x:row r="2023">
      <x:c r="D2023" s="22"/>
      <x:c r="E2023" t="str">
        <x:f>IF(LEFT(TRIM(A2023),6)="NAICS ",IFERROR(MID(TRIM(A2023),7,FIND(" ",TRIM(A2023)&amp;" ",7)-7),""),"")</x:f>
      </x:c>
      <x:c r="F2023" t="str">
        <x:f>IF(E2023="","",TRIM(MID(TRIM(A2023),FIND(" ",TRIM(A2023)&amp;" ",7)+1,255)))</x:f>
      </x:c>
      <x:c r="G2023" t="str">
        <x:f>IF(E2023="","",IF(COUNTIF('DATA QCEW'!$A$2:$A$20,E2023)&gt;0,"19-SECTOR","DETAIL / OTHER"))</x:f>
      </x:c>
    </x:row>
    <x:row r="2024">
      <x:c r="D2024" s="22"/>
      <x:c r="E2024" t="str">
        <x:f>IF(LEFT(TRIM(A2024),6)="NAICS ",IFERROR(MID(TRIM(A2024),7,FIND(" ",TRIM(A2024)&amp;" ",7)-7),""),"")</x:f>
      </x:c>
      <x:c r="F2024" t="str">
        <x:f>IF(E2024="","",TRIM(MID(TRIM(A2024),FIND(" ",TRIM(A2024)&amp;" ",7)+1,255)))</x:f>
      </x:c>
      <x:c r="G2024" t="str">
        <x:f>IF(E2024="","",IF(COUNTIF('DATA QCEW'!$A$2:$A$20,E2024)&gt;0,"19-SECTOR","DETAIL / OTHER"))</x:f>
      </x:c>
    </x:row>
    <x:row r="2025">
      <x:c r="D2025" s="22"/>
      <x:c r="E2025" t="str">
        <x:f>IF(LEFT(TRIM(A2025),6)="NAICS ",IFERROR(MID(TRIM(A2025),7,FIND(" ",TRIM(A2025)&amp;" ",7)-7),""),"")</x:f>
      </x:c>
      <x:c r="F2025" t="str">
        <x:f>IF(E2025="","",TRIM(MID(TRIM(A2025),FIND(" ",TRIM(A2025)&amp;" ",7)+1,255)))</x:f>
      </x:c>
      <x:c r="G2025" t="str">
        <x:f>IF(E2025="","",IF(COUNTIF('DATA QCEW'!$A$2:$A$20,E2025)&gt;0,"19-SECTOR","DETAIL / OTHER"))</x:f>
      </x:c>
    </x:row>
    <x:row r="2026">
      <x:c r="D2026" s="22"/>
      <x:c r="E2026" t="str">
        <x:f>IF(LEFT(TRIM(A2026),6)="NAICS ",IFERROR(MID(TRIM(A2026),7,FIND(" ",TRIM(A2026)&amp;" ",7)-7),""),"")</x:f>
      </x:c>
      <x:c r="F2026" t="str">
        <x:f>IF(E2026="","",TRIM(MID(TRIM(A2026),FIND(" ",TRIM(A2026)&amp;" ",7)+1,255)))</x:f>
      </x:c>
      <x:c r="G2026" t="str">
        <x:f>IF(E2026="","",IF(COUNTIF('DATA QCEW'!$A$2:$A$20,E2026)&gt;0,"19-SECTOR","DETAIL / OTHER"))</x:f>
      </x:c>
    </x:row>
    <x:row r="2027">
      <x:c r="D2027" s="22"/>
      <x:c r="E2027" t="str">
        <x:f>IF(LEFT(TRIM(A2027),6)="NAICS ",IFERROR(MID(TRIM(A2027),7,FIND(" ",TRIM(A2027)&amp;" ",7)-7),""),"")</x:f>
      </x:c>
      <x:c r="F2027" t="str">
        <x:f>IF(E2027="","",TRIM(MID(TRIM(A2027),FIND(" ",TRIM(A2027)&amp;" ",7)+1,255)))</x:f>
      </x:c>
      <x:c r="G2027" t="str">
        <x:f>IF(E2027="","",IF(COUNTIF('DATA QCEW'!$A$2:$A$20,E2027)&gt;0,"19-SECTOR","DETAIL / OTHER"))</x:f>
      </x:c>
    </x:row>
    <x:row r="2028">
      <x:c r="D2028" s="22"/>
      <x:c r="E2028" t="str">
        <x:f>IF(LEFT(TRIM(A2028),6)="NAICS ",IFERROR(MID(TRIM(A2028),7,FIND(" ",TRIM(A2028)&amp;" ",7)-7),""),"")</x:f>
      </x:c>
      <x:c r="F2028" t="str">
        <x:f>IF(E2028="","",TRIM(MID(TRIM(A2028),FIND(" ",TRIM(A2028)&amp;" ",7)+1,255)))</x:f>
      </x:c>
      <x:c r="G2028" t="str">
        <x:f>IF(E2028="","",IF(COUNTIF('DATA QCEW'!$A$2:$A$20,E2028)&gt;0,"19-SECTOR","DETAIL / OTHER"))</x:f>
      </x:c>
    </x:row>
    <x:row r="2029">
      <x:c r="D2029" s="22"/>
      <x:c r="E2029" t="str">
        <x:f>IF(LEFT(TRIM(A2029),6)="NAICS ",IFERROR(MID(TRIM(A2029),7,FIND(" ",TRIM(A2029)&amp;" ",7)-7),""),"")</x:f>
      </x:c>
      <x:c r="F2029" t="str">
        <x:f>IF(E2029="","",TRIM(MID(TRIM(A2029),FIND(" ",TRIM(A2029)&amp;" ",7)+1,255)))</x:f>
      </x:c>
      <x:c r="G2029" t="str">
        <x:f>IF(E2029="","",IF(COUNTIF('DATA QCEW'!$A$2:$A$20,E2029)&gt;0,"19-SECTOR","DETAIL / OTHER"))</x:f>
      </x:c>
    </x:row>
    <x:row r="2030">
      <x:c r="D2030" s="22"/>
      <x:c r="E2030" t="str">
        <x:f>IF(LEFT(TRIM(A2030),6)="NAICS ",IFERROR(MID(TRIM(A2030),7,FIND(" ",TRIM(A2030)&amp;" ",7)-7),""),"")</x:f>
      </x:c>
      <x:c r="F2030" t="str">
        <x:f>IF(E2030="","",TRIM(MID(TRIM(A2030),FIND(" ",TRIM(A2030)&amp;" ",7)+1,255)))</x:f>
      </x:c>
      <x:c r="G2030" t="str">
        <x:f>IF(E2030="","",IF(COUNTIF('DATA QCEW'!$A$2:$A$20,E2030)&gt;0,"19-SECTOR","DETAIL / OTHER"))</x:f>
      </x:c>
    </x:row>
    <x:row r="2031">
      <x:c r="D2031" s="22"/>
      <x:c r="E2031" t="str">
        <x:f>IF(LEFT(TRIM(A2031),6)="NAICS ",IFERROR(MID(TRIM(A2031),7,FIND(" ",TRIM(A2031)&amp;" ",7)-7),""),"")</x:f>
      </x:c>
      <x:c r="F2031" t="str">
        <x:f>IF(E2031="","",TRIM(MID(TRIM(A2031),FIND(" ",TRIM(A2031)&amp;" ",7)+1,255)))</x:f>
      </x:c>
      <x:c r="G2031" t="str">
        <x:f>IF(E2031="","",IF(COUNTIF('DATA QCEW'!$A$2:$A$20,E2031)&gt;0,"19-SECTOR","DETAIL / OTHER"))</x:f>
      </x:c>
    </x:row>
    <x:row r="2032">
      <x:c r="D2032" s="22"/>
      <x:c r="E2032" t="str">
        <x:f>IF(LEFT(TRIM(A2032),6)="NAICS ",IFERROR(MID(TRIM(A2032),7,FIND(" ",TRIM(A2032)&amp;" ",7)-7),""),"")</x:f>
      </x:c>
      <x:c r="F2032" t="str">
        <x:f>IF(E2032="","",TRIM(MID(TRIM(A2032),FIND(" ",TRIM(A2032)&amp;" ",7)+1,255)))</x:f>
      </x:c>
      <x:c r="G2032" t="str">
        <x:f>IF(E2032="","",IF(COUNTIF('DATA QCEW'!$A$2:$A$20,E2032)&gt;0,"19-SECTOR","DETAIL / OTHER"))</x:f>
      </x:c>
    </x:row>
    <x:row r="2033">
      <x:c r="D2033" s="22"/>
      <x:c r="E2033" t="str">
        <x:f>IF(LEFT(TRIM(A2033),6)="NAICS ",IFERROR(MID(TRIM(A2033),7,FIND(" ",TRIM(A2033)&amp;" ",7)-7),""),"")</x:f>
      </x:c>
      <x:c r="F2033" t="str">
        <x:f>IF(E2033="","",TRIM(MID(TRIM(A2033),FIND(" ",TRIM(A2033)&amp;" ",7)+1,255)))</x:f>
      </x:c>
      <x:c r="G2033" t="str">
        <x:f>IF(E2033="","",IF(COUNTIF('DATA QCEW'!$A$2:$A$20,E2033)&gt;0,"19-SECTOR","DETAIL / OTHER"))</x:f>
      </x:c>
    </x:row>
    <x:row r="2034">
      <x:c r="D2034" s="22"/>
      <x:c r="E2034" t="str">
        <x:f>IF(LEFT(TRIM(A2034),6)="NAICS ",IFERROR(MID(TRIM(A2034),7,FIND(" ",TRIM(A2034)&amp;" ",7)-7),""),"")</x:f>
      </x:c>
      <x:c r="F2034" t="str">
        <x:f>IF(E2034="","",TRIM(MID(TRIM(A2034),FIND(" ",TRIM(A2034)&amp;" ",7)+1,255)))</x:f>
      </x:c>
      <x:c r="G2034" t="str">
        <x:f>IF(E2034="","",IF(COUNTIF('DATA QCEW'!$A$2:$A$20,E2034)&gt;0,"19-SECTOR","DETAIL / OTHER"))</x:f>
      </x:c>
    </x:row>
    <x:row r="2035">
      <x:c r="D2035" s="22"/>
      <x:c r="E2035" t="str">
        <x:f>IF(LEFT(TRIM(A2035),6)="NAICS ",IFERROR(MID(TRIM(A2035),7,FIND(" ",TRIM(A2035)&amp;" ",7)-7),""),"")</x:f>
      </x:c>
      <x:c r="F2035" t="str">
        <x:f>IF(E2035="","",TRIM(MID(TRIM(A2035),FIND(" ",TRIM(A2035)&amp;" ",7)+1,255)))</x:f>
      </x:c>
      <x:c r="G2035" t="str">
        <x:f>IF(E2035="","",IF(COUNTIF('DATA QCEW'!$A$2:$A$20,E2035)&gt;0,"19-SECTOR","DETAIL / OTHER"))</x:f>
      </x:c>
    </x:row>
    <x:row r="2036">
      <x:c r="D2036" s="22"/>
      <x:c r="E2036" t="str">
        <x:f>IF(LEFT(TRIM(A2036),6)="NAICS ",IFERROR(MID(TRIM(A2036),7,FIND(" ",TRIM(A2036)&amp;" ",7)-7),""),"")</x:f>
      </x:c>
      <x:c r="F2036" t="str">
        <x:f>IF(E2036="","",TRIM(MID(TRIM(A2036),FIND(" ",TRIM(A2036)&amp;" ",7)+1,255)))</x:f>
      </x:c>
      <x:c r="G2036" t="str">
        <x:f>IF(E2036="","",IF(COUNTIF('DATA QCEW'!$A$2:$A$20,E2036)&gt;0,"19-SECTOR","DETAIL / OTHER"))</x:f>
      </x:c>
    </x:row>
    <x:row r="2037">
      <x:c r="D2037" s="22"/>
      <x:c r="E2037" t="str">
        <x:f>IF(LEFT(TRIM(A2037),6)="NAICS ",IFERROR(MID(TRIM(A2037),7,FIND(" ",TRIM(A2037)&amp;" ",7)-7),""),"")</x:f>
      </x:c>
      <x:c r="F2037" t="str">
        <x:f>IF(E2037="","",TRIM(MID(TRIM(A2037),FIND(" ",TRIM(A2037)&amp;" ",7)+1,255)))</x:f>
      </x:c>
      <x:c r="G2037" t="str">
        <x:f>IF(E2037="","",IF(COUNTIF('DATA QCEW'!$A$2:$A$20,E2037)&gt;0,"19-SECTOR","DETAIL / OTHER"))</x:f>
      </x:c>
    </x:row>
    <x:row r="2038">
      <x:c r="D2038" s="22"/>
      <x:c r="E2038" t="str">
        <x:f>IF(LEFT(TRIM(A2038),6)="NAICS ",IFERROR(MID(TRIM(A2038),7,FIND(" ",TRIM(A2038)&amp;" ",7)-7),""),"")</x:f>
      </x:c>
      <x:c r="F2038" t="str">
        <x:f>IF(E2038="","",TRIM(MID(TRIM(A2038),FIND(" ",TRIM(A2038)&amp;" ",7)+1,255)))</x:f>
      </x:c>
      <x:c r="G2038" t="str">
        <x:f>IF(E2038="","",IF(COUNTIF('DATA QCEW'!$A$2:$A$20,E2038)&gt;0,"19-SECTOR","DETAIL / OTHER"))</x:f>
      </x:c>
    </x:row>
    <x:row r="2039">
      <x:c r="D2039" s="22"/>
      <x:c r="E2039" t="str">
        <x:f>IF(LEFT(TRIM(A2039),6)="NAICS ",IFERROR(MID(TRIM(A2039),7,FIND(" ",TRIM(A2039)&amp;" ",7)-7),""),"")</x:f>
      </x:c>
      <x:c r="F2039" t="str">
        <x:f>IF(E2039="","",TRIM(MID(TRIM(A2039),FIND(" ",TRIM(A2039)&amp;" ",7)+1,255)))</x:f>
      </x:c>
      <x:c r="G2039" t="str">
        <x:f>IF(E2039="","",IF(COUNTIF('DATA QCEW'!$A$2:$A$20,E2039)&gt;0,"19-SECTOR","DETAIL / OTHER"))</x:f>
      </x:c>
    </x:row>
    <x:row r="2040">
      <x:c r="D2040" s="22"/>
      <x:c r="E2040" t="str">
        <x:f>IF(LEFT(TRIM(A2040),6)="NAICS ",IFERROR(MID(TRIM(A2040),7,FIND(" ",TRIM(A2040)&amp;" ",7)-7),""),"")</x:f>
      </x:c>
      <x:c r="F2040" t="str">
        <x:f>IF(E2040="","",TRIM(MID(TRIM(A2040),FIND(" ",TRIM(A2040)&amp;" ",7)+1,255)))</x:f>
      </x:c>
      <x:c r="G2040" t="str">
        <x:f>IF(E2040="","",IF(COUNTIF('DATA QCEW'!$A$2:$A$20,E2040)&gt;0,"19-SECTOR","DETAIL / OTHER"))</x:f>
      </x:c>
    </x:row>
    <x:row r="2041">
      <x:c r="D2041" s="22"/>
      <x:c r="E2041" t="str">
        <x:f>IF(LEFT(TRIM(A2041),6)="NAICS ",IFERROR(MID(TRIM(A2041),7,FIND(" ",TRIM(A2041)&amp;" ",7)-7),""),"")</x:f>
      </x:c>
      <x:c r="F2041" t="str">
        <x:f>IF(E2041="","",TRIM(MID(TRIM(A2041),FIND(" ",TRIM(A2041)&amp;" ",7)+1,255)))</x:f>
      </x:c>
      <x:c r="G2041" t="str">
        <x:f>IF(E2041="","",IF(COUNTIF('DATA QCEW'!$A$2:$A$20,E2041)&gt;0,"19-SECTOR","DETAIL / OTHER"))</x:f>
      </x:c>
    </x:row>
    <x:row r="2042">
      <x:c r="D2042" s="22"/>
      <x:c r="E2042" t="str">
        <x:f>IF(LEFT(TRIM(A2042),6)="NAICS ",IFERROR(MID(TRIM(A2042),7,FIND(" ",TRIM(A2042)&amp;" ",7)-7),""),"")</x:f>
      </x:c>
      <x:c r="F2042" t="str">
        <x:f>IF(E2042="","",TRIM(MID(TRIM(A2042),FIND(" ",TRIM(A2042)&amp;" ",7)+1,255)))</x:f>
      </x:c>
      <x:c r="G2042" t="str">
        <x:f>IF(E2042="","",IF(COUNTIF('DATA QCEW'!$A$2:$A$20,E2042)&gt;0,"19-SECTOR","DETAIL / OTHER"))</x:f>
      </x:c>
    </x:row>
    <x:row r="2043">
      <x:c r="D2043" s="22"/>
      <x:c r="E2043" t="str">
        <x:f>IF(LEFT(TRIM(A2043),6)="NAICS ",IFERROR(MID(TRIM(A2043),7,FIND(" ",TRIM(A2043)&amp;" ",7)-7),""),"")</x:f>
      </x:c>
      <x:c r="F2043" t="str">
        <x:f>IF(E2043="","",TRIM(MID(TRIM(A2043),FIND(" ",TRIM(A2043)&amp;" ",7)+1,255)))</x:f>
      </x:c>
      <x:c r="G2043" t="str">
        <x:f>IF(E2043="","",IF(COUNTIF('DATA QCEW'!$A$2:$A$20,E2043)&gt;0,"19-SECTOR","DETAIL / OTHER"))</x:f>
      </x:c>
    </x:row>
    <x:row r="2044">
      <x:c r="D2044" s="22"/>
      <x:c r="E2044" t="str">
        <x:f>IF(LEFT(TRIM(A2044),6)="NAICS ",IFERROR(MID(TRIM(A2044),7,FIND(" ",TRIM(A2044)&amp;" ",7)-7),""),"")</x:f>
      </x:c>
      <x:c r="F2044" t="str">
        <x:f>IF(E2044="","",TRIM(MID(TRIM(A2044),FIND(" ",TRIM(A2044)&amp;" ",7)+1,255)))</x:f>
      </x:c>
      <x:c r="G2044" t="str">
        <x:f>IF(E2044="","",IF(COUNTIF('DATA QCEW'!$A$2:$A$20,E2044)&gt;0,"19-SECTOR","DETAIL / OTHER"))</x:f>
      </x:c>
    </x:row>
    <x:row r="2045">
      <x:c r="D2045" s="22"/>
      <x:c r="E2045" t="str">
        <x:f>IF(LEFT(TRIM(A2045),6)="NAICS ",IFERROR(MID(TRIM(A2045),7,FIND(" ",TRIM(A2045)&amp;" ",7)-7),""),"")</x:f>
      </x:c>
      <x:c r="F2045" t="str">
        <x:f>IF(E2045="","",TRIM(MID(TRIM(A2045),FIND(" ",TRIM(A2045)&amp;" ",7)+1,255)))</x:f>
      </x:c>
      <x:c r="G2045" t="str">
        <x:f>IF(E2045="","",IF(COUNTIF('DATA QCEW'!$A$2:$A$20,E2045)&gt;0,"19-SECTOR","DETAIL / OTHER"))</x:f>
      </x:c>
    </x:row>
    <x:row r="2046">
      <x:c r="D2046" s="22"/>
      <x:c r="E2046" t="str">
        <x:f>IF(LEFT(TRIM(A2046),6)="NAICS ",IFERROR(MID(TRIM(A2046),7,FIND(" ",TRIM(A2046)&amp;" ",7)-7),""),"")</x:f>
      </x:c>
      <x:c r="F2046" t="str">
        <x:f>IF(E2046="","",TRIM(MID(TRIM(A2046),FIND(" ",TRIM(A2046)&amp;" ",7)+1,255)))</x:f>
      </x:c>
      <x:c r="G2046" t="str">
        <x:f>IF(E2046="","",IF(COUNTIF('DATA QCEW'!$A$2:$A$20,E2046)&gt;0,"19-SECTOR","DETAIL / OTHER"))</x:f>
      </x:c>
    </x:row>
    <x:row r="2047">
      <x:c r="D2047" s="22"/>
      <x:c r="E2047" t="str">
        <x:f>IF(LEFT(TRIM(A2047),6)="NAICS ",IFERROR(MID(TRIM(A2047),7,FIND(" ",TRIM(A2047)&amp;" ",7)-7),""),"")</x:f>
      </x:c>
      <x:c r="F2047" t="str">
        <x:f>IF(E2047="","",TRIM(MID(TRIM(A2047),FIND(" ",TRIM(A2047)&amp;" ",7)+1,255)))</x:f>
      </x:c>
      <x:c r="G2047" t="str">
        <x:f>IF(E2047="","",IF(COUNTIF('DATA QCEW'!$A$2:$A$20,E2047)&gt;0,"19-SECTOR","DETAIL / OTHER"))</x:f>
      </x:c>
    </x:row>
    <x:row r="2048">
      <x:c r="D2048" s="22"/>
      <x:c r="E2048" t="str">
        <x:f>IF(LEFT(TRIM(A2048),6)="NAICS ",IFERROR(MID(TRIM(A2048),7,FIND(" ",TRIM(A2048)&amp;" ",7)-7),""),"")</x:f>
      </x:c>
      <x:c r="F2048" t="str">
        <x:f>IF(E2048="","",TRIM(MID(TRIM(A2048),FIND(" ",TRIM(A2048)&amp;" ",7)+1,255)))</x:f>
      </x:c>
      <x:c r="G2048" t="str">
        <x:f>IF(E2048="","",IF(COUNTIF('DATA QCEW'!$A$2:$A$20,E2048)&gt;0,"19-SECTOR","DETAIL / OTHER"))</x:f>
      </x:c>
    </x:row>
    <x:row r="2049">
      <x:c r="D2049" s="22"/>
      <x:c r="E2049" t="str">
        <x:f>IF(LEFT(TRIM(A2049),6)="NAICS ",IFERROR(MID(TRIM(A2049),7,FIND(" ",TRIM(A2049)&amp;" ",7)-7),""),"")</x:f>
      </x:c>
      <x:c r="F2049" t="str">
        <x:f>IF(E2049="","",TRIM(MID(TRIM(A2049),FIND(" ",TRIM(A2049)&amp;" ",7)+1,255)))</x:f>
      </x:c>
      <x:c r="G2049" t="str">
        <x:f>IF(E2049="","",IF(COUNTIF('DATA QCEW'!$A$2:$A$20,E2049)&gt;0,"19-SECTOR","DETAIL / OTHER"))</x:f>
      </x:c>
    </x:row>
    <x:row r="2050">
      <x:c r="D2050" s="22"/>
      <x:c r="E2050" t="str">
        <x:f>IF(LEFT(TRIM(A2050),6)="NAICS ",IFERROR(MID(TRIM(A2050),7,FIND(" ",TRIM(A2050)&amp;" ",7)-7),""),"")</x:f>
      </x:c>
      <x:c r="F2050" t="str">
        <x:f>IF(E2050="","",TRIM(MID(TRIM(A2050),FIND(" ",TRIM(A2050)&amp;" ",7)+1,255)))</x:f>
      </x:c>
      <x:c r="G2050" t="str">
        <x:f>IF(E2050="","",IF(COUNTIF('DATA QCEW'!$A$2:$A$20,E2050)&gt;0,"19-SECTOR","DETAIL / OTHER"))</x:f>
      </x:c>
    </x:row>
    <x:row r="2051">
      <x:c r="D2051" s="22"/>
      <x:c r="E2051" t="str">
        <x:f>IF(LEFT(TRIM(A2051),6)="NAICS ",IFERROR(MID(TRIM(A2051),7,FIND(" ",TRIM(A2051)&amp;" ",7)-7),""),"")</x:f>
      </x:c>
      <x:c r="F2051" t="str">
        <x:f>IF(E2051="","",TRIM(MID(TRIM(A2051),FIND(" ",TRIM(A2051)&amp;" ",7)+1,255)))</x:f>
      </x:c>
      <x:c r="G2051" t="str">
        <x:f>IF(E2051="","",IF(COUNTIF('DATA QCEW'!$A$2:$A$20,E2051)&gt;0,"19-SECTOR","DETAIL / OTHER"))</x:f>
      </x:c>
    </x:row>
    <x:row r="2052">
      <x:c r="D2052" s="22"/>
      <x:c r="E2052" t="str">
        <x:f>IF(LEFT(TRIM(A2052),6)="NAICS ",IFERROR(MID(TRIM(A2052),7,FIND(" ",TRIM(A2052)&amp;" ",7)-7),""),"")</x:f>
      </x:c>
      <x:c r="F2052" t="str">
        <x:f>IF(E2052="","",TRIM(MID(TRIM(A2052),FIND(" ",TRIM(A2052)&amp;" ",7)+1,255)))</x:f>
      </x:c>
      <x:c r="G2052" t="str">
        <x:f>IF(E2052="","",IF(COUNTIF('DATA QCEW'!$A$2:$A$20,E2052)&gt;0,"19-SECTOR","DETAIL / OTHER"))</x:f>
      </x:c>
    </x:row>
    <x:row r="2053">
      <x:c r="D2053" s="22"/>
      <x:c r="E2053" t="str">
        <x:f>IF(LEFT(TRIM(A2053),6)="NAICS ",IFERROR(MID(TRIM(A2053),7,FIND(" ",TRIM(A2053)&amp;" ",7)-7),""),"")</x:f>
      </x:c>
      <x:c r="F2053" t="str">
        <x:f>IF(E2053="","",TRIM(MID(TRIM(A2053),FIND(" ",TRIM(A2053)&amp;" ",7)+1,255)))</x:f>
      </x:c>
      <x:c r="G2053" t="str">
        <x:f>IF(E2053="","",IF(COUNTIF('DATA QCEW'!$A$2:$A$20,E2053)&gt;0,"19-SECTOR","DETAIL / OTHER"))</x:f>
      </x:c>
    </x:row>
    <x:row r="2054">
      <x:c r="D2054" s="22"/>
      <x:c r="E2054" t="str">
        <x:f>IF(LEFT(TRIM(A2054),6)="NAICS ",IFERROR(MID(TRIM(A2054),7,FIND(" ",TRIM(A2054)&amp;" ",7)-7),""),"")</x:f>
      </x:c>
      <x:c r="F2054" t="str">
        <x:f>IF(E2054="","",TRIM(MID(TRIM(A2054),FIND(" ",TRIM(A2054)&amp;" ",7)+1,255)))</x:f>
      </x:c>
      <x:c r="G2054" t="str">
        <x:f>IF(E2054="","",IF(COUNTIF('DATA QCEW'!$A$2:$A$20,E2054)&gt;0,"19-SECTOR","DETAIL / OTHER"))</x:f>
      </x:c>
    </x:row>
    <x:row r="2055">
      <x:c r="D2055" s="22"/>
      <x:c r="E2055" t="str">
        <x:f>IF(LEFT(TRIM(A2055),6)="NAICS ",IFERROR(MID(TRIM(A2055),7,FIND(" ",TRIM(A2055)&amp;" ",7)-7),""),"")</x:f>
      </x:c>
      <x:c r="F2055" t="str">
        <x:f>IF(E2055="","",TRIM(MID(TRIM(A2055),FIND(" ",TRIM(A2055)&amp;" ",7)+1,255)))</x:f>
      </x:c>
      <x:c r="G2055" t="str">
        <x:f>IF(E2055="","",IF(COUNTIF('DATA QCEW'!$A$2:$A$20,E2055)&gt;0,"19-SECTOR","DETAIL / OTHER"))</x:f>
      </x:c>
    </x:row>
    <x:row r="2056">
      <x:c r="D2056" s="22"/>
      <x:c r="E2056" t="str">
        <x:f>IF(LEFT(TRIM(A2056),6)="NAICS ",IFERROR(MID(TRIM(A2056),7,FIND(" ",TRIM(A2056)&amp;" ",7)-7),""),"")</x:f>
      </x:c>
      <x:c r="F2056" t="str">
        <x:f>IF(E2056="","",TRIM(MID(TRIM(A2056),FIND(" ",TRIM(A2056)&amp;" ",7)+1,255)))</x:f>
      </x:c>
      <x:c r="G2056" t="str">
        <x:f>IF(E2056="","",IF(COUNTIF('DATA QCEW'!$A$2:$A$20,E2056)&gt;0,"19-SECTOR","DETAIL / OTHER"))</x:f>
      </x:c>
    </x:row>
    <x:row r="2057">
      <x:c r="D2057" s="22"/>
      <x:c r="E2057" t="str">
        <x:f>IF(LEFT(TRIM(A2057),6)="NAICS ",IFERROR(MID(TRIM(A2057),7,FIND(" ",TRIM(A2057)&amp;" ",7)-7),""),"")</x:f>
      </x:c>
      <x:c r="F2057" t="str">
        <x:f>IF(E2057="","",TRIM(MID(TRIM(A2057),FIND(" ",TRIM(A2057)&amp;" ",7)+1,255)))</x:f>
      </x:c>
      <x:c r="G2057" t="str">
        <x:f>IF(E2057="","",IF(COUNTIF('DATA QCEW'!$A$2:$A$20,E2057)&gt;0,"19-SECTOR","DETAIL / OTHER"))</x:f>
      </x:c>
    </x:row>
    <x:row r="2058">
      <x:c r="D2058" s="22"/>
      <x:c r="E2058" t="str">
        <x:f>IF(LEFT(TRIM(A2058),6)="NAICS ",IFERROR(MID(TRIM(A2058),7,FIND(" ",TRIM(A2058)&amp;" ",7)-7),""),"")</x:f>
      </x:c>
      <x:c r="F2058" t="str">
        <x:f>IF(E2058="","",TRIM(MID(TRIM(A2058),FIND(" ",TRIM(A2058)&amp;" ",7)+1,255)))</x:f>
      </x:c>
      <x:c r="G2058" t="str">
        <x:f>IF(E2058="","",IF(COUNTIF('DATA QCEW'!$A$2:$A$20,E2058)&gt;0,"19-SECTOR","DETAIL / OTHER"))</x:f>
      </x:c>
    </x:row>
    <x:row r="2059">
      <x:c r="D2059" s="22"/>
      <x:c r="E2059" t="str">
        <x:f>IF(LEFT(TRIM(A2059),6)="NAICS ",IFERROR(MID(TRIM(A2059),7,FIND(" ",TRIM(A2059)&amp;" ",7)-7),""),"")</x:f>
      </x:c>
      <x:c r="F2059" t="str">
        <x:f>IF(E2059="","",TRIM(MID(TRIM(A2059),FIND(" ",TRIM(A2059)&amp;" ",7)+1,255)))</x:f>
      </x:c>
      <x:c r="G2059" t="str">
        <x:f>IF(E2059="","",IF(COUNTIF('DATA QCEW'!$A$2:$A$20,E2059)&gt;0,"19-SECTOR","DETAIL / OTHER"))</x:f>
      </x:c>
    </x:row>
    <x:row r="2060">
      <x:c r="D2060" s="22"/>
      <x:c r="E2060" t="str">
        <x:f>IF(LEFT(TRIM(A2060),6)="NAICS ",IFERROR(MID(TRIM(A2060),7,FIND(" ",TRIM(A2060)&amp;" ",7)-7),""),"")</x:f>
      </x:c>
      <x:c r="F2060" t="str">
        <x:f>IF(E2060="","",TRIM(MID(TRIM(A2060),FIND(" ",TRIM(A2060)&amp;" ",7)+1,255)))</x:f>
      </x:c>
      <x:c r="G2060" t="str">
        <x:f>IF(E2060="","",IF(COUNTIF('DATA QCEW'!$A$2:$A$20,E2060)&gt;0,"19-SECTOR","DETAIL / OTHER"))</x:f>
      </x:c>
    </x:row>
    <x:row r="2061">
      <x:c r="D2061" s="22"/>
      <x:c r="E2061" t="str">
        <x:f>IF(LEFT(TRIM(A2061),6)="NAICS ",IFERROR(MID(TRIM(A2061),7,FIND(" ",TRIM(A2061)&amp;" ",7)-7),""),"")</x:f>
      </x:c>
      <x:c r="F2061" t="str">
        <x:f>IF(E2061="","",TRIM(MID(TRIM(A2061),FIND(" ",TRIM(A2061)&amp;" ",7)+1,255)))</x:f>
      </x:c>
      <x:c r="G2061" t="str">
        <x:f>IF(E2061="","",IF(COUNTIF('DATA QCEW'!$A$2:$A$20,E2061)&gt;0,"19-SECTOR","DETAIL / OTHER"))</x:f>
      </x:c>
    </x:row>
    <x:row r="2062">
      <x:c r="D2062" s="22"/>
      <x:c r="E2062" t="str">
        <x:f>IF(LEFT(TRIM(A2062),6)="NAICS ",IFERROR(MID(TRIM(A2062),7,FIND(" ",TRIM(A2062)&amp;" ",7)-7),""),"")</x:f>
      </x:c>
      <x:c r="F2062" t="str">
        <x:f>IF(E2062="","",TRIM(MID(TRIM(A2062),FIND(" ",TRIM(A2062)&amp;" ",7)+1,255)))</x:f>
      </x:c>
      <x:c r="G2062" t="str">
        <x:f>IF(E2062="","",IF(COUNTIF('DATA QCEW'!$A$2:$A$20,E2062)&gt;0,"19-SECTOR","DETAIL / OTHER"))</x:f>
      </x:c>
    </x:row>
    <x:row r="2063">
      <x:c r="D2063" s="22"/>
      <x:c r="E2063" t="str">
        <x:f>IF(LEFT(TRIM(A2063),6)="NAICS ",IFERROR(MID(TRIM(A2063),7,FIND(" ",TRIM(A2063)&amp;" ",7)-7),""),"")</x:f>
      </x:c>
      <x:c r="F2063" t="str">
        <x:f>IF(E2063="","",TRIM(MID(TRIM(A2063),FIND(" ",TRIM(A2063)&amp;" ",7)+1,255)))</x:f>
      </x:c>
      <x:c r="G2063" t="str">
        <x:f>IF(E2063="","",IF(COUNTIF('DATA QCEW'!$A$2:$A$20,E2063)&gt;0,"19-SECTOR","DETAIL / OTHER"))</x:f>
      </x:c>
    </x:row>
    <x:row r="2064">
      <x:c r="D2064" s="22"/>
      <x:c r="E2064" t="str">
        <x:f>IF(LEFT(TRIM(A2064),6)="NAICS ",IFERROR(MID(TRIM(A2064),7,FIND(" ",TRIM(A2064)&amp;" ",7)-7),""),"")</x:f>
      </x:c>
      <x:c r="F2064" t="str">
        <x:f>IF(E2064="","",TRIM(MID(TRIM(A2064),FIND(" ",TRIM(A2064)&amp;" ",7)+1,255)))</x:f>
      </x:c>
      <x:c r="G2064" t="str">
        <x:f>IF(E2064="","",IF(COUNTIF('DATA QCEW'!$A$2:$A$20,E2064)&gt;0,"19-SECTOR","DETAIL / OTHER"))</x:f>
      </x:c>
    </x:row>
    <x:row r="2065">
      <x:c r="D2065" s="22"/>
      <x:c r="E2065" t="str">
        <x:f>IF(LEFT(TRIM(A2065),6)="NAICS ",IFERROR(MID(TRIM(A2065),7,FIND(" ",TRIM(A2065)&amp;" ",7)-7),""),"")</x:f>
      </x:c>
      <x:c r="F2065" t="str">
        <x:f>IF(E2065="","",TRIM(MID(TRIM(A2065),FIND(" ",TRIM(A2065)&amp;" ",7)+1,255)))</x:f>
      </x:c>
      <x:c r="G2065" t="str">
        <x:f>IF(E2065="","",IF(COUNTIF('DATA QCEW'!$A$2:$A$20,E2065)&gt;0,"19-SECTOR","DETAIL / OTHER"))</x:f>
      </x:c>
    </x:row>
    <x:row r="2066">
      <x:c r="D2066" s="22"/>
      <x:c r="E2066" t="str">
        <x:f>IF(LEFT(TRIM(A2066),6)="NAICS ",IFERROR(MID(TRIM(A2066),7,FIND(" ",TRIM(A2066)&amp;" ",7)-7),""),"")</x:f>
      </x:c>
      <x:c r="F2066" t="str">
        <x:f>IF(E2066="","",TRIM(MID(TRIM(A2066),FIND(" ",TRIM(A2066)&amp;" ",7)+1,255)))</x:f>
      </x:c>
      <x:c r="G2066" t="str">
        <x:f>IF(E2066="","",IF(COUNTIF('DATA QCEW'!$A$2:$A$20,E2066)&gt;0,"19-SECTOR","DETAIL / OTHER"))</x:f>
      </x:c>
    </x:row>
    <x:row r="2067">
      <x:c r="D2067" s="22"/>
      <x:c r="E2067" t="str">
        <x:f>IF(LEFT(TRIM(A2067),6)="NAICS ",IFERROR(MID(TRIM(A2067),7,FIND(" ",TRIM(A2067)&amp;" ",7)-7),""),"")</x:f>
      </x:c>
      <x:c r="F2067" t="str">
        <x:f>IF(E2067="","",TRIM(MID(TRIM(A2067),FIND(" ",TRIM(A2067)&amp;" ",7)+1,255)))</x:f>
      </x:c>
      <x:c r="G2067" t="str">
        <x:f>IF(E2067="","",IF(COUNTIF('DATA QCEW'!$A$2:$A$20,E2067)&gt;0,"19-SECTOR","DETAIL / OTHER"))</x:f>
      </x:c>
    </x:row>
    <x:row r="2068">
      <x:c r="D2068" s="22"/>
      <x:c r="E2068" t="str">
        <x:f>IF(LEFT(TRIM(A2068),6)="NAICS ",IFERROR(MID(TRIM(A2068),7,FIND(" ",TRIM(A2068)&amp;" ",7)-7),""),"")</x:f>
      </x:c>
      <x:c r="F2068" t="str">
        <x:f>IF(E2068="","",TRIM(MID(TRIM(A2068),FIND(" ",TRIM(A2068)&amp;" ",7)+1,255)))</x:f>
      </x:c>
      <x:c r="G2068" t="str">
        <x:f>IF(E2068="","",IF(COUNTIF('DATA QCEW'!$A$2:$A$20,E2068)&gt;0,"19-SECTOR","DETAIL / OTHER"))</x:f>
      </x:c>
    </x:row>
    <x:row r="2069">
      <x:c r="D2069" s="22"/>
      <x:c r="E2069" t="str">
        <x:f>IF(LEFT(TRIM(A2069),6)="NAICS ",IFERROR(MID(TRIM(A2069),7,FIND(" ",TRIM(A2069)&amp;" ",7)-7),""),"")</x:f>
      </x:c>
      <x:c r="F2069" t="str">
        <x:f>IF(E2069="","",TRIM(MID(TRIM(A2069),FIND(" ",TRIM(A2069)&amp;" ",7)+1,255)))</x:f>
      </x:c>
      <x:c r="G2069" t="str">
        <x:f>IF(E2069="","",IF(COUNTIF('DATA QCEW'!$A$2:$A$20,E2069)&gt;0,"19-SECTOR","DETAIL / OTHER"))</x:f>
      </x:c>
    </x:row>
    <x:row r="2070">
      <x:c r="D2070" s="22"/>
      <x:c r="E2070" t="str">
        <x:f>IF(LEFT(TRIM(A2070),6)="NAICS ",IFERROR(MID(TRIM(A2070),7,FIND(" ",TRIM(A2070)&amp;" ",7)-7),""),"")</x:f>
      </x:c>
      <x:c r="F2070" t="str">
        <x:f>IF(E2070="","",TRIM(MID(TRIM(A2070),FIND(" ",TRIM(A2070)&amp;" ",7)+1,255)))</x:f>
      </x:c>
      <x:c r="G2070" t="str">
        <x:f>IF(E2070="","",IF(COUNTIF('DATA QCEW'!$A$2:$A$20,E2070)&gt;0,"19-SECTOR","DETAIL / OTHER"))</x:f>
      </x:c>
    </x:row>
    <x:row r="2071">
      <x:c r="D2071" s="22"/>
      <x:c r="E2071" t="str">
        <x:f>IF(LEFT(TRIM(A2071),6)="NAICS ",IFERROR(MID(TRIM(A2071),7,FIND(" ",TRIM(A2071)&amp;" ",7)-7),""),"")</x:f>
      </x:c>
      <x:c r="F2071" t="str">
        <x:f>IF(E2071="","",TRIM(MID(TRIM(A2071),FIND(" ",TRIM(A2071)&amp;" ",7)+1,255)))</x:f>
      </x:c>
      <x:c r="G2071" t="str">
        <x:f>IF(E2071="","",IF(COUNTIF('DATA QCEW'!$A$2:$A$20,E2071)&gt;0,"19-SECTOR","DETAIL / OTHER"))</x:f>
      </x:c>
    </x:row>
    <x:row r="2072">
      <x:c r="D2072" s="22"/>
      <x:c r="E2072" t="str">
        <x:f>IF(LEFT(TRIM(A2072),6)="NAICS ",IFERROR(MID(TRIM(A2072),7,FIND(" ",TRIM(A2072)&amp;" ",7)-7),""),"")</x:f>
      </x:c>
      <x:c r="F2072" t="str">
        <x:f>IF(E2072="","",TRIM(MID(TRIM(A2072),FIND(" ",TRIM(A2072)&amp;" ",7)+1,255)))</x:f>
      </x:c>
      <x:c r="G2072" t="str">
        <x:f>IF(E2072="","",IF(COUNTIF('DATA QCEW'!$A$2:$A$20,E2072)&gt;0,"19-SECTOR","DETAIL / OTHER"))</x:f>
      </x:c>
    </x:row>
    <x:row r="2073">
      <x:c r="D2073" s="22"/>
      <x:c r="E2073" t="str">
        <x:f>IF(LEFT(TRIM(A2073),6)="NAICS ",IFERROR(MID(TRIM(A2073),7,FIND(" ",TRIM(A2073)&amp;" ",7)-7),""),"")</x:f>
      </x:c>
      <x:c r="F2073" t="str">
        <x:f>IF(E2073="","",TRIM(MID(TRIM(A2073),FIND(" ",TRIM(A2073)&amp;" ",7)+1,255)))</x:f>
      </x:c>
      <x:c r="G2073" t="str">
        <x:f>IF(E2073="","",IF(COUNTIF('DATA QCEW'!$A$2:$A$20,E2073)&gt;0,"19-SECTOR","DETAIL / OTHER"))</x:f>
      </x:c>
    </x:row>
    <x:row r="2074">
      <x:c r="D2074" s="22"/>
      <x:c r="E2074" t="str">
        <x:f>IF(LEFT(TRIM(A2074),6)="NAICS ",IFERROR(MID(TRIM(A2074),7,FIND(" ",TRIM(A2074)&amp;" ",7)-7),""),"")</x:f>
      </x:c>
      <x:c r="F2074" t="str">
        <x:f>IF(E2074="","",TRIM(MID(TRIM(A2074),FIND(" ",TRIM(A2074)&amp;" ",7)+1,255)))</x:f>
      </x:c>
      <x:c r="G2074" t="str">
        <x:f>IF(E2074="","",IF(COUNTIF('DATA QCEW'!$A$2:$A$20,E2074)&gt;0,"19-SECTOR","DETAIL / OTHER"))</x:f>
      </x:c>
    </x:row>
    <x:row r="2075">
      <x:c r="D2075" s="22"/>
      <x:c r="E2075" t="str">
        <x:f>IF(LEFT(TRIM(A2075),6)="NAICS ",IFERROR(MID(TRIM(A2075),7,FIND(" ",TRIM(A2075)&amp;" ",7)-7),""),"")</x:f>
      </x:c>
      <x:c r="F2075" t="str">
        <x:f>IF(E2075="","",TRIM(MID(TRIM(A2075),FIND(" ",TRIM(A2075)&amp;" ",7)+1,255)))</x:f>
      </x:c>
      <x:c r="G2075" t="str">
        <x:f>IF(E2075="","",IF(COUNTIF('DATA QCEW'!$A$2:$A$20,E2075)&gt;0,"19-SECTOR","DETAIL / OTHER"))</x:f>
      </x:c>
    </x:row>
    <x:row r="2076">
      <x:c r="D2076" s="22"/>
      <x:c r="E2076" t="str">
        <x:f>IF(LEFT(TRIM(A2076),6)="NAICS ",IFERROR(MID(TRIM(A2076),7,FIND(" ",TRIM(A2076)&amp;" ",7)-7),""),"")</x:f>
      </x:c>
      <x:c r="F2076" t="str">
        <x:f>IF(E2076="","",TRIM(MID(TRIM(A2076),FIND(" ",TRIM(A2076)&amp;" ",7)+1,255)))</x:f>
      </x:c>
      <x:c r="G2076" t="str">
        <x:f>IF(E2076="","",IF(COUNTIF('DATA QCEW'!$A$2:$A$20,E2076)&gt;0,"19-SECTOR","DETAIL / OTHER"))</x:f>
      </x:c>
    </x:row>
    <x:row r="2077">
      <x:c r="D2077" s="22"/>
      <x:c r="E2077" t="str">
        <x:f>IF(LEFT(TRIM(A2077),6)="NAICS ",IFERROR(MID(TRIM(A2077),7,FIND(" ",TRIM(A2077)&amp;" ",7)-7),""),"")</x:f>
      </x:c>
      <x:c r="F2077" t="str">
        <x:f>IF(E2077="","",TRIM(MID(TRIM(A2077),FIND(" ",TRIM(A2077)&amp;" ",7)+1,255)))</x:f>
      </x:c>
      <x:c r="G2077" t="str">
        <x:f>IF(E2077="","",IF(COUNTIF('DATA QCEW'!$A$2:$A$20,E2077)&gt;0,"19-SECTOR","DETAIL / OTHER"))</x:f>
      </x:c>
    </x:row>
    <x:row r="2078">
      <x:c r="D2078" s="22"/>
      <x:c r="E2078" t="str">
        <x:f>IF(LEFT(TRIM(A2078),6)="NAICS ",IFERROR(MID(TRIM(A2078),7,FIND(" ",TRIM(A2078)&amp;" ",7)-7),""),"")</x:f>
      </x:c>
      <x:c r="F2078" t="str">
        <x:f>IF(E2078="","",TRIM(MID(TRIM(A2078),FIND(" ",TRIM(A2078)&amp;" ",7)+1,255)))</x:f>
      </x:c>
      <x:c r="G2078" t="str">
        <x:f>IF(E2078="","",IF(COUNTIF('DATA QCEW'!$A$2:$A$20,E2078)&gt;0,"19-SECTOR","DETAIL / OTHER"))</x:f>
      </x:c>
    </x:row>
    <x:row r="2079">
      <x:c r="D2079" s="22"/>
      <x:c r="E2079" t="str">
        <x:f>IF(LEFT(TRIM(A2079),6)="NAICS ",IFERROR(MID(TRIM(A2079),7,FIND(" ",TRIM(A2079)&amp;" ",7)-7),""),"")</x:f>
      </x:c>
      <x:c r="F2079" t="str">
        <x:f>IF(E2079="","",TRIM(MID(TRIM(A2079),FIND(" ",TRIM(A2079)&amp;" ",7)+1,255)))</x:f>
      </x:c>
      <x:c r="G2079" t="str">
        <x:f>IF(E2079="","",IF(COUNTIF('DATA QCEW'!$A$2:$A$20,E2079)&gt;0,"19-SECTOR","DETAIL / OTHER"))</x:f>
      </x:c>
    </x:row>
    <x:row r="2080">
      <x:c r="D2080" s="22"/>
      <x:c r="E2080" t="str">
        <x:f>IF(LEFT(TRIM(A2080),6)="NAICS ",IFERROR(MID(TRIM(A2080),7,FIND(" ",TRIM(A2080)&amp;" ",7)-7),""),"")</x:f>
      </x:c>
      <x:c r="F2080" t="str">
        <x:f>IF(E2080="","",TRIM(MID(TRIM(A2080),FIND(" ",TRIM(A2080)&amp;" ",7)+1,255)))</x:f>
      </x:c>
      <x:c r="G2080" t="str">
        <x:f>IF(E2080="","",IF(COUNTIF('DATA QCEW'!$A$2:$A$20,E2080)&gt;0,"19-SECTOR","DETAIL / OTHER"))</x:f>
      </x:c>
    </x:row>
    <x:row r="2081">
      <x:c r="D2081" s="22"/>
      <x:c r="E2081" t="str">
        <x:f>IF(LEFT(TRIM(A2081),6)="NAICS ",IFERROR(MID(TRIM(A2081),7,FIND(" ",TRIM(A2081)&amp;" ",7)-7),""),"")</x:f>
      </x:c>
      <x:c r="F2081" t="str">
        <x:f>IF(E2081="","",TRIM(MID(TRIM(A2081),FIND(" ",TRIM(A2081)&amp;" ",7)+1,255)))</x:f>
      </x:c>
      <x:c r="G2081" t="str">
        <x:f>IF(E2081="","",IF(COUNTIF('DATA QCEW'!$A$2:$A$20,E2081)&gt;0,"19-SECTOR","DETAIL / OTHER"))</x:f>
      </x:c>
    </x:row>
    <x:row r="2082">
      <x:c r="D2082" s="22"/>
      <x:c r="E2082" t="str">
        <x:f>IF(LEFT(TRIM(A2082),6)="NAICS ",IFERROR(MID(TRIM(A2082),7,FIND(" ",TRIM(A2082)&amp;" ",7)-7),""),"")</x:f>
      </x:c>
      <x:c r="F2082" t="str">
        <x:f>IF(E2082="","",TRIM(MID(TRIM(A2082),FIND(" ",TRIM(A2082)&amp;" ",7)+1,255)))</x:f>
      </x:c>
      <x:c r="G2082" t="str">
        <x:f>IF(E2082="","",IF(COUNTIF('DATA QCEW'!$A$2:$A$20,E2082)&gt;0,"19-SECTOR","DETAIL / OTHER"))</x:f>
      </x:c>
    </x:row>
    <x:row r="2083">
      <x:c r="D2083" s="22"/>
      <x:c r="E2083" t="str">
        <x:f>IF(LEFT(TRIM(A2083),6)="NAICS ",IFERROR(MID(TRIM(A2083),7,FIND(" ",TRIM(A2083)&amp;" ",7)-7),""),"")</x:f>
      </x:c>
      <x:c r="F2083" t="str">
        <x:f>IF(E2083="","",TRIM(MID(TRIM(A2083),FIND(" ",TRIM(A2083)&amp;" ",7)+1,255)))</x:f>
      </x:c>
      <x:c r="G2083" t="str">
        <x:f>IF(E2083="","",IF(COUNTIF('DATA QCEW'!$A$2:$A$20,E2083)&gt;0,"19-SECTOR","DETAIL / OTHER"))</x:f>
      </x:c>
    </x:row>
    <x:row r="2084">
      <x:c r="D2084" s="22"/>
      <x:c r="E2084" t="str">
        <x:f>IF(LEFT(TRIM(A2084),6)="NAICS ",IFERROR(MID(TRIM(A2084),7,FIND(" ",TRIM(A2084)&amp;" ",7)-7),""),"")</x:f>
      </x:c>
      <x:c r="F2084" t="str">
        <x:f>IF(E2084="","",TRIM(MID(TRIM(A2084),FIND(" ",TRIM(A2084)&amp;" ",7)+1,255)))</x:f>
      </x:c>
      <x:c r="G2084" t="str">
        <x:f>IF(E2084="","",IF(COUNTIF('DATA QCEW'!$A$2:$A$20,E2084)&gt;0,"19-SECTOR","DETAIL / OTHER"))</x:f>
      </x:c>
    </x:row>
    <x:row r="2085">
      <x:c r="D2085" s="22"/>
      <x:c r="E2085" t="str">
        <x:f>IF(LEFT(TRIM(A2085),6)="NAICS ",IFERROR(MID(TRIM(A2085),7,FIND(" ",TRIM(A2085)&amp;" ",7)-7),""),"")</x:f>
      </x:c>
      <x:c r="F2085" t="str">
        <x:f>IF(E2085="","",TRIM(MID(TRIM(A2085),FIND(" ",TRIM(A2085)&amp;" ",7)+1,255)))</x:f>
      </x:c>
      <x:c r="G2085" t="str">
        <x:f>IF(E2085="","",IF(COUNTIF('DATA QCEW'!$A$2:$A$20,E2085)&gt;0,"19-SECTOR","DETAIL / OTHER"))</x:f>
      </x:c>
    </x:row>
    <x:row r="2086">
      <x:c r="D2086" s="22"/>
      <x:c r="E2086" t="str">
        <x:f>IF(LEFT(TRIM(A2086),6)="NAICS ",IFERROR(MID(TRIM(A2086),7,FIND(" ",TRIM(A2086)&amp;" ",7)-7),""),"")</x:f>
      </x:c>
      <x:c r="F2086" t="str">
        <x:f>IF(E2086="","",TRIM(MID(TRIM(A2086),FIND(" ",TRIM(A2086)&amp;" ",7)+1,255)))</x:f>
      </x:c>
      <x:c r="G2086" t="str">
        <x:f>IF(E2086="","",IF(COUNTIF('DATA QCEW'!$A$2:$A$20,E2086)&gt;0,"19-SECTOR","DETAIL / OTHER"))</x:f>
      </x:c>
    </x:row>
    <x:row r="2087">
      <x:c r="D2087" s="22"/>
      <x:c r="E2087" t="str">
        <x:f>IF(LEFT(TRIM(A2087),6)="NAICS ",IFERROR(MID(TRIM(A2087),7,FIND(" ",TRIM(A2087)&amp;" ",7)-7),""),"")</x:f>
      </x:c>
      <x:c r="F2087" t="str">
        <x:f>IF(E2087="","",TRIM(MID(TRIM(A2087),FIND(" ",TRIM(A2087)&amp;" ",7)+1,255)))</x:f>
      </x:c>
      <x:c r="G2087" t="str">
        <x:f>IF(E2087="","",IF(COUNTIF('DATA QCEW'!$A$2:$A$20,E2087)&gt;0,"19-SECTOR","DETAIL / OTHER"))</x:f>
      </x:c>
    </x:row>
    <x:row r="2088">
      <x:c r="D2088" s="22"/>
      <x:c r="E2088" t="str">
        <x:f>IF(LEFT(TRIM(A2088),6)="NAICS ",IFERROR(MID(TRIM(A2088),7,FIND(" ",TRIM(A2088)&amp;" ",7)-7),""),"")</x:f>
      </x:c>
      <x:c r="F2088" t="str">
        <x:f>IF(E2088="","",TRIM(MID(TRIM(A2088),FIND(" ",TRIM(A2088)&amp;" ",7)+1,255)))</x:f>
      </x:c>
      <x:c r="G2088" t="str">
        <x:f>IF(E2088="","",IF(COUNTIF('DATA QCEW'!$A$2:$A$20,E2088)&gt;0,"19-SECTOR","DETAIL / OTHER"))</x:f>
      </x:c>
    </x:row>
    <x:row r="2089">
      <x:c r="D2089" s="22"/>
      <x:c r="E2089" t="str">
        <x:f>IF(LEFT(TRIM(A2089),6)="NAICS ",IFERROR(MID(TRIM(A2089),7,FIND(" ",TRIM(A2089)&amp;" ",7)-7),""),"")</x:f>
      </x:c>
      <x:c r="F2089" t="str">
        <x:f>IF(E2089="","",TRIM(MID(TRIM(A2089),FIND(" ",TRIM(A2089)&amp;" ",7)+1,255)))</x:f>
      </x:c>
      <x:c r="G2089" t="str">
        <x:f>IF(E2089="","",IF(COUNTIF('DATA QCEW'!$A$2:$A$20,E2089)&gt;0,"19-SECTOR","DETAIL / OTHER"))</x:f>
      </x:c>
    </x:row>
    <x:row r="2090">
      <x:c r="D2090" s="22"/>
      <x:c r="E2090" t="str">
        <x:f>IF(LEFT(TRIM(A2090),6)="NAICS ",IFERROR(MID(TRIM(A2090),7,FIND(" ",TRIM(A2090)&amp;" ",7)-7),""),"")</x:f>
      </x:c>
      <x:c r="F2090" t="str">
        <x:f>IF(E2090="","",TRIM(MID(TRIM(A2090),FIND(" ",TRIM(A2090)&amp;" ",7)+1,255)))</x:f>
      </x:c>
      <x:c r="G2090" t="str">
        <x:f>IF(E2090="","",IF(COUNTIF('DATA QCEW'!$A$2:$A$20,E2090)&gt;0,"19-SECTOR","DETAIL / OTHER"))</x:f>
      </x:c>
    </x:row>
    <x:row r="2091">
      <x:c r="D2091" s="22"/>
      <x:c r="E2091" t="str">
        <x:f>IF(LEFT(TRIM(A2091),6)="NAICS ",IFERROR(MID(TRIM(A2091),7,FIND(" ",TRIM(A2091)&amp;" ",7)-7),""),"")</x:f>
      </x:c>
      <x:c r="F2091" t="str">
        <x:f>IF(E2091="","",TRIM(MID(TRIM(A2091),FIND(" ",TRIM(A2091)&amp;" ",7)+1,255)))</x:f>
      </x:c>
      <x:c r="G2091" t="str">
        <x:f>IF(E2091="","",IF(COUNTIF('DATA QCEW'!$A$2:$A$20,E2091)&gt;0,"19-SECTOR","DETAIL / OTHER"))</x:f>
      </x:c>
    </x:row>
    <x:row r="2092">
      <x:c r="D2092" s="22"/>
      <x:c r="E2092" t="str">
        <x:f>IF(LEFT(TRIM(A2092),6)="NAICS ",IFERROR(MID(TRIM(A2092),7,FIND(" ",TRIM(A2092)&amp;" ",7)-7),""),"")</x:f>
      </x:c>
      <x:c r="F2092" t="str">
        <x:f>IF(E2092="","",TRIM(MID(TRIM(A2092),FIND(" ",TRIM(A2092)&amp;" ",7)+1,255)))</x:f>
      </x:c>
      <x:c r="G2092" t="str">
        <x:f>IF(E2092="","",IF(COUNTIF('DATA QCEW'!$A$2:$A$20,E2092)&gt;0,"19-SECTOR","DETAIL / OTHER"))</x:f>
      </x:c>
    </x:row>
    <x:row r="2093">
      <x:c r="D2093" s="22"/>
      <x:c r="E2093" t="str">
        <x:f>IF(LEFT(TRIM(A2093),6)="NAICS ",IFERROR(MID(TRIM(A2093),7,FIND(" ",TRIM(A2093)&amp;" ",7)-7),""),"")</x:f>
      </x:c>
      <x:c r="F2093" t="str">
        <x:f>IF(E2093="","",TRIM(MID(TRIM(A2093),FIND(" ",TRIM(A2093)&amp;" ",7)+1,255)))</x:f>
      </x:c>
      <x:c r="G2093" t="str">
        <x:f>IF(E2093="","",IF(COUNTIF('DATA QCEW'!$A$2:$A$20,E2093)&gt;0,"19-SECTOR","DETAIL / OTHER"))</x:f>
      </x:c>
    </x:row>
    <x:row r="2094">
      <x:c r="D2094" s="22"/>
      <x:c r="E2094" t="str">
        <x:f>IF(LEFT(TRIM(A2094),6)="NAICS ",IFERROR(MID(TRIM(A2094),7,FIND(" ",TRIM(A2094)&amp;" ",7)-7),""),"")</x:f>
      </x:c>
      <x:c r="F2094" t="str">
        <x:f>IF(E2094="","",TRIM(MID(TRIM(A2094),FIND(" ",TRIM(A2094)&amp;" ",7)+1,255)))</x:f>
      </x:c>
      <x:c r="G2094" t="str">
        <x:f>IF(E2094="","",IF(COUNTIF('DATA QCEW'!$A$2:$A$20,E2094)&gt;0,"19-SECTOR","DETAIL / OTHER"))</x:f>
      </x:c>
    </x:row>
    <x:row r="2095">
      <x:c r="D2095" s="22"/>
      <x:c r="E2095" t="str">
        <x:f>IF(LEFT(TRIM(A2095),6)="NAICS ",IFERROR(MID(TRIM(A2095),7,FIND(" ",TRIM(A2095)&amp;" ",7)-7),""),"")</x:f>
      </x:c>
      <x:c r="F2095" t="str">
        <x:f>IF(E2095="","",TRIM(MID(TRIM(A2095),FIND(" ",TRIM(A2095)&amp;" ",7)+1,255)))</x:f>
      </x:c>
      <x:c r="G2095" t="str">
        <x:f>IF(E2095="","",IF(COUNTIF('DATA QCEW'!$A$2:$A$20,E2095)&gt;0,"19-SECTOR","DETAIL / OTHER"))</x:f>
      </x:c>
    </x:row>
    <x:row r="2096">
      <x:c r="D2096" s="22"/>
      <x:c r="E2096" t="str">
        <x:f>IF(LEFT(TRIM(A2096),6)="NAICS ",IFERROR(MID(TRIM(A2096),7,FIND(" ",TRIM(A2096)&amp;" ",7)-7),""),"")</x:f>
      </x:c>
      <x:c r="F2096" t="str">
        <x:f>IF(E2096="","",TRIM(MID(TRIM(A2096),FIND(" ",TRIM(A2096)&amp;" ",7)+1,255)))</x:f>
      </x:c>
      <x:c r="G2096" t="str">
        <x:f>IF(E2096="","",IF(COUNTIF('DATA QCEW'!$A$2:$A$20,E2096)&gt;0,"19-SECTOR","DETAIL / OTHER"))</x:f>
      </x:c>
    </x:row>
    <x:row r="2097">
      <x:c r="D2097" s="22"/>
      <x:c r="E2097" t="str">
        <x:f>IF(LEFT(TRIM(A2097),6)="NAICS ",IFERROR(MID(TRIM(A2097),7,FIND(" ",TRIM(A2097)&amp;" ",7)-7),""),"")</x:f>
      </x:c>
      <x:c r="F2097" t="str">
        <x:f>IF(E2097="","",TRIM(MID(TRIM(A2097),FIND(" ",TRIM(A2097)&amp;" ",7)+1,255)))</x:f>
      </x:c>
      <x:c r="G2097" t="str">
        <x:f>IF(E2097="","",IF(COUNTIF('DATA QCEW'!$A$2:$A$20,E2097)&gt;0,"19-SECTOR","DETAIL / OTHER"))</x:f>
      </x:c>
    </x:row>
    <x:row r="2098">
      <x:c r="D2098" s="22"/>
      <x:c r="E2098" t="str">
        <x:f>IF(LEFT(TRIM(A2098),6)="NAICS ",IFERROR(MID(TRIM(A2098),7,FIND(" ",TRIM(A2098)&amp;" ",7)-7),""),"")</x:f>
      </x:c>
      <x:c r="F2098" t="str">
        <x:f>IF(E2098="","",TRIM(MID(TRIM(A2098),FIND(" ",TRIM(A2098)&amp;" ",7)+1,255)))</x:f>
      </x:c>
      <x:c r="G2098" t="str">
        <x:f>IF(E2098="","",IF(COUNTIF('DATA QCEW'!$A$2:$A$20,E2098)&gt;0,"19-SECTOR","DETAIL / OTHER"))</x:f>
      </x:c>
    </x:row>
    <x:row r="2099">
      <x:c r="D2099" s="22"/>
      <x:c r="E2099" t="str">
        <x:f>IF(LEFT(TRIM(A2099),6)="NAICS ",IFERROR(MID(TRIM(A2099),7,FIND(" ",TRIM(A2099)&amp;" ",7)-7),""),"")</x:f>
      </x:c>
      <x:c r="F2099" t="str">
        <x:f>IF(E2099="","",TRIM(MID(TRIM(A2099),FIND(" ",TRIM(A2099)&amp;" ",7)+1,255)))</x:f>
      </x:c>
      <x:c r="G2099" t="str">
        <x:f>IF(E2099="","",IF(COUNTIF('DATA QCEW'!$A$2:$A$20,E2099)&gt;0,"19-SECTOR","DETAIL / OTHER"))</x:f>
      </x:c>
    </x:row>
    <x:row r="2100">
      <x:c r="D2100" s="22"/>
      <x:c r="E2100" t="str">
        <x:f>IF(LEFT(TRIM(A2100),6)="NAICS ",IFERROR(MID(TRIM(A2100),7,FIND(" ",TRIM(A2100)&amp;" ",7)-7),""),"")</x:f>
      </x:c>
      <x:c r="F2100" t="str">
        <x:f>IF(E2100="","",TRIM(MID(TRIM(A2100),FIND(" ",TRIM(A2100)&amp;" ",7)+1,255)))</x:f>
      </x:c>
      <x:c r="G2100" t="str">
        <x:f>IF(E2100="","",IF(COUNTIF('DATA QCEW'!$A$2:$A$20,E2100)&gt;0,"19-SECTOR","DETAIL / OTHER"))</x:f>
      </x:c>
    </x:row>
    <x:row r="2101">
      <x:c r="D2101" s="22"/>
      <x:c r="E2101" t="str">
        <x:f>IF(LEFT(TRIM(A2101),6)="NAICS ",IFERROR(MID(TRIM(A2101),7,FIND(" ",TRIM(A2101)&amp;" ",7)-7),""),"")</x:f>
      </x:c>
      <x:c r="F2101" t="str">
        <x:f>IF(E2101="","",TRIM(MID(TRIM(A2101),FIND(" ",TRIM(A2101)&amp;" ",7)+1,255)))</x:f>
      </x:c>
      <x:c r="G2101" t="str">
        <x:f>IF(E2101="","",IF(COUNTIF('DATA QCEW'!$A$2:$A$20,E2101)&gt;0,"19-SECTOR","DETAIL / OTHER"))</x:f>
      </x:c>
    </x:row>
    <x:row r="2102">
      <x:c r="D2102" s="22"/>
      <x:c r="E2102" t="str">
        <x:f>IF(LEFT(TRIM(A2102),6)="NAICS ",IFERROR(MID(TRIM(A2102),7,FIND(" ",TRIM(A2102)&amp;" ",7)-7),""),"")</x:f>
      </x:c>
      <x:c r="F2102" t="str">
        <x:f>IF(E2102="","",TRIM(MID(TRIM(A2102),FIND(" ",TRIM(A2102)&amp;" ",7)+1,255)))</x:f>
      </x:c>
      <x:c r="G2102" t="str">
        <x:f>IF(E2102="","",IF(COUNTIF('DATA QCEW'!$A$2:$A$20,E2102)&gt;0,"19-SECTOR","DETAIL / OTHER"))</x:f>
      </x:c>
    </x:row>
    <x:row r="2103">
      <x:c r="D2103" s="22"/>
      <x:c r="E2103" t="str">
        <x:f>IF(LEFT(TRIM(A2103),6)="NAICS ",IFERROR(MID(TRIM(A2103),7,FIND(" ",TRIM(A2103)&amp;" ",7)-7),""),"")</x:f>
      </x:c>
      <x:c r="F2103" t="str">
        <x:f>IF(E2103="","",TRIM(MID(TRIM(A2103),FIND(" ",TRIM(A2103)&amp;" ",7)+1,255)))</x:f>
      </x:c>
      <x:c r="G2103" t="str">
        <x:f>IF(E2103="","",IF(COUNTIF('DATA QCEW'!$A$2:$A$20,E2103)&gt;0,"19-SECTOR","DETAIL / OTHER"))</x:f>
      </x:c>
    </x:row>
    <x:row r="2104">
      <x:c r="D2104" s="22"/>
      <x:c r="E2104" t="str">
        <x:f>IF(LEFT(TRIM(A2104),6)="NAICS ",IFERROR(MID(TRIM(A2104),7,FIND(" ",TRIM(A2104)&amp;" ",7)-7),""),"")</x:f>
      </x:c>
      <x:c r="F2104" t="str">
        <x:f>IF(E2104="","",TRIM(MID(TRIM(A2104),FIND(" ",TRIM(A2104)&amp;" ",7)+1,255)))</x:f>
      </x:c>
      <x:c r="G2104" t="str">
        <x:f>IF(E2104="","",IF(COUNTIF('DATA QCEW'!$A$2:$A$20,E2104)&gt;0,"19-SECTOR","DETAIL / OTHER"))</x:f>
      </x:c>
    </x:row>
    <x:row r="2105">
      <x:c r="D2105" s="22"/>
      <x:c r="E2105" t="str">
        <x:f>IF(LEFT(TRIM(A2105),6)="NAICS ",IFERROR(MID(TRIM(A2105),7,FIND(" ",TRIM(A2105)&amp;" ",7)-7),""),"")</x:f>
      </x:c>
      <x:c r="F2105" t="str">
        <x:f>IF(E2105="","",TRIM(MID(TRIM(A2105),FIND(" ",TRIM(A2105)&amp;" ",7)+1,255)))</x:f>
      </x:c>
      <x:c r="G2105" t="str">
        <x:f>IF(E2105="","",IF(COUNTIF('DATA QCEW'!$A$2:$A$20,E2105)&gt;0,"19-SECTOR","DETAIL / OTHER"))</x:f>
      </x:c>
    </x:row>
    <x:row r="2106">
      <x:c r="D2106" s="22"/>
      <x:c r="E2106" t="str">
        <x:f>IF(LEFT(TRIM(A2106),6)="NAICS ",IFERROR(MID(TRIM(A2106),7,FIND(" ",TRIM(A2106)&amp;" ",7)-7),""),"")</x:f>
      </x:c>
      <x:c r="F2106" t="str">
        <x:f>IF(E2106="","",TRIM(MID(TRIM(A2106),FIND(" ",TRIM(A2106)&amp;" ",7)+1,255)))</x:f>
      </x:c>
      <x:c r="G2106" t="str">
        <x:f>IF(E2106="","",IF(COUNTIF('DATA QCEW'!$A$2:$A$20,E2106)&gt;0,"19-SECTOR","DETAIL / OTHER"))</x:f>
      </x:c>
    </x:row>
    <x:row r="2107">
      <x:c r="D2107" s="22"/>
      <x:c r="E2107" t="str">
        <x:f>IF(LEFT(TRIM(A2107),6)="NAICS ",IFERROR(MID(TRIM(A2107),7,FIND(" ",TRIM(A2107)&amp;" ",7)-7),""),"")</x:f>
      </x:c>
      <x:c r="F2107" t="str">
        <x:f>IF(E2107="","",TRIM(MID(TRIM(A2107),FIND(" ",TRIM(A2107)&amp;" ",7)+1,255)))</x:f>
      </x:c>
      <x:c r="G2107" t="str">
        <x:f>IF(E2107="","",IF(COUNTIF('DATA QCEW'!$A$2:$A$20,E2107)&gt;0,"19-SECTOR","DETAIL / OTHER"))</x:f>
      </x:c>
    </x:row>
    <x:row r="2108">
      <x:c r="D2108" s="22"/>
      <x:c r="E2108" t="str">
        <x:f>IF(LEFT(TRIM(A2108),6)="NAICS ",IFERROR(MID(TRIM(A2108),7,FIND(" ",TRIM(A2108)&amp;" ",7)-7),""),"")</x:f>
      </x:c>
      <x:c r="F2108" t="str">
        <x:f>IF(E2108="","",TRIM(MID(TRIM(A2108),FIND(" ",TRIM(A2108)&amp;" ",7)+1,255)))</x:f>
      </x:c>
      <x:c r="G2108" t="str">
        <x:f>IF(E2108="","",IF(COUNTIF('DATA QCEW'!$A$2:$A$20,E2108)&gt;0,"19-SECTOR","DETAIL / OTHER"))</x:f>
      </x:c>
    </x:row>
    <x:row r="2109">
      <x:c r="D2109" s="22"/>
      <x:c r="E2109" t="str">
        <x:f>IF(LEFT(TRIM(A2109),6)="NAICS ",IFERROR(MID(TRIM(A2109),7,FIND(" ",TRIM(A2109)&amp;" ",7)-7),""),"")</x:f>
      </x:c>
      <x:c r="F2109" t="str">
        <x:f>IF(E2109="","",TRIM(MID(TRIM(A2109),FIND(" ",TRIM(A2109)&amp;" ",7)+1,255)))</x:f>
      </x:c>
      <x:c r="G2109" t="str">
        <x:f>IF(E2109="","",IF(COUNTIF('DATA QCEW'!$A$2:$A$20,E2109)&gt;0,"19-SECTOR","DETAIL / OTHER"))</x:f>
      </x:c>
    </x:row>
    <x:row r="2110">
      <x:c r="D2110" s="22"/>
      <x:c r="E2110" t="str">
        <x:f>IF(LEFT(TRIM(A2110),6)="NAICS ",IFERROR(MID(TRIM(A2110),7,FIND(" ",TRIM(A2110)&amp;" ",7)-7),""),"")</x:f>
      </x:c>
      <x:c r="F2110" t="str">
        <x:f>IF(E2110="","",TRIM(MID(TRIM(A2110),FIND(" ",TRIM(A2110)&amp;" ",7)+1,255)))</x:f>
      </x:c>
      <x:c r="G2110" t="str">
        <x:f>IF(E2110="","",IF(COUNTIF('DATA QCEW'!$A$2:$A$20,E2110)&gt;0,"19-SECTOR","DETAIL / OTHER"))</x:f>
      </x:c>
    </x:row>
    <x:row r="2111">
      <x:c r="D2111" s="22"/>
      <x:c r="E2111" t="str">
        <x:f>IF(LEFT(TRIM(A2111),6)="NAICS ",IFERROR(MID(TRIM(A2111),7,FIND(" ",TRIM(A2111)&amp;" ",7)-7),""),"")</x:f>
      </x:c>
      <x:c r="F2111" t="str">
        <x:f>IF(E2111="","",TRIM(MID(TRIM(A2111),FIND(" ",TRIM(A2111)&amp;" ",7)+1,255)))</x:f>
      </x:c>
      <x:c r="G2111" t="str">
        <x:f>IF(E2111="","",IF(COUNTIF('DATA QCEW'!$A$2:$A$20,E2111)&gt;0,"19-SECTOR","DETAIL / OTHER"))</x:f>
      </x:c>
    </x:row>
    <x:row r="2112">
      <x:c r="D2112" s="22"/>
      <x:c r="E2112" t="str">
        <x:f>IF(LEFT(TRIM(A2112),6)="NAICS ",IFERROR(MID(TRIM(A2112),7,FIND(" ",TRIM(A2112)&amp;" ",7)-7),""),"")</x:f>
      </x:c>
      <x:c r="F2112" t="str">
        <x:f>IF(E2112="","",TRIM(MID(TRIM(A2112),FIND(" ",TRIM(A2112)&amp;" ",7)+1,255)))</x:f>
      </x:c>
      <x:c r="G2112" t="str">
        <x:f>IF(E2112="","",IF(COUNTIF('DATA QCEW'!$A$2:$A$20,E2112)&gt;0,"19-SECTOR","DETAIL / OTHER"))</x:f>
      </x:c>
    </x:row>
    <x:row r="2113">
      <x:c r="D2113" s="22"/>
      <x:c r="E2113" t="str">
        <x:f>IF(LEFT(TRIM(A2113),6)="NAICS ",IFERROR(MID(TRIM(A2113),7,FIND(" ",TRIM(A2113)&amp;" ",7)-7),""),"")</x:f>
      </x:c>
      <x:c r="F2113" t="str">
        <x:f>IF(E2113="","",TRIM(MID(TRIM(A2113),FIND(" ",TRIM(A2113)&amp;" ",7)+1,255)))</x:f>
      </x:c>
      <x:c r="G2113" t="str">
        <x:f>IF(E2113="","",IF(COUNTIF('DATA QCEW'!$A$2:$A$20,E2113)&gt;0,"19-SECTOR","DETAIL / OTHER"))</x:f>
      </x:c>
    </x:row>
    <x:row r="2114">
      <x:c r="D2114" s="22"/>
      <x:c r="E2114" t="str">
        <x:f>IF(LEFT(TRIM(A2114),6)="NAICS ",IFERROR(MID(TRIM(A2114),7,FIND(" ",TRIM(A2114)&amp;" ",7)-7),""),"")</x:f>
      </x:c>
      <x:c r="F2114" t="str">
        <x:f>IF(E2114="","",TRIM(MID(TRIM(A2114),FIND(" ",TRIM(A2114)&amp;" ",7)+1,255)))</x:f>
      </x:c>
      <x:c r="G2114" t="str">
        <x:f>IF(E2114="","",IF(COUNTIF('DATA QCEW'!$A$2:$A$20,E2114)&gt;0,"19-SECTOR","DETAIL / OTHER"))</x:f>
      </x:c>
    </x:row>
    <x:row r="2115">
      <x:c r="D2115" s="22"/>
      <x:c r="E2115" t="str">
        <x:f>IF(LEFT(TRIM(A2115),6)="NAICS ",IFERROR(MID(TRIM(A2115),7,FIND(" ",TRIM(A2115)&amp;" ",7)-7),""),"")</x:f>
      </x:c>
      <x:c r="F2115" t="str">
        <x:f>IF(E2115="","",TRIM(MID(TRIM(A2115),FIND(" ",TRIM(A2115)&amp;" ",7)+1,255)))</x:f>
      </x:c>
      <x:c r="G2115" t="str">
        <x:f>IF(E2115="","",IF(COUNTIF('DATA QCEW'!$A$2:$A$20,E2115)&gt;0,"19-SECTOR","DETAIL / OTHER"))</x:f>
      </x:c>
    </x:row>
    <x:row r="2116">
      <x:c r="D2116" s="22"/>
      <x:c r="E2116" t="str">
        <x:f>IF(LEFT(TRIM(A2116),6)="NAICS ",IFERROR(MID(TRIM(A2116),7,FIND(" ",TRIM(A2116)&amp;" ",7)-7),""),"")</x:f>
      </x:c>
      <x:c r="F2116" t="str">
        <x:f>IF(E2116="","",TRIM(MID(TRIM(A2116),FIND(" ",TRIM(A2116)&amp;" ",7)+1,255)))</x:f>
      </x:c>
      <x:c r="G2116" t="str">
        <x:f>IF(E2116="","",IF(COUNTIF('DATA QCEW'!$A$2:$A$20,E2116)&gt;0,"19-SECTOR","DETAIL / OTHER"))</x:f>
      </x:c>
    </x:row>
    <x:row r="2117">
      <x:c r="D2117" s="22"/>
      <x:c r="E2117" t="str">
        <x:f>IF(LEFT(TRIM(A2117),6)="NAICS ",IFERROR(MID(TRIM(A2117),7,FIND(" ",TRIM(A2117)&amp;" ",7)-7),""),"")</x:f>
      </x:c>
      <x:c r="F2117" t="str">
        <x:f>IF(E2117="","",TRIM(MID(TRIM(A2117),FIND(" ",TRIM(A2117)&amp;" ",7)+1,255)))</x:f>
      </x:c>
      <x:c r="G2117" t="str">
        <x:f>IF(E2117="","",IF(COUNTIF('DATA QCEW'!$A$2:$A$20,E2117)&gt;0,"19-SECTOR","DETAIL / OTHER"))</x:f>
      </x:c>
    </x:row>
    <x:row r="2118">
      <x:c r="D2118" s="22"/>
      <x:c r="E2118" t="str">
        <x:f>IF(LEFT(TRIM(A2118),6)="NAICS ",IFERROR(MID(TRIM(A2118),7,FIND(" ",TRIM(A2118)&amp;" ",7)-7),""),"")</x:f>
      </x:c>
      <x:c r="F2118" t="str">
        <x:f>IF(E2118="","",TRIM(MID(TRIM(A2118),FIND(" ",TRIM(A2118)&amp;" ",7)+1,255)))</x:f>
      </x:c>
      <x:c r="G2118" t="str">
        <x:f>IF(E2118="","",IF(COUNTIF('DATA QCEW'!$A$2:$A$20,E2118)&gt;0,"19-SECTOR","DETAIL / OTHER"))</x:f>
      </x:c>
    </x:row>
    <x:row r="2119">
      <x:c r="D2119" s="22"/>
      <x:c r="E2119" t="str">
        <x:f>IF(LEFT(TRIM(A2119),6)="NAICS ",IFERROR(MID(TRIM(A2119),7,FIND(" ",TRIM(A2119)&amp;" ",7)-7),""),"")</x:f>
      </x:c>
      <x:c r="F2119" t="str">
        <x:f>IF(E2119="","",TRIM(MID(TRIM(A2119),FIND(" ",TRIM(A2119)&amp;" ",7)+1,255)))</x:f>
      </x:c>
      <x:c r="G2119" t="str">
        <x:f>IF(E2119="","",IF(COUNTIF('DATA QCEW'!$A$2:$A$20,E2119)&gt;0,"19-SECTOR","DETAIL / OTHER"))</x:f>
      </x:c>
    </x:row>
    <x:row r="2120">
      <x:c r="D2120" s="22"/>
      <x:c r="E2120" t="str">
        <x:f>IF(LEFT(TRIM(A2120),6)="NAICS ",IFERROR(MID(TRIM(A2120),7,FIND(" ",TRIM(A2120)&amp;" ",7)-7),""),"")</x:f>
      </x:c>
      <x:c r="F2120" t="str">
        <x:f>IF(E2120="","",TRIM(MID(TRIM(A2120),FIND(" ",TRIM(A2120)&amp;" ",7)+1,255)))</x:f>
      </x:c>
      <x:c r="G2120" t="str">
        <x:f>IF(E2120="","",IF(COUNTIF('DATA QCEW'!$A$2:$A$20,E2120)&gt;0,"19-SECTOR","DETAIL / OTHER"))</x:f>
      </x:c>
    </x:row>
    <x:row r="2121">
      <x:c r="D2121" s="22"/>
      <x:c r="E2121" t="str">
        <x:f>IF(LEFT(TRIM(A2121),6)="NAICS ",IFERROR(MID(TRIM(A2121),7,FIND(" ",TRIM(A2121)&amp;" ",7)-7),""),"")</x:f>
      </x:c>
      <x:c r="F2121" t="str">
        <x:f>IF(E2121="","",TRIM(MID(TRIM(A2121),FIND(" ",TRIM(A2121)&amp;" ",7)+1,255)))</x:f>
      </x:c>
      <x:c r="G2121" t="str">
        <x:f>IF(E2121="","",IF(COUNTIF('DATA QCEW'!$A$2:$A$20,E2121)&gt;0,"19-SECTOR","DETAIL / OTHER"))</x:f>
      </x:c>
    </x:row>
    <x:row r="2122">
      <x:c r="D2122" s="22"/>
      <x:c r="E2122" t="str">
        <x:f>IF(LEFT(TRIM(A2122),6)="NAICS ",IFERROR(MID(TRIM(A2122),7,FIND(" ",TRIM(A2122)&amp;" ",7)-7),""),"")</x:f>
      </x:c>
      <x:c r="F2122" t="str">
        <x:f>IF(E2122="","",TRIM(MID(TRIM(A2122),FIND(" ",TRIM(A2122)&amp;" ",7)+1,255)))</x:f>
      </x:c>
      <x:c r="G2122" t="str">
        <x:f>IF(E2122="","",IF(COUNTIF('DATA QCEW'!$A$2:$A$20,E2122)&gt;0,"19-SECTOR","DETAIL / OTHER"))</x:f>
      </x:c>
    </x:row>
    <x:row r="2123">
      <x:c r="D2123" s="22"/>
      <x:c r="E2123" t="str">
        <x:f>IF(LEFT(TRIM(A2123),6)="NAICS ",IFERROR(MID(TRIM(A2123),7,FIND(" ",TRIM(A2123)&amp;" ",7)-7),""),"")</x:f>
      </x:c>
      <x:c r="F2123" t="str">
        <x:f>IF(E2123="","",TRIM(MID(TRIM(A2123),FIND(" ",TRIM(A2123)&amp;" ",7)+1,255)))</x:f>
      </x:c>
      <x:c r="G2123" t="str">
        <x:f>IF(E2123="","",IF(COUNTIF('DATA QCEW'!$A$2:$A$20,E2123)&gt;0,"19-SECTOR","DETAIL / OTHER"))</x:f>
      </x:c>
    </x:row>
    <x:row r="2124">
      <x:c r="D2124" s="22"/>
      <x:c r="E2124" t="str">
        <x:f>IF(LEFT(TRIM(A2124),6)="NAICS ",IFERROR(MID(TRIM(A2124),7,FIND(" ",TRIM(A2124)&amp;" ",7)-7),""),"")</x:f>
      </x:c>
      <x:c r="F2124" t="str">
        <x:f>IF(E2124="","",TRIM(MID(TRIM(A2124),FIND(" ",TRIM(A2124)&amp;" ",7)+1,255)))</x:f>
      </x:c>
      <x:c r="G2124" t="str">
        <x:f>IF(E2124="","",IF(COUNTIF('DATA QCEW'!$A$2:$A$20,E2124)&gt;0,"19-SECTOR","DETAIL / OTHER"))</x:f>
      </x:c>
    </x:row>
    <x:row r="2125">
      <x:c r="D2125" s="22"/>
      <x:c r="E2125" t="str">
        <x:f>IF(LEFT(TRIM(A2125),6)="NAICS ",IFERROR(MID(TRIM(A2125),7,FIND(" ",TRIM(A2125)&amp;" ",7)-7),""),"")</x:f>
      </x:c>
      <x:c r="F2125" t="str">
        <x:f>IF(E2125="","",TRIM(MID(TRIM(A2125),FIND(" ",TRIM(A2125)&amp;" ",7)+1,255)))</x:f>
      </x:c>
      <x:c r="G2125" t="str">
        <x:f>IF(E2125="","",IF(COUNTIF('DATA QCEW'!$A$2:$A$20,E2125)&gt;0,"19-SECTOR","DETAIL / OTHER"))</x:f>
      </x:c>
    </x:row>
    <x:row r="2126">
      <x:c r="D2126" s="22"/>
      <x:c r="E2126" t="str">
        <x:f>IF(LEFT(TRIM(A2126),6)="NAICS ",IFERROR(MID(TRIM(A2126),7,FIND(" ",TRIM(A2126)&amp;" ",7)-7),""),"")</x:f>
      </x:c>
      <x:c r="F2126" t="str">
        <x:f>IF(E2126="","",TRIM(MID(TRIM(A2126),FIND(" ",TRIM(A2126)&amp;" ",7)+1,255)))</x:f>
      </x:c>
      <x:c r="G2126" t="str">
        <x:f>IF(E2126="","",IF(COUNTIF('DATA QCEW'!$A$2:$A$20,E2126)&gt;0,"19-SECTOR","DETAIL / OTHER"))</x:f>
      </x:c>
    </x:row>
    <x:row r="2127">
      <x:c r="D2127" s="22"/>
      <x:c r="E2127" t="str">
        <x:f>IF(LEFT(TRIM(A2127),6)="NAICS ",IFERROR(MID(TRIM(A2127),7,FIND(" ",TRIM(A2127)&amp;" ",7)-7),""),"")</x:f>
      </x:c>
      <x:c r="F2127" t="str">
        <x:f>IF(E2127="","",TRIM(MID(TRIM(A2127),FIND(" ",TRIM(A2127)&amp;" ",7)+1,255)))</x:f>
      </x:c>
      <x:c r="G2127" t="str">
        <x:f>IF(E2127="","",IF(COUNTIF('DATA QCEW'!$A$2:$A$20,E2127)&gt;0,"19-SECTOR","DETAIL / OTHER"))</x:f>
      </x:c>
    </x:row>
    <x:row r="2128">
      <x:c r="D2128" s="22"/>
      <x:c r="E2128" t="str">
        <x:f>IF(LEFT(TRIM(A2128),6)="NAICS ",IFERROR(MID(TRIM(A2128),7,FIND(" ",TRIM(A2128)&amp;" ",7)-7),""),"")</x:f>
      </x:c>
      <x:c r="F2128" t="str">
        <x:f>IF(E2128="","",TRIM(MID(TRIM(A2128),FIND(" ",TRIM(A2128)&amp;" ",7)+1,255)))</x:f>
      </x:c>
      <x:c r="G2128" t="str">
        <x:f>IF(E2128="","",IF(COUNTIF('DATA QCEW'!$A$2:$A$20,E2128)&gt;0,"19-SECTOR","DETAIL / OTHER"))</x:f>
      </x:c>
    </x:row>
    <x:row r="2129">
      <x:c r="D2129" s="22"/>
      <x:c r="E2129" t="str">
        <x:f>IF(LEFT(TRIM(A2129),6)="NAICS ",IFERROR(MID(TRIM(A2129),7,FIND(" ",TRIM(A2129)&amp;" ",7)-7),""),"")</x:f>
      </x:c>
      <x:c r="F2129" t="str">
        <x:f>IF(E2129="","",TRIM(MID(TRIM(A2129),FIND(" ",TRIM(A2129)&amp;" ",7)+1,255)))</x:f>
      </x:c>
      <x:c r="G2129" t="str">
        <x:f>IF(E2129="","",IF(COUNTIF('DATA QCEW'!$A$2:$A$20,E2129)&gt;0,"19-SECTOR","DETAIL / OTHER"))</x:f>
      </x:c>
    </x:row>
    <x:row r="2130">
      <x:c r="D2130" s="22"/>
      <x:c r="E2130" t="str">
        <x:f>IF(LEFT(TRIM(A2130),6)="NAICS ",IFERROR(MID(TRIM(A2130),7,FIND(" ",TRIM(A2130)&amp;" ",7)-7),""),"")</x:f>
      </x:c>
      <x:c r="F2130" t="str">
        <x:f>IF(E2130="","",TRIM(MID(TRIM(A2130),FIND(" ",TRIM(A2130)&amp;" ",7)+1,255)))</x:f>
      </x:c>
      <x:c r="G2130" t="str">
        <x:f>IF(E2130="","",IF(COUNTIF('DATA QCEW'!$A$2:$A$20,E2130)&gt;0,"19-SECTOR","DETAIL / OTHER"))</x:f>
      </x:c>
    </x:row>
    <x:row r="2131">
      <x:c r="D2131" s="22"/>
      <x:c r="E2131" t="str">
        <x:f>IF(LEFT(TRIM(A2131),6)="NAICS ",IFERROR(MID(TRIM(A2131),7,FIND(" ",TRIM(A2131)&amp;" ",7)-7),""),"")</x:f>
      </x:c>
      <x:c r="F2131" t="str">
        <x:f>IF(E2131="","",TRIM(MID(TRIM(A2131),FIND(" ",TRIM(A2131)&amp;" ",7)+1,255)))</x:f>
      </x:c>
      <x:c r="G2131" t="str">
        <x:f>IF(E2131="","",IF(COUNTIF('DATA QCEW'!$A$2:$A$20,E2131)&gt;0,"19-SECTOR","DETAIL / OTHER"))</x:f>
      </x:c>
    </x:row>
    <x:row r="2132">
      <x:c r="D2132" s="22"/>
      <x:c r="E2132" t="str">
        <x:f>IF(LEFT(TRIM(A2132),6)="NAICS ",IFERROR(MID(TRIM(A2132),7,FIND(" ",TRIM(A2132)&amp;" ",7)-7),""),"")</x:f>
      </x:c>
      <x:c r="F2132" t="str">
        <x:f>IF(E2132="","",TRIM(MID(TRIM(A2132),FIND(" ",TRIM(A2132)&amp;" ",7)+1,255)))</x:f>
      </x:c>
      <x:c r="G2132" t="str">
        <x:f>IF(E2132="","",IF(COUNTIF('DATA QCEW'!$A$2:$A$20,E2132)&gt;0,"19-SECTOR","DETAIL / OTHER"))</x:f>
      </x:c>
    </x:row>
    <x:row r="2133">
      <x:c r="D2133" s="22"/>
      <x:c r="E2133" t="str">
        <x:f>IF(LEFT(TRIM(A2133),6)="NAICS ",IFERROR(MID(TRIM(A2133),7,FIND(" ",TRIM(A2133)&amp;" ",7)-7),""),"")</x:f>
      </x:c>
      <x:c r="F2133" t="str">
        <x:f>IF(E2133="","",TRIM(MID(TRIM(A2133),FIND(" ",TRIM(A2133)&amp;" ",7)+1,255)))</x:f>
      </x:c>
      <x:c r="G2133" t="str">
        <x:f>IF(E2133="","",IF(COUNTIF('DATA QCEW'!$A$2:$A$20,E2133)&gt;0,"19-SECTOR","DETAIL / OTHER"))</x:f>
      </x:c>
    </x:row>
    <x:row r="2134">
      <x:c r="D2134" s="22"/>
      <x:c r="E2134" t="str">
        <x:f>IF(LEFT(TRIM(A2134),6)="NAICS ",IFERROR(MID(TRIM(A2134),7,FIND(" ",TRIM(A2134)&amp;" ",7)-7),""),"")</x:f>
      </x:c>
      <x:c r="F2134" t="str">
        <x:f>IF(E2134="","",TRIM(MID(TRIM(A2134),FIND(" ",TRIM(A2134)&amp;" ",7)+1,255)))</x:f>
      </x:c>
      <x:c r="G2134" t="str">
        <x:f>IF(E2134="","",IF(COUNTIF('DATA QCEW'!$A$2:$A$20,E2134)&gt;0,"19-SECTOR","DETAIL / OTHER"))</x:f>
      </x:c>
    </x:row>
    <x:row r="2135">
      <x:c r="D2135" s="22"/>
      <x:c r="E2135" t="str">
        <x:f>IF(LEFT(TRIM(A2135),6)="NAICS ",IFERROR(MID(TRIM(A2135),7,FIND(" ",TRIM(A2135)&amp;" ",7)-7),""),"")</x:f>
      </x:c>
      <x:c r="F2135" t="str">
        <x:f>IF(E2135="","",TRIM(MID(TRIM(A2135),FIND(" ",TRIM(A2135)&amp;" ",7)+1,255)))</x:f>
      </x:c>
      <x:c r="G2135" t="str">
        <x:f>IF(E2135="","",IF(COUNTIF('DATA QCEW'!$A$2:$A$20,E2135)&gt;0,"19-SECTOR","DETAIL / OTHER"))</x:f>
      </x:c>
    </x:row>
    <x:row r="2136">
      <x:c r="D2136" s="22"/>
      <x:c r="E2136" t="str">
        <x:f>IF(LEFT(TRIM(A2136),6)="NAICS ",IFERROR(MID(TRIM(A2136),7,FIND(" ",TRIM(A2136)&amp;" ",7)-7),""),"")</x:f>
      </x:c>
      <x:c r="F2136" t="str">
        <x:f>IF(E2136="","",TRIM(MID(TRIM(A2136),FIND(" ",TRIM(A2136)&amp;" ",7)+1,255)))</x:f>
      </x:c>
      <x:c r="G2136" t="str">
        <x:f>IF(E2136="","",IF(COUNTIF('DATA QCEW'!$A$2:$A$20,E2136)&gt;0,"19-SECTOR","DETAIL / OTHER"))</x:f>
      </x:c>
    </x:row>
    <x:row r="2137">
      <x:c r="D2137" s="22"/>
      <x:c r="E2137" t="str">
        <x:f>IF(LEFT(TRIM(A2137),6)="NAICS ",IFERROR(MID(TRIM(A2137),7,FIND(" ",TRIM(A2137)&amp;" ",7)-7),""),"")</x:f>
      </x:c>
      <x:c r="F2137" t="str">
        <x:f>IF(E2137="","",TRIM(MID(TRIM(A2137),FIND(" ",TRIM(A2137)&amp;" ",7)+1,255)))</x:f>
      </x:c>
      <x:c r="G2137" t="str">
        <x:f>IF(E2137="","",IF(COUNTIF('DATA QCEW'!$A$2:$A$20,E2137)&gt;0,"19-SECTOR","DETAIL / OTHER"))</x:f>
      </x:c>
    </x:row>
    <x:row r="2138">
      <x:c r="D2138" s="22"/>
      <x:c r="E2138" t="str">
        <x:f>IF(LEFT(TRIM(A2138),6)="NAICS ",IFERROR(MID(TRIM(A2138),7,FIND(" ",TRIM(A2138)&amp;" ",7)-7),""),"")</x:f>
      </x:c>
      <x:c r="F2138" t="str">
        <x:f>IF(E2138="","",TRIM(MID(TRIM(A2138),FIND(" ",TRIM(A2138)&amp;" ",7)+1,255)))</x:f>
      </x:c>
      <x:c r="G2138" t="str">
        <x:f>IF(E2138="","",IF(COUNTIF('DATA QCEW'!$A$2:$A$20,E2138)&gt;0,"19-SECTOR","DETAIL / OTHER"))</x:f>
      </x:c>
    </x:row>
    <x:row r="2139">
      <x:c r="D2139" s="22"/>
      <x:c r="E2139" t="str">
        <x:f>IF(LEFT(TRIM(A2139),6)="NAICS ",IFERROR(MID(TRIM(A2139),7,FIND(" ",TRIM(A2139)&amp;" ",7)-7),""),"")</x:f>
      </x:c>
      <x:c r="F2139" t="str">
        <x:f>IF(E2139="","",TRIM(MID(TRIM(A2139),FIND(" ",TRIM(A2139)&amp;" ",7)+1,255)))</x:f>
      </x:c>
      <x:c r="G2139" t="str">
        <x:f>IF(E2139="","",IF(COUNTIF('DATA QCEW'!$A$2:$A$20,E2139)&gt;0,"19-SECTOR","DETAIL / OTHER"))</x:f>
      </x:c>
    </x:row>
    <x:row r="2140">
      <x:c r="D2140" s="22"/>
      <x:c r="E2140" t="str">
        <x:f>IF(LEFT(TRIM(A2140),6)="NAICS ",IFERROR(MID(TRIM(A2140),7,FIND(" ",TRIM(A2140)&amp;" ",7)-7),""),"")</x:f>
      </x:c>
      <x:c r="F2140" t="str">
        <x:f>IF(E2140="","",TRIM(MID(TRIM(A2140),FIND(" ",TRIM(A2140)&amp;" ",7)+1,255)))</x:f>
      </x:c>
      <x:c r="G2140" t="str">
        <x:f>IF(E2140="","",IF(COUNTIF('DATA QCEW'!$A$2:$A$20,E2140)&gt;0,"19-SECTOR","DETAIL / OTHER"))</x:f>
      </x:c>
    </x:row>
    <x:row r="2141">
      <x:c r="D2141" s="22"/>
      <x:c r="E2141" t="str">
        <x:f>IF(LEFT(TRIM(A2141),6)="NAICS ",IFERROR(MID(TRIM(A2141),7,FIND(" ",TRIM(A2141)&amp;" ",7)-7),""),"")</x:f>
      </x:c>
      <x:c r="F2141" t="str">
        <x:f>IF(E2141="","",TRIM(MID(TRIM(A2141),FIND(" ",TRIM(A2141)&amp;" ",7)+1,255)))</x:f>
      </x:c>
      <x:c r="G2141" t="str">
        <x:f>IF(E2141="","",IF(COUNTIF('DATA QCEW'!$A$2:$A$20,E2141)&gt;0,"19-SECTOR","DETAIL / OTHER"))</x:f>
      </x:c>
    </x:row>
    <x:row r="2142">
      <x:c r="D2142" s="22"/>
      <x:c r="E2142" t="str">
        <x:f>IF(LEFT(TRIM(A2142),6)="NAICS ",IFERROR(MID(TRIM(A2142),7,FIND(" ",TRIM(A2142)&amp;" ",7)-7),""),"")</x:f>
      </x:c>
      <x:c r="F2142" t="str">
        <x:f>IF(E2142="","",TRIM(MID(TRIM(A2142),FIND(" ",TRIM(A2142)&amp;" ",7)+1,255)))</x:f>
      </x:c>
      <x:c r="G2142" t="str">
        <x:f>IF(E2142="","",IF(COUNTIF('DATA QCEW'!$A$2:$A$20,E2142)&gt;0,"19-SECTOR","DETAIL / OTHER"))</x:f>
      </x:c>
    </x:row>
    <x:row r="2143">
      <x:c r="D2143" s="22"/>
      <x:c r="E2143" t="str">
        <x:f>IF(LEFT(TRIM(A2143),6)="NAICS ",IFERROR(MID(TRIM(A2143),7,FIND(" ",TRIM(A2143)&amp;" ",7)-7),""),"")</x:f>
      </x:c>
      <x:c r="F2143" t="str">
        <x:f>IF(E2143="","",TRIM(MID(TRIM(A2143),FIND(" ",TRIM(A2143)&amp;" ",7)+1,255)))</x:f>
      </x:c>
      <x:c r="G2143" t="str">
        <x:f>IF(E2143="","",IF(COUNTIF('DATA QCEW'!$A$2:$A$20,E2143)&gt;0,"19-SECTOR","DETAIL / OTHER"))</x:f>
      </x:c>
    </x:row>
    <x:row r="2144">
      <x:c r="D2144" s="22"/>
      <x:c r="E2144" t="str">
        <x:f>IF(LEFT(TRIM(A2144),6)="NAICS ",IFERROR(MID(TRIM(A2144),7,FIND(" ",TRIM(A2144)&amp;" ",7)-7),""),"")</x:f>
      </x:c>
      <x:c r="F2144" t="str">
        <x:f>IF(E2144="","",TRIM(MID(TRIM(A2144),FIND(" ",TRIM(A2144)&amp;" ",7)+1,255)))</x:f>
      </x:c>
      <x:c r="G2144" t="str">
        <x:f>IF(E2144="","",IF(COUNTIF('DATA QCEW'!$A$2:$A$20,E2144)&gt;0,"19-SECTOR","DETAIL / OTHER"))</x:f>
      </x:c>
    </x:row>
    <x:row r="2145">
      <x:c r="D2145" s="22"/>
      <x:c r="E2145" t="str">
        <x:f>IF(LEFT(TRIM(A2145),6)="NAICS ",IFERROR(MID(TRIM(A2145),7,FIND(" ",TRIM(A2145)&amp;" ",7)-7),""),"")</x:f>
      </x:c>
      <x:c r="F2145" t="str">
        <x:f>IF(E2145="","",TRIM(MID(TRIM(A2145),FIND(" ",TRIM(A2145)&amp;" ",7)+1,255)))</x:f>
      </x:c>
      <x:c r="G2145" t="str">
        <x:f>IF(E2145="","",IF(COUNTIF('DATA QCEW'!$A$2:$A$20,E2145)&gt;0,"19-SECTOR","DETAIL / OTHER"))</x:f>
      </x:c>
    </x:row>
    <x:row r="2146">
      <x:c r="D2146" s="22"/>
      <x:c r="E2146" t="str">
        <x:f>IF(LEFT(TRIM(A2146),6)="NAICS ",IFERROR(MID(TRIM(A2146),7,FIND(" ",TRIM(A2146)&amp;" ",7)-7),""),"")</x:f>
      </x:c>
      <x:c r="F2146" t="str">
        <x:f>IF(E2146="","",TRIM(MID(TRIM(A2146),FIND(" ",TRIM(A2146)&amp;" ",7)+1,255)))</x:f>
      </x:c>
      <x:c r="G2146" t="str">
        <x:f>IF(E2146="","",IF(COUNTIF('DATA QCEW'!$A$2:$A$20,E2146)&gt;0,"19-SECTOR","DETAIL / OTHER"))</x:f>
      </x:c>
    </x:row>
    <x:row r="2147">
      <x:c r="D2147" s="22"/>
      <x:c r="E2147" t="str">
        <x:f>IF(LEFT(TRIM(A2147),6)="NAICS ",IFERROR(MID(TRIM(A2147),7,FIND(" ",TRIM(A2147)&amp;" ",7)-7),""),"")</x:f>
      </x:c>
      <x:c r="F2147" t="str">
        <x:f>IF(E2147="","",TRIM(MID(TRIM(A2147),FIND(" ",TRIM(A2147)&amp;" ",7)+1,255)))</x:f>
      </x:c>
      <x:c r="G2147" t="str">
        <x:f>IF(E2147="","",IF(COUNTIF('DATA QCEW'!$A$2:$A$20,E2147)&gt;0,"19-SECTOR","DETAIL / OTHER"))</x:f>
      </x:c>
    </x:row>
    <x:row r="2148">
      <x:c r="D2148" s="22"/>
      <x:c r="E2148" t="str">
        <x:f>IF(LEFT(TRIM(A2148),6)="NAICS ",IFERROR(MID(TRIM(A2148),7,FIND(" ",TRIM(A2148)&amp;" ",7)-7),""),"")</x:f>
      </x:c>
      <x:c r="F2148" t="str">
        <x:f>IF(E2148="","",TRIM(MID(TRIM(A2148),FIND(" ",TRIM(A2148)&amp;" ",7)+1,255)))</x:f>
      </x:c>
      <x:c r="G2148" t="str">
        <x:f>IF(E2148="","",IF(COUNTIF('DATA QCEW'!$A$2:$A$20,E2148)&gt;0,"19-SECTOR","DETAIL / OTHER"))</x:f>
      </x:c>
    </x:row>
    <x:row r="2149">
      <x:c r="D2149" s="22"/>
      <x:c r="E2149" t="str">
        <x:f>IF(LEFT(TRIM(A2149),6)="NAICS ",IFERROR(MID(TRIM(A2149),7,FIND(" ",TRIM(A2149)&amp;" ",7)-7),""),"")</x:f>
      </x:c>
      <x:c r="F2149" t="str">
        <x:f>IF(E2149="","",TRIM(MID(TRIM(A2149),FIND(" ",TRIM(A2149)&amp;" ",7)+1,255)))</x:f>
      </x:c>
      <x:c r="G2149" t="str">
        <x:f>IF(E2149="","",IF(COUNTIF('DATA QCEW'!$A$2:$A$20,E2149)&gt;0,"19-SECTOR","DETAIL / OTHER"))</x:f>
      </x:c>
    </x:row>
    <x:row r="2150">
      <x:c r="D2150" s="22"/>
      <x:c r="E2150" t="str">
        <x:f>IF(LEFT(TRIM(A2150),6)="NAICS ",IFERROR(MID(TRIM(A2150),7,FIND(" ",TRIM(A2150)&amp;" ",7)-7),""),"")</x:f>
      </x:c>
      <x:c r="F2150" t="str">
        <x:f>IF(E2150="","",TRIM(MID(TRIM(A2150),FIND(" ",TRIM(A2150)&amp;" ",7)+1,255)))</x:f>
      </x:c>
      <x:c r="G2150" t="str">
        <x:f>IF(E2150="","",IF(COUNTIF('DATA QCEW'!$A$2:$A$20,E2150)&gt;0,"19-SECTOR","DETAIL / OTHER"))</x:f>
      </x:c>
    </x:row>
    <x:row r="2151">
      <x:c r="D2151" s="22"/>
      <x:c r="E2151" t="str">
        <x:f>IF(LEFT(TRIM(A2151),6)="NAICS ",IFERROR(MID(TRIM(A2151),7,FIND(" ",TRIM(A2151)&amp;" ",7)-7),""),"")</x:f>
      </x:c>
      <x:c r="F2151" t="str">
        <x:f>IF(E2151="","",TRIM(MID(TRIM(A2151),FIND(" ",TRIM(A2151)&amp;" ",7)+1,255)))</x:f>
      </x:c>
      <x:c r="G2151" t="str">
        <x:f>IF(E2151="","",IF(COUNTIF('DATA QCEW'!$A$2:$A$20,E2151)&gt;0,"19-SECTOR","DETAIL / OTHER"))</x:f>
      </x:c>
    </x:row>
    <x:row r="2152">
      <x:c r="D2152" s="22"/>
      <x:c r="E2152" t="str">
        <x:f>IF(LEFT(TRIM(A2152),6)="NAICS ",IFERROR(MID(TRIM(A2152),7,FIND(" ",TRIM(A2152)&amp;" ",7)-7),""),"")</x:f>
      </x:c>
      <x:c r="F2152" t="str">
        <x:f>IF(E2152="","",TRIM(MID(TRIM(A2152),FIND(" ",TRIM(A2152)&amp;" ",7)+1,255)))</x:f>
      </x:c>
      <x:c r="G2152" t="str">
        <x:f>IF(E2152="","",IF(COUNTIF('DATA QCEW'!$A$2:$A$20,E2152)&gt;0,"19-SECTOR","DETAIL / OTHER"))</x:f>
      </x:c>
    </x:row>
    <x:row r="2153">
      <x:c r="D2153" s="22"/>
      <x:c r="E2153" t="str">
        <x:f>IF(LEFT(TRIM(A2153),6)="NAICS ",IFERROR(MID(TRIM(A2153),7,FIND(" ",TRIM(A2153)&amp;" ",7)-7),""),"")</x:f>
      </x:c>
      <x:c r="F2153" t="str">
        <x:f>IF(E2153="","",TRIM(MID(TRIM(A2153),FIND(" ",TRIM(A2153)&amp;" ",7)+1,255)))</x:f>
      </x:c>
      <x:c r="G2153" t="str">
        <x:f>IF(E2153="","",IF(COUNTIF('DATA QCEW'!$A$2:$A$20,E2153)&gt;0,"19-SECTOR","DETAIL / OTHER"))</x:f>
      </x:c>
    </x:row>
    <x:row r="2154">
      <x:c r="D2154" s="22"/>
      <x:c r="E2154" t="str">
        <x:f>IF(LEFT(TRIM(A2154),6)="NAICS ",IFERROR(MID(TRIM(A2154),7,FIND(" ",TRIM(A2154)&amp;" ",7)-7),""),"")</x:f>
      </x:c>
      <x:c r="F2154" t="str">
        <x:f>IF(E2154="","",TRIM(MID(TRIM(A2154),FIND(" ",TRIM(A2154)&amp;" ",7)+1,255)))</x:f>
      </x:c>
      <x:c r="G2154" t="str">
        <x:f>IF(E2154="","",IF(COUNTIF('DATA QCEW'!$A$2:$A$20,E2154)&gt;0,"19-SECTOR","DETAIL / OTHER"))</x:f>
      </x:c>
    </x:row>
    <x:row r="2155">
      <x:c r="D2155" s="22"/>
      <x:c r="E2155" t="str">
        <x:f>IF(LEFT(TRIM(A2155),6)="NAICS ",IFERROR(MID(TRIM(A2155),7,FIND(" ",TRIM(A2155)&amp;" ",7)-7),""),"")</x:f>
      </x:c>
      <x:c r="F2155" t="str">
        <x:f>IF(E2155="","",TRIM(MID(TRIM(A2155),FIND(" ",TRIM(A2155)&amp;" ",7)+1,255)))</x:f>
      </x:c>
      <x:c r="G2155" t="str">
        <x:f>IF(E2155="","",IF(COUNTIF('DATA QCEW'!$A$2:$A$20,E2155)&gt;0,"19-SECTOR","DETAIL / OTHER"))</x:f>
      </x:c>
    </x:row>
    <x:row r="2156">
      <x:c r="D2156" s="22"/>
      <x:c r="E2156" t="str">
        <x:f>IF(LEFT(TRIM(A2156),6)="NAICS ",IFERROR(MID(TRIM(A2156),7,FIND(" ",TRIM(A2156)&amp;" ",7)-7),""),"")</x:f>
      </x:c>
      <x:c r="F2156" t="str">
        <x:f>IF(E2156="","",TRIM(MID(TRIM(A2156),FIND(" ",TRIM(A2156)&amp;" ",7)+1,255)))</x:f>
      </x:c>
      <x:c r="G2156" t="str">
        <x:f>IF(E2156="","",IF(COUNTIF('DATA QCEW'!$A$2:$A$20,E2156)&gt;0,"19-SECTOR","DETAIL / OTHER"))</x:f>
      </x:c>
    </x:row>
    <x:row r="2157">
      <x:c r="D2157" s="22"/>
      <x:c r="E2157" t="str">
        <x:f>IF(LEFT(TRIM(A2157),6)="NAICS ",IFERROR(MID(TRIM(A2157),7,FIND(" ",TRIM(A2157)&amp;" ",7)-7),""),"")</x:f>
      </x:c>
      <x:c r="F2157" t="str">
        <x:f>IF(E2157="","",TRIM(MID(TRIM(A2157),FIND(" ",TRIM(A2157)&amp;" ",7)+1,255)))</x:f>
      </x:c>
      <x:c r="G2157" t="str">
        <x:f>IF(E2157="","",IF(COUNTIF('DATA QCEW'!$A$2:$A$20,E2157)&gt;0,"19-SECTOR","DETAIL / OTHER"))</x:f>
      </x:c>
    </x:row>
    <x:row r="2158">
      <x:c r="D2158" s="22"/>
      <x:c r="E2158" t="str">
        <x:f>IF(LEFT(TRIM(A2158),6)="NAICS ",IFERROR(MID(TRIM(A2158),7,FIND(" ",TRIM(A2158)&amp;" ",7)-7),""),"")</x:f>
      </x:c>
      <x:c r="F2158" t="str">
        <x:f>IF(E2158="","",TRIM(MID(TRIM(A2158),FIND(" ",TRIM(A2158)&amp;" ",7)+1,255)))</x:f>
      </x:c>
      <x:c r="G2158" t="str">
        <x:f>IF(E2158="","",IF(COUNTIF('DATA QCEW'!$A$2:$A$20,E2158)&gt;0,"19-SECTOR","DETAIL / OTHER"))</x:f>
      </x:c>
    </x:row>
    <x:row r="2159">
      <x:c r="D2159" s="22"/>
      <x:c r="E2159" t="str">
        <x:f>IF(LEFT(TRIM(A2159),6)="NAICS ",IFERROR(MID(TRIM(A2159),7,FIND(" ",TRIM(A2159)&amp;" ",7)-7),""),"")</x:f>
      </x:c>
      <x:c r="F2159" t="str">
        <x:f>IF(E2159="","",TRIM(MID(TRIM(A2159),FIND(" ",TRIM(A2159)&amp;" ",7)+1,255)))</x:f>
      </x:c>
      <x:c r="G2159" t="str">
        <x:f>IF(E2159="","",IF(COUNTIF('DATA QCEW'!$A$2:$A$20,E2159)&gt;0,"19-SECTOR","DETAIL / OTHER"))</x:f>
      </x:c>
    </x:row>
    <x:row r="2160">
      <x:c r="D2160" s="22"/>
      <x:c r="E2160" t="str">
        <x:f>IF(LEFT(TRIM(A2160),6)="NAICS ",IFERROR(MID(TRIM(A2160),7,FIND(" ",TRIM(A2160)&amp;" ",7)-7),""),"")</x:f>
      </x:c>
      <x:c r="F2160" t="str">
        <x:f>IF(E2160="","",TRIM(MID(TRIM(A2160),FIND(" ",TRIM(A2160)&amp;" ",7)+1,255)))</x:f>
      </x:c>
      <x:c r="G2160" t="str">
        <x:f>IF(E2160="","",IF(COUNTIF('DATA QCEW'!$A$2:$A$20,E2160)&gt;0,"19-SECTOR","DETAIL / OTHER"))</x:f>
      </x:c>
    </x:row>
    <x:row r="2161">
      <x:c r="D2161" s="22"/>
      <x:c r="E2161" t="str">
        <x:f>IF(LEFT(TRIM(A2161),6)="NAICS ",IFERROR(MID(TRIM(A2161),7,FIND(" ",TRIM(A2161)&amp;" ",7)-7),""),"")</x:f>
      </x:c>
      <x:c r="F2161" t="str">
        <x:f>IF(E2161="","",TRIM(MID(TRIM(A2161),FIND(" ",TRIM(A2161)&amp;" ",7)+1,255)))</x:f>
      </x:c>
      <x:c r="G2161" t="str">
        <x:f>IF(E2161="","",IF(COUNTIF('DATA QCEW'!$A$2:$A$20,E2161)&gt;0,"19-SECTOR","DETAIL / OTHER"))</x:f>
      </x:c>
    </x:row>
    <x:row r="2162">
      <x:c r="D2162" s="22"/>
      <x:c r="E2162" t="str">
        <x:f>IF(LEFT(TRIM(A2162),6)="NAICS ",IFERROR(MID(TRIM(A2162),7,FIND(" ",TRIM(A2162)&amp;" ",7)-7),""),"")</x:f>
      </x:c>
      <x:c r="F2162" t="str">
        <x:f>IF(E2162="","",TRIM(MID(TRIM(A2162),FIND(" ",TRIM(A2162)&amp;" ",7)+1,255)))</x:f>
      </x:c>
      <x:c r="G2162" t="str">
        <x:f>IF(E2162="","",IF(COUNTIF('DATA QCEW'!$A$2:$A$20,E2162)&gt;0,"19-SECTOR","DETAIL / OTHER"))</x:f>
      </x:c>
    </x:row>
    <x:row r="2163">
      <x:c r="D2163" s="22"/>
      <x:c r="E2163" t="str">
        <x:f>IF(LEFT(TRIM(A2163),6)="NAICS ",IFERROR(MID(TRIM(A2163),7,FIND(" ",TRIM(A2163)&amp;" ",7)-7),""),"")</x:f>
      </x:c>
      <x:c r="F2163" t="str">
        <x:f>IF(E2163="","",TRIM(MID(TRIM(A2163),FIND(" ",TRIM(A2163)&amp;" ",7)+1,255)))</x:f>
      </x:c>
      <x:c r="G2163" t="str">
        <x:f>IF(E2163="","",IF(COUNTIF('DATA QCEW'!$A$2:$A$20,E2163)&gt;0,"19-SECTOR","DETAIL / OTHER"))</x:f>
      </x:c>
    </x:row>
    <x:row r="2164">
      <x:c r="D2164" s="22"/>
      <x:c r="E2164" t="str">
        <x:f>IF(LEFT(TRIM(A2164),6)="NAICS ",IFERROR(MID(TRIM(A2164),7,FIND(" ",TRIM(A2164)&amp;" ",7)-7),""),"")</x:f>
      </x:c>
      <x:c r="F2164" t="str">
        <x:f>IF(E2164="","",TRIM(MID(TRIM(A2164),FIND(" ",TRIM(A2164)&amp;" ",7)+1,255)))</x:f>
      </x:c>
      <x:c r="G2164" t="str">
        <x:f>IF(E2164="","",IF(COUNTIF('DATA QCEW'!$A$2:$A$20,E2164)&gt;0,"19-SECTOR","DETAIL / OTHER"))</x:f>
      </x:c>
    </x:row>
    <x:row r="2165">
      <x:c r="D2165" s="22"/>
      <x:c r="E2165" t="str">
        <x:f>IF(LEFT(TRIM(A2165),6)="NAICS ",IFERROR(MID(TRIM(A2165),7,FIND(" ",TRIM(A2165)&amp;" ",7)-7),""),"")</x:f>
      </x:c>
      <x:c r="F2165" t="str">
        <x:f>IF(E2165="","",TRIM(MID(TRIM(A2165),FIND(" ",TRIM(A2165)&amp;" ",7)+1,255)))</x:f>
      </x:c>
      <x:c r="G2165" t="str">
        <x:f>IF(E2165="","",IF(COUNTIF('DATA QCEW'!$A$2:$A$20,E2165)&gt;0,"19-SECTOR","DETAIL / OTHER"))</x:f>
      </x:c>
    </x:row>
    <x:row r="2166">
      <x:c r="D2166" s="22"/>
      <x:c r="E2166" t="str">
        <x:f>IF(LEFT(TRIM(A2166),6)="NAICS ",IFERROR(MID(TRIM(A2166),7,FIND(" ",TRIM(A2166)&amp;" ",7)-7),""),"")</x:f>
      </x:c>
      <x:c r="F2166" t="str">
        <x:f>IF(E2166="","",TRIM(MID(TRIM(A2166),FIND(" ",TRIM(A2166)&amp;" ",7)+1,255)))</x:f>
      </x:c>
      <x:c r="G2166" t="str">
        <x:f>IF(E2166="","",IF(COUNTIF('DATA QCEW'!$A$2:$A$20,E2166)&gt;0,"19-SECTOR","DETAIL / OTHER"))</x:f>
      </x:c>
    </x:row>
    <x:row r="2167">
      <x:c r="D2167" s="22"/>
      <x:c r="E2167" t="str">
        <x:f>IF(LEFT(TRIM(A2167),6)="NAICS ",IFERROR(MID(TRIM(A2167),7,FIND(" ",TRIM(A2167)&amp;" ",7)-7),""),"")</x:f>
      </x:c>
      <x:c r="F2167" t="str">
        <x:f>IF(E2167="","",TRIM(MID(TRIM(A2167),FIND(" ",TRIM(A2167)&amp;" ",7)+1,255)))</x:f>
      </x:c>
      <x:c r="G2167" t="str">
        <x:f>IF(E2167="","",IF(COUNTIF('DATA QCEW'!$A$2:$A$20,E2167)&gt;0,"19-SECTOR","DETAIL / OTHER"))</x:f>
      </x:c>
    </x:row>
    <x:row r="2168">
      <x:c r="D2168" s="22"/>
      <x:c r="E2168" t="str">
        <x:f>IF(LEFT(TRIM(A2168),6)="NAICS ",IFERROR(MID(TRIM(A2168),7,FIND(" ",TRIM(A2168)&amp;" ",7)-7),""),"")</x:f>
      </x:c>
      <x:c r="F2168" t="str">
        <x:f>IF(E2168="","",TRIM(MID(TRIM(A2168),FIND(" ",TRIM(A2168)&amp;" ",7)+1,255)))</x:f>
      </x:c>
      <x:c r="G2168" t="str">
        <x:f>IF(E2168="","",IF(COUNTIF('DATA QCEW'!$A$2:$A$20,E2168)&gt;0,"19-SECTOR","DETAIL / OTHER"))</x:f>
      </x:c>
    </x:row>
    <x:row r="2169">
      <x:c r="D2169" s="22"/>
      <x:c r="E2169" t="str">
        <x:f>IF(LEFT(TRIM(A2169),6)="NAICS ",IFERROR(MID(TRIM(A2169),7,FIND(" ",TRIM(A2169)&amp;" ",7)-7),""),"")</x:f>
      </x:c>
      <x:c r="F2169" t="str">
        <x:f>IF(E2169="","",TRIM(MID(TRIM(A2169),FIND(" ",TRIM(A2169)&amp;" ",7)+1,255)))</x:f>
      </x:c>
      <x:c r="G2169" t="str">
        <x:f>IF(E2169="","",IF(COUNTIF('DATA QCEW'!$A$2:$A$20,E2169)&gt;0,"19-SECTOR","DETAIL / OTHER"))</x:f>
      </x:c>
    </x:row>
    <x:row r="2170">
      <x:c r="D2170" s="22"/>
      <x:c r="E2170" t="str">
        <x:f>IF(LEFT(TRIM(A2170),6)="NAICS ",IFERROR(MID(TRIM(A2170),7,FIND(" ",TRIM(A2170)&amp;" ",7)-7),""),"")</x:f>
      </x:c>
      <x:c r="F2170" t="str">
        <x:f>IF(E2170="","",TRIM(MID(TRIM(A2170),FIND(" ",TRIM(A2170)&amp;" ",7)+1,255)))</x:f>
      </x:c>
      <x:c r="G2170" t="str">
        <x:f>IF(E2170="","",IF(COUNTIF('DATA QCEW'!$A$2:$A$20,E2170)&gt;0,"19-SECTOR","DETAIL / OTHER"))</x:f>
      </x:c>
    </x:row>
    <x:row r="2171">
      <x:c r="D2171" s="22"/>
      <x:c r="E2171" t="str">
        <x:f>IF(LEFT(TRIM(A2171),6)="NAICS ",IFERROR(MID(TRIM(A2171),7,FIND(" ",TRIM(A2171)&amp;" ",7)-7),""),"")</x:f>
      </x:c>
      <x:c r="F2171" t="str">
        <x:f>IF(E2171="","",TRIM(MID(TRIM(A2171),FIND(" ",TRIM(A2171)&amp;" ",7)+1,255)))</x:f>
      </x:c>
      <x:c r="G2171" t="str">
        <x:f>IF(E2171="","",IF(COUNTIF('DATA QCEW'!$A$2:$A$20,E2171)&gt;0,"19-SECTOR","DETAIL / OTHER"))</x:f>
      </x:c>
    </x:row>
    <x:row r="2172">
      <x:c r="D2172" s="22"/>
      <x:c r="E2172" t="str">
        <x:f>IF(LEFT(TRIM(A2172),6)="NAICS ",IFERROR(MID(TRIM(A2172),7,FIND(" ",TRIM(A2172)&amp;" ",7)-7),""),"")</x:f>
      </x:c>
      <x:c r="F2172" t="str">
        <x:f>IF(E2172="","",TRIM(MID(TRIM(A2172),FIND(" ",TRIM(A2172)&amp;" ",7)+1,255)))</x:f>
      </x:c>
      <x:c r="G2172" t="str">
        <x:f>IF(E2172="","",IF(COUNTIF('DATA QCEW'!$A$2:$A$20,E2172)&gt;0,"19-SECTOR","DETAIL / OTHER"))</x:f>
      </x:c>
    </x:row>
    <x:row r="2173">
      <x:c r="D2173" s="22"/>
      <x:c r="E2173" t="str">
        <x:f>IF(LEFT(TRIM(A2173),6)="NAICS ",IFERROR(MID(TRIM(A2173),7,FIND(" ",TRIM(A2173)&amp;" ",7)-7),""),"")</x:f>
      </x:c>
      <x:c r="F2173" t="str">
        <x:f>IF(E2173="","",TRIM(MID(TRIM(A2173),FIND(" ",TRIM(A2173)&amp;" ",7)+1,255)))</x:f>
      </x:c>
      <x:c r="G2173" t="str">
        <x:f>IF(E2173="","",IF(COUNTIF('DATA QCEW'!$A$2:$A$20,E2173)&gt;0,"19-SECTOR","DETAIL / OTHER"))</x:f>
      </x:c>
    </x:row>
    <x:row r="2174">
      <x:c r="D2174" s="22"/>
      <x:c r="E2174" t="str">
        <x:f>IF(LEFT(TRIM(A2174),6)="NAICS ",IFERROR(MID(TRIM(A2174),7,FIND(" ",TRIM(A2174)&amp;" ",7)-7),""),"")</x:f>
      </x:c>
      <x:c r="F2174" t="str">
        <x:f>IF(E2174="","",TRIM(MID(TRIM(A2174),FIND(" ",TRIM(A2174)&amp;" ",7)+1,255)))</x:f>
      </x:c>
      <x:c r="G2174" t="str">
        <x:f>IF(E2174="","",IF(COUNTIF('DATA QCEW'!$A$2:$A$20,E2174)&gt;0,"19-SECTOR","DETAIL / OTHER"))</x:f>
      </x:c>
    </x:row>
    <x:row r="2175">
      <x:c r="D2175" s="22"/>
      <x:c r="E2175" t="str">
        <x:f>IF(LEFT(TRIM(A2175),6)="NAICS ",IFERROR(MID(TRIM(A2175),7,FIND(" ",TRIM(A2175)&amp;" ",7)-7),""),"")</x:f>
      </x:c>
      <x:c r="F2175" t="str">
        <x:f>IF(E2175="","",TRIM(MID(TRIM(A2175),FIND(" ",TRIM(A2175)&amp;" ",7)+1,255)))</x:f>
      </x:c>
      <x:c r="G2175" t="str">
        <x:f>IF(E2175="","",IF(COUNTIF('DATA QCEW'!$A$2:$A$20,E2175)&gt;0,"19-SECTOR","DETAIL / OTHER"))</x:f>
      </x:c>
    </x:row>
    <x:row r="2176">
      <x:c r="D2176" s="22"/>
      <x:c r="E2176" t="str">
        <x:f>IF(LEFT(TRIM(A2176),6)="NAICS ",IFERROR(MID(TRIM(A2176),7,FIND(" ",TRIM(A2176)&amp;" ",7)-7),""),"")</x:f>
      </x:c>
      <x:c r="F2176" t="str">
        <x:f>IF(E2176="","",TRIM(MID(TRIM(A2176),FIND(" ",TRIM(A2176)&amp;" ",7)+1,255)))</x:f>
      </x:c>
      <x:c r="G2176" t="str">
        <x:f>IF(E2176="","",IF(COUNTIF('DATA QCEW'!$A$2:$A$20,E2176)&gt;0,"19-SECTOR","DETAIL / OTHER"))</x:f>
      </x:c>
    </x:row>
    <x:row r="2177">
      <x:c r="D2177" s="22"/>
      <x:c r="E2177" t="str">
        <x:f>IF(LEFT(TRIM(A2177),6)="NAICS ",IFERROR(MID(TRIM(A2177),7,FIND(" ",TRIM(A2177)&amp;" ",7)-7),""),"")</x:f>
      </x:c>
      <x:c r="F2177" t="str">
        <x:f>IF(E2177="","",TRIM(MID(TRIM(A2177),FIND(" ",TRIM(A2177)&amp;" ",7)+1,255)))</x:f>
      </x:c>
      <x:c r="G2177" t="str">
        <x:f>IF(E2177="","",IF(COUNTIF('DATA QCEW'!$A$2:$A$20,E2177)&gt;0,"19-SECTOR","DETAIL / OTHER"))</x:f>
      </x:c>
    </x:row>
    <x:row r="2178">
      <x:c r="D2178" s="22"/>
      <x:c r="E2178" t="str">
        <x:f>IF(LEFT(TRIM(A2178),6)="NAICS ",IFERROR(MID(TRIM(A2178),7,FIND(" ",TRIM(A2178)&amp;" ",7)-7),""),"")</x:f>
      </x:c>
      <x:c r="F2178" t="str">
        <x:f>IF(E2178="","",TRIM(MID(TRIM(A2178),FIND(" ",TRIM(A2178)&amp;" ",7)+1,255)))</x:f>
      </x:c>
      <x:c r="G2178" t="str">
        <x:f>IF(E2178="","",IF(COUNTIF('DATA QCEW'!$A$2:$A$20,E2178)&gt;0,"19-SECTOR","DETAIL / OTHER"))</x:f>
      </x:c>
    </x:row>
    <x:row r="2179">
      <x:c r="D2179" s="22"/>
      <x:c r="E2179" t="str">
        <x:f>IF(LEFT(TRIM(A2179),6)="NAICS ",IFERROR(MID(TRIM(A2179),7,FIND(" ",TRIM(A2179)&amp;" ",7)-7),""),"")</x:f>
      </x:c>
      <x:c r="F2179" t="str">
        <x:f>IF(E2179="","",TRIM(MID(TRIM(A2179),FIND(" ",TRIM(A2179)&amp;" ",7)+1,255)))</x:f>
      </x:c>
      <x:c r="G2179" t="str">
        <x:f>IF(E2179="","",IF(COUNTIF('DATA QCEW'!$A$2:$A$20,E2179)&gt;0,"19-SECTOR","DETAIL / OTHER"))</x:f>
      </x:c>
    </x:row>
    <x:row r="2180">
      <x:c r="D2180" s="22"/>
      <x:c r="E2180" t="str">
        <x:f>IF(LEFT(TRIM(A2180),6)="NAICS ",IFERROR(MID(TRIM(A2180),7,FIND(" ",TRIM(A2180)&amp;" ",7)-7),""),"")</x:f>
      </x:c>
      <x:c r="F2180" t="str">
        <x:f>IF(E2180="","",TRIM(MID(TRIM(A2180),FIND(" ",TRIM(A2180)&amp;" ",7)+1,255)))</x:f>
      </x:c>
      <x:c r="G2180" t="str">
        <x:f>IF(E2180="","",IF(COUNTIF('DATA QCEW'!$A$2:$A$20,E2180)&gt;0,"19-SECTOR","DETAIL / OTHER"))</x:f>
      </x:c>
    </x:row>
    <x:row r="2181">
      <x:c r="D2181" s="22"/>
      <x:c r="E2181" t="str">
        <x:f>IF(LEFT(TRIM(A2181),6)="NAICS ",IFERROR(MID(TRIM(A2181),7,FIND(" ",TRIM(A2181)&amp;" ",7)-7),""),"")</x:f>
      </x:c>
      <x:c r="F2181" t="str">
        <x:f>IF(E2181="","",TRIM(MID(TRIM(A2181),FIND(" ",TRIM(A2181)&amp;" ",7)+1,255)))</x:f>
      </x:c>
      <x:c r="G2181" t="str">
        <x:f>IF(E2181="","",IF(COUNTIF('DATA QCEW'!$A$2:$A$20,E2181)&gt;0,"19-SECTOR","DETAIL / OTHER"))</x:f>
      </x:c>
    </x:row>
    <x:row r="2182">
      <x:c r="D2182" s="22"/>
      <x:c r="E2182" t="str">
        <x:f>IF(LEFT(TRIM(A2182),6)="NAICS ",IFERROR(MID(TRIM(A2182),7,FIND(" ",TRIM(A2182)&amp;" ",7)-7),""),"")</x:f>
      </x:c>
      <x:c r="F2182" t="str">
        <x:f>IF(E2182="","",TRIM(MID(TRIM(A2182),FIND(" ",TRIM(A2182)&amp;" ",7)+1,255)))</x:f>
      </x:c>
      <x:c r="G2182" t="str">
        <x:f>IF(E2182="","",IF(COUNTIF('DATA QCEW'!$A$2:$A$20,E2182)&gt;0,"19-SECTOR","DETAIL / OTHER"))</x:f>
      </x:c>
    </x:row>
    <x:row r="2183">
      <x:c r="D2183" s="22"/>
      <x:c r="E2183" t="str">
        <x:f>IF(LEFT(TRIM(A2183),6)="NAICS ",IFERROR(MID(TRIM(A2183),7,FIND(" ",TRIM(A2183)&amp;" ",7)-7),""),"")</x:f>
      </x:c>
      <x:c r="F2183" t="str">
        <x:f>IF(E2183="","",TRIM(MID(TRIM(A2183),FIND(" ",TRIM(A2183)&amp;" ",7)+1,255)))</x:f>
      </x:c>
      <x:c r="G2183" t="str">
        <x:f>IF(E2183="","",IF(COUNTIF('DATA QCEW'!$A$2:$A$20,E2183)&gt;0,"19-SECTOR","DETAIL / OTHER"))</x:f>
      </x:c>
    </x:row>
    <x:row r="2184">
      <x:c r="D2184" s="22"/>
      <x:c r="E2184" t="str">
        <x:f>IF(LEFT(TRIM(A2184),6)="NAICS ",IFERROR(MID(TRIM(A2184),7,FIND(" ",TRIM(A2184)&amp;" ",7)-7),""),"")</x:f>
      </x:c>
      <x:c r="F2184" t="str">
        <x:f>IF(E2184="","",TRIM(MID(TRIM(A2184),FIND(" ",TRIM(A2184)&amp;" ",7)+1,255)))</x:f>
      </x:c>
      <x:c r="G2184" t="str">
        <x:f>IF(E2184="","",IF(COUNTIF('DATA QCEW'!$A$2:$A$20,E2184)&gt;0,"19-SECTOR","DETAIL / OTHER"))</x:f>
      </x:c>
    </x:row>
    <x:row r="2185">
      <x:c r="D2185" s="22"/>
      <x:c r="E2185" t="str">
        <x:f>IF(LEFT(TRIM(A2185),6)="NAICS ",IFERROR(MID(TRIM(A2185),7,FIND(" ",TRIM(A2185)&amp;" ",7)-7),""),"")</x:f>
      </x:c>
      <x:c r="F2185" t="str">
        <x:f>IF(E2185="","",TRIM(MID(TRIM(A2185),FIND(" ",TRIM(A2185)&amp;" ",7)+1,255)))</x:f>
      </x:c>
      <x:c r="G2185" t="str">
        <x:f>IF(E2185="","",IF(COUNTIF('DATA QCEW'!$A$2:$A$20,E2185)&gt;0,"19-SECTOR","DETAIL / OTHER"))</x:f>
      </x:c>
    </x:row>
    <x:row r="2186">
      <x:c r="D2186" s="22"/>
      <x:c r="E2186" t="str">
        <x:f>IF(LEFT(TRIM(A2186),6)="NAICS ",IFERROR(MID(TRIM(A2186),7,FIND(" ",TRIM(A2186)&amp;" ",7)-7),""),"")</x:f>
      </x:c>
      <x:c r="F2186" t="str">
        <x:f>IF(E2186="","",TRIM(MID(TRIM(A2186),FIND(" ",TRIM(A2186)&amp;" ",7)+1,255)))</x:f>
      </x:c>
      <x:c r="G2186" t="str">
        <x:f>IF(E2186="","",IF(COUNTIF('DATA QCEW'!$A$2:$A$20,E2186)&gt;0,"19-SECTOR","DETAIL / OTHER"))</x:f>
      </x:c>
    </x:row>
    <x:row r="2187">
      <x:c r="D2187" s="22"/>
      <x:c r="E2187" t="str">
        <x:f>IF(LEFT(TRIM(A2187),6)="NAICS ",IFERROR(MID(TRIM(A2187),7,FIND(" ",TRIM(A2187)&amp;" ",7)-7),""),"")</x:f>
      </x:c>
      <x:c r="F2187" t="str">
        <x:f>IF(E2187="","",TRIM(MID(TRIM(A2187),FIND(" ",TRIM(A2187)&amp;" ",7)+1,255)))</x:f>
      </x:c>
      <x:c r="G2187" t="str">
        <x:f>IF(E2187="","",IF(COUNTIF('DATA QCEW'!$A$2:$A$20,E2187)&gt;0,"19-SECTOR","DETAIL / OTHER"))</x:f>
      </x:c>
    </x:row>
    <x:row r="2188">
      <x:c r="D2188" s="22"/>
      <x:c r="E2188" t="str">
        <x:f>IF(LEFT(TRIM(A2188),6)="NAICS ",IFERROR(MID(TRIM(A2188),7,FIND(" ",TRIM(A2188)&amp;" ",7)-7),""),"")</x:f>
      </x:c>
      <x:c r="F2188" t="str">
        <x:f>IF(E2188="","",TRIM(MID(TRIM(A2188),FIND(" ",TRIM(A2188)&amp;" ",7)+1,255)))</x:f>
      </x:c>
      <x:c r="G2188" t="str">
        <x:f>IF(E2188="","",IF(COUNTIF('DATA QCEW'!$A$2:$A$20,E2188)&gt;0,"19-SECTOR","DETAIL / OTHER"))</x:f>
      </x:c>
    </x:row>
    <x:row r="2189">
      <x:c r="D2189" s="22"/>
      <x:c r="E2189" t="str">
        <x:f>IF(LEFT(TRIM(A2189),6)="NAICS ",IFERROR(MID(TRIM(A2189),7,FIND(" ",TRIM(A2189)&amp;" ",7)-7),""),"")</x:f>
      </x:c>
      <x:c r="F2189" t="str">
        <x:f>IF(E2189="","",TRIM(MID(TRIM(A2189),FIND(" ",TRIM(A2189)&amp;" ",7)+1,255)))</x:f>
      </x:c>
      <x:c r="G2189" t="str">
        <x:f>IF(E2189="","",IF(COUNTIF('DATA QCEW'!$A$2:$A$20,E2189)&gt;0,"19-SECTOR","DETAIL / OTHER"))</x:f>
      </x:c>
    </x:row>
    <x:row r="2190">
      <x:c r="D2190" s="22"/>
      <x:c r="E2190" t="str">
        <x:f>IF(LEFT(TRIM(A2190),6)="NAICS ",IFERROR(MID(TRIM(A2190),7,FIND(" ",TRIM(A2190)&amp;" ",7)-7),""),"")</x:f>
      </x:c>
      <x:c r="F2190" t="str">
        <x:f>IF(E2190="","",TRIM(MID(TRIM(A2190),FIND(" ",TRIM(A2190)&amp;" ",7)+1,255)))</x:f>
      </x:c>
      <x:c r="G2190" t="str">
        <x:f>IF(E2190="","",IF(COUNTIF('DATA QCEW'!$A$2:$A$20,E2190)&gt;0,"19-SECTOR","DETAIL / OTHER"))</x:f>
      </x:c>
    </x:row>
    <x:row r="2191">
      <x:c r="D2191" s="22"/>
      <x:c r="E2191" t="str">
        <x:f>IF(LEFT(TRIM(A2191),6)="NAICS ",IFERROR(MID(TRIM(A2191),7,FIND(" ",TRIM(A2191)&amp;" ",7)-7),""),"")</x:f>
      </x:c>
      <x:c r="F2191" t="str">
        <x:f>IF(E2191="","",TRIM(MID(TRIM(A2191),FIND(" ",TRIM(A2191)&amp;" ",7)+1,255)))</x:f>
      </x:c>
      <x:c r="G2191" t="str">
        <x:f>IF(E2191="","",IF(COUNTIF('DATA QCEW'!$A$2:$A$20,E2191)&gt;0,"19-SECTOR","DETAIL / OTHER"))</x:f>
      </x:c>
    </x:row>
    <x:row r="2192">
      <x:c r="D2192" s="22"/>
      <x:c r="E2192" t="str">
        <x:f>IF(LEFT(TRIM(A2192),6)="NAICS ",IFERROR(MID(TRIM(A2192),7,FIND(" ",TRIM(A2192)&amp;" ",7)-7),""),"")</x:f>
      </x:c>
      <x:c r="F2192" t="str">
        <x:f>IF(E2192="","",TRIM(MID(TRIM(A2192),FIND(" ",TRIM(A2192)&amp;" ",7)+1,255)))</x:f>
      </x:c>
      <x:c r="G2192" t="str">
        <x:f>IF(E2192="","",IF(COUNTIF('DATA QCEW'!$A$2:$A$20,E2192)&gt;0,"19-SECTOR","DETAIL / OTHER"))</x:f>
      </x:c>
    </x:row>
    <x:row r="2193">
      <x:c r="D2193" s="22"/>
      <x:c r="E2193" t="str">
        <x:f>IF(LEFT(TRIM(A2193),6)="NAICS ",IFERROR(MID(TRIM(A2193),7,FIND(" ",TRIM(A2193)&amp;" ",7)-7),""),"")</x:f>
      </x:c>
      <x:c r="F2193" t="str">
        <x:f>IF(E2193="","",TRIM(MID(TRIM(A2193),FIND(" ",TRIM(A2193)&amp;" ",7)+1,255)))</x:f>
      </x:c>
      <x:c r="G2193" t="str">
        <x:f>IF(E2193="","",IF(COUNTIF('DATA QCEW'!$A$2:$A$20,E2193)&gt;0,"19-SECTOR","DETAIL / OTHER"))</x:f>
      </x:c>
    </x:row>
    <x:row r="2194">
      <x:c r="D2194" s="22"/>
      <x:c r="E2194" t="str">
        <x:f>IF(LEFT(TRIM(A2194),6)="NAICS ",IFERROR(MID(TRIM(A2194),7,FIND(" ",TRIM(A2194)&amp;" ",7)-7),""),"")</x:f>
      </x:c>
      <x:c r="F2194" t="str">
        <x:f>IF(E2194="","",TRIM(MID(TRIM(A2194),FIND(" ",TRIM(A2194)&amp;" ",7)+1,255)))</x:f>
      </x:c>
      <x:c r="G2194" t="str">
        <x:f>IF(E2194="","",IF(COUNTIF('DATA QCEW'!$A$2:$A$20,E2194)&gt;0,"19-SECTOR","DETAIL / OTHER"))</x:f>
      </x:c>
    </x:row>
    <x:row r="2195">
      <x:c r="D2195" s="22"/>
      <x:c r="E2195" t="str">
        <x:f>IF(LEFT(TRIM(A2195),6)="NAICS ",IFERROR(MID(TRIM(A2195),7,FIND(" ",TRIM(A2195)&amp;" ",7)-7),""),"")</x:f>
      </x:c>
      <x:c r="F2195" t="str">
        <x:f>IF(E2195="","",TRIM(MID(TRIM(A2195),FIND(" ",TRIM(A2195)&amp;" ",7)+1,255)))</x:f>
      </x:c>
      <x:c r="G2195" t="str">
        <x:f>IF(E2195="","",IF(COUNTIF('DATA QCEW'!$A$2:$A$20,E2195)&gt;0,"19-SECTOR","DETAIL / OTHER"))</x:f>
      </x:c>
    </x:row>
    <x:row r="2196">
      <x:c r="D2196" s="22"/>
      <x:c r="E2196" t="str">
        <x:f>IF(LEFT(TRIM(A2196),6)="NAICS ",IFERROR(MID(TRIM(A2196),7,FIND(" ",TRIM(A2196)&amp;" ",7)-7),""),"")</x:f>
      </x:c>
      <x:c r="F2196" t="str">
        <x:f>IF(E2196="","",TRIM(MID(TRIM(A2196),FIND(" ",TRIM(A2196)&amp;" ",7)+1,255)))</x:f>
      </x:c>
      <x:c r="G2196" t="str">
        <x:f>IF(E2196="","",IF(COUNTIF('DATA QCEW'!$A$2:$A$20,E2196)&gt;0,"19-SECTOR","DETAIL / OTHER"))</x:f>
      </x:c>
    </x:row>
    <x:row r="2197">
      <x:c r="D2197" s="22"/>
      <x:c r="E2197" t="str">
        <x:f>IF(LEFT(TRIM(A2197),6)="NAICS ",IFERROR(MID(TRIM(A2197),7,FIND(" ",TRIM(A2197)&amp;" ",7)-7),""),"")</x:f>
      </x:c>
      <x:c r="F2197" t="str">
        <x:f>IF(E2197="","",TRIM(MID(TRIM(A2197),FIND(" ",TRIM(A2197)&amp;" ",7)+1,255)))</x:f>
      </x:c>
      <x:c r="G2197" t="str">
        <x:f>IF(E2197="","",IF(COUNTIF('DATA QCEW'!$A$2:$A$20,E2197)&gt;0,"19-SECTOR","DETAIL / OTHER"))</x:f>
      </x:c>
    </x:row>
    <x:row r="2198">
      <x:c r="D2198" s="22"/>
      <x:c r="E2198" t="str">
        <x:f>IF(LEFT(TRIM(A2198),6)="NAICS ",IFERROR(MID(TRIM(A2198),7,FIND(" ",TRIM(A2198)&amp;" ",7)-7),""),"")</x:f>
      </x:c>
      <x:c r="F2198" t="str">
        <x:f>IF(E2198="","",TRIM(MID(TRIM(A2198),FIND(" ",TRIM(A2198)&amp;" ",7)+1,255)))</x:f>
      </x:c>
      <x:c r="G2198" t="str">
        <x:f>IF(E2198="","",IF(COUNTIF('DATA QCEW'!$A$2:$A$20,E2198)&gt;0,"19-SECTOR","DETAIL / OTHER"))</x:f>
      </x:c>
    </x:row>
    <x:row r="2199">
      <x:c r="D2199" s="22"/>
      <x:c r="E2199" t="str">
        <x:f>IF(LEFT(TRIM(A2199),6)="NAICS ",IFERROR(MID(TRIM(A2199),7,FIND(" ",TRIM(A2199)&amp;" ",7)-7),""),"")</x:f>
      </x:c>
      <x:c r="F2199" t="str">
        <x:f>IF(E2199="","",TRIM(MID(TRIM(A2199),FIND(" ",TRIM(A2199)&amp;" ",7)+1,255)))</x:f>
      </x:c>
      <x:c r="G2199" t="str">
        <x:f>IF(E2199="","",IF(COUNTIF('DATA QCEW'!$A$2:$A$20,E2199)&gt;0,"19-SECTOR","DETAIL / OTHER"))</x:f>
      </x:c>
    </x:row>
    <x:row r="2200">
      <x:c r="D2200" s="22"/>
      <x:c r="E2200" t="str">
        <x:f>IF(LEFT(TRIM(A2200),6)="NAICS ",IFERROR(MID(TRIM(A2200),7,FIND(" ",TRIM(A2200)&amp;" ",7)-7),""),"")</x:f>
      </x:c>
      <x:c r="F2200" t="str">
        <x:f>IF(E2200="","",TRIM(MID(TRIM(A2200),FIND(" ",TRIM(A2200)&amp;" ",7)+1,255)))</x:f>
      </x:c>
      <x:c r="G2200" t="str">
        <x:f>IF(E2200="","",IF(COUNTIF('DATA QCEW'!$A$2:$A$20,E2200)&gt;0,"19-SECTOR","DETAIL / OTHER"))</x:f>
      </x:c>
    </x:row>
    <x:row r="2201">
      <x:c r="D2201" s="22"/>
      <x:c r="E2201" t="str">
        <x:f>IF(LEFT(TRIM(A2201),6)="NAICS ",IFERROR(MID(TRIM(A2201),7,FIND(" ",TRIM(A2201)&amp;" ",7)-7),""),"")</x:f>
      </x:c>
      <x:c r="F2201" t="str">
        <x:f>IF(E2201="","",TRIM(MID(TRIM(A2201),FIND(" ",TRIM(A2201)&amp;" ",7)+1,255)))</x:f>
      </x:c>
      <x:c r="G2201" t="str">
        <x:f>IF(E2201="","",IF(COUNTIF('DATA QCEW'!$A$2:$A$20,E2201)&gt;0,"19-SECTOR","DETAIL / OTHER"))</x:f>
      </x:c>
    </x:row>
    <x:row r="2202">
      <x:c r="D2202" s="22"/>
      <x:c r="E2202" t="str">
        <x:f>IF(LEFT(TRIM(A2202),6)="NAICS ",IFERROR(MID(TRIM(A2202),7,FIND(" ",TRIM(A2202)&amp;" ",7)-7),""),"")</x:f>
      </x:c>
      <x:c r="F2202" t="str">
        <x:f>IF(E2202="","",TRIM(MID(TRIM(A2202),FIND(" ",TRIM(A2202)&amp;" ",7)+1,255)))</x:f>
      </x:c>
      <x:c r="G2202" t="str">
        <x:f>IF(E2202="","",IF(COUNTIF('DATA QCEW'!$A$2:$A$20,E2202)&gt;0,"19-SECTOR","DETAIL / OTHER"))</x:f>
      </x:c>
    </x:row>
    <x:row r="2203">
      <x:c r="D2203" s="22"/>
      <x:c r="E2203" t="str">
        <x:f>IF(LEFT(TRIM(A2203),6)="NAICS ",IFERROR(MID(TRIM(A2203),7,FIND(" ",TRIM(A2203)&amp;" ",7)-7),""),"")</x:f>
      </x:c>
      <x:c r="F2203" t="str">
        <x:f>IF(E2203="","",TRIM(MID(TRIM(A2203),FIND(" ",TRIM(A2203)&amp;" ",7)+1,255)))</x:f>
      </x:c>
      <x:c r="G2203" t="str">
        <x:f>IF(E2203="","",IF(COUNTIF('DATA QCEW'!$A$2:$A$20,E2203)&gt;0,"19-SECTOR","DETAIL / OTHER"))</x:f>
      </x:c>
    </x:row>
    <x:row r="2204">
      <x:c r="D2204" s="22"/>
      <x:c r="E2204" t="str">
        <x:f>IF(LEFT(TRIM(A2204),6)="NAICS ",IFERROR(MID(TRIM(A2204),7,FIND(" ",TRIM(A2204)&amp;" ",7)-7),""),"")</x:f>
      </x:c>
      <x:c r="F2204" t="str">
        <x:f>IF(E2204="","",TRIM(MID(TRIM(A2204),FIND(" ",TRIM(A2204)&amp;" ",7)+1,255)))</x:f>
      </x:c>
      <x:c r="G2204" t="str">
        <x:f>IF(E2204="","",IF(COUNTIF('DATA QCEW'!$A$2:$A$20,E2204)&gt;0,"19-SECTOR","DETAIL / OTHER"))</x:f>
      </x:c>
    </x:row>
    <x:row r="2205">
      <x:c r="D2205" s="22"/>
      <x:c r="E2205" t="str">
        <x:f>IF(LEFT(TRIM(A2205),6)="NAICS ",IFERROR(MID(TRIM(A2205),7,FIND(" ",TRIM(A2205)&amp;" ",7)-7),""),"")</x:f>
      </x:c>
      <x:c r="F2205" t="str">
        <x:f>IF(E2205="","",TRIM(MID(TRIM(A2205),FIND(" ",TRIM(A2205)&amp;" ",7)+1,255)))</x:f>
      </x:c>
      <x:c r="G2205" t="str">
        <x:f>IF(E2205="","",IF(COUNTIF('DATA QCEW'!$A$2:$A$20,E2205)&gt;0,"19-SECTOR","DETAIL / OTHER"))</x:f>
      </x:c>
    </x:row>
    <x:row r="2206">
      <x:c r="D2206" s="22"/>
      <x:c r="E2206" t="str">
        <x:f>IF(LEFT(TRIM(A2206),6)="NAICS ",IFERROR(MID(TRIM(A2206),7,FIND(" ",TRIM(A2206)&amp;" ",7)-7),""),"")</x:f>
      </x:c>
      <x:c r="F2206" t="str">
        <x:f>IF(E2206="","",TRIM(MID(TRIM(A2206),FIND(" ",TRIM(A2206)&amp;" ",7)+1,255)))</x:f>
      </x:c>
      <x:c r="G2206" t="str">
        <x:f>IF(E2206="","",IF(COUNTIF('DATA QCEW'!$A$2:$A$20,E2206)&gt;0,"19-SECTOR","DETAIL / OTHER"))</x:f>
      </x:c>
    </x:row>
    <x:row r="2207">
      <x:c r="D2207" s="22"/>
      <x:c r="E2207" t="str">
        <x:f>IF(LEFT(TRIM(A2207),6)="NAICS ",IFERROR(MID(TRIM(A2207),7,FIND(" ",TRIM(A2207)&amp;" ",7)-7),""),"")</x:f>
      </x:c>
      <x:c r="F2207" t="str">
        <x:f>IF(E2207="","",TRIM(MID(TRIM(A2207),FIND(" ",TRIM(A2207)&amp;" ",7)+1,255)))</x:f>
      </x:c>
      <x:c r="G2207" t="str">
        <x:f>IF(E2207="","",IF(COUNTIF('DATA QCEW'!$A$2:$A$20,E2207)&gt;0,"19-SECTOR","DETAIL / OTHER"))</x:f>
      </x:c>
    </x:row>
    <x:row r="2208">
      <x:c r="D2208" s="22"/>
      <x:c r="E2208" t="str">
        <x:f>IF(LEFT(TRIM(A2208),6)="NAICS ",IFERROR(MID(TRIM(A2208),7,FIND(" ",TRIM(A2208)&amp;" ",7)-7),""),"")</x:f>
      </x:c>
      <x:c r="F2208" t="str">
        <x:f>IF(E2208="","",TRIM(MID(TRIM(A2208),FIND(" ",TRIM(A2208)&amp;" ",7)+1,255)))</x:f>
      </x:c>
      <x:c r="G2208" t="str">
        <x:f>IF(E2208="","",IF(COUNTIF('DATA QCEW'!$A$2:$A$20,E2208)&gt;0,"19-SECTOR","DETAIL / OTHER"))</x:f>
      </x:c>
    </x:row>
    <x:row r="2209">
      <x:c r="D2209" s="22"/>
      <x:c r="E2209" t="str">
        <x:f>IF(LEFT(TRIM(A2209),6)="NAICS ",IFERROR(MID(TRIM(A2209),7,FIND(" ",TRIM(A2209)&amp;" ",7)-7),""),"")</x:f>
      </x:c>
      <x:c r="F2209" t="str">
        <x:f>IF(E2209="","",TRIM(MID(TRIM(A2209),FIND(" ",TRIM(A2209)&amp;" ",7)+1,255)))</x:f>
      </x:c>
      <x:c r="G2209" t="str">
        <x:f>IF(E2209="","",IF(COUNTIF('DATA QCEW'!$A$2:$A$20,E2209)&gt;0,"19-SECTOR","DETAIL / OTHER"))</x:f>
      </x:c>
    </x:row>
    <x:row r="2210">
      <x:c r="D2210" s="22"/>
      <x:c r="E2210" t="str">
        <x:f>IF(LEFT(TRIM(A2210),6)="NAICS ",IFERROR(MID(TRIM(A2210),7,FIND(" ",TRIM(A2210)&amp;" ",7)-7),""),"")</x:f>
      </x:c>
      <x:c r="F2210" t="str">
        <x:f>IF(E2210="","",TRIM(MID(TRIM(A2210),FIND(" ",TRIM(A2210)&amp;" ",7)+1,255)))</x:f>
      </x:c>
      <x:c r="G2210" t="str">
        <x:f>IF(E2210="","",IF(COUNTIF('DATA QCEW'!$A$2:$A$20,E2210)&gt;0,"19-SECTOR","DETAIL / OTHER"))</x:f>
      </x:c>
    </x:row>
    <x:row r="2211">
      <x:c r="D2211" s="22"/>
      <x:c r="E2211" t="str">
        <x:f>IF(LEFT(TRIM(A2211),6)="NAICS ",IFERROR(MID(TRIM(A2211),7,FIND(" ",TRIM(A2211)&amp;" ",7)-7),""),"")</x:f>
      </x:c>
      <x:c r="F2211" t="str">
        <x:f>IF(E2211="","",TRIM(MID(TRIM(A2211),FIND(" ",TRIM(A2211)&amp;" ",7)+1,255)))</x:f>
      </x:c>
      <x:c r="G2211" t="str">
        <x:f>IF(E2211="","",IF(COUNTIF('DATA QCEW'!$A$2:$A$20,E2211)&gt;0,"19-SECTOR","DETAIL / OTHER"))</x:f>
      </x:c>
    </x:row>
    <x:row r="2212">
      <x:c r="D2212" s="22"/>
      <x:c r="E2212" t="str">
        <x:f>IF(LEFT(TRIM(A2212),6)="NAICS ",IFERROR(MID(TRIM(A2212),7,FIND(" ",TRIM(A2212)&amp;" ",7)-7),""),"")</x:f>
      </x:c>
      <x:c r="F2212" t="str">
        <x:f>IF(E2212="","",TRIM(MID(TRIM(A2212),FIND(" ",TRIM(A2212)&amp;" ",7)+1,255)))</x:f>
      </x:c>
      <x:c r="G2212" t="str">
        <x:f>IF(E2212="","",IF(COUNTIF('DATA QCEW'!$A$2:$A$20,E2212)&gt;0,"19-SECTOR","DETAIL / OTHER"))</x:f>
      </x:c>
    </x:row>
    <x:row r="2213">
      <x:c r="D2213" s="22"/>
      <x:c r="E2213" t="str">
        <x:f>IF(LEFT(TRIM(A2213),6)="NAICS ",IFERROR(MID(TRIM(A2213),7,FIND(" ",TRIM(A2213)&amp;" ",7)-7),""),"")</x:f>
      </x:c>
      <x:c r="F2213" t="str">
        <x:f>IF(E2213="","",TRIM(MID(TRIM(A2213),FIND(" ",TRIM(A2213)&amp;" ",7)+1,255)))</x:f>
      </x:c>
      <x:c r="G2213" t="str">
        <x:f>IF(E2213="","",IF(COUNTIF('DATA QCEW'!$A$2:$A$20,E2213)&gt;0,"19-SECTOR","DETAIL / OTHER"))</x:f>
      </x:c>
    </x:row>
    <x:row r="2214">
      <x:c r="D2214" s="22"/>
      <x:c r="E2214" t="str">
        <x:f>IF(LEFT(TRIM(A2214),6)="NAICS ",IFERROR(MID(TRIM(A2214),7,FIND(" ",TRIM(A2214)&amp;" ",7)-7),""),"")</x:f>
      </x:c>
      <x:c r="F2214" t="str">
        <x:f>IF(E2214="","",TRIM(MID(TRIM(A2214),FIND(" ",TRIM(A2214)&amp;" ",7)+1,255)))</x:f>
      </x:c>
      <x:c r="G2214" t="str">
        <x:f>IF(E2214="","",IF(COUNTIF('DATA QCEW'!$A$2:$A$20,E2214)&gt;0,"19-SECTOR","DETAIL / OTHER"))</x:f>
      </x:c>
    </x:row>
    <x:row r="2215">
      <x:c r="D2215" s="22"/>
      <x:c r="E2215" t="str">
        <x:f>IF(LEFT(TRIM(A2215),6)="NAICS ",IFERROR(MID(TRIM(A2215),7,FIND(" ",TRIM(A2215)&amp;" ",7)-7),""),"")</x:f>
      </x:c>
      <x:c r="F2215" t="str">
        <x:f>IF(E2215="","",TRIM(MID(TRIM(A2215),FIND(" ",TRIM(A2215)&amp;" ",7)+1,255)))</x:f>
      </x:c>
      <x:c r="G2215" t="str">
        <x:f>IF(E2215="","",IF(COUNTIF('DATA QCEW'!$A$2:$A$20,E2215)&gt;0,"19-SECTOR","DETAIL / OTHER"))</x:f>
      </x:c>
    </x:row>
    <x:row r="2216">
      <x:c r="D2216" s="22"/>
      <x:c r="E2216" t="str">
        <x:f>IF(LEFT(TRIM(A2216),6)="NAICS ",IFERROR(MID(TRIM(A2216),7,FIND(" ",TRIM(A2216)&amp;" ",7)-7),""),"")</x:f>
      </x:c>
      <x:c r="F2216" t="str">
        <x:f>IF(E2216="","",TRIM(MID(TRIM(A2216),FIND(" ",TRIM(A2216)&amp;" ",7)+1,255)))</x:f>
      </x:c>
      <x:c r="G2216" t="str">
        <x:f>IF(E2216="","",IF(COUNTIF('DATA QCEW'!$A$2:$A$20,E2216)&gt;0,"19-SECTOR","DETAIL / OTHER"))</x:f>
      </x:c>
    </x:row>
    <x:row r="2217">
      <x:c r="D2217" s="22"/>
      <x:c r="E2217" t="str">
        <x:f>IF(LEFT(TRIM(A2217),6)="NAICS ",IFERROR(MID(TRIM(A2217),7,FIND(" ",TRIM(A2217)&amp;" ",7)-7),""),"")</x:f>
      </x:c>
      <x:c r="F2217" t="str">
        <x:f>IF(E2217="","",TRIM(MID(TRIM(A2217),FIND(" ",TRIM(A2217)&amp;" ",7)+1,255)))</x:f>
      </x:c>
      <x:c r="G2217" t="str">
        <x:f>IF(E2217="","",IF(COUNTIF('DATA QCEW'!$A$2:$A$20,E2217)&gt;0,"19-SECTOR","DETAIL / OTHER"))</x:f>
      </x:c>
    </x:row>
    <x:row r="2218">
      <x:c r="D2218" s="22"/>
      <x:c r="E2218" t="str">
        <x:f>IF(LEFT(TRIM(A2218),6)="NAICS ",IFERROR(MID(TRIM(A2218),7,FIND(" ",TRIM(A2218)&amp;" ",7)-7),""),"")</x:f>
      </x:c>
      <x:c r="F2218" t="str">
        <x:f>IF(E2218="","",TRIM(MID(TRIM(A2218),FIND(" ",TRIM(A2218)&amp;" ",7)+1,255)))</x:f>
      </x:c>
      <x:c r="G2218" t="str">
        <x:f>IF(E2218="","",IF(COUNTIF('DATA QCEW'!$A$2:$A$20,E2218)&gt;0,"19-SECTOR","DETAIL / OTHER"))</x:f>
      </x:c>
    </x:row>
    <x:row r="2219">
      <x:c r="D2219" s="22"/>
      <x:c r="E2219" t="str">
        <x:f>IF(LEFT(TRIM(A2219),6)="NAICS ",IFERROR(MID(TRIM(A2219),7,FIND(" ",TRIM(A2219)&amp;" ",7)-7),""),"")</x:f>
      </x:c>
      <x:c r="F2219" t="str">
        <x:f>IF(E2219="","",TRIM(MID(TRIM(A2219),FIND(" ",TRIM(A2219)&amp;" ",7)+1,255)))</x:f>
      </x:c>
      <x:c r="G2219" t="str">
        <x:f>IF(E2219="","",IF(COUNTIF('DATA QCEW'!$A$2:$A$20,E2219)&gt;0,"19-SECTOR","DETAIL / OTHER"))</x:f>
      </x:c>
    </x:row>
    <x:row r="2220">
      <x:c r="D2220" s="22"/>
      <x:c r="E2220" t="str">
        <x:f>IF(LEFT(TRIM(A2220),6)="NAICS ",IFERROR(MID(TRIM(A2220),7,FIND(" ",TRIM(A2220)&amp;" ",7)-7),""),"")</x:f>
      </x:c>
      <x:c r="F2220" t="str">
        <x:f>IF(E2220="","",TRIM(MID(TRIM(A2220),FIND(" ",TRIM(A2220)&amp;" ",7)+1,255)))</x:f>
      </x:c>
      <x:c r="G2220" t="str">
        <x:f>IF(E2220="","",IF(COUNTIF('DATA QCEW'!$A$2:$A$20,E2220)&gt;0,"19-SECTOR","DETAIL / OTHER"))</x:f>
      </x:c>
    </x:row>
    <x:row r="2221">
      <x:c r="D2221" s="22"/>
      <x:c r="E2221" t="str">
        <x:f>IF(LEFT(TRIM(A2221),6)="NAICS ",IFERROR(MID(TRIM(A2221),7,FIND(" ",TRIM(A2221)&amp;" ",7)-7),""),"")</x:f>
      </x:c>
      <x:c r="F2221" t="str">
        <x:f>IF(E2221="","",TRIM(MID(TRIM(A2221),FIND(" ",TRIM(A2221)&amp;" ",7)+1,255)))</x:f>
      </x:c>
      <x:c r="G2221" t="str">
        <x:f>IF(E2221="","",IF(COUNTIF('DATA QCEW'!$A$2:$A$20,E2221)&gt;0,"19-SECTOR","DETAIL / OTHER"))</x:f>
      </x:c>
    </x:row>
    <x:row r="2222">
      <x:c r="D2222" s="22"/>
      <x:c r="E2222" t="str">
        <x:f>IF(LEFT(TRIM(A2222),6)="NAICS ",IFERROR(MID(TRIM(A2222),7,FIND(" ",TRIM(A2222)&amp;" ",7)-7),""),"")</x:f>
      </x:c>
      <x:c r="F2222" t="str">
        <x:f>IF(E2222="","",TRIM(MID(TRIM(A2222),FIND(" ",TRIM(A2222)&amp;" ",7)+1,255)))</x:f>
      </x:c>
      <x:c r="G2222" t="str">
        <x:f>IF(E2222="","",IF(COUNTIF('DATA QCEW'!$A$2:$A$20,E2222)&gt;0,"19-SECTOR","DETAIL / OTHER"))</x:f>
      </x:c>
    </x:row>
    <x:row r="2223">
      <x:c r="D2223" s="22"/>
      <x:c r="E2223" t="str">
        <x:f>IF(LEFT(TRIM(A2223),6)="NAICS ",IFERROR(MID(TRIM(A2223),7,FIND(" ",TRIM(A2223)&amp;" ",7)-7),""),"")</x:f>
      </x:c>
      <x:c r="F2223" t="str">
        <x:f>IF(E2223="","",TRIM(MID(TRIM(A2223),FIND(" ",TRIM(A2223)&amp;" ",7)+1,255)))</x:f>
      </x:c>
      <x:c r="G2223" t="str">
        <x:f>IF(E2223="","",IF(COUNTIF('DATA QCEW'!$A$2:$A$20,E2223)&gt;0,"19-SECTOR","DETAIL / OTHER"))</x:f>
      </x:c>
    </x:row>
    <x:row r="2224">
      <x:c r="D2224" s="22"/>
      <x:c r="E2224" t="str">
        <x:f>IF(LEFT(TRIM(A2224),6)="NAICS ",IFERROR(MID(TRIM(A2224),7,FIND(" ",TRIM(A2224)&amp;" ",7)-7),""),"")</x:f>
      </x:c>
      <x:c r="F2224" t="str">
        <x:f>IF(E2224="","",TRIM(MID(TRIM(A2224),FIND(" ",TRIM(A2224)&amp;" ",7)+1,255)))</x:f>
      </x:c>
      <x:c r="G2224" t="str">
        <x:f>IF(E2224="","",IF(COUNTIF('DATA QCEW'!$A$2:$A$20,E2224)&gt;0,"19-SECTOR","DETAIL / OTHER"))</x:f>
      </x:c>
    </x:row>
    <x:row r="2225">
      <x:c r="D2225" s="22"/>
      <x:c r="E2225" t="str">
        <x:f>IF(LEFT(TRIM(A2225),6)="NAICS ",IFERROR(MID(TRIM(A2225),7,FIND(" ",TRIM(A2225)&amp;" ",7)-7),""),"")</x:f>
      </x:c>
      <x:c r="F2225" t="str">
        <x:f>IF(E2225="","",TRIM(MID(TRIM(A2225),FIND(" ",TRIM(A2225)&amp;" ",7)+1,255)))</x:f>
      </x:c>
      <x:c r="G2225" t="str">
        <x:f>IF(E2225="","",IF(COUNTIF('DATA QCEW'!$A$2:$A$20,E2225)&gt;0,"19-SECTOR","DETAIL / OTHER"))</x:f>
      </x:c>
    </x:row>
    <x:row r="2226">
      <x:c r="D2226" s="22"/>
      <x:c r="E2226" t="str">
        <x:f>IF(LEFT(TRIM(A2226),6)="NAICS ",IFERROR(MID(TRIM(A2226),7,FIND(" ",TRIM(A2226)&amp;" ",7)-7),""),"")</x:f>
      </x:c>
      <x:c r="F2226" t="str">
        <x:f>IF(E2226="","",TRIM(MID(TRIM(A2226),FIND(" ",TRIM(A2226)&amp;" ",7)+1,255)))</x:f>
      </x:c>
      <x:c r="G2226" t="str">
        <x:f>IF(E2226="","",IF(COUNTIF('DATA QCEW'!$A$2:$A$20,E2226)&gt;0,"19-SECTOR","DETAIL / OTHER"))</x:f>
      </x:c>
    </x:row>
    <x:row r="2227">
      <x:c r="D2227" s="22"/>
      <x:c r="E2227" t="str">
        <x:f>IF(LEFT(TRIM(A2227),6)="NAICS ",IFERROR(MID(TRIM(A2227),7,FIND(" ",TRIM(A2227)&amp;" ",7)-7),""),"")</x:f>
      </x:c>
      <x:c r="F2227" t="str">
        <x:f>IF(E2227="","",TRIM(MID(TRIM(A2227),FIND(" ",TRIM(A2227)&amp;" ",7)+1,255)))</x:f>
      </x:c>
      <x:c r="G2227" t="str">
        <x:f>IF(E2227="","",IF(COUNTIF('DATA QCEW'!$A$2:$A$20,E2227)&gt;0,"19-SECTOR","DETAIL / OTHER"))</x:f>
      </x:c>
    </x:row>
    <x:row r="2228">
      <x:c r="D2228" s="22"/>
      <x:c r="E2228" t="str">
        <x:f>IF(LEFT(TRIM(A2228),6)="NAICS ",IFERROR(MID(TRIM(A2228),7,FIND(" ",TRIM(A2228)&amp;" ",7)-7),""),"")</x:f>
      </x:c>
      <x:c r="F2228" t="str">
        <x:f>IF(E2228="","",TRIM(MID(TRIM(A2228),FIND(" ",TRIM(A2228)&amp;" ",7)+1,255)))</x:f>
      </x:c>
      <x:c r="G2228" t="str">
        <x:f>IF(E2228="","",IF(COUNTIF('DATA QCEW'!$A$2:$A$20,E2228)&gt;0,"19-SECTOR","DETAIL / OTHER"))</x:f>
      </x:c>
    </x:row>
    <x:row r="2229">
      <x:c r="D2229" s="22"/>
      <x:c r="E2229" t="str">
        <x:f>IF(LEFT(TRIM(A2229),6)="NAICS ",IFERROR(MID(TRIM(A2229),7,FIND(" ",TRIM(A2229)&amp;" ",7)-7),""),"")</x:f>
      </x:c>
      <x:c r="F2229" t="str">
        <x:f>IF(E2229="","",TRIM(MID(TRIM(A2229),FIND(" ",TRIM(A2229)&amp;" ",7)+1,255)))</x:f>
      </x:c>
      <x:c r="G2229" t="str">
        <x:f>IF(E2229="","",IF(COUNTIF('DATA QCEW'!$A$2:$A$20,E2229)&gt;0,"19-SECTOR","DETAIL / OTHER"))</x:f>
      </x:c>
    </x:row>
    <x:row r="2230">
      <x:c r="D2230" s="22"/>
      <x:c r="E2230" t="str">
        <x:f>IF(LEFT(TRIM(A2230),6)="NAICS ",IFERROR(MID(TRIM(A2230),7,FIND(" ",TRIM(A2230)&amp;" ",7)-7),""),"")</x:f>
      </x:c>
      <x:c r="F2230" t="str">
        <x:f>IF(E2230="","",TRIM(MID(TRIM(A2230),FIND(" ",TRIM(A2230)&amp;" ",7)+1,255)))</x:f>
      </x:c>
      <x:c r="G2230" t="str">
        <x:f>IF(E2230="","",IF(COUNTIF('DATA QCEW'!$A$2:$A$20,E2230)&gt;0,"19-SECTOR","DETAIL / OTHER"))</x:f>
      </x:c>
    </x:row>
    <x:row r="2231">
      <x:c r="D2231" s="22"/>
      <x:c r="E2231" t="str">
        <x:f>IF(LEFT(TRIM(A2231),6)="NAICS ",IFERROR(MID(TRIM(A2231),7,FIND(" ",TRIM(A2231)&amp;" ",7)-7),""),"")</x:f>
      </x:c>
      <x:c r="F2231" t="str">
        <x:f>IF(E2231="","",TRIM(MID(TRIM(A2231),FIND(" ",TRIM(A2231)&amp;" ",7)+1,255)))</x:f>
      </x:c>
      <x:c r="G2231" t="str">
        <x:f>IF(E2231="","",IF(COUNTIF('DATA QCEW'!$A$2:$A$20,E2231)&gt;0,"19-SECTOR","DETAIL / OTHER"))</x:f>
      </x:c>
    </x:row>
    <x:row r="2232">
      <x:c r="D2232" s="22"/>
      <x:c r="E2232" t="str">
        <x:f>IF(LEFT(TRIM(A2232),6)="NAICS ",IFERROR(MID(TRIM(A2232),7,FIND(" ",TRIM(A2232)&amp;" ",7)-7),""),"")</x:f>
      </x:c>
      <x:c r="F2232" t="str">
        <x:f>IF(E2232="","",TRIM(MID(TRIM(A2232),FIND(" ",TRIM(A2232)&amp;" ",7)+1,255)))</x:f>
      </x:c>
      <x:c r="G2232" t="str">
        <x:f>IF(E2232="","",IF(COUNTIF('DATA QCEW'!$A$2:$A$20,E2232)&gt;0,"19-SECTOR","DETAIL / OTHER"))</x:f>
      </x:c>
    </x:row>
    <x:row r="2233">
      <x:c r="D2233" s="22"/>
      <x:c r="E2233" t="str">
        <x:f>IF(LEFT(TRIM(A2233),6)="NAICS ",IFERROR(MID(TRIM(A2233),7,FIND(" ",TRIM(A2233)&amp;" ",7)-7),""),"")</x:f>
      </x:c>
      <x:c r="F2233" t="str">
        <x:f>IF(E2233="","",TRIM(MID(TRIM(A2233),FIND(" ",TRIM(A2233)&amp;" ",7)+1,255)))</x:f>
      </x:c>
      <x:c r="G2233" t="str">
        <x:f>IF(E2233="","",IF(COUNTIF('DATA QCEW'!$A$2:$A$20,E2233)&gt;0,"19-SECTOR","DETAIL / OTHER"))</x:f>
      </x:c>
    </x:row>
    <x:row r="2234">
      <x:c r="D2234" s="22"/>
      <x:c r="E2234" t="str">
        <x:f>IF(LEFT(TRIM(A2234),6)="NAICS ",IFERROR(MID(TRIM(A2234),7,FIND(" ",TRIM(A2234)&amp;" ",7)-7),""),"")</x:f>
      </x:c>
      <x:c r="F2234" t="str">
        <x:f>IF(E2234="","",TRIM(MID(TRIM(A2234),FIND(" ",TRIM(A2234)&amp;" ",7)+1,255)))</x:f>
      </x:c>
      <x:c r="G2234" t="str">
        <x:f>IF(E2234="","",IF(COUNTIF('DATA QCEW'!$A$2:$A$20,E2234)&gt;0,"19-SECTOR","DETAIL / OTHER"))</x:f>
      </x:c>
    </x:row>
    <x:row r="2235">
      <x:c r="D2235" s="22"/>
      <x:c r="E2235" t="str">
        <x:f>IF(LEFT(TRIM(A2235),6)="NAICS ",IFERROR(MID(TRIM(A2235),7,FIND(" ",TRIM(A2235)&amp;" ",7)-7),""),"")</x:f>
      </x:c>
      <x:c r="F2235" t="str">
        <x:f>IF(E2235="","",TRIM(MID(TRIM(A2235),FIND(" ",TRIM(A2235)&amp;" ",7)+1,255)))</x:f>
      </x:c>
      <x:c r="G2235" t="str">
        <x:f>IF(E2235="","",IF(COUNTIF('DATA QCEW'!$A$2:$A$20,E2235)&gt;0,"19-SECTOR","DETAIL / OTHER"))</x:f>
      </x:c>
    </x:row>
    <x:row r="2236">
      <x:c r="D2236" s="22"/>
      <x:c r="E2236" t="str">
        <x:f>IF(LEFT(TRIM(A2236),6)="NAICS ",IFERROR(MID(TRIM(A2236),7,FIND(" ",TRIM(A2236)&amp;" ",7)-7),""),"")</x:f>
      </x:c>
      <x:c r="F2236" t="str">
        <x:f>IF(E2236="","",TRIM(MID(TRIM(A2236),FIND(" ",TRIM(A2236)&amp;" ",7)+1,255)))</x:f>
      </x:c>
      <x:c r="G2236" t="str">
        <x:f>IF(E2236="","",IF(COUNTIF('DATA QCEW'!$A$2:$A$20,E2236)&gt;0,"19-SECTOR","DETAIL / OTHER"))</x:f>
      </x:c>
    </x:row>
    <x:row r="2237">
      <x:c r="D2237" s="22"/>
      <x:c r="E2237" t="str">
        <x:f>IF(LEFT(TRIM(A2237),6)="NAICS ",IFERROR(MID(TRIM(A2237),7,FIND(" ",TRIM(A2237)&amp;" ",7)-7),""),"")</x:f>
      </x:c>
      <x:c r="F2237" t="str">
        <x:f>IF(E2237="","",TRIM(MID(TRIM(A2237),FIND(" ",TRIM(A2237)&amp;" ",7)+1,255)))</x:f>
      </x:c>
      <x:c r="G2237" t="str">
        <x:f>IF(E2237="","",IF(COUNTIF('DATA QCEW'!$A$2:$A$20,E2237)&gt;0,"19-SECTOR","DETAIL / OTHER"))</x:f>
      </x:c>
    </x:row>
    <x:row r="2238">
      <x:c r="D2238" s="22"/>
      <x:c r="E2238" t="str">
        <x:f>IF(LEFT(TRIM(A2238),6)="NAICS ",IFERROR(MID(TRIM(A2238),7,FIND(" ",TRIM(A2238)&amp;" ",7)-7),""),"")</x:f>
      </x:c>
      <x:c r="F2238" t="str">
        <x:f>IF(E2238="","",TRIM(MID(TRIM(A2238),FIND(" ",TRIM(A2238)&amp;" ",7)+1,255)))</x:f>
      </x:c>
      <x:c r="G2238" t="str">
        <x:f>IF(E2238="","",IF(COUNTIF('DATA QCEW'!$A$2:$A$20,E2238)&gt;0,"19-SECTOR","DETAIL / OTHER"))</x:f>
      </x:c>
    </x:row>
    <x:row r="2239">
      <x:c r="D2239" s="22"/>
      <x:c r="E2239" t="str">
        <x:f>IF(LEFT(TRIM(A2239),6)="NAICS ",IFERROR(MID(TRIM(A2239),7,FIND(" ",TRIM(A2239)&amp;" ",7)-7),""),"")</x:f>
      </x:c>
      <x:c r="F2239" t="str">
        <x:f>IF(E2239="","",TRIM(MID(TRIM(A2239),FIND(" ",TRIM(A2239)&amp;" ",7)+1,255)))</x:f>
      </x:c>
      <x:c r="G2239" t="str">
        <x:f>IF(E2239="","",IF(COUNTIF('DATA QCEW'!$A$2:$A$20,E2239)&gt;0,"19-SECTOR","DETAIL / OTHER"))</x:f>
      </x:c>
    </x:row>
    <x:row r="2240">
      <x:c r="D2240" s="22"/>
      <x:c r="E2240" t="str">
        <x:f>IF(LEFT(TRIM(A2240),6)="NAICS ",IFERROR(MID(TRIM(A2240),7,FIND(" ",TRIM(A2240)&amp;" ",7)-7),""),"")</x:f>
      </x:c>
      <x:c r="F2240" t="str">
        <x:f>IF(E2240="","",TRIM(MID(TRIM(A2240),FIND(" ",TRIM(A2240)&amp;" ",7)+1,255)))</x:f>
      </x:c>
      <x:c r="G2240" t="str">
        <x:f>IF(E2240="","",IF(COUNTIF('DATA QCEW'!$A$2:$A$20,E2240)&gt;0,"19-SECTOR","DETAIL / OTHER"))</x:f>
      </x:c>
    </x:row>
    <x:row r="2241">
      <x:c r="D2241" s="22"/>
      <x:c r="E2241" t="str">
        <x:f>IF(LEFT(TRIM(A2241),6)="NAICS ",IFERROR(MID(TRIM(A2241),7,FIND(" ",TRIM(A2241)&amp;" ",7)-7),""),"")</x:f>
      </x:c>
      <x:c r="F2241" t="str">
        <x:f>IF(E2241="","",TRIM(MID(TRIM(A2241),FIND(" ",TRIM(A2241)&amp;" ",7)+1,255)))</x:f>
      </x:c>
      <x:c r="G2241" t="str">
        <x:f>IF(E2241="","",IF(COUNTIF('DATA QCEW'!$A$2:$A$20,E2241)&gt;0,"19-SECTOR","DETAIL / OTHER"))</x:f>
      </x:c>
    </x:row>
    <x:row r="2242">
      <x:c r="D2242" s="22"/>
      <x:c r="E2242" t="str">
        <x:f>IF(LEFT(TRIM(A2242),6)="NAICS ",IFERROR(MID(TRIM(A2242),7,FIND(" ",TRIM(A2242)&amp;" ",7)-7),""),"")</x:f>
      </x:c>
      <x:c r="F2242" t="str">
        <x:f>IF(E2242="","",TRIM(MID(TRIM(A2242),FIND(" ",TRIM(A2242)&amp;" ",7)+1,255)))</x:f>
      </x:c>
      <x:c r="G2242" t="str">
        <x:f>IF(E2242="","",IF(COUNTIF('DATA QCEW'!$A$2:$A$20,E2242)&gt;0,"19-SECTOR","DETAIL / OTHER"))</x:f>
      </x:c>
    </x:row>
    <x:row r="2243">
      <x:c r="D2243" s="22"/>
      <x:c r="E2243" t="str">
        <x:f>IF(LEFT(TRIM(A2243),6)="NAICS ",IFERROR(MID(TRIM(A2243),7,FIND(" ",TRIM(A2243)&amp;" ",7)-7),""),"")</x:f>
      </x:c>
      <x:c r="F2243" t="str">
        <x:f>IF(E2243="","",TRIM(MID(TRIM(A2243),FIND(" ",TRIM(A2243)&amp;" ",7)+1,255)))</x:f>
      </x:c>
      <x:c r="G2243" t="str">
        <x:f>IF(E2243="","",IF(COUNTIF('DATA QCEW'!$A$2:$A$20,E2243)&gt;0,"19-SECTOR","DETAIL / OTHER"))</x:f>
      </x:c>
    </x:row>
    <x:row r="2244">
      <x:c r="D2244" s="22"/>
      <x:c r="E2244" t="str">
        <x:f>IF(LEFT(TRIM(A2244),6)="NAICS ",IFERROR(MID(TRIM(A2244),7,FIND(" ",TRIM(A2244)&amp;" ",7)-7),""),"")</x:f>
      </x:c>
      <x:c r="F2244" t="str">
        <x:f>IF(E2244="","",TRIM(MID(TRIM(A2244),FIND(" ",TRIM(A2244)&amp;" ",7)+1,255)))</x:f>
      </x:c>
      <x:c r="G2244" t="str">
        <x:f>IF(E2244="","",IF(COUNTIF('DATA QCEW'!$A$2:$A$20,E2244)&gt;0,"19-SECTOR","DETAIL / OTHER"))</x:f>
      </x:c>
    </x:row>
    <x:row r="2245">
      <x:c r="D2245" s="22"/>
      <x:c r="E2245" t="str">
        <x:f>IF(LEFT(TRIM(A2245),6)="NAICS ",IFERROR(MID(TRIM(A2245),7,FIND(" ",TRIM(A2245)&amp;" ",7)-7),""),"")</x:f>
      </x:c>
      <x:c r="F2245" t="str">
        <x:f>IF(E2245="","",TRIM(MID(TRIM(A2245),FIND(" ",TRIM(A2245)&amp;" ",7)+1,255)))</x:f>
      </x:c>
      <x:c r="G2245" t="str">
        <x:f>IF(E2245="","",IF(COUNTIF('DATA QCEW'!$A$2:$A$20,E2245)&gt;0,"19-SECTOR","DETAIL / OTHER"))</x:f>
      </x:c>
    </x:row>
    <x:row r="2246">
      <x:c r="D2246" s="22"/>
      <x:c r="E2246" t="str">
        <x:f>IF(LEFT(TRIM(A2246),6)="NAICS ",IFERROR(MID(TRIM(A2246),7,FIND(" ",TRIM(A2246)&amp;" ",7)-7),""),"")</x:f>
      </x:c>
      <x:c r="F2246" t="str">
        <x:f>IF(E2246="","",TRIM(MID(TRIM(A2246),FIND(" ",TRIM(A2246)&amp;" ",7)+1,255)))</x:f>
      </x:c>
      <x:c r="G2246" t="str">
        <x:f>IF(E2246="","",IF(COUNTIF('DATA QCEW'!$A$2:$A$20,E2246)&gt;0,"19-SECTOR","DETAIL / OTHER"))</x:f>
      </x:c>
    </x:row>
    <x:row r="2247">
      <x:c r="D2247" s="22"/>
      <x:c r="E2247" t="str">
        <x:f>IF(LEFT(TRIM(A2247),6)="NAICS ",IFERROR(MID(TRIM(A2247),7,FIND(" ",TRIM(A2247)&amp;" ",7)-7),""),"")</x:f>
      </x:c>
      <x:c r="F2247" t="str">
        <x:f>IF(E2247="","",TRIM(MID(TRIM(A2247),FIND(" ",TRIM(A2247)&amp;" ",7)+1,255)))</x:f>
      </x:c>
      <x:c r="G2247" t="str">
        <x:f>IF(E2247="","",IF(COUNTIF('DATA QCEW'!$A$2:$A$20,E2247)&gt;0,"19-SECTOR","DETAIL / OTHER"))</x:f>
      </x:c>
    </x:row>
    <x:row r="2248">
      <x:c r="D2248" s="22"/>
      <x:c r="E2248" t="str">
        <x:f>IF(LEFT(TRIM(A2248),6)="NAICS ",IFERROR(MID(TRIM(A2248),7,FIND(" ",TRIM(A2248)&amp;" ",7)-7),""),"")</x:f>
      </x:c>
      <x:c r="F2248" t="str">
        <x:f>IF(E2248="","",TRIM(MID(TRIM(A2248),FIND(" ",TRIM(A2248)&amp;" ",7)+1,255)))</x:f>
      </x:c>
      <x:c r="G2248" t="str">
        <x:f>IF(E2248="","",IF(COUNTIF('DATA QCEW'!$A$2:$A$20,E2248)&gt;0,"19-SECTOR","DETAIL / OTHER"))</x:f>
      </x:c>
    </x:row>
    <x:row r="2249">
      <x:c r="D2249" s="22"/>
      <x:c r="E2249" t="str">
        <x:f>IF(LEFT(TRIM(A2249),6)="NAICS ",IFERROR(MID(TRIM(A2249),7,FIND(" ",TRIM(A2249)&amp;" ",7)-7),""),"")</x:f>
      </x:c>
      <x:c r="F2249" t="str">
        <x:f>IF(E2249="","",TRIM(MID(TRIM(A2249),FIND(" ",TRIM(A2249)&amp;" ",7)+1,255)))</x:f>
      </x:c>
      <x:c r="G2249" t="str">
        <x:f>IF(E2249="","",IF(COUNTIF('DATA QCEW'!$A$2:$A$20,E2249)&gt;0,"19-SECTOR","DETAIL / OTHER"))</x:f>
      </x:c>
    </x:row>
    <x:row r="2250">
      <x:c r="D2250" s="22"/>
      <x:c r="E2250" t="str">
        <x:f>IF(LEFT(TRIM(A2250),6)="NAICS ",IFERROR(MID(TRIM(A2250),7,FIND(" ",TRIM(A2250)&amp;" ",7)-7),""),"")</x:f>
      </x:c>
      <x:c r="F2250" t="str">
        <x:f>IF(E2250="","",TRIM(MID(TRIM(A2250),FIND(" ",TRIM(A2250)&amp;" ",7)+1,255)))</x:f>
      </x:c>
      <x:c r="G2250" t="str">
        <x:f>IF(E2250="","",IF(COUNTIF('DATA QCEW'!$A$2:$A$20,E2250)&gt;0,"19-SECTOR","DETAIL / OTHER"))</x:f>
      </x:c>
    </x:row>
    <x:row r="2251">
      <x:c r="D2251" s="22"/>
      <x:c r="E2251" t="str">
        <x:f>IF(LEFT(TRIM(A2251),6)="NAICS ",IFERROR(MID(TRIM(A2251),7,FIND(" ",TRIM(A2251)&amp;" ",7)-7),""),"")</x:f>
      </x:c>
      <x:c r="F2251" t="str">
        <x:f>IF(E2251="","",TRIM(MID(TRIM(A2251),FIND(" ",TRIM(A2251)&amp;" ",7)+1,255)))</x:f>
      </x:c>
      <x:c r="G2251" t="str">
        <x:f>IF(E2251="","",IF(COUNTIF('DATA QCEW'!$A$2:$A$20,E2251)&gt;0,"19-SECTOR","DETAIL / OTHER"))</x:f>
      </x:c>
    </x:row>
    <x:row r="2252">
      <x:c r="D2252" s="22"/>
      <x:c r="E2252" t="str">
        <x:f>IF(LEFT(TRIM(A2252),6)="NAICS ",IFERROR(MID(TRIM(A2252),7,FIND(" ",TRIM(A2252)&amp;" ",7)-7),""),"")</x:f>
      </x:c>
      <x:c r="F2252" t="str">
        <x:f>IF(E2252="","",TRIM(MID(TRIM(A2252),FIND(" ",TRIM(A2252)&amp;" ",7)+1,255)))</x:f>
      </x:c>
      <x:c r="G2252" t="str">
        <x:f>IF(E2252="","",IF(COUNTIF('DATA QCEW'!$A$2:$A$20,E2252)&gt;0,"19-SECTOR","DETAIL / OTHER"))</x:f>
      </x:c>
    </x:row>
    <x:row r="2253">
      <x:c r="D2253" s="22"/>
      <x:c r="E2253" t="str">
        <x:f>IF(LEFT(TRIM(A2253),6)="NAICS ",IFERROR(MID(TRIM(A2253),7,FIND(" ",TRIM(A2253)&amp;" ",7)-7),""),"")</x:f>
      </x:c>
      <x:c r="F2253" t="str">
        <x:f>IF(E2253="","",TRIM(MID(TRIM(A2253),FIND(" ",TRIM(A2253)&amp;" ",7)+1,255)))</x:f>
      </x:c>
      <x:c r="G2253" t="str">
        <x:f>IF(E2253="","",IF(COUNTIF('DATA QCEW'!$A$2:$A$20,E2253)&gt;0,"19-SECTOR","DETAIL / OTHER"))</x:f>
      </x:c>
    </x:row>
    <x:row r="2254">
      <x:c r="D2254" s="22"/>
      <x:c r="E2254" t="str">
        <x:f>IF(LEFT(TRIM(A2254),6)="NAICS ",IFERROR(MID(TRIM(A2254),7,FIND(" ",TRIM(A2254)&amp;" ",7)-7),""),"")</x:f>
      </x:c>
      <x:c r="F2254" t="str">
        <x:f>IF(E2254="","",TRIM(MID(TRIM(A2254),FIND(" ",TRIM(A2254)&amp;" ",7)+1,255)))</x:f>
      </x:c>
      <x:c r="G2254" t="str">
        <x:f>IF(E2254="","",IF(COUNTIF('DATA QCEW'!$A$2:$A$20,E2254)&gt;0,"19-SECTOR","DETAIL / OTHER"))</x:f>
      </x:c>
    </x:row>
    <x:row r="2255">
      <x:c r="D2255" s="22"/>
      <x:c r="E2255" t="str">
        <x:f>IF(LEFT(TRIM(A2255),6)="NAICS ",IFERROR(MID(TRIM(A2255),7,FIND(" ",TRIM(A2255)&amp;" ",7)-7),""),"")</x:f>
      </x:c>
      <x:c r="F2255" t="str">
        <x:f>IF(E2255="","",TRIM(MID(TRIM(A2255),FIND(" ",TRIM(A2255)&amp;" ",7)+1,255)))</x:f>
      </x:c>
      <x:c r="G2255" t="str">
        <x:f>IF(E2255="","",IF(COUNTIF('DATA QCEW'!$A$2:$A$20,E2255)&gt;0,"19-SECTOR","DETAIL / OTHER"))</x:f>
      </x:c>
    </x:row>
    <x:row r="2256">
      <x:c r="D2256" s="22"/>
      <x:c r="E2256" t="str">
        <x:f>IF(LEFT(TRIM(A2256),6)="NAICS ",IFERROR(MID(TRIM(A2256),7,FIND(" ",TRIM(A2256)&amp;" ",7)-7),""),"")</x:f>
      </x:c>
      <x:c r="F2256" t="str">
        <x:f>IF(E2256="","",TRIM(MID(TRIM(A2256),FIND(" ",TRIM(A2256)&amp;" ",7)+1,255)))</x:f>
      </x:c>
      <x:c r="G2256" t="str">
        <x:f>IF(E2256="","",IF(COUNTIF('DATA QCEW'!$A$2:$A$20,E2256)&gt;0,"19-SECTOR","DETAIL / OTHER"))</x:f>
      </x:c>
    </x:row>
    <x:row r="2257">
      <x:c r="D2257" s="22"/>
      <x:c r="E2257" t="str">
        <x:f>IF(LEFT(TRIM(A2257),6)="NAICS ",IFERROR(MID(TRIM(A2257),7,FIND(" ",TRIM(A2257)&amp;" ",7)-7),""),"")</x:f>
      </x:c>
      <x:c r="F2257" t="str">
        <x:f>IF(E2257="","",TRIM(MID(TRIM(A2257),FIND(" ",TRIM(A2257)&amp;" ",7)+1,255)))</x:f>
      </x:c>
      <x:c r="G2257" t="str">
        <x:f>IF(E2257="","",IF(COUNTIF('DATA QCEW'!$A$2:$A$20,E2257)&gt;0,"19-SECTOR","DETAIL / OTHER"))</x:f>
      </x:c>
    </x:row>
    <x:row r="2258">
      <x:c r="D2258" s="22"/>
      <x:c r="E2258" t="str">
        <x:f>IF(LEFT(TRIM(A2258),6)="NAICS ",IFERROR(MID(TRIM(A2258),7,FIND(" ",TRIM(A2258)&amp;" ",7)-7),""),"")</x:f>
      </x:c>
      <x:c r="F2258" t="str">
        <x:f>IF(E2258="","",TRIM(MID(TRIM(A2258),FIND(" ",TRIM(A2258)&amp;" ",7)+1,255)))</x:f>
      </x:c>
      <x:c r="G2258" t="str">
        <x:f>IF(E2258="","",IF(COUNTIF('DATA QCEW'!$A$2:$A$20,E2258)&gt;0,"19-SECTOR","DETAIL / OTHER"))</x:f>
      </x:c>
    </x:row>
    <x:row r="2259">
      <x:c r="D2259" s="22"/>
      <x:c r="E2259" t="str">
        <x:f>IF(LEFT(TRIM(A2259),6)="NAICS ",IFERROR(MID(TRIM(A2259),7,FIND(" ",TRIM(A2259)&amp;" ",7)-7),""),"")</x:f>
      </x:c>
      <x:c r="F2259" t="str">
        <x:f>IF(E2259="","",TRIM(MID(TRIM(A2259),FIND(" ",TRIM(A2259)&amp;" ",7)+1,255)))</x:f>
      </x:c>
      <x:c r="G2259" t="str">
        <x:f>IF(E2259="","",IF(COUNTIF('DATA QCEW'!$A$2:$A$20,E2259)&gt;0,"19-SECTOR","DETAIL / OTHER"))</x:f>
      </x:c>
    </x:row>
    <x:row r="2260">
      <x:c r="D2260" s="22"/>
      <x:c r="E2260" t="str">
        <x:f>IF(LEFT(TRIM(A2260),6)="NAICS ",IFERROR(MID(TRIM(A2260),7,FIND(" ",TRIM(A2260)&amp;" ",7)-7),""),"")</x:f>
      </x:c>
      <x:c r="F2260" t="str">
        <x:f>IF(E2260="","",TRIM(MID(TRIM(A2260),FIND(" ",TRIM(A2260)&amp;" ",7)+1,255)))</x:f>
      </x:c>
      <x:c r="G2260" t="str">
        <x:f>IF(E2260="","",IF(COUNTIF('DATA QCEW'!$A$2:$A$20,E2260)&gt;0,"19-SECTOR","DETAIL / OTHER"))</x:f>
      </x:c>
    </x:row>
    <x:row r="2261">
      <x:c r="D2261" s="22"/>
      <x:c r="E2261" t="str">
        <x:f>IF(LEFT(TRIM(A2261),6)="NAICS ",IFERROR(MID(TRIM(A2261),7,FIND(" ",TRIM(A2261)&amp;" ",7)-7),""),"")</x:f>
      </x:c>
      <x:c r="F2261" t="str">
        <x:f>IF(E2261="","",TRIM(MID(TRIM(A2261),FIND(" ",TRIM(A2261)&amp;" ",7)+1,255)))</x:f>
      </x:c>
      <x:c r="G2261" t="str">
        <x:f>IF(E2261="","",IF(COUNTIF('DATA QCEW'!$A$2:$A$20,E2261)&gt;0,"19-SECTOR","DETAIL / OTHER"))</x:f>
      </x:c>
    </x:row>
    <x:row r="2262">
      <x:c r="D2262" s="22"/>
      <x:c r="E2262" t="str">
        <x:f>IF(LEFT(TRIM(A2262),6)="NAICS ",IFERROR(MID(TRIM(A2262),7,FIND(" ",TRIM(A2262)&amp;" ",7)-7),""),"")</x:f>
      </x:c>
      <x:c r="F2262" t="str">
        <x:f>IF(E2262="","",TRIM(MID(TRIM(A2262),FIND(" ",TRIM(A2262)&amp;" ",7)+1,255)))</x:f>
      </x:c>
      <x:c r="G2262" t="str">
        <x:f>IF(E2262="","",IF(COUNTIF('DATA QCEW'!$A$2:$A$20,E2262)&gt;0,"19-SECTOR","DETAIL / OTHER"))</x:f>
      </x:c>
    </x:row>
    <x:row r="2263">
      <x:c r="D2263" s="22"/>
      <x:c r="E2263" t="str">
        <x:f>IF(LEFT(TRIM(A2263),6)="NAICS ",IFERROR(MID(TRIM(A2263),7,FIND(" ",TRIM(A2263)&amp;" ",7)-7),""),"")</x:f>
      </x:c>
      <x:c r="F2263" t="str">
        <x:f>IF(E2263="","",TRIM(MID(TRIM(A2263),FIND(" ",TRIM(A2263)&amp;" ",7)+1,255)))</x:f>
      </x:c>
      <x:c r="G2263" t="str">
        <x:f>IF(E2263="","",IF(COUNTIF('DATA QCEW'!$A$2:$A$20,E2263)&gt;0,"19-SECTOR","DETAIL / OTHER"))</x:f>
      </x:c>
    </x:row>
    <x:row r="2264">
      <x:c r="D2264" s="22"/>
      <x:c r="E2264" t="str">
        <x:f>IF(LEFT(TRIM(A2264),6)="NAICS ",IFERROR(MID(TRIM(A2264),7,FIND(" ",TRIM(A2264)&amp;" ",7)-7),""),"")</x:f>
      </x:c>
      <x:c r="F2264" t="str">
        <x:f>IF(E2264="","",TRIM(MID(TRIM(A2264),FIND(" ",TRIM(A2264)&amp;" ",7)+1,255)))</x:f>
      </x:c>
      <x:c r="G2264" t="str">
        <x:f>IF(E2264="","",IF(COUNTIF('DATA QCEW'!$A$2:$A$20,E2264)&gt;0,"19-SECTOR","DETAIL / OTHER"))</x:f>
      </x:c>
    </x:row>
    <x:row r="2265">
      <x:c r="D2265" s="22"/>
      <x:c r="E2265" t="str">
        <x:f>IF(LEFT(TRIM(A2265),6)="NAICS ",IFERROR(MID(TRIM(A2265),7,FIND(" ",TRIM(A2265)&amp;" ",7)-7),""),"")</x:f>
      </x:c>
      <x:c r="F2265" t="str">
        <x:f>IF(E2265="","",TRIM(MID(TRIM(A2265),FIND(" ",TRIM(A2265)&amp;" ",7)+1,255)))</x:f>
      </x:c>
      <x:c r="G2265" t="str">
        <x:f>IF(E2265="","",IF(COUNTIF('DATA QCEW'!$A$2:$A$20,E2265)&gt;0,"19-SECTOR","DETAIL / OTHER"))</x:f>
      </x:c>
    </x:row>
    <x:row r="2266">
      <x:c r="D2266" s="22"/>
      <x:c r="E2266" t="str">
        <x:f>IF(LEFT(TRIM(A2266),6)="NAICS ",IFERROR(MID(TRIM(A2266),7,FIND(" ",TRIM(A2266)&amp;" ",7)-7),""),"")</x:f>
      </x:c>
      <x:c r="F2266" t="str">
        <x:f>IF(E2266="","",TRIM(MID(TRIM(A2266),FIND(" ",TRIM(A2266)&amp;" ",7)+1,255)))</x:f>
      </x:c>
      <x:c r="G2266" t="str">
        <x:f>IF(E2266="","",IF(COUNTIF('DATA QCEW'!$A$2:$A$20,E2266)&gt;0,"19-SECTOR","DETAIL / OTHER"))</x:f>
      </x:c>
    </x:row>
    <x:row r="2267">
      <x:c r="D2267" s="22"/>
      <x:c r="E2267" t="str">
        <x:f>IF(LEFT(TRIM(A2267),6)="NAICS ",IFERROR(MID(TRIM(A2267),7,FIND(" ",TRIM(A2267)&amp;" ",7)-7),""),"")</x:f>
      </x:c>
      <x:c r="F2267" t="str">
        <x:f>IF(E2267="","",TRIM(MID(TRIM(A2267),FIND(" ",TRIM(A2267)&amp;" ",7)+1,255)))</x:f>
      </x:c>
      <x:c r="G2267" t="str">
        <x:f>IF(E2267="","",IF(COUNTIF('DATA QCEW'!$A$2:$A$20,E2267)&gt;0,"19-SECTOR","DETAIL / OTHER"))</x:f>
      </x:c>
    </x:row>
    <x:row r="2268">
      <x:c r="D2268" s="22"/>
      <x:c r="E2268" t="str">
        <x:f>IF(LEFT(TRIM(A2268),6)="NAICS ",IFERROR(MID(TRIM(A2268),7,FIND(" ",TRIM(A2268)&amp;" ",7)-7),""),"")</x:f>
      </x:c>
      <x:c r="F2268" t="str">
        <x:f>IF(E2268="","",TRIM(MID(TRIM(A2268),FIND(" ",TRIM(A2268)&amp;" ",7)+1,255)))</x:f>
      </x:c>
      <x:c r="G2268" t="str">
        <x:f>IF(E2268="","",IF(COUNTIF('DATA QCEW'!$A$2:$A$20,E2268)&gt;0,"19-SECTOR","DETAIL / OTHER"))</x:f>
      </x:c>
    </x:row>
    <x:row r="2269">
      <x:c r="D2269" s="22"/>
      <x:c r="E2269" t="str">
        <x:f>IF(LEFT(TRIM(A2269),6)="NAICS ",IFERROR(MID(TRIM(A2269),7,FIND(" ",TRIM(A2269)&amp;" ",7)-7),""),"")</x:f>
      </x:c>
      <x:c r="F2269" t="str">
        <x:f>IF(E2269="","",TRIM(MID(TRIM(A2269),FIND(" ",TRIM(A2269)&amp;" ",7)+1,255)))</x:f>
      </x:c>
      <x:c r="G2269" t="str">
        <x:f>IF(E2269="","",IF(COUNTIF('DATA QCEW'!$A$2:$A$20,E2269)&gt;0,"19-SECTOR","DETAIL / OTHER"))</x:f>
      </x:c>
    </x:row>
    <x:row r="2270">
      <x:c r="D2270" s="22"/>
      <x:c r="E2270" t="str">
        <x:f>IF(LEFT(TRIM(A2270),6)="NAICS ",IFERROR(MID(TRIM(A2270),7,FIND(" ",TRIM(A2270)&amp;" ",7)-7),""),"")</x:f>
      </x:c>
      <x:c r="F2270" t="str">
        <x:f>IF(E2270="","",TRIM(MID(TRIM(A2270),FIND(" ",TRIM(A2270)&amp;" ",7)+1,255)))</x:f>
      </x:c>
      <x:c r="G2270" t="str">
        <x:f>IF(E2270="","",IF(COUNTIF('DATA QCEW'!$A$2:$A$20,E2270)&gt;0,"19-SECTOR","DETAIL / OTHER"))</x:f>
      </x:c>
    </x:row>
    <x:row r="2271">
      <x:c r="D2271" s="22"/>
      <x:c r="E2271" t="str">
        <x:f>IF(LEFT(TRIM(A2271),6)="NAICS ",IFERROR(MID(TRIM(A2271),7,FIND(" ",TRIM(A2271)&amp;" ",7)-7),""),"")</x:f>
      </x:c>
      <x:c r="F2271" t="str">
        <x:f>IF(E2271="","",TRIM(MID(TRIM(A2271),FIND(" ",TRIM(A2271)&amp;" ",7)+1,255)))</x:f>
      </x:c>
      <x:c r="G2271" t="str">
        <x:f>IF(E2271="","",IF(COUNTIF('DATA QCEW'!$A$2:$A$20,E2271)&gt;0,"19-SECTOR","DETAIL / OTHER"))</x:f>
      </x:c>
    </x:row>
    <x:row r="2272">
      <x:c r="D2272" s="22"/>
      <x:c r="E2272" t="str">
        <x:f>IF(LEFT(TRIM(A2272),6)="NAICS ",IFERROR(MID(TRIM(A2272),7,FIND(" ",TRIM(A2272)&amp;" ",7)-7),""),"")</x:f>
      </x:c>
      <x:c r="F2272" t="str">
        <x:f>IF(E2272="","",TRIM(MID(TRIM(A2272),FIND(" ",TRIM(A2272)&amp;" ",7)+1,255)))</x:f>
      </x:c>
      <x:c r="G2272" t="str">
        <x:f>IF(E2272="","",IF(COUNTIF('DATA QCEW'!$A$2:$A$20,E2272)&gt;0,"19-SECTOR","DETAIL / OTHER"))</x:f>
      </x:c>
    </x:row>
    <x:row r="2273">
      <x:c r="D2273" s="22"/>
      <x:c r="E2273" t="str">
        <x:f>IF(LEFT(TRIM(A2273),6)="NAICS ",IFERROR(MID(TRIM(A2273),7,FIND(" ",TRIM(A2273)&amp;" ",7)-7),""),"")</x:f>
      </x:c>
      <x:c r="F2273" t="str">
        <x:f>IF(E2273="","",TRIM(MID(TRIM(A2273),FIND(" ",TRIM(A2273)&amp;" ",7)+1,255)))</x:f>
      </x:c>
      <x:c r="G2273" t="str">
        <x:f>IF(E2273="","",IF(COUNTIF('DATA QCEW'!$A$2:$A$20,E2273)&gt;0,"19-SECTOR","DETAIL / OTHER"))</x:f>
      </x:c>
    </x:row>
    <x:row r="2274">
      <x:c r="D2274" s="22"/>
      <x:c r="E2274" t="str">
        <x:f>IF(LEFT(TRIM(A2274),6)="NAICS ",IFERROR(MID(TRIM(A2274),7,FIND(" ",TRIM(A2274)&amp;" ",7)-7),""),"")</x:f>
      </x:c>
      <x:c r="F2274" t="str">
        <x:f>IF(E2274="","",TRIM(MID(TRIM(A2274),FIND(" ",TRIM(A2274)&amp;" ",7)+1,255)))</x:f>
      </x:c>
      <x:c r="G2274" t="str">
        <x:f>IF(E2274="","",IF(COUNTIF('DATA QCEW'!$A$2:$A$20,E2274)&gt;0,"19-SECTOR","DETAIL / OTHER"))</x:f>
      </x:c>
    </x:row>
    <x:row r="2275">
      <x:c r="D2275" s="22"/>
      <x:c r="E2275" t="str">
        <x:f>IF(LEFT(TRIM(A2275),6)="NAICS ",IFERROR(MID(TRIM(A2275),7,FIND(" ",TRIM(A2275)&amp;" ",7)-7),""),"")</x:f>
      </x:c>
      <x:c r="F2275" t="str">
        <x:f>IF(E2275="","",TRIM(MID(TRIM(A2275),FIND(" ",TRIM(A2275)&amp;" ",7)+1,255)))</x:f>
      </x:c>
      <x:c r="G2275" t="str">
        <x:f>IF(E2275="","",IF(COUNTIF('DATA QCEW'!$A$2:$A$20,E2275)&gt;0,"19-SECTOR","DETAIL / OTHER"))</x:f>
      </x:c>
    </x:row>
    <x:row r="2276">
      <x:c r="D2276" s="22"/>
      <x:c r="E2276" t="str">
        <x:f>IF(LEFT(TRIM(A2276),6)="NAICS ",IFERROR(MID(TRIM(A2276),7,FIND(" ",TRIM(A2276)&amp;" ",7)-7),""),"")</x:f>
      </x:c>
      <x:c r="F2276" t="str">
        <x:f>IF(E2276="","",TRIM(MID(TRIM(A2276),FIND(" ",TRIM(A2276)&amp;" ",7)+1,255)))</x:f>
      </x:c>
      <x:c r="G2276" t="str">
        <x:f>IF(E2276="","",IF(COUNTIF('DATA QCEW'!$A$2:$A$20,E2276)&gt;0,"19-SECTOR","DETAIL / OTHER"))</x:f>
      </x:c>
    </x:row>
    <x:row r="2277">
      <x:c r="D2277" s="22"/>
      <x:c r="E2277" t="str">
        <x:f>IF(LEFT(TRIM(A2277),6)="NAICS ",IFERROR(MID(TRIM(A2277),7,FIND(" ",TRIM(A2277)&amp;" ",7)-7),""),"")</x:f>
      </x:c>
      <x:c r="F2277" t="str">
        <x:f>IF(E2277="","",TRIM(MID(TRIM(A2277),FIND(" ",TRIM(A2277)&amp;" ",7)+1,255)))</x:f>
      </x:c>
      <x:c r="G2277" t="str">
        <x:f>IF(E2277="","",IF(COUNTIF('DATA QCEW'!$A$2:$A$20,E2277)&gt;0,"19-SECTOR","DETAIL / OTHER"))</x:f>
      </x:c>
    </x:row>
    <x:row r="2278">
      <x:c r="D2278" s="22"/>
      <x:c r="E2278" t="str">
        <x:f>IF(LEFT(TRIM(A2278),6)="NAICS ",IFERROR(MID(TRIM(A2278),7,FIND(" ",TRIM(A2278)&amp;" ",7)-7),""),"")</x:f>
      </x:c>
      <x:c r="F2278" t="str">
        <x:f>IF(E2278="","",TRIM(MID(TRIM(A2278),FIND(" ",TRIM(A2278)&amp;" ",7)+1,255)))</x:f>
      </x:c>
      <x:c r="G2278" t="str">
        <x:f>IF(E2278="","",IF(COUNTIF('DATA QCEW'!$A$2:$A$20,E2278)&gt;0,"19-SECTOR","DETAIL / OTHER"))</x:f>
      </x:c>
    </x:row>
    <x:row r="2279">
      <x:c r="D2279" s="22"/>
      <x:c r="E2279" t="str">
        <x:f>IF(LEFT(TRIM(A2279),6)="NAICS ",IFERROR(MID(TRIM(A2279),7,FIND(" ",TRIM(A2279)&amp;" ",7)-7),""),"")</x:f>
      </x:c>
      <x:c r="F2279" t="str">
        <x:f>IF(E2279="","",TRIM(MID(TRIM(A2279),FIND(" ",TRIM(A2279)&amp;" ",7)+1,255)))</x:f>
      </x:c>
      <x:c r="G2279" t="str">
        <x:f>IF(E2279="","",IF(COUNTIF('DATA QCEW'!$A$2:$A$20,E2279)&gt;0,"19-SECTOR","DETAIL / OTHER"))</x:f>
      </x:c>
    </x:row>
    <x:row r="2280">
      <x:c r="D2280" s="22"/>
      <x:c r="E2280" t="str">
        <x:f>IF(LEFT(TRIM(A2280),6)="NAICS ",IFERROR(MID(TRIM(A2280),7,FIND(" ",TRIM(A2280)&amp;" ",7)-7),""),"")</x:f>
      </x:c>
      <x:c r="F2280" t="str">
        <x:f>IF(E2280="","",TRIM(MID(TRIM(A2280),FIND(" ",TRIM(A2280)&amp;" ",7)+1,255)))</x:f>
      </x:c>
      <x:c r="G2280" t="str">
        <x:f>IF(E2280="","",IF(COUNTIF('DATA QCEW'!$A$2:$A$20,E2280)&gt;0,"19-SECTOR","DETAIL / OTHER"))</x:f>
      </x:c>
    </x:row>
    <x:row r="2281">
      <x:c r="D2281" s="22"/>
      <x:c r="E2281" t="str">
        <x:f>IF(LEFT(TRIM(A2281),6)="NAICS ",IFERROR(MID(TRIM(A2281),7,FIND(" ",TRIM(A2281)&amp;" ",7)-7),""),"")</x:f>
      </x:c>
      <x:c r="F2281" t="str">
        <x:f>IF(E2281="","",TRIM(MID(TRIM(A2281),FIND(" ",TRIM(A2281)&amp;" ",7)+1,255)))</x:f>
      </x:c>
      <x:c r="G2281" t="str">
        <x:f>IF(E2281="","",IF(COUNTIF('DATA QCEW'!$A$2:$A$20,E2281)&gt;0,"19-SECTOR","DETAIL / OTHER"))</x:f>
      </x:c>
    </x:row>
    <x:row r="2282">
      <x:c r="D2282" s="22"/>
      <x:c r="E2282" t="str">
        <x:f>IF(LEFT(TRIM(A2282),6)="NAICS ",IFERROR(MID(TRIM(A2282),7,FIND(" ",TRIM(A2282)&amp;" ",7)-7),""),"")</x:f>
      </x:c>
      <x:c r="F2282" t="str">
        <x:f>IF(E2282="","",TRIM(MID(TRIM(A2282),FIND(" ",TRIM(A2282)&amp;" ",7)+1,255)))</x:f>
      </x:c>
      <x:c r="G2282" t="str">
        <x:f>IF(E2282="","",IF(COUNTIF('DATA QCEW'!$A$2:$A$20,E2282)&gt;0,"19-SECTOR","DETAIL / OTHER"))</x:f>
      </x:c>
    </x:row>
    <x:row r="2283">
      <x:c r="D2283" s="22"/>
      <x:c r="E2283" t="str">
        <x:f>IF(LEFT(TRIM(A2283),6)="NAICS ",IFERROR(MID(TRIM(A2283),7,FIND(" ",TRIM(A2283)&amp;" ",7)-7),""),"")</x:f>
      </x:c>
      <x:c r="F2283" t="str">
        <x:f>IF(E2283="","",TRIM(MID(TRIM(A2283),FIND(" ",TRIM(A2283)&amp;" ",7)+1,255)))</x:f>
      </x:c>
      <x:c r="G2283" t="str">
        <x:f>IF(E2283="","",IF(COUNTIF('DATA QCEW'!$A$2:$A$20,E2283)&gt;0,"19-SECTOR","DETAIL / OTHER"))</x:f>
      </x:c>
    </x:row>
    <x:row r="2284">
      <x:c r="D2284" s="22"/>
      <x:c r="E2284" t="str">
        <x:f>IF(LEFT(TRIM(A2284),6)="NAICS ",IFERROR(MID(TRIM(A2284),7,FIND(" ",TRIM(A2284)&amp;" ",7)-7),""),"")</x:f>
      </x:c>
      <x:c r="F2284" t="str">
        <x:f>IF(E2284="","",TRIM(MID(TRIM(A2284),FIND(" ",TRIM(A2284)&amp;" ",7)+1,255)))</x:f>
      </x:c>
      <x:c r="G2284" t="str">
        <x:f>IF(E2284="","",IF(COUNTIF('DATA QCEW'!$A$2:$A$20,E2284)&gt;0,"19-SECTOR","DETAIL / OTHER"))</x:f>
      </x:c>
    </x:row>
    <x:row r="2285">
      <x:c r="D2285" s="22"/>
      <x:c r="E2285" t="str">
        <x:f>IF(LEFT(TRIM(A2285),6)="NAICS ",IFERROR(MID(TRIM(A2285),7,FIND(" ",TRIM(A2285)&amp;" ",7)-7),""),"")</x:f>
      </x:c>
      <x:c r="F2285" t="str">
        <x:f>IF(E2285="","",TRIM(MID(TRIM(A2285),FIND(" ",TRIM(A2285)&amp;" ",7)+1,255)))</x:f>
      </x:c>
      <x:c r="G2285" t="str">
        <x:f>IF(E2285="","",IF(COUNTIF('DATA QCEW'!$A$2:$A$20,E2285)&gt;0,"19-SECTOR","DETAIL / OTHER"))</x:f>
      </x:c>
    </x:row>
    <x:row r="2286">
      <x:c r="D2286" s="22"/>
      <x:c r="E2286" t="str">
        <x:f>IF(LEFT(TRIM(A2286),6)="NAICS ",IFERROR(MID(TRIM(A2286),7,FIND(" ",TRIM(A2286)&amp;" ",7)-7),""),"")</x:f>
      </x:c>
      <x:c r="F2286" t="str">
        <x:f>IF(E2286="","",TRIM(MID(TRIM(A2286),FIND(" ",TRIM(A2286)&amp;" ",7)+1,255)))</x:f>
      </x:c>
      <x:c r="G2286" t="str">
        <x:f>IF(E2286="","",IF(COUNTIF('DATA QCEW'!$A$2:$A$20,E2286)&gt;0,"19-SECTOR","DETAIL / OTHER"))</x:f>
      </x:c>
    </x:row>
    <x:row r="2287">
      <x:c r="D2287" s="22"/>
      <x:c r="E2287" t="str">
        <x:f>IF(LEFT(TRIM(A2287),6)="NAICS ",IFERROR(MID(TRIM(A2287),7,FIND(" ",TRIM(A2287)&amp;" ",7)-7),""),"")</x:f>
      </x:c>
      <x:c r="F2287" t="str">
        <x:f>IF(E2287="","",TRIM(MID(TRIM(A2287),FIND(" ",TRIM(A2287)&amp;" ",7)+1,255)))</x:f>
      </x:c>
      <x:c r="G2287" t="str">
        <x:f>IF(E2287="","",IF(COUNTIF('DATA QCEW'!$A$2:$A$20,E2287)&gt;0,"19-SECTOR","DETAIL / OTHER"))</x:f>
      </x:c>
    </x:row>
    <x:row r="2288">
      <x:c r="D2288" s="22"/>
      <x:c r="E2288" t="str">
        <x:f>IF(LEFT(TRIM(A2288),6)="NAICS ",IFERROR(MID(TRIM(A2288),7,FIND(" ",TRIM(A2288)&amp;" ",7)-7),""),"")</x:f>
      </x:c>
      <x:c r="F2288" t="str">
        <x:f>IF(E2288="","",TRIM(MID(TRIM(A2288),FIND(" ",TRIM(A2288)&amp;" ",7)+1,255)))</x:f>
      </x:c>
      <x:c r="G2288" t="str">
        <x:f>IF(E2288="","",IF(COUNTIF('DATA QCEW'!$A$2:$A$20,E2288)&gt;0,"19-SECTOR","DETAIL / OTHER"))</x:f>
      </x:c>
    </x:row>
    <x:row r="2289">
      <x:c r="D2289" s="22"/>
      <x:c r="E2289" t="str">
        <x:f>IF(LEFT(TRIM(A2289),6)="NAICS ",IFERROR(MID(TRIM(A2289),7,FIND(" ",TRIM(A2289)&amp;" ",7)-7),""),"")</x:f>
      </x:c>
      <x:c r="F2289" t="str">
        <x:f>IF(E2289="","",TRIM(MID(TRIM(A2289),FIND(" ",TRIM(A2289)&amp;" ",7)+1,255)))</x:f>
      </x:c>
      <x:c r="G2289" t="str">
        <x:f>IF(E2289="","",IF(COUNTIF('DATA QCEW'!$A$2:$A$20,E2289)&gt;0,"19-SECTOR","DETAIL / OTHER"))</x:f>
      </x:c>
    </x:row>
    <x:row r="2290">
      <x:c r="D2290" s="22"/>
      <x:c r="E2290" t="str">
        <x:f>IF(LEFT(TRIM(A2290),6)="NAICS ",IFERROR(MID(TRIM(A2290),7,FIND(" ",TRIM(A2290)&amp;" ",7)-7),""),"")</x:f>
      </x:c>
      <x:c r="F2290" t="str">
        <x:f>IF(E2290="","",TRIM(MID(TRIM(A2290),FIND(" ",TRIM(A2290)&amp;" ",7)+1,255)))</x:f>
      </x:c>
      <x:c r="G2290" t="str">
        <x:f>IF(E2290="","",IF(COUNTIF('DATA QCEW'!$A$2:$A$20,E2290)&gt;0,"19-SECTOR","DETAIL / OTHER"))</x:f>
      </x:c>
    </x:row>
    <x:row r="2291">
      <x:c r="D2291" s="22"/>
      <x:c r="E2291" t="str">
        <x:f>IF(LEFT(TRIM(A2291),6)="NAICS ",IFERROR(MID(TRIM(A2291),7,FIND(" ",TRIM(A2291)&amp;" ",7)-7),""),"")</x:f>
      </x:c>
      <x:c r="F2291" t="str">
        <x:f>IF(E2291="","",TRIM(MID(TRIM(A2291),FIND(" ",TRIM(A2291)&amp;" ",7)+1,255)))</x:f>
      </x:c>
      <x:c r="G2291" t="str">
        <x:f>IF(E2291="","",IF(COUNTIF('DATA QCEW'!$A$2:$A$20,E2291)&gt;0,"19-SECTOR","DETAIL / OTHER"))</x:f>
      </x:c>
    </x:row>
    <x:row r="2292">
      <x:c r="D2292" s="22"/>
      <x:c r="E2292" t="str">
        <x:f>IF(LEFT(TRIM(A2292),6)="NAICS ",IFERROR(MID(TRIM(A2292),7,FIND(" ",TRIM(A2292)&amp;" ",7)-7),""),"")</x:f>
      </x:c>
      <x:c r="F2292" t="str">
        <x:f>IF(E2292="","",TRIM(MID(TRIM(A2292),FIND(" ",TRIM(A2292)&amp;" ",7)+1,255)))</x:f>
      </x:c>
      <x:c r="G2292" t="str">
        <x:f>IF(E2292="","",IF(COUNTIF('DATA QCEW'!$A$2:$A$20,E2292)&gt;0,"19-SECTOR","DETAIL / OTHER"))</x:f>
      </x:c>
    </x:row>
    <x:row r="2293">
      <x:c r="D2293" s="22"/>
      <x:c r="E2293" t="str">
        <x:f>IF(LEFT(TRIM(A2293),6)="NAICS ",IFERROR(MID(TRIM(A2293),7,FIND(" ",TRIM(A2293)&amp;" ",7)-7),""),"")</x:f>
      </x:c>
      <x:c r="F2293" t="str">
        <x:f>IF(E2293="","",TRIM(MID(TRIM(A2293),FIND(" ",TRIM(A2293)&amp;" ",7)+1,255)))</x:f>
      </x:c>
      <x:c r="G2293" t="str">
        <x:f>IF(E2293="","",IF(COUNTIF('DATA QCEW'!$A$2:$A$20,E2293)&gt;0,"19-SECTOR","DETAIL / OTHER"))</x:f>
      </x:c>
    </x:row>
    <x:row r="2294">
      <x:c r="D2294" s="22"/>
      <x:c r="E2294" t="str">
        <x:f>IF(LEFT(TRIM(A2294),6)="NAICS ",IFERROR(MID(TRIM(A2294),7,FIND(" ",TRIM(A2294)&amp;" ",7)-7),""),"")</x:f>
      </x:c>
      <x:c r="F2294" t="str">
        <x:f>IF(E2294="","",TRIM(MID(TRIM(A2294),FIND(" ",TRIM(A2294)&amp;" ",7)+1,255)))</x:f>
      </x:c>
      <x:c r="G2294" t="str">
        <x:f>IF(E2294="","",IF(COUNTIF('DATA QCEW'!$A$2:$A$20,E2294)&gt;0,"19-SECTOR","DETAIL / OTHER"))</x:f>
      </x:c>
    </x:row>
    <x:row r="2295">
      <x:c r="D2295" s="22"/>
      <x:c r="E2295" t="str">
        <x:f>IF(LEFT(TRIM(A2295),6)="NAICS ",IFERROR(MID(TRIM(A2295),7,FIND(" ",TRIM(A2295)&amp;" ",7)-7),""),"")</x:f>
      </x:c>
      <x:c r="F2295" t="str">
        <x:f>IF(E2295="","",TRIM(MID(TRIM(A2295),FIND(" ",TRIM(A2295)&amp;" ",7)+1,255)))</x:f>
      </x:c>
      <x:c r="G2295" t="str">
        <x:f>IF(E2295="","",IF(COUNTIF('DATA QCEW'!$A$2:$A$20,E2295)&gt;0,"19-SECTOR","DETAIL / OTHER"))</x:f>
      </x:c>
    </x:row>
    <x:row r="2296">
      <x:c r="D2296" s="22"/>
      <x:c r="E2296" t="str">
        <x:f>IF(LEFT(TRIM(A2296),6)="NAICS ",IFERROR(MID(TRIM(A2296),7,FIND(" ",TRIM(A2296)&amp;" ",7)-7),""),"")</x:f>
      </x:c>
      <x:c r="F2296" t="str">
        <x:f>IF(E2296="","",TRIM(MID(TRIM(A2296),FIND(" ",TRIM(A2296)&amp;" ",7)+1,255)))</x:f>
      </x:c>
      <x:c r="G2296" t="str">
        <x:f>IF(E2296="","",IF(COUNTIF('DATA QCEW'!$A$2:$A$20,E2296)&gt;0,"19-SECTOR","DETAIL / OTHER"))</x:f>
      </x:c>
    </x:row>
    <x:row r="2297">
      <x:c r="D2297" s="22"/>
      <x:c r="E2297" t="str">
        <x:f>IF(LEFT(TRIM(A2297),6)="NAICS ",IFERROR(MID(TRIM(A2297),7,FIND(" ",TRIM(A2297)&amp;" ",7)-7),""),"")</x:f>
      </x:c>
      <x:c r="F2297" t="str">
        <x:f>IF(E2297="","",TRIM(MID(TRIM(A2297),FIND(" ",TRIM(A2297)&amp;" ",7)+1,255)))</x:f>
      </x:c>
      <x:c r="G2297" t="str">
        <x:f>IF(E2297="","",IF(COUNTIF('DATA QCEW'!$A$2:$A$20,E2297)&gt;0,"19-SECTOR","DETAIL / OTHER"))</x:f>
      </x:c>
    </x:row>
    <x:row r="2298">
      <x:c r="D2298" s="22"/>
      <x:c r="E2298" t="str">
        <x:f>IF(LEFT(TRIM(A2298),6)="NAICS ",IFERROR(MID(TRIM(A2298),7,FIND(" ",TRIM(A2298)&amp;" ",7)-7),""),"")</x:f>
      </x:c>
      <x:c r="F2298" t="str">
        <x:f>IF(E2298="","",TRIM(MID(TRIM(A2298),FIND(" ",TRIM(A2298)&amp;" ",7)+1,255)))</x:f>
      </x:c>
      <x:c r="G2298" t="str">
        <x:f>IF(E2298="","",IF(COUNTIF('DATA QCEW'!$A$2:$A$20,E2298)&gt;0,"19-SECTOR","DETAIL / OTHER"))</x:f>
      </x:c>
    </x:row>
    <x:row r="2299">
      <x:c r="D2299" s="22"/>
      <x:c r="E2299" t="str">
        <x:f>IF(LEFT(TRIM(A2299),6)="NAICS ",IFERROR(MID(TRIM(A2299),7,FIND(" ",TRIM(A2299)&amp;" ",7)-7),""),"")</x:f>
      </x:c>
      <x:c r="F2299" t="str">
        <x:f>IF(E2299="","",TRIM(MID(TRIM(A2299),FIND(" ",TRIM(A2299)&amp;" ",7)+1,255)))</x:f>
      </x:c>
      <x:c r="G2299" t="str">
        <x:f>IF(E2299="","",IF(COUNTIF('DATA QCEW'!$A$2:$A$20,E2299)&gt;0,"19-SECTOR","DETAIL / OTHER"))</x:f>
      </x:c>
    </x:row>
    <x:row r="2300">
      <x:c r="D2300" s="22"/>
      <x:c r="E2300" t="str">
        <x:f>IF(LEFT(TRIM(A2300),6)="NAICS ",IFERROR(MID(TRIM(A2300),7,FIND(" ",TRIM(A2300)&amp;" ",7)-7),""),"")</x:f>
      </x:c>
      <x:c r="F2300" t="str">
        <x:f>IF(E2300="","",TRIM(MID(TRIM(A2300),FIND(" ",TRIM(A2300)&amp;" ",7)+1,255)))</x:f>
      </x:c>
      <x:c r="G2300" t="str">
        <x:f>IF(E2300="","",IF(COUNTIF('DATA QCEW'!$A$2:$A$20,E2300)&gt;0,"19-SECTOR","DETAIL / OTHER"))</x:f>
      </x:c>
    </x:row>
    <x:row r="2301">
      <x:c r="D2301" s="22"/>
      <x:c r="E2301" t="str">
        <x:f>IF(LEFT(TRIM(A2301),6)="NAICS ",IFERROR(MID(TRIM(A2301),7,FIND(" ",TRIM(A2301)&amp;" ",7)-7),""),"")</x:f>
      </x:c>
      <x:c r="F2301" t="str">
        <x:f>IF(E2301="","",TRIM(MID(TRIM(A2301),FIND(" ",TRIM(A2301)&amp;" ",7)+1,255)))</x:f>
      </x:c>
      <x:c r="G2301" t="str">
        <x:f>IF(E2301="","",IF(COUNTIF('DATA QCEW'!$A$2:$A$20,E2301)&gt;0,"19-SECTOR","DETAIL / OTHER"))</x:f>
      </x:c>
    </x:row>
    <x:row r="2302">
      <x:c r="D2302" s="22"/>
      <x:c r="E2302" t="str">
        <x:f>IF(LEFT(TRIM(A2302),6)="NAICS ",IFERROR(MID(TRIM(A2302),7,FIND(" ",TRIM(A2302)&amp;" ",7)-7),""),"")</x:f>
      </x:c>
      <x:c r="F2302" t="str">
        <x:f>IF(E2302="","",TRIM(MID(TRIM(A2302),FIND(" ",TRIM(A2302)&amp;" ",7)+1,255)))</x:f>
      </x:c>
      <x:c r="G2302" t="str">
        <x:f>IF(E2302="","",IF(COUNTIF('DATA QCEW'!$A$2:$A$20,E2302)&gt;0,"19-SECTOR","DETAIL / OTHER"))</x:f>
      </x:c>
    </x:row>
    <x:row r="2303">
      <x:c r="D2303" s="22"/>
      <x:c r="E2303" t="str">
        <x:f>IF(LEFT(TRIM(A2303),6)="NAICS ",IFERROR(MID(TRIM(A2303),7,FIND(" ",TRIM(A2303)&amp;" ",7)-7),""),"")</x:f>
      </x:c>
      <x:c r="F2303" t="str">
        <x:f>IF(E2303="","",TRIM(MID(TRIM(A2303),FIND(" ",TRIM(A2303)&amp;" ",7)+1,255)))</x:f>
      </x:c>
      <x:c r="G2303" t="str">
        <x:f>IF(E2303="","",IF(COUNTIF('DATA QCEW'!$A$2:$A$20,E2303)&gt;0,"19-SECTOR","DETAIL / OTHER"))</x:f>
      </x:c>
    </x:row>
    <x:row r="2304">
      <x:c r="D2304" s="22"/>
      <x:c r="E2304" t="str">
        <x:f>IF(LEFT(TRIM(A2304),6)="NAICS ",IFERROR(MID(TRIM(A2304),7,FIND(" ",TRIM(A2304)&amp;" ",7)-7),""),"")</x:f>
      </x:c>
      <x:c r="F2304" t="str">
        <x:f>IF(E2304="","",TRIM(MID(TRIM(A2304),FIND(" ",TRIM(A2304)&amp;" ",7)+1,255)))</x:f>
      </x:c>
      <x:c r="G2304" t="str">
        <x:f>IF(E2304="","",IF(COUNTIF('DATA QCEW'!$A$2:$A$20,E2304)&gt;0,"19-SECTOR","DETAIL / OTHER"))</x:f>
      </x:c>
    </x:row>
    <x:row r="2305">
      <x:c r="D2305" s="22"/>
      <x:c r="E2305" t="str">
        <x:f>IF(LEFT(TRIM(A2305),6)="NAICS ",IFERROR(MID(TRIM(A2305),7,FIND(" ",TRIM(A2305)&amp;" ",7)-7),""),"")</x:f>
      </x:c>
      <x:c r="F2305" t="str">
        <x:f>IF(E2305="","",TRIM(MID(TRIM(A2305),FIND(" ",TRIM(A2305)&amp;" ",7)+1,255)))</x:f>
      </x:c>
      <x:c r="G2305" t="str">
        <x:f>IF(E2305="","",IF(COUNTIF('DATA QCEW'!$A$2:$A$20,E2305)&gt;0,"19-SECTOR","DETAIL / OTHER"))</x:f>
      </x:c>
    </x:row>
    <x:row r="2306">
      <x:c r="D2306" s="22"/>
      <x:c r="E2306" t="str">
        <x:f>IF(LEFT(TRIM(A2306),6)="NAICS ",IFERROR(MID(TRIM(A2306),7,FIND(" ",TRIM(A2306)&amp;" ",7)-7),""),"")</x:f>
      </x:c>
      <x:c r="F2306" t="str">
        <x:f>IF(E2306="","",TRIM(MID(TRIM(A2306),FIND(" ",TRIM(A2306)&amp;" ",7)+1,255)))</x:f>
      </x:c>
      <x:c r="G2306" t="str">
        <x:f>IF(E2306="","",IF(COUNTIF('DATA QCEW'!$A$2:$A$20,E2306)&gt;0,"19-SECTOR","DETAIL / OTHER"))</x:f>
      </x:c>
    </x:row>
    <x:row r="2307">
      <x:c r="D2307" s="22"/>
      <x:c r="E2307" t="str">
        <x:f>IF(LEFT(TRIM(A2307),6)="NAICS ",IFERROR(MID(TRIM(A2307),7,FIND(" ",TRIM(A2307)&amp;" ",7)-7),""),"")</x:f>
      </x:c>
      <x:c r="F2307" t="str">
        <x:f>IF(E2307="","",TRIM(MID(TRIM(A2307),FIND(" ",TRIM(A2307)&amp;" ",7)+1,255)))</x:f>
      </x:c>
      <x:c r="G2307" t="str">
        <x:f>IF(E2307="","",IF(COUNTIF('DATA QCEW'!$A$2:$A$20,E2307)&gt;0,"19-SECTOR","DETAIL / OTHER"))</x:f>
      </x:c>
    </x:row>
    <x:row r="2308">
      <x:c r="D2308" s="22"/>
      <x:c r="E2308" t="str">
        <x:f>IF(LEFT(TRIM(A2308),6)="NAICS ",IFERROR(MID(TRIM(A2308),7,FIND(" ",TRIM(A2308)&amp;" ",7)-7),""),"")</x:f>
      </x:c>
      <x:c r="F2308" t="str">
        <x:f>IF(E2308="","",TRIM(MID(TRIM(A2308),FIND(" ",TRIM(A2308)&amp;" ",7)+1,255)))</x:f>
      </x:c>
      <x:c r="G2308" t="str">
        <x:f>IF(E2308="","",IF(COUNTIF('DATA QCEW'!$A$2:$A$20,E2308)&gt;0,"19-SECTOR","DETAIL / OTHER"))</x:f>
      </x:c>
    </x:row>
    <x:row r="2309">
      <x:c r="D2309" s="22"/>
      <x:c r="E2309" t="str">
        <x:f>IF(LEFT(TRIM(A2309),6)="NAICS ",IFERROR(MID(TRIM(A2309),7,FIND(" ",TRIM(A2309)&amp;" ",7)-7),""),"")</x:f>
      </x:c>
      <x:c r="F2309" t="str">
        <x:f>IF(E2309="","",TRIM(MID(TRIM(A2309),FIND(" ",TRIM(A2309)&amp;" ",7)+1,255)))</x:f>
      </x:c>
      <x:c r="G2309" t="str">
        <x:f>IF(E2309="","",IF(COUNTIF('DATA QCEW'!$A$2:$A$20,E2309)&gt;0,"19-SECTOR","DETAIL / OTHER"))</x:f>
      </x:c>
    </x:row>
    <x:row r="2310">
      <x:c r="D2310" s="22"/>
      <x:c r="E2310" t="str">
        <x:f>IF(LEFT(TRIM(A2310),6)="NAICS ",IFERROR(MID(TRIM(A2310),7,FIND(" ",TRIM(A2310)&amp;" ",7)-7),""),"")</x:f>
      </x:c>
      <x:c r="F2310" t="str">
        <x:f>IF(E2310="","",TRIM(MID(TRIM(A2310),FIND(" ",TRIM(A2310)&amp;" ",7)+1,255)))</x:f>
      </x:c>
      <x:c r="G2310" t="str">
        <x:f>IF(E2310="","",IF(COUNTIF('DATA QCEW'!$A$2:$A$20,E2310)&gt;0,"19-SECTOR","DETAIL / OTHER"))</x:f>
      </x:c>
    </x:row>
    <x:row r="2311">
      <x:c r="D2311" s="22"/>
      <x:c r="E2311" t="str">
        <x:f>IF(LEFT(TRIM(A2311),6)="NAICS ",IFERROR(MID(TRIM(A2311),7,FIND(" ",TRIM(A2311)&amp;" ",7)-7),""),"")</x:f>
      </x:c>
      <x:c r="F2311" t="str">
        <x:f>IF(E2311="","",TRIM(MID(TRIM(A2311),FIND(" ",TRIM(A2311)&amp;" ",7)+1,255)))</x:f>
      </x:c>
      <x:c r="G2311" t="str">
        <x:f>IF(E2311="","",IF(COUNTIF('DATA QCEW'!$A$2:$A$20,E2311)&gt;0,"19-SECTOR","DETAIL / OTHER"))</x:f>
      </x:c>
    </x:row>
    <x:row r="2312">
      <x:c r="D2312" s="22"/>
      <x:c r="E2312" t="str">
        <x:f>IF(LEFT(TRIM(A2312),6)="NAICS ",IFERROR(MID(TRIM(A2312),7,FIND(" ",TRIM(A2312)&amp;" ",7)-7),""),"")</x:f>
      </x:c>
      <x:c r="F2312" t="str">
        <x:f>IF(E2312="","",TRIM(MID(TRIM(A2312),FIND(" ",TRIM(A2312)&amp;" ",7)+1,255)))</x:f>
      </x:c>
      <x:c r="G2312" t="str">
        <x:f>IF(E2312="","",IF(COUNTIF('DATA QCEW'!$A$2:$A$20,E2312)&gt;0,"19-SECTOR","DETAIL / OTHER"))</x:f>
      </x:c>
    </x:row>
    <x:row r="2313">
      <x:c r="D2313" s="22"/>
      <x:c r="E2313" t="str">
        <x:f>IF(LEFT(TRIM(A2313),6)="NAICS ",IFERROR(MID(TRIM(A2313),7,FIND(" ",TRIM(A2313)&amp;" ",7)-7),""),"")</x:f>
      </x:c>
      <x:c r="F2313" t="str">
        <x:f>IF(E2313="","",TRIM(MID(TRIM(A2313),FIND(" ",TRIM(A2313)&amp;" ",7)+1,255)))</x:f>
      </x:c>
      <x:c r="G2313" t="str">
        <x:f>IF(E2313="","",IF(COUNTIF('DATA QCEW'!$A$2:$A$20,E2313)&gt;0,"19-SECTOR","DETAIL / OTHER"))</x:f>
      </x:c>
    </x:row>
    <x:row r="2314">
      <x:c r="D2314" s="22"/>
      <x:c r="E2314" t="str">
        <x:f>IF(LEFT(TRIM(A2314),6)="NAICS ",IFERROR(MID(TRIM(A2314),7,FIND(" ",TRIM(A2314)&amp;" ",7)-7),""),"")</x:f>
      </x:c>
      <x:c r="F2314" t="str">
        <x:f>IF(E2314="","",TRIM(MID(TRIM(A2314),FIND(" ",TRIM(A2314)&amp;" ",7)+1,255)))</x:f>
      </x:c>
      <x:c r="G2314" t="str">
        <x:f>IF(E2314="","",IF(COUNTIF('DATA QCEW'!$A$2:$A$20,E2314)&gt;0,"19-SECTOR","DETAIL / OTHER"))</x:f>
      </x:c>
    </x:row>
    <x:row r="2315">
      <x:c r="D2315" s="22"/>
      <x:c r="E2315" t="str">
        <x:f>IF(LEFT(TRIM(A2315),6)="NAICS ",IFERROR(MID(TRIM(A2315),7,FIND(" ",TRIM(A2315)&amp;" ",7)-7),""),"")</x:f>
      </x:c>
      <x:c r="F2315" t="str">
        <x:f>IF(E2315="","",TRIM(MID(TRIM(A2315),FIND(" ",TRIM(A2315)&amp;" ",7)+1,255)))</x:f>
      </x:c>
      <x:c r="G2315" t="str">
        <x:f>IF(E2315="","",IF(COUNTIF('DATA QCEW'!$A$2:$A$20,E2315)&gt;0,"19-SECTOR","DETAIL / OTHER"))</x:f>
      </x:c>
    </x:row>
    <x:row r="2316">
      <x:c r="D2316" s="22"/>
      <x:c r="E2316" t="str">
        <x:f>IF(LEFT(TRIM(A2316),6)="NAICS ",IFERROR(MID(TRIM(A2316),7,FIND(" ",TRIM(A2316)&amp;" ",7)-7),""),"")</x:f>
      </x:c>
      <x:c r="F2316" t="str">
        <x:f>IF(E2316="","",TRIM(MID(TRIM(A2316),FIND(" ",TRIM(A2316)&amp;" ",7)+1,255)))</x:f>
      </x:c>
      <x:c r="G2316" t="str">
        <x:f>IF(E2316="","",IF(COUNTIF('DATA QCEW'!$A$2:$A$20,E2316)&gt;0,"19-SECTOR","DETAIL / OTHER"))</x:f>
      </x:c>
    </x:row>
    <x:row r="2317">
      <x:c r="D2317" s="22"/>
      <x:c r="E2317" t="str">
        <x:f>IF(LEFT(TRIM(A2317),6)="NAICS ",IFERROR(MID(TRIM(A2317),7,FIND(" ",TRIM(A2317)&amp;" ",7)-7),""),"")</x:f>
      </x:c>
      <x:c r="F2317" t="str">
        <x:f>IF(E2317="","",TRIM(MID(TRIM(A2317),FIND(" ",TRIM(A2317)&amp;" ",7)+1,255)))</x:f>
      </x:c>
      <x:c r="G2317" t="str">
        <x:f>IF(E2317="","",IF(COUNTIF('DATA QCEW'!$A$2:$A$20,E2317)&gt;0,"19-SECTOR","DETAIL / OTHER"))</x:f>
      </x:c>
    </x:row>
    <x:row r="2318">
      <x:c r="D2318" s="22"/>
      <x:c r="E2318" t="str">
        <x:f>IF(LEFT(TRIM(A2318),6)="NAICS ",IFERROR(MID(TRIM(A2318),7,FIND(" ",TRIM(A2318)&amp;" ",7)-7),""),"")</x:f>
      </x:c>
      <x:c r="F2318" t="str">
        <x:f>IF(E2318="","",TRIM(MID(TRIM(A2318),FIND(" ",TRIM(A2318)&amp;" ",7)+1,255)))</x:f>
      </x:c>
      <x:c r="G2318" t="str">
        <x:f>IF(E2318="","",IF(COUNTIF('DATA QCEW'!$A$2:$A$20,E2318)&gt;0,"19-SECTOR","DETAIL / OTHER"))</x:f>
      </x:c>
    </x:row>
    <x:row r="2319">
      <x:c r="D2319" s="22"/>
      <x:c r="E2319" t="str">
        <x:f>IF(LEFT(TRIM(A2319),6)="NAICS ",IFERROR(MID(TRIM(A2319),7,FIND(" ",TRIM(A2319)&amp;" ",7)-7),""),"")</x:f>
      </x:c>
      <x:c r="F2319" t="str">
        <x:f>IF(E2319="","",TRIM(MID(TRIM(A2319),FIND(" ",TRIM(A2319)&amp;" ",7)+1,255)))</x:f>
      </x:c>
      <x:c r="G2319" t="str">
        <x:f>IF(E2319="","",IF(COUNTIF('DATA QCEW'!$A$2:$A$20,E2319)&gt;0,"19-SECTOR","DETAIL / OTHER"))</x:f>
      </x:c>
    </x:row>
    <x:row r="2320">
      <x:c r="D2320" s="22"/>
      <x:c r="E2320" t="str">
        <x:f>IF(LEFT(TRIM(A2320),6)="NAICS ",IFERROR(MID(TRIM(A2320),7,FIND(" ",TRIM(A2320)&amp;" ",7)-7),""),"")</x:f>
      </x:c>
      <x:c r="F2320" t="str">
        <x:f>IF(E2320="","",TRIM(MID(TRIM(A2320),FIND(" ",TRIM(A2320)&amp;" ",7)+1,255)))</x:f>
      </x:c>
      <x:c r="G2320" t="str">
        <x:f>IF(E2320="","",IF(COUNTIF('DATA QCEW'!$A$2:$A$20,E2320)&gt;0,"19-SECTOR","DETAIL / OTHER"))</x:f>
      </x:c>
    </x:row>
    <x:row r="2321">
      <x:c r="D2321" s="22"/>
      <x:c r="E2321" t="str">
        <x:f>IF(LEFT(TRIM(A2321),6)="NAICS ",IFERROR(MID(TRIM(A2321),7,FIND(" ",TRIM(A2321)&amp;" ",7)-7),""),"")</x:f>
      </x:c>
      <x:c r="F2321" t="str">
        <x:f>IF(E2321="","",TRIM(MID(TRIM(A2321),FIND(" ",TRIM(A2321)&amp;" ",7)+1,255)))</x:f>
      </x:c>
      <x:c r="G2321" t="str">
        <x:f>IF(E2321="","",IF(COUNTIF('DATA QCEW'!$A$2:$A$20,E2321)&gt;0,"19-SECTOR","DETAIL / OTHER"))</x:f>
      </x:c>
    </x:row>
    <x:row r="2322">
      <x:c r="D2322" s="22"/>
      <x:c r="E2322" t="str">
        <x:f>IF(LEFT(TRIM(A2322),6)="NAICS ",IFERROR(MID(TRIM(A2322),7,FIND(" ",TRIM(A2322)&amp;" ",7)-7),""),"")</x:f>
      </x:c>
      <x:c r="F2322" t="str">
        <x:f>IF(E2322="","",TRIM(MID(TRIM(A2322),FIND(" ",TRIM(A2322)&amp;" ",7)+1,255)))</x:f>
      </x:c>
      <x:c r="G2322" t="str">
        <x:f>IF(E2322="","",IF(COUNTIF('DATA QCEW'!$A$2:$A$20,E2322)&gt;0,"19-SECTOR","DETAIL / OTHER"))</x:f>
      </x:c>
    </x:row>
    <x:row r="2323">
      <x:c r="D2323" s="22"/>
      <x:c r="E2323" t="str">
        <x:f>IF(LEFT(TRIM(A2323),6)="NAICS ",IFERROR(MID(TRIM(A2323),7,FIND(" ",TRIM(A2323)&amp;" ",7)-7),""),"")</x:f>
      </x:c>
      <x:c r="F2323" t="str">
        <x:f>IF(E2323="","",TRIM(MID(TRIM(A2323),FIND(" ",TRIM(A2323)&amp;" ",7)+1,255)))</x:f>
      </x:c>
      <x:c r="G2323" t="str">
        <x:f>IF(E2323="","",IF(COUNTIF('DATA QCEW'!$A$2:$A$20,E2323)&gt;0,"19-SECTOR","DETAIL / OTHER"))</x:f>
      </x:c>
    </x:row>
    <x:row r="2324">
      <x:c r="D2324" s="22"/>
      <x:c r="E2324" t="str">
        <x:f>IF(LEFT(TRIM(A2324),6)="NAICS ",IFERROR(MID(TRIM(A2324),7,FIND(" ",TRIM(A2324)&amp;" ",7)-7),""),"")</x:f>
      </x:c>
      <x:c r="F2324" t="str">
        <x:f>IF(E2324="","",TRIM(MID(TRIM(A2324),FIND(" ",TRIM(A2324)&amp;" ",7)+1,255)))</x:f>
      </x:c>
      <x:c r="G2324" t="str">
        <x:f>IF(E2324="","",IF(COUNTIF('DATA QCEW'!$A$2:$A$20,E2324)&gt;0,"19-SECTOR","DETAIL / OTHER"))</x:f>
      </x:c>
    </x:row>
    <x:row r="2325">
      <x:c r="D2325" s="22"/>
      <x:c r="E2325" t="str">
        <x:f>IF(LEFT(TRIM(A2325),6)="NAICS ",IFERROR(MID(TRIM(A2325),7,FIND(" ",TRIM(A2325)&amp;" ",7)-7),""),"")</x:f>
      </x:c>
      <x:c r="F2325" t="str">
        <x:f>IF(E2325="","",TRIM(MID(TRIM(A2325),FIND(" ",TRIM(A2325)&amp;" ",7)+1,255)))</x:f>
      </x:c>
      <x:c r="G2325" t="str">
        <x:f>IF(E2325="","",IF(COUNTIF('DATA QCEW'!$A$2:$A$20,E2325)&gt;0,"19-SECTOR","DETAIL / OTHER"))</x:f>
      </x:c>
    </x:row>
    <x:row r="2326">
      <x:c r="D2326" s="22"/>
      <x:c r="E2326" t="str">
        <x:f>IF(LEFT(TRIM(A2326),6)="NAICS ",IFERROR(MID(TRIM(A2326),7,FIND(" ",TRIM(A2326)&amp;" ",7)-7),""),"")</x:f>
      </x:c>
      <x:c r="F2326" t="str">
        <x:f>IF(E2326="","",TRIM(MID(TRIM(A2326),FIND(" ",TRIM(A2326)&amp;" ",7)+1,255)))</x:f>
      </x:c>
      <x:c r="G2326" t="str">
        <x:f>IF(E2326="","",IF(COUNTIF('DATA QCEW'!$A$2:$A$20,E2326)&gt;0,"19-SECTOR","DETAIL / OTHER"))</x:f>
      </x:c>
    </x:row>
    <x:row r="2327">
      <x:c r="D2327" s="22"/>
      <x:c r="E2327" t="str">
        <x:f>IF(LEFT(TRIM(A2327),6)="NAICS ",IFERROR(MID(TRIM(A2327),7,FIND(" ",TRIM(A2327)&amp;" ",7)-7),""),"")</x:f>
      </x:c>
      <x:c r="F2327" t="str">
        <x:f>IF(E2327="","",TRIM(MID(TRIM(A2327),FIND(" ",TRIM(A2327)&amp;" ",7)+1,255)))</x:f>
      </x:c>
      <x:c r="G2327" t="str">
        <x:f>IF(E2327="","",IF(COUNTIF('DATA QCEW'!$A$2:$A$20,E2327)&gt;0,"19-SECTOR","DETAIL / OTHER"))</x:f>
      </x:c>
    </x:row>
    <x:row r="2328">
      <x:c r="D2328" s="22"/>
      <x:c r="E2328" t="str">
        <x:f>IF(LEFT(TRIM(A2328),6)="NAICS ",IFERROR(MID(TRIM(A2328),7,FIND(" ",TRIM(A2328)&amp;" ",7)-7),""),"")</x:f>
      </x:c>
      <x:c r="F2328" t="str">
        <x:f>IF(E2328="","",TRIM(MID(TRIM(A2328),FIND(" ",TRIM(A2328)&amp;" ",7)+1,255)))</x:f>
      </x:c>
      <x:c r="G2328" t="str">
        <x:f>IF(E2328="","",IF(COUNTIF('DATA QCEW'!$A$2:$A$20,E2328)&gt;0,"19-SECTOR","DETAIL / OTHER"))</x:f>
      </x:c>
    </x:row>
    <x:row r="2329">
      <x:c r="D2329" s="22"/>
      <x:c r="E2329" t="str">
        <x:f>IF(LEFT(TRIM(A2329),6)="NAICS ",IFERROR(MID(TRIM(A2329),7,FIND(" ",TRIM(A2329)&amp;" ",7)-7),""),"")</x:f>
      </x:c>
      <x:c r="F2329" t="str">
        <x:f>IF(E2329="","",TRIM(MID(TRIM(A2329),FIND(" ",TRIM(A2329)&amp;" ",7)+1,255)))</x:f>
      </x:c>
      <x:c r="G2329" t="str">
        <x:f>IF(E2329="","",IF(COUNTIF('DATA QCEW'!$A$2:$A$20,E2329)&gt;0,"19-SECTOR","DETAIL / OTHER"))</x:f>
      </x:c>
    </x:row>
    <x:row r="2330">
      <x:c r="D2330" s="22"/>
      <x:c r="E2330" t="str">
        <x:f>IF(LEFT(TRIM(A2330),6)="NAICS ",IFERROR(MID(TRIM(A2330),7,FIND(" ",TRIM(A2330)&amp;" ",7)-7),""),"")</x:f>
      </x:c>
      <x:c r="F2330" t="str">
        <x:f>IF(E2330="","",TRIM(MID(TRIM(A2330),FIND(" ",TRIM(A2330)&amp;" ",7)+1,255)))</x:f>
      </x:c>
      <x:c r="G2330" t="str">
        <x:f>IF(E2330="","",IF(COUNTIF('DATA QCEW'!$A$2:$A$20,E2330)&gt;0,"19-SECTOR","DETAIL / OTHER"))</x:f>
      </x:c>
    </x:row>
    <x:row r="2331">
      <x:c r="D2331" s="22"/>
      <x:c r="E2331" t="str">
        <x:f>IF(LEFT(TRIM(A2331),6)="NAICS ",IFERROR(MID(TRIM(A2331),7,FIND(" ",TRIM(A2331)&amp;" ",7)-7),""),"")</x:f>
      </x:c>
      <x:c r="F2331" t="str">
        <x:f>IF(E2331="","",TRIM(MID(TRIM(A2331),FIND(" ",TRIM(A2331)&amp;" ",7)+1,255)))</x:f>
      </x:c>
      <x:c r="G2331" t="str">
        <x:f>IF(E2331="","",IF(COUNTIF('DATA QCEW'!$A$2:$A$20,E2331)&gt;0,"19-SECTOR","DETAIL / OTHER"))</x:f>
      </x:c>
    </x:row>
    <x:row r="2332">
      <x:c r="D2332" s="22"/>
      <x:c r="E2332" t="str">
        <x:f>IF(LEFT(TRIM(A2332),6)="NAICS ",IFERROR(MID(TRIM(A2332),7,FIND(" ",TRIM(A2332)&amp;" ",7)-7),""),"")</x:f>
      </x:c>
      <x:c r="F2332" t="str">
        <x:f>IF(E2332="","",TRIM(MID(TRIM(A2332),FIND(" ",TRIM(A2332)&amp;" ",7)+1,255)))</x:f>
      </x:c>
      <x:c r="G2332" t="str">
        <x:f>IF(E2332="","",IF(COUNTIF('DATA QCEW'!$A$2:$A$20,E2332)&gt;0,"19-SECTOR","DETAIL / OTHER"))</x:f>
      </x:c>
    </x:row>
    <x:row r="2333">
      <x:c r="D2333" s="22"/>
      <x:c r="E2333" t="str">
        <x:f>IF(LEFT(TRIM(A2333),6)="NAICS ",IFERROR(MID(TRIM(A2333),7,FIND(" ",TRIM(A2333)&amp;" ",7)-7),""),"")</x:f>
      </x:c>
      <x:c r="F2333" t="str">
        <x:f>IF(E2333="","",TRIM(MID(TRIM(A2333),FIND(" ",TRIM(A2333)&amp;" ",7)+1,255)))</x:f>
      </x:c>
      <x:c r="G2333" t="str">
        <x:f>IF(E2333="","",IF(COUNTIF('DATA QCEW'!$A$2:$A$20,E2333)&gt;0,"19-SECTOR","DETAIL / OTHER"))</x:f>
      </x:c>
    </x:row>
    <x:row r="2334">
      <x:c r="D2334" s="22"/>
      <x:c r="E2334" t="str">
        <x:f>IF(LEFT(TRIM(A2334),6)="NAICS ",IFERROR(MID(TRIM(A2334),7,FIND(" ",TRIM(A2334)&amp;" ",7)-7),""),"")</x:f>
      </x:c>
      <x:c r="F2334" t="str">
        <x:f>IF(E2334="","",TRIM(MID(TRIM(A2334),FIND(" ",TRIM(A2334)&amp;" ",7)+1,255)))</x:f>
      </x:c>
      <x:c r="G2334" t="str">
        <x:f>IF(E2334="","",IF(COUNTIF('DATA QCEW'!$A$2:$A$20,E2334)&gt;0,"19-SECTOR","DETAIL / OTHER"))</x:f>
      </x:c>
    </x:row>
    <x:row r="2335">
      <x:c r="D2335" s="22"/>
      <x:c r="E2335" t="str">
        <x:f>IF(LEFT(TRIM(A2335),6)="NAICS ",IFERROR(MID(TRIM(A2335),7,FIND(" ",TRIM(A2335)&amp;" ",7)-7),""),"")</x:f>
      </x:c>
      <x:c r="F2335" t="str">
        <x:f>IF(E2335="","",TRIM(MID(TRIM(A2335),FIND(" ",TRIM(A2335)&amp;" ",7)+1,255)))</x:f>
      </x:c>
      <x:c r="G2335" t="str">
        <x:f>IF(E2335="","",IF(COUNTIF('DATA QCEW'!$A$2:$A$20,E2335)&gt;0,"19-SECTOR","DETAIL / OTHER"))</x:f>
      </x:c>
    </x:row>
    <x:row r="2336">
      <x:c r="D2336" s="22"/>
      <x:c r="E2336" t="str">
        <x:f>IF(LEFT(TRIM(A2336),6)="NAICS ",IFERROR(MID(TRIM(A2336),7,FIND(" ",TRIM(A2336)&amp;" ",7)-7),""),"")</x:f>
      </x:c>
      <x:c r="F2336" t="str">
        <x:f>IF(E2336="","",TRIM(MID(TRIM(A2336),FIND(" ",TRIM(A2336)&amp;" ",7)+1,255)))</x:f>
      </x:c>
      <x:c r="G2336" t="str">
        <x:f>IF(E2336="","",IF(COUNTIF('DATA QCEW'!$A$2:$A$20,E2336)&gt;0,"19-SECTOR","DETAIL / OTHER"))</x:f>
      </x:c>
    </x:row>
    <x:row r="2337">
      <x:c r="D2337" s="22"/>
      <x:c r="E2337" t="str">
        <x:f>IF(LEFT(TRIM(A2337),6)="NAICS ",IFERROR(MID(TRIM(A2337),7,FIND(" ",TRIM(A2337)&amp;" ",7)-7),""),"")</x:f>
      </x:c>
      <x:c r="F2337" t="str">
        <x:f>IF(E2337="","",TRIM(MID(TRIM(A2337),FIND(" ",TRIM(A2337)&amp;" ",7)+1,255)))</x:f>
      </x:c>
      <x:c r="G2337" t="str">
        <x:f>IF(E2337="","",IF(COUNTIF('DATA QCEW'!$A$2:$A$20,E2337)&gt;0,"19-SECTOR","DETAIL / OTHER"))</x:f>
      </x:c>
    </x:row>
    <x:row r="2338">
      <x:c r="D2338" s="22"/>
      <x:c r="E2338" t="str">
        <x:f>IF(LEFT(TRIM(A2338),6)="NAICS ",IFERROR(MID(TRIM(A2338),7,FIND(" ",TRIM(A2338)&amp;" ",7)-7),""),"")</x:f>
      </x:c>
      <x:c r="F2338" t="str">
        <x:f>IF(E2338="","",TRIM(MID(TRIM(A2338),FIND(" ",TRIM(A2338)&amp;" ",7)+1,255)))</x:f>
      </x:c>
      <x:c r="G2338" t="str">
        <x:f>IF(E2338="","",IF(COUNTIF('DATA QCEW'!$A$2:$A$20,E2338)&gt;0,"19-SECTOR","DETAIL / OTHER"))</x:f>
      </x:c>
    </x:row>
    <x:row r="2339">
      <x:c r="D2339" s="22"/>
      <x:c r="E2339" t="str">
        <x:f>IF(LEFT(TRIM(A2339),6)="NAICS ",IFERROR(MID(TRIM(A2339),7,FIND(" ",TRIM(A2339)&amp;" ",7)-7),""),"")</x:f>
      </x:c>
      <x:c r="F2339" t="str">
        <x:f>IF(E2339="","",TRIM(MID(TRIM(A2339),FIND(" ",TRIM(A2339)&amp;" ",7)+1,255)))</x:f>
      </x:c>
      <x:c r="G2339" t="str">
        <x:f>IF(E2339="","",IF(COUNTIF('DATA QCEW'!$A$2:$A$20,E2339)&gt;0,"19-SECTOR","DETAIL / OTHER"))</x:f>
      </x:c>
    </x:row>
    <x:row r="2340">
      <x:c r="D2340" s="22"/>
      <x:c r="E2340" t="str">
        <x:f>IF(LEFT(TRIM(A2340),6)="NAICS ",IFERROR(MID(TRIM(A2340),7,FIND(" ",TRIM(A2340)&amp;" ",7)-7),""),"")</x:f>
      </x:c>
      <x:c r="F2340" t="str">
        <x:f>IF(E2340="","",TRIM(MID(TRIM(A2340),FIND(" ",TRIM(A2340)&amp;" ",7)+1,255)))</x:f>
      </x:c>
      <x:c r="G2340" t="str">
        <x:f>IF(E2340="","",IF(COUNTIF('DATA QCEW'!$A$2:$A$20,E2340)&gt;0,"19-SECTOR","DETAIL / OTHER"))</x:f>
      </x:c>
    </x:row>
    <x:row r="2341">
      <x:c r="D2341" s="22"/>
      <x:c r="E2341" t="str">
        <x:f>IF(LEFT(TRIM(A2341),6)="NAICS ",IFERROR(MID(TRIM(A2341),7,FIND(" ",TRIM(A2341)&amp;" ",7)-7),""),"")</x:f>
      </x:c>
      <x:c r="F2341" t="str">
        <x:f>IF(E2341="","",TRIM(MID(TRIM(A2341),FIND(" ",TRIM(A2341)&amp;" ",7)+1,255)))</x:f>
      </x:c>
      <x:c r="G2341" t="str">
        <x:f>IF(E2341="","",IF(COUNTIF('DATA QCEW'!$A$2:$A$20,E2341)&gt;0,"19-SECTOR","DETAIL / OTHER"))</x:f>
      </x:c>
    </x:row>
    <x:row r="2342">
      <x:c r="D2342" s="22"/>
      <x:c r="E2342" t="str">
        <x:f>IF(LEFT(TRIM(A2342),6)="NAICS ",IFERROR(MID(TRIM(A2342),7,FIND(" ",TRIM(A2342)&amp;" ",7)-7),""),"")</x:f>
      </x:c>
      <x:c r="F2342" t="str">
        <x:f>IF(E2342="","",TRIM(MID(TRIM(A2342),FIND(" ",TRIM(A2342)&amp;" ",7)+1,255)))</x:f>
      </x:c>
      <x:c r="G2342" t="str">
        <x:f>IF(E2342="","",IF(COUNTIF('DATA QCEW'!$A$2:$A$20,E2342)&gt;0,"19-SECTOR","DETAIL / OTHER"))</x:f>
      </x:c>
    </x:row>
    <x:row r="2343">
      <x:c r="D2343" s="22"/>
      <x:c r="E2343" t="str">
        <x:f>IF(LEFT(TRIM(A2343),6)="NAICS ",IFERROR(MID(TRIM(A2343),7,FIND(" ",TRIM(A2343)&amp;" ",7)-7),""),"")</x:f>
      </x:c>
      <x:c r="F2343" t="str">
        <x:f>IF(E2343="","",TRIM(MID(TRIM(A2343),FIND(" ",TRIM(A2343)&amp;" ",7)+1,255)))</x:f>
      </x:c>
      <x:c r="G2343" t="str">
        <x:f>IF(E2343="","",IF(COUNTIF('DATA QCEW'!$A$2:$A$20,E2343)&gt;0,"19-SECTOR","DETAIL / OTHER"))</x:f>
      </x:c>
    </x:row>
    <x:row r="2344">
      <x:c r="D2344" s="22"/>
      <x:c r="E2344" t="str">
        <x:f>IF(LEFT(TRIM(A2344),6)="NAICS ",IFERROR(MID(TRIM(A2344),7,FIND(" ",TRIM(A2344)&amp;" ",7)-7),""),"")</x:f>
      </x:c>
      <x:c r="F2344" t="str">
        <x:f>IF(E2344="","",TRIM(MID(TRIM(A2344),FIND(" ",TRIM(A2344)&amp;" ",7)+1,255)))</x:f>
      </x:c>
      <x:c r="G2344" t="str">
        <x:f>IF(E2344="","",IF(COUNTIF('DATA QCEW'!$A$2:$A$20,E2344)&gt;0,"19-SECTOR","DETAIL / OTHER"))</x:f>
      </x:c>
    </x:row>
    <x:row r="2345">
      <x:c r="D2345" s="22"/>
      <x:c r="E2345" t="str">
        <x:f>IF(LEFT(TRIM(A2345),6)="NAICS ",IFERROR(MID(TRIM(A2345),7,FIND(" ",TRIM(A2345)&amp;" ",7)-7),""),"")</x:f>
      </x:c>
      <x:c r="F2345" t="str">
        <x:f>IF(E2345="","",TRIM(MID(TRIM(A2345),FIND(" ",TRIM(A2345)&amp;" ",7)+1,255)))</x:f>
      </x:c>
      <x:c r="G2345" t="str">
        <x:f>IF(E2345="","",IF(COUNTIF('DATA QCEW'!$A$2:$A$20,E2345)&gt;0,"19-SECTOR","DETAIL / OTHER"))</x:f>
      </x:c>
    </x:row>
    <x:row r="2346">
      <x:c r="D2346" s="22"/>
      <x:c r="E2346" t="str">
        <x:f>IF(LEFT(TRIM(A2346),6)="NAICS ",IFERROR(MID(TRIM(A2346),7,FIND(" ",TRIM(A2346)&amp;" ",7)-7),""),"")</x:f>
      </x:c>
      <x:c r="F2346" t="str">
        <x:f>IF(E2346="","",TRIM(MID(TRIM(A2346),FIND(" ",TRIM(A2346)&amp;" ",7)+1,255)))</x:f>
      </x:c>
      <x:c r="G2346" t="str">
        <x:f>IF(E2346="","",IF(COUNTIF('DATA QCEW'!$A$2:$A$20,E2346)&gt;0,"19-SECTOR","DETAIL / OTHER"))</x:f>
      </x:c>
    </x:row>
    <x:row r="2347">
      <x:c r="D2347" s="22"/>
      <x:c r="E2347" t="str">
        <x:f>IF(LEFT(TRIM(A2347),6)="NAICS ",IFERROR(MID(TRIM(A2347),7,FIND(" ",TRIM(A2347)&amp;" ",7)-7),""),"")</x:f>
      </x:c>
      <x:c r="F2347" t="str">
        <x:f>IF(E2347="","",TRIM(MID(TRIM(A2347),FIND(" ",TRIM(A2347)&amp;" ",7)+1,255)))</x:f>
      </x:c>
      <x:c r="G2347" t="str">
        <x:f>IF(E2347="","",IF(COUNTIF('DATA QCEW'!$A$2:$A$20,E2347)&gt;0,"19-SECTOR","DETAIL / OTHER"))</x:f>
      </x:c>
    </x:row>
    <x:row r="2348">
      <x:c r="D2348" s="22"/>
      <x:c r="E2348" t="str">
        <x:f>IF(LEFT(TRIM(A2348),6)="NAICS ",IFERROR(MID(TRIM(A2348),7,FIND(" ",TRIM(A2348)&amp;" ",7)-7),""),"")</x:f>
      </x:c>
      <x:c r="F2348" t="str">
        <x:f>IF(E2348="","",TRIM(MID(TRIM(A2348),FIND(" ",TRIM(A2348)&amp;" ",7)+1,255)))</x:f>
      </x:c>
      <x:c r="G2348" t="str">
        <x:f>IF(E2348="","",IF(COUNTIF('DATA QCEW'!$A$2:$A$20,E2348)&gt;0,"19-SECTOR","DETAIL / OTHER"))</x:f>
      </x:c>
    </x:row>
    <x:row r="2349">
      <x:c r="D2349" s="22"/>
      <x:c r="E2349" t="str">
        <x:f>IF(LEFT(TRIM(A2349),6)="NAICS ",IFERROR(MID(TRIM(A2349),7,FIND(" ",TRIM(A2349)&amp;" ",7)-7),""),"")</x:f>
      </x:c>
      <x:c r="F2349" t="str">
        <x:f>IF(E2349="","",TRIM(MID(TRIM(A2349),FIND(" ",TRIM(A2349)&amp;" ",7)+1,255)))</x:f>
      </x:c>
      <x:c r="G2349" t="str">
        <x:f>IF(E2349="","",IF(COUNTIF('DATA QCEW'!$A$2:$A$20,E2349)&gt;0,"19-SECTOR","DETAIL / OTHER"))</x:f>
      </x:c>
    </x:row>
    <x:row r="2350">
      <x:c r="D2350" s="22"/>
      <x:c r="E2350" t="str">
        <x:f>IF(LEFT(TRIM(A2350),6)="NAICS ",IFERROR(MID(TRIM(A2350),7,FIND(" ",TRIM(A2350)&amp;" ",7)-7),""),"")</x:f>
      </x:c>
      <x:c r="F2350" t="str">
        <x:f>IF(E2350="","",TRIM(MID(TRIM(A2350),FIND(" ",TRIM(A2350)&amp;" ",7)+1,255)))</x:f>
      </x:c>
      <x:c r="G2350" t="str">
        <x:f>IF(E2350="","",IF(COUNTIF('DATA QCEW'!$A$2:$A$20,E2350)&gt;0,"19-SECTOR","DETAIL / OTHER"))</x:f>
      </x:c>
    </x:row>
    <x:row r="2351">
      <x:c r="D2351" s="22"/>
      <x:c r="E2351" t="str">
        <x:f>IF(LEFT(TRIM(A2351),6)="NAICS ",IFERROR(MID(TRIM(A2351),7,FIND(" ",TRIM(A2351)&amp;" ",7)-7),""),"")</x:f>
      </x:c>
      <x:c r="F2351" t="str">
        <x:f>IF(E2351="","",TRIM(MID(TRIM(A2351),FIND(" ",TRIM(A2351)&amp;" ",7)+1,255)))</x:f>
      </x:c>
      <x:c r="G2351" t="str">
        <x:f>IF(E2351="","",IF(COUNTIF('DATA QCEW'!$A$2:$A$20,E2351)&gt;0,"19-SECTOR","DETAIL / OTHER"))</x:f>
      </x:c>
    </x:row>
    <x:row r="2352">
      <x:c r="D2352" s="22"/>
      <x:c r="E2352" t="str">
        <x:f>IF(LEFT(TRIM(A2352),6)="NAICS ",IFERROR(MID(TRIM(A2352),7,FIND(" ",TRIM(A2352)&amp;" ",7)-7),""),"")</x:f>
      </x:c>
      <x:c r="F2352" t="str">
        <x:f>IF(E2352="","",TRIM(MID(TRIM(A2352),FIND(" ",TRIM(A2352)&amp;" ",7)+1,255)))</x:f>
      </x:c>
      <x:c r="G2352" t="str">
        <x:f>IF(E2352="","",IF(COUNTIF('DATA QCEW'!$A$2:$A$20,E2352)&gt;0,"19-SECTOR","DETAIL / OTHER"))</x:f>
      </x:c>
    </x:row>
    <x:row r="2353">
      <x:c r="D2353" s="22"/>
      <x:c r="E2353" t="str">
        <x:f>IF(LEFT(TRIM(A2353),6)="NAICS ",IFERROR(MID(TRIM(A2353),7,FIND(" ",TRIM(A2353)&amp;" ",7)-7),""),"")</x:f>
      </x:c>
      <x:c r="F2353" t="str">
        <x:f>IF(E2353="","",TRIM(MID(TRIM(A2353),FIND(" ",TRIM(A2353)&amp;" ",7)+1,255)))</x:f>
      </x:c>
      <x:c r="G2353" t="str">
        <x:f>IF(E2353="","",IF(COUNTIF('DATA QCEW'!$A$2:$A$20,E2353)&gt;0,"19-SECTOR","DETAIL / OTHER"))</x:f>
      </x:c>
    </x:row>
    <x:row r="2354">
      <x:c r="D2354" s="22"/>
      <x:c r="E2354" t="str">
        <x:f>IF(LEFT(TRIM(A2354),6)="NAICS ",IFERROR(MID(TRIM(A2354),7,FIND(" ",TRIM(A2354)&amp;" ",7)-7),""),"")</x:f>
      </x:c>
      <x:c r="F2354" t="str">
        <x:f>IF(E2354="","",TRIM(MID(TRIM(A2354),FIND(" ",TRIM(A2354)&amp;" ",7)+1,255)))</x:f>
      </x:c>
      <x:c r="G2354" t="str">
        <x:f>IF(E2354="","",IF(COUNTIF('DATA QCEW'!$A$2:$A$20,E2354)&gt;0,"19-SECTOR","DETAIL / OTHER"))</x:f>
      </x:c>
    </x:row>
    <x:row r="2355">
      <x:c r="D2355" s="22"/>
      <x:c r="E2355" t="str">
        <x:f>IF(LEFT(TRIM(A2355),6)="NAICS ",IFERROR(MID(TRIM(A2355),7,FIND(" ",TRIM(A2355)&amp;" ",7)-7),""),"")</x:f>
      </x:c>
      <x:c r="F2355" t="str">
        <x:f>IF(E2355="","",TRIM(MID(TRIM(A2355),FIND(" ",TRIM(A2355)&amp;" ",7)+1,255)))</x:f>
      </x:c>
      <x:c r="G2355" t="str">
        <x:f>IF(E2355="","",IF(COUNTIF('DATA QCEW'!$A$2:$A$20,E2355)&gt;0,"19-SECTOR","DETAIL / OTHER"))</x:f>
      </x:c>
    </x:row>
    <x:row r="2356">
      <x:c r="D2356" s="22"/>
      <x:c r="E2356" t="str">
        <x:f>IF(LEFT(TRIM(A2356),6)="NAICS ",IFERROR(MID(TRIM(A2356),7,FIND(" ",TRIM(A2356)&amp;" ",7)-7),""),"")</x:f>
      </x:c>
      <x:c r="F2356" t="str">
        <x:f>IF(E2356="","",TRIM(MID(TRIM(A2356),FIND(" ",TRIM(A2356)&amp;" ",7)+1,255)))</x:f>
      </x:c>
      <x:c r="G2356" t="str">
        <x:f>IF(E2356="","",IF(COUNTIF('DATA QCEW'!$A$2:$A$20,E2356)&gt;0,"19-SECTOR","DETAIL / OTHER"))</x:f>
      </x:c>
    </x:row>
    <x:row r="2357">
      <x:c r="D2357" s="22"/>
      <x:c r="E2357" t="str">
        <x:f>IF(LEFT(TRIM(A2357),6)="NAICS ",IFERROR(MID(TRIM(A2357),7,FIND(" ",TRIM(A2357)&amp;" ",7)-7),""),"")</x:f>
      </x:c>
      <x:c r="F2357" t="str">
        <x:f>IF(E2357="","",TRIM(MID(TRIM(A2357),FIND(" ",TRIM(A2357)&amp;" ",7)+1,255)))</x:f>
      </x:c>
      <x:c r="G2357" t="str">
        <x:f>IF(E2357="","",IF(COUNTIF('DATA QCEW'!$A$2:$A$20,E2357)&gt;0,"19-SECTOR","DETAIL / OTHER"))</x:f>
      </x:c>
    </x:row>
    <x:row r="2358">
      <x:c r="D2358" s="22"/>
      <x:c r="E2358" t="str">
        <x:f>IF(LEFT(TRIM(A2358),6)="NAICS ",IFERROR(MID(TRIM(A2358),7,FIND(" ",TRIM(A2358)&amp;" ",7)-7),""),"")</x:f>
      </x:c>
      <x:c r="F2358" t="str">
        <x:f>IF(E2358="","",TRIM(MID(TRIM(A2358),FIND(" ",TRIM(A2358)&amp;" ",7)+1,255)))</x:f>
      </x:c>
      <x:c r="G2358" t="str">
        <x:f>IF(E2358="","",IF(COUNTIF('DATA QCEW'!$A$2:$A$20,E2358)&gt;0,"19-SECTOR","DETAIL / OTHER"))</x:f>
      </x:c>
    </x:row>
    <x:row r="2359">
      <x:c r="D2359" s="22"/>
      <x:c r="E2359" t="str">
        <x:f>IF(LEFT(TRIM(A2359),6)="NAICS ",IFERROR(MID(TRIM(A2359),7,FIND(" ",TRIM(A2359)&amp;" ",7)-7),""),"")</x:f>
      </x:c>
      <x:c r="F2359" t="str">
        <x:f>IF(E2359="","",TRIM(MID(TRIM(A2359),FIND(" ",TRIM(A2359)&amp;" ",7)+1,255)))</x:f>
      </x:c>
      <x:c r="G2359" t="str">
        <x:f>IF(E2359="","",IF(COUNTIF('DATA QCEW'!$A$2:$A$20,E2359)&gt;0,"19-SECTOR","DETAIL / OTHER"))</x:f>
      </x:c>
    </x:row>
    <x:row r="2360">
      <x:c r="D2360" s="22"/>
      <x:c r="E2360" t="str">
        <x:f>IF(LEFT(TRIM(A2360),6)="NAICS ",IFERROR(MID(TRIM(A2360),7,FIND(" ",TRIM(A2360)&amp;" ",7)-7),""),"")</x:f>
      </x:c>
      <x:c r="F2360" t="str">
        <x:f>IF(E2360="","",TRIM(MID(TRIM(A2360),FIND(" ",TRIM(A2360)&amp;" ",7)+1,255)))</x:f>
      </x:c>
      <x:c r="G2360" t="str">
        <x:f>IF(E2360="","",IF(COUNTIF('DATA QCEW'!$A$2:$A$20,E2360)&gt;0,"19-SECTOR","DETAIL / OTHER"))</x:f>
      </x:c>
    </x:row>
    <x:row r="2361">
      <x:c r="D2361" s="22"/>
      <x:c r="E2361" t="str">
        <x:f>IF(LEFT(TRIM(A2361),6)="NAICS ",IFERROR(MID(TRIM(A2361),7,FIND(" ",TRIM(A2361)&amp;" ",7)-7),""),"")</x:f>
      </x:c>
      <x:c r="F2361" t="str">
        <x:f>IF(E2361="","",TRIM(MID(TRIM(A2361),FIND(" ",TRIM(A2361)&amp;" ",7)+1,255)))</x:f>
      </x:c>
      <x:c r="G2361" t="str">
        <x:f>IF(E2361="","",IF(COUNTIF('DATA QCEW'!$A$2:$A$20,E2361)&gt;0,"19-SECTOR","DETAIL / OTHER"))</x:f>
      </x:c>
    </x:row>
    <x:row r="2362">
      <x:c r="D2362" s="22"/>
      <x:c r="E2362" t="str">
        <x:f>IF(LEFT(TRIM(A2362),6)="NAICS ",IFERROR(MID(TRIM(A2362),7,FIND(" ",TRIM(A2362)&amp;" ",7)-7),""),"")</x:f>
      </x:c>
      <x:c r="F2362" t="str">
        <x:f>IF(E2362="","",TRIM(MID(TRIM(A2362),FIND(" ",TRIM(A2362)&amp;" ",7)+1,255)))</x:f>
      </x:c>
      <x:c r="G2362" t="str">
        <x:f>IF(E2362="","",IF(COUNTIF('DATA QCEW'!$A$2:$A$20,E2362)&gt;0,"19-SECTOR","DETAIL / OTHER"))</x:f>
      </x:c>
    </x:row>
    <x:row r="2363">
      <x:c r="D2363" s="22"/>
      <x:c r="E2363" t="str">
        <x:f>IF(LEFT(TRIM(A2363),6)="NAICS ",IFERROR(MID(TRIM(A2363),7,FIND(" ",TRIM(A2363)&amp;" ",7)-7),""),"")</x:f>
      </x:c>
      <x:c r="F2363" t="str">
        <x:f>IF(E2363="","",TRIM(MID(TRIM(A2363),FIND(" ",TRIM(A2363)&amp;" ",7)+1,255)))</x:f>
      </x:c>
      <x:c r="G2363" t="str">
        <x:f>IF(E2363="","",IF(COUNTIF('DATA QCEW'!$A$2:$A$20,E2363)&gt;0,"19-SECTOR","DETAIL / OTHER"))</x:f>
      </x:c>
    </x:row>
    <x:row r="2364">
      <x:c r="D2364" s="22"/>
      <x:c r="E2364" t="str">
        <x:f>IF(LEFT(TRIM(A2364),6)="NAICS ",IFERROR(MID(TRIM(A2364),7,FIND(" ",TRIM(A2364)&amp;" ",7)-7),""),"")</x:f>
      </x:c>
      <x:c r="F2364" t="str">
        <x:f>IF(E2364="","",TRIM(MID(TRIM(A2364),FIND(" ",TRIM(A2364)&amp;" ",7)+1,255)))</x:f>
      </x:c>
      <x:c r="G2364" t="str">
        <x:f>IF(E2364="","",IF(COUNTIF('DATA QCEW'!$A$2:$A$20,E2364)&gt;0,"19-SECTOR","DETAIL / OTHER"))</x:f>
      </x:c>
    </x:row>
    <x:row r="2365">
      <x:c r="D2365" s="22"/>
      <x:c r="E2365" t="str">
        <x:f>IF(LEFT(TRIM(A2365),6)="NAICS ",IFERROR(MID(TRIM(A2365),7,FIND(" ",TRIM(A2365)&amp;" ",7)-7),""),"")</x:f>
      </x:c>
      <x:c r="F2365" t="str">
        <x:f>IF(E2365="","",TRIM(MID(TRIM(A2365),FIND(" ",TRIM(A2365)&amp;" ",7)+1,255)))</x:f>
      </x:c>
      <x:c r="G2365" t="str">
        <x:f>IF(E2365="","",IF(COUNTIF('DATA QCEW'!$A$2:$A$20,E2365)&gt;0,"19-SECTOR","DETAIL / OTHER"))</x:f>
      </x:c>
    </x:row>
    <x:row r="2366">
      <x:c r="D2366" s="22"/>
      <x:c r="E2366" t="str">
        <x:f>IF(LEFT(TRIM(A2366),6)="NAICS ",IFERROR(MID(TRIM(A2366),7,FIND(" ",TRIM(A2366)&amp;" ",7)-7),""),"")</x:f>
      </x:c>
      <x:c r="F2366" t="str">
        <x:f>IF(E2366="","",TRIM(MID(TRIM(A2366),FIND(" ",TRIM(A2366)&amp;" ",7)+1,255)))</x:f>
      </x:c>
      <x:c r="G2366" t="str">
        <x:f>IF(E2366="","",IF(COUNTIF('DATA QCEW'!$A$2:$A$20,E2366)&gt;0,"19-SECTOR","DETAIL / OTHER"))</x:f>
      </x:c>
    </x:row>
    <x:row r="2367">
      <x:c r="D2367" s="22"/>
      <x:c r="E2367" t="str">
        <x:f>IF(LEFT(TRIM(A2367),6)="NAICS ",IFERROR(MID(TRIM(A2367),7,FIND(" ",TRIM(A2367)&amp;" ",7)-7),""),"")</x:f>
      </x:c>
      <x:c r="F2367" t="str">
        <x:f>IF(E2367="","",TRIM(MID(TRIM(A2367),FIND(" ",TRIM(A2367)&amp;" ",7)+1,255)))</x:f>
      </x:c>
      <x:c r="G2367" t="str">
        <x:f>IF(E2367="","",IF(COUNTIF('DATA QCEW'!$A$2:$A$20,E2367)&gt;0,"19-SECTOR","DETAIL / OTHER"))</x:f>
      </x:c>
    </x:row>
    <x:row r="2368">
      <x:c r="D2368" s="22"/>
      <x:c r="E2368" t="str">
        <x:f>IF(LEFT(TRIM(A2368),6)="NAICS ",IFERROR(MID(TRIM(A2368),7,FIND(" ",TRIM(A2368)&amp;" ",7)-7),""),"")</x:f>
      </x:c>
      <x:c r="F2368" t="str">
        <x:f>IF(E2368="","",TRIM(MID(TRIM(A2368),FIND(" ",TRIM(A2368)&amp;" ",7)+1,255)))</x:f>
      </x:c>
      <x:c r="G2368" t="str">
        <x:f>IF(E2368="","",IF(COUNTIF('DATA QCEW'!$A$2:$A$20,E2368)&gt;0,"19-SECTOR","DETAIL / OTHER"))</x:f>
      </x:c>
    </x:row>
    <x:row r="2369">
      <x:c r="D2369" s="22"/>
      <x:c r="E2369" t="str">
        <x:f>IF(LEFT(TRIM(A2369),6)="NAICS ",IFERROR(MID(TRIM(A2369),7,FIND(" ",TRIM(A2369)&amp;" ",7)-7),""),"")</x:f>
      </x:c>
      <x:c r="F2369" t="str">
        <x:f>IF(E2369="","",TRIM(MID(TRIM(A2369),FIND(" ",TRIM(A2369)&amp;" ",7)+1,255)))</x:f>
      </x:c>
      <x:c r="G2369" t="str">
        <x:f>IF(E2369="","",IF(COUNTIF('DATA QCEW'!$A$2:$A$20,E2369)&gt;0,"19-SECTOR","DETAIL / OTHER"))</x:f>
      </x:c>
    </x:row>
    <x:row r="2370">
      <x:c r="D2370" s="22"/>
      <x:c r="E2370" t="str">
        <x:f>IF(LEFT(TRIM(A2370),6)="NAICS ",IFERROR(MID(TRIM(A2370),7,FIND(" ",TRIM(A2370)&amp;" ",7)-7),""),"")</x:f>
      </x:c>
      <x:c r="F2370" t="str">
        <x:f>IF(E2370="","",TRIM(MID(TRIM(A2370),FIND(" ",TRIM(A2370)&amp;" ",7)+1,255)))</x:f>
      </x:c>
      <x:c r="G2370" t="str">
        <x:f>IF(E2370="","",IF(COUNTIF('DATA QCEW'!$A$2:$A$20,E2370)&gt;0,"19-SECTOR","DETAIL / OTHER"))</x:f>
      </x:c>
    </x:row>
    <x:row r="2371">
      <x:c r="D2371" s="22"/>
      <x:c r="E2371" t="str">
        <x:f>IF(LEFT(TRIM(A2371),6)="NAICS ",IFERROR(MID(TRIM(A2371),7,FIND(" ",TRIM(A2371)&amp;" ",7)-7),""),"")</x:f>
      </x:c>
      <x:c r="F2371" t="str">
        <x:f>IF(E2371="","",TRIM(MID(TRIM(A2371),FIND(" ",TRIM(A2371)&amp;" ",7)+1,255)))</x:f>
      </x:c>
      <x:c r="G2371" t="str">
        <x:f>IF(E2371="","",IF(COUNTIF('DATA QCEW'!$A$2:$A$20,E2371)&gt;0,"19-SECTOR","DETAIL / OTHER"))</x:f>
      </x:c>
    </x:row>
    <x:row r="2372">
      <x:c r="D2372" s="22"/>
      <x:c r="E2372" t="str">
        <x:f>IF(LEFT(TRIM(A2372),6)="NAICS ",IFERROR(MID(TRIM(A2372),7,FIND(" ",TRIM(A2372)&amp;" ",7)-7),""),"")</x:f>
      </x:c>
      <x:c r="F2372" t="str">
        <x:f>IF(E2372="","",TRIM(MID(TRIM(A2372),FIND(" ",TRIM(A2372)&amp;" ",7)+1,255)))</x:f>
      </x:c>
      <x:c r="G2372" t="str">
        <x:f>IF(E2372="","",IF(COUNTIF('DATA QCEW'!$A$2:$A$20,E2372)&gt;0,"19-SECTOR","DETAIL / OTHER"))</x:f>
      </x:c>
    </x:row>
    <x:row r="2373">
      <x:c r="D2373" s="22"/>
      <x:c r="E2373" t="str">
        <x:f>IF(LEFT(TRIM(A2373),6)="NAICS ",IFERROR(MID(TRIM(A2373),7,FIND(" ",TRIM(A2373)&amp;" ",7)-7),""),"")</x:f>
      </x:c>
      <x:c r="F2373" t="str">
        <x:f>IF(E2373="","",TRIM(MID(TRIM(A2373),FIND(" ",TRIM(A2373)&amp;" ",7)+1,255)))</x:f>
      </x:c>
      <x:c r="G2373" t="str">
        <x:f>IF(E2373="","",IF(COUNTIF('DATA QCEW'!$A$2:$A$20,E2373)&gt;0,"19-SECTOR","DETAIL / OTHER"))</x:f>
      </x:c>
    </x:row>
    <x:row r="2374">
      <x:c r="D2374" s="22"/>
      <x:c r="E2374" t="str">
        <x:f>IF(LEFT(TRIM(A2374),6)="NAICS ",IFERROR(MID(TRIM(A2374),7,FIND(" ",TRIM(A2374)&amp;" ",7)-7),""),"")</x:f>
      </x:c>
      <x:c r="F2374" t="str">
        <x:f>IF(E2374="","",TRIM(MID(TRIM(A2374),FIND(" ",TRIM(A2374)&amp;" ",7)+1,255)))</x:f>
      </x:c>
      <x:c r="G2374" t="str">
        <x:f>IF(E2374="","",IF(COUNTIF('DATA QCEW'!$A$2:$A$20,E2374)&gt;0,"19-SECTOR","DETAIL / OTHER"))</x:f>
      </x:c>
    </x:row>
    <x:row r="2375">
      <x:c r="D2375" s="22"/>
      <x:c r="E2375" t="str">
        <x:f>IF(LEFT(TRIM(A2375),6)="NAICS ",IFERROR(MID(TRIM(A2375),7,FIND(" ",TRIM(A2375)&amp;" ",7)-7),""),"")</x:f>
      </x:c>
      <x:c r="F2375" t="str">
        <x:f>IF(E2375="","",TRIM(MID(TRIM(A2375),FIND(" ",TRIM(A2375)&amp;" ",7)+1,255)))</x:f>
      </x:c>
      <x:c r="G2375" t="str">
        <x:f>IF(E2375="","",IF(COUNTIF('DATA QCEW'!$A$2:$A$20,E2375)&gt;0,"19-SECTOR","DETAIL / OTHER"))</x:f>
      </x:c>
    </x:row>
    <x:row r="2376">
      <x:c r="D2376" s="22"/>
      <x:c r="E2376" t="str">
        <x:f>IF(LEFT(TRIM(A2376),6)="NAICS ",IFERROR(MID(TRIM(A2376),7,FIND(" ",TRIM(A2376)&amp;" ",7)-7),""),"")</x:f>
      </x:c>
      <x:c r="F2376" t="str">
        <x:f>IF(E2376="","",TRIM(MID(TRIM(A2376),FIND(" ",TRIM(A2376)&amp;" ",7)+1,255)))</x:f>
      </x:c>
      <x:c r="G2376" t="str">
        <x:f>IF(E2376="","",IF(COUNTIF('DATA QCEW'!$A$2:$A$20,E2376)&gt;0,"19-SECTOR","DETAIL / OTHER"))</x:f>
      </x:c>
    </x:row>
    <x:row r="2377">
      <x:c r="D2377" s="22"/>
      <x:c r="E2377" t="str">
        <x:f>IF(LEFT(TRIM(A2377),6)="NAICS ",IFERROR(MID(TRIM(A2377),7,FIND(" ",TRIM(A2377)&amp;" ",7)-7),""),"")</x:f>
      </x:c>
      <x:c r="F2377" t="str">
        <x:f>IF(E2377="","",TRIM(MID(TRIM(A2377),FIND(" ",TRIM(A2377)&amp;" ",7)+1,255)))</x:f>
      </x:c>
      <x:c r="G2377" t="str">
        <x:f>IF(E2377="","",IF(COUNTIF('DATA QCEW'!$A$2:$A$20,E2377)&gt;0,"19-SECTOR","DETAIL / OTHER"))</x:f>
      </x:c>
    </x:row>
    <x:row r="2378">
      <x:c r="D2378" s="22"/>
      <x:c r="E2378" t="str">
        <x:f>IF(LEFT(TRIM(A2378),6)="NAICS ",IFERROR(MID(TRIM(A2378),7,FIND(" ",TRIM(A2378)&amp;" ",7)-7),""),"")</x:f>
      </x:c>
      <x:c r="F2378" t="str">
        <x:f>IF(E2378="","",TRIM(MID(TRIM(A2378),FIND(" ",TRIM(A2378)&amp;" ",7)+1,255)))</x:f>
      </x:c>
      <x:c r="G2378" t="str">
        <x:f>IF(E2378="","",IF(COUNTIF('DATA QCEW'!$A$2:$A$20,E2378)&gt;0,"19-SECTOR","DETAIL / OTHER"))</x:f>
      </x:c>
    </x:row>
    <x:row r="2379">
      <x:c r="D2379" s="22"/>
      <x:c r="E2379" t="str">
        <x:f>IF(LEFT(TRIM(A2379),6)="NAICS ",IFERROR(MID(TRIM(A2379),7,FIND(" ",TRIM(A2379)&amp;" ",7)-7),""),"")</x:f>
      </x:c>
      <x:c r="F2379" t="str">
        <x:f>IF(E2379="","",TRIM(MID(TRIM(A2379),FIND(" ",TRIM(A2379)&amp;" ",7)+1,255)))</x:f>
      </x:c>
      <x:c r="G2379" t="str">
        <x:f>IF(E2379="","",IF(COUNTIF('DATA QCEW'!$A$2:$A$20,E2379)&gt;0,"19-SECTOR","DETAIL / OTHER"))</x:f>
      </x:c>
    </x:row>
    <x:row r="2380">
      <x:c r="D2380" s="22"/>
      <x:c r="E2380" t="str">
        <x:f>IF(LEFT(TRIM(A2380),6)="NAICS ",IFERROR(MID(TRIM(A2380),7,FIND(" ",TRIM(A2380)&amp;" ",7)-7),""),"")</x:f>
      </x:c>
      <x:c r="F2380" t="str">
        <x:f>IF(E2380="","",TRIM(MID(TRIM(A2380),FIND(" ",TRIM(A2380)&amp;" ",7)+1,255)))</x:f>
      </x:c>
      <x:c r="G2380" t="str">
        <x:f>IF(E2380="","",IF(COUNTIF('DATA QCEW'!$A$2:$A$20,E2380)&gt;0,"19-SECTOR","DETAIL / OTHER"))</x:f>
      </x:c>
    </x:row>
    <x:row r="2381">
      <x:c r="D2381" s="22"/>
      <x:c r="E2381" t="str">
        <x:f>IF(LEFT(TRIM(A2381),6)="NAICS ",IFERROR(MID(TRIM(A2381),7,FIND(" ",TRIM(A2381)&amp;" ",7)-7),""),"")</x:f>
      </x:c>
      <x:c r="F2381" t="str">
        <x:f>IF(E2381="","",TRIM(MID(TRIM(A2381),FIND(" ",TRIM(A2381)&amp;" ",7)+1,255)))</x:f>
      </x:c>
      <x:c r="G2381" t="str">
        <x:f>IF(E2381="","",IF(COUNTIF('DATA QCEW'!$A$2:$A$20,E2381)&gt;0,"19-SECTOR","DETAIL / OTHER"))</x:f>
      </x:c>
    </x:row>
    <x:row r="2382">
      <x:c r="D2382" s="22"/>
      <x:c r="E2382" t="str">
        <x:f>IF(LEFT(TRIM(A2382),6)="NAICS ",IFERROR(MID(TRIM(A2382),7,FIND(" ",TRIM(A2382)&amp;" ",7)-7),""),"")</x:f>
      </x:c>
      <x:c r="F2382" t="str">
        <x:f>IF(E2382="","",TRIM(MID(TRIM(A2382),FIND(" ",TRIM(A2382)&amp;" ",7)+1,255)))</x:f>
      </x:c>
      <x:c r="G2382" t="str">
        <x:f>IF(E2382="","",IF(COUNTIF('DATA QCEW'!$A$2:$A$20,E2382)&gt;0,"19-SECTOR","DETAIL / OTHER"))</x:f>
      </x:c>
    </x:row>
    <x:row r="2383">
      <x:c r="D2383" s="22"/>
      <x:c r="E2383" t="str">
        <x:f>IF(LEFT(TRIM(A2383),6)="NAICS ",IFERROR(MID(TRIM(A2383),7,FIND(" ",TRIM(A2383)&amp;" ",7)-7),""),"")</x:f>
      </x:c>
      <x:c r="F2383" t="str">
        <x:f>IF(E2383="","",TRIM(MID(TRIM(A2383),FIND(" ",TRIM(A2383)&amp;" ",7)+1,255)))</x:f>
      </x:c>
      <x:c r="G2383" t="str">
        <x:f>IF(E2383="","",IF(COUNTIF('DATA QCEW'!$A$2:$A$20,E2383)&gt;0,"19-SECTOR","DETAIL / OTHER"))</x:f>
      </x:c>
    </x:row>
    <x:row r="2384">
      <x:c r="D2384" s="22"/>
      <x:c r="E2384" t="str">
        <x:f>IF(LEFT(TRIM(A2384),6)="NAICS ",IFERROR(MID(TRIM(A2384),7,FIND(" ",TRIM(A2384)&amp;" ",7)-7),""),"")</x:f>
      </x:c>
      <x:c r="F2384" t="str">
        <x:f>IF(E2384="","",TRIM(MID(TRIM(A2384),FIND(" ",TRIM(A2384)&amp;" ",7)+1,255)))</x:f>
      </x:c>
      <x:c r="G2384" t="str">
        <x:f>IF(E2384="","",IF(COUNTIF('DATA QCEW'!$A$2:$A$20,E2384)&gt;0,"19-SECTOR","DETAIL / OTHER"))</x:f>
      </x:c>
    </x:row>
    <x:row r="2385">
      <x:c r="D2385" s="22"/>
      <x:c r="E2385" t="str">
        <x:f>IF(LEFT(TRIM(A2385),6)="NAICS ",IFERROR(MID(TRIM(A2385),7,FIND(" ",TRIM(A2385)&amp;" ",7)-7),""),"")</x:f>
      </x:c>
      <x:c r="F2385" t="str">
        <x:f>IF(E2385="","",TRIM(MID(TRIM(A2385),FIND(" ",TRIM(A2385)&amp;" ",7)+1,255)))</x:f>
      </x:c>
      <x:c r="G2385" t="str">
        <x:f>IF(E2385="","",IF(COUNTIF('DATA QCEW'!$A$2:$A$20,E2385)&gt;0,"19-SECTOR","DETAIL / OTHER"))</x:f>
      </x:c>
    </x:row>
    <x:row r="2386">
      <x:c r="D2386" s="22"/>
      <x:c r="E2386" t="str">
        <x:f>IF(LEFT(TRIM(A2386),6)="NAICS ",IFERROR(MID(TRIM(A2386),7,FIND(" ",TRIM(A2386)&amp;" ",7)-7),""),"")</x:f>
      </x:c>
      <x:c r="F2386" t="str">
        <x:f>IF(E2386="","",TRIM(MID(TRIM(A2386),FIND(" ",TRIM(A2386)&amp;" ",7)+1,255)))</x:f>
      </x:c>
      <x:c r="G2386" t="str">
        <x:f>IF(E2386="","",IF(COUNTIF('DATA QCEW'!$A$2:$A$20,E2386)&gt;0,"19-SECTOR","DETAIL / OTHER"))</x:f>
      </x:c>
    </x:row>
    <x:row r="2387">
      <x:c r="D2387" s="22"/>
      <x:c r="E2387" t="str">
        <x:f>IF(LEFT(TRIM(A2387),6)="NAICS ",IFERROR(MID(TRIM(A2387),7,FIND(" ",TRIM(A2387)&amp;" ",7)-7),""),"")</x:f>
      </x:c>
      <x:c r="F2387" t="str">
        <x:f>IF(E2387="","",TRIM(MID(TRIM(A2387),FIND(" ",TRIM(A2387)&amp;" ",7)+1,255)))</x:f>
      </x:c>
      <x:c r="G2387" t="str">
        <x:f>IF(E2387="","",IF(COUNTIF('DATA QCEW'!$A$2:$A$20,E2387)&gt;0,"19-SECTOR","DETAIL / OTHER"))</x:f>
      </x:c>
    </x:row>
    <x:row r="2388">
      <x:c r="D2388" s="22"/>
      <x:c r="E2388" t="str">
        <x:f>IF(LEFT(TRIM(A2388),6)="NAICS ",IFERROR(MID(TRIM(A2388),7,FIND(" ",TRIM(A2388)&amp;" ",7)-7),""),"")</x:f>
      </x:c>
      <x:c r="F2388" t="str">
        <x:f>IF(E2388="","",TRIM(MID(TRIM(A2388),FIND(" ",TRIM(A2388)&amp;" ",7)+1,255)))</x:f>
      </x:c>
      <x:c r="G2388" t="str">
        <x:f>IF(E2388="","",IF(COUNTIF('DATA QCEW'!$A$2:$A$20,E2388)&gt;0,"19-SECTOR","DETAIL / OTHER"))</x:f>
      </x:c>
    </x:row>
    <x:row r="2389">
      <x:c r="D2389" s="22"/>
      <x:c r="E2389" t="str">
        <x:f>IF(LEFT(TRIM(A2389),6)="NAICS ",IFERROR(MID(TRIM(A2389),7,FIND(" ",TRIM(A2389)&amp;" ",7)-7),""),"")</x:f>
      </x:c>
      <x:c r="F2389" t="str">
        <x:f>IF(E2389="","",TRIM(MID(TRIM(A2389),FIND(" ",TRIM(A2389)&amp;" ",7)+1,255)))</x:f>
      </x:c>
      <x:c r="G2389" t="str">
        <x:f>IF(E2389="","",IF(COUNTIF('DATA QCEW'!$A$2:$A$20,E2389)&gt;0,"19-SECTOR","DETAIL / OTHER"))</x:f>
      </x:c>
    </x:row>
    <x:row r="2390">
      <x:c r="D2390" s="22"/>
      <x:c r="E2390" t="str">
        <x:f>IF(LEFT(TRIM(A2390),6)="NAICS ",IFERROR(MID(TRIM(A2390),7,FIND(" ",TRIM(A2390)&amp;" ",7)-7),""),"")</x:f>
      </x:c>
      <x:c r="F2390" t="str">
        <x:f>IF(E2390="","",TRIM(MID(TRIM(A2390),FIND(" ",TRIM(A2390)&amp;" ",7)+1,255)))</x:f>
      </x:c>
      <x:c r="G2390" t="str">
        <x:f>IF(E2390="","",IF(COUNTIF('DATA QCEW'!$A$2:$A$20,E2390)&gt;0,"19-SECTOR","DETAIL / OTHER"))</x:f>
      </x:c>
    </x:row>
    <x:row r="2391">
      <x:c r="D2391" s="22"/>
      <x:c r="E2391" t="str">
        <x:f>IF(LEFT(TRIM(A2391),6)="NAICS ",IFERROR(MID(TRIM(A2391),7,FIND(" ",TRIM(A2391)&amp;" ",7)-7),""),"")</x:f>
      </x:c>
      <x:c r="F2391" t="str">
        <x:f>IF(E2391="","",TRIM(MID(TRIM(A2391),FIND(" ",TRIM(A2391)&amp;" ",7)+1,255)))</x:f>
      </x:c>
      <x:c r="G2391" t="str">
        <x:f>IF(E2391="","",IF(COUNTIF('DATA QCEW'!$A$2:$A$20,E2391)&gt;0,"19-SECTOR","DETAIL / OTHER"))</x:f>
      </x:c>
    </x:row>
    <x:row r="2392">
      <x:c r="D2392" s="22"/>
      <x:c r="E2392" t="str">
        <x:f>IF(LEFT(TRIM(A2392),6)="NAICS ",IFERROR(MID(TRIM(A2392),7,FIND(" ",TRIM(A2392)&amp;" ",7)-7),""),"")</x:f>
      </x:c>
      <x:c r="F2392" t="str">
        <x:f>IF(E2392="","",TRIM(MID(TRIM(A2392),FIND(" ",TRIM(A2392)&amp;" ",7)+1,255)))</x:f>
      </x:c>
      <x:c r="G2392" t="str">
        <x:f>IF(E2392="","",IF(COUNTIF('DATA QCEW'!$A$2:$A$20,E2392)&gt;0,"19-SECTOR","DETAIL / OTHER"))</x:f>
      </x:c>
    </x:row>
    <x:row r="2393">
      <x:c r="D2393" s="22"/>
      <x:c r="E2393" t="str">
        <x:f>IF(LEFT(TRIM(A2393),6)="NAICS ",IFERROR(MID(TRIM(A2393),7,FIND(" ",TRIM(A2393)&amp;" ",7)-7),""),"")</x:f>
      </x:c>
      <x:c r="F2393" t="str">
        <x:f>IF(E2393="","",TRIM(MID(TRIM(A2393),FIND(" ",TRIM(A2393)&amp;" ",7)+1,255)))</x:f>
      </x:c>
      <x:c r="G2393" t="str">
        <x:f>IF(E2393="","",IF(COUNTIF('DATA QCEW'!$A$2:$A$20,E2393)&gt;0,"19-SECTOR","DETAIL / OTHER"))</x:f>
      </x:c>
    </x:row>
    <x:row r="2394">
      <x:c r="D2394" s="22"/>
      <x:c r="E2394" t="str">
        <x:f>IF(LEFT(TRIM(A2394),6)="NAICS ",IFERROR(MID(TRIM(A2394),7,FIND(" ",TRIM(A2394)&amp;" ",7)-7),""),"")</x:f>
      </x:c>
      <x:c r="F2394" t="str">
        <x:f>IF(E2394="","",TRIM(MID(TRIM(A2394),FIND(" ",TRIM(A2394)&amp;" ",7)+1,255)))</x:f>
      </x:c>
      <x:c r="G2394" t="str">
        <x:f>IF(E2394="","",IF(COUNTIF('DATA QCEW'!$A$2:$A$20,E2394)&gt;0,"19-SECTOR","DETAIL / OTHER"))</x:f>
      </x:c>
    </x:row>
    <x:row r="2395">
      <x:c r="D2395" s="22"/>
      <x:c r="E2395" t="str">
        <x:f>IF(LEFT(TRIM(A2395),6)="NAICS ",IFERROR(MID(TRIM(A2395),7,FIND(" ",TRIM(A2395)&amp;" ",7)-7),""),"")</x:f>
      </x:c>
      <x:c r="F2395" t="str">
        <x:f>IF(E2395="","",TRIM(MID(TRIM(A2395),FIND(" ",TRIM(A2395)&amp;" ",7)+1,255)))</x:f>
      </x:c>
      <x:c r="G2395" t="str">
        <x:f>IF(E2395="","",IF(COUNTIF('DATA QCEW'!$A$2:$A$20,E2395)&gt;0,"19-SECTOR","DETAIL / OTHER"))</x:f>
      </x:c>
    </x:row>
    <x:row r="2396">
      <x:c r="D2396" s="22"/>
      <x:c r="E2396" t="str">
        <x:f>IF(LEFT(TRIM(A2396),6)="NAICS ",IFERROR(MID(TRIM(A2396),7,FIND(" ",TRIM(A2396)&amp;" ",7)-7),""),"")</x:f>
      </x:c>
      <x:c r="F2396" t="str">
        <x:f>IF(E2396="","",TRIM(MID(TRIM(A2396),FIND(" ",TRIM(A2396)&amp;" ",7)+1,255)))</x:f>
      </x:c>
      <x:c r="G2396" t="str">
        <x:f>IF(E2396="","",IF(COUNTIF('DATA QCEW'!$A$2:$A$20,E2396)&gt;0,"19-SECTOR","DETAIL / OTHER"))</x:f>
      </x:c>
    </x:row>
    <x:row r="2397">
      <x:c r="D2397" s="22"/>
      <x:c r="E2397" t="str">
        <x:f>IF(LEFT(TRIM(A2397),6)="NAICS ",IFERROR(MID(TRIM(A2397),7,FIND(" ",TRIM(A2397)&amp;" ",7)-7),""),"")</x:f>
      </x:c>
      <x:c r="F2397" t="str">
        <x:f>IF(E2397="","",TRIM(MID(TRIM(A2397),FIND(" ",TRIM(A2397)&amp;" ",7)+1,255)))</x:f>
      </x:c>
      <x:c r="G2397" t="str">
        <x:f>IF(E2397="","",IF(COUNTIF('DATA QCEW'!$A$2:$A$20,E2397)&gt;0,"19-SECTOR","DETAIL / OTHER"))</x:f>
      </x:c>
    </x:row>
    <x:row r="2398">
      <x:c r="D2398" s="22"/>
      <x:c r="E2398" t="str">
        <x:f>IF(LEFT(TRIM(A2398),6)="NAICS ",IFERROR(MID(TRIM(A2398),7,FIND(" ",TRIM(A2398)&amp;" ",7)-7),""),"")</x:f>
      </x:c>
      <x:c r="F2398" t="str">
        <x:f>IF(E2398="","",TRIM(MID(TRIM(A2398),FIND(" ",TRIM(A2398)&amp;" ",7)+1,255)))</x:f>
      </x:c>
      <x:c r="G2398" t="str">
        <x:f>IF(E2398="","",IF(COUNTIF('DATA QCEW'!$A$2:$A$20,E2398)&gt;0,"19-SECTOR","DETAIL / OTHER"))</x:f>
      </x:c>
    </x:row>
    <x:row r="2399">
      <x:c r="D2399" s="22"/>
      <x:c r="E2399" t="str">
        <x:f>IF(LEFT(TRIM(A2399),6)="NAICS ",IFERROR(MID(TRIM(A2399),7,FIND(" ",TRIM(A2399)&amp;" ",7)-7),""),"")</x:f>
      </x:c>
      <x:c r="F2399" t="str">
        <x:f>IF(E2399="","",TRIM(MID(TRIM(A2399),FIND(" ",TRIM(A2399)&amp;" ",7)+1,255)))</x:f>
      </x:c>
      <x:c r="G2399" t="str">
        <x:f>IF(E2399="","",IF(COUNTIF('DATA QCEW'!$A$2:$A$20,E2399)&gt;0,"19-SECTOR","DETAIL / OTHER"))</x:f>
      </x:c>
    </x:row>
    <x:row r="2400">
      <x:c r="D2400" s="22"/>
      <x:c r="E2400" t="str">
        <x:f>IF(LEFT(TRIM(A2400),6)="NAICS ",IFERROR(MID(TRIM(A2400),7,FIND(" ",TRIM(A2400)&amp;" ",7)-7),""),"")</x:f>
      </x:c>
      <x:c r="F2400" t="str">
        <x:f>IF(E2400="","",TRIM(MID(TRIM(A2400),FIND(" ",TRIM(A2400)&amp;" ",7)+1,255)))</x:f>
      </x:c>
      <x:c r="G2400" t="str">
        <x:f>IF(E2400="","",IF(COUNTIF('DATA QCEW'!$A$2:$A$20,E2400)&gt;0,"19-SECTOR","DETAIL / OTHER"))</x:f>
      </x:c>
    </x:row>
    <x:row r="2401">
      <x:c r="D2401" s="22"/>
      <x:c r="E2401" t="str">
        <x:f>IF(LEFT(TRIM(A2401),6)="NAICS ",IFERROR(MID(TRIM(A2401),7,FIND(" ",TRIM(A2401)&amp;" ",7)-7),""),"")</x:f>
      </x:c>
      <x:c r="F2401" t="str">
        <x:f>IF(E2401="","",TRIM(MID(TRIM(A2401),FIND(" ",TRIM(A2401)&amp;" ",7)+1,255)))</x:f>
      </x:c>
      <x:c r="G2401" t="str">
        <x:f>IF(E2401="","",IF(COUNTIF('DATA QCEW'!$A$2:$A$20,E2401)&gt;0,"19-SECTOR","DETAIL / OTHER"))</x:f>
      </x:c>
    </x:row>
    <x:row r="2402">
      <x:c r="D2402" s="22"/>
      <x:c r="E2402" t="str">
        <x:f>IF(LEFT(TRIM(A2402),6)="NAICS ",IFERROR(MID(TRIM(A2402),7,FIND(" ",TRIM(A2402)&amp;" ",7)-7),""),"")</x:f>
      </x:c>
      <x:c r="F2402" t="str">
        <x:f>IF(E2402="","",TRIM(MID(TRIM(A2402),FIND(" ",TRIM(A2402)&amp;" ",7)+1,255)))</x:f>
      </x:c>
      <x:c r="G2402" t="str">
        <x:f>IF(E2402="","",IF(COUNTIF('DATA QCEW'!$A$2:$A$20,E2402)&gt;0,"19-SECTOR","DETAIL / OTHER"))</x:f>
      </x:c>
    </x:row>
    <x:row r="2403">
      <x:c r="D2403" s="22"/>
      <x:c r="E2403" t="str">
        <x:f>IF(LEFT(TRIM(A2403),6)="NAICS ",IFERROR(MID(TRIM(A2403),7,FIND(" ",TRIM(A2403)&amp;" ",7)-7),""),"")</x:f>
      </x:c>
      <x:c r="F2403" t="str">
        <x:f>IF(E2403="","",TRIM(MID(TRIM(A2403),FIND(" ",TRIM(A2403)&amp;" ",7)+1,255)))</x:f>
      </x:c>
      <x:c r="G2403" t="str">
        <x:f>IF(E2403="","",IF(COUNTIF('DATA QCEW'!$A$2:$A$20,E2403)&gt;0,"19-SECTOR","DETAIL / OTHER"))</x:f>
      </x:c>
    </x:row>
    <x:row r="2404">
      <x:c r="D2404" s="22"/>
      <x:c r="E2404" t="str">
        <x:f>IF(LEFT(TRIM(A2404),6)="NAICS ",IFERROR(MID(TRIM(A2404),7,FIND(" ",TRIM(A2404)&amp;" ",7)-7),""),"")</x:f>
      </x:c>
      <x:c r="F2404" t="str">
        <x:f>IF(E2404="","",TRIM(MID(TRIM(A2404),FIND(" ",TRIM(A2404)&amp;" ",7)+1,255)))</x:f>
      </x:c>
      <x:c r="G2404" t="str">
        <x:f>IF(E2404="","",IF(COUNTIF('DATA QCEW'!$A$2:$A$20,E2404)&gt;0,"19-SECTOR","DETAIL / OTHER"))</x:f>
      </x:c>
    </x:row>
    <x:row r="2405">
      <x:c r="D2405" s="22"/>
      <x:c r="E2405" t="str">
        <x:f>IF(LEFT(TRIM(A2405),6)="NAICS ",IFERROR(MID(TRIM(A2405),7,FIND(" ",TRIM(A2405)&amp;" ",7)-7),""),"")</x:f>
      </x:c>
      <x:c r="F2405" t="str">
        <x:f>IF(E2405="","",TRIM(MID(TRIM(A2405),FIND(" ",TRIM(A2405)&amp;" ",7)+1,255)))</x:f>
      </x:c>
      <x:c r="G2405" t="str">
        <x:f>IF(E2405="","",IF(COUNTIF('DATA QCEW'!$A$2:$A$20,E2405)&gt;0,"19-SECTOR","DETAIL / OTHER"))</x:f>
      </x:c>
    </x:row>
    <x:row r="2406">
      <x:c r="D2406" s="22"/>
      <x:c r="E2406" t="str">
        <x:f>IF(LEFT(TRIM(A2406),6)="NAICS ",IFERROR(MID(TRIM(A2406),7,FIND(" ",TRIM(A2406)&amp;" ",7)-7),""),"")</x:f>
      </x:c>
      <x:c r="F2406" t="str">
        <x:f>IF(E2406="","",TRIM(MID(TRIM(A2406),FIND(" ",TRIM(A2406)&amp;" ",7)+1,255)))</x:f>
      </x:c>
      <x:c r="G2406" t="str">
        <x:f>IF(E2406="","",IF(COUNTIF('DATA QCEW'!$A$2:$A$20,E2406)&gt;0,"19-SECTOR","DETAIL / OTHER"))</x:f>
      </x:c>
    </x:row>
    <x:row r="2407">
      <x:c r="D2407" s="22"/>
      <x:c r="E2407" t="str">
        <x:f>IF(LEFT(TRIM(A2407),6)="NAICS ",IFERROR(MID(TRIM(A2407),7,FIND(" ",TRIM(A2407)&amp;" ",7)-7),""),"")</x:f>
      </x:c>
      <x:c r="F2407" t="str">
        <x:f>IF(E2407="","",TRIM(MID(TRIM(A2407),FIND(" ",TRIM(A2407)&amp;" ",7)+1,255)))</x:f>
      </x:c>
      <x:c r="G2407" t="str">
        <x:f>IF(E2407="","",IF(COUNTIF('DATA QCEW'!$A$2:$A$20,E2407)&gt;0,"19-SECTOR","DETAIL / OTHER"))</x:f>
      </x:c>
    </x:row>
    <x:row r="2408">
      <x:c r="D2408" s="22"/>
      <x:c r="E2408" t="str">
        <x:f>IF(LEFT(TRIM(A2408),6)="NAICS ",IFERROR(MID(TRIM(A2408),7,FIND(" ",TRIM(A2408)&amp;" ",7)-7),""),"")</x:f>
      </x:c>
      <x:c r="F2408" t="str">
        <x:f>IF(E2408="","",TRIM(MID(TRIM(A2408),FIND(" ",TRIM(A2408)&amp;" ",7)+1,255)))</x:f>
      </x:c>
      <x:c r="G2408" t="str">
        <x:f>IF(E2408="","",IF(COUNTIF('DATA QCEW'!$A$2:$A$20,E2408)&gt;0,"19-SECTOR","DETAIL / OTHER"))</x:f>
      </x:c>
    </x:row>
    <x:row r="2409">
      <x:c r="D2409" s="22"/>
      <x:c r="E2409" t="str">
        <x:f>IF(LEFT(TRIM(A2409),6)="NAICS ",IFERROR(MID(TRIM(A2409),7,FIND(" ",TRIM(A2409)&amp;" ",7)-7),""),"")</x:f>
      </x:c>
      <x:c r="F2409" t="str">
        <x:f>IF(E2409="","",TRIM(MID(TRIM(A2409),FIND(" ",TRIM(A2409)&amp;" ",7)+1,255)))</x:f>
      </x:c>
      <x:c r="G2409" t="str">
        <x:f>IF(E2409="","",IF(COUNTIF('DATA QCEW'!$A$2:$A$20,E2409)&gt;0,"19-SECTOR","DETAIL / OTHER"))</x:f>
      </x:c>
    </x:row>
    <x:row r="2410">
      <x:c r="D2410" s="22"/>
      <x:c r="E2410" t="str">
        <x:f>IF(LEFT(TRIM(A2410),6)="NAICS ",IFERROR(MID(TRIM(A2410),7,FIND(" ",TRIM(A2410)&amp;" ",7)-7),""),"")</x:f>
      </x:c>
      <x:c r="F2410" t="str">
        <x:f>IF(E2410="","",TRIM(MID(TRIM(A2410),FIND(" ",TRIM(A2410)&amp;" ",7)+1,255)))</x:f>
      </x:c>
      <x:c r="G2410" t="str">
        <x:f>IF(E2410="","",IF(COUNTIF('DATA QCEW'!$A$2:$A$20,E2410)&gt;0,"19-SECTOR","DETAIL / OTHER"))</x:f>
      </x:c>
    </x:row>
    <x:row r="2411">
      <x:c r="D2411" s="22"/>
      <x:c r="E2411" t="str">
        <x:f>IF(LEFT(TRIM(A2411),6)="NAICS ",IFERROR(MID(TRIM(A2411),7,FIND(" ",TRIM(A2411)&amp;" ",7)-7),""),"")</x:f>
      </x:c>
      <x:c r="F2411" t="str">
        <x:f>IF(E2411="","",TRIM(MID(TRIM(A2411),FIND(" ",TRIM(A2411)&amp;" ",7)+1,255)))</x:f>
      </x:c>
      <x:c r="G2411" t="str">
        <x:f>IF(E2411="","",IF(COUNTIF('DATA QCEW'!$A$2:$A$20,E2411)&gt;0,"19-SECTOR","DETAIL / OTHER"))</x:f>
      </x:c>
    </x:row>
    <x:row r="2412">
      <x:c r="D2412" s="22"/>
      <x:c r="E2412" t="str">
        <x:f>IF(LEFT(TRIM(A2412),6)="NAICS ",IFERROR(MID(TRIM(A2412),7,FIND(" ",TRIM(A2412)&amp;" ",7)-7),""),"")</x:f>
      </x:c>
      <x:c r="F2412" t="str">
        <x:f>IF(E2412="","",TRIM(MID(TRIM(A2412),FIND(" ",TRIM(A2412)&amp;" ",7)+1,255)))</x:f>
      </x:c>
      <x:c r="G2412" t="str">
        <x:f>IF(E2412="","",IF(COUNTIF('DATA QCEW'!$A$2:$A$20,E2412)&gt;0,"19-SECTOR","DETAIL / OTHER"))</x:f>
      </x:c>
    </x:row>
    <x:row r="2413">
      <x:c r="D2413" s="22"/>
      <x:c r="E2413" t="str">
        <x:f>IF(LEFT(TRIM(A2413),6)="NAICS ",IFERROR(MID(TRIM(A2413),7,FIND(" ",TRIM(A2413)&amp;" ",7)-7),""),"")</x:f>
      </x:c>
      <x:c r="F2413" t="str">
        <x:f>IF(E2413="","",TRIM(MID(TRIM(A2413),FIND(" ",TRIM(A2413)&amp;" ",7)+1,255)))</x:f>
      </x:c>
      <x:c r="G2413" t="str">
        <x:f>IF(E2413="","",IF(COUNTIF('DATA QCEW'!$A$2:$A$20,E2413)&gt;0,"19-SECTOR","DETAIL / OTHER"))</x:f>
      </x:c>
    </x:row>
    <x:row r="2414">
      <x:c r="D2414" s="22"/>
      <x:c r="E2414" t="str">
        <x:f>IF(LEFT(TRIM(A2414),6)="NAICS ",IFERROR(MID(TRIM(A2414),7,FIND(" ",TRIM(A2414)&amp;" ",7)-7),""),"")</x:f>
      </x:c>
      <x:c r="F2414" t="str">
        <x:f>IF(E2414="","",TRIM(MID(TRIM(A2414),FIND(" ",TRIM(A2414)&amp;" ",7)+1,255)))</x:f>
      </x:c>
      <x:c r="G2414" t="str">
        <x:f>IF(E2414="","",IF(COUNTIF('DATA QCEW'!$A$2:$A$20,E2414)&gt;0,"19-SECTOR","DETAIL / OTHER"))</x:f>
      </x:c>
    </x:row>
    <x:row r="2415">
      <x:c r="D2415" s="22"/>
      <x:c r="E2415" t="str">
        <x:f>IF(LEFT(TRIM(A2415),6)="NAICS ",IFERROR(MID(TRIM(A2415),7,FIND(" ",TRIM(A2415)&amp;" ",7)-7),""),"")</x:f>
      </x:c>
      <x:c r="F2415" t="str">
        <x:f>IF(E2415="","",TRIM(MID(TRIM(A2415),FIND(" ",TRIM(A2415)&amp;" ",7)+1,255)))</x:f>
      </x:c>
      <x:c r="G2415" t="str">
        <x:f>IF(E2415="","",IF(COUNTIF('DATA QCEW'!$A$2:$A$20,E2415)&gt;0,"19-SECTOR","DETAIL / OTHER"))</x:f>
      </x:c>
    </x:row>
    <x:row r="2416">
      <x:c r="D2416" s="22"/>
      <x:c r="E2416" t="str">
        <x:f>IF(LEFT(TRIM(A2416),6)="NAICS ",IFERROR(MID(TRIM(A2416),7,FIND(" ",TRIM(A2416)&amp;" ",7)-7),""),"")</x:f>
      </x:c>
      <x:c r="F2416" t="str">
        <x:f>IF(E2416="","",TRIM(MID(TRIM(A2416),FIND(" ",TRIM(A2416)&amp;" ",7)+1,255)))</x:f>
      </x:c>
      <x:c r="G2416" t="str">
        <x:f>IF(E2416="","",IF(COUNTIF('DATA QCEW'!$A$2:$A$20,E2416)&gt;0,"19-SECTOR","DETAIL / OTHER"))</x:f>
      </x:c>
    </x:row>
    <x:row r="2417">
      <x:c r="D2417" s="22"/>
      <x:c r="E2417" t="str">
        <x:f>IF(LEFT(TRIM(A2417),6)="NAICS ",IFERROR(MID(TRIM(A2417),7,FIND(" ",TRIM(A2417)&amp;" ",7)-7),""),"")</x:f>
      </x:c>
      <x:c r="F2417" t="str">
        <x:f>IF(E2417="","",TRIM(MID(TRIM(A2417),FIND(" ",TRIM(A2417)&amp;" ",7)+1,255)))</x:f>
      </x:c>
      <x:c r="G2417" t="str">
        <x:f>IF(E2417="","",IF(COUNTIF('DATA QCEW'!$A$2:$A$20,E2417)&gt;0,"19-SECTOR","DETAIL / OTHER"))</x:f>
      </x:c>
    </x:row>
    <x:row r="2418">
      <x:c r="D2418" s="22"/>
      <x:c r="E2418" t="str">
        <x:f>IF(LEFT(TRIM(A2418),6)="NAICS ",IFERROR(MID(TRIM(A2418),7,FIND(" ",TRIM(A2418)&amp;" ",7)-7),""),"")</x:f>
      </x:c>
      <x:c r="F2418" t="str">
        <x:f>IF(E2418="","",TRIM(MID(TRIM(A2418),FIND(" ",TRIM(A2418)&amp;" ",7)+1,255)))</x:f>
      </x:c>
      <x:c r="G2418" t="str">
        <x:f>IF(E2418="","",IF(COUNTIF('DATA QCEW'!$A$2:$A$20,E2418)&gt;0,"19-SECTOR","DETAIL / OTHER"))</x:f>
      </x:c>
    </x:row>
    <x:row r="2419">
      <x:c r="D2419" s="22"/>
      <x:c r="E2419" t="str">
        <x:f>IF(LEFT(TRIM(A2419),6)="NAICS ",IFERROR(MID(TRIM(A2419),7,FIND(" ",TRIM(A2419)&amp;" ",7)-7),""),"")</x:f>
      </x:c>
      <x:c r="F2419" t="str">
        <x:f>IF(E2419="","",TRIM(MID(TRIM(A2419),FIND(" ",TRIM(A2419)&amp;" ",7)+1,255)))</x:f>
      </x:c>
      <x:c r="G2419" t="str">
        <x:f>IF(E2419="","",IF(COUNTIF('DATA QCEW'!$A$2:$A$20,E2419)&gt;0,"19-SECTOR","DETAIL / OTHER"))</x:f>
      </x:c>
    </x:row>
    <x:row r="2420">
      <x:c r="D2420" s="22"/>
      <x:c r="E2420" t="str">
        <x:f>IF(LEFT(TRIM(A2420),6)="NAICS ",IFERROR(MID(TRIM(A2420),7,FIND(" ",TRIM(A2420)&amp;" ",7)-7),""),"")</x:f>
      </x:c>
      <x:c r="F2420" t="str">
        <x:f>IF(E2420="","",TRIM(MID(TRIM(A2420),FIND(" ",TRIM(A2420)&amp;" ",7)+1,255)))</x:f>
      </x:c>
      <x:c r="G2420" t="str">
        <x:f>IF(E2420="","",IF(COUNTIF('DATA QCEW'!$A$2:$A$20,E2420)&gt;0,"19-SECTOR","DETAIL / OTHER"))</x:f>
      </x:c>
    </x:row>
    <x:row r="2421">
      <x:c r="D2421" s="22"/>
      <x:c r="E2421" t="str">
        <x:f>IF(LEFT(TRIM(A2421),6)="NAICS ",IFERROR(MID(TRIM(A2421),7,FIND(" ",TRIM(A2421)&amp;" ",7)-7),""),"")</x:f>
      </x:c>
      <x:c r="F2421" t="str">
        <x:f>IF(E2421="","",TRIM(MID(TRIM(A2421),FIND(" ",TRIM(A2421)&amp;" ",7)+1,255)))</x:f>
      </x:c>
      <x:c r="G2421" t="str">
        <x:f>IF(E2421="","",IF(COUNTIF('DATA QCEW'!$A$2:$A$20,E2421)&gt;0,"19-SECTOR","DETAIL / OTHER"))</x:f>
      </x:c>
    </x:row>
    <x:row r="2422">
      <x:c r="D2422" s="22"/>
      <x:c r="E2422" t="str">
        <x:f>IF(LEFT(TRIM(A2422),6)="NAICS ",IFERROR(MID(TRIM(A2422),7,FIND(" ",TRIM(A2422)&amp;" ",7)-7),""),"")</x:f>
      </x:c>
      <x:c r="F2422" t="str">
        <x:f>IF(E2422="","",TRIM(MID(TRIM(A2422),FIND(" ",TRIM(A2422)&amp;" ",7)+1,255)))</x:f>
      </x:c>
      <x:c r="G2422" t="str">
        <x:f>IF(E2422="","",IF(COUNTIF('DATA QCEW'!$A$2:$A$20,E2422)&gt;0,"19-SECTOR","DETAIL / OTHER"))</x:f>
      </x:c>
    </x:row>
    <x:row r="2423">
      <x:c r="D2423" s="22"/>
      <x:c r="E2423" t="str">
        <x:f>IF(LEFT(TRIM(A2423),6)="NAICS ",IFERROR(MID(TRIM(A2423),7,FIND(" ",TRIM(A2423)&amp;" ",7)-7),""),"")</x:f>
      </x:c>
      <x:c r="F2423" t="str">
        <x:f>IF(E2423="","",TRIM(MID(TRIM(A2423),FIND(" ",TRIM(A2423)&amp;" ",7)+1,255)))</x:f>
      </x:c>
      <x:c r="G2423" t="str">
        <x:f>IF(E2423="","",IF(COUNTIF('DATA QCEW'!$A$2:$A$20,E2423)&gt;0,"19-SECTOR","DETAIL / OTHER"))</x:f>
      </x:c>
    </x:row>
    <x:row r="2424">
      <x:c r="D2424" s="22"/>
      <x:c r="E2424" t="str">
        <x:f>IF(LEFT(TRIM(A2424),6)="NAICS ",IFERROR(MID(TRIM(A2424),7,FIND(" ",TRIM(A2424)&amp;" ",7)-7),""),"")</x:f>
      </x:c>
      <x:c r="F2424" t="str">
        <x:f>IF(E2424="","",TRIM(MID(TRIM(A2424),FIND(" ",TRIM(A2424)&amp;" ",7)+1,255)))</x:f>
      </x:c>
      <x:c r="G2424" t="str">
        <x:f>IF(E2424="","",IF(COUNTIF('DATA QCEW'!$A$2:$A$20,E2424)&gt;0,"19-SECTOR","DETAIL / OTHER"))</x:f>
      </x:c>
    </x:row>
    <x:row r="2425">
      <x:c r="D2425" s="22"/>
      <x:c r="E2425" t="str">
        <x:f>IF(LEFT(TRIM(A2425),6)="NAICS ",IFERROR(MID(TRIM(A2425),7,FIND(" ",TRIM(A2425)&amp;" ",7)-7),""),"")</x:f>
      </x:c>
      <x:c r="F2425" t="str">
        <x:f>IF(E2425="","",TRIM(MID(TRIM(A2425),FIND(" ",TRIM(A2425)&amp;" ",7)+1,255)))</x:f>
      </x:c>
      <x:c r="G2425" t="str">
        <x:f>IF(E2425="","",IF(COUNTIF('DATA QCEW'!$A$2:$A$20,E2425)&gt;0,"19-SECTOR","DETAIL / OTHER"))</x:f>
      </x:c>
    </x:row>
    <x:row r="2426">
      <x:c r="D2426" s="22"/>
      <x:c r="E2426" t="str">
        <x:f>IF(LEFT(TRIM(A2426),6)="NAICS ",IFERROR(MID(TRIM(A2426),7,FIND(" ",TRIM(A2426)&amp;" ",7)-7),""),"")</x:f>
      </x:c>
      <x:c r="F2426" t="str">
        <x:f>IF(E2426="","",TRIM(MID(TRIM(A2426),FIND(" ",TRIM(A2426)&amp;" ",7)+1,255)))</x:f>
      </x:c>
      <x:c r="G2426" t="str">
        <x:f>IF(E2426="","",IF(COUNTIF('DATA QCEW'!$A$2:$A$20,E2426)&gt;0,"19-SECTOR","DETAIL / OTHER"))</x:f>
      </x:c>
    </x:row>
    <x:row r="2427">
      <x:c r="D2427" s="22"/>
      <x:c r="E2427" t="str">
        <x:f>IF(LEFT(TRIM(A2427),6)="NAICS ",IFERROR(MID(TRIM(A2427),7,FIND(" ",TRIM(A2427)&amp;" ",7)-7),""),"")</x:f>
      </x:c>
      <x:c r="F2427" t="str">
        <x:f>IF(E2427="","",TRIM(MID(TRIM(A2427),FIND(" ",TRIM(A2427)&amp;" ",7)+1,255)))</x:f>
      </x:c>
      <x:c r="G2427" t="str">
        <x:f>IF(E2427="","",IF(COUNTIF('DATA QCEW'!$A$2:$A$20,E2427)&gt;0,"19-SECTOR","DETAIL / OTHER"))</x:f>
      </x:c>
    </x:row>
    <x:row r="2428">
      <x:c r="D2428" s="22"/>
      <x:c r="E2428" t="str">
        <x:f>IF(LEFT(TRIM(A2428),6)="NAICS ",IFERROR(MID(TRIM(A2428),7,FIND(" ",TRIM(A2428)&amp;" ",7)-7),""),"")</x:f>
      </x:c>
      <x:c r="F2428" t="str">
        <x:f>IF(E2428="","",TRIM(MID(TRIM(A2428),FIND(" ",TRIM(A2428)&amp;" ",7)+1,255)))</x:f>
      </x:c>
      <x:c r="G2428" t="str">
        <x:f>IF(E2428="","",IF(COUNTIF('DATA QCEW'!$A$2:$A$20,E2428)&gt;0,"19-SECTOR","DETAIL / OTHER"))</x:f>
      </x:c>
    </x:row>
    <x:row r="2429">
      <x:c r="D2429" s="22"/>
      <x:c r="E2429" t="str">
        <x:f>IF(LEFT(TRIM(A2429),6)="NAICS ",IFERROR(MID(TRIM(A2429),7,FIND(" ",TRIM(A2429)&amp;" ",7)-7),""),"")</x:f>
      </x:c>
      <x:c r="F2429" t="str">
        <x:f>IF(E2429="","",TRIM(MID(TRIM(A2429),FIND(" ",TRIM(A2429)&amp;" ",7)+1,255)))</x:f>
      </x:c>
      <x:c r="G2429" t="str">
        <x:f>IF(E2429="","",IF(COUNTIF('DATA QCEW'!$A$2:$A$20,E2429)&gt;0,"19-SECTOR","DETAIL / OTHER"))</x:f>
      </x:c>
    </x:row>
    <x:row r="2430">
      <x:c r="D2430" s="22"/>
      <x:c r="E2430" t="str">
        <x:f>IF(LEFT(TRIM(A2430),6)="NAICS ",IFERROR(MID(TRIM(A2430),7,FIND(" ",TRIM(A2430)&amp;" ",7)-7),""),"")</x:f>
      </x:c>
      <x:c r="F2430" t="str">
        <x:f>IF(E2430="","",TRIM(MID(TRIM(A2430),FIND(" ",TRIM(A2430)&amp;" ",7)+1,255)))</x:f>
      </x:c>
      <x:c r="G2430" t="str">
        <x:f>IF(E2430="","",IF(COUNTIF('DATA QCEW'!$A$2:$A$20,E2430)&gt;0,"19-SECTOR","DETAIL / OTHER"))</x:f>
      </x:c>
    </x:row>
    <x:row r="2431">
      <x:c r="D2431" s="22"/>
      <x:c r="E2431" t="str">
        <x:f>IF(LEFT(TRIM(A2431),6)="NAICS ",IFERROR(MID(TRIM(A2431),7,FIND(" ",TRIM(A2431)&amp;" ",7)-7),""),"")</x:f>
      </x:c>
      <x:c r="F2431" t="str">
        <x:f>IF(E2431="","",TRIM(MID(TRIM(A2431),FIND(" ",TRIM(A2431)&amp;" ",7)+1,255)))</x:f>
      </x:c>
      <x:c r="G2431" t="str">
        <x:f>IF(E2431="","",IF(COUNTIF('DATA QCEW'!$A$2:$A$20,E2431)&gt;0,"19-SECTOR","DETAIL / OTHER"))</x:f>
      </x:c>
    </x:row>
    <x:row r="2432">
      <x:c r="D2432" s="22"/>
      <x:c r="E2432" t="str">
        <x:f>IF(LEFT(TRIM(A2432),6)="NAICS ",IFERROR(MID(TRIM(A2432),7,FIND(" ",TRIM(A2432)&amp;" ",7)-7),""),"")</x:f>
      </x:c>
      <x:c r="F2432" t="str">
        <x:f>IF(E2432="","",TRIM(MID(TRIM(A2432),FIND(" ",TRIM(A2432)&amp;" ",7)+1,255)))</x:f>
      </x:c>
      <x:c r="G2432" t="str">
        <x:f>IF(E2432="","",IF(COUNTIF('DATA QCEW'!$A$2:$A$20,E2432)&gt;0,"19-SECTOR","DETAIL / OTHER"))</x:f>
      </x:c>
    </x:row>
    <x:row r="2433">
      <x:c r="D2433" s="22"/>
      <x:c r="E2433" t="str">
        <x:f>IF(LEFT(TRIM(A2433),6)="NAICS ",IFERROR(MID(TRIM(A2433),7,FIND(" ",TRIM(A2433)&amp;" ",7)-7),""),"")</x:f>
      </x:c>
      <x:c r="F2433" t="str">
        <x:f>IF(E2433="","",TRIM(MID(TRIM(A2433),FIND(" ",TRIM(A2433)&amp;" ",7)+1,255)))</x:f>
      </x:c>
      <x:c r="G2433" t="str">
        <x:f>IF(E2433="","",IF(COUNTIF('DATA QCEW'!$A$2:$A$20,E2433)&gt;0,"19-SECTOR","DETAIL / OTHER"))</x:f>
      </x:c>
    </x:row>
    <x:row r="2434">
      <x:c r="D2434" s="22"/>
      <x:c r="E2434" t="str">
        <x:f>IF(LEFT(TRIM(A2434),6)="NAICS ",IFERROR(MID(TRIM(A2434),7,FIND(" ",TRIM(A2434)&amp;" ",7)-7),""),"")</x:f>
      </x:c>
      <x:c r="F2434" t="str">
        <x:f>IF(E2434="","",TRIM(MID(TRIM(A2434),FIND(" ",TRIM(A2434)&amp;" ",7)+1,255)))</x:f>
      </x:c>
      <x:c r="G2434" t="str">
        <x:f>IF(E2434="","",IF(COUNTIF('DATA QCEW'!$A$2:$A$20,E2434)&gt;0,"19-SECTOR","DETAIL / OTHER"))</x:f>
      </x:c>
    </x:row>
    <x:row r="2435">
      <x:c r="D2435" s="22"/>
      <x:c r="E2435" t="str">
        <x:f>IF(LEFT(TRIM(A2435),6)="NAICS ",IFERROR(MID(TRIM(A2435),7,FIND(" ",TRIM(A2435)&amp;" ",7)-7),""),"")</x:f>
      </x:c>
      <x:c r="F2435" t="str">
        <x:f>IF(E2435="","",TRIM(MID(TRIM(A2435),FIND(" ",TRIM(A2435)&amp;" ",7)+1,255)))</x:f>
      </x:c>
      <x:c r="G2435" t="str">
        <x:f>IF(E2435="","",IF(COUNTIF('DATA QCEW'!$A$2:$A$20,E2435)&gt;0,"19-SECTOR","DETAIL / OTHER"))</x:f>
      </x:c>
    </x:row>
    <x:row r="2436">
      <x:c r="D2436" s="22"/>
      <x:c r="E2436" t="str">
        <x:f>IF(LEFT(TRIM(A2436),6)="NAICS ",IFERROR(MID(TRIM(A2436),7,FIND(" ",TRIM(A2436)&amp;" ",7)-7),""),"")</x:f>
      </x:c>
      <x:c r="F2436" t="str">
        <x:f>IF(E2436="","",TRIM(MID(TRIM(A2436),FIND(" ",TRIM(A2436)&amp;" ",7)+1,255)))</x:f>
      </x:c>
      <x:c r="G2436" t="str">
        <x:f>IF(E2436="","",IF(COUNTIF('DATA QCEW'!$A$2:$A$20,E2436)&gt;0,"19-SECTOR","DETAIL / OTHER"))</x:f>
      </x:c>
    </x:row>
    <x:row r="2437">
      <x:c r="D2437" s="22"/>
      <x:c r="E2437" t="str">
        <x:f>IF(LEFT(TRIM(A2437),6)="NAICS ",IFERROR(MID(TRIM(A2437),7,FIND(" ",TRIM(A2437)&amp;" ",7)-7),""),"")</x:f>
      </x:c>
      <x:c r="F2437" t="str">
        <x:f>IF(E2437="","",TRIM(MID(TRIM(A2437),FIND(" ",TRIM(A2437)&amp;" ",7)+1,255)))</x:f>
      </x:c>
      <x:c r="G2437" t="str">
        <x:f>IF(E2437="","",IF(COUNTIF('DATA QCEW'!$A$2:$A$20,E2437)&gt;0,"19-SECTOR","DETAIL / OTHER"))</x:f>
      </x:c>
    </x:row>
    <x:row r="2438">
      <x:c r="D2438" s="22"/>
      <x:c r="E2438" t="str">
        <x:f>IF(LEFT(TRIM(A2438),6)="NAICS ",IFERROR(MID(TRIM(A2438),7,FIND(" ",TRIM(A2438)&amp;" ",7)-7),""),"")</x:f>
      </x:c>
      <x:c r="F2438" t="str">
        <x:f>IF(E2438="","",TRIM(MID(TRIM(A2438),FIND(" ",TRIM(A2438)&amp;" ",7)+1,255)))</x:f>
      </x:c>
      <x:c r="G2438" t="str">
        <x:f>IF(E2438="","",IF(COUNTIF('DATA QCEW'!$A$2:$A$20,E2438)&gt;0,"19-SECTOR","DETAIL / OTHER"))</x:f>
      </x:c>
    </x:row>
    <x:row r="2439">
      <x:c r="D2439" s="22"/>
      <x:c r="E2439" t="str">
        <x:f>IF(LEFT(TRIM(A2439),6)="NAICS ",IFERROR(MID(TRIM(A2439),7,FIND(" ",TRIM(A2439)&amp;" ",7)-7),""),"")</x:f>
      </x:c>
      <x:c r="F2439" t="str">
        <x:f>IF(E2439="","",TRIM(MID(TRIM(A2439),FIND(" ",TRIM(A2439)&amp;" ",7)+1,255)))</x:f>
      </x:c>
      <x:c r="G2439" t="str">
        <x:f>IF(E2439="","",IF(COUNTIF('DATA QCEW'!$A$2:$A$20,E2439)&gt;0,"19-SECTOR","DETAIL / OTHER"))</x:f>
      </x:c>
    </x:row>
    <x:row r="2440">
      <x:c r="D2440" s="22"/>
      <x:c r="E2440" t="str">
        <x:f>IF(LEFT(TRIM(A2440),6)="NAICS ",IFERROR(MID(TRIM(A2440),7,FIND(" ",TRIM(A2440)&amp;" ",7)-7),""),"")</x:f>
      </x:c>
      <x:c r="F2440" t="str">
        <x:f>IF(E2440="","",TRIM(MID(TRIM(A2440),FIND(" ",TRIM(A2440)&amp;" ",7)+1,255)))</x:f>
      </x:c>
      <x:c r="G2440" t="str">
        <x:f>IF(E2440="","",IF(COUNTIF('DATA QCEW'!$A$2:$A$20,E2440)&gt;0,"19-SECTOR","DETAIL / OTHER"))</x:f>
      </x:c>
    </x:row>
    <x:row r="2441">
      <x:c r="D2441" s="22"/>
      <x:c r="E2441" t="str">
        <x:f>IF(LEFT(TRIM(A2441),6)="NAICS ",IFERROR(MID(TRIM(A2441),7,FIND(" ",TRIM(A2441)&amp;" ",7)-7),""),"")</x:f>
      </x:c>
      <x:c r="F2441" t="str">
        <x:f>IF(E2441="","",TRIM(MID(TRIM(A2441),FIND(" ",TRIM(A2441)&amp;" ",7)+1,255)))</x:f>
      </x:c>
      <x:c r="G2441" t="str">
        <x:f>IF(E2441="","",IF(COUNTIF('DATA QCEW'!$A$2:$A$20,E2441)&gt;0,"19-SECTOR","DETAIL / OTHER"))</x:f>
      </x:c>
    </x:row>
    <x:row r="2442">
      <x:c r="D2442" s="22"/>
      <x:c r="E2442" t="str">
        <x:f>IF(LEFT(TRIM(A2442),6)="NAICS ",IFERROR(MID(TRIM(A2442),7,FIND(" ",TRIM(A2442)&amp;" ",7)-7),""),"")</x:f>
      </x:c>
      <x:c r="F2442" t="str">
        <x:f>IF(E2442="","",TRIM(MID(TRIM(A2442),FIND(" ",TRIM(A2442)&amp;" ",7)+1,255)))</x:f>
      </x:c>
      <x:c r="G2442" t="str">
        <x:f>IF(E2442="","",IF(COUNTIF('DATA QCEW'!$A$2:$A$20,E2442)&gt;0,"19-SECTOR","DETAIL / OTHER"))</x:f>
      </x:c>
    </x:row>
    <x:row r="2443">
      <x:c r="D2443" s="22"/>
      <x:c r="E2443" t="str">
        <x:f>IF(LEFT(TRIM(A2443),6)="NAICS ",IFERROR(MID(TRIM(A2443),7,FIND(" ",TRIM(A2443)&amp;" ",7)-7),""),"")</x:f>
      </x:c>
      <x:c r="F2443" t="str">
        <x:f>IF(E2443="","",TRIM(MID(TRIM(A2443),FIND(" ",TRIM(A2443)&amp;" ",7)+1,255)))</x:f>
      </x:c>
      <x:c r="G2443" t="str">
        <x:f>IF(E2443="","",IF(COUNTIF('DATA QCEW'!$A$2:$A$20,E2443)&gt;0,"19-SECTOR","DETAIL / OTHER"))</x:f>
      </x:c>
    </x:row>
    <x:row r="2444">
      <x:c r="D2444" s="22"/>
      <x:c r="E2444" t="str">
        <x:f>IF(LEFT(TRIM(A2444),6)="NAICS ",IFERROR(MID(TRIM(A2444),7,FIND(" ",TRIM(A2444)&amp;" ",7)-7),""),"")</x:f>
      </x:c>
      <x:c r="F2444" t="str">
        <x:f>IF(E2444="","",TRIM(MID(TRIM(A2444),FIND(" ",TRIM(A2444)&amp;" ",7)+1,255)))</x:f>
      </x:c>
      <x:c r="G2444" t="str">
        <x:f>IF(E2444="","",IF(COUNTIF('DATA QCEW'!$A$2:$A$20,E2444)&gt;0,"19-SECTOR","DETAIL / OTHER"))</x:f>
      </x:c>
    </x:row>
    <x:row r="2445">
      <x:c r="D2445" s="22"/>
      <x:c r="E2445" t="str">
        <x:f>IF(LEFT(TRIM(A2445),6)="NAICS ",IFERROR(MID(TRIM(A2445),7,FIND(" ",TRIM(A2445)&amp;" ",7)-7),""),"")</x:f>
      </x:c>
      <x:c r="F2445" t="str">
        <x:f>IF(E2445="","",TRIM(MID(TRIM(A2445),FIND(" ",TRIM(A2445)&amp;" ",7)+1,255)))</x:f>
      </x:c>
      <x:c r="G2445" t="str">
        <x:f>IF(E2445="","",IF(COUNTIF('DATA QCEW'!$A$2:$A$20,E2445)&gt;0,"19-SECTOR","DETAIL / OTHER"))</x:f>
      </x:c>
    </x:row>
    <x:row r="2446">
      <x:c r="D2446" s="22"/>
      <x:c r="E2446" t="str">
        <x:f>IF(LEFT(TRIM(A2446),6)="NAICS ",IFERROR(MID(TRIM(A2446),7,FIND(" ",TRIM(A2446)&amp;" ",7)-7),""),"")</x:f>
      </x:c>
      <x:c r="F2446" t="str">
        <x:f>IF(E2446="","",TRIM(MID(TRIM(A2446),FIND(" ",TRIM(A2446)&amp;" ",7)+1,255)))</x:f>
      </x:c>
      <x:c r="G2446" t="str">
        <x:f>IF(E2446="","",IF(COUNTIF('DATA QCEW'!$A$2:$A$20,E2446)&gt;0,"19-SECTOR","DETAIL / OTHER"))</x:f>
      </x:c>
    </x:row>
    <x:row r="2447">
      <x:c r="D2447" s="22"/>
      <x:c r="E2447" t="str">
        <x:f>IF(LEFT(TRIM(A2447),6)="NAICS ",IFERROR(MID(TRIM(A2447),7,FIND(" ",TRIM(A2447)&amp;" ",7)-7),""),"")</x:f>
      </x:c>
      <x:c r="F2447" t="str">
        <x:f>IF(E2447="","",TRIM(MID(TRIM(A2447),FIND(" ",TRIM(A2447)&amp;" ",7)+1,255)))</x:f>
      </x:c>
      <x:c r="G2447" t="str">
        <x:f>IF(E2447="","",IF(COUNTIF('DATA QCEW'!$A$2:$A$20,E2447)&gt;0,"19-SECTOR","DETAIL / OTHER"))</x:f>
      </x:c>
    </x:row>
    <x:row r="2448">
      <x:c r="D2448" s="22"/>
      <x:c r="E2448" t="str">
        <x:f>IF(LEFT(TRIM(A2448),6)="NAICS ",IFERROR(MID(TRIM(A2448),7,FIND(" ",TRIM(A2448)&amp;" ",7)-7),""),"")</x:f>
      </x:c>
      <x:c r="F2448" t="str">
        <x:f>IF(E2448="","",TRIM(MID(TRIM(A2448),FIND(" ",TRIM(A2448)&amp;" ",7)+1,255)))</x:f>
      </x:c>
      <x:c r="G2448" t="str">
        <x:f>IF(E2448="","",IF(COUNTIF('DATA QCEW'!$A$2:$A$20,E2448)&gt;0,"19-SECTOR","DETAIL / OTHER"))</x:f>
      </x:c>
    </x:row>
    <x:row r="2449">
      <x:c r="D2449" s="22"/>
      <x:c r="E2449" t="str">
        <x:f>IF(LEFT(TRIM(A2449),6)="NAICS ",IFERROR(MID(TRIM(A2449),7,FIND(" ",TRIM(A2449)&amp;" ",7)-7),""),"")</x:f>
      </x:c>
      <x:c r="F2449" t="str">
        <x:f>IF(E2449="","",TRIM(MID(TRIM(A2449),FIND(" ",TRIM(A2449)&amp;" ",7)+1,255)))</x:f>
      </x:c>
      <x:c r="G2449" t="str">
        <x:f>IF(E2449="","",IF(COUNTIF('DATA QCEW'!$A$2:$A$20,E2449)&gt;0,"19-SECTOR","DETAIL / OTHER"))</x:f>
      </x:c>
    </x:row>
    <x:row r="2450">
      <x:c r="D2450" s="22"/>
      <x:c r="E2450" t="str">
        <x:f>IF(LEFT(TRIM(A2450),6)="NAICS ",IFERROR(MID(TRIM(A2450),7,FIND(" ",TRIM(A2450)&amp;" ",7)-7),""),"")</x:f>
      </x:c>
      <x:c r="F2450" t="str">
        <x:f>IF(E2450="","",TRIM(MID(TRIM(A2450),FIND(" ",TRIM(A2450)&amp;" ",7)+1,255)))</x:f>
      </x:c>
      <x:c r="G2450" t="str">
        <x:f>IF(E2450="","",IF(COUNTIF('DATA QCEW'!$A$2:$A$20,E2450)&gt;0,"19-SECTOR","DETAIL / OTHER"))</x:f>
      </x:c>
    </x:row>
    <x:row r="2451">
      <x:c r="D2451" s="22"/>
      <x:c r="E2451" t="str">
        <x:f>IF(LEFT(TRIM(A2451),6)="NAICS ",IFERROR(MID(TRIM(A2451),7,FIND(" ",TRIM(A2451)&amp;" ",7)-7),""),"")</x:f>
      </x:c>
      <x:c r="F2451" t="str">
        <x:f>IF(E2451="","",TRIM(MID(TRIM(A2451),FIND(" ",TRIM(A2451)&amp;" ",7)+1,255)))</x:f>
      </x:c>
      <x:c r="G2451" t="str">
        <x:f>IF(E2451="","",IF(COUNTIF('DATA QCEW'!$A$2:$A$20,E2451)&gt;0,"19-SECTOR","DETAIL / OTHER"))</x:f>
      </x:c>
    </x:row>
    <x:row r="2452">
      <x:c r="D2452" s="22"/>
      <x:c r="E2452" t="str">
        <x:f>IF(LEFT(TRIM(A2452),6)="NAICS ",IFERROR(MID(TRIM(A2452),7,FIND(" ",TRIM(A2452)&amp;" ",7)-7),""),"")</x:f>
      </x:c>
      <x:c r="F2452" t="str">
        <x:f>IF(E2452="","",TRIM(MID(TRIM(A2452),FIND(" ",TRIM(A2452)&amp;" ",7)+1,255)))</x:f>
      </x:c>
      <x:c r="G2452" t="str">
        <x:f>IF(E2452="","",IF(COUNTIF('DATA QCEW'!$A$2:$A$20,E2452)&gt;0,"19-SECTOR","DETAIL / OTHER"))</x:f>
      </x:c>
    </x:row>
    <x:row r="2453">
      <x:c r="D2453" s="22"/>
      <x:c r="E2453" t="str">
        <x:f>IF(LEFT(TRIM(A2453),6)="NAICS ",IFERROR(MID(TRIM(A2453),7,FIND(" ",TRIM(A2453)&amp;" ",7)-7),""),"")</x:f>
      </x:c>
      <x:c r="F2453" t="str">
        <x:f>IF(E2453="","",TRIM(MID(TRIM(A2453),FIND(" ",TRIM(A2453)&amp;" ",7)+1,255)))</x:f>
      </x:c>
      <x:c r="G2453" t="str">
        <x:f>IF(E2453="","",IF(COUNTIF('DATA QCEW'!$A$2:$A$20,E2453)&gt;0,"19-SECTOR","DETAIL / OTHER"))</x:f>
      </x:c>
    </x:row>
    <x:row r="2454">
      <x:c r="D2454" s="22"/>
      <x:c r="E2454" t="str">
        <x:f>IF(LEFT(TRIM(A2454),6)="NAICS ",IFERROR(MID(TRIM(A2454),7,FIND(" ",TRIM(A2454)&amp;" ",7)-7),""),"")</x:f>
      </x:c>
      <x:c r="F2454" t="str">
        <x:f>IF(E2454="","",TRIM(MID(TRIM(A2454),FIND(" ",TRIM(A2454)&amp;" ",7)+1,255)))</x:f>
      </x:c>
      <x:c r="G2454" t="str">
        <x:f>IF(E2454="","",IF(COUNTIF('DATA QCEW'!$A$2:$A$20,E2454)&gt;0,"19-SECTOR","DETAIL / OTHER"))</x:f>
      </x:c>
    </x:row>
    <x:row r="2455">
      <x:c r="D2455" s="22"/>
      <x:c r="E2455" t="str">
        <x:f>IF(LEFT(TRIM(A2455),6)="NAICS ",IFERROR(MID(TRIM(A2455),7,FIND(" ",TRIM(A2455)&amp;" ",7)-7),""),"")</x:f>
      </x:c>
      <x:c r="F2455" t="str">
        <x:f>IF(E2455="","",TRIM(MID(TRIM(A2455),FIND(" ",TRIM(A2455)&amp;" ",7)+1,255)))</x:f>
      </x:c>
      <x:c r="G2455" t="str">
        <x:f>IF(E2455="","",IF(COUNTIF('DATA QCEW'!$A$2:$A$20,E2455)&gt;0,"19-SECTOR","DETAIL / OTHER"))</x:f>
      </x:c>
    </x:row>
    <x:row r="2456">
      <x:c r="D2456" s="22"/>
      <x:c r="E2456" t="str">
        <x:f>IF(LEFT(TRIM(A2456),6)="NAICS ",IFERROR(MID(TRIM(A2456),7,FIND(" ",TRIM(A2456)&amp;" ",7)-7),""),"")</x:f>
      </x:c>
      <x:c r="F2456" t="str">
        <x:f>IF(E2456="","",TRIM(MID(TRIM(A2456),FIND(" ",TRIM(A2456)&amp;" ",7)+1,255)))</x:f>
      </x:c>
      <x:c r="G2456" t="str">
        <x:f>IF(E2456="","",IF(COUNTIF('DATA QCEW'!$A$2:$A$20,E2456)&gt;0,"19-SECTOR","DETAIL / OTHER"))</x:f>
      </x:c>
    </x:row>
    <x:row r="2457">
      <x:c r="D2457" s="22"/>
      <x:c r="E2457" t="str">
        <x:f>IF(LEFT(TRIM(A2457),6)="NAICS ",IFERROR(MID(TRIM(A2457),7,FIND(" ",TRIM(A2457)&amp;" ",7)-7),""),"")</x:f>
      </x:c>
      <x:c r="F2457" t="str">
        <x:f>IF(E2457="","",TRIM(MID(TRIM(A2457),FIND(" ",TRIM(A2457)&amp;" ",7)+1,255)))</x:f>
      </x:c>
      <x:c r="G2457" t="str">
        <x:f>IF(E2457="","",IF(COUNTIF('DATA QCEW'!$A$2:$A$20,E2457)&gt;0,"19-SECTOR","DETAIL / OTHER"))</x:f>
      </x:c>
    </x:row>
    <x:row r="2458">
      <x:c r="D2458" s="22"/>
      <x:c r="E2458" t="str">
        <x:f>IF(LEFT(TRIM(A2458),6)="NAICS ",IFERROR(MID(TRIM(A2458),7,FIND(" ",TRIM(A2458)&amp;" ",7)-7),""),"")</x:f>
      </x:c>
      <x:c r="F2458" t="str">
        <x:f>IF(E2458="","",TRIM(MID(TRIM(A2458),FIND(" ",TRIM(A2458)&amp;" ",7)+1,255)))</x:f>
      </x:c>
      <x:c r="G2458" t="str">
        <x:f>IF(E2458="","",IF(COUNTIF('DATA QCEW'!$A$2:$A$20,E2458)&gt;0,"19-SECTOR","DETAIL / OTHER"))</x:f>
      </x:c>
    </x:row>
    <x:row r="2459">
      <x:c r="D2459" s="22"/>
      <x:c r="E2459" t="str">
        <x:f>IF(LEFT(TRIM(A2459),6)="NAICS ",IFERROR(MID(TRIM(A2459),7,FIND(" ",TRIM(A2459)&amp;" ",7)-7),""),"")</x:f>
      </x:c>
      <x:c r="F2459" t="str">
        <x:f>IF(E2459="","",TRIM(MID(TRIM(A2459),FIND(" ",TRIM(A2459)&amp;" ",7)+1,255)))</x:f>
      </x:c>
      <x:c r="G2459" t="str">
        <x:f>IF(E2459="","",IF(COUNTIF('DATA QCEW'!$A$2:$A$20,E2459)&gt;0,"19-SECTOR","DETAIL / OTHER"))</x:f>
      </x:c>
    </x:row>
    <x:row r="2460">
      <x:c r="D2460" s="22"/>
      <x:c r="E2460" t="str">
        <x:f>IF(LEFT(TRIM(A2460),6)="NAICS ",IFERROR(MID(TRIM(A2460),7,FIND(" ",TRIM(A2460)&amp;" ",7)-7),""),"")</x:f>
      </x:c>
      <x:c r="F2460" t="str">
        <x:f>IF(E2460="","",TRIM(MID(TRIM(A2460),FIND(" ",TRIM(A2460)&amp;" ",7)+1,255)))</x:f>
      </x:c>
      <x:c r="G2460" t="str">
        <x:f>IF(E2460="","",IF(COUNTIF('DATA QCEW'!$A$2:$A$20,E2460)&gt;0,"19-SECTOR","DETAIL / OTHER"))</x:f>
      </x:c>
    </x:row>
    <x:row r="2461">
      <x:c r="D2461" s="22"/>
      <x:c r="E2461" t="str">
        <x:f>IF(LEFT(TRIM(A2461),6)="NAICS ",IFERROR(MID(TRIM(A2461),7,FIND(" ",TRIM(A2461)&amp;" ",7)-7),""),"")</x:f>
      </x:c>
      <x:c r="F2461" t="str">
        <x:f>IF(E2461="","",TRIM(MID(TRIM(A2461),FIND(" ",TRIM(A2461)&amp;" ",7)+1,255)))</x:f>
      </x:c>
      <x:c r="G2461" t="str">
        <x:f>IF(E2461="","",IF(COUNTIF('DATA QCEW'!$A$2:$A$20,E2461)&gt;0,"19-SECTOR","DETAIL / OTHER"))</x:f>
      </x:c>
    </x:row>
    <x:row r="2462">
      <x:c r="D2462" s="22"/>
      <x:c r="E2462" t="str">
        <x:f>IF(LEFT(TRIM(A2462),6)="NAICS ",IFERROR(MID(TRIM(A2462),7,FIND(" ",TRIM(A2462)&amp;" ",7)-7),""),"")</x:f>
      </x:c>
      <x:c r="F2462" t="str">
        <x:f>IF(E2462="","",TRIM(MID(TRIM(A2462),FIND(" ",TRIM(A2462)&amp;" ",7)+1,255)))</x:f>
      </x:c>
      <x:c r="G2462" t="str">
        <x:f>IF(E2462="","",IF(COUNTIF('DATA QCEW'!$A$2:$A$20,E2462)&gt;0,"19-SECTOR","DETAIL / OTHER"))</x:f>
      </x:c>
    </x:row>
    <x:row r="2463">
      <x:c r="D2463" s="22"/>
      <x:c r="E2463" t="str">
        <x:f>IF(LEFT(TRIM(A2463),6)="NAICS ",IFERROR(MID(TRIM(A2463),7,FIND(" ",TRIM(A2463)&amp;" ",7)-7),""),"")</x:f>
      </x:c>
      <x:c r="F2463" t="str">
        <x:f>IF(E2463="","",TRIM(MID(TRIM(A2463),FIND(" ",TRIM(A2463)&amp;" ",7)+1,255)))</x:f>
      </x:c>
      <x:c r="G2463" t="str">
        <x:f>IF(E2463="","",IF(COUNTIF('DATA QCEW'!$A$2:$A$20,E2463)&gt;0,"19-SECTOR","DETAIL / OTHER"))</x:f>
      </x:c>
    </x:row>
    <x:row r="2464">
      <x:c r="D2464" s="22"/>
      <x:c r="E2464" t="str">
        <x:f>IF(LEFT(TRIM(A2464),6)="NAICS ",IFERROR(MID(TRIM(A2464),7,FIND(" ",TRIM(A2464)&amp;" ",7)-7),""),"")</x:f>
      </x:c>
      <x:c r="F2464" t="str">
        <x:f>IF(E2464="","",TRIM(MID(TRIM(A2464),FIND(" ",TRIM(A2464)&amp;" ",7)+1,255)))</x:f>
      </x:c>
      <x:c r="G2464" t="str">
        <x:f>IF(E2464="","",IF(COUNTIF('DATA QCEW'!$A$2:$A$20,E2464)&gt;0,"19-SECTOR","DETAIL / OTHER"))</x:f>
      </x:c>
    </x:row>
    <x:row r="2465">
      <x:c r="D2465" s="22"/>
      <x:c r="E2465" t="str">
        <x:f>IF(LEFT(TRIM(A2465),6)="NAICS ",IFERROR(MID(TRIM(A2465),7,FIND(" ",TRIM(A2465)&amp;" ",7)-7),""),"")</x:f>
      </x:c>
      <x:c r="F2465" t="str">
        <x:f>IF(E2465="","",TRIM(MID(TRIM(A2465),FIND(" ",TRIM(A2465)&amp;" ",7)+1,255)))</x:f>
      </x:c>
      <x:c r="G2465" t="str">
        <x:f>IF(E2465="","",IF(COUNTIF('DATA QCEW'!$A$2:$A$20,E2465)&gt;0,"19-SECTOR","DETAIL / OTHER"))</x:f>
      </x:c>
    </x:row>
    <x:row r="2466">
      <x:c r="D2466" s="22"/>
      <x:c r="E2466" t="str">
        <x:f>IF(LEFT(TRIM(A2466),6)="NAICS ",IFERROR(MID(TRIM(A2466),7,FIND(" ",TRIM(A2466)&amp;" ",7)-7),""),"")</x:f>
      </x:c>
      <x:c r="F2466" t="str">
        <x:f>IF(E2466="","",TRIM(MID(TRIM(A2466),FIND(" ",TRIM(A2466)&amp;" ",7)+1,255)))</x:f>
      </x:c>
      <x:c r="G2466" t="str">
        <x:f>IF(E2466="","",IF(COUNTIF('DATA QCEW'!$A$2:$A$20,E2466)&gt;0,"19-SECTOR","DETAIL / OTHER"))</x:f>
      </x:c>
    </x:row>
    <x:row r="2467">
      <x:c r="D2467" s="22"/>
      <x:c r="E2467" t="str">
        <x:f>IF(LEFT(TRIM(A2467),6)="NAICS ",IFERROR(MID(TRIM(A2467),7,FIND(" ",TRIM(A2467)&amp;" ",7)-7),""),"")</x:f>
      </x:c>
      <x:c r="F2467" t="str">
        <x:f>IF(E2467="","",TRIM(MID(TRIM(A2467),FIND(" ",TRIM(A2467)&amp;" ",7)+1,255)))</x:f>
      </x:c>
      <x:c r="G2467" t="str">
        <x:f>IF(E2467="","",IF(COUNTIF('DATA QCEW'!$A$2:$A$20,E2467)&gt;0,"19-SECTOR","DETAIL / OTHER"))</x:f>
      </x:c>
    </x:row>
    <x:row r="2468">
      <x:c r="D2468" s="22"/>
      <x:c r="E2468" t="str">
        <x:f>IF(LEFT(TRIM(A2468),6)="NAICS ",IFERROR(MID(TRIM(A2468),7,FIND(" ",TRIM(A2468)&amp;" ",7)-7),""),"")</x:f>
      </x:c>
      <x:c r="F2468" t="str">
        <x:f>IF(E2468="","",TRIM(MID(TRIM(A2468),FIND(" ",TRIM(A2468)&amp;" ",7)+1,255)))</x:f>
      </x:c>
      <x:c r="G2468" t="str">
        <x:f>IF(E2468="","",IF(COUNTIF('DATA QCEW'!$A$2:$A$20,E2468)&gt;0,"19-SECTOR","DETAIL / OTHER"))</x:f>
      </x:c>
    </x:row>
    <x:row r="2469">
      <x:c r="D2469" s="22"/>
      <x:c r="E2469" t="str">
        <x:f>IF(LEFT(TRIM(A2469),6)="NAICS ",IFERROR(MID(TRIM(A2469),7,FIND(" ",TRIM(A2469)&amp;" ",7)-7),""),"")</x:f>
      </x:c>
      <x:c r="F2469" t="str">
        <x:f>IF(E2469="","",TRIM(MID(TRIM(A2469),FIND(" ",TRIM(A2469)&amp;" ",7)+1,255)))</x:f>
      </x:c>
      <x:c r="G2469" t="str">
        <x:f>IF(E2469="","",IF(COUNTIF('DATA QCEW'!$A$2:$A$20,E2469)&gt;0,"19-SECTOR","DETAIL / OTHER"))</x:f>
      </x:c>
    </x:row>
    <x:row r="2470">
      <x:c r="D2470" s="22"/>
      <x:c r="E2470" t="str">
        <x:f>IF(LEFT(TRIM(A2470),6)="NAICS ",IFERROR(MID(TRIM(A2470),7,FIND(" ",TRIM(A2470)&amp;" ",7)-7),""),"")</x:f>
      </x:c>
      <x:c r="F2470" t="str">
        <x:f>IF(E2470="","",TRIM(MID(TRIM(A2470),FIND(" ",TRIM(A2470)&amp;" ",7)+1,255)))</x:f>
      </x:c>
      <x:c r="G2470" t="str">
        <x:f>IF(E2470="","",IF(COUNTIF('DATA QCEW'!$A$2:$A$20,E2470)&gt;0,"19-SECTOR","DETAIL / OTHER"))</x:f>
      </x:c>
    </x:row>
    <x:row r="2471">
      <x:c r="D2471" s="22"/>
      <x:c r="E2471" t="str">
        <x:f>IF(LEFT(TRIM(A2471),6)="NAICS ",IFERROR(MID(TRIM(A2471),7,FIND(" ",TRIM(A2471)&amp;" ",7)-7),""),"")</x:f>
      </x:c>
      <x:c r="F2471" t="str">
        <x:f>IF(E2471="","",TRIM(MID(TRIM(A2471),FIND(" ",TRIM(A2471)&amp;" ",7)+1,255)))</x:f>
      </x:c>
      <x:c r="G2471" t="str">
        <x:f>IF(E2471="","",IF(COUNTIF('DATA QCEW'!$A$2:$A$20,E2471)&gt;0,"19-SECTOR","DETAIL / OTHER"))</x:f>
      </x:c>
    </x:row>
    <x:row r="2472">
      <x:c r="D2472" s="22"/>
      <x:c r="E2472" t="str">
        <x:f>IF(LEFT(TRIM(A2472),6)="NAICS ",IFERROR(MID(TRIM(A2472),7,FIND(" ",TRIM(A2472)&amp;" ",7)-7),""),"")</x:f>
      </x:c>
      <x:c r="F2472" t="str">
        <x:f>IF(E2472="","",TRIM(MID(TRIM(A2472),FIND(" ",TRIM(A2472)&amp;" ",7)+1,255)))</x:f>
      </x:c>
      <x:c r="G2472" t="str">
        <x:f>IF(E2472="","",IF(COUNTIF('DATA QCEW'!$A$2:$A$20,E2472)&gt;0,"19-SECTOR","DETAIL / OTHER"))</x:f>
      </x:c>
    </x:row>
    <x:row r="2473">
      <x:c r="D2473" s="22"/>
      <x:c r="E2473" t="str">
        <x:f>IF(LEFT(TRIM(A2473),6)="NAICS ",IFERROR(MID(TRIM(A2473),7,FIND(" ",TRIM(A2473)&amp;" ",7)-7),""),"")</x:f>
      </x:c>
      <x:c r="F2473" t="str">
        <x:f>IF(E2473="","",TRIM(MID(TRIM(A2473),FIND(" ",TRIM(A2473)&amp;" ",7)+1,255)))</x:f>
      </x:c>
      <x:c r="G2473" t="str">
        <x:f>IF(E2473="","",IF(COUNTIF('DATA QCEW'!$A$2:$A$20,E2473)&gt;0,"19-SECTOR","DETAIL / OTHER"))</x:f>
      </x:c>
    </x:row>
    <x:row r="2474">
      <x:c r="D2474" s="22"/>
      <x:c r="E2474" t="str">
        <x:f>IF(LEFT(TRIM(A2474),6)="NAICS ",IFERROR(MID(TRIM(A2474),7,FIND(" ",TRIM(A2474)&amp;" ",7)-7),""),"")</x:f>
      </x:c>
      <x:c r="F2474" t="str">
        <x:f>IF(E2474="","",TRIM(MID(TRIM(A2474),FIND(" ",TRIM(A2474)&amp;" ",7)+1,255)))</x:f>
      </x:c>
      <x:c r="G2474" t="str">
        <x:f>IF(E2474="","",IF(COUNTIF('DATA QCEW'!$A$2:$A$20,E2474)&gt;0,"19-SECTOR","DETAIL / OTHER"))</x:f>
      </x:c>
    </x:row>
    <x:row r="2475">
      <x:c r="D2475" s="22"/>
      <x:c r="E2475" t="str">
        <x:f>IF(LEFT(TRIM(A2475),6)="NAICS ",IFERROR(MID(TRIM(A2475),7,FIND(" ",TRIM(A2475)&amp;" ",7)-7),""),"")</x:f>
      </x:c>
      <x:c r="F2475" t="str">
        <x:f>IF(E2475="","",TRIM(MID(TRIM(A2475),FIND(" ",TRIM(A2475)&amp;" ",7)+1,255)))</x:f>
      </x:c>
      <x:c r="G2475" t="str">
        <x:f>IF(E2475="","",IF(COUNTIF('DATA QCEW'!$A$2:$A$20,E2475)&gt;0,"19-SECTOR","DETAIL / OTHER"))</x:f>
      </x:c>
    </x:row>
    <x:row r="2476">
      <x:c r="D2476" s="22"/>
      <x:c r="E2476" t="str">
        <x:f>IF(LEFT(TRIM(A2476),6)="NAICS ",IFERROR(MID(TRIM(A2476),7,FIND(" ",TRIM(A2476)&amp;" ",7)-7),""),"")</x:f>
      </x:c>
      <x:c r="F2476" t="str">
        <x:f>IF(E2476="","",TRIM(MID(TRIM(A2476),FIND(" ",TRIM(A2476)&amp;" ",7)+1,255)))</x:f>
      </x:c>
      <x:c r="G2476" t="str">
        <x:f>IF(E2476="","",IF(COUNTIF('DATA QCEW'!$A$2:$A$20,E2476)&gt;0,"19-SECTOR","DETAIL / OTHER"))</x:f>
      </x:c>
    </x:row>
    <x:row r="2477">
      <x:c r="D2477" s="22"/>
      <x:c r="E2477" t="str">
        <x:f>IF(LEFT(TRIM(A2477),6)="NAICS ",IFERROR(MID(TRIM(A2477),7,FIND(" ",TRIM(A2477)&amp;" ",7)-7),""),"")</x:f>
      </x:c>
      <x:c r="F2477" t="str">
        <x:f>IF(E2477="","",TRIM(MID(TRIM(A2477),FIND(" ",TRIM(A2477)&amp;" ",7)+1,255)))</x:f>
      </x:c>
      <x:c r="G2477" t="str">
        <x:f>IF(E2477="","",IF(COUNTIF('DATA QCEW'!$A$2:$A$20,E2477)&gt;0,"19-SECTOR","DETAIL / OTHER"))</x:f>
      </x:c>
    </x:row>
    <x:row r="2478">
      <x:c r="D2478" s="22"/>
      <x:c r="E2478" t="str">
        <x:f>IF(LEFT(TRIM(A2478),6)="NAICS ",IFERROR(MID(TRIM(A2478),7,FIND(" ",TRIM(A2478)&amp;" ",7)-7),""),"")</x:f>
      </x:c>
      <x:c r="F2478" t="str">
        <x:f>IF(E2478="","",TRIM(MID(TRIM(A2478),FIND(" ",TRIM(A2478)&amp;" ",7)+1,255)))</x:f>
      </x:c>
      <x:c r="G2478" t="str">
        <x:f>IF(E2478="","",IF(COUNTIF('DATA QCEW'!$A$2:$A$20,E2478)&gt;0,"19-SECTOR","DETAIL / OTHER"))</x:f>
      </x:c>
    </x:row>
    <x:row r="2479">
      <x:c r="D2479" s="22"/>
      <x:c r="E2479" t="str">
        <x:f>IF(LEFT(TRIM(A2479),6)="NAICS ",IFERROR(MID(TRIM(A2479),7,FIND(" ",TRIM(A2479)&amp;" ",7)-7),""),"")</x:f>
      </x:c>
      <x:c r="F2479" t="str">
        <x:f>IF(E2479="","",TRIM(MID(TRIM(A2479),FIND(" ",TRIM(A2479)&amp;" ",7)+1,255)))</x:f>
      </x:c>
      <x:c r="G2479" t="str">
        <x:f>IF(E2479="","",IF(COUNTIF('DATA QCEW'!$A$2:$A$20,E2479)&gt;0,"19-SECTOR","DETAIL / OTHER"))</x:f>
      </x:c>
    </x:row>
    <x:row r="2480">
      <x:c r="D2480" s="22"/>
      <x:c r="E2480" t="str">
        <x:f>IF(LEFT(TRIM(A2480),6)="NAICS ",IFERROR(MID(TRIM(A2480),7,FIND(" ",TRIM(A2480)&amp;" ",7)-7),""),"")</x:f>
      </x:c>
      <x:c r="F2480" t="str">
        <x:f>IF(E2480="","",TRIM(MID(TRIM(A2480),FIND(" ",TRIM(A2480)&amp;" ",7)+1,255)))</x:f>
      </x:c>
      <x:c r="G2480" t="str">
        <x:f>IF(E2480="","",IF(COUNTIF('DATA QCEW'!$A$2:$A$20,E2480)&gt;0,"19-SECTOR","DETAIL / OTHER"))</x:f>
      </x:c>
    </x:row>
    <x:row r="2481">
      <x:c r="D2481" s="22"/>
      <x:c r="E2481" t="str">
        <x:f>IF(LEFT(TRIM(A2481),6)="NAICS ",IFERROR(MID(TRIM(A2481),7,FIND(" ",TRIM(A2481)&amp;" ",7)-7),""),"")</x:f>
      </x:c>
      <x:c r="F2481" t="str">
        <x:f>IF(E2481="","",TRIM(MID(TRIM(A2481),FIND(" ",TRIM(A2481)&amp;" ",7)+1,255)))</x:f>
      </x:c>
      <x:c r="G2481" t="str">
        <x:f>IF(E2481="","",IF(COUNTIF('DATA QCEW'!$A$2:$A$20,E2481)&gt;0,"19-SECTOR","DETAIL / OTHER"))</x:f>
      </x:c>
    </x:row>
    <x:row r="2482">
      <x:c r="D2482" s="22"/>
      <x:c r="E2482" t="str">
        <x:f>IF(LEFT(TRIM(A2482),6)="NAICS ",IFERROR(MID(TRIM(A2482),7,FIND(" ",TRIM(A2482)&amp;" ",7)-7),""),"")</x:f>
      </x:c>
      <x:c r="F2482" t="str">
        <x:f>IF(E2482="","",TRIM(MID(TRIM(A2482),FIND(" ",TRIM(A2482)&amp;" ",7)+1,255)))</x:f>
      </x:c>
      <x:c r="G2482" t="str">
        <x:f>IF(E2482="","",IF(COUNTIF('DATA QCEW'!$A$2:$A$20,E2482)&gt;0,"19-SECTOR","DETAIL / OTHER"))</x:f>
      </x:c>
    </x:row>
    <x:row r="2483">
      <x:c r="D2483" s="22"/>
      <x:c r="E2483" t="str">
        <x:f>IF(LEFT(TRIM(A2483),6)="NAICS ",IFERROR(MID(TRIM(A2483),7,FIND(" ",TRIM(A2483)&amp;" ",7)-7),""),"")</x:f>
      </x:c>
      <x:c r="F2483" t="str">
        <x:f>IF(E2483="","",TRIM(MID(TRIM(A2483),FIND(" ",TRIM(A2483)&amp;" ",7)+1,255)))</x:f>
      </x:c>
      <x:c r="G2483" t="str">
        <x:f>IF(E2483="","",IF(COUNTIF('DATA QCEW'!$A$2:$A$20,E2483)&gt;0,"19-SECTOR","DETAIL / OTHER"))</x:f>
      </x:c>
    </x:row>
    <x:row r="2484">
      <x:c r="D2484" s="22"/>
      <x:c r="E2484" t="str">
        <x:f>IF(LEFT(TRIM(A2484),6)="NAICS ",IFERROR(MID(TRIM(A2484),7,FIND(" ",TRIM(A2484)&amp;" ",7)-7),""),"")</x:f>
      </x:c>
      <x:c r="F2484" t="str">
        <x:f>IF(E2484="","",TRIM(MID(TRIM(A2484),FIND(" ",TRIM(A2484)&amp;" ",7)+1,255)))</x:f>
      </x:c>
      <x:c r="G2484" t="str">
        <x:f>IF(E2484="","",IF(COUNTIF('DATA QCEW'!$A$2:$A$20,E2484)&gt;0,"19-SECTOR","DETAIL / OTHER"))</x:f>
      </x:c>
    </x:row>
    <x:row r="2485">
      <x:c r="D2485" s="22"/>
      <x:c r="E2485" t="str">
        <x:f>IF(LEFT(TRIM(A2485),6)="NAICS ",IFERROR(MID(TRIM(A2485),7,FIND(" ",TRIM(A2485)&amp;" ",7)-7),""),"")</x:f>
      </x:c>
      <x:c r="F2485" t="str">
        <x:f>IF(E2485="","",TRIM(MID(TRIM(A2485),FIND(" ",TRIM(A2485)&amp;" ",7)+1,255)))</x:f>
      </x:c>
      <x:c r="G2485" t="str">
        <x:f>IF(E2485="","",IF(COUNTIF('DATA QCEW'!$A$2:$A$20,E2485)&gt;0,"19-SECTOR","DETAIL / OTHER"))</x:f>
      </x:c>
    </x:row>
    <x:row r="2486">
      <x:c r="D2486" s="22"/>
      <x:c r="E2486" t="str">
        <x:f>IF(LEFT(TRIM(A2486),6)="NAICS ",IFERROR(MID(TRIM(A2486),7,FIND(" ",TRIM(A2486)&amp;" ",7)-7),""),"")</x:f>
      </x:c>
      <x:c r="F2486" t="str">
        <x:f>IF(E2486="","",TRIM(MID(TRIM(A2486),FIND(" ",TRIM(A2486)&amp;" ",7)+1,255)))</x:f>
      </x:c>
      <x:c r="G2486" t="str">
        <x:f>IF(E2486="","",IF(COUNTIF('DATA QCEW'!$A$2:$A$20,E2486)&gt;0,"19-SECTOR","DETAIL / OTHER"))</x:f>
      </x:c>
    </x:row>
    <x:row r="2487">
      <x:c r="D2487" s="22"/>
      <x:c r="E2487" t="str">
        <x:f>IF(LEFT(TRIM(A2487),6)="NAICS ",IFERROR(MID(TRIM(A2487),7,FIND(" ",TRIM(A2487)&amp;" ",7)-7),""),"")</x:f>
      </x:c>
      <x:c r="F2487" t="str">
        <x:f>IF(E2487="","",TRIM(MID(TRIM(A2487),FIND(" ",TRIM(A2487)&amp;" ",7)+1,255)))</x:f>
      </x:c>
      <x:c r="G2487" t="str">
        <x:f>IF(E2487="","",IF(COUNTIF('DATA QCEW'!$A$2:$A$20,E2487)&gt;0,"19-SECTOR","DETAIL / OTHER"))</x:f>
      </x:c>
    </x:row>
    <x:row r="2488">
      <x:c r="D2488" s="22"/>
      <x:c r="E2488" t="str">
        <x:f>IF(LEFT(TRIM(A2488),6)="NAICS ",IFERROR(MID(TRIM(A2488),7,FIND(" ",TRIM(A2488)&amp;" ",7)-7),""),"")</x:f>
      </x:c>
      <x:c r="F2488" t="str">
        <x:f>IF(E2488="","",TRIM(MID(TRIM(A2488),FIND(" ",TRIM(A2488)&amp;" ",7)+1,255)))</x:f>
      </x:c>
      <x:c r="G2488" t="str">
        <x:f>IF(E2488="","",IF(COUNTIF('DATA QCEW'!$A$2:$A$20,E2488)&gt;0,"19-SECTOR","DETAIL / OTHER"))</x:f>
      </x:c>
    </x:row>
    <x:row r="2489">
      <x:c r="D2489" s="22"/>
      <x:c r="E2489" t="str">
        <x:f>IF(LEFT(TRIM(A2489),6)="NAICS ",IFERROR(MID(TRIM(A2489),7,FIND(" ",TRIM(A2489)&amp;" ",7)-7),""),"")</x:f>
      </x:c>
      <x:c r="F2489" t="str">
        <x:f>IF(E2489="","",TRIM(MID(TRIM(A2489),FIND(" ",TRIM(A2489)&amp;" ",7)+1,255)))</x:f>
      </x:c>
      <x:c r="G2489" t="str">
        <x:f>IF(E2489="","",IF(COUNTIF('DATA QCEW'!$A$2:$A$20,E2489)&gt;0,"19-SECTOR","DETAIL / OTHER"))</x:f>
      </x:c>
    </x:row>
    <x:row r="2490">
      <x:c r="D2490" s="22"/>
      <x:c r="E2490" t="str">
        <x:f>IF(LEFT(TRIM(A2490),6)="NAICS ",IFERROR(MID(TRIM(A2490),7,FIND(" ",TRIM(A2490)&amp;" ",7)-7),""),"")</x:f>
      </x:c>
      <x:c r="F2490" t="str">
        <x:f>IF(E2490="","",TRIM(MID(TRIM(A2490),FIND(" ",TRIM(A2490)&amp;" ",7)+1,255)))</x:f>
      </x:c>
      <x:c r="G2490" t="str">
        <x:f>IF(E2490="","",IF(COUNTIF('DATA QCEW'!$A$2:$A$20,E2490)&gt;0,"19-SECTOR","DETAIL / OTHER"))</x:f>
      </x:c>
    </x:row>
    <x:row r="2491">
      <x:c r="D2491" s="22"/>
      <x:c r="E2491" t="str">
        <x:f>IF(LEFT(TRIM(A2491),6)="NAICS ",IFERROR(MID(TRIM(A2491),7,FIND(" ",TRIM(A2491)&amp;" ",7)-7),""),"")</x:f>
      </x:c>
      <x:c r="F2491" t="str">
        <x:f>IF(E2491="","",TRIM(MID(TRIM(A2491),FIND(" ",TRIM(A2491)&amp;" ",7)+1,255)))</x:f>
      </x:c>
      <x:c r="G2491" t="str">
        <x:f>IF(E2491="","",IF(COUNTIF('DATA QCEW'!$A$2:$A$20,E2491)&gt;0,"19-SECTOR","DETAIL / OTHER"))</x:f>
      </x:c>
    </x:row>
    <x:row r="2492">
      <x:c r="D2492" s="22"/>
      <x:c r="E2492" t="str">
        <x:f>IF(LEFT(TRIM(A2492),6)="NAICS ",IFERROR(MID(TRIM(A2492),7,FIND(" ",TRIM(A2492)&amp;" ",7)-7),""),"")</x:f>
      </x:c>
      <x:c r="F2492" t="str">
        <x:f>IF(E2492="","",TRIM(MID(TRIM(A2492),FIND(" ",TRIM(A2492)&amp;" ",7)+1,255)))</x:f>
      </x:c>
      <x:c r="G2492" t="str">
        <x:f>IF(E2492="","",IF(COUNTIF('DATA QCEW'!$A$2:$A$20,E2492)&gt;0,"19-SECTOR","DETAIL / OTHER"))</x:f>
      </x:c>
    </x:row>
    <x:row r="2493">
      <x:c r="D2493" s="22"/>
      <x:c r="E2493" t="str">
        <x:f>IF(LEFT(TRIM(A2493),6)="NAICS ",IFERROR(MID(TRIM(A2493),7,FIND(" ",TRIM(A2493)&amp;" ",7)-7),""),"")</x:f>
      </x:c>
      <x:c r="F2493" t="str">
        <x:f>IF(E2493="","",TRIM(MID(TRIM(A2493),FIND(" ",TRIM(A2493)&amp;" ",7)+1,255)))</x:f>
      </x:c>
      <x:c r="G2493" t="str">
        <x:f>IF(E2493="","",IF(COUNTIF('DATA QCEW'!$A$2:$A$20,E2493)&gt;0,"19-SECTOR","DETAIL / OTHER"))</x:f>
      </x:c>
    </x:row>
    <x:row r="2494">
      <x:c r="D2494" s="22"/>
      <x:c r="E2494" t="str">
        <x:f>IF(LEFT(TRIM(A2494),6)="NAICS ",IFERROR(MID(TRIM(A2494),7,FIND(" ",TRIM(A2494)&amp;" ",7)-7),""),"")</x:f>
      </x:c>
      <x:c r="F2494" t="str">
        <x:f>IF(E2494="","",TRIM(MID(TRIM(A2494),FIND(" ",TRIM(A2494)&amp;" ",7)+1,255)))</x:f>
      </x:c>
      <x:c r="G2494" t="str">
        <x:f>IF(E2494="","",IF(COUNTIF('DATA QCEW'!$A$2:$A$20,E2494)&gt;0,"19-SECTOR","DETAIL / OTHER"))</x:f>
      </x:c>
    </x:row>
    <x:row r="2495">
      <x:c r="D2495" s="22"/>
      <x:c r="E2495" t="str">
        <x:f>IF(LEFT(TRIM(A2495),6)="NAICS ",IFERROR(MID(TRIM(A2495),7,FIND(" ",TRIM(A2495)&amp;" ",7)-7),""),"")</x:f>
      </x:c>
      <x:c r="F2495" t="str">
        <x:f>IF(E2495="","",TRIM(MID(TRIM(A2495),FIND(" ",TRIM(A2495)&amp;" ",7)+1,255)))</x:f>
      </x:c>
      <x:c r="G2495" t="str">
        <x:f>IF(E2495="","",IF(COUNTIF('DATA QCEW'!$A$2:$A$20,E2495)&gt;0,"19-SECTOR","DETAIL / OTHER"))</x:f>
      </x:c>
    </x:row>
    <x:row r="2496">
      <x:c r="D2496" s="22"/>
      <x:c r="E2496" t="str">
        <x:f>IF(LEFT(TRIM(A2496),6)="NAICS ",IFERROR(MID(TRIM(A2496),7,FIND(" ",TRIM(A2496)&amp;" ",7)-7),""),"")</x:f>
      </x:c>
      <x:c r="F2496" t="str">
        <x:f>IF(E2496="","",TRIM(MID(TRIM(A2496),FIND(" ",TRIM(A2496)&amp;" ",7)+1,255)))</x:f>
      </x:c>
      <x:c r="G2496" t="str">
        <x:f>IF(E2496="","",IF(COUNTIF('DATA QCEW'!$A$2:$A$20,E2496)&gt;0,"19-SECTOR","DETAIL / OTHER"))</x:f>
      </x:c>
    </x:row>
    <x:row r="2497">
      <x:c r="D2497" s="22"/>
      <x:c r="E2497" t="str">
        <x:f>IF(LEFT(TRIM(A2497),6)="NAICS ",IFERROR(MID(TRIM(A2497),7,FIND(" ",TRIM(A2497)&amp;" ",7)-7),""),"")</x:f>
      </x:c>
      <x:c r="F2497" t="str">
        <x:f>IF(E2497="","",TRIM(MID(TRIM(A2497),FIND(" ",TRIM(A2497)&amp;" ",7)+1,255)))</x:f>
      </x:c>
      <x:c r="G2497" t="str">
        <x:f>IF(E2497="","",IF(COUNTIF('DATA QCEW'!$A$2:$A$20,E2497)&gt;0,"19-SECTOR","DETAIL / OTHER"))</x:f>
      </x:c>
    </x:row>
    <x:row r="2498">
      <x:c r="D2498" s="22"/>
      <x:c r="E2498" t="str">
        <x:f>IF(LEFT(TRIM(A2498),6)="NAICS ",IFERROR(MID(TRIM(A2498),7,FIND(" ",TRIM(A2498)&amp;" ",7)-7),""),"")</x:f>
      </x:c>
      <x:c r="F2498" t="str">
        <x:f>IF(E2498="","",TRIM(MID(TRIM(A2498),FIND(" ",TRIM(A2498)&amp;" ",7)+1,255)))</x:f>
      </x:c>
      <x:c r="G2498" t="str">
        <x:f>IF(E2498="","",IF(COUNTIF('DATA QCEW'!$A$2:$A$20,E2498)&gt;0,"19-SECTOR","DETAIL / OTHER"))</x:f>
      </x:c>
    </x:row>
    <x:row r="2499">
      <x:c r="D2499" s="22"/>
      <x:c r="E2499" t="str">
        <x:f>IF(LEFT(TRIM(A2499),6)="NAICS ",IFERROR(MID(TRIM(A2499),7,FIND(" ",TRIM(A2499)&amp;" ",7)-7),""),"")</x:f>
      </x:c>
      <x:c r="F2499" t="str">
        <x:f>IF(E2499="","",TRIM(MID(TRIM(A2499),FIND(" ",TRIM(A2499)&amp;" ",7)+1,255)))</x:f>
      </x:c>
      <x:c r="G2499" t="str">
        <x:f>IF(E2499="","",IF(COUNTIF('DATA QCEW'!$A$2:$A$20,E2499)&gt;0,"19-SECTOR","DETAIL / OTHER"))</x:f>
      </x:c>
    </x:row>
    <x:row r="2500">
      <x:c r="D2500" s="22"/>
      <x:c r="E2500" t="str">
        <x:f>IF(LEFT(TRIM(A2500),6)="NAICS ",IFERROR(MID(TRIM(A2500),7,FIND(" ",TRIM(A2500)&amp;" ",7)-7),""),"")</x:f>
      </x:c>
      <x:c r="F2500" t="str">
        <x:f>IF(E2500="","",TRIM(MID(TRIM(A2500),FIND(" ",TRIM(A2500)&amp;" ",7)+1,255)))</x:f>
      </x:c>
      <x:c r="G2500" t="str">
        <x:f>IF(E2500="","",IF(COUNTIF('DATA QCEW'!$A$2:$A$20,E2500)&gt;0,"19-SECTOR","DETAIL / OTHER"))</x:f>
      </x:c>
    </x:row>
    <x:row r="2501">
      <x:c r="D2501" s="22"/>
      <x:c r="E2501" t="str">
        <x:f>IF(LEFT(TRIM(A2501),6)="NAICS ",IFERROR(MID(TRIM(A2501),7,FIND(" ",TRIM(A2501)&amp;" ",7)-7),""),"")</x:f>
      </x:c>
      <x:c r="F2501" t="str">
        <x:f>IF(E2501="","",TRIM(MID(TRIM(A2501),FIND(" ",TRIM(A2501)&amp;" ",7)+1,255)))</x:f>
      </x:c>
      <x:c r="G2501" t="str">
        <x:f>IF(E2501="","",IF(COUNTIF('DATA QCEW'!$A$2:$A$20,E2501)&gt;0,"19-SECTOR","DETAIL / OTHER"))</x:f>
      </x:c>
    </x:row>
    <x:row r="2502">
      <x:c r="D2502" s="22"/>
      <x:c r="E2502" t="str">
        <x:f>IF(LEFT(TRIM(A2502),6)="NAICS ",IFERROR(MID(TRIM(A2502),7,FIND(" ",TRIM(A2502)&amp;" ",7)-7),""),"")</x:f>
      </x:c>
      <x:c r="F2502" t="str">
        <x:f>IF(E2502="","",TRIM(MID(TRIM(A2502),FIND(" ",TRIM(A2502)&amp;" ",7)+1,255)))</x:f>
      </x:c>
      <x:c r="G2502" t="str">
        <x:f>IF(E2502="","",IF(COUNTIF('DATA QCEW'!$A$2:$A$20,E2502)&gt;0,"19-SECTOR","DETAIL / OTHER"))</x:f>
      </x:c>
    </x:row>
    <x:row r="2503">
      <x:c r="D2503" s="22"/>
      <x:c r="E2503" t="str">
        <x:f>IF(LEFT(TRIM(A2503),6)="NAICS ",IFERROR(MID(TRIM(A2503),7,FIND(" ",TRIM(A2503)&amp;" ",7)-7),""),"")</x:f>
      </x:c>
      <x:c r="F2503" t="str">
        <x:f>IF(E2503="","",TRIM(MID(TRIM(A2503),FIND(" ",TRIM(A2503)&amp;" ",7)+1,255)))</x:f>
      </x:c>
      <x:c r="G2503" t="str">
        <x:f>IF(E2503="","",IF(COUNTIF('DATA QCEW'!$A$2:$A$20,E2503)&gt;0,"19-SECTOR","DETAIL / OTHER"))</x:f>
      </x:c>
    </x:row>
    <x:row r="2504">
      <x:c r="D2504" s="22"/>
      <x:c r="E2504" t="str">
        <x:f>IF(LEFT(TRIM(A2504),6)="NAICS ",IFERROR(MID(TRIM(A2504),7,FIND(" ",TRIM(A2504)&amp;" ",7)-7),""),"")</x:f>
      </x:c>
      <x:c r="F2504" t="str">
        <x:f>IF(E2504="","",TRIM(MID(TRIM(A2504),FIND(" ",TRIM(A2504)&amp;" ",7)+1,255)))</x:f>
      </x:c>
      <x:c r="G2504" t="str">
        <x:f>IF(E2504="","",IF(COUNTIF('DATA QCEW'!$A$2:$A$20,E2504)&gt;0,"19-SECTOR","DETAIL / OTHER"))</x:f>
      </x:c>
    </x:row>
    <x:row r="2505">
      <x:c r="D2505" s="22"/>
      <x:c r="E2505" t="str">
        <x:f>IF(LEFT(TRIM(A2505),6)="NAICS ",IFERROR(MID(TRIM(A2505),7,FIND(" ",TRIM(A2505)&amp;" ",7)-7),""),"")</x:f>
      </x:c>
      <x:c r="F2505" t="str">
        <x:f>IF(E2505="","",TRIM(MID(TRIM(A2505),FIND(" ",TRIM(A2505)&amp;" ",7)+1,255)))</x:f>
      </x:c>
      <x:c r="G2505" t="str">
        <x:f>IF(E2505="","",IF(COUNTIF('DATA QCEW'!$A$2:$A$20,E2505)&gt;0,"19-SECTOR","DETAIL / OTHER"))</x:f>
      </x:c>
    </x:row>
    <x:row r="2506">
      <x:c r="D2506" s="22"/>
      <x:c r="E2506" t="str">
        <x:f>IF(LEFT(TRIM(A2506),6)="NAICS ",IFERROR(MID(TRIM(A2506),7,FIND(" ",TRIM(A2506)&amp;" ",7)-7),""),"")</x:f>
      </x:c>
      <x:c r="F2506" t="str">
        <x:f>IF(E2506="","",TRIM(MID(TRIM(A2506),FIND(" ",TRIM(A2506)&amp;" ",7)+1,255)))</x:f>
      </x:c>
      <x:c r="G2506" t="str">
        <x:f>IF(E2506="","",IF(COUNTIF('DATA QCEW'!$A$2:$A$20,E2506)&gt;0,"19-SECTOR","DETAIL / OTHER"))</x:f>
      </x:c>
    </x:row>
    <x:row r="2507">
      <x:c r="D2507" s="22"/>
      <x:c r="E2507" t="str">
        <x:f>IF(LEFT(TRIM(A2507),6)="NAICS ",IFERROR(MID(TRIM(A2507),7,FIND(" ",TRIM(A2507)&amp;" ",7)-7),""),"")</x:f>
      </x:c>
      <x:c r="F2507" t="str">
        <x:f>IF(E2507="","",TRIM(MID(TRIM(A2507),FIND(" ",TRIM(A2507)&amp;" ",7)+1,255)))</x:f>
      </x:c>
      <x:c r="G2507" t="str">
        <x:f>IF(E2507="","",IF(COUNTIF('DATA QCEW'!$A$2:$A$20,E2507)&gt;0,"19-SECTOR","DETAIL / OTHER"))</x:f>
      </x:c>
    </x:row>
    <x:row r="2508">
      <x:c r="D2508" s="22"/>
      <x:c r="E2508" t="str">
        <x:f>IF(LEFT(TRIM(A2508),6)="NAICS ",IFERROR(MID(TRIM(A2508),7,FIND(" ",TRIM(A2508)&amp;" ",7)-7),""),"")</x:f>
      </x:c>
      <x:c r="F2508" t="str">
        <x:f>IF(E2508="","",TRIM(MID(TRIM(A2508),FIND(" ",TRIM(A2508)&amp;" ",7)+1,255)))</x:f>
      </x:c>
      <x:c r="G2508" t="str">
        <x:f>IF(E2508="","",IF(COUNTIF('DATA QCEW'!$A$2:$A$20,E2508)&gt;0,"19-SECTOR","DETAIL / OTHER"))</x:f>
      </x:c>
    </x:row>
    <x:row r="2509">
      <x:c r="D2509" s="22"/>
      <x:c r="E2509" t="str">
        <x:f>IF(LEFT(TRIM(A2509),6)="NAICS ",IFERROR(MID(TRIM(A2509),7,FIND(" ",TRIM(A2509)&amp;" ",7)-7),""),"")</x:f>
      </x:c>
      <x:c r="F2509" t="str">
        <x:f>IF(E2509="","",TRIM(MID(TRIM(A2509),FIND(" ",TRIM(A2509)&amp;" ",7)+1,255)))</x:f>
      </x:c>
      <x:c r="G2509" t="str">
        <x:f>IF(E2509="","",IF(COUNTIF('DATA QCEW'!$A$2:$A$20,E2509)&gt;0,"19-SECTOR","DETAIL / OTHER"))</x:f>
      </x:c>
    </x:row>
    <x:row r="2510">
      <x:c r="D2510" s="22"/>
      <x:c r="E2510" t="str">
        <x:f>IF(LEFT(TRIM(A2510),6)="NAICS ",IFERROR(MID(TRIM(A2510),7,FIND(" ",TRIM(A2510)&amp;" ",7)-7),""),"")</x:f>
      </x:c>
      <x:c r="F2510" t="str">
        <x:f>IF(E2510="","",TRIM(MID(TRIM(A2510),FIND(" ",TRIM(A2510)&amp;" ",7)+1,255)))</x:f>
      </x:c>
      <x:c r="G2510" t="str">
        <x:f>IF(E2510="","",IF(COUNTIF('DATA QCEW'!$A$2:$A$20,E2510)&gt;0,"19-SECTOR","DETAIL / OTHER"))</x:f>
      </x:c>
    </x:row>
    <x:row r="2511">
      <x:c r="D2511" s="22"/>
      <x:c r="E2511" t="str">
        <x:f>IF(LEFT(TRIM(A2511),6)="NAICS ",IFERROR(MID(TRIM(A2511),7,FIND(" ",TRIM(A2511)&amp;" ",7)-7),""),"")</x:f>
      </x:c>
      <x:c r="F2511" t="str">
        <x:f>IF(E2511="","",TRIM(MID(TRIM(A2511),FIND(" ",TRIM(A2511)&amp;" ",7)+1,255)))</x:f>
      </x:c>
      <x:c r="G2511" t="str">
        <x:f>IF(E2511="","",IF(COUNTIF('DATA QCEW'!$A$2:$A$20,E2511)&gt;0,"19-SECTOR","DETAIL / OTHER"))</x:f>
      </x:c>
    </x:row>
    <x:row r="2512">
      <x:c r="D2512" s="22"/>
      <x:c r="E2512" t="str">
        <x:f>IF(LEFT(TRIM(A2512),6)="NAICS ",IFERROR(MID(TRIM(A2512),7,FIND(" ",TRIM(A2512)&amp;" ",7)-7),""),"")</x:f>
      </x:c>
      <x:c r="F2512" t="str">
        <x:f>IF(E2512="","",TRIM(MID(TRIM(A2512),FIND(" ",TRIM(A2512)&amp;" ",7)+1,255)))</x:f>
      </x:c>
      <x:c r="G2512" t="str">
        <x:f>IF(E2512="","",IF(COUNTIF('DATA QCEW'!$A$2:$A$20,E2512)&gt;0,"19-SECTOR","DETAIL / OTHER"))</x:f>
      </x:c>
    </x:row>
    <x:row r="2513">
      <x:c r="D2513" s="22"/>
      <x:c r="E2513" t="str">
        <x:f>IF(LEFT(TRIM(A2513),6)="NAICS ",IFERROR(MID(TRIM(A2513),7,FIND(" ",TRIM(A2513)&amp;" ",7)-7),""),"")</x:f>
      </x:c>
      <x:c r="F2513" t="str">
        <x:f>IF(E2513="","",TRIM(MID(TRIM(A2513),FIND(" ",TRIM(A2513)&amp;" ",7)+1,255)))</x:f>
      </x:c>
      <x:c r="G2513" t="str">
        <x:f>IF(E2513="","",IF(COUNTIF('DATA QCEW'!$A$2:$A$20,E2513)&gt;0,"19-SECTOR","DETAIL / OTHER"))</x:f>
      </x:c>
    </x:row>
    <x:row r="2514">
      <x:c r="D2514" s="22"/>
      <x:c r="E2514" t="str">
        <x:f>IF(LEFT(TRIM(A2514),6)="NAICS ",IFERROR(MID(TRIM(A2514),7,FIND(" ",TRIM(A2514)&amp;" ",7)-7),""),"")</x:f>
      </x:c>
      <x:c r="F2514" t="str">
        <x:f>IF(E2514="","",TRIM(MID(TRIM(A2514),FIND(" ",TRIM(A2514)&amp;" ",7)+1,255)))</x:f>
      </x:c>
      <x:c r="G2514" t="str">
        <x:f>IF(E2514="","",IF(COUNTIF('DATA QCEW'!$A$2:$A$20,E2514)&gt;0,"19-SECTOR","DETAIL / OTHER"))</x:f>
      </x:c>
    </x:row>
    <x:row r="2515">
      <x:c r="D2515" s="22"/>
      <x:c r="E2515" t="str">
        <x:f>IF(LEFT(TRIM(A2515),6)="NAICS ",IFERROR(MID(TRIM(A2515),7,FIND(" ",TRIM(A2515)&amp;" ",7)-7),""),"")</x:f>
      </x:c>
      <x:c r="F2515" t="str">
        <x:f>IF(E2515="","",TRIM(MID(TRIM(A2515),FIND(" ",TRIM(A2515)&amp;" ",7)+1,255)))</x:f>
      </x:c>
      <x:c r="G2515" t="str">
        <x:f>IF(E2515="","",IF(COUNTIF('DATA QCEW'!$A$2:$A$20,E2515)&gt;0,"19-SECTOR","DETAIL / OTHER"))</x:f>
      </x:c>
    </x:row>
    <x:row r="2516">
      <x:c r="D2516" s="22"/>
      <x:c r="E2516" t="str">
        <x:f>IF(LEFT(TRIM(A2516),6)="NAICS ",IFERROR(MID(TRIM(A2516),7,FIND(" ",TRIM(A2516)&amp;" ",7)-7),""),"")</x:f>
      </x:c>
      <x:c r="F2516" t="str">
        <x:f>IF(E2516="","",TRIM(MID(TRIM(A2516),FIND(" ",TRIM(A2516)&amp;" ",7)+1,255)))</x:f>
      </x:c>
      <x:c r="G2516" t="str">
        <x:f>IF(E2516="","",IF(COUNTIF('DATA QCEW'!$A$2:$A$20,E2516)&gt;0,"19-SECTOR","DETAIL / OTHER"))</x:f>
      </x:c>
    </x:row>
    <x:row r="2517">
      <x:c r="D2517" s="22"/>
      <x:c r="E2517" t="str">
        <x:f>IF(LEFT(TRIM(A2517),6)="NAICS ",IFERROR(MID(TRIM(A2517),7,FIND(" ",TRIM(A2517)&amp;" ",7)-7),""),"")</x:f>
      </x:c>
      <x:c r="F2517" t="str">
        <x:f>IF(E2517="","",TRIM(MID(TRIM(A2517),FIND(" ",TRIM(A2517)&amp;" ",7)+1,255)))</x:f>
      </x:c>
      <x:c r="G2517" t="str">
        <x:f>IF(E2517="","",IF(COUNTIF('DATA QCEW'!$A$2:$A$20,E2517)&gt;0,"19-SECTOR","DETAIL / OTHER"))</x:f>
      </x:c>
    </x:row>
    <x:row r="2518">
      <x:c r="D2518" s="22"/>
      <x:c r="E2518" t="str">
        <x:f>IF(LEFT(TRIM(A2518),6)="NAICS ",IFERROR(MID(TRIM(A2518),7,FIND(" ",TRIM(A2518)&amp;" ",7)-7),""),"")</x:f>
      </x:c>
      <x:c r="F2518" t="str">
        <x:f>IF(E2518="","",TRIM(MID(TRIM(A2518),FIND(" ",TRIM(A2518)&amp;" ",7)+1,255)))</x:f>
      </x:c>
      <x:c r="G2518" t="str">
        <x:f>IF(E2518="","",IF(COUNTIF('DATA QCEW'!$A$2:$A$20,E2518)&gt;0,"19-SECTOR","DETAIL / OTHER"))</x:f>
      </x:c>
    </x:row>
    <x:row r="2519">
      <x:c r="D2519" s="22"/>
      <x:c r="E2519" t="str">
        <x:f>IF(LEFT(TRIM(A2519),6)="NAICS ",IFERROR(MID(TRIM(A2519),7,FIND(" ",TRIM(A2519)&amp;" ",7)-7),""),"")</x:f>
      </x:c>
      <x:c r="F2519" t="str">
        <x:f>IF(E2519="","",TRIM(MID(TRIM(A2519),FIND(" ",TRIM(A2519)&amp;" ",7)+1,255)))</x:f>
      </x:c>
      <x:c r="G2519" t="str">
        <x:f>IF(E2519="","",IF(COUNTIF('DATA QCEW'!$A$2:$A$20,E2519)&gt;0,"19-SECTOR","DETAIL / OTHER"))</x:f>
      </x:c>
    </x:row>
    <x:row r="2520">
      <x:c r="D2520" s="22"/>
      <x:c r="E2520" t="str">
        <x:f>IF(LEFT(TRIM(A2520),6)="NAICS ",IFERROR(MID(TRIM(A2520),7,FIND(" ",TRIM(A2520)&amp;" ",7)-7),""),"")</x:f>
      </x:c>
      <x:c r="F2520" t="str">
        <x:f>IF(E2520="","",TRIM(MID(TRIM(A2520),FIND(" ",TRIM(A2520)&amp;" ",7)+1,255)))</x:f>
      </x:c>
      <x:c r="G2520" t="str">
        <x:f>IF(E2520="","",IF(COUNTIF('DATA QCEW'!$A$2:$A$20,E2520)&gt;0,"19-SECTOR","DETAIL / OTHER"))</x:f>
      </x:c>
    </x:row>
    <x:row r="2521">
      <x:c r="D2521" s="22"/>
      <x:c r="E2521" t="str">
        <x:f>IF(LEFT(TRIM(A2521),6)="NAICS ",IFERROR(MID(TRIM(A2521),7,FIND(" ",TRIM(A2521)&amp;" ",7)-7),""),"")</x:f>
      </x:c>
      <x:c r="F2521" t="str">
        <x:f>IF(E2521="","",TRIM(MID(TRIM(A2521),FIND(" ",TRIM(A2521)&amp;" ",7)+1,255)))</x:f>
      </x:c>
      <x:c r="G2521" t="str">
        <x:f>IF(E2521="","",IF(COUNTIF('DATA QCEW'!$A$2:$A$20,E2521)&gt;0,"19-SECTOR","DETAIL / OTHER"))</x:f>
      </x:c>
    </x:row>
    <x:row r="2522">
      <x:c r="D2522" s="22"/>
      <x:c r="E2522" t="str">
        <x:f>IF(LEFT(TRIM(A2522),6)="NAICS ",IFERROR(MID(TRIM(A2522),7,FIND(" ",TRIM(A2522)&amp;" ",7)-7),""),"")</x:f>
      </x:c>
      <x:c r="F2522" t="str">
        <x:f>IF(E2522="","",TRIM(MID(TRIM(A2522),FIND(" ",TRIM(A2522)&amp;" ",7)+1,255)))</x:f>
      </x:c>
      <x:c r="G2522" t="str">
        <x:f>IF(E2522="","",IF(COUNTIF('DATA QCEW'!$A$2:$A$20,E2522)&gt;0,"19-SECTOR","DETAIL / OTHER"))</x:f>
      </x:c>
    </x:row>
    <x:row r="2523">
      <x:c r="D2523" s="22"/>
      <x:c r="E2523" t="str">
        <x:f>IF(LEFT(TRIM(A2523),6)="NAICS ",IFERROR(MID(TRIM(A2523),7,FIND(" ",TRIM(A2523)&amp;" ",7)-7),""),"")</x:f>
      </x:c>
      <x:c r="F2523" t="str">
        <x:f>IF(E2523="","",TRIM(MID(TRIM(A2523),FIND(" ",TRIM(A2523)&amp;" ",7)+1,255)))</x:f>
      </x:c>
      <x:c r="G2523" t="str">
        <x:f>IF(E2523="","",IF(COUNTIF('DATA QCEW'!$A$2:$A$20,E2523)&gt;0,"19-SECTOR","DETAIL / OTHER"))</x:f>
      </x:c>
    </x:row>
    <x:row r="2524">
      <x:c r="D2524" s="22"/>
      <x:c r="E2524" t="str">
        <x:f>IF(LEFT(TRIM(A2524),6)="NAICS ",IFERROR(MID(TRIM(A2524),7,FIND(" ",TRIM(A2524)&amp;" ",7)-7),""),"")</x:f>
      </x:c>
      <x:c r="F2524" t="str">
        <x:f>IF(E2524="","",TRIM(MID(TRIM(A2524),FIND(" ",TRIM(A2524)&amp;" ",7)+1,255)))</x:f>
      </x:c>
      <x:c r="G2524" t="str">
        <x:f>IF(E2524="","",IF(COUNTIF('DATA QCEW'!$A$2:$A$20,E2524)&gt;0,"19-SECTOR","DETAIL / OTHER"))</x:f>
      </x:c>
    </x:row>
    <x:row r="2525">
      <x:c r="D2525" s="22"/>
      <x:c r="E2525" t="str">
        <x:f>IF(LEFT(TRIM(A2525),6)="NAICS ",IFERROR(MID(TRIM(A2525),7,FIND(" ",TRIM(A2525)&amp;" ",7)-7),""),"")</x:f>
      </x:c>
      <x:c r="F2525" t="str">
        <x:f>IF(E2525="","",TRIM(MID(TRIM(A2525),FIND(" ",TRIM(A2525)&amp;" ",7)+1,255)))</x:f>
      </x:c>
      <x:c r="G2525" t="str">
        <x:f>IF(E2525="","",IF(COUNTIF('DATA QCEW'!$A$2:$A$20,E2525)&gt;0,"19-SECTOR","DETAIL / OTHER"))</x:f>
      </x:c>
    </x:row>
    <x:row r="2526">
      <x:c r="D2526" s="22"/>
      <x:c r="E2526" t="str">
        <x:f>IF(LEFT(TRIM(A2526),6)="NAICS ",IFERROR(MID(TRIM(A2526),7,FIND(" ",TRIM(A2526)&amp;" ",7)-7),""),"")</x:f>
      </x:c>
      <x:c r="F2526" t="str">
        <x:f>IF(E2526="","",TRIM(MID(TRIM(A2526),FIND(" ",TRIM(A2526)&amp;" ",7)+1,255)))</x:f>
      </x:c>
      <x:c r="G2526" t="str">
        <x:f>IF(E2526="","",IF(COUNTIF('DATA QCEW'!$A$2:$A$20,E2526)&gt;0,"19-SECTOR","DETAIL / OTHER"))</x:f>
      </x:c>
    </x:row>
    <x:row r="2527">
      <x:c r="D2527" s="22"/>
      <x:c r="E2527" t="str">
        <x:f>IF(LEFT(TRIM(A2527),6)="NAICS ",IFERROR(MID(TRIM(A2527),7,FIND(" ",TRIM(A2527)&amp;" ",7)-7),""),"")</x:f>
      </x:c>
      <x:c r="F2527" t="str">
        <x:f>IF(E2527="","",TRIM(MID(TRIM(A2527),FIND(" ",TRIM(A2527)&amp;" ",7)+1,255)))</x:f>
      </x:c>
      <x:c r="G2527" t="str">
        <x:f>IF(E2527="","",IF(COUNTIF('DATA QCEW'!$A$2:$A$20,E2527)&gt;0,"19-SECTOR","DETAIL / OTHER"))</x:f>
      </x:c>
    </x:row>
    <x:row r="2528">
      <x:c r="D2528" s="22"/>
      <x:c r="E2528" t="str">
        <x:f>IF(LEFT(TRIM(A2528),6)="NAICS ",IFERROR(MID(TRIM(A2528),7,FIND(" ",TRIM(A2528)&amp;" ",7)-7),""),"")</x:f>
      </x:c>
      <x:c r="F2528" t="str">
        <x:f>IF(E2528="","",TRIM(MID(TRIM(A2528),FIND(" ",TRIM(A2528)&amp;" ",7)+1,255)))</x:f>
      </x:c>
      <x:c r="G2528" t="str">
        <x:f>IF(E2528="","",IF(COUNTIF('DATA QCEW'!$A$2:$A$20,E2528)&gt;0,"19-SECTOR","DETAIL / OTHER"))</x:f>
      </x:c>
    </x:row>
    <x:row r="2529">
      <x:c r="D2529" s="22"/>
      <x:c r="E2529" t="str">
        <x:f>IF(LEFT(TRIM(A2529),6)="NAICS ",IFERROR(MID(TRIM(A2529),7,FIND(" ",TRIM(A2529)&amp;" ",7)-7),""),"")</x:f>
      </x:c>
      <x:c r="F2529" t="str">
        <x:f>IF(E2529="","",TRIM(MID(TRIM(A2529),FIND(" ",TRIM(A2529)&amp;" ",7)+1,255)))</x:f>
      </x:c>
      <x:c r="G2529" t="str">
        <x:f>IF(E2529="","",IF(COUNTIF('DATA QCEW'!$A$2:$A$20,E2529)&gt;0,"19-SECTOR","DETAIL / OTHER"))</x:f>
      </x:c>
    </x:row>
    <x:row r="2530">
      <x:c r="D2530" s="22"/>
      <x:c r="E2530" t="str">
        <x:f>IF(LEFT(TRIM(A2530),6)="NAICS ",IFERROR(MID(TRIM(A2530),7,FIND(" ",TRIM(A2530)&amp;" ",7)-7),""),"")</x:f>
      </x:c>
      <x:c r="F2530" t="str">
        <x:f>IF(E2530="","",TRIM(MID(TRIM(A2530),FIND(" ",TRIM(A2530)&amp;" ",7)+1,255)))</x:f>
      </x:c>
      <x:c r="G2530" t="str">
        <x:f>IF(E2530="","",IF(COUNTIF('DATA QCEW'!$A$2:$A$20,E2530)&gt;0,"19-SECTOR","DETAIL / OTHER"))</x:f>
      </x:c>
    </x:row>
    <x:row r="2531">
      <x:c r="D2531" s="22"/>
      <x:c r="E2531" t="str">
        <x:f>IF(LEFT(TRIM(A2531),6)="NAICS ",IFERROR(MID(TRIM(A2531),7,FIND(" ",TRIM(A2531)&amp;" ",7)-7),""),"")</x:f>
      </x:c>
      <x:c r="F2531" t="str">
        <x:f>IF(E2531="","",TRIM(MID(TRIM(A2531),FIND(" ",TRIM(A2531)&amp;" ",7)+1,255)))</x:f>
      </x:c>
      <x:c r="G2531" t="str">
        <x:f>IF(E2531="","",IF(COUNTIF('DATA QCEW'!$A$2:$A$20,E2531)&gt;0,"19-SECTOR","DETAIL / OTHER"))</x:f>
      </x:c>
    </x:row>
    <x:row r="2532">
      <x:c r="D2532" s="22"/>
      <x:c r="E2532" t="str">
        <x:f>IF(LEFT(TRIM(A2532),6)="NAICS ",IFERROR(MID(TRIM(A2532),7,FIND(" ",TRIM(A2532)&amp;" ",7)-7),""),"")</x:f>
      </x:c>
      <x:c r="F2532" t="str">
        <x:f>IF(E2532="","",TRIM(MID(TRIM(A2532),FIND(" ",TRIM(A2532)&amp;" ",7)+1,255)))</x:f>
      </x:c>
      <x:c r="G2532" t="str">
        <x:f>IF(E2532="","",IF(COUNTIF('DATA QCEW'!$A$2:$A$20,E2532)&gt;0,"19-SECTOR","DETAIL / OTHER"))</x:f>
      </x:c>
    </x:row>
    <x:row r="2533">
      <x:c r="D2533" s="22"/>
      <x:c r="E2533" t="str">
        <x:f>IF(LEFT(TRIM(A2533),6)="NAICS ",IFERROR(MID(TRIM(A2533),7,FIND(" ",TRIM(A2533)&amp;" ",7)-7),""),"")</x:f>
      </x:c>
      <x:c r="F2533" t="str">
        <x:f>IF(E2533="","",TRIM(MID(TRIM(A2533),FIND(" ",TRIM(A2533)&amp;" ",7)+1,255)))</x:f>
      </x:c>
      <x:c r="G2533" t="str">
        <x:f>IF(E2533="","",IF(COUNTIF('DATA QCEW'!$A$2:$A$20,E2533)&gt;0,"19-SECTOR","DETAIL / OTHER"))</x:f>
      </x:c>
    </x:row>
    <x:row r="2534">
      <x:c r="D2534" s="22"/>
      <x:c r="E2534" t="str">
        <x:f>IF(LEFT(TRIM(A2534),6)="NAICS ",IFERROR(MID(TRIM(A2534),7,FIND(" ",TRIM(A2534)&amp;" ",7)-7),""),"")</x:f>
      </x:c>
      <x:c r="F2534" t="str">
        <x:f>IF(E2534="","",TRIM(MID(TRIM(A2534),FIND(" ",TRIM(A2534)&amp;" ",7)+1,255)))</x:f>
      </x:c>
      <x:c r="G2534" t="str">
        <x:f>IF(E2534="","",IF(COUNTIF('DATA QCEW'!$A$2:$A$20,E2534)&gt;0,"19-SECTOR","DETAIL / OTHER"))</x:f>
      </x:c>
    </x:row>
    <x:row r="2535">
      <x:c r="D2535" s="22"/>
      <x:c r="E2535" t="str">
        <x:f>IF(LEFT(TRIM(A2535),6)="NAICS ",IFERROR(MID(TRIM(A2535),7,FIND(" ",TRIM(A2535)&amp;" ",7)-7),""),"")</x:f>
      </x:c>
      <x:c r="F2535" t="str">
        <x:f>IF(E2535="","",TRIM(MID(TRIM(A2535),FIND(" ",TRIM(A2535)&amp;" ",7)+1,255)))</x:f>
      </x:c>
      <x:c r="G2535" t="str">
        <x:f>IF(E2535="","",IF(COUNTIF('DATA QCEW'!$A$2:$A$20,E2535)&gt;0,"19-SECTOR","DETAIL / OTHER"))</x:f>
      </x:c>
    </x:row>
    <x:row r="2536">
      <x:c r="D2536" s="22"/>
      <x:c r="E2536" t="str">
        <x:f>IF(LEFT(TRIM(A2536),6)="NAICS ",IFERROR(MID(TRIM(A2536),7,FIND(" ",TRIM(A2536)&amp;" ",7)-7),""),"")</x:f>
      </x:c>
      <x:c r="F2536" t="str">
        <x:f>IF(E2536="","",TRIM(MID(TRIM(A2536),FIND(" ",TRIM(A2536)&amp;" ",7)+1,255)))</x:f>
      </x:c>
      <x:c r="G2536" t="str">
        <x:f>IF(E2536="","",IF(COUNTIF('DATA QCEW'!$A$2:$A$20,E2536)&gt;0,"19-SECTOR","DETAIL / OTHER"))</x:f>
      </x:c>
    </x:row>
    <x:row r="2537">
      <x:c r="D2537" s="22"/>
      <x:c r="E2537" t="str">
        <x:f>IF(LEFT(TRIM(A2537),6)="NAICS ",IFERROR(MID(TRIM(A2537),7,FIND(" ",TRIM(A2537)&amp;" ",7)-7),""),"")</x:f>
      </x:c>
      <x:c r="F2537" t="str">
        <x:f>IF(E2537="","",TRIM(MID(TRIM(A2537),FIND(" ",TRIM(A2537)&amp;" ",7)+1,255)))</x:f>
      </x:c>
      <x:c r="G2537" t="str">
        <x:f>IF(E2537="","",IF(COUNTIF('DATA QCEW'!$A$2:$A$20,E2537)&gt;0,"19-SECTOR","DETAIL / OTHER"))</x:f>
      </x:c>
    </x:row>
    <x:row r="2538">
      <x:c r="D2538" s="22"/>
      <x:c r="E2538" t="str">
        <x:f>IF(LEFT(TRIM(A2538),6)="NAICS ",IFERROR(MID(TRIM(A2538),7,FIND(" ",TRIM(A2538)&amp;" ",7)-7),""),"")</x:f>
      </x:c>
      <x:c r="F2538" t="str">
        <x:f>IF(E2538="","",TRIM(MID(TRIM(A2538),FIND(" ",TRIM(A2538)&amp;" ",7)+1,255)))</x:f>
      </x:c>
      <x:c r="G2538" t="str">
        <x:f>IF(E2538="","",IF(COUNTIF('DATA QCEW'!$A$2:$A$20,E2538)&gt;0,"19-SECTOR","DETAIL / OTHER"))</x:f>
      </x:c>
    </x:row>
    <x:row r="2539">
      <x:c r="D2539" s="22"/>
      <x:c r="E2539" t="str">
        <x:f>IF(LEFT(TRIM(A2539),6)="NAICS ",IFERROR(MID(TRIM(A2539),7,FIND(" ",TRIM(A2539)&amp;" ",7)-7),""),"")</x:f>
      </x:c>
      <x:c r="F2539" t="str">
        <x:f>IF(E2539="","",TRIM(MID(TRIM(A2539),FIND(" ",TRIM(A2539)&amp;" ",7)+1,255)))</x:f>
      </x:c>
      <x:c r="G2539" t="str">
        <x:f>IF(E2539="","",IF(COUNTIF('DATA QCEW'!$A$2:$A$20,E2539)&gt;0,"19-SECTOR","DETAIL / OTHER"))</x:f>
      </x:c>
    </x:row>
    <x:row r="2540">
      <x:c r="D2540" s="22"/>
      <x:c r="E2540" t="str">
        <x:f>IF(LEFT(TRIM(A2540),6)="NAICS ",IFERROR(MID(TRIM(A2540),7,FIND(" ",TRIM(A2540)&amp;" ",7)-7),""),"")</x:f>
      </x:c>
      <x:c r="F2540" t="str">
        <x:f>IF(E2540="","",TRIM(MID(TRIM(A2540),FIND(" ",TRIM(A2540)&amp;" ",7)+1,255)))</x:f>
      </x:c>
      <x:c r="G2540" t="str">
        <x:f>IF(E2540="","",IF(COUNTIF('DATA QCEW'!$A$2:$A$20,E2540)&gt;0,"19-SECTOR","DETAIL / OTHER"))</x:f>
      </x:c>
    </x:row>
    <x:row r="2541">
      <x:c r="D2541" s="22"/>
      <x:c r="E2541" t="str">
        <x:f>IF(LEFT(TRIM(A2541),6)="NAICS ",IFERROR(MID(TRIM(A2541),7,FIND(" ",TRIM(A2541)&amp;" ",7)-7),""),"")</x:f>
      </x:c>
      <x:c r="F2541" t="str">
        <x:f>IF(E2541="","",TRIM(MID(TRIM(A2541),FIND(" ",TRIM(A2541)&amp;" ",7)+1,255)))</x:f>
      </x:c>
      <x:c r="G2541" t="str">
        <x:f>IF(E2541="","",IF(COUNTIF('DATA QCEW'!$A$2:$A$20,E2541)&gt;0,"19-SECTOR","DETAIL / OTHER"))</x:f>
      </x:c>
    </x:row>
    <x:row r="2542">
      <x:c r="D2542" s="22"/>
      <x:c r="E2542" t="str">
        <x:f>IF(LEFT(TRIM(A2542),6)="NAICS ",IFERROR(MID(TRIM(A2542),7,FIND(" ",TRIM(A2542)&amp;" ",7)-7),""),"")</x:f>
      </x:c>
      <x:c r="F2542" t="str">
        <x:f>IF(E2542="","",TRIM(MID(TRIM(A2542),FIND(" ",TRIM(A2542)&amp;" ",7)+1,255)))</x:f>
      </x:c>
      <x:c r="G2542" t="str">
        <x:f>IF(E2542="","",IF(COUNTIF('DATA QCEW'!$A$2:$A$20,E2542)&gt;0,"19-SECTOR","DETAIL / OTHER"))</x:f>
      </x:c>
    </x:row>
    <x:row r="2543">
      <x:c r="D2543" s="22"/>
      <x:c r="E2543" t="str">
        <x:f>IF(LEFT(TRIM(A2543),6)="NAICS ",IFERROR(MID(TRIM(A2543),7,FIND(" ",TRIM(A2543)&amp;" ",7)-7),""),"")</x:f>
      </x:c>
      <x:c r="F2543" t="str">
        <x:f>IF(E2543="","",TRIM(MID(TRIM(A2543),FIND(" ",TRIM(A2543)&amp;" ",7)+1,255)))</x:f>
      </x:c>
      <x:c r="G2543" t="str">
        <x:f>IF(E2543="","",IF(COUNTIF('DATA QCEW'!$A$2:$A$20,E2543)&gt;0,"19-SECTOR","DETAIL / OTHER"))</x:f>
      </x:c>
    </x:row>
    <x:row r="2544">
      <x:c r="D2544" s="22"/>
      <x:c r="E2544" t="str">
        <x:f>IF(LEFT(TRIM(A2544),6)="NAICS ",IFERROR(MID(TRIM(A2544),7,FIND(" ",TRIM(A2544)&amp;" ",7)-7),""),"")</x:f>
      </x:c>
      <x:c r="F2544" t="str">
        <x:f>IF(E2544="","",TRIM(MID(TRIM(A2544),FIND(" ",TRIM(A2544)&amp;" ",7)+1,255)))</x:f>
      </x:c>
      <x:c r="G2544" t="str">
        <x:f>IF(E2544="","",IF(COUNTIF('DATA QCEW'!$A$2:$A$20,E2544)&gt;0,"19-SECTOR","DETAIL / OTHER"))</x:f>
      </x:c>
    </x:row>
    <x:row r="2545">
      <x:c r="D2545" s="22"/>
      <x:c r="E2545" t="str">
        <x:f>IF(LEFT(TRIM(A2545),6)="NAICS ",IFERROR(MID(TRIM(A2545),7,FIND(" ",TRIM(A2545)&amp;" ",7)-7),""),"")</x:f>
      </x:c>
      <x:c r="F2545" t="str">
        <x:f>IF(E2545="","",TRIM(MID(TRIM(A2545),FIND(" ",TRIM(A2545)&amp;" ",7)+1,255)))</x:f>
      </x:c>
      <x:c r="G2545" t="str">
        <x:f>IF(E2545="","",IF(COUNTIF('DATA QCEW'!$A$2:$A$20,E2545)&gt;0,"19-SECTOR","DETAIL / OTHER"))</x:f>
      </x:c>
    </x:row>
    <x:row r="2546">
      <x:c r="D2546" s="22"/>
      <x:c r="E2546" t="str">
        <x:f>IF(LEFT(TRIM(A2546),6)="NAICS ",IFERROR(MID(TRIM(A2546),7,FIND(" ",TRIM(A2546)&amp;" ",7)-7),""),"")</x:f>
      </x:c>
      <x:c r="F2546" t="str">
        <x:f>IF(E2546="","",TRIM(MID(TRIM(A2546),FIND(" ",TRIM(A2546)&amp;" ",7)+1,255)))</x:f>
      </x:c>
      <x:c r="G2546" t="str">
        <x:f>IF(E2546="","",IF(COUNTIF('DATA QCEW'!$A$2:$A$20,E2546)&gt;0,"19-SECTOR","DETAIL / OTHER"))</x:f>
      </x:c>
    </x:row>
    <x:row r="2547">
      <x:c r="D2547" s="22"/>
      <x:c r="E2547" t="str">
        <x:f>IF(LEFT(TRIM(A2547),6)="NAICS ",IFERROR(MID(TRIM(A2547),7,FIND(" ",TRIM(A2547)&amp;" ",7)-7),""),"")</x:f>
      </x:c>
      <x:c r="F2547" t="str">
        <x:f>IF(E2547="","",TRIM(MID(TRIM(A2547),FIND(" ",TRIM(A2547)&amp;" ",7)+1,255)))</x:f>
      </x:c>
      <x:c r="G2547" t="str">
        <x:f>IF(E2547="","",IF(COUNTIF('DATA QCEW'!$A$2:$A$20,E2547)&gt;0,"19-SECTOR","DETAIL / OTHER"))</x:f>
      </x:c>
    </x:row>
    <x:row r="2548">
      <x:c r="D2548" s="22"/>
      <x:c r="E2548" t="str">
        <x:f>IF(LEFT(TRIM(A2548),6)="NAICS ",IFERROR(MID(TRIM(A2548),7,FIND(" ",TRIM(A2548)&amp;" ",7)-7),""),"")</x:f>
      </x:c>
      <x:c r="F2548" t="str">
        <x:f>IF(E2548="","",TRIM(MID(TRIM(A2548),FIND(" ",TRIM(A2548)&amp;" ",7)+1,255)))</x:f>
      </x:c>
      <x:c r="G2548" t="str">
        <x:f>IF(E2548="","",IF(COUNTIF('DATA QCEW'!$A$2:$A$20,E2548)&gt;0,"19-SECTOR","DETAIL / OTHER"))</x:f>
      </x:c>
    </x:row>
    <x:row r="2549">
      <x:c r="D2549" s="22"/>
      <x:c r="E2549" t="str">
        <x:f>IF(LEFT(TRIM(A2549),6)="NAICS ",IFERROR(MID(TRIM(A2549),7,FIND(" ",TRIM(A2549)&amp;" ",7)-7),""),"")</x:f>
      </x:c>
      <x:c r="F2549" t="str">
        <x:f>IF(E2549="","",TRIM(MID(TRIM(A2549),FIND(" ",TRIM(A2549)&amp;" ",7)+1,255)))</x:f>
      </x:c>
      <x:c r="G2549" t="str">
        <x:f>IF(E2549="","",IF(COUNTIF('DATA QCEW'!$A$2:$A$20,E2549)&gt;0,"19-SECTOR","DETAIL / OTHER"))</x:f>
      </x:c>
    </x:row>
    <x:row r="2550">
      <x:c r="D2550" s="22"/>
      <x:c r="E2550" t="str">
        <x:f>IF(LEFT(TRIM(A2550),6)="NAICS ",IFERROR(MID(TRIM(A2550),7,FIND(" ",TRIM(A2550)&amp;" ",7)-7),""),"")</x:f>
      </x:c>
      <x:c r="F2550" t="str">
        <x:f>IF(E2550="","",TRIM(MID(TRIM(A2550),FIND(" ",TRIM(A2550)&amp;" ",7)+1,255)))</x:f>
      </x:c>
      <x:c r="G2550" t="str">
        <x:f>IF(E2550="","",IF(COUNTIF('DATA QCEW'!$A$2:$A$20,E2550)&gt;0,"19-SECTOR","DETAIL / OTHER"))</x:f>
      </x:c>
    </x:row>
    <x:row r="2551">
      <x:c r="D2551" s="22"/>
      <x:c r="E2551" t="str">
        <x:f>IF(LEFT(TRIM(A2551),6)="NAICS ",IFERROR(MID(TRIM(A2551),7,FIND(" ",TRIM(A2551)&amp;" ",7)-7),""),"")</x:f>
      </x:c>
      <x:c r="F2551" t="str">
        <x:f>IF(E2551="","",TRIM(MID(TRIM(A2551),FIND(" ",TRIM(A2551)&amp;" ",7)+1,255)))</x:f>
      </x:c>
      <x:c r="G2551" t="str">
        <x:f>IF(E2551="","",IF(COUNTIF('DATA QCEW'!$A$2:$A$20,E2551)&gt;0,"19-SECTOR","DETAIL / OTHER"))</x:f>
      </x:c>
    </x:row>
    <x:row r="2552">
      <x:c r="D2552" s="22"/>
      <x:c r="E2552" t="str">
        <x:f>IF(LEFT(TRIM(A2552),6)="NAICS ",IFERROR(MID(TRIM(A2552),7,FIND(" ",TRIM(A2552)&amp;" ",7)-7),""),"")</x:f>
      </x:c>
      <x:c r="F2552" t="str">
        <x:f>IF(E2552="","",TRIM(MID(TRIM(A2552),FIND(" ",TRIM(A2552)&amp;" ",7)+1,255)))</x:f>
      </x:c>
      <x:c r="G2552" t="str">
        <x:f>IF(E2552="","",IF(COUNTIF('DATA QCEW'!$A$2:$A$20,E2552)&gt;0,"19-SECTOR","DETAIL / OTHER"))</x:f>
      </x:c>
    </x:row>
    <x:row r="2553">
      <x:c r="D2553" s="22"/>
      <x:c r="E2553" t="str">
        <x:f>IF(LEFT(TRIM(A2553),6)="NAICS ",IFERROR(MID(TRIM(A2553),7,FIND(" ",TRIM(A2553)&amp;" ",7)-7),""),"")</x:f>
      </x:c>
      <x:c r="F2553" t="str">
        <x:f>IF(E2553="","",TRIM(MID(TRIM(A2553),FIND(" ",TRIM(A2553)&amp;" ",7)+1,255)))</x:f>
      </x:c>
      <x:c r="G2553" t="str">
        <x:f>IF(E2553="","",IF(COUNTIF('DATA QCEW'!$A$2:$A$20,E2553)&gt;0,"19-SECTOR","DETAIL / OTHER"))</x:f>
      </x:c>
    </x:row>
    <x:row r="2554">
      <x:c r="D2554" s="22"/>
      <x:c r="E2554" t="str">
        <x:f>IF(LEFT(TRIM(A2554),6)="NAICS ",IFERROR(MID(TRIM(A2554),7,FIND(" ",TRIM(A2554)&amp;" ",7)-7),""),"")</x:f>
      </x:c>
      <x:c r="F2554" t="str">
        <x:f>IF(E2554="","",TRIM(MID(TRIM(A2554),FIND(" ",TRIM(A2554)&amp;" ",7)+1,255)))</x:f>
      </x:c>
      <x:c r="G2554" t="str">
        <x:f>IF(E2554="","",IF(COUNTIF('DATA QCEW'!$A$2:$A$20,E2554)&gt;0,"19-SECTOR","DETAIL / OTHER"))</x:f>
      </x:c>
    </x:row>
    <x:row r="2555">
      <x:c r="D2555" s="22"/>
      <x:c r="E2555" t="str">
        <x:f>IF(LEFT(TRIM(A2555),6)="NAICS ",IFERROR(MID(TRIM(A2555),7,FIND(" ",TRIM(A2555)&amp;" ",7)-7),""),"")</x:f>
      </x:c>
      <x:c r="F2555" t="str">
        <x:f>IF(E2555="","",TRIM(MID(TRIM(A2555),FIND(" ",TRIM(A2555)&amp;" ",7)+1,255)))</x:f>
      </x:c>
      <x:c r="G2555" t="str">
        <x:f>IF(E2555="","",IF(COUNTIF('DATA QCEW'!$A$2:$A$20,E2555)&gt;0,"19-SECTOR","DETAIL / OTHER"))</x:f>
      </x:c>
    </x:row>
    <x:row r="2556">
      <x:c r="D2556" s="22"/>
      <x:c r="E2556" t="str">
        <x:f>IF(LEFT(TRIM(A2556),6)="NAICS ",IFERROR(MID(TRIM(A2556),7,FIND(" ",TRIM(A2556)&amp;" ",7)-7),""),"")</x:f>
      </x:c>
      <x:c r="F2556" t="str">
        <x:f>IF(E2556="","",TRIM(MID(TRIM(A2556),FIND(" ",TRIM(A2556)&amp;" ",7)+1,255)))</x:f>
      </x:c>
      <x:c r="G2556" t="str">
        <x:f>IF(E2556="","",IF(COUNTIF('DATA QCEW'!$A$2:$A$20,E2556)&gt;0,"19-SECTOR","DETAIL / OTHER"))</x:f>
      </x:c>
    </x:row>
    <x:row r="2557">
      <x:c r="D2557" s="22"/>
      <x:c r="E2557" t="str">
        <x:f>IF(LEFT(TRIM(A2557),6)="NAICS ",IFERROR(MID(TRIM(A2557),7,FIND(" ",TRIM(A2557)&amp;" ",7)-7),""),"")</x:f>
      </x:c>
      <x:c r="F2557" t="str">
        <x:f>IF(E2557="","",TRIM(MID(TRIM(A2557),FIND(" ",TRIM(A2557)&amp;" ",7)+1,255)))</x:f>
      </x:c>
      <x:c r="G2557" t="str">
        <x:f>IF(E2557="","",IF(COUNTIF('DATA QCEW'!$A$2:$A$20,E2557)&gt;0,"19-SECTOR","DETAIL / OTHER"))</x:f>
      </x:c>
    </x:row>
    <x:row r="2558">
      <x:c r="D2558" s="22"/>
      <x:c r="E2558" t="str">
        <x:f>IF(LEFT(TRIM(A2558),6)="NAICS ",IFERROR(MID(TRIM(A2558),7,FIND(" ",TRIM(A2558)&amp;" ",7)-7),""),"")</x:f>
      </x:c>
      <x:c r="F2558" t="str">
        <x:f>IF(E2558="","",TRIM(MID(TRIM(A2558),FIND(" ",TRIM(A2558)&amp;" ",7)+1,255)))</x:f>
      </x:c>
      <x:c r="G2558" t="str">
        <x:f>IF(E2558="","",IF(COUNTIF('DATA QCEW'!$A$2:$A$20,E2558)&gt;0,"19-SECTOR","DETAIL / OTHER"))</x:f>
      </x:c>
    </x:row>
    <x:row r="2559">
      <x:c r="D2559" s="22"/>
      <x:c r="E2559" t="str">
        <x:f>IF(LEFT(TRIM(A2559),6)="NAICS ",IFERROR(MID(TRIM(A2559),7,FIND(" ",TRIM(A2559)&amp;" ",7)-7),""),"")</x:f>
      </x:c>
      <x:c r="F2559" t="str">
        <x:f>IF(E2559="","",TRIM(MID(TRIM(A2559),FIND(" ",TRIM(A2559)&amp;" ",7)+1,255)))</x:f>
      </x:c>
      <x:c r="G2559" t="str">
        <x:f>IF(E2559="","",IF(COUNTIF('DATA QCEW'!$A$2:$A$20,E2559)&gt;0,"19-SECTOR","DETAIL / OTHER"))</x:f>
      </x:c>
    </x:row>
    <x:row r="2560">
      <x:c r="D2560" s="22"/>
      <x:c r="E2560" t="str">
        <x:f>IF(LEFT(TRIM(A2560),6)="NAICS ",IFERROR(MID(TRIM(A2560),7,FIND(" ",TRIM(A2560)&amp;" ",7)-7),""),"")</x:f>
      </x:c>
      <x:c r="F2560" t="str">
        <x:f>IF(E2560="","",TRIM(MID(TRIM(A2560),FIND(" ",TRIM(A2560)&amp;" ",7)+1,255)))</x:f>
      </x:c>
      <x:c r="G2560" t="str">
        <x:f>IF(E2560="","",IF(COUNTIF('DATA QCEW'!$A$2:$A$20,E2560)&gt;0,"19-SECTOR","DETAIL / OTHER"))</x:f>
      </x:c>
    </x:row>
    <x:row r="2561">
      <x:c r="D2561" s="22"/>
      <x:c r="E2561" t="str">
        <x:f>IF(LEFT(TRIM(A2561),6)="NAICS ",IFERROR(MID(TRIM(A2561),7,FIND(" ",TRIM(A2561)&amp;" ",7)-7),""),"")</x:f>
      </x:c>
      <x:c r="F2561" t="str">
        <x:f>IF(E2561="","",TRIM(MID(TRIM(A2561),FIND(" ",TRIM(A2561)&amp;" ",7)+1,255)))</x:f>
      </x:c>
      <x:c r="G2561" t="str">
        <x:f>IF(E2561="","",IF(COUNTIF('DATA QCEW'!$A$2:$A$20,E2561)&gt;0,"19-SECTOR","DETAIL / OTHER"))</x:f>
      </x:c>
    </x:row>
    <x:row r="2562">
      <x:c r="D2562" s="22"/>
      <x:c r="E2562" t="str">
        <x:f>IF(LEFT(TRIM(A2562),6)="NAICS ",IFERROR(MID(TRIM(A2562),7,FIND(" ",TRIM(A2562)&amp;" ",7)-7),""),"")</x:f>
      </x:c>
      <x:c r="F2562" t="str">
        <x:f>IF(E2562="","",TRIM(MID(TRIM(A2562),FIND(" ",TRIM(A2562)&amp;" ",7)+1,255)))</x:f>
      </x:c>
      <x:c r="G2562" t="str">
        <x:f>IF(E2562="","",IF(COUNTIF('DATA QCEW'!$A$2:$A$20,E2562)&gt;0,"19-SECTOR","DETAIL / OTHER"))</x:f>
      </x:c>
    </x:row>
    <x:row r="2563">
      <x:c r="D2563" s="22"/>
      <x:c r="E2563" t="str">
        <x:f>IF(LEFT(TRIM(A2563),6)="NAICS ",IFERROR(MID(TRIM(A2563),7,FIND(" ",TRIM(A2563)&amp;" ",7)-7),""),"")</x:f>
      </x:c>
      <x:c r="F2563" t="str">
        <x:f>IF(E2563="","",TRIM(MID(TRIM(A2563),FIND(" ",TRIM(A2563)&amp;" ",7)+1,255)))</x:f>
      </x:c>
      <x:c r="G2563" t="str">
        <x:f>IF(E2563="","",IF(COUNTIF('DATA QCEW'!$A$2:$A$20,E2563)&gt;0,"19-SECTOR","DETAIL / OTHER"))</x:f>
      </x:c>
    </x:row>
    <x:row r="2564">
      <x:c r="D2564" s="22"/>
      <x:c r="E2564" t="str">
        <x:f>IF(LEFT(TRIM(A2564),6)="NAICS ",IFERROR(MID(TRIM(A2564),7,FIND(" ",TRIM(A2564)&amp;" ",7)-7),""),"")</x:f>
      </x:c>
      <x:c r="F2564" t="str">
        <x:f>IF(E2564="","",TRIM(MID(TRIM(A2564),FIND(" ",TRIM(A2564)&amp;" ",7)+1,255)))</x:f>
      </x:c>
      <x:c r="G2564" t="str">
        <x:f>IF(E2564="","",IF(COUNTIF('DATA QCEW'!$A$2:$A$20,E2564)&gt;0,"19-SECTOR","DETAIL / OTHER"))</x:f>
      </x:c>
    </x:row>
    <x:row r="2565">
      <x:c r="D2565" s="22"/>
      <x:c r="E2565" t="str">
        <x:f>IF(LEFT(TRIM(A2565),6)="NAICS ",IFERROR(MID(TRIM(A2565),7,FIND(" ",TRIM(A2565)&amp;" ",7)-7),""),"")</x:f>
      </x:c>
      <x:c r="F2565" t="str">
        <x:f>IF(E2565="","",TRIM(MID(TRIM(A2565),FIND(" ",TRIM(A2565)&amp;" ",7)+1,255)))</x:f>
      </x:c>
      <x:c r="G2565" t="str">
        <x:f>IF(E2565="","",IF(COUNTIF('DATA QCEW'!$A$2:$A$20,E2565)&gt;0,"19-SECTOR","DETAIL / OTHER"))</x:f>
      </x:c>
    </x:row>
    <x:row r="2566">
      <x:c r="D2566" s="22"/>
      <x:c r="E2566" t="str">
        <x:f>IF(LEFT(TRIM(A2566),6)="NAICS ",IFERROR(MID(TRIM(A2566),7,FIND(" ",TRIM(A2566)&amp;" ",7)-7),""),"")</x:f>
      </x:c>
      <x:c r="F2566" t="str">
        <x:f>IF(E2566="","",TRIM(MID(TRIM(A2566),FIND(" ",TRIM(A2566)&amp;" ",7)+1,255)))</x:f>
      </x:c>
      <x:c r="G2566" t="str">
        <x:f>IF(E2566="","",IF(COUNTIF('DATA QCEW'!$A$2:$A$20,E2566)&gt;0,"19-SECTOR","DETAIL / OTHER"))</x:f>
      </x:c>
    </x:row>
    <x:row r="2567">
      <x:c r="D2567" s="22"/>
      <x:c r="E2567" t="str">
        <x:f>IF(LEFT(TRIM(A2567),6)="NAICS ",IFERROR(MID(TRIM(A2567),7,FIND(" ",TRIM(A2567)&amp;" ",7)-7),""),"")</x:f>
      </x:c>
      <x:c r="F2567" t="str">
        <x:f>IF(E2567="","",TRIM(MID(TRIM(A2567),FIND(" ",TRIM(A2567)&amp;" ",7)+1,255)))</x:f>
      </x:c>
      <x:c r="G2567" t="str">
        <x:f>IF(E2567="","",IF(COUNTIF('DATA QCEW'!$A$2:$A$20,E2567)&gt;0,"19-SECTOR","DETAIL / OTHER"))</x:f>
      </x:c>
    </x:row>
    <x:row r="2568">
      <x:c r="D2568" s="22"/>
      <x:c r="E2568" t="str">
        <x:f>IF(LEFT(TRIM(A2568),6)="NAICS ",IFERROR(MID(TRIM(A2568),7,FIND(" ",TRIM(A2568)&amp;" ",7)-7),""),"")</x:f>
      </x:c>
      <x:c r="F2568" t="str">
        <x:f>IF(E2568="","",TRIM(MID(TRIM(A2568),FIND(" ",TRIM(A2568)&amp;" ",7)+1,255)))</x:f>
      </x:c>
      <x:c r="G2568" t="str">
        <x:f>IF(E2568="","",IF(COUNTIF('DATA QCEW'!$A$2:$A$20,E2568)&gt;0,"19-SECTOR","DETAIL / OTHER"))</x:f>
      </x:c>
    </x:row>
    <x:row r="2569">
      <x:c r="D2569" s="22"/>
      <x:c r="E2569" t="str">
        <x:f>IF(LEFT(TRIM(A2569),6)="NAICS ",IFERROR(MID(TRIM(A2569),7,FIND(" ",TRIM(A2569)&amp;" ",7)-7),""),"")</x:f>
      </x:c>
      <x:c r="F2569" t="str">
        <x:f>IF(E2569="","",TRIM(MID(TRIM(A2569),FIND(" ",TRIM(A2569)&amp;" ",7)+1,255)))</x:f>
      </x:c>
      <x:c r="G2569" t="str">
        <x:f>IF(E2569="","",IF(COUNTIF('DATA QCEW'!$A$2:$A$20,E2569)&gt;0,"19-SECTOR","DETAIL / OTHER"))</x:f>
      </x:c>
    </x:row>
    <x:row r="2570">
      <x:c r="D2570" s="22"/>
      <x:c r="E2570" t="str">
        <x:f>IF(LEFT(TRIM(A2570),6)="NAICS ",IFERROR(MID(TRIM(A2570),7,FIND(" ",TRIM(A2570)&amp;" ",7)-7),""),"")</x:f>
      </x:c>
      <x:c r="F2570" t="str">
        <x:f>IF(E2570="","",TRIM(MID(TRIM(A2570),FIND(" ",TRIM(A2570)&amp;" ",7)+1,255)))</x:f>
      </x:c>
      <x:c r="G2570" t="str">
        <x:f>IF(E2570="","",IF(COUNTIF('DATA QCEW'!$A$2:$A$20,E2570)&gt;0,"19-SECTOR","DETAIL / OTHER"))</x:f>
      </x:c>
    </x:row>
    <x:row r="2571">
      <x:c r="D2571" s="22"/>
      <x:c r="E2571" t="str">
        <x:f>IF(LEFT(TRIM(A2571),6)="NAICS ",IFERROR(MID(TRIM(A2571),7,FIND(" ",TRIM(A2571)&amp;" ",7)-7),""),"")</x:f>
      </x:c>
      <x:c r="F2571" t="str">
        <x:f>IF(E2571="","",TRIM(MID(TRIM(A2571),FIND(" ",TRIM(A2571)&amp;" ",7)+1,255)))</x:f>
      </x:c>
      <x:c r="G2571" t="str">
        <x:f>IF(E2571="","",IF(COUNTIF('DATA QCEW'!$A$2:$A$20,E2571)&gt;0,"19-SECTOR","DETAIL / OTHER"))</x:f>
      </x:c>
    </x:row>
    <x:row r="2572">
      <x:c r="D2572" s="22"/>
      <x:c r="E2572" t="str">
        <x:f>IF(LEFT(TRIM(A2572),6)="NAICS ",IFERROR(MID(TRIM(A2572),7,FIND(" ",TRIM(A2572)&amp;" ",7)-7),""),"")</x:f>
      </x:c>
      <x:c r="F2572" t="str">
        <x:f>IF(E2572="","",TRIM(MID(TRIM(A2572),FIND(" ",TRIM(A2572)&amp;" ",7)+1,255)))</x:f>
      </x:c>
      <x:c r="G2572" t="str">
        <x:f>IF(E2572="","",IF(COUNTIF('DATA QCEW'!$A$2:$A$20,E2572)&gt;0,"19-SECTOR","DETAIL / OTHER"))</x:f>
      </x:c>
    </x:row>
    <x:row r="2573">
      <x:c r="D2573" s="22"/>
      <x:c r="E2573" t="str">
        <x:f>IF(LEFT(TRIM(A2573),6)="NAICS ",IFERROR(MID(TRIM(A2573),7,FIND(" ",TRIM(A2573)&amp;" ",7)-7),""),"")</x:f>
      </x:c>
      <x:c r="F2573" t="str">
        <x:f>IF(E2573="","",TRIM(MID(TRIM(A2573),FIND(" ",TRIM(A2573)&amp;" ",7)+1,255)))</x:f>
      </x:c>
      <x:c r="G2573" t="str">
        <x:f>IF(E2573="","",IF(COUNTIF('DATA QCEW'!$A$2:$A$20,E2573)&gt;0,"19-SECTOR","DETAIL / OTHER"))</x:f>
      </x:c>
    </x:row>
    <x:row r="2574">
      <x:c r="D2574" s="22"/>
      <x:c r="E2574" t="str">
        <x:f>IF(LEFT(TRIM(A2574),6)="NAICS ",IFERROR(MID(TRIM(A2574),7,FIND(" ",TRIM(A2574)&amp;" ",7)-7),""),"")</x:f>
      </x:c>
      <x:c r="F2574" t="str">
        <x:f>IF(E2574="","",TRIM(MID(TRIM(A2574),FIND(" ",TRIM(A2574)&amp;" ",7)+1,255)))</x:f>
      </x:c>
      <x:c r="G2574" t="str">
        <x:f>IF(E2574="","",IF(COUNTIF('DATA QCEW'!$A$2:$A$20,E2574)&gt;0,"19-SECTOR","DETAIL / OTHER"))</x:f>
      </x:c>
    </x:row>
    <x:row r="2575">
      <x:c r="D2575" s="22"/>
      <x:c r="E2575" t="str">
        <x:f>IF(LEFT(TRIM(A2575),6)="NAICS ",IFERROR(MID(TRIM(A2575),7,FIND(" ",TRIM(A2575)&amp;" ",7)-7),""),"")</x:f>
      </x:c>
      <x:c r="F2575" t="str">
        <x:f>IF(E2575="","",TRIM(MID(TRIM(A2575),FIND(" ",TRIM(A2575)&amp;" ",7)+1,255)))</x:f>
      </x:c>
      <x:c r="G2575" t="str">
        <x:f>IF(E2575="","",IF(COUNTIF('DATA QCEW'!$A$2:$A$20,E2575)&gt;0,"19-SECTOR","DETAIL / OTHER"))</x:f>
      </x:c>
    </x:row>
    <x:row r="2576">
      <x:c r="D2576" s="22"/>
      <x:c r="E2576" t="str">
        <x:f>IF(LEFT(TRIM(A2576),6)="NAICS ",IFERROR(MID(TRIM(A2576),7,FIND(" ",TRIM(A2576)&amp;" ",7)-7),""),"")</x:f>
      </x:c>
      <x:c r="F2576" t="str">
        <x:f>IF(E2576="","",TRIM(MID(TRIM(A2576),FIND(" ",TRIM(A2576)&amp;" ",7)+1,255)))</x:f>
      </x:c>
      <x:c r="G2576" t="str">
        <x:f>IF(E2576="","",IF(COUNTIF('DATA QCEW'!$A$2:$A$20,E2576)&gt;0,"19-SECTOR","DETAIL / OTHER"))</x:f>
      </x:c>
    </x:row>
    <x:row r="2577">
      <x:c r="D2577" s="22"/>
      <x:c r="E2577" t="str">
        <x:f>IF(LEFT(TRIM(A2577),6)="NAICS ",IFERROR(MID(TRIM(A2577),7,FIND(" ",TRIM(A2577)&amp;" ",7)-7),""),"")</x:f>
      </x:c>
      <x:c r="F2577" t="str">
        <x:f>IF(E2577="","",TRIM(MID(TRIM(A2577),FIND(" ",TRIM(A2577)&amp;" ",7)+1,255)))</x:f>
      </x:c>
      <x:c r="G2577" t="str">
        <x:f>IF(E2577="","",IF(COUNTIF('DATA QCEW'!$A$2:$A$20,E2577)&gt;0,"19-SECTOR","DETAIL / OTHER"))</x:f>
      </x:c>
    </x:row>
    <x:row r="2578">
      <x:c r="D2578" s="22"/>
      <x:c r="E2578" t="str">
        <x:f>IF(LEFT(TRIM(A2578),6)="NAICS ",IFERROR(MID(TRIM(A2578),7,FIND(" ",TRIM(A2578)&amp;" ",7)-7),""),"")</x:f>
      </x:c>
      <x:c r="F2578" t="str">
        <x:f>IF(E2578="","",TRIM(MID(TRIM(A2578),FIND(" ",TRIM(A2578)&amp;" ",7)+1,255)))</x:f>
      </x:c>
      <x:c r="G2578" t="str">
        <x:f>IF(E2578="","",IF(COUNTIF('DATA QCEW'!$A$2:$A$20,E2578)&gt;0,"19-SECTOR","DETAIL / OTHER"))</x:f>
      </x:c>
    </x:row>
    <x:row r="2579">
      <x:c r="D2579" s="22"/>
      <x:c r="E2579" t="str">
        <x:f>IF(LEFT(TRIM(A2579),6)="NAICS ",IFERROR(MID(TRIM(A2579),7,FIND(" ",TRIM(A2579)&amp;" ",7)-7),""),"")</x:f>
      </x:c>
      <x:c r="F2579" t="str">
        <x:f>IF(E2579="","",TRIM(MID(TRIM(A2579),FIND(" ",TRIM(A2579)&amp;" ",7)+1,255)))</x:f>
      </x:c>
      <x:c r="G2579" t="str">
        <x:f>IF(E2579="","",IF(COUNTIF('DATA QCEW'!$A$2:$A$20,E2579)&gt;0,"19-SECTOR","DETAIL / OTHER"))</x:f>
      </x:c>
    </x:row>
    <x:row r="2580">
      <x:c r="D2580" s="22"/>
      <x:c r="E2580" t="str">
        <x:f>IF(LEFT(TRIM(A2580),6)="NAICS ",IFERROR(MID(TRIM(A2580),7,FIND(" ",TRIM(A2580)&amp;" ",7)-7),""),"")</x:f>
      </x:c>
      <x:c r="F2580" t="str">
        <x:f>IF(E2580="","",TRIM(MID(TRIM(A2580),FIND(" ",TRIM(A2580)&amp;" ",7)+1,255)))</x:f>
      </x:c>
      <x:c r="G2580" t="str">
        <x:f>IF(E2580="","",IF(COUNTIF('DATA QCEW'!$A$2:$A$20,E2580)&gt;0,"19-SECTOR","DETAIL / OTHER"))</x:f>
      </x:c>
    </x:row>
    <x:row r="2581">
      <x:c r="D2581" s="22"/>
      <x:c r="E2581" t="str">
        <x:f>IF(LEFT(TRIM(A2581),6)="NAICS ",IFERROR(MID(TRIM(A2581),7,FIND(" ",TRIM(A2581)&amp;" ",7)-7),""),"")</x:f>
      </x:c>
      <x:c r="F2581" t="str">
        <x:f>IF(E2581="","",TRIM(MID(TRIM(A2581),FIND(" ",TRIM(A2581)&amp;" ",7)+1,255)))</x:f>
      </x:c>
      <x:c r="G2581" t="str">
        <x:f>IF(E2581="","",IF(COUNTIF('DATA QCEW'!$A$2:$A$20,E2581)&gt;0,"19-SECTOR","DETAIL / OTHER"))</x:f>
      </x:c>
    </x:row>
    <x:row r="2582">
      <x:c r="D2582" s="22"/>
      <x:c r="E2582" t="str">
        <x:f>IF(LEFT(TRIM(A2582),6)="NAICS ",IFERROR(MID(TRIM(A2582),7,FIND(" ",TRIM(A2582)&amp;" ",7)-7),""),"")</x:f>
      </x:c>
      <x:c r="F2582" t="str">
        <x:f>IF(E2582="","",TRIM(MID(TRIM(A2582),FIND(" ",TRIM(A2582)&amp;" ",7)+1,255)))</x:f>
      </x:c>
      <x:c r="G2582" t="str">
        <x:f>IF(E2582="","",IF(COUNTIF('DATA QCEW'!$A$2:$A$20,E2582)&gt;0,"19-SECTOR","DETAIL / OTHER"))</x:f>
      </x:c>
    </x:row>
    <x:row r="2583">
      <x:c r="D2583" s="22"/>
      <x:c r="E2583" t="str">
        <x:f>IF(LEFT(TRIM(A2583),6)="NAICS ",IFERROR(MID(TRIM(A2583),7,FIND(" ",TRIM(A2583)&amp;" ",7)-7),""),"")</x:f>
      </x:c>
      <x:c r="F2583" t="str">
        <x:f>IF(E2583="","",TRIM(MID(TRIM(A2583),FIND(" ",TRIM(A2583)&amp;" ",7)+1,255)))</x:f>
      </x:c>
      <x:c r="G2583" t="str">
        <x:f>IF(E2583="","",IF(COUNTIF('DATA QCEW'!$A$2:$A$20,E2583)&gt;0,"19-SECTOR","DETAIL / OTHER"))</x:f>
      </x:c>
    </x:row>
    <x:row r="2584">
      <x:c r="D2584" s="22"/>
      <x:c r="E2584" t="str">
        <x:f>IF(LEFT(TRIM(A2584),6)="NAICS ",IFERROR(MID(TRIM(A2584),7,FIND(" ",TRIM(A2584)&amp;" ",7)-7),""),"")</x:f>
      </x:c>
      <x:c r="F2584" t="str">
        <x:f>IF(E2584="","",TRIM(MID(TRIM(A2584),FIND(" ",TRIM(A2584)&amp;" ",7)+1,255)))</x:f>
      </x:c>
      <x:c r="G2584" t="str">
        <x:f>IF(E2584="","",IF(COUNTIF('DATA QCEW'!$A$2:$A$20,E2584)&gt;0,"19-SECTOR","DETAIL / OTHER"))</x:f>
      </x:c>
    </x:row>
    <x:row r="2585">
      <x:c r="D2585" s="22"/>
      <x:c r="E2585" t="str">
        <x:f>IF(LEFT(TRIM(A2585),6)="NAICS ",IFERROR(MID(TRIM(A2585),7,FIND(" ",TRIM(A2585)&amp;" ",7)-7),""),"")</x:f>
      </x:c>
      <x:c r="F2585" t="str">
        <x:f>IF(E2585="","",TRIM(MID(TRIM(A2585),FIND(" ",TRIM(A2585)&amp;" ",7)+1,255)))</x:f>
      </x:c>
      <x:c r="G2585" t="str">
        <x:f>IF(E2585="","",IF(COUNTIF('DATA QCEW'!$A$2:$A$20,E2585)&gt;0,"19-SECTOR","DETAIL / OTHER"))</x:f>
      </x:c>
    </x:row>
    <x:row r="2586">
      <x:c r="D2586" s="22"/>
      <x:c r="E2586" t="str">
        <x:f>IF(LEFT(TRIM(A2586),6)="NAICS ",IFERROR(MID(TRIM(A2586),7,FIND(" ",TRIM(A2586)&amp;" ",7)-7),""),"")</x:f>
      </x:c>
      <x:c r="F2586" t="str">
        <x:f>IF(E2586="","",TRIM(MID(TRIM(A2586),FIND(" ",TRIM(A2586)&amp;" ",7)+1,255)))</x:f>
      </x:c>
      <x:c r="G2586" t="str">
        <x:f>IF(E2586="","",IF(COUNTIF('DATA QCEW'!$A$2:$A$20,E2586)&gt;0,"19-SECTOR","DETAIL / OTHER"))</x:f>
      </x:c>
    </x:row>
    <x:row r="2587">
      <x:c r="D2587" s="22"/>
      <x:c r="E2587" t="str">
        <x:f>IF(LEFT(TRIM(A2587),6)="NAICS ",IFERROR(MID(TRIM(A2587),7,FIND(" ",TRIM(A2587)&amp;" ",7)-7),""),"")</x:f>
      </x:c>
      <x:c r="F2587" t="str">
        <x:f>IF(E2587="","",TRIM(MID(TRIM(A2587),FIND(" ",TRIM(A2587)&amp;" ",7)+1,255)))</x:f>
      </x:c>
      <x:c r="G2587" t="str">
        <x:f>IF(E2587="","",IF(COUNTIF('DATA QCEW'!$A$2:$A$20,E2587)&gt;0,"19-SECTOR","DETAIL / OTHER"))</x:f>
      </x:c>
    </x:row>
    <x:row r="2588">
      <x:c r="D2588" s="22"/>
      <x:c r="E2588" t="str">
        <x:f>IF(LEFT(TRIM(A2588),6)="NAICS ",IFERROR(MID(TRIM(A2588),7,FIND(" ",TRIM(A2588)&amp;" ",7)-7),""),"")</x:f>
      </x:c>
      <x:c r="F2588" t="str">
        <x:f>IF(E2588="","",TRIM(MID(TRIM(A2588),FIND(" ",TRIM(A2588)&amp;" ",7)+1,255)))</x:f>
      </x:c>
      <x:c r="G2588" t="str">
        <x:f>IF(E2588="","",IF(COUNTIF('DATA QCEW'!$A$2:$A$20,E2588)&gt;0,"19-SECTOR","DETAIL / OTHER"))</x:f>
      </x:c>
    </x:row>
    <x:row r="2589">
      <x:c r="D2589" s="22"/>
      <x:c r="E2589" t="str">
        <x:f>IF(LEFT(TRIM(A2589),6)="NAICS ",IFERROR(MID(TRIM(A2589),7,FIND(" ",TRIM(A2589)&amp;" ",7)-7),""),"")</x:f>
      </x:c>
      <x:c r="F2589" t="str">
        <x:f>IF(E2589="","",TRIM(MID(TRIM(A2589),FIND(" ",TRIM(A2589)&amp;" ",7)+1,255)))</x:f>
      </x:c>
      <x:c r="G2589" t="str">
        <x:f>IF(E2589="","",IF(COUNTIF('DATA QCEW'!$A$2:$A$20,E2589)&gt;0,"19-SECTOR","DETAIL / OTHER"))</x:f>
      </x:c>
    </x:row>
    <x:row r="2590">
      <x:c r="D2590" s="22"/>
      <x:c r="E2590" t="str">
        <x:f>IF(LEFT(TRIM(A2590),6)="NAICS ",IFERROR(MID(TRIM(A2590),7,FIND(" ",TRIM(A2590)&amp;" ",7)-7),""),"")</x:f>
      </x:c>
      <x:c r="F2590" t="str">
        <x:f>IF(E2590="","",TRIM(MID(TRIM(A2590),FIND(" ",TRIM(A2590)&amp;" ",7)+1,255)))</x:f>
      </x:c>
      <x:c r="G2590" t="str">
        <x:f>IF(E2590="","",IF(COUNTIF('DATA QCEW'!$A$2:$A$20,E2590)&gt;0,"19-SECTOR","DETAIL / OTHER"))</x:f>
      </x:c>
    </x:row>
    <x:row r="2591">
      <x:c r="D2591" s="22"/>
      <x:c r="E2591" t="str">
        <x:f>IF(LEFT(TRIM(A2591),6)="NAICS ",IFERROR(MID(TRIM(A2591),7,FIND(" ",TRIM(A2591)&amp;" ",7)-7),""),"")</x:f>
      </x:c>
      <x:c r="F2591" t="str">
        <x:f>IF(E2591="","",TRIM(MID(TRIM(A2591),FIND(" ",TRIM(A2591)&amp;" ",7)+1,255)))</x:f>
      </x:c>
      <x:c r="G2591" t="str">
        <x:f>IF(E2591="","",IF(COUNTIF('DATA QCEW'!$A$2:$A$20,E2591)&gt;0,"19-SECTOR","DETAIL / OTHER"))</x:f>
      </x:c>
    </x:row>
    <x:row r="2592">
      <x:c r="D2592" s="22"/>
      <x:c r="E2592" t="str">
        <x:f>IF(LEFT(TRIM(A2592),6)="NAICS ",IFERROR(MID(TRIM(A2592),7,FIND(" ",TRIM(A2592)&amp;" ",7)-7),""),"")</x:f>
      </x:c>
      <x:c r="F2592" t="str">
        <x:f>IF(E2592="","",TRIM(MID(TRIM(A2592),FIND(" ",TRIM(A2592)&amp;" ",7)+1,255)))</x:f>
      </x:c>
      <x:c r="G2592" t="str">
        <x:f>IF(E2592="","",IF(COUNTIF('DATA QCEW'!$A$2:$A$20,E2592)&gt;0,"19-SECTOR","DETAIL / OTHER"))</x:f>
      </x:c>
    </x:row>
    <x:row r="2593">
      <x:c r="D2593" s="22"/>
      <x:c r="E2593" t="str">
        <x:f>IF(LEFT(TRIM(A2593),6)="NAICS ",IFERROR(MID(TRIM(A2593),7,FIND(" ",TRIM(A2593)&amp;" ",7)-7),""),"")</x:f>
      </x:c>
      <x:c r="F2593" t="str">
        <x:f>IF(E2593="","",TRIM(MID(TRIM(A2593),FIND(" ",TRIM(A2593)&amp;" ",7)+1,255)))</x:f>
      </x:c>
      <x:c r="G2593" t="str">
        <x:f>IF(E2593="","",IF(COUNTIF('DATA QCEW'!$A$2:$A$20,E2593)&gt;0,"19-SECTOR","DETAIL / OTHER"))</x:f>
      </x:c>
    </x:row>
    <x:row r="2594">
      <x:c r="D2594" s="22"/>
      <x:c r="E2594" t="str">
        <x:f>IF(LEFT(TRIM(A2594),6)="NAICS ",IFERROR(MID(TRIM(A2594),7,FIND(" ",TRIM(A2594)&amp;" ",7)-7),""),"")</x:f>
      </x:c>
      <x:c r="F2594" t="str">
        <x:f>IF(E2594="","",TRIM(MID(TRIM(A2594),FIND(" ",TRIM(A2594)&amp;" ",7)+1,255)))</x:f>
      </x:c>
      <x:c r="G2594" t="str">
        <x:f>IF(E2594="","",IF(COUNTIF('DATA QCEW'!$A$2:$A$20,E2594)&gt;0,"19-SECTOR","DETAIL / OTHER"))</x:f>
      </x:c>
    </x:row>
    <x:row r="2595">
      <x:c r="D2595" s="22"/>
      <x:c r="E2595" t="str">
        <x:f>IF(LEFT(TRIM(A2595),6)="NAICS ",IFERROR(MID(TRIM(A2595),7,FIND(" ",TRIM(A2595)&amp;" ",7)-7),""),"")</x:f>
      </x:c>
      <x:c r="F2595" t="str">
        <x:f>IF(E2595="","",TRIM(MID(TRIM(A2595),FIND(" ",TRIM(A2595)&amp;" ",7)+1,255)))</x:f>
      </x:c>
      <x:c r="G2595" t="str">
        <x:f>IF(E2595="","",IF(COUNTIF('DATA QCEW'!$A$2:$A$20,E2595)&gt;0,"19-SECTOR","DETAIL / OTHER"))</x:f>
      </x:c>
    </x:row>
    <x:row r="2596">
      <x:c r="D2596" s="22"/>
      <x:c r="E2596" t="str">
        <x:f>IF(LEFT(TRIM(A2596),6)="NAICS ",IFERROR(MID(TRIM(A2596),7,FIND(" ",TRIM(A2596)&amp;" ",7)-7),""),"")</x:f>
      </x:c>
      <x:c r="F2596" t="str">
        <x:f>IF(E2596="","",TRIM(MID(TRIM(A2596),FIND(" ",TRIM(A2596)&amp;" ",7)+1,255)))</x:f>
      </x:c>
      <x:c r="G2596" t="str">
        <x:f>IF(E2596="","",IF(COUNTIF('DATA QCEW'!$A$2:$A$20,E2596)&gt;0,"19-SECTOR","DETAIL / OTHER"))</x:f>
      </x:c>
    </x:row>
    <x:row r="2597">
      <x:c r="D2597" s="22"/>
      <x:c r="E2597" t="str">
        <x:f>IF(LEFT(TRIM(A2597),6)="NAICS ",IFERROR(MID(TRIM(A2597),7,FIND(" ",TRIM(A2597)&amp;" ",7)-7),""),"")</x:f>
      </x:c>
      <x:c r="F2597" t="str">
        <x:f>IF(E2597="","",TRIM(MID(TRIM(A2597),FIND(" ",TRIM(A2597)&amp;" ",7)+1,255)))</x:f>
      </x:c>
      <x:c r="G2597" t="str">
        <x:f>IF(E2597="","",IF(COUNTIF('DATA QCEW'!$A$2:$A$20,E2597)&gt;0,"19-SECTOR","DETAIL / OTHER"))</x:f>
      </x:c>
    </x:row>
    <x:row r="2598">
      <x:c r="D2598" s="22"/>
      <x:c r="E2598" t="str">
        <x:f>IF(LEFT(TRIM(A2598),6)="NAICS ",IFERROR(MID(TRIM(A2598),7,FIND(" ",TRIM(A2598)&amp;" ",7)-7),""),"")</x:f>
      </x:c>
      <x:c r="F2598" t="str">
        <x:f>IF(E2598="","",TRIM(MID(TRIM(A2598),FIND(" ",TRIM(A2598)&amp;" ",7)+1,255)))</x:f>
      </x:c>
      <x:c r="G2598" t="str">
        <x:f>IF(E2598="","",IF(COUNTIF('DATA QCEW'!$A$2:$A$20,E2598)&gt;0,"19-SECTOR","DETAIL / OTHER"))</x:f>
      </x:c>
    </x:row>
    <x:row r="2599">
      <x:c r="D2599" s="22"/>
      <x:c r="E2599" t="str">
        <x:f>IF(LEFT(TRIM(A2599),6)="NAICS ",IFERROR(MID(TRIM(A2599),7,FIND(" ",TRIM(A2599)&amp;" ",7)-7),""),"")</x:f>
      </x:c>
      <x:c r="F2599" t="str">
        <x:f>IF(E2599="","",TRIM(MID(TRIM(A2599),FIND(" ",TRIM(A2599)&amp;" ",7)+1,255)))</x:f>
      </x:c>
      <x:c r="G2599" t="str">
        <x:f>IF(E2599="","",IF(COUNTIF('DATA QCEW'!$A$2:$A$20,E2599)&gt;0,"19-SECTOR","DETAIL / OTHER"))</x:f>
      </x:c>
    </x:row>
    <x:row r="2600">
      <x:c r="D2600" s="22"/>
      <x:c r="E2600" t="str">
        <x:f>IF(LEFT(TRIM(A2600),6)="NAICS ",IFERROR(MID(TRIM(A2600),7,FIND(" ",TRIM(A2600)&amp;" ",7)-7),""),"")</x:f>
      </x:c>
      <x:c r="F2600" t="str">
        <x:f>IF(E2600="","",TRIM(MID(TRIM(A2600),FIND(" ",TRIM(A2600)&amp;" ",7)+1,255)))</x:f>
      </x:c>
      <x:c r="G2600" t="str">
        <x:f>IF(E2600="","",IF(COUNTIF('DATA QCEW'!$A$2:$A$20,E2600)&gt;0,"19-SECTOR","DETAIL / OTHER"))</x:f>
      </x:c>
    </x:row>
    <x:row r="2601">
      <x:c r="D2601" s="22"/>
      <x:c r="E2601" t="str">
        <x:f>IF(LEFT(TRIM(A2601),6)="NAICS ",IFERROR(MID(TRIM(A2601),7,FIND(" ",TRIM(A2601)&amp;" ",7)-7),""),"")</x:f>
      </x:c>
      <x:c r="F2601" t="str">
        <x:f>IF(E2601="","",TRIM(MID(TRIM(A2601),FIND(" ",TRIM(A2601)&amp;" ",7)+1,255)))</x:f>
      </x:c>
      <x:c r="G2601" t="str">
        <x:f>IF(E2601="","",IF(COUNTIF('DATA QCEW'!$A$2:$A$20,E2601)&gt;0,"19-SECTOR","DETAIL / OTHER"))</x:f>
      </x:c>
    </x:row>
    <x:row r="2602">
      <x:c r="D2602" s="22"/>
      <x:c r="E2602" t="str">
        <x:f>IF(LEFT(TRIM(A2602),6)="NAICS ",IFERROR(MID(TRIM(A2602),7,FIND(" ",TRIM(A2602)&amp;" ",7)-7),""),"")</x:f>
      </x:c>
      <x:c r="F2602" t="str">
        <x:f>IF(E2602="","",TRIM(MID(TRIM(A2602),FIND(" ",TRIM(A2602)&amp;" ",7)+1,255)))</x:f>
      </x:c>
      <x:c r="G2602" t="str">
        <x:f>IF(E2602="","",IF(COUNTIF('DATA QCEW'!$A$2:$A$20,E2602)&gt;0,"19-SECTOR","DETAIL / OTHER"))</x:f>
      </x:c>
    </x:row>
    <x:row r="2603">
      <x:c r="D2603" s="22"/>
      <x:c r="E2603" t="str">
        <x:f>IF(LEFT(TRIM(A2603),6)="NAICS ",IFERROR(MID(TRIM(A2603),7,FIND(" ",TRIM(A2603)&amp;" ",7)-7),""),"")</x:f>
      </x:c>
      <x:c r="F2603" t="str">
        <x:f>IF(E2603="","",TRIM(MID(TRIM(A2603),FIND(" ",TRIM(A2603)&amp;" ",7)+1,255)))</x:f>
      </x:c>
      <x:c r="G2603" t="str">
        <x:f>IF(E2603="","",IF(COUNTIF('DATA QCEW'!$A$2:$A$20,E2603)&gt;0,"19-SECTOR","DETAIL / OTHER"))</x:f>
      </x:c>
    </x:row>
    <x:row r="2604">
      <x:c r="D2604" s="22"/>
      <x:c r="E2604" t="str">
        <x:f>IF(LEFT(TRIM(A2604),6)="NAICS ",IFERROR(MID(TRIM(A2604),7,FIND(" ",TRIM(A2604)&amp;" ",7)-7),""),"")</x:f>
      </x:c>
      <x:c r="F2604" t="str">
        <x:f>IF(E2604="","",TRIM(MID(TRIM(A2604),FIND(" ",TRIM(A2604)&amp;" ",7)+1,255)))</x:f>
      </x:c>
      <x:c r="G2604" t="str">
        <x:f>IF(E2604="","",IF(COUNTIF('DATA QCEW'!$A$2:$A$20,E2604)&gt;0,"19-SECTOR","DETAIL / OTHER"))</x:f>
      </x:c>
    </x:row>
    <x:row r="2605">
      <x:c r="D2605" s="22"/>
      <x:c r="E2605" t="str">
        <x:f>IF(LEFT(TRIM(A2605),6)="NAICS ",IFERROR(MID(TRIM(A2605),7,FIND(" ",TRIM(A2605)&amp;" ",7)-7),""),"")</x:f>
      </x:c>
      <x:c r="F2605" t="str">
        <x:f>IF(E2605="","",TRIM(MID(TRIM(A2605),FIND(" ",TRIM(A2605)&amp;" ",7)+1,255)))</x:f>
      </x:c>
      <x:c r="G2605" t="str">
        <x:f>IF(E2605="","",IF(COUNTIF('DATA QCEW'!$A$2:$A$20,E2605)&gt;0,"19-SECTOR","DETAIL / OTHER"))</x:f>
      </x:c>
    </x:row>
    <x:row r="2606">
      <x:c r="D2606" s="22"/>
      <x:c r="E2606" t="str">
        <x:f>IF(LEFT(TRIM(A2606),6)="NAICS ",IFERROR(MID(TRIM(A2606),7,FIND(" ",TRIM(A2606)&amp;" ",7)-7),""),"")</x:f>
      </x:c>
      <x:c r="F2606" t="str">
        <x:f>IF(E2606="","",TRIM(MID(TRIM(A2606),FIND(" ",TRIM(A2606)&amp;" ",7)+1,255)))</x:f>
      </x:c>
      <x:c r="G2606" t="str">
        <x:f>IF(E2606="","",IF(COUNTIF('DATA QCEW'!$A$2:$A$20,E2606)&gt;0,"19-SECTOR","DETAIL / OTHER"))</x:f>
      </x:c>
    </x:row>
    <x:row r="2607">
      <x:c r="D2607" s="22"/>
      <x:c r="E2607" t="str">
        <x:f>IF(LEFT(TRIM(A2607),6)="NAICS ",IFERROR(MID(TRIM(A2607),7,FIND(" ",TRIM(A2607)&amp;" ",7)-7),""),"")</x:f>
      </x:c>
      <x:c r="F2607" t="str">
        <x:f>IF(E2607="","",TRIM(MID(TRIM(A2607),FIND(" ",TRIM(A2607)&amp;" ",7)+1,255)))</x:f>
      </x:c>
      <x:c r="G2607" t="str">
        <x:f>IF(E2607="","",IF(COUNTIF('DATA QCEW'!$A$2:$A$20,E2607)&gt;0,"19-SECTOR","DETAIL / OTHER"))</x:f>
      </x:c>
    </x:row>
    <x:row r="2608">
      <x:c r="D2608" s="22"/>
      <x:c r="E2608" t="str">
        <x:f>IF(LEFT(TRIM(A2608),6)="NAICS ",IFERROR(MID(TRIM(A2608),7,FIND(" ",TRIM(A2608)&amp;" ",7)-7),""),"")</x:f>
      </x:c>
      <x:c r="F2608" t="str">
        <x:f>IF(E2608="","",TRIM(MID(TRIM(A2608),FIND(" ",TRIM(A2608)&amp;" ",7)+1,255)))</x:f>
      </x:c>
      <x:c r="G2608" t="str">
        <x:f>IF(E2608="","",IF(COUNTIF('DATA QCEW'!$A$2:$A$20,E2608)&gt;0,"19-SECTOR","DETAIL / OTHER"))</x:f>
      </x:c>
    </x:row>
    <x:row r="2609">
      <x:c r="D2609" s="22"/>
      <x:c r="E2609" t="str">
        <x:f>IF(LEFT(TRIM(A2609),6)="NAICS ",IFERROR(MID(TRIM(A2609),7,FIND(" ",TRIM(A2609)&amp;" ",7)-7),""),"")</x:f>
      </x:c>
      <x:c r="F2609" t="str">
        <x:f>IF(E2609="","",TRIM(MID(TRIM(A2609),FIND(" ",TRIM(A2609)&amp;" ",7)+1,255)))</x:f>
      </x:c>
      <x:c r="G2609" t="str">
        <x:f>IF(E2609="","",IF(COUNTIF('DATA QCEW'!$A$2:$A$20,E2609)&gt;0,"19-SECTOR","DETAIL / OTHER"))</x:f>
      </x:c>
    </x:row>
    <x:row r="2610">
      <x:c r="D2610" s="22"/>
      <x:c r="E2610" t="str">
        <x:f>IF(LEFT(TRIM(A2610),6)="NAICS ",IFERROR(MID(TRIM(A2610),7,FIND(" ",TRIM(A2610)&amp;" ",7)-7),""),"")</x:f>
      </x:c>
      <x:c r="F2610" t="str">
        <x:f>IF(E2610="","",TRIM(MID(TRIM(A2610),FIND(" ",TRIM(A2610)&amp;" ",7)+1,255)))</x:f>
      </x:c>
      <x:c r="G2610" t="str">
        <x:f>IF(E2610="","",IF(COUNTIF('DATA QCEW'!$A$2:$A$20,E2610)&gt;0,"19-SECTOR","DETAIL / OTHER"))</x:f>
      </x:c>
    </x:row>
    <x:row r="2611">
      <x:c r="D2611" s="22"/>
      <x:c r="E2611" t="str">
        <x:f>IF(LEFT(TRIM(A2611),6)="NAICS ",IFERROR(MID(TRIM(A2611),7,FIND(" ",TRIM(A2611)&amp;" ",7)-7),""),"")</x:f>
      </x:c>
      <x:c r="F2611" t="str">
        <x:f>IF(E2611="","",TRIM(MID(TRIM(A2611),FIND(" ",TRIM(A2611)&amp;" ",7)+1,255)))</x:f>
      </x:c>
      <x:c r="G2611" t="str">
        <x:f>IF(E2611="","",IF(COUNTIF('DATA QCEW'!$A$2:$A$20,E2611)&gt;0,"19-SECTOR","DETAIL / OTHER"))</x:f>
      </x:c>
    </x:row>
    <x:row r="2612">
      <x:c r="D2612" s="22"/>
      <x:c r="E2612" t="str">
        <x:f>IF(LEFT(TRIM(A2612),6)="NAICS ",IFERROR(MID(TRIM(A2612),7,FIND(" ",TRIM(A2612)&amp;" ",7)-7),""),"")</x:f>
      </x:c>
      <x:c r="F2612" t="str">
        <x:f>IF(E2612="","",TRIM(MID(TRIM(A2612),FIND(" ",TRIM(A2612)&amp;" ",7)+1,255)))</x:f>
      </x:c>
      <x:c r="G2612" t="str">
        <x:f>IF(E2612="","",IF(COUNTIF('DATA QCEW'!$A$2:$A$20,E2612)&gt;0,"19-SECTOR","DETAIL / OTHER"))</x:f>
      </x:c>
    </x:row>
    <x:row r="2613">
      <x:c r="D2613" s="22"/>
      <x:c r="E2613" t="str">
        <x:f>IF(LEFT(TRIM(A2613),6)="NAICS ",IFERROR(MID(TRIM(A2613),7,FIND(" ",TRIM(A2613)&amp;" ",7)-7),""),"")</x:f>
      </x:c>
      <x:c r="F2613" t="str">
        <x:f>IF(E2613="","",TRIM(MID(TRIM(A2613),FIND(" ",TRIM(A2613)&amp;" ",7)+1,255)))</x:f>
      </x:c>
      <x:c r="G2613" t="str">
        <x:f>IF(E2613="","",IF(COUNTIF('DATA QCEW'!$A$2:$A$20,E2613)&gt;0,"19-SECTOR","DETAIL / OTHER"))</x:f>
      </x:c>
    </x:row>
    <x:row r="2614">
      <x:c r="D2614" s="22"/>
      <x:c r="E2614" t="str">
        <x:f>IF(LEFT(TRIM(A2614),6)="NAICS ",IFERROR(MID(TRIM(A2614),7,FIND(" ",TRIM(A2614)&amp;" ",7)-7),""),"")</x:f>
      </x:c>
      <x:c r="F2614" t="str">
        <x:f>IF(E2614="","",TRIM(MID(TRIM(A2614),FIND(" ",TRIM(A2614)&amp;" ",7)+1,255)))</x:f>
      </x:c>
      <x:c r="G2614" t="str">
        <x:f>IF(E2614="","",IF(COUNTIF('DATA QCEW'!$A$2:$A$20,E2614)&gt;0,"19-SECTOR","DETAIL / OTHER"))</x:f>
      </x:c>
    </x:row>
    <x:row r="2615">
      <x:c r="D2615" s="22"/>
      <x:c r="E2615" t="str">
        <x:f>IF(LEFT(TRIM(A2615),6)="NAICS ",IFERROR(MID(TRIM(A2615),7,FIND(" ",TRIM(A2615)&amp;" ",7)-7),""),"")</x:f>
      </x:c>
      <x:c r="F2615" t="str">
        <x:f>IF(E2615="","",TRIM(MID(TRIM(A2615),FIND(" ",TRIM(A2615)&amp;" ",7)+1,255)))</x:f>
      </x:c>
      <x:c r="G2615" t="str">
        <x:f>IF(E2615="","",IF(COUNTIF('DATA QCEW'!$A$2:$A$20,E2615)&gt;0,"19-SECTOR","DETAIL / OTHER"))</x:f>
      </x:c>
    </x:row>
    <x:row r="2616">
      <x:c r="D2616" s="22"/>
      <x:c r="E2616" t="str">
        <x:f>IF(LEFT(TRIM(A2616),6)="NAICS ",IFERROR(MID(TRIM(A2616),7,FIND(" ",TRIM(A2616)&amp;" ",7)-7),""),"")</x:f>
      </x:c>
      <x:c r="F2616" t="str">
        <x:f>IF(E2616="","",TRIM(MID(TRIM(A2616),FIND(" ",TRIM(A2616)&amp;" ",7)+1,255)))</x:f>
      </x:c>
      <x:c r="G2616" t="str">
        <x:f>IF(E2616="","",IF(COUNTIF('DATA QCEW'!$A$2:$A$20,E2616)&gt;0,"19-SECTOR","DETAIL / OTHER"))</x:f>
      </x:c>
    </x:row>
    <x:row r="2617">
      <x:c r="D2617" s="22"/>
      <x:c r="E2617" t="str">
        <x:f>IF(LEFT(TRIM(A2617),6)="NAICS ",IFERROR(MID(TRIM(A2617),7,FIND(" ",TRIM(A2617)&amp;" ",7)-7),""),"")</x:f>
      </x:c>
      <x:c r="F2617" t="str">
        <x:f>IF(E2617="","",TRIM(MID(TRIM(A2617),FIND(" ",TRIM(A2617)&amp;" ",7)+1,255)))</x:f>
      </x:c>
      <x:c r="G2617" t="str">
        <x:f>IF(E2617="","",IF(COUNTIF('DATA QCEW'!$A$2:$A$20,E2617)&gt;0,"19-SECTOR","DETAIL / OTHER"))</x:f>
      </x:c>
    </x:row>
    <x:row r="2618">
      <x:c r="D2618" s="22"/>
      <x:c r="E2618" t="str">
        <x:f>IF(LEFT(TRIM(A2618),6)="NAICS ",IFERROR(MID(TRIM(A2618),7,FIND(" ",TRIM(A2618)&amp;" ",7)-7),""),"")</x:f>
      </x:c>
      <x:c r="F2618" t="str">
        <x:f>IF(E2618="","",TRIM(MID(TRIM(A2618),FIND(" ",TRIM(A2618)&amp;" ",7)+1,255)))</x:f>
      </x:c>
      <x:c r="G2618" t="str">
        <x:f>IF(E2618="","",IF(COUNTIF('DATA QCEW'!$A$2:$A$20,E2618)&gt;0,"19-SECTOR","DETAIL / OTHER"))</x:f>
      </x:c>
    </x:row>
    <x:row r="2619">
      <x:c r="D2619" s="22"/>
      <x:c r="E2619" t="str">
        <x:f>IF(LEFT(TRIM(A2619),6)="NAICS ",IFERROR(MID(TRIM(A2619),7,FIND(" ",TRIM(A2619)&amp;" ",7)-7),""),"")</x:f>
      </x:c>
      <x:c r="F2619" t="str">
        <x:f>IF(E2619="","",TRIM(MID(TRIM(A2619),FIND(" ",TRIM(A2619)&amp;" ",7)+1,255)))</x:f>
      </x:c>
      <x:c r="G2619" t="str">
        <x:f>IF(E2619="","",IF(COUNTIF('DATA QCEW'!$A$2:$A$20,E2619)&gt;0,"19-SECTOR","DETAIL / OTHER"))</x:f>
      </x:c>
    </x:row>
    <x:row r="2620">
      <x:c r="D2620" s="22"/>
      <x:c r="E2620" t="str">
        <x:f>IF(LEFT(TRIM(A2620),6)="NAICS ",IFERROR(MID(TRIM(A2620),7,FIND(" ",TRIM(A2620)&amp;" ",7)-7),""),"")</x:f>
      </x:c>
      <x:c r="F2620" t="str">
        <x:f>IF(E2620="","",TRIM(MID(TRIM(A2620),FIND(" ",TRIM(A2620)&amp;" ",7)+1,255)))</x:f>
      </x:c>
      <x:c r="G2620" t="str">
        <x:f>IF(E2620="","",IF(COUNTIF('DATA QCEW'!$A$2:$A$20,E2620)&gt;0,"19-SECTOR","DETAIL / OTHER"))</x:f>
      </x:c>
    </x:row>
    <x:row r="2621">
      <x:c r="D2621" s="22"/>
      <x:c r="E2621" t="str">
        <x:f>IF(LEFT(TRIM(A2621),6)="NAICS ",IFERROR(MID(TRIM(A2621),7,FIND(" ",TRIM(A2621)&amp;" ",7)-7),""),"")</x:f>
      </x:c>
      <x:c r="F2621" t="str">
        <x:f>IF(E2621="","",TRIM(MID(TRIM(A2621),FIND(" ",TRIM(A2621)&amp;" ",7)+1,255)))</x:f>
      </x:c>
      <x:c r="G2621" t="str">
        <x:f>IF(E2621="","",IF(COUNTIF('DATA QCEW'!$A$2:$A$20,E2621)&gt;0,"19-SECTOR","DETAIL / OTHER"))</x:f>
      </x:c>
    </x:row>
    <x:row r="2622">
      <x:c r="D2622" s="22"/>
      <x:c r="E2622" t="str">
        <x:f>IF(LEFT(TRIM(A2622),6)="NAICS ",IFERROR(MID(TRIM(A2622),7,FIND(" ",TRIM(A2622)&amp;" ",7)-7),""),"")</x:f>
      </x:c>
      <x:c r="F2622" t="str">
        <x:f>IF(E2622="","",TRIM(MID(TRIM(A2622),FIND(" ",TRIM(A2622)&amp;" ",7)+1,255)))</x:f>
      </x:c>
      <x:c r="G2622" t="str">
        <x:f>IF(E2622="","",IF(COUNTIF('DATA QCEW'!$A$2:$A$20,E2622)&gt;0,"19-SECTOR","DETAIL / OTHER"))</x:f>
      </x:c>
    </x:row>
    <x:row r="2623">
      <x:c r="D2623" s="22"/>
      <x:c r="E2623" t="str">
        <x:f>IF(LEFT(TRIM(A2623),6)="NAICS ",IFERROR(MID(TRIM(A2623),7,FIND(" ",TRIM(A2623)&amp;" ",7)-7),""),"")</x:f>
      </x:c>
      <x:c r="F2623" t="str">
        <x:f>IF(E2623="","",TRIM(MID(TRIM(A2623),FIND(" ",TRIM(A2623)&amp;" ",7)+1,255)))</x:f>
      </x:c>
      <x:c r="G2623" t="str">
        <x:f>IF(E2623="","",IF(COUNTIF('DATA QCEW'!$A$2:$A$20,E2623)&gt;0,"19-SECTOR","DETAIL / OTHER"))</x:f>
      </x:c>
    </x:row>
    <x:row r="2624">
      <x:c r="D2624" s="22"/>
      <x:c r="E2624" t="str">
        <x:f>IF(LEFT(TRIM(A2624),6)="NAICS ",IFERROR(MID(TRIM(A2624),7,FIND(" ",TRIM(A2624)&amp;" ",7)-7),""),"")</x:f>
      </x:c>
      <x:c r="F2624" t="str">
        <x:f>IF(E2624="","",TRIM(MID(TRIM(A2624),FIND(" ",TRIM(A2624)&amp;" ",7)+1,255)))</x:f>
      </x:c>
      <x:c r="G2624" t="str">
        <x:f>IF(E2624="","",IF(COUNTIF('DATA QCEW'!$A$2:$A$20,E2624)&gt;0,"19-SECTOR","DETAIL / OTHER"))</x:f>
      </x:c>
    </x:row>
    <x:row r="2625">
      <x:c r="D2625" s="22"/>
      <x:c r="E2625" t="str">
        <x:f>IF(LEFT(TRIM(A2625),6)="NAICS ",IFERROR(MID(TRIM(A2625),7,FIND(" ",TRIM(A2625)&amp;" ",7)-7),""),"")</x:f>
      </x:c>
      <x:c r="F2625" t="str">
        <x:f>IF(E2625="","",TRIM(MID(TRIM(A2625),FIND(" ",TRIM(A2625)&amp;" ",7)+1,255)))</x:f>
      </x:c>
      <x:c r="G2625" t="str">
        <x:f>IF(E2625="","",IF(COUNTIF('DATA QCEW'!$A$2:$A$20,E2625)&gt;0,"19-SECTOR","DETAIL / OTHER"))</x:f>
      </x:c>
    </x:row>
    <x:row r="2626">
      <x:c r="D2626" s="22"/>
      <x:c r="E2626" t="str">
        <x:f>IF(LEFT(TRIM(A2626),6)="NAICS ",IFERROR(MID(TRIM(A2626),7,FIND(" ",TRIM(A2626)&amp;" ",7)-7),""),"")</x:f>
      </x:c>
      <x:c r="F2626" t="str">
        <x:f>IF(E2626="","",TRIM(MID(TRIM(A2626),FIND(" ",TRIM(A2626)&amp;" ",7)+1,255)))</x:f>
      </x:c>
      <x:c r="G2626" t="str">
        <x:f>IF(E2626="","",IF(COUNTIF('DATA QCEW'!$A$2:$A$20,E2626)&gt;0,"19-SECTOR","DETAIL / OTHER"))</x:f>
      </x:c>
    </x:row>
    <x:row r="2627">
      <x:c r="D2627" s="22"/>
      <x:c r="E2627" t="str">
        <x:f>IF(LEFT(TRIM(A2627),6)="NAICS ",IFERROR(MID(TRIM(A2627),7,FIND(" ",TRIM(A2627)&amp;" ",7)-7),""),"")</x:f>
      </x:c>
      <x:c r="F2627" t="str">
        <x:f>IF(E2627="","",TRIM(MID(TRIM(A2627),FIND(" ",TRIM(A2627)&amp;" ",7)+1,255)))</x:f>
      </x:c>
      <x:c r="G2627" t="str">
        <x:f>IF(E2627="","",IF(COUNTIF('DATA QCEW'!$A$2:$A$20,E2627)&gt;0,"19-SECTOR","DETAIL / OTHER"))</x:f>
      </x:c>
    </x:row>
    <x:row r="2628">
      <x:c r="D2628" s="22"/>
      <x:c r="E2628" t="str">
        <x:f>IF(LEFT(TRIM(A2628),6)="NAICS ",IFERROR(MID(TRIM(A2628),7,FIND(" ",TRIM(A2628)&amp;" ",7)-7),""),"")</x:f>
      </x:c>
      <x:c r="F2628" t="str">
        <x:f>IF(E2628="","",TRIM(MID(TRIM(A2628),FIND(" ",TRIM(A2628)&amp;" ",7)+1,255)))</x:f>
      </x:c>
      <x:c r="G2628" t="str">
        <x:f>IF(E2628="","",IF(COUNTIF('DATA QCEW'!$A$2:$A$20,E2628)&gt;0,"19-SECTOR","DETAIL / OTHER"))</x:f>
      </x:c>
    </x:row>
    <x:row r="2629">
      <x:c r="D2629" s="22"/>
      <x:c r="E2629" t="str">
        <x:f>IF(LEFT(TRIM(A2629),6)="NAICS ",IFERROR(MID(TRIM(A2629),7,FIND(" ",TRIM(A2629)&amp;" ",7)-7),""),"")</x:f>
      </x:c>
      <x:c r="F2629" t="str">
        <x:f>IF(E2629="","",TRIM(MID(TRIM(A2629),FIND(" ",TRIM(A2629)&amp;" ",7)+1,255)))</x:f>
      </x:c>
      <x:c r="G2629" t="str">
        <x:f>IF(E2629="","",IF(COUNTIF('DATA QCEW'!$A$2:$A$20,E2629)&gt;0,"19-SECTOR","DETAIL / OTHER"))</x:f>
      </x:c>
    </x:row>
    <x:row r="2630">
      <x:c r="D2630" s="22"/>
      <x:c r="E2630" t="str">
        <x:f>IF(LEFT(TRIM(A2630),6)="NAICS ",IFERROR(MID(TRIM(A2630),7,FIND(" ",TRIM(A2630)&amp;" ",7)-7),""),"")</x:f>
      </x:c>
      <x:c r="F2630" t="str">
        <x:f>IF(E2630="","",TRIM(MID(TRIM(A2630),FIND(" ",TRIM(A2630)&amp;" ",7)+1,255)))</x:f>
      </x:c>
      <x:c r="G2630" t="str">
        <x:f>IF(E2630="","",IF(COUNTIF('DATA QCEW'!$A$2:$A$20,E2630)&gt;0,"19-SECTOR","DETAIL / OTHER"))</x:f>
      </x:c>
    </x:row>
    <x:row r="2631">
      <x:c r="D2631" s="22"/>
      <x:c r="E2631" t="str">
        <x:f>IF(LEFT(TRIM(A2631),6)="NAICS ",IFERROR(MID(TRIM(A2631),7,FIND(" ",TRIM(A2631)&amp;" ",7)-7),""),"")</x:f>
      </x:c>
      <x:c r="F2631" t="str">
        <x:f>IF(E2631="","",TRIM(MID(TRIM(A2631),FIND(" ",TRIM(A2631)&amp;" ",7)+1,255)))</x:f>
      </x:c>
      <x:c r="G2631" t="str">
        <x:f>IF(E2631="","",IF(COUNTIF('DATA QCEW'!$A$2:$A$20,E2631)&gt;0,"19-SECTOR","DETAIL / OTHER"))</x:f>
      </x:c>
    </x:row>
    <x:row r="2632">
      <x:c r="D2632" s="22"/>
      <x:c r="E2632" t="str">
        <x:f>IF(LEFT(TRIM(A2632),6)="NAICS ",IFERROR(MID(TRIM(A2632),7,FIND(" ",TRIM(A2632)&amp;" ",7)-7),""),"")</x:f>
      </x:c>
      <x:c r="F2632" t="str">
        <x:f>IF(E2632="","",TRIM(MID(TRIM(A2632),FIND(" ",TRIM(A2632)&amp;" ",7)+1,255)))</x:f>
      </x:c>
      <x:c r="G2632" t="str">
        <x:f>IF(E2632="","",IF(COUNTIF('DATA QCEW'!$A$2:$A$20,E2632)&gt;0,"19-SECTOR","DETAIL / OTHER"))</x:f>
      </x:c>
    </x:row>
    <x:row r="2633">
      <x:c r="D2633" s="22"/>
      <x:c r="E2633" t="str">
        <x:f>IF(LEFT(TRIM(A2633),6)="NAICS ",IFERROR(MID(TRIM(A2633),7,FIND(" ",TRIM(A2633)&amp;" ",7)-7),""),"")</x:f>
      </x:c>
      <x:c r="F2633" t="str">
        <x:f>IF(E2633="","",TRIM(MID(TRIM(A2633),FIND(" ",TRIM(A2633)&amp;" ",7)+1,255)))</x:f>
      </x:c>
      <x:c r="G2633" t="str">
        <x:f>IF(E2633="","",IF(COUNTIF('DATA QCEW'!$A$2:$A$20,E2633)&gt;0,"19-SECTOR","DETAIL / OTHER"))</x:f>
      </x:c>
    </x:row>
    <x:row r="2634">
      <x:c r="D2634" s="22"/>
      <x:c r="E2634" t="str">
        <x:f>IF(LEFT(TRIM(A2634),6)="NAICS ",IFERROR(MID(TRIM(A2634),7,FIND(" ",TRIM(A2634)&amp;" ",7)-7),""),"")</x:f>
      </x:c>
      <x:c r="F2634" t="str">
        <x:f>IF(E2634="","",TRIM(MID(TRIM(A2634),FIND(" ",TRIM(A2634)&amp;" ",7)+1,255)))</x:f>
      </x:c>
      <x:c r="G2634" t="str">
        <x:f>IF(E2634="","",IF(COUNTIF('DATA QCEW'!$A$2:$A$20,E2634)&gt;0,"19-SECTOR","DETAIL / OTHER"))</x:f>
      </x:c>
    </x:row>
    <x:row r="2635">
      <x:c r="D2635" s="22"/>
      <x:c r="E2635" t="str">
        <x:f>IF(LEFT(TRIM(A2635),6)="NAICS ",IFERROR(MID(TRIM(A2635),7,FIND(" ",TRIM(A2635)&amp;" ",7)-7),""),"")</x:f>
      </x:c>
      <x:c r="F2635" t="str">
        <x:f>IF(E2635="","",TRIM(MID(TRIM(A2635),FIND(" ",TRIM(A2635)&amp;" ",7)+1,255)))</x:f>
      </x:c>
      <x:c r="G2635" t="str">
        <x:f>IF(E2635="","",IF(COUNTIF('DATA QCEW'!$A$2:$A$20,E2635)&gt;0,"19-SECTOR","DETAIL / OTHER"))</x:f>
      </x:c>
    </x:row>
    <x:row r="2636">
      <x:c r="D2636" s="22"/>
      <x:c r="E2636" t="str">
        <x:f>IF(LEFT(TRIM(A2636),6)="NAICS ",IFERROR(MID(TRIM(A2636),7,FIND(" ",TRIM(A2636)&amp;" ",7)-7),""),"")</x:f>
      </x:c>
      <x:c r="F2636" t="str">
        <x:f>IF(E2636="","",TRIM(MID(TRIM(A2636),FIND(" ",TRIM(A2636)&amp;" ",7)+1,255)))</x:f>
      </x:c>
      <x:c r="G2636" t="str">
        <x:f>IF(E2636="","",IF(COUNTIF('DATA QCEW'!$A$2:$A$20,E2636)&gt;0,"19-SECTOR","DETAIL / OTHER"))</x:f>
      </x:c>
    </x:row>
    <x:row r="2637">
      <x:c r="D2637" s="22"/>
      <x:c r="E2637" t="str">
        <x:f>IF(LEFT(TRIM(A2637),6)="NAICS ",IFERROR(MID(TRIM(A2637),7,FIND(" ",TRIM(A2637)&amp;" ",7)-7),""),"")</x:f>
      </x:c>
      <x:c r="F2637" t="str">
        <x:f>IF(E2637="","",TRIM(MID(TRIM(A2637),FIND(" ",TRIM(A2637)&amp;" ",7)+1,255)))</x:f>
      </x:c>
      <x:c r="G2637" t="str">
        <x:f>IF(E2637="","",IF(COUNTIF('DATA QCEW'!$A$2:$A$20,E2637)&gt;0,"19-SECTOR","DETAIL / OTHER"))</x:f>
      </x:c>
    </x:row>
    <x:row r="2638">
      <x:c r="D2638" s="22"/>
      <x:c r="E2638" t="str">
        <x:f>IF(LEFT(TRIM(A2638),6)="NAICS ",IFERROR(MID(TRIM(A2638),7,FIND(" ",TRIM(A2638)&amp;" ",7)-7),""),"")</x:f>
      </x:c>
      <x:c r="F2638" t="str">
        <x:f>IF(E2638="","",TRIM(MID(TRIM(A2638),FIND(" ",TRIM(A2638)&amp;" ",7)+1,255)))</x:f>
      </x:c>
      <x:c r="G2638" t="str">
        <x:f>IF(E2638="","",IF(COUNTIF('DATA QCEW'!$A$2:$A$20,E2638)&gt;0,"19-SECTOR","DETAIL / OTHER"))</x:f>
      </x:c>
    </x:row>
    <x:row r="2639">
      <x:c r="D2639" s="22"/>
      <x:c r="E2639" t="str">
        <x:f>IF(LEFT(TRIM(A2639),6)="NAICS ",IFERROR(MID(TRIM(A2639),7,FIND(" ",TRIM(A2639)&amp;" ",7)-7),""),"")</x:f>
      </x:c>
      <x:c r="F2639" t="str">
        <x:f>IF(E2639="","",TRIM(MID(TRIM(A2639),FIND(" ",TRIM(A2639)&amp;" ",7)+1,255)))</x:f>
      </x:c>
      <x:c r="G2639" t="str">
        <x:f>IF(E2639="","",IF(COUNTIF('DATA QCEW'!$A$2:$A$20,E2639)&gt;0,"19-SECTOR","DETAIL / OTHER"))</x:f>
      </x:c>
    </x:row>
    <x:row r="2640">
      <x:c r="D2640" s="22"/>
      <x:c r="E2640" t="str">
        <x:f>IF(LEFT(TRIM(A2640),6)="NAICS ",IFERROR(MID(TRIM(A2640),7,FIND(" ",TRIM(A2640)&amp;" ",7)-7),""),"")</x:f>
      </x:c>
      <x:c r="F2640" t="str">
        <x:f>IF(E2640="","",TRIM(MID(TRIM(A2640),FIND(" ",TRIM(A2640)&amp;" ",7)+1,255)))</x:f>
      </x:c>
      <x:c r="G2640" t="str">
        <x:f>IF(E2640="","",IF(COUNTIF('DATA QCEW'!$A$2:$A$20,E2640)&gt;0,"19-SECTOR","DETAIL / OTHER"))</x:f>
      </x:c>
    </x:row>
    <x:row r="2641">
      <x:c r="D2641" s="22"/>
      <x:c r="E2641" t="str">
        <x:f>IF(LEFT(TRIM(A2641),6)="NAICS ",IFERROR(MID(TRIM(A2641),7,FIND(" ",TRIM(A2641)&amp;" ",7)-7),""),"")</x:f>
      </x:c>
      <x:c r="F2641" t="str">
        <x:f>IF(E2641="","",TRIM(MID(TRIM(A2641),FIND(" ",TRIM(A2641)&amp;" ",7)+1,255)))</x:f>
      </x:c>
      <x:c r="G2641" t="str">
        <x:f>IF(E2641="","",IF(COUNTIF('DATA QCEW'!$A$2:$A$20,E2641)&gt;0,"19-SECTOR","DETAIL / OTHER"))</x:f>
      </x:c>
    </x:row>
    <x:row r="2642">
      <x:c r="D2642" s="22"/>
      <x:c r="E2642" t="str">
        <x:f>IF(LEFT(TRIM(A2642),6)="NAICS ",IFERROR(MID(TRIM(A2642),7,FIND(" ",TRIM(A2642)&amp;" ",7)-7),""),"")</x:f>
      </x:c>
      <x:c r="F2642" t="str">
        <x:f>IF(E2642="","",TRIM(MID(TRIM(A2642),FIND(" ",TRIM(A2642)&amp;" ",7)+1,255)))</x:f>
      </x:c>
      <x:c r="G2642" t="str">
        <x:f>IF(E2642="","",IF(COUNTIF('DATA QCEW'!$A$2:$A$20,E2642)&gt;0,"19-SECTOR","DETAIL / OTHER"))</x:f>
      </x:c>
    </x:row>
    <x:row r="2643">
      <x:c r="D2643" s="22"/>
      <x:c r="E2643" t="str">
        <x:f>IF(LEFT(TRIM(A2643),6)="NAICS ",IFERROR(MID(TRIM(A2643),7,FIND(" ",TRIM(A2643)&amp;" ",7)-7),""),"")</x:f>
      </x:c>
      <x:c r="F2643" t="str">
        <x:f>IF(E2643="","",TRIM(MID(TRIM(A2643),FIND(" ",TRIM(A2643)&amp;" ",7)+1,255)))</x:f>
      </x:c>
      <x:c r="G2643" t="str">
        <x:f>IF(E2643="","",IF(COUNTIF('DATA QCEW'!$A$2:$A$20,E2643)&gt;0,"19-SECTOR","DETAIL / OTHER"))</x:f>
      </x:c>
    </x:row>
    <x:row r="2644">
      <x:c r="D2644" s="22"/>
      <x:c r="E2644" t="str">
        <x:f>IF(LEFT(TRIM(A2644),6)="NAICS ",IFERROR(MID(TRIM(A2644),7,FIND(" ",TRIM(A2644)&amp;" ",7)-7),""),"")</x:f>
      </x:c>
      <x:c r="F2644" t="str">
        <x:f>IF(E2644="","",TRIM(MID(TRIM(A2644),FIND(" ",TRIM(A2644)&amp;" ",7)+1,255)))</x:f>
      </x:c>
      <x:c r="G2644" t="str">
        <x:f>IF(E2644="","",IF(COUNTIF('DATA QCEW'!$A$2:$A$20,E2644)&gt;0,"19-SECTOR","DETAIL / OTHER"))</x:f>
      </x:c>
    </x:row>
    <x:row r="2645">
      <x:c r="D2645" s="22"/>
      <x:c r="E2645" t="str">
        <x:f>IF(LEFT(TRIM(A2645),6)="NAICS ",IFERROR(MID(TRIM(A2645),7,FIND(" ",TRIM(A2645)&amp;" ",7)-7),""),"")</x:f>
      </x:c>
      <x:c r="F2645" t="str">
        <x:f>IF(E2645="","",TRIM(MID(TRIM(A2645),FIND(" ",TRIM(A2645)&amp;" ",7)+1,255)))</x:f>
      </x:c>
      <x:c r="G2645" t="str">
        <x:f>IF(E2645="","",IF(COUNTIF('DATA QCEW'!$A$2:$A$20,E2645)&gt;0,"19-SECTOR","DETAIL / OTHER"))</x:f>
      </x:c>
    </x:row>
    <x:row r="2646">
      <x:c r="D2646" s="22"/>
      <x:c r="E2646" t="str">
        <x:f>IF(LEFT(TRIM(A2646),6)="NAICS ",IFERROR(MID(TRIM(A2646),7,FIND(" ",TRIM(A2646)&amp;" ",7)-7),""),"")</x:f>
      </x:c>
      <x:c r="F2646" t="str">
        <x:f>IF(E2646="","",TRIM(MID(TRIM(A2646),FIND(" ",TRIM(A2646)&amp;" ",7)+1,255)))</x:f>
      </x:c>
      <x:c r="G2646" t="str">
        <x:f>IF(E2646="","",IF(COUNTIF('DATA QCEW'!$A$2:$A$20,E2646)&gt;0,"19-SECTOR","DETAIL / OTHER"))</x:f>
      </x:c>
    </x:row>
    <x:row r="2647">
      <x:c r="D2647" s="22"/>
      <x:c r="E2647" t="str">
        <x:f>IF(LEFT(TRIM(A2647),6)="NAICS ",IFERROR(MID(TRIM(A2647),7,FIND(" ",TRIM(A2647)&amp;" ",7)-7),""),"")</x:f>
      </x:c>
      <x:c r="F2647" t="str">
        <x:f>IF(E2647="","",TRIM(MID(TRIM(A2647),FIND(" ",TRIM(A2647)&amp;" ",7)+1,255)))</x:f>
      </x:c>
      <x:c r="G2647" t="str">
        <x:f>IF(E2647="","",IF(COUNTIF('DATA QCEW'!$A$2:$A$20,E2647)&gt;0,"19-SECTOR","DETAIL / OTHER"))</x:f>
      </x:c>
    </x:row>
    <x:row r="2648">
      <x:c r="D2648" s="22"/>
      <x:c r="E2648" t="str">
        <x:f>IF(LEFT(TRIM(A2648),6)="NAICS ",IFERROR(MID(TRIM(A2648),7,FIND(" ",TRIM(A2648)&amp;" ",7)-7),""),"")</x:f>
      </x:c>
      <x:c r="F2648" t="str">
        <x:f>IF(E2648="","",TRIM(MID(TRIM(A2648),FIND(" ",TRIM(A2648)&amp;" ",7)+1,255)))</x:f>
      </x:c>
      <x:c r="G2648" t="str">
        <x:f>IF(E2648="","",IF(COUNTIF('DATA QCEW'!$A$2:$A$20,E2648)&gt;0,"19-SECTOR","DETAIL / OTHER"))</x:f>
      </x:c>
    </x:row>
    <x:row r="2649">
      <x:c r="D2649" s="22"/>
      <x:c r="E2649" t="str">
        <x:f>IF(LEFT(TRIM(A2649),6)="NAICS ",IFERROR(MID(TRIM(A2649),7,FIND(" ",TRIM(A2649)&amp;" ",7)-7),""),"")</x:f>
      </x:c>
      <x:c r="F2649" t="str">
        <x:f>IF(E2649="","",TRIM(MID(TRIM(A2649),FIND(" ",TRIM(A2649)&amp;" ",7)+1,255)))</x:f>
      </x:c>
      <x:c r="G2649" t="str">
        <x:f>IF(E2649="","",IF(COUNTIF('DATA QCEW'!$A$2:$A$20,E2649)&gt;0,"19-SECTOR","DETAIL / OTHER"))</x:f>
      </x:c>
    </x:row>
    <x:row r="2650">
      <x:c r="D2650" s="22"/>
      <x:c r="E2650" t="str">
        <x:f>IF(LEFT(TRIM(A2650),6)="NAICS ",IFERROR(MID(TRIM(A2650),7,FIND(" ",TRIM(A2650)&amp;" ",7)-7),""),"")</x:f>
      </x:c>
      <x:c r="F2650" t="str">
        <x:f>IF(E2650="","",TRIM(MID(TRIM(A2650),FIND(" ",TRIM(A2650)&amp;" ",7)+1,255)))</x:f>
      </x:c>
      <x:c r="G2650" t="str">
        <x:f>IF(E2650="","",IF(COUNTIF('DATA QCEW'!$A$2:$A$20,E2650)&gt;0,"19-SECTOR","DETAIL / OTHER"))</x:f>
      </x:c>
    </x:row>
    <x:row r="2651">
      <x:c r="D2651" s="22"/>
      <x:c r="E2651" t="str">
        <x:f>IF(LEFT(TRIM(A2651),6)="NAICS ",IFERROR(MID(TRIM(A2651),7,FIND(" ",TRIM(A2651)&amp;" ",7)-7),""),"")</x:f>
      </x:c>
      <x:c r="F2651" t="str">
        <x:f>IF(E2651="","",TRIM(MID(TRIM(A2651),FIND(" ",TRIM(A2651)&amp;" ",7)+1,255)))</x:f>
      </x:c>
      <x:c r="G2651" t="str">
        <x:f>IF(E2651="","",IF(COUNTIF('DATA QCEW'!$A$2:$A$20,E2651)&gt;0,"19-SECTOR","DETAIL / OTHER"))</x:f>
      </x:c>
    </x:row>
    <x:row r="2652">
      <x:c r="D2652" s="22"/>
      <x:c r="E2652" t="str">
        <x:f>IF(LEFT(TRIM(A2652),6)="NAICS ",IFERROR(MID(TRIM(A2652),7,FIND(" ",TRIM(A2652)&amp;" ",7)-7),""),"")</x:f>
      </x:c>
      <x:c r="F2652" t="str">
        <x:f>IF(E2652="","",TRIM(MID(TRIM(A2652),FIND(" ",TRIM(A2652)&amp;" ",7)+1,255)))</x:f>
      </x:c>
      <x:c r="G2652" t="str">
        <x:f>IF(E2652="","",IF(COUNTIF('DATA QCEW'!$A$2:$A$20,E2652)&gt;0,"19-SECTOR","DETAIL / OTHER"))</x:f>
      </x:c>
    </x:row>
    <x:row r="2653">
      <x:c r="D2653" s="22"/>
      <x:c r="E2653" t="str">
        <x:f>IF(LEFT(TRIM(A2653),6)="NAICS ",IFERROR(MID(TRIM(A2653),7,FIND(" ",TRIM(A2653)&amp;" ",7)-7),""),"")</x:f>
      </x:c>
      <x:c r="F2653" t="str">
        <x:f>IF(E2653="","",TRIM(MID(TRIM(A2653),FIND(" ",TRIM(A2653)&amp;" ",7)+1,255)))</x:f>
      </x:c>
      <x:c r="G2653" t="str">
        <x:f>IF(E2653="","",IF(COUNTIF('DATA QCEW'!$A$2:$A$20,E2653)&gt;0,"19-SECTOR","DETAIL / OTHER"))</x:f>
      </x:c>
    </x:row>
    <x:row r="2654">
      <x:c r="D2654" s="22"/>
      <x:c r="E2654" t="str">
        <x:f>IF(LEFT(TRIM(A2654),6)="NAICS ",IFERROR(MID(TRIM(A2654),7,FIND(" ",TRIM(A2654)&amp;" ",7)-7),""),"")</x:f>
      </x:c>
      <x:c r="F2654" t="str">
        <x:f>IF(E2654="","",TRIM(MID(TRIM(A2654),FIND(" ",TRIM(A2654)&amp;" ",7)+1,255)))</x:f>
      </x:c>
      <x:c r="G2654" t="str">
        <x:f>IF(E2654="","",IF(COUNTIF('DATA QCEW'!$A$2:$A$20,E2654)&gt;0,"19-SECTOR","DETAIL / OTHER"))</x:f>
      </x:c>
    </x:row>
    <x:row r="2655">
      <x:c r="D2655" s="22"/>
      <x:c r="E2655" t="str">
        <x:f>IF(LEFT(TRIM(A2655),6)="NAICS ",IFERROR(MID(TRIM(A2655),7,FIND(" ",TRIM(A2655)&amp;" ",7)-7),""),"")</x:f>
      </x:c>
      <x:c r="F2655" t="str">
        <x:f>IF(E2655="","",TRIM(MID(TRIM(A2655),FIND(" ",TRIM(A2655)&amp;" ",7)+1,255)))</x:f>
      </x:c>
      <x:c r="G2655" t="str">
        <x:f>IF(E2655="","",IF(COUNTIF('DATA QCEW'!$A$2:$A$20,E2655)&gt;0,"19-SECTOR","DETAIL / OTHER"))</x:f>
      </x:c>
    </x:row>
    <x:row r="2656">
      <x:c r="D2656" s="22"/>
      <x:c r="E2656" t="str">
        <x:f>IF(LEFT(TRIM(A2656),6)="NAICS ",IFERROR(MID(TRIM(A2656),7,FIND(" ",TRIM(A2656)&amp;" ",7)-7),""),"")</x:f>
      </x:c>
      <x:c r="F2656" t="str">
        <x:f>IF(E2656="","",TRIM(MID(TRIM(A2656),FIND(" ",TRIM(A2656)&amp;" ",7)+1,255)))</x:f>
      </x:c>
      <x:c r="G2656" t="str">
        <x:f>IF(E2656="","",IF(COUNTIF('DATA QCEW'!$A$2:$A$20,E2656)&gt;0,"19-SECTOR","DETAIL / OTHER"))</x:f>
      </x:c>
    </x:row>
    <x:row r="2657">
      <x:c r="D2657" s="22"/>
      <x:c r="E2657" t="str">
        <x:f>IF(LEFT(TRIM(A2657),6)="NAICS ",IFERROR(MID(TRIM(A2657),7,FIND(" ",TRIM(A2657)&amp;" ",7)-7),""),"")</x:f>
      </x:c>
      <x:c r="F2657" t="str">
        <x:f>IF(E2657="","",TRIM(MID(TRIM(A2657),FIND(" ",TRIM(A2657)&amp;" ",7)+1,255)))</x:f>
      </x:c>
      <x:c r="G2657" t="str">
        <x:f>IF(E2657="","",IF(COUNTIF('DATA QCEW'!$A$2:$A$20,E2657)&gt;0,"19-SECTOR","DETAIL / OTHER"))</x:f>
      </x:c>
    </x:row>
    <x:row r="2658">
      <x:c r="D2658" s="22"/>
      <x:c r="E2658" t="str">
        <x:f>IF(LEFT(TRIM(A2658),6)="NAICS ",IFERROR(MID(TRIM(A2658),7,FIND(" ",TRIM(A2658)&amp;" ",7)-7),""),"")</x:f>
      </x:c>
      <x:c r="F2658" t="str">
        <x:f>IF(E2658="","",TRIM(MID(TRIM(A2658),FIND(" ",TRIM(A2658)&amp;" ",7)+1,255)))</x:f>
      </x:c>
      <x:c r="G2658" t="str">
        <x:f>IF(E2658="","",IF(COUNTIF('DATA QCEW'!$A$2:$A$20,E2658)&gt;0,"19-SECTOR","DETAIL / OTHER"))</x:f>
      </x:c>
    </x:row>
    <x:row r="2659">
      <x:c r="D2659" s="22"/>
      <x:c r="E2659" t="str">
        <x:f>IF(LEFT(TRIM(A2659),6)="NAICS ",IFERROR(MID(TRIM(A2659),7,FIND(" ",TRIM(A2659)&amp;" ",7)-7),""),"")</x:f>
      </x:c>
      <x:c r="F2659" t="str">
        <x:f>IF(E2659="","",TRIM(MID(TRIM(A2659),FIND(" ",TRIM(A2659)&amp;" ",7)+1,255)))</x:f>
      </x:c>
      <x:c r="G2659" t="str">
        <x:f>IF(E2659="","",IF(COUNTIF('DATA QCEW'!$A$2:$A$20,E2659)&gt;0,"19-SECTOR","DETAIL / OTHER"))</x:f>
      </x:c>
    </x:row>
    <x:row r="2660">
      <x:c r="D2660" s="22"/>
      <x:c r="E2660" t="str">
        <x:f>IF(LEFT(TRIM(A2660),6)="NAICS ",IFERROR(MID(TRIM(A2660),7,FIND(" ",TRIM(A2660)&amp;" ",7)-7),""),"")</x:f>
      </x:c>
      <x:c r="F2660" t="str">
        <x:f>IF(E2660="","",TRIM(MID(TRIM(A2660),FIND(" ",TRIM(A2660)&amp;" ",7)+1,255)))</x:f>
      </x:c>
      <x:c r="G2660" t="str">
        <x:f>IF(E2660="","",IF(COUNTIF('DATA QCEW'!$A$2:$A$20,E2660)&gt;0,"19-SECTOR","DETAIL / OTHER"))</x:f>
      </x:c>
    </x:row>
    <x:row r="2661">
      <x:c r="D2661" s="22"/>
      <x:c r="E2661" t="str">
        <x:f>IF(LEFT(TRIM(A2661),6)="NAICS ",IFERROR(MID(TRIM(A2661),7,FIND(" ",TRIM(A2661)&amp;" ",7)-7),""),"")</x:f>
      </x:c>
      <x:c r="F2661" t="str">
        <x:f>IF(E2661="","",TRIM(MID(TRIM(A2661),FIND(" ",TRIM(A2661)&amp;" ",7)+1,255)))</x:f>
      </x:c>
      <x:c r="G2661" t="str">
        <x:f>IF(E2661="","",IF(COUNTIF('DATA QCEW'!$A$2:$A$20,E2661)&gt;0,"19-SECTOR","DETAIL / OTHER"))</x:f>
      </x:c>
    </x:row>
    <x:row r="2662">
      <x:c r="D2662" s="22"/>
      <x:c r="E2662" t="str">
        <x:f>IF(LEFT(TRIM(A2662),6)="NAICS ",IFERROR(MID(TRIM(A2662),7,FIND(" ",TRIM(A2662)&amp;" ",7)-7),""),"")</x:f>
      </x:c>
      <x:c r="F2662" t="str">
        <x:f>IF(E2662="","",TRIM(MID(TRIM(A2662),FIND(" ",TRIM(A2662)&amp;" ",7)+1,255)))</x:f>
      </x:c>
      <x:c r="G2662" t="str">
        <x:f>IF(E2662="","",IF(COUNTIF('DATA QCEW'!$A$2:$A$20,E2662)&gt;0,"19-SECTOR","DETAIL / OTHER"))</x:f>
      </x:c>
    </x:row>
    <x:row r="2663">
      <x:c r="D2663" s="22"/>
      <x:c r="E2663" t="str">
        <x:f>IF(LEFT(TRIM(A2663),6)="NAICS ",IFERROR(MID(TRIM(A2663),7,FIND(" ",TRIM(A2663)&amp;" ",7)-7),""),"")</x:f>
      </x:c>
      <x:c r="F2663" t="str">
        <x:f>IF(E2663="","",TRIM(MID(TRIM(A2663),FIND(" ",TRIM(A2663)&amp;" ",7)+1,255)))</x:f>
      </x:c>
      <x:c r="G2663" t="str">
        <x:f>IF(E2663="","",IF(COUNTIF('DATA QCEW'!$A$2:$A$20,E2663)&gt;0,"19-SECTOR","DETAIL / OTHER"))</x:f>
      </x:c>
    </x:row>
    <x:row r="2664">
      <x:c r="D2664" s="22"/>
      <x:c r="E2664" t="str">
        <x:f>IF(LEFT(TRIM(A2664),6)="NAICS ",IFERROR(MID(TRIM(A2664),7,FIND(" ",TRIM(A2664)&amp;" ",7)-7),""),"")</x:f>
      </x:c>
      <x:c r="F2664" t="str">
        <x:f>IF(E2664="","",TRIM(MID(TRIM(A2664),FIND(" ",TRIM(A2664)&amp;" ",7)+1,255)))</x:f>
      </x:c>
      <x:c r="G2664" t="str">
        <x:f>IF(E2664="","",IF(COUNTIF('DATA QCEW'!$A$2:$A$20,E2664)&gt;0,"19-SECTOR","DETAIL / OTHER"))</x:f>
      </x:c>
    </x:row>
    <x:row r="2665">
      <x:c r="D2665" s="22"/>
      <x:c r="E2665" t="str">
        <x:f>IF(LEFT(TRIM(A2665),6)="NAICS ",IFERROR(MID(TRIM(A2665),7,FIND(" ",TRIM(A2665)&amp;" ",7)-7),""),"")</x:f>
      </x:c>
      <x:c r="F2665" t="str">
        <x:f>IF(E2665="","",TRIM(MID(TRIM(A2665),FIND(" ",TRIM(A2665)&amp;" ",7)+1,255)))</x:f>
      </x:c>
      <x:c r="G2665" t="str">
        <x:f>IF(E2665="","",IF(COUNTIF('DATA QCEW'!$A$2:$A$20,E2665)&gt;0,"19-SECTOR","DETAIL / OTHER"))</x:f>
      </x:c>
    </x:row>
    <x:row r="2666">
      <x:c r="D2666" s="22"/>
      <x:c r="E2666" t="str">
        <x:f>IF(LEFT(TRIM(A2666),6)="NAICS ",IFERROR(MID(TRIM(A2666),7,FIND(" ",TRIM(A2666)&amp;" ",7)-7),""),"")</x:f>
      </x:c>
      <x:c r="F2666" t="str">
        <x:f>IF(E2666="","",TRIM(MID(TRIM(A2666),FIND(" ",TRIM(A2666)&amp;" ",7)+1,255)))</x:f>
      </x:c>
      <x:c r="G2666" t="str">
        <x:f>IF(E2666="","",IF(COUNTIF('DATA QCEW'!$A$2:$A$20,E2666)&gt;0,"19-SECTOR","DETAIL / OTHER"))</x:f>
      </x:c>
    </x:row>
    <x:row r="2667">
      <x:c r="D2667" s="22"/>
      <x:c r="E2667" t="str">
        <x:f>IF(LEFT(TRIM(A2667),6)="NAICS ",IFERROR(MID(TRIM(A2667),7,FIND(" ",TRIM(A2667)&amp;" ",7)-7),""),"")</x:f>
      </x:c>
      <x:c r="F2667" t="str">
        <x:f>IF(E2667="","",TRIM(MID(TRIM(A2667),FIND(" ",TRIM(A2667)&amp;" ",7)+1,255)))</x:f>
      </x:c>
      <x:c r="G2667" t="str">
        <x:f>IF(E2667="","",IF(COUNTIF('DATA QCEW'!$A$2:$A$20,E2667)&gt;0,"19-SECTOR","DETAIL / OTHER"))</x:f>
      </x:c>
    </x:row>
    <x:row r="2668">
      <x:c r="D2668" s="22"/>
      <x:c r="E2668" t="str">
        <x:f>IF(LEFT(TRIM(A2668),6)="NAICS ",IFERROR(MID(TRIM(A2668),7,FIND(" ",TRIM(A2668)&amp;" ",7)-7),""),"")</x:f>
      </x:c>
      <x:c r="F2668" t="str">
        <x:f>IF(E2668="","",TRIM(MID(TRIM(A2668),FIND(" ",TRIM(A2668)&amp;" ",7)+1,255)))</x:f>
      </x:c>
      <x:c r="G2668" t="str">
        <x:f>IF(E2668="","",IF(COUNTIF('DATA QCEW'!$A$2:$A$20,E2668)&gt;0,"19-SECTOR","DETAIL / OTHER"))</x:f>
      </x:c>
    </x:row>
    <x:row r="2669">
      <x:c r="D2669" s="22"/>
      <x:c r="E2669" t="str">
        <x:f>IF(LEFT(TRIM(A2669),6)="NAICS ",IFERROR(MID(TRIM(A2669),7,FIND(" ",TRIM(A2669)&amp;" ",7)-7),""),"")</x:f>
      </x:c>
      <x:c r="F2669" t="str">
        <x:f>IF(E2669="","",TRIM(MID(TRIM(A2669),FIND(" ",TRIM(A2669)&amp;" ",7)+1,255)))</x:f>
      </x:c>
      <x:c r="G2669" t="str">
        <x:f>IF(E2669="","",IF(COUNTIF('DATA QCEW'!$A$2:$A$20,E2669)&gt;0,"19-SECTOR","DETAIL / OTHER"))</x:f>
      </x:c>
    </x:row>
    <x:row r="2670">
      <x:c r="D2670" s="22"/>
      <x:c r="E2670" t="str">
        <x:f>IF(LEFT(TRIM(A2670),6)="NAICS ",IFERROR(MID(TRIM(A2670),7,FIND(" ",TRIM(A2670)&amp;" ",7)-7),""),"")</x:f>
      </x:c>
      <x:c r="F2670" t="str">
        <x:f>IF(E2670="","",TRIM(MID(TRIM(A2670),FIND(" ",TRIM(A2670)&amp;" ",7)+1,255)))</x:f>
      </x:c>
      <x:c r="G2670" t="str">
        <x:f>IF(E2670="","",IF(COUNTIF('DATA QCEW'!$A$2:$A$20,E2670)&gt;0,"19-SECTOR","DETAIL / OTHER"))</x:f>
      </x:c>
    </x:row>
    <x:row r="2671">
      <x:c r="D2671" s="22"/>
      <x:c r="E2671" t="str">
        <x:f>IF(LEFT(TRIM(A2671),6)="NAICS ",IFERROR(MID(TRIM(A2671),7,FIND(" ",TRIM(A2671)&amp;" ",7)-7),""),"")</x:f>
      </x:c>
      <x:c r="F2671" t="str">
        <x:f>IF(E2671="","",TRIM(MID(TRIM(A2671),FIND(" ",TRIM(A2671)&amp;" ",7)+1,255)))</x:f>
      </x:c>
      <x:c r="G2671" t="str">
        <x:f>IF(E2671="","",IF(COUNTIF('DATA QCEW'!$A$2:$A$20,E2671)&gt;0,"19-SECTOR","DETAIL / OTHER"))</x:f>
      </x:c>
    </x:row>
    <x:row r="2672">
      <x:c r="D2672" s="22"/>
      <x:c r="E2672" t="str">
        <x:f>IF(LEFT(TRIM(A2672),6)="NAICS ",IFERROR(MID(TRIM(A2672),7,FIND(" ",TRIM(A2672)&amp;" ",7)-7),""),"")</x:f>
      </x:c>
      <x:c r="F2672" t="str">
        <x:f>IF(E2672="","",TRIM(MID(TRIM(A2672),FIND(" ",TRIM(A2672)&amp;" ",7)+1,255)))</x:f>
      </x:c>
      <x:c r="G2672" t="str">
        <x:f>IF(E2672="","",IF(COUNTIF('DATA QCEW'!$A$2:$A$20,E2672)&gt;0,"19-SECTOR","DETAIL / OTHER"))</x:f>
      </x:c>
    </x:row>
    <x:row r="2673">
      <x:c r="D2673" s="22"/>
      <x:c r="E2673" t="str">
        <x:f>IF(LEFT(TRIM(A2673),6)="NAICS ",IFERROR(MID(TRIM(A2673),7,FIND(" ",TRIM(A2673)&amp;" ",7)-7),""),"")</x:f>
      </x:c>
      <x:c r="F2673" t="str">
        <x:f>IF(E2673="","",TRIM(MID(TRIM(A2673),FIND(" ",TRIM(A2673)&amp;" ",7)+1,255)))</x:f>
      </x:c>
      <x:c r="G2673" t="str">
        <x:f>IF(E2673="","",IF(COUNTIF('DATA QCEW'!$A$2:$A$20,E2673)&gt;0,"19-SECTOR","DETAIL / OTHER"))</x:f>
      </x:c>
    </x:row>
    <x:row r="2674">
      <x:c r="D2674" s="22"/>
      <x:c r="E2674" t="str">
        <x:f>IF(LEFT(TRIM(A2674),6)="NAICS ",IFERROR(MID(TRIM(A2674),7,FIND(" ",TRIM(A2674)&amp;" ",7)-7),""),"")</x:f>
      </x:c>
      <x:c r="F2674" t="str">
        <x:f>IF(E2674="","",TRIM(MID(TRIM(A2674),FIND(" ",TRIM(A2674)&amp;" ",7)+1,255)))</x:f>
      </x:c>
      <x:c r="G2674" t="str">
        <x:f>IF(E2674="","",IF(COUNTIF('DATA QCEW'!$A$2:$A$20,E2674)&gt;0,"19-SECTOR","DETAIL / OTHER"))</x:f>
      </x:c>
    </x:row>
    <x:row r="2675">
      <x:c r="D2675" s="22"/>
      <x:c r="E2675" t="str">
        <x:f>IF(LEFT(TRIM(A2675),6)="NAICS ",IFERROR(MID(TRIM(A2675),7,FIND(" ",TRIM(A2675)&amp;" ",7)-7),""),"")</x:f>
      </x:c>
      <x:c r="F2675" t="str">
        <x:f>IF(E2675="","",TRIM(MID(TRIM(A2675),FIND(" ",TRIM(A2675)&amp;" ",7)+1,255)))</x:f>
      </x:c>
      <x:c r="G2675" t="str">
        <x:f>IF(E2675="","",IF(COUNTIF('DATA QCEW'!$A$2:$A$20,E2675)&gt;0,"19-SECTOR","DETAIL / OTHER"))</x:f>
      </x:c>
    </x:row>
    <x:row r="2676">
      <x:c r="D2676" s="22"/>
      <x:c r="E2676" t="str">
        <x:f>IF(LEFT(TRIM(A2676),6)="NAICS ",IFERROR(MID(TRIM(A2676),7,FIND(" ",TRIM(A2676)&amp;" ",7)-7),""),"")</x:f>
      </x:c>
      <x:c r="F2676" t="str">
        <x:f>IF(E2676="","",TRIM(MID(TRIM(A2676),FIND(" ",TRIM(A2676)&amp;" ",7)+1,255)))</x:f>
      </x:c>
      <x:c r="G2676" t="str">
        <x:f>IF(E2676="","",IF(COUNTIF('DATA QCEW'!$A$2:$A$20,E2676)&gt;0,"19-SECTOR","DETAIL / OTHER"))</x:f>
      </x:c>
    </x:row>
    <x:row r="2677">
      <x:c r="D2677" s="22"/>
      <x:c r="E2677" t="str">
        <x:f>IF(LEFT(TRIM(A2677),6)="NAICS ",IFERROR(MID(TRIM(A2677),7,FIND(" ",TRIM(A2677)&amp;" ",7)-7),""),"")</x:f>
      </x:c>
      <x:c r="F2677" t="str">
        <x:f>IF(E2677="","",TRIM(MID(TRIM(A2677),FIND(" ",TRIM(A2677)&amp;" ",7)+1,255)))</x:f>
      </x:c>
      <x:c r="G2677" t="str">
        <x:f>IF(E2677="","",IF(COUNTIF('DATA QCEW'!$A$2:$A$20,E2677)&gt;0,"19-SECTOR","DETAIL / OTHER"))</x:f>
      </x:c>
    </x:row>
    <x:row r="2678">
      <x:c r="D2678" s="22"/>
      <x:c r="E2678" t="str">
        <x:f>IF(LEFT(TRIM(A2678),6)="NAICS ",IFERROR(MID(TRIM(A2678),7,FIND(" ",TRIM(A2678)&amp;" ",7)-7),""),"")</x:f>
      </x:c>
      <x:c r="F2678" t="str">
        <x:f>IF(E2678="","",TRIM(MID(TRIM(A2678),FIND(" ",TRIM(A2678)&amp;" ",7)+1,255)))</x:f>
      </x:c>
      <x:c r="G2678" t="str">
        <x:f>IF(E2678="","",IF(COUNTIF('DATA QCEW'!$A$2:$A$20,E2678)&gt;0,"19-SECTOR","DETAIL / OTHER"))</x:f>
      </x:c>
    </x:row>
    <x:row r="2679">
      <x:c r="D2679" s="22"/>
      <x:c r="E2679" t="str">
        <x:f>IF(LEFT(TRIM(A2679),6)="NAICS ",IFERROR(MID(TRIM(A2679),7,FIND(" ",TRIM(A2679)&amp;" ",7)-7),""),"")</x:f>
      </x:c>
      <x:c r="F2679" t="str">
        <x:f>IF(E2679="","",TRIM(MID(TRIM(A2679),FIND(" ",TRIM(A2679)&amp;" ",7)+1,255)))</x:f>
      </x:c>
      <x:c r="G2679" t="str">
        <x:f>IF(E2679="","",IF(COUNTIF('DATA QCEW'!$A$2:$A$20,E2679)&gt;0,"19-SECTOR","DETAIL / OTHER"))</x:f>
      </x:c>
    </x:row>
    <x:row r="2680">
      <x:c r="D2680" s="22"/>
      <x:c r="E2680" t="str">
        <x:f>IF(LEFT(TRIM(A2680),6)="NAICS ",IFERROR(MID(TRIM(A2680),7,FIND(" ",TRIM(A2680)&amp;" ",7)-7),""),"")</x:f>
      </x:c>
      <x:c r="F2680" t="str">
        <x:f>IF(E2680="","",TRIM(MID(TRIM(A2680),FIND(" ",TRIM(A2680)&amp;" ",7)+1,255)))</x:f>
      </x:c>
      <x:c r="G2680" t="str">
        <x:f>IF(E2680="","",IF(COUNTIF('DATA QCEW'!$A$2:$A$20,E2680)&gt;0,"19-SECTOR","DETAIL / OTHER"))</x:f>
      </x:c>
    </x:row>
    <x:row r="2681">
      <x:c r="D2681" s="22"/>
      <x:c r="E2681" t="str">
        <x:f>IF(LEFT(TRIM(A2681),6)="NAICS ",IFERROR(MID(TRIM(A2681),7,FIND(" ",TRIM(A2681)&amp;" ",7)-7),""),"")</x:f>
      </x:c>
      <x:c r="F2681" t="str">
        <x:f>IF(E2681="","",TRIM(MID(TRIM(A2681),FIND(" ",TRIM(A2681)&amp;" ",7)+1,255)))</x:f>
      </x:c>
      <x:c r="G2681" t="str">
        <x:f>IF(E2681="","",IF(COUNTIF('DATA QCEW'!$A$2:$A$20,E2681)&gt;0,"19-SECTOR","DETAIL / OTHER"))</x:f>
      </x:c>
    </x:row>
    <x:row r="2682">
      <x:c r="D2682" s="22"/>
      <x:c r="E2682" t="str">
        <x:f>IF(LEFT(TRIM(A2682),6)="NAICS ",IFERROR(MID(TRIM(A2682),7,FIND(" ",TRIM(A2682)&amp;" ",7)-7),""),"")</x:f>
      </x:c>
      <x:c r="F2682" t="str">
        <x:f>IF(E2682="","",TRIM(MID(TRIM(A2682),FIND(" ",TRIM(A2682)&amp;" ",7)+1,255)))</x:f>
      </x:c>
      <x:c r="G2682" t="str">
        <x:f>IF(E2682="","",IF(COUNTIF('DATA QCEW'!$A$2:$A$20,E2682)&gt;0,"19-SECTOR","DETAIL / OTHER"))</x:f>
      </x:c>
    </x:row>
    <x:row r="2683">
      <x:c r="D2683" s="22"/>
      <x:c r="E2683" t="str">
        <x:f>IF(LEFT(TRIM(A2683),6)="NAICS ",IFERROR(MID(TRIM(A2683),7,FIND(" ",TRIM(A2683)&amp;" ",7)-7),""),"")</x:f>
      </x:c>
      <x:c r="F2683" t="str">
        <x:f>IF(E2683="","",TRIM(MID(TRIM(A2683),FIND(" ",TRIM(A2683)&amp;" ",7)+1,255)))</x:f>
      </x:c>
      <x:c r="G2683" t="str">
        <x:f>IF(E2683="","",IF(COUNTIF('DATA QCEW'!$A$2:$A$20,E2683)&gt;0,"19-SECTOR","DETAIL / OTHER"))</x:f>
      </x:c>
    </x:row>
    <x:row r="2684">
      <x:c r="D2684" s="22"/>
      <x:c r="E2684" t="str">
        <x:f>IF(LEFT(TRIM(A2684),6)="NAICS ",IFERROR(MID(TRIM(A2684),7,FIND(" ",TRIM(A2684)&amp;" ",7)-7),""),"")</x:f>
      </x:c>
      <x:c r="F2684" t="str">
        <x:f>IF(E2684="","",TRIM(MID(TRIM(A2684),FIND(" ",TRIM(A2684)&amp;" ",7)+1,255)))</x:f>
      </x:c>
      <x:c r="G2684" t="str">
        <x:f>IF(E2684="","",IF(COUNTIF('DATA QCEW'!$A$2:$A$20,E2684)&gt;0,"19-SECTOR","DETAIL / OTHER"))</x:f>
      </x:c>
    </x:row>
    <x:row r="2685">
      <x:c r="D2685" s="22"/>
      <x:c r="E2685" t="str">
        <x:f>IF(LEFT(TRIM(A2685),6)="NAICS ",IFERROR(MID(TRIM(A2685),7,FIND(" ",TRIM(A2685)&amp;" ",7)-7),""),"")</x:f>
      </x:c>
      <x:c r="F2685" t="str">
        <x:f>IF(E2685="","",TRIM(MID(TRIM(A2685),FIND(" ",TRIM(A2685)&amp;" ",7)+1,255)))</x:f>
      </x:c>
      <x:c r="G2685" t="str">
        <x:f>IF(E2685="","",IF(COUNTIF('DATA QCEW'!$A$2:$A$20,E2685)&gt;0,"19-SECTOR","DETAIL / OTHER"))</x:f>
      </x:c>
    </x:row>
    <x:row r="2686">
      <x:c r="D2686" s="22"/>
      <x:c r="E2686" t="str">
        <x:f>IF(LEFT(TRIM(A2686),6)="NAICS ",IFERROR(MID(TRIM(A2686),7,FIND(" ",TRIM(A2686)&amp;" ",7)-7),""),"")</x:f>
      </x:c>
      <x:c r="F2686" t="str">
        <x:f>IF(E2686="","",TRIM(MID(TRIM(A2686),FIND(" ",TRIM(A2686)&amp;" ",7)+1,255)))</x:f>
      </x:c>
      <x:c r="G2686" t="str">
        <x:f>IF(E2686="","",IF(COUNTIF('DATA QCEW'!$A$2:$A$20,E2686)&gt;0,"19-SECTOR","DETAIL / OTHER"))</x:f>
      </x:c>
    </x:row>
    <x:row r="2687">
      <x:c r="D2687" s="22"/>
      <x:c r="E2687" t="str">
        <x:f>IF(LEFT(TRIM(A2687),6)="NAICS ",IFERROR(MID(TRIM(A2687),7,FIND(" ",TRIM(A2687)&amp;" ",7)-7),""),"")</x:f>
      </x:c>
      <x:c r="F2687" t="str">
        <x:f>IF(E2687="","",TRIM(MID(TRIM(A2687),FIND(" ",TRIM(A2687)&amp;" ",7)+1,255)))</x:f>
      </x:c>
      <x:c r="G2687" t="str">
        <x:f>IF(E2687="","",IF(COUNTIF('DATA QCEW'!$A$2:$A$20,E2687)&gt;0,"19-SECTOR","DETAIL / OTHER"))</x:f>
      </x:c>
    </x:row>
    <x:row r="2688">
      <x:c r="D2688" s="22"/>
      <x:c r="E2688" t="str">
        <x:f>IF(LEFT(TRIM(A2688),6)="NAICS ",IFERROR(MID(TRIM(A2688),7,FIND(" ",TRIM(A2688)&amp;" ",7)-7),""),"")</x:f>
      </x:c>
      <x:c r="F2688" t="str">
        <x:f>IF(E2688="","",TRIM(MID(TRIM(A2688),FIND(" ",TRIM(A2688)&amp;" ",7)+1,255)))</x:f>
      </x:c>
      <x:c r="G2688" t="str">
        <x:f>IF(E2688="","",IF(COUNTIF('DATA QCEW'!$A$2:$A$20,E2688)&gt;0,"19-SECTOR","DETAIL / OTHER"))</x:f>
      </x:c>
    </x:row>
    <x:row r="2689">
      <x:c r="D2689" s="22"/>
      <x:c r="E2689" t="str">
        <x:f>IF(LEFT(TRIM(A2689),6)="NAICS ",IFERROR(MID(TRIM(A2689),7,FIND(" ",TRIM(A2689)&amp;" ",7)-7),""),"")</x:f>
      </x:c>
      <x:c r="F2689" t="str">
        <x:f>IF(E2689="","",TRIM(MID(TRIM(A2689),FIND(" ",TRIM(A2689)&amp;" ",7)+1,255)))</x:f>
      </x:c>
      <x:c r="G2689" t="str">
        <x:f>IF(E2689="","",IF(COUNTIF('DATA QCEW'!$A$2:$A$20,E2689)&gt;0,"19-SECTOR","DETAIL / OTHER"))</x:f>
      </x:c>
    </x:row>
    <x:row r="2690">
      <x:c r="D2690" s="22"/>
      <x:c r="E2690" t="str">
        <x:f>IF(LEFT(TRIM(A2690),6)="NAICS ",IFERROR(MID(TRIM(A2690),7,FIND(" ",TRIM(A2690)&amp;" ",7)-7),""),"")</x:f>
      </x:c>
      <x:c r="F2690" t="str">
        <x:f>IF(E2690="","",TRIM(MID(TRIM(A2690),FIND(" ",TRIM(A2690)&amp;" ",7)+1,255)))</x:f>
      </x:c>
      <x:c r="G2690" t="str">
        <x:f>IF(E2690="","",IF(COUNTIF('DATA QCEW'!$A$2:$A$20,E2690)&gt;0,"19-SECTOR","DETAIL / OTHER"))</x:f>
      </x:c>
    </x:row>
    <x:row r="2691">
      <x:c r="D2691" s="22"/>
      <x:c r="E2691" t="str">
        <x:f>IF(LEFT(TRIM(A2691),6)="NAICS ",IFERROR(MID(TRIM(A2691),7,FIND(" ",TRIM(A2691)&amp;" ",7)-7),""),"")</x:f>
      </x:c>
      <x:c r="F2691" t="str">
        <x:f>IF(E2691="","",TRIM(MID(TRIM(A2691),FIND(" ",TRIM(A2691)&amp;" ",7)+1,255)))</x:f>
      </x:c>
      <x:c r="G2691" t="str">
        <x:f>IF(E2691="","",IF(COUNTIF('DATA QCEW'!$A$2:$A$20,E2691)&gt;0,"19-SECTOR","DETAIL / OTHER"))</x:f>
      </x:c>
    </x:row>
    <x:row r="2692">
      <x:c r="D2692" s="22"/>
      <x:c r="E2692" t="str">
        <x:f>IF(LEFT(TRIM(A2692),6)="NAICS ",IFERROR(MID(TRIM(A2692),7,FIND(" ",TRIM(A2692)&amp;" ",7)-7),""),"")</x:f>
      </x:c>
      <x:c r="F2692" t="str">
        <x:f>IF(E2692="","",TRIM(MID(TRIM(A2692),FIND(" ",TRIM(A2692)&amp;" ",7)+1,255)))</x:f>
      </x:c>
      <x:c r="G2692" t="str">
        <x:f>IF(E2692="","",IF(COUNTIF('DATA QCEW'!$A$2:$A$20,E2692)&gt;0,"19-SECTOR","DETAIL / OTHER"))</x:f>
      </x:c>
    </x:row>
    <x:row r="2693">
      <x:c r="D2693" s="22"/>
      <x:c r="E2693" t="str">
        <x:f>IF(LEFT(TRIM(A2693),6)="NAICS ",IFERROR(MID(TRIM(A2693),7,FIND(" ",TRIM(A2693)&amp;" ",7)-7),""),"")</x:f>
      </x:c>
      <x:c r="F2693" t="str">
        <x:f>IF(E2693="","",TRIM(MID(TRIM(A2693),FIND(" ",TRIM(A2693)&amp;" ",7)+1,255)))</x:f>
      </x:c>
      <x:c r="G2693" t="str">
        <x:f>IF(E2693="","",IF(COUNTIF('DATA QCEW'!$A$2:$A$20,E2693)&gt;0,"19-SECTOR","DETAIL / OTHER"))</x:f>
      </x:c>
    </x:row>
    <x:row r="2694">
      <x:c r="D2694" s="22"/>
      <x:c r="E2694" t="str">
        <x:f>IF(LEFT(TRIM(A2694),6)="NAICS ",IFERROR(MID(TRIM(A2694),7,FIND(" ",TRIM(A2694)&amp;" ",7)-7),""),"")</x:f>
      </x:c>
      <x:c r="F2694" t="str">
        <x:f>IF(E2694="","",TRIM(MID(TRIM(A2694),FIND(" ",TRIM(A2694)&amp;" ",7)+1,255)))</x:f>
      </x:c>
      <x:c r="G2694" t="str">
        <x:f>IF(E2694="","",IF(COUNTIF('DATA QCEW'!$A$2:$A$20,E2694)&gt;0,"19-SECTOR","DETAIL / OTHER"))</x:f>
      </x:c>
    </x:row>
    <x:row r="2695">
      <x:c r="D2695" s="22"/>
      <x:c r="E2695" t="str">
        <x:f>IF(LEFT(TRIM(A2695),6)="NAICS ",IFERROR(MID(TRIM(A2695),7,FIND(" ",TRIM(A2695)&amp;" ",7)-7),""),"")</x:f>
      </x:c>
      <x:c r="F2695" t="str">
        <x:f>IF(E2695="","",TRIM(MID(TRIM(A2695),FIND(" ",TRIM(A2695)&amp;" ",7)+1,255)))</x:f>
      </x:c>
      <x:c r="G2695" t="str">
        <x:f>IF(E2695="","",IF(COUNTIF('DATA QCEW'!$A$2:$A$20,E2695)&gt;0,"19-SECTOR","DETAIL / OTHER"))</x:f>
      </x:c>
    </x:row>
    <x:row r="2696">
      <x:c r="D2696" s="22"/>
      <x:c r="E2696" t="str">
        <x:f>IF(LEFT(TRIM(A2696),6)="NAICS ",IFERROR(MID(TRIM(A2696),7,FIND(" ",TRIM(A2696)&amp;" ",7)-7),""),"")</x:f>
      </x:c>
      <x:c r="F2696" t="str">
        <x:f>IF(E2696="","",TRIM(MID(TRIM(A2696),FIND(" ",TRIM(A2696)&amp;" ",7)+1,255)))</x:f>
      </x:c>
      <x:c r="G2696" t="str">
        <x:f>IF(E2696="","",IF(COUNTIF('DATA QCEW'!$A$2:$A$20,E2696)&gt;0,"19-SECTOR","DETAIL / OTHER"))</x:f>
      </x:c>
    </x:row>
    <x:row r="2697">
      <x:c r="D2697" s="22"/>
      <x:c r="E2697" t="str">
        <x:f>IF(LEFT(TRIM(A2697),6)="NAICS ",IFERROR(MID(TRIM(A2697),7,FIND(" ",TRIM(A2697)&amp;" ",7)-7),""),"")</x:f>
      </x:c>
      <x:c r="F2697" t="str">
        <x:f>IF(E2697="","",TRIM(MID(TRIM(A2697),FIND(" ",TRIM(A2697)&amp;" ",7)+1,255)))</x:f>
      </x:c>
      <x:c r="G2697" t="str">
        <x:f>IF(E2697="","",IF(COUNTIF('DATA QCEW'!$A$2:$A$20,E2697)&gt;0,"19-SECTOR","DETAIL / OTHER"))</x:f>
      </x:c>
    </x:row>
    <x:row r="2698">
      <x:c r="D2698" s="22"/>
      <x:c r="E2698" t="str">
        <x:f>IF(LEFT(TRIM(A2698),6)="NAICS ",IFERROR(MID(TRIM(A2698),7,FIND(" ",TRIM(A2698)&amp;" ",7)-7),""),"")</x:f>
      </x:c>
      <x:c r="F2698" t="str">
        <x:f>IF(E2698="","",TRIM(MID(TRIM(A2698),FIND(" ",TRIM(A2698)&amp;" ",7)+1,255)))</x:f>
      </x:c>
      <x:c r="G2698" t="str">
        <x:f>IF(E2698="","",IF(COUNTIF('DATA QCEW'!$A$2:$A$20,E2698)&gt;0,"19-SECTOR","DETAIL / OTHER"))</x:f>
      </x:c>
    </x:row>
    <x:row r="2699">
      <x:c r="D2699" s="22"/>
      <x:c r="E2699" t="str">
        <x:f>IF(LEFT(TRIM(A2699),6)="NAICS ",IFERROR(MID(TRIM(A2699),7,FIND(" ",TRIM(A2699)&amp;" ",7)-7),""),"")</x:f>
      </x:c>
      <x:c r="F2699" t="str">
        <x:f>IF(E2699="","",TRIM(MID(TRIM(A2699),FIND(" ",TRIM(A2699)&amp;" ",7)+1,255)))</x:f>
      </x:c>
      <x:c r="G2699" t="str">
        <x:f>IF(E2699="","",IF(COUNTIF('DATA QCEW'!$A$2:$A$20,E2699)&gt;0,"19-SECTOR","DETAIL / OTHER"))</x:f>
      </x:c>
    </x:row>
    <x:row r="2700">
      <x:c r="D2700" s="22"/>
      <x:c r="E2700" t="str">
        <x:f>IF(LEFT(TRIM(A2700),6)="NAICS ",IFERROR(MID(TRIM(A2700),7,FIND(" ",TRIM(A2700)&amp;" ",7)-7),""),"")</x:f>
      </x:c>
      <x:c r="F2700" t="str">
        <x:f>IF(E2700="","",TRIM(MID(TRIM(A2700),FIND(" ",TRIM(A2700)&amp;" ",7)+1,255)))</x:f>
      </x:c>
      <x:c r="G2700" t="str">
        <x:f>IF(E2700="","",IF(COUNTIF('DATA QCEW'!$A$2:$A$20,E2700)&gt;0,"19-SECTOR","DETAIL / OTHER"))</x:f>
      </x:c>
    </x:row>
    <x:row r="2701">
      <x:c r="D2701" s="22"/>
      <x:c r="E2701" t="str">
        <x:f>IF(LEFT(TRIM(A2701),6)="NAICS ",IFERROR(MID(TRIM(A2701),7,FIND(" ",TRIM(A2701)&amp;" ",7)-7),""),"")</x:f>
      </x:c>
      <x:c r="F2701" t="str">
        <x:f>IF(E2701="","",TRIM(MID(TRIM(A2701),FIND(" ",TRIM(A2701)&amp;" ",7)+1,255)))</x:f>
      </x:c>
      <x:c r="G2701" t="str">
        <x:f>IF(E2701="","",IF(COUNTIF('DATA QCEW'!$A$2:$A$20,E2701)&gt;0,"19-SECTOR","DETAIL / OTHER"))</x:f>
      </x:c>
    </x:row>
    <x:row r="2702">
      <x:c r="D2702" s="22"/>
      <x:c r="E2702" t="str">
        <x:f>IF(LEFT(TRIM(A2702),6)="NAICS ",IFERROR(MID(TRIM(A2702),7,FIND(" ",TRIM(A2702)&amp;" ",7)-7),""),"")</x:f>
      </x:c>
      <x:c r="F2702" t="str">
        <x:f>IF(E2702="","",TRIM(MID(TRIM(A2702),FIND(" ",TRIM(A2702)&amp;" ",7)+1,255)))</x:f>
      </x:c>
      <x:c r="G2702" t="str">
        <x:f>IF(E2702="","",IF(COUNTIF('DATA QCEW'!$A$2:$A$20,E2702)&gt;0,"19-SECTOR","DETAIL / OTHER"))</x:f>
      </x:c>
    </x:row>
    <x:row r="2703">
      <x:c r="D2703" s="22"/>
      <x:c r="E2703" t="str">
        <x:f>IF(LEFT(TRIM(A2703),6)="NAICS ",IFERROR(MID(TRIM(A2703),7,FIND(" ",TRIM(A2703)&amp;" ",7)-7),""),"")</x:f>
      </x:c>
      <x:c r="F2703" t="str">
        <x:f>IF(E2703="","",TRIM(MID(TRIM(A2703),FIND(" ",TRIM(A2703)&amp;" ",7)+1,255)))</x:f>
      </x:c>
      <x:c r="G2703" t="str">
        <x:f>IF(E2703="","",IF(COUNTIF('DATA QCEW'!$A$2:$A$20,E2703)&gt;0,"19-SECTOR","DETAIL / OTHER"))</x:f>
      </x:c>
    </x:row>
    <x:row r="2704">
      <x:c r="D2704" s="22"/>
      <x:c r="E2704" t="str">
        <x:f>IF(LEFT(TRIM(A2704),6)="NAICS ",IFERROR(MID(TRIM(A2704),7,FIND(" ",TRIM(A2704)&amp;" ",7)-7),""),"")</x:f>
      </x:c>
      <x:c r="F2704" t="str">
        <x:f>IF(E2704="","",TRIM(MID(TRIM(A2704),FIND(" ",TRIM(A2704)&amp;" ",7)+1,255)))</x:f>
      </x:c>
      <x:c r="G2704" t="str">
        <x:f>IF(E2704="","",IF(COUNTIF('DATA QCEW'!$A$2:$A$20,E2704)&gt;0,"19-SECTOR","DETAIL / OTHER"))</x:f>
      </x:c>
    </x:row>
    <x:row r="2705">
      <x:c r="D2705" s="22"/>
      <x:c r="E2705" t="str">
        <x:f>IF(LEFT(TRIM(A2705),6)="NAICS ",IFERROR(MID(TRIM(A2705),7,FIND(" ",TRIM(A2705)&amp;" ",7)-7),""),"")</x:f>
      </x:c>
      <x:c r="F2705" t="str">
        <x:f>IF(E2705="","",TRIM(MID(TRIM(A2705),FIND(" ",TRIM(A2705)&amp;" ",7)+1,255)))</x:f>
      </x:c>
      <x:c r="G2705" t="str">
        <x:f>IF(E2705="","",IF(COUNTIF('DATA QCEW'!$A$2:$A$20,E2705)&gt;0,"19-SECTOR","DETAIL / OTHER"))</x:f>
      </x:c>
    </x:row>
    <x:row r="2706">
      <x:c r="D2706" s="22"/>
      <x:c r="E2706" t="str">
        <x:f>IF(LEFT(TRIM(A2706),6)="NAICS ",IFERROR(MID(TRIM(A2706),7,FIND(" ",TRIM(A2706)&amp;" ",7)-7),""),"")</x:f>
      </x:c>
      <x:c r="F2706" t="str">
        <x:f>IF(E2706="","",TRIM(MID(TRIM(A2706),FIND(" ",TRIM(A2706)&amp;" ",7)+1,255)))</x:f>
      </x:c>
      <x:c r="G2706" t="str">
        <x:f>IF(E2706="","",IF(COUNTIF('DATA QCEW'!$A$2:$A$20,E2706)&gt;0,"19-SECTOR","DETAIL / OTHER"))</x:f>
      </x:c>
    </x:row>
    <x:row r="2707">
      <x:c r="D2707" s="22"/>
      <x:c r="E2707" t="str">
        <x:f>IF(LEFT(TRIM(A2707),6)="NAICS ",IFERROR(MID(TRIM(A2707),7,FIND(" ",TRIM(A2707)&amp;" ",7)-7),""),"")</x:f>
      </x:c>
      <x:c r="F2707" t="str">
        <x:f>IF(E2707="","",TRIM(MID(TRIM(A2707),FIND(" ",TRIM(A2707)&amp;" ",7)+1,255)))</x:f>
      </x:c>
      <x:c r="G2707" t="str">
        <x:f>IF(E2707="","",IF(COUNTIF('DATA QCEW'!$A$2:$A$20,E2707)&gt;0,"19-SECTOR","DETAIL / OTHER"))</x:f>
      </x:c>
    </x:row>
    <x:row r="2708">
      <x:c r="D2708" s="22"/>
      <x:c r="E2708" t="str">
        <x:f>IF(LEFT(TRIM(A2708),6)="NAICS ",IFERROR(MID(TRIM(A2708),7,FIND(" ",TRIM(A2708)&amp;" ",7)-7),""),"")</x:f>
      </x:c>
      <x:c r="F2708" t="str">
        <x:f>IF(E2708="","",TRIM(MID(TRIM(A2708),FIND(" ",TRIM(A2708)&amp;" ",7)+1,255)))</x:f>
      </x:c>
      <x:c r="G2708" t="str">
        <x:f>IF(E2708="","",IF(COUNTIF('DATA QCEW'!$A$2:$A$20,E2708)&gt;0,"19-SECTOR","DETAIL / OTHER"))</x:f>
      </x:c>
    </x:row>
    <x:row r="2709">
      <x:c r="D2709" s="22"/>
      <x:c r="E2709" t="str">
        <x:f>IF(LEFT(TRIM(A2709),6)="NAICS ",IFERROR(MID(TRIM(A2709),7,FIND(" ",TRIM(A2709)&amp;" ",7)-7),""),"")</x:f>
      </x:c>
      <x:c r="F2709" t="str">
        <x:f>IF(E2709="","",TRIM(MID(TRIM(A2709),FIND(" ",TRIM(A2709)&amp;" ",7)+1,255)))</x:f>
      </x:c>
      <x:c r="G2709" t="str">
        <x:f>IF(E2709="","",IF(COUNTIF('DATA QCEW'!$A$2:$A$20,E2709)&gt;0,"19-SECTOR","DETAIL / OTHER"))</x:f>
      </x:c>
    </x:row>
    <x:row r="2710">
      <x:c r="D2710" s="22"/>
      <x:c r="E2710" t="str">
        <x:f>IF(LEFT(TRIM(A2710),6)="NAICS ",IFERROR(MID(TRIM(A2710),7,FIND(" ",TRIM(A2710)&amp;" ",7)-7),""),"")</x:f>
      </x:c>
      <x:c r="F2710" t="str">
        <x:f>IF(E2710="","",TRIM(MID(TRIM(A2710),FIND(" ",TRIM(A2710)&amp;" ",7)+1,255)))</x:f>
      </x:c>
      <x:c r="G2710" t="str">
        <x:f>IF(E2710="","",IF(COUNTIF('DATA QCEW'!$A$2:$A$20,E2710)&gt;0,"19-SECTOR","DETAIL / OTHER"))</x:f>
      </x:c>
    </x:row>
    <x:row r="2711">
      <x:c r="D2711" s="22"/>
      <x:c r="E2711" t="str">
        <x:f>IF(LEFT(TRIM(A2711),6)="NAICS ",IFERROR(MID(TRIM(A2711),7,FIND(" ",TRIM(A2711)&amp;" ",7)-7),""),"")</x:f>
      </x:c>
      <x:c r="F2711" t="str">
        <x:f>IF(E2711="","",TRIM(MID(TRIM(A2711),FIND(" ",TRIM(A2711)&amp;" ",7)+1,255)))</x:f>
      </x:c>
      <x:c r="G2711" t="str">
        <x:f>IF(E2711="","",IF(COUNTIF('DATA QCEW'!$A$2:$A$20,E2711)&gt;0,"19-SECTOR","DETAIL / OTHER"))</x:f>
      </x:c>
    </x:row>
    <x:row r="2712">
      <x:c r="D2712" s="22"/>
      <x:c r="E2712" t="str">
        <x:f>IF(LEFT(TRIM(A2712),6)="NAICS ",IFERROR(MID(TRIM(A2712),7,FIND(" ",TRIM(A2712)&amp;" ",7)-7),""),"")</x:f>
      </x:c>
      <x:c r="F2712" t="str">
        <x:f>IF(E2712="","",TRIM(MID(TRIM(A2712),FIND(" ",TRIM(A2712)&amp;" ",7)+1,255)))</x:f>
      </x:c>
      <x:c r="G2712" t="str">
        <x:f>IF(E2712="","",IF(COUNTIF('DATA QCEW'!$A$2:$A$20,E2712)&gt;0,"19-SECTOR","DETAIL / OTHER"))</x:f>
      </x:c>
    </x:row>
    <x:row r="2713">
      <x:c r="D2713" s="22"/>
      <x:c r="E2713" t="str">
        <x:f>IF(LEFT(TRIM(A2713),6)="NAICS ",IFERROR(MID(TRIM(A2713),7,FIND(" ",TRIM(A2713)&amp;" ",7)-7),""),"")</x:f>
      </x:c>
      <x:c r="F2713" t="str">
        <x:f>IF(E2713="","",TRIM(MID(TRIM(A2713),FIND(" ",TRIM(A2713)&amp;" ",7)+1,255)))</x:f>
      </x:c>
      <x:c r="G2713" t="str">
        <x:f>IF(E2713="","",IF(COUNTIF('DATA QCEW'!$A$2:$A$20,E2713)&gt;0,"19-SECTOR","DETAIL / OTHER"))</x:f>
      </x:c>
    </x:row>
    <x:row r="2714">
      <x:c r="D2714" s="22"/>
      <x:c r="E2714" t="str">
        <x:f>IF(LEFT(TRIM(A2714),6)="NAICS ",IFERROR(MID(TRIM(A2714),7,FIND(" ",TRIM(A2714)&amp;" ",7)-7),""),"")</x:f>
      </x:c>
      <x:c r="F2714" t="str">
        <x:f>IF(E2714="","",TRIM(MID(TRIM(A2714),FIND(" ",TRIM(A2714)&amp;" ",7)+1,255)))</x:f>
      </x:c>
      <x:c r="G2714" t="str">
        <x:f>IF(E2714="","",IF(COUNTIF('DATA QCEW'!$A$2:$A$20,E2714)&gt;0,"19-SECTOR","DETAIL / OTHER"))</x:f>
      </x:c>
    </x:row>
    <x:row r="2715">
      <x:c r="D2715" s="22"/>
      <x:c r="E2715" t="str">
        <x:f>IF(LEFT(TRIM(A2715),6)="NAICS ",IFERROR(MID(TRIM(A2715),7,FIND(" ",TRIM(A2715)&amp;" ",7)-7),""),"")</x:f>
      </x:c>
      <x:c r="F2715" t="str">
        <x:f>IF(E2715="","",TRIM(MID(TRIM(A2715),FIND(" ",TRIM(A2715)&amp;" ",7)+1,255)))</x:f>
      </x:c>
      <x:c r="G2715" t="str">
        <x:f>IF(E2715="","",IF(COUNTIF('DATA QCEW'!$A$2:$A$20,E2715)&gt;0,"19-SECTOR","DETAIL / OTHER"))</x:f>
      </x:c>
    </x:row>
    <x:row r="2716">
      <x:c r="D2716" s="22"/>
      <x:c r="E2716" t="str">
        <x:f>IF(LEFT(TRIM(A2716),6)="NAICS ",IFERROR(MID(TRIM(A2716),7,FIND(" ",TRIM(A2716)&amp;" ",7)-7),""),"")</x:f>
      </x:c>
      <x:c r="F2716" t="str">
        <x:f>IF(E2716="","",TRIM(MID(TRIM(A2716),FIND(" ",TRIM(A2716)&amp;" ",7)+1,255)))</x:f>
      </x:c>
      <x:c r="G2716" t="str">
        <x:f>IF(E2716="","",IF(COUNTIF('DATA QCEW'!$A$2:$A$20,E2716)&gt;0,"19-SECTOR","DETAIL / OTHER"))</x:f>
      </x:c>
    </x:row>
    <x:row r="2717">
      <x:c r="D2717" s="22"/>
      <x:c r="E2717" t="str">
        <x:f>IF(LEFT(TRIM(A2717),6)="NAICS ",IFERROR(MID(TRIM(A2717),7,FIND(" ",TRIM(A2717)&amp;" ",7)-7),""),"")</x:f>
      </x:c>
      <x:c r="F2717" t="str">
        <x:f>IF(E2717="","",TRIM(MID(TRIM(A2717),FIND(" ",TRIM(A2717)&amp;" ",7)+1,255)))</x:f>
      </x:c>
      <x:c r="G2717" t="str">
        <x:f>IF(E2717="","",IF(COUNTIF('DATA QCEW'!$A$2:$A$20,E2717)&gt;0,"19-SECTOR","DETAIL / OTHER"))</x:f>
      </x:c>
    </x:row>
    <x:row r="2718">
      <x:c r="D2718" s="22"/>
      <x:c r="E2718" t="str">
        <x:f>IF(LEFT(TRIM(A2718),6)="NAICS ",IFERROR(MID(TRIM(A2718),7,FIND(" ",TRIM(A2718)&amp;" ",7)-7),""),"")</x:f>
      </x:c>
      <x:c r="F2718" t="str">
        <x:f>IF(E2718="","",TRIM(MID(TRIM(A2718),FIND(" ",TRIM(A2718)&amp;" ",7)+1,255)))</x:f>
      </x:c>
      <x:c r="G2718" t="str">
        <x:f>IF(E2718="","",IF(COUNTIF('DATA QCEW'!$A$2:$A$20,E2718)&gt;0,"19-SECTOR","DETAIL / OTHER"))</x:f>
      </x:c>
    </x:row>
    <x:row r="2719">
      <x:c r="D2719" s="22"/>
      <x:c r="E2719" t="str">
        <x:f>IF(LEFT(TRIM(A2719),6)="NAICS ",IFERROR(MID(TRIM(A2719),7,FIND(" ",TRIM(A2719)&amp;" ",7)-7),""),"")</x:f>
      </x:c>
      <x:c r="F2719" t="str">
        <x:f>IF(E2719="","",TRIM(MID(TRIM(A2719),FIND(" ",TRIM(A2719)&amp;" ",7)+1,255)))</x:f>
      </x:c>
      <x:c r="G2719" t="str">
        <x:f>IF(E2719="","",IF(COUNTIF('DATA QCEW'!$A$2:$A$20,E2719)&gt;0,"19-SECTOR","DETAIL / OTHER"))</x:f>
      </x:c>
    </x:row>
    <x:row r="2720">
      <x:c r="D2720" s="22"/>
      <x:c r="E2720" t="str">
        <x:f>IF(LEFT(TRIM(A2720),6)="NAICS ",IFERROR(MID(TRIM(A2720),7,FIND(" ",TRIM(A2720)&amp;" ",7)-7),""),"")</x:f>
      </x:c>
      <x:c r="F2720" t="str">
        <x:f>IF(E2720="","",TRIM(MID(TRIM(A2720),FIND(" ",TRIM(A2720)&amp;" ",7)+1,255)))</x:f>
      </x:c>
      <x:c r="G2720" t="str">
        <x:f>IF(E2720="","",IF(COUNTIF('DATA QCEW'!$A$2:$A$20,E2720)&gt;0,"19-SECTOR","DETAIL / OTHER"))</x:f>
      </x:c>
    </x:row>
    <x:row r="2721">
      <x:c r="D2721" s="22"/>
      <x:c r="E2721" t="str">
        <x:f>IF(LEFT(TRIM(A2721),6)="NAICS ",IFERROR(MID(TRIM(A2721),7,FIND(" ",TRIM(A2721)&amp;" ",7)-7),""),"")</x:f>
      </x:c>
      <x:c r="F2721" t="str">
        <x:f>IF(E2721="","",TRIM(MID(TRIM(A2721),FIND(" ",TRIM(A2721)&amp;" ",7)+1,255)))</x:f>
      </x:c>
      <x:c r="G2721" t="str">
        <x:f>IF(E2721="","",IF(COUNTIF('DATA QCEW'!$A$2:$A$20,E2721)&gt;0,"19-SECTOR","DETAIL / OTHER"))</x:f>
      </x:c>
    </x:row>
    <x:row r="2722">
      <x:c r="D2722" s="22"/>
      <x:c r="E2722" t="str">
        <x:f>IF(LEFT(TRIM(A2722),6)="NAICS ",IFERROR(MID(TRIM(A2722),7,FIND(" ",TRIM(A2722)&amp;" ",7)-7),""),"")</x:f>
      </x:c>
      <x:c r="F2722" t="str">
        <x:f>IF(E2722="","",TRIM(MID(TRIM(A2722),FIND(" ",TRIM(A2722)&amp;" ",7)+1,255)))</x:f>
      </x:c>
      <x:c r="G2722" t="str">
        <x:f>IF(E2722="","",IF(COUNTIF('DATA QCEW'!$A$2:$A$20,E2722)&gt;0,"19-SECTOR","DETAIL / OTHER"))</x:f>
      </x:c>
    </x:row>
    <x:row r="2723">
      <x:c r="D2723" s="22"/>
      <x:c r="E2723" t="str">
        <x:f>IF(LEFT(TRIM(A2723),6)="NAICS ",IFERROR(MID(TRIM(A2723),7,FIND(" ",TRIM(A2723)&amp;" ",7)-7),""),"")</x:f>
      </x:c>
      <x:c r="F2723" t="str">
        <x:f>IF(E2723="","",TRIM(MID(TRIM(A2723),FIND(" ",TRIM(A2723)&amp;" ",7)+1,255)))</x:f>
      </x:c>
      <x:c r="G2723" t="str">
        <x:f>IF(E2723="","",IF(COUNTIF('DATA QCEW'!$A$2:$A$20,E2723)&gt;0,"19-SECTOR","DETAIL / OTHER"))</x:f>
      </x:c>
    </x:row>
    <x:row r="2724">
      <x:c r="D2724" s="22"/>
      <x:c r="E2724" t="str">
        <x:f>IF(LEFT(TRIM(A2724),6)="NAICS ",IFERROR(MID(TRIM(A2724),7,FIND(" ",TRIM(A2724)&amp;" ",7)-7),""),"")</x:f>
      </x:c>
      <x:c r="F2724" t="str">
        <x:f>IF(E2724="","",TRIM(MID(TRIM(A2724),FIND(" ",TRIM(A2724)&amp;" ",7)+1,255)))</x:f>
      </x:c>
      <x:c r="G2724" t="str">
        <x:f>IF(E2724="","",IF(COUNTIF('DATA QCEW'!$A$2:$A$20,E2724)&gt;0,"19-SECTOR","DETAIL / OTHER"))</x:f>
      </x:c>
    </x:row>
    <x:row r="2725">
      <x:c r="D2725" s="22"/>
      <x:c r="E2725" t="str">
        <x:f>IF(LEFT(TRIM(A2725),6)="NAICS ",IFERROR(MID(TRIM(A2725),7,FIND(" ",TRIM(A2725)&amp;" ",7)-7),""),"")</x:f>
      </x:c>
      <x:c r="F2725" t="str">
        <x:f>IF(E2725="","",TRIM(MID(TRIM(A2725),FIND(" ",TRIM(A2725)&amp;" ",7)+1,255)))</x:f>
      </x:c>
      <x:c r="G2725" t="str">
        <x:f>IF(E2725="","",IF(COUNTIF('DATA QCEW'!$A$2:$A$20,E2725)&gt;0,"19-SECTOR","DETAIL / OTHER"))</x:f>
      </x:c>
    </x:row>
    <x:row r="2726">
      <x:c r="D2726" s="22"/>
      <x:c r="E2726" t="str">
        <x:f>IF(LEFT(TRIM(A2726),6)="NAICS ",IFERROR(MID(TRIM(A2726),7,FIND(" ",TRIM(A2726)&amp;" ",7)-7),""),"")</x:f>
      </x:c>
      <x:c r="F2726" t="str">
        <x:f>IF(E2726="","",TRIM(MID(TRIM(A2726),FIND(" ",TRIM(A2726)&amp;" ",7)+1,255)))</x:f>
      </x:c>
      <x:c r="G2726" t="str">
        <x:f>IF(E2726="","",IF(COUNTIF('DATA QCEW'!$A$2:$A$20,E2726)&gt;0,"19-SECTOR","DETAIL / OTHER"))</x:f>
      </x:c>
    </x:row>
    <x:row r="2727">
      <x:c r="D2727" s="22"/>
      <x:c r="E2727" t="str">
        <x:f>IF(LEFT(TRIM(A2727),6)="NAICS ",IFERROR(MID(TRIM(A2727),7,FIND(" ",TRIM(A2727)&amp;" ",7)-7),""),"")</x:f>
      </x:c>
      <x:c r="F2727" t="str">
        <x:f>IF(E2727="","",TRIM(MID(TRIM(A2727),FIND(" ",TRIM(A2727)&amp;" ",7)+1,255)))</x:f>
      </x:c>
      <x:c r="G2727" t="str">
        <x:f>IF(E2727="","",IF(COUNTIF('DATA QCEW'!$A$2:$A$20,E2727)&gt;0,"19-SECTOR","DETAIL / OTHER"))</x:f>
      </x:c>
    </x:row>
    <x:row r="2728">
      <x:c r="D2728" s="22"/>
      <x:c r="E2728" t="str">
        <x:f>IF(LEFT(TRIM(A2728),6)="NAICS ",IFERROR(MID(TRIM(A2728),7,FIND(" ",TRIM(A2728)&amp;" ",7)-7),""),"")</x:f>
      </x:c>
      <x:c r="F2728" t="str">
        <x:f>IF(E2728="","",TRIM(MID(TRIM(A2728),FIND(" ",TRIM(A2728)&amp;" ",7)+1,255)))</x:f>
      </x:c>
      <x:c r="G2728" t="str">
        <x:f>IF(E2728="","",IF(COUNTIF('DATA QCEW'!$A$2:$A$20,E2728)&gt;0,"19-SECTOR","DETAIL / OTHER"))</x:f>
      </x:c>
    </x:row>
    <x:row r="2729">
      <x:c r="D2729" s="22"/>
      <x:c r="E2729" t="str">
        <x:f>IF(LEFT(TRIM(A2729),6)="NAICS ",IFERROR(MID(TRIM(A2729),7,FIND(" ",TRIM(A2729)&amp;" ",7)-7),""),"")</x:f>
      </x:c>
      <x:c r="F2729" t="str">
        <x:f>IF(E2729="","",TRIM(MID(TRIM(A2729),FIND(" ",TRIM(A2729)&amp;" ",7)+1,255)))</x:f>
      </x:c>
      <x:c r="G2729" t="str">
        <x:f>IF(E2729="","",IF(COUNTIF('DATA QCEW'!$A$2:$A$20,E2729)&gt;0,"19-SECTOR","DETAIL / OTHER"))</x:f>
      </x:c>
    </x:row>
    <x:row r="2730">
      <x:c r="D2730" s="22"/>
      <x:c r="E2730" t="str">
        <x:f>IF(LEFT(TRIM(A2730),6)="NAICS ",IFERROR(MID(TRIM(A2730),7,FIND(" ",TRIM(A2730)&amp;" ",7)-7),""),"")</x:f>
      </x:c>
      <x:c r="F2730" t="str">
        <x:f>IF(E2730="","",TRIM(MID(TRIM(A2730),FIND(" ",TRIM(A2730)&amp;" ",7)+1,255)))</x:f>
      </x:c>
      <x:c r="G2730" t="str">
        <x:f>IF(E2730="","",IF(COUNTIF('DATA QCEW'!$A$2:$A$20,E2730)&gt;0,"19-SECTOR","DETAIL / OTHER"))</x:f>
      </x:c>
    </x:row>
    <x:row r="2731">
      <x:c r="D2731" s="22"/>
      <x:c r="E2731" t="str">
        <x:f>IF(LEFT(TRIM(A2731),6)="NAICS ",IFERROR(MID(TRIM(A2731),7,FIND(" ",TRIM(A2731)&amp;" ",7)-7),""),"")</x:f>
      </x:c>
      <x:c r="F2731" t="str">
        <x:f>IF(E2731="","",TRIM(MID(TRIM(A2731),FIND(" ",TRIM(A2731)&amp;" ",7)+1,255)))</x:f>
      </x:c>
      <x:c r="G2731" t="str">
        <x:f>IF(E2731="","",IF(COUNTIF('DATA QCEW'!$A$2:$A$20,E2731)&gt;0,"19-SECTOR","DETAIL / OTHER"))</x:f>
      </x:c>
    </x:row>
    <x:row r="2732">
      <x:c r="D2732" s="22"/>
      <x:c r="E2732" t="str">
        <x:f>IF(LEFT(TRIM(A2732),6)="NAICS ",IFERROR(MID(TRIM(A2732),7,FIND(" ",TRIM(A2732)&amp;" ",7)-7),""),"")</x:f>
      </x:c>
      <x:c r="F2732" t="str">
        <x:f>IF(E2732="","",TRIM(MID(TRIM(A2732),FIND(" ",TRIM(A2732)&amp;" ",7)+1,255)))</x:f>
      </x:c>
      <x:c r="G2732" t="str">
        <x:f>IF(E2732="","",IF(COUNTIF('DATA QCEW'!$A$2:$A$20,E2732)&gt;0,"19-SECTOR","DETAIL / OTHER"))</x:f>
      </x:c>
    </x:row>
    <x:row r="2733">
      <x:c r="D2733" s="22"/>
      <x:c r="E2733" t="str">
        <x:f>IF(LEFT(TRIM(A2733),6)="NAICS ",IFERROR(MID(TRIM(A2733),7,FIND(" ",TRIM(A2733)&amp;" ",7)-7),""),"")</x:f>
      </x:c>
      <x:c r="F2733" t="str">
        <x:f>IF(E2733="","",TRIM(MID(TRIM(A2733),FIND(" ",TRIM(A2733)&amp;" ",7)+1,255)))</x:f>
      </x:c>
      <x:c r="G2733" t="str">
        <x:f>IF(E2733="","",IF(COUNTIF('DATA QCEW'!$A$2:$A$20,E2733)&gt;0,"19-SECTOR","DETAIL / OTHER"))</x:f>
      </x:c>
    </x:row>
    <x:row r="2734">
      <x:c r="D2734" s="22"/>
      <x:c r="E2734" t="str">
        <x:f>IF(LEFT(TRIM(A2734),6)="NAICS ",IFERROR(MID(TRIM(A2734),7,FIND(" ",TRIM(A2734)&amp;" ",7)-7),""),"")</x:f>
      </x:c>
      <x:c r="F2734" t="str">
        <x:f>IF(E2734="","",TRIM(MID(TRIM(A2734),FIND(" ",TRIM(A2734)&amp;" ",7)+1,255)))</x:f>
      </x:c>
      <x:c r="G2734" t="str">
        <x:f>IF(E2734="","",IF(COUNTIF('DATA QCEW'!$A$2:$A$20,E2734)&gt;0,"19-SECTOR","DETAIL / OTHER"))</x:f>
      </x:c>
    </x:row>
    <x:row r="2735">
      <x:c r="D2735" s="22"/>
      <x:c r="E2735" t="str">
        <x:f>IF(LEFT(TRIM(A2735),6)="NAICS ",IFERROR(MID(TRIM(A2735),7,FIND(" ",TRIM(A2735)&amp;" ",7)-7),""),"")</x:f>
      </x:c>
      <x:c r="F2735" t="str">
        <x:f>IF(E2735="","",TRIM(MID(TRIM(A2735),FIND(" ",TRIM(A2735)&amp;" ",7)+1,255)))</x:f>
      </x:c>
      <x:c r="G2735" t="str">
        <x:f>IF(E2735="","",IF(COUNTIF('DATA QCEW'!$A$2:$A$20,E2735)&gt;0,"19-SECTOR","DETAIL / OTHER"))</x:f>
      </x:c>
    </x:row>
    <x:row r="2736">
      <x:c r="D2736" s="22"/>
      <x:c r="E2736" t="str">
        <x:f>IF(LEFT(TRIM(A2736),6)="NAICS ",IFERROR(MID(TRIM(A2736),7,FIND(" ",TRIM(A2736)&amp;" ",7)-7),""),"")</x:f>
      </x:c>
      <x:c r="F2736" t="str">
        <x:f>IF(E2736="","",TRIM(MID(TRIM(A2736),FIND(" ",TRIM(A2736)&amp;" ",7)+1,255)))</x:f>
      </x:c>
      <x:c r="G2736" t="str">
        <x:f>IF(E2736="","",IF(COUNTIF('DATA QCEW'!$A$2:$A$20,E2736)&gt;0,"19-SECTOR","DETAIL / OTHER"))</x:f>
      </x:c>
    </x:row>
    <x:row r="2737">
      <x:c r="D2737" s="22"/>
      <x:c r="E2737" t="str">
        <x:f>IF(LEFT(TRIM(A2737),6)="NAICS ",IFERROR(MID(TRIM(A2737),7,FIND(" ",TRIM(A2737)&amp;" ",7)-7),""),"")</x:f>
      </x:c>
      <x:c r="F2737" t="str">
        <x:f>IF(E2737="","",TRIM(MID(TRIM(A2737),FIND(" ",TRIM(A2737)&amp;" ",7)+1,255)))</x:f>
      </x:c>
      <x:c r="G2737" t="str">
        <x:f>IF(E2737="","",IF(COUNTIF('DATA QCEW'!$A$2:$A$20,E2737)&gt;0,"19-SECTOR","DETAIL / OTHER"))</x:f>
      </x:c>
    </x:row>
    <x:row r="2738">
      <x:c r="D2738" s="22"/>
      <x:c r="E2738" t="str">
        <x:f>IF(LEFT(TRIM(A2738),6)="NAICS ",IFERROR(MID(TRIM(A2738),7,FIND(" ",TRIM(A2738)&amp;" ",7)-7),""),"")</x:f>
      </x:c>
      <x:c r="F2738" t="str">
        <x:f>IF(E2738="","",TRIM(MID(TRIM(A2738),FIND(" ",TRIM(A2738)&amp;" ",7)+1,255)))</x:f>
      </x:c>
      <x:c r="G2738" t="str">
        <x:f>IF(E2738="","",IF(COUNTIF('DATA QCEW'!$A$2:$A$20,E2738)&gt;0,"19-SECTOR","DETAIL / OTHER"))</x:f>
      </x:c>
    </x:row>
    <x:row r="2739">
      <x:c r="D2739" s="22"/>
      <x:c r="E2739" t="str">
        <x:f>IF(LEFT(TRIM(A2739),6)="NAICS ",IFERROR(MID(TRIM(A2739),7,FIND(" ",TRIM(A2739)&amp;" ",7)-7),""),"")</x:f>
      </x:c>
      <x:c r="F2739" t="str">
        <x:f>IF(E2739="","",TRIM(MID(TRIM(A2739),FIND(" ",TRIM(A2739)&amp;" ",7)+1,255)))</x:f>
      </x:c>
      <x:c r="G2739" t="str">
        <x:f>IF(E2739="","",IF(COUNTIF('DATA QCEW'!$A$2:$A$20,E2739)&gt;0,"19-SECTOR","DETAIL / OTHER"))</x:f>
      </x:c>
    </x:row>
    <x:row r="2740">
      <x:c r="D2740" s="22"/>
      <x:c r="E2740" t="str">
        <x:f>IF(LEFT(TRIM(A2740),6)="NAICS ",IFERROR(MID(TRIM(A2740),7,FIND(" ",TRIM(A2740)&amp;" ",7)-7),""),"")</x:f>
      </x:c>
      <x:c r="F2740" t="str">
        <x:f>IF(E2740="","",TRIM(MID(TRIM(A2740),FIND(" ",TRIM(A2740)&amp;" ",7)+1,255)))</x:f>
      </x:c>
      <x:c r="G2740" t="str">
        <x:f>IF(E2740="","",IF(COUNTIF('DATA QCEW'!$A$2:$A$20,E2740)&gt;0,"19-SECTOR","DETAIL / OTHER"))</x:f>
      </x:c>
    </x:row>
    <x:row r="2741">
      <x:c r="D2741" s="22"/>
      <x:c r="E2741" t="str">
        <x:f>IF(LEFT(TRIM(A2741),6)="NAICS ",IFERROR(MID(TRIM(A2741),7,FIND(" ",TRIM(A2741)&amp;" ",7)-7),""),"")</x:f>
      </x:c>
      <x:c r="F2741" t="str">
        <x:f>IF(E2741="","",TRIM(MID(TRIM(A2741),FIND(" ",TRIM(A2741)&amp;" ",7)+1,255)))</x:f>
      </x:c>
      <x:c r="G2741" t="str">
        <x:f>IF(E2741="","",IF(COUNTIF('DATA QCEW'!$A$2:$A$20,E2741)&gt;0,"19-SECTOR","DETAIL / OTHER"))</x:f>
      </x:c>
    </x:row>
    <x:row r="2742">
      <x:c r="D2742" s="22"/>
      <x:c r="E2742" t="str">
        <x:f>IF(LEFT(TRIM(A2742),6)="NAICS ",IFERROR(MID(TRIM(A2742),7,FIND(" ",TRIM(A2742)&amp;" ",7)-7),""),"")</x:f>
      </x:c>
      <x:c r="F2742" t="str">
        <x:f>IF(E2742="","",TRIM(MID(TRIM(A2742),FIND(" ",TRIM(A2742)&amp;" ",7)+1,255)))</x:f>
      </x:c>
      <x:c r="G2742" t="str">
        <x:f>IF(E2742="","",IF(COUNTIF('DATA QCEW'!$A$2:$A$20,E2742)&gt;0,"19-SECTOR","DETAIL / OTHER"))</x:f>
      </x:c>
    </x:row>
    <x:row r="2743">
      <x:c r="D2743" s="22"/>
      <x:c r="E2743" t="str">
        <x:f>IF(LEFT(TRIM(A2743),6)="NAICS ",IFERROR(MID(TRIM(A2743),7,FIND(" ",TRIM(A2743)&amp;" ",7)-7),""),"")</x:f>
      </x:c>
      <x:c r="F2743" t="str">
        <x:f>IF(E2743="","",TRIM(MID(TRIM(A2743),FIND(" ",TRIM(A2743)&amp;" ",7)+1,255)))</x:f>
      </x:c>
      <x:c r="G2743" t="str">
        <x:f>IF(E2743="","",IF(COUNTIF('DATA QCEW'!$A$2:$A$20,E2743)&gt;0,"19-SECTOR","DETAIL / OTHER"))</x:f>
      </x:c>
    </x:row>
    <x:row r="2744">
      <x:c r="D2744" s="22"/>
      <x:c r="E2744" t="str">
        <x:f>IF(LEFT(TRIM(A2744),6)="NAICS ",IFERROR(MID(TRIM(A2744),7,FIND(" ",TRIM(A2744)&amp;" ",7)-7),""),"")</x:f>
      </x:c>
      <x:c r="F2744" t="str">
        <x:f>IF(E2744="","",TRIM(MID(TRIM(A2744),FIND(" ",TRIM(A2744)&amp;" ",7)+1,255)))</x:f>
      </x:c>
      <x:c r="G2744" t="str">
        <x:f>IF(E2744="","",IF(COUNTIF('DATA QCEW'!$A$2:$A$20,E2744)&gt;0,"19-SECTOR","DETAIL / OTHER"))</x:f>
      </x:c>
    </x:row>
    <x:row r="2745">
      <x:c r="D2745" s="22"/>
      <x:c r="E2745" t="str">
        <x:f>IF(LEFT(TRIM(A2745),6)="NAICS ",IFERROR(MID(TRIM(A2745),7,FIND(" ",TRIM(A2745)&amp;" ",7)-7),""),"")</x:f>
      </x:c>
      <x:c r="F2745" t="str">
        <x:f>IF(E2745="","",TRIM(MID(TRIM(A2745),FIND(" ",TRIM(A2745)&amp;" ",7)+1,255)))</x:f>
      </x:c>
      <x:c r="G2745" t="str">
        <x:f>IF(E2745="","",IF(COUNTIF('DATA QCEW'!$A$2:$A$20,E2745)&gt;0,"19-SECTOR","DETAIL / OTHER"))</x:f>
      </x:c>
    </x:row>
    <x:row r="2746">
      <x:c r="D2746" s="22"/>
      <x:c r="E2746" t="str">
        <x:f>IF(LEFT(TRIM(A2746),6)="NAICS ",IFERROR(MID(TRIM(A2746),7,FIND(" ",TRIM(A2746)&amp;" ",7)-7),""),"")</x:f>
      </x:c>
      <x:c r="F2746" t="str">
        <x:f>IF(E2746="","",TRIM(MID(TRIM(A2746),FIND(" ",TRIM(A2746)&amp;" ",7)+1,255)))</x:f>
      </x:c>
      <x:c r="G2746" t="str">
        <x:f>IF(E2746="","",IF(COUNTIF('DATA QCEW'!$A$2:$A$20,E2746)&gt;0,"19-SECTOR","DETAIL / OTHER"))</x:f>
      </x:c>
    </x:row>
    <x:row r="2747">
      <x:c r="D2747" s="22"/>
      <x:c r="E2747" t="str">
        <x:f>IF(LEFT(TRIM(A2747),6)="NAICS ",IFERROR(MID(TRIM(A2747),7,FIND(" ",TRIM(A2747)&amp;" ",7)-7),""),"")</x:f>
      </x:c>
      <x:c r="F2747" t="str">
        <x:f>IF(E2747="","",TRIM(MID(TRIM(A2747),FIND(" ",TRIM(A2747)&amp;" ",7)+1,255)))</x:f>
      </x:c>
      <x:c r="G2747" t="str">
        <x:f>IF(E2747="","",IF(COUNTIF('DATA QCEW'!$A$2:$A$20,E2747)&gt;0,"19-SECTOR","DETAIL / OTHER"))</x:f>
      </x:c>
    </x:row>
    <x:row r="2748">
      <x:c r="D2748" s="22"/>
      <x:c r="E2748" t="str">
        <x:f>IF(LEFT(TRIM(A2748),6)="NAICS ",IFERROR(MID(TRIM(A2748),7,FIND(" ",TRIM(A2748)&amp;" ",7)-7),""),"")</x:f>
      </x:c>
      <x:c r="F2748" t="str">
        <x:f>IF(E2748="","",TRIM(MID(TRIM(A2748),FIND(" ",TRIM(A2748)&amp;" ",7)+1,255)))</x:f>
      </x:c>
      <x:c r="G2748" t="str">
        <x:f>IF(E2748="","",IF(COUNTIF('DATA QCEW'!$A$2:$A$20,E2748)&gt;0,"19-SECTOR","DETAIL / OTHER"))</x:f>
      </x:c>
    </x:row>
    <x:row r="2749">
      <x:c r="D2749" s="22"/>
      <x:c r="E2749" t="str">
        <x:f>IF(LEFT(TRIM(A2749),6)="NAICS ",IFERROR(MID(TRIM(A2749),7,FIND(" ",TRIM(A2749)&amp;" ",7)-7),""),"")</x:f>
      </x:c>
      <x:c r="F2749" t="str">
        <x:f>IF(E2749="","",TRIM(MID(TRIM(A2749),FIND(" ",TRIM(A2749)&amp;" ",7)+1,255)))</x:f>
      </x:c>
      <x:c r="G2749" t="str">
        <x:f>IF(E2749="","",IF(COUNTIF('DATA QCEW'!$A$2:$A$20,E2749)&gt;0,"19-SECTOR","DETAIL / OTHER"))</x:f>
      </x:c>
    </x:row>
    <x:row r="2750">
      <x:c r="D2750" s="22"/>
      <x:c r="E2750" t="str">
        <x:f>IF(LEFT(TRIM(A2750),6)="NAICS ",IFERROR(MID(TRIM(A2750),7,FIND(" ",TRIM(A2750)&amp;" ",7)-7),""),"")</x:f>
      </x:c>
      <x:c r="F2750" t="str">
        <x:f>IF(E2750="","",TRIM(MID(TRIM(A2750),FIND(" ",TRIM(A2750)&amp;" ",7)+1,255)))</x:f>
      </x:c>
      <x:c r="G2750" t="str">
        <x:f>IF(E2750="","",IF(COUNTIF('DATA QCEW'!$A$2:$A$20,E2750)&gt;0,"19-SECTOR","DETAIL / OTHER"))</x:f>
      </x:c>
    </x:row>
    <x:row r="2751">
      <x:c r="D2751" s="22"/>
      <x:c r="E2751" t="str">
        <x:f>IF(LEFT(TRIM(A2751),6)="NAICS ",IFERROR(MID(TRIM(A2751),7,FIND(" ",TRIM(A2751)&amp;" ",7)-7),""),"")</x:f>
      </x:c>
      <x:c r="F2751" t="str">
        <x:f>IF(E2751="","",TRIM(MID(TRIM(A2751),FIND(" ",TRIM(A2751)&amp;" ",7)+1,255)))</x:f>
      </x:c>
      <x:c r="G2751" t="str">
        <x:f>IF(E2751="","",IF(COUNTIF('DATA QCEW'!$A$2:$A$20,E2751)&gt;0,"19-SECTOR","DETAIL / OTHER"))</x:f>
      </x:c>
    </x:row>
    <x:row r="2752">
      <x:c r="D2752" s="22"/>
      <x:c r="E2752" t="str">
        <x:f>IF(LEFT(TRIM(A2752),6)="NAICS ",IFERROR(MID(TRIM(A2752),7,FIND(" ",TRIM(A2752)&amp;" ",7)-7),""),"")</x:f>
      </x:c>
      <x:c r="F2752" t="str">
        <x:f>IF(E2752="","",TRIM(MID(TRIM(A2752),FIND(" ",TRIM(A2752)&amp;" ",7)+1,255)))</x:f>
      </x:c>
      <x:c r="G2752" t="str">
        <x:f>IF(E2752="","",IF(COUNTIF('DATA QCEW'!$A$2:$A$20,E2752)&gt;0,"19-SECTOR","DETAIL / OTHER"))</x:f>
      </x:c>
    </x:row>
    <x:row r="2753">
      <x:c r="D2753" s="22"/>
      <x:c r="E2753" t="str">
        <x:f>IF(LEFT(TRIM(A2753),6)="NAICS ",IFERROR(MID(TRIM(A2753),7,FIND(" ",TRIM(A2753)&amp;" ",7)-7),""),"")</x:f>
      </x:c>
      <x:c r="F2753" t="str">
        <x:f>IF(E2753="","",TRIM(MID(TRIM(A2753),FIND(" ",TRIM(A2753)&amp;" ",7)+1,255)))</x:f>
      </x:c>
      <x:c r="G2753" t="str">
        <x:f>IF(E2753="","",IF(COUNTIF('DATA QCEW'!$A$2:$A$20,E2753)&gt;0,"19-SECTOR","DETAIL / OTHER"))</x:f>
      </x:c>
    </x:row>
    <x:row r="2754">
      <x:c r="D2754" s="22"/>
      <x:c r="E2754" t="str">
        <x:f>IF(LEFT(TRIM(A2754),6)="NAICS ",IFERROR(MID(TRIM(A2754),7,FIND(" ",TRIM(A2754)&amp;" ",7)-7),""),"")</x:f>
      </x:c>
      <x:c r="F2754" t="str">
        <x:f>IF(E2754="","",TRIM(MID(TRIM(A2754),FIND(" ",TRIM(A2754)&amp;" ",7)+1,255)))</x:f>
      </x:c>
      <x:c r="G2754" t="str">
        <x:f>IF(E2754="","",IF(COUNTIF('DATA QCEW'!$A$2:$A$20,E2754)&gt;0,"19-SECTOR","DETAIL / OTHER"))</x:f>
      </x:c>
    </x:row>
    <x:row r="2755">
      <x:c r="D2755" s="22"/>
      <x:c r="E2755" t="str">
        <x:f>IF(LEFT(TRIM(A2755),6)="NAICS ",IFERROR(MID(TRIM(A2755),7,FIND(" ",TRIM(A2755)&amp;" ",7)-7),""),"")</x:f>
      </x:c>
      <x:c r="F2755" t="str">
        <x:f>IF(E2755="","",TRIM(MID(TRIM(A2755),FIND(" ",TRIM(A2755)&amp;" ",7)+1,255)))</x:f>
      </x:c>
      <x:c r="G2755" t="str">
        <x:f>IF(E2755="","",IF(COUNTIF('DATA QCEW'!$A$2:$A$20,E2755)&gt;0,"19-SECTOR","DETAIL / OTHER"))</x:f>
      </x:c>
    </x:row>
    <x:row r="2756">
      <x:c r="D2756" s="22"/>
      <x:c r="E2756" t="str">
        <x:f>IF(LEFT(TRIM(A2756),6)="NAICS ",IFERROR(MID(TRIM(A2756),7,FIND(" ",TRIM(A2756)&amp;" ",7)-7),""),"")</x:f>
      </x:c>
      <x:c r="F2756" t="str">
        <x:f>IF(E2756="","",TRIM(MID(TRIM(A2756),FIND(" ",TRIM(A2756)&amp;" ",7)+1,255)))</x:f>
      </x:c>
      <x:c r="G2756" t="str">
        <x:f>IF(E2756="","",IF(COUNTIF('DATA QCEW'!$A$2:$A$20,E2756)&gt;0,"19-SECTOR","DETAIL / OTHER"))</x:f>
      </x:c>
    </x:row>
    <x:row r="2757">
      <x:c r="D2757" s="22"/>
      <x:c r="E2757" t="str">
        <x:f>IF(LEFT(TRIM(A2757),6)="NAICS ",IFERROR(MID(TRIM(A2757),7,FIND(" ",TRIM(A2757)&amp;" ",7)-7),""),"")</x:f>
      </x:c>
      <x:c r="F2757" t="str">
        <x:f>IF(E2757="","",TRIM(MID(TRIM(A2757),FIND(" ",TRIM(A2757)&amp;" ",7)+1,255)))</x:f>
      </x:c>
      <x:c r="G2757" t="str">
        <x:f>IF(E2757="","",IF(COUNTIF('DATA QCEW'!$A$2:$A$20,E2757)&gt;0,"19-SECTOR","DETAIL / OTHER"))</x:f>
      </x:c>
    </x:row>
    <x:row r="2758">
      <x:c r="D2758" s="22"/>
      <x:c r="E2758" t="str">
        <x:f>IF(LEFT(TRIM(A2758),6)="NAICS ",IFERROR(MID(TRIM(A2758),7,FIND(" ",TRIM(A2758)&amp;" ",7)-7),""),"")</x:f>
      </x:c>
      <x:c r="F2758" t="str">
        <x:f>IF(E2758="","",TRIM(MID(TRIM(A2758),FIND(" ",TRIM(A2758)&amp;" ",7)+1,255)))</x:f>
      </x:c>
      <x:c r="G2758" t="str">
        <x:f>IF(E2758="","",IF(COUNTIF('DATA QCEW'!$A$2:$A$20,E2758)&gt;0,"19-SECTOR","DETAIL / OTHER"))</x:f>
      </x:c>
    </x:row>
    <x:row r="2759">
      <x:c r="D2759" s="22"/>
      <x:c r="E2759" t="str">
        <x:f>IF(LEFT(TRIM(A2759),6)="NAICS ",IFERROR(MID(TRIM(A2759),7,FIND(" ",TRIM(A2759)&amp;" ",7)-7),""),"")</x:f>
      </x:c>
      <x:c r="F2759" t="str">
        <x:f>IF(E2759="","",TRIM(MID(TRIM(A2759),FIND(" ",TRIM(A2759)&amp;" ",7)+1,255)))</x:f>
      </x:c>
      <x:c r="G2759" t="str">
        <x:f>IF(E2759="","",IF(COUNTIF('DATA QCEW'!$A$2:$A$20,E2759)&gt;0,"19-SECTOR","DETAIL / OTHER"))</x:f>
      </x:c>
    </x:row>
    <x:row r="2760">
      <x:c r="D2760" s="22"/>
      <x:c r="E2760" t="str">
        <x:f>IF(LEFT(TRIM(A2760),6)="NAICS ",IFERROR(MID(TRIM(A2760),7,FIND(" ",TRIM(A2760)&amp;" ",7)-7),""),"")</x:f>
      </x:c>
      <x:c r="F2760" t="str">
        <x:f>IF(E2760="","",TRIM(MID(TRIM(A2760),FIND(" ",TRIM(A2760)&amp;" ",7)+1,255)))</x:f>
      </x:c>
      <x:c r="G2760" t="str">
        <x:f>IF(E2760="","",IF(COUNTIF('DATA QCEW'!$A$2:$A$20,E2760)&gt;0,"19-SECTOR","DETAIL / OTHER"))</x:f>
      </x:c>
    </x:row>
    <x:row r="2761">
      <x:c r="D2761" s="22"/>
      <x:c r="E2761" t="str">
        <x:f>IF(LEFT(TRIM(A2761),6)="NAICS ",IFERROR(MID(TRIM(A2761),7,FIND(" ",TRIM(A2761)&amp;" ",7)-7),""),"")</x:f>
      </x:c>
      <x:c r="F2761" t="str">
        <x:f>IF(E2761="","",TRIM(MID(TRIM(A2761),FIND(" ",TRIM(A2761)&amp;" ",7)+1,255)))</x:f>
      </x:c>
      <x:c r="G2761" t="str">
        <x:f>IF(E2761="","",IF(COUNTIF('DATA QCEW'!$A$2:$A$20,E2761)&gt;0,"19-SECTOR","DETAIL / OTHER"))</x:f>
      </x:c>
    </x:row>
    <x:row r="2762">
      <x:c r="D2762" s="22"/>
      <x:c r="E2762" t="str">
        <x:f>IF(LEFT(TRIM(A2762),6)="NAICS ",IFERROR(MID(TRIM(A2762),7,FIND(" ",TRIM(A2762)&amp;" ",7)-7),""),"")</x:f>
      </x:c>
      <x:c r="F2762" t="str">
        <x:f>IF(E2762="","",TRIM(MID(TRIM(A2762),FIND(" ",TRIM(A2762)&amp;" ",7)+1,255)))</x:f>
      </x:c>
      <x:c r="G2762" t="str">
        <x:f>IF(E2762="","",IF(COUNTIF('DATA QCEW'!$A$2:$A$20,E2762)&gt;0,"19-SECTOR","DETAIL / OTHER"))</x:f>
      </x:c>
    </x:row>
    <x:row r="2763">
      <x:c r="D2763" s="22"/>
      <x:c r="E2763" t="str">
        <x:f>IF(LEFT(TRIM(A2763),6)="NAICS ",IFERROR(MID(TRIM(A2763),7,FIND(" ",TRIM(A2763)&amp;" ",7)-7),""),"")</x:f>
      </x:c>
      <x:c r="F2763" t="str">
        <x:f>IF(E2763="","",TRIM(MID(TRIM(A2763),FIND(" ",TRIM(A2763)&amp;" ",7)+1,255)))</x:f>
      </x:c>
      <x:c r="G2763" t="str">
        <x:f>IF(E2763="","",IF(COUNTIF('DATA QCEW'!$A$2:$A$20,E2763)&gt;0,"19-SECTOR","DETAIL / OTHER"))</x:f>
      </x:c>
    </x:row>
    <x:row r="2764">
      <x:c r="D2764" s="22"/>
      <x:c r="E2764" t="str">
        <x:f>IF(LEFT(TRIM(A2764),6)="NAICS ",IFERROR(MID(TRIM(A2764),7,FIND(" ",TRIM(A2764)&amp;" ",7)-7),""),"")</x:f>
      </x:c>
      <x:c r="F2764" t="str">
        <x:f>IF(E2764="","",TRIM(MID(TRIM(A2764),FIND(" ",TRIM(A2764)&amp;" ",7)+1,255)))</x:f>
      </x:c>
      <x:c r="G2764" t="str">
        <x:f>IF(E2764="","",IF(COUNTIF('DATA QCEW'!$A$2:$A$20,E2764)&gt;0,"19-SECTOR","DETAIL / OTHER"))</x:f>
      </x:c>
    </x:row>
    <x:row r="2765">
      <x:c r="D2765" s="22"/>
      <x:c r="E2765" t="str">
        <x:f>IF(LEFT(TRIM(A2765),6)="NAICS ",IFERROR(MID(TRIM(A2765),7,FIND(" ",TRIM(A2765)&amp;" ",7)-7),""),"")</x:f>
      </x:c>
      <x:c r="F2765" t="str">
        <x:f>IF(E2765="","",TRIM(MID(TRIM(A2765),FIND(" ",TRIM(A2765)&amp;" ",7)+1,255)))</x:f>
      </x:c>
      <x:c r="G2765" t="str">
        <x:f>IF(E2765="","",IF(COUNTIF('DATA QCEW'!$A$2:$A$20,E2765)&gt;0,"19-SECTOR","DETAIL / OTHER"))</x:f>
      </x:c>
    </x:row>
    <x:row r="2766">
      <x:c r="D2766" s="22"/>
      <x:c r="E2766" t="str">
        <x:f>IF(LEFT(TRIM(A2766),6)="NAICS ",IFERROR(MID(TRIM(A2766),7,FIND(" ",TRIM(A2766)&amp;" ",7)-7),""),"")</x:f>
      </x:c>
      <x:c r="F2766" t="str">
        <x:f>IF(E2766="","",TRIM(MID(TRIM(A2766),FIND(" ",TRIM(A2766)&amp;" ",7)+1,255)))</x:f>
      </x:c>
      <x:c r="G2766" t="str">
        <x:f>IF(E2766="","",IF(COUNTIF('DATA QCEW'!$A$2:$A$20,E2766)&gt;0,"19-SECTOR","DETAIL / OTHER"))</x:f>
      </x:c>
    </x:row>
    <x:row r="2767">
      <x:c r="D2767" s="22"/>
      <x:c r="E2767" t="str">
        <x:f>IF(LEFT(TRIM(A2767),6)="NAICS ",IFERROR(MID(TRIM(A2767),7,FIND(" ",TRIM(A2767)&amp;" ",7)-7),""),"")</x:f>
      </x:c>
      <x:c r="F2767" t="str">
        <x:f>IF(E2767="","",TRIM(MID(TRIM(A2767),FIND(" ",TRIM(A2767)&amp;" ",7)+1,255)))</x:f>
      </x:c>
      <x:c r="G2767" t="str">
        <x:f>IF(E2767="","",IF(COUNTIF('DATA QCEW'!$A$2:$A$20,E2767)&gt;0,"19-SECTOR","DETAIL / OTHER"))</x:f>
      </x:c>
    </x:row>
    <x:row r="2768">
      <x:c r="D2768" s="22"/>
      <x:c r="E2768" t="str">
        <x:f>IF(LEFT(TRIM(A2768),6)="NAICS ",IFERROR(MID(TRIM(A2768),7,FIND(" ",TRIM(A2768)&amp;" ",7)-7),""),"")</x:f>
      </x:c>
      <x:c r="F2768" t="str">
        <x:f>IF(E2768="","",TRIM(MID(TRIM(A2768),FIND(" ",TRIM(A2768)&amp;" ",7)+1,255)))</x:f>
      </x:c>
      <x:c r="G2768" t="str">
        <x:f>IF(E2768="","",IF(COUNTIF('DATA QCEW'!$A$2:$A$20,E2768)&gt;0,"19-SECTOR","DETAIL / OTHER"))</x:f>
      </x:c>
    </x:row>
    <x:row r="2769">
      <x:c r="D2769" s="22"/>
      <x:c r="E2769" t="str">
        <x:f>IF(LEFT(TRIM(A2769),6)="NAICS ",IFERROR(MID(TRIM(A2769),7,FIND(" ",TRIM(A2769)&amp;" ",7)-7),""),"")</x:f>
      </x:c>
      <x:c r="F2769" t="str">
        <x:f>IF(E2769="","",TRIM(MID(TRIM(A2769),FIND(" ",TRIM(A2769)&amp;" ",7)+1,255)))</x:f>
      </x:c>
      <x:c r="G2769" t="str">
        <x:f>IF(E2769="","",IF(COUNTIF('DATA QCEW'!$A$2:$A$20,E2769)&gt;0,"19-SECTOR","DETAIL / OTHER"))</x:f>
      </x:c>
    </x:row>
    <x:row r="2770">
      <x:c r="D2770" s="22"/>
      <x:c r="E2770" t="str">
        <x:f>IF(LEFT(TRIM(A2770),6)="NAICS ",IFERROR(MID(TRIM(A2770),7,FIND(" ",TRIM(A2770)&amp;" ",7)-7),""),"")</x:f>
      </x:c>
      <x:c r="F2770" t="str">
        <x:f>IF(E2770="","",TRIM(MID(TRIM(A2770),FIND(" ",TRIM(A2770)&amp;" ",7)+1,255)))</x:f>
      </x:c>
      <x:c r="G2770" t="str">
        <x:f>IF(E2770="","",IF(COUNTIF('DATA QCEW'!$A$2:$A$20,E2770)&gt;0,"19-SECTOR","DETAIL / OTHER"))</x:f>
      </x:c>
    </x:row>
    <x:row r="2771">
      <x:c r="D2771" s="22"/>
      <x:c r="E2771" t="str">
        <x:f>IF(LEFT(TRIM(A2771),6)="NAICS ",IFERROR(MID(TRIM(A2771),7,FIND(" ",TRIM(A2771)&amp;" ",7)-7),""),"")</x:f>
      </x:c>
      <x:c r="F2771" t="str">
        <x:f>IF(E2771="","",TRIM(MID(TRIM(A2771),FIND(" ",TRIM(A2771)&amp;" ",7)+1,255)))</x:f>
      </x:c>
      <x:c r="G2771" t="str">
        <x:f>IF(E2771="","",IF(COUNTIF('DATA QCEW'!$A$2:$A$20,E2771)&gt;0,"19-SECTOR","DETAIL / OTHER"))</x:f>
      </x:c>
    </x:row>
    <x:row r="2772">
      <x:c r="D2772" s="22"/>
      <x:c r="E2772" t="str">
        <x:f>IF(LEFT(TRIM(A2772),6)="NAICS ",IFERROR(MID(TRIM(A2772),7,FIND(" ",TRIM(A2772)&amp;" ",7)-7),""),"")</x:f>
      </x:c>
      <x:c r="F2772" t="str">
        <x:f>IF(E2772="","",TRIM(MID(TRIM(A2772),FIND(" ",TRIM(A2772)&amp;" ",7)+1,255)))</x:f>
      </x:c>
      <x:c r="G2772" t="str">
        <x:f>IF(E2772="","",IF(COUNTIF('DATA QCEW'!$A$2:$A$20,E2772)&gt;0,"19-SECTOR","DETAIL / OTHER"))</x:f>
      </x:c>
    </x:row>
    <x:row r="2773">
      <x:c r="D2773" s="22"/>
      <x:c r="E2773" t="str">
        <x:f>IF(LEFT(TRIM(A2773),6)="NAICS ",IFERROR(MID(TRIM(A2773),7,FIND(" ",TRIM(A2773)&amp;" ",7)-7),""),"")</x:f>
      </x:c>
      <x:c r="F2773" t="str">
        <x:f>IF(E2773="","",TRIM(MID(TRIM(A2773),FIND(" ",TRIM(A2773)&amp;" ",7)+1,255)))</x:f>
      </x:c>
      <x:c r="G2773" t="str">
        <x:f>IF(E2773="","",IF(COUNTIF('DATA QCEW'!$A$2:$A$20,E2773)&gt;0,"19-SECTOR","DETAIL / OTHER"))</x:f>
      </x:c>
    </x:row>
    <x:row r="2774">
      <x:c r="D2774" s="22"/>
      <x:c r="E2774" t="str">
        <x:f>IF(LEFT(TRIM(A2774),6)="NAICS ",IFERROR(MID(TRIM(A2774),7,FIND(" ",TRIM(A2774)&amp;" ",7)-7),""),"")</x:f>
      </x:c>
      <x:c r="F2774" t="str">
        <x:f>IF(E2774="","",TRIM(MID(TRIM(A2774),FIND(" ",TRIM(A2774)&amp;" ",7)+1,255)))</x:f>
      </x:c>
      <x:c r="G2774" t="str">
        <x:f>IF(E2774="","",IF(COUNTIF('DATA QCEW'!$A$2:$A$20,E2774)&gt;0,"19-SECTOR","DETAIL / OTHER"))</x:f>
      </x:c>
    </x:row>
    <x:row r="2775">
      <x:c r="D2775" s="22"/>
      <x:c r="E2775" t="str">
        <x:f>IF(LEFT(TRIM(A2775),6)="NAICS ",IFERROR(MID(TRIM(A2775),7,FIND(" ",TRIM(A2775)&amp;" ",7)-7),""),"")</x:f>
      </x:c>
      <x:c r="F2775" t="str">
        <x:f>IF(E2775="","",TRIM(MID(TRIM(A2775),FIND(" ",TRIM(A2775)&amp;" ",7)+1,255)))</x:f>
      </x:c>
      <x:c r="G2775" t="str">
        <x:f>IF(E2775="","",IF(COUNTIF('DATA QCEW'!$A$2:$A$20,E2775)&gt;0,"19-SECTOR","DETAIL / OTHER"))</x:f>
      </x:c>
    </x:row>
    <x:row r="2776">
      <x:c r="D2776" s="22"/>
      <x:c r="E2776" t="str">
        <x:f>IF(LEFT(TRIM(A2776),6)="NAICS ",IFERROR(MID(TRIM(A2776),7,FIND(" ",TRIM(A2776)&amp;" ",7)-7),""),"")</x:f>
      </x:c>
      <x:c r="F2776" t="str">
        <x:f>IF(E2776="","",TRIM(MID(TRIM(A2776),FIND(" ",TRIM(A2776)&amp;" ",7)+1,255)))</x:f>
      </x:c>
      <x:c r="G2776" t="str">
        <x:f>IF(E2776="","",IF(COUNTIF('DATA QCEW'!$A$2:$A$20,E2776)&gt;0,"19-SECTOR","DETAIL / OTHER"))</x:f>
      </x:c>
    </x:row>
    <x:row r="2777">
      <x:c r="D2777" s="22"/>
      <x:c r="E2777" t="str">
        <x:f>IF(LEFT(TRIM(A2777),6)="NAICS ",IFERROR(MID(TRIM(A2777),7,FIND(" ",TRIM(A2777)&amp;" ",7)-7),""),"")</x:f>
      </x:c>
      <x:c r="F2777" t="str">
        <x:f>IF(E2777="","",TRIM(MID(TRIM(A2777),FIND(" ",TRIM(A2777)&amp;" ",7)+1,255)))</x:f>
      </x:c>
      <x:c r="G2777" t="str">
        <x:f>IF(E2777="","",IF(COUNTIF('DATA QCEW'!$A$2:$A$20,E2777)&gt;0,"19-SECTOR","DETAIL / OTHER"))</x:f>
      </x:c>
    </x:row>
    <x:row r="2778">
      <x:c r="D2778" s="22"/>
      <x:c r="E2778" t="str">
        <x:f>IF(LEFT(TRIM(A2778),6)="NAICS ",IFERROR(MID(TRIM(A2778),7,FIND(" ",TRIM(A2778)&amp;" ",7)-7),""),"")</x:f>
      </x:c>
      <x:c r="F2778" t="str">
        <x:f>IF(E2778="","",TRIM(MID(TRIM(A2778),FIND(" ",TRIM(A2778)&amp;" ",7)+1,255)))</x:f>
      </x:c>
      <x:c r="G2778" t="str">
        <x:f>IF(E2778="","",IF(COUNTIF('DATA QCEW'!$A$2:$A$20,E2778)&gt;0,"19-SECTOR","DETAIL / OTHER"))</x:f>
      </x:c>
    </x:row>
    <x:row r="2779">
      <x:c r="D2779" s="22"/>
      <x:c r="E2779" t="str">
        <x:f>IF(LEFT(TRIM(A2779),6)="NAICS ",IFERROR(MID(TRIM(A2779),7,FIND(" ",TRIM(A2779)&amp;" ",7)-7),""),"")</x:f>
      </x:c>
      <x:c r="F2779" t="str">
        <x:f>IF(E2779="","",TRIM(MID(TRIM(A2779),FIND(" ",TRIM(A2779)&amp;" ",7)+1,255)))</x:f>
      </x:c>
      <x:c r="G2779" t="str">
        <x:f>IF(E2779="","",IF(COUNTIF('DATA QCEW'!$A$2:$A$20,E2779)&gt;0,"19-SECTOR","DETAIL / OTHER"))</x:f>
      </x:c>
    </x:row>
    <x:row r="2780">
      <x:c r="D2780" s="22"/>
      <x:c r="E2780" t="str">
        <x:f>IF(LEFT(TRIM(A2780),6)="NAICS ",IFERROR(MID(TRIM(A2780),7,FIND(" ",TRIM(A2780)&amp;" ",7)-7),""),"")</x:f>
      </x:c>
      <x:c r="F2780" t="str">
        <x:f>IF(E2780="","",TRIM(MID(TRIM(A2780),FIND(" ",TRIM(A2780)&amp;" ",7)+1,255)))</x:f>
      </x:c>
      <x:c r="G2780" t="str">
        <x:f>IF(E2780="","",IF(COUNTIF('DATA QCEW'!$A$2:$A$20,E2780)&gt;0,"19-SECTOR","DETAIL / OTHER"))</x:f>
      </x:c>
    </x:row>
    <x:row r="2781">
      <x:c r="D2781" s="22"/>
      <x:c r="E2781" t="str">
        <x:f>IF(LEFT(TRIM(A2781),6)="NAICS ",IFERROR(MID(TRIM(A2781),7,FIND(" ",TRIM(A2781)&amp;" ",7)-7),""),"")</x:f>
      </x:c>
      <x:c r="F2781" t="str">
        <x:f>IF(E2781="","",TRIM(MID(TRIM(A2781),FIND(" ",TRIM(A2781)&amp;" ",7)+1,255)))</x:f>
      </x:c>
      <x:c r="G2781" t="str">
        <x:f>IF(E2781="","",IF(COUNTIF('DATA QCEW'!$A$2:$A$20,E2781)&gt;0,"19-SECTOR","DETAIL / OTHER"))</x:f>
      </x:c>
    </x:row>
    <x:row r="2782">
      <x:c r="D2782" s="22"/>
      <x:c r="E2782" t="str">
        <x:f>IF(LEFT(TRIM(A2782),6)="NAICS ",IFERROR(MID(TRIM(A2782),7,FIND(" ",TRIM(A2782)&amp;" ",7)-7),""),"")</x:f>
      </x:c>
      <x:c r="F2782" t="str">
        <x:f>IF(E2782="","",TRIM(MID(TRIM(A2782),FIND(" ",TRIM(A2782)&amp;" ",7)+1,255)))</x:f>
      </x:c>
      <x:c r="G2782" t="str">
        <x:f>IF(E2782="","",IF(COUNTIF('DATA QCEW'!$A$2:$A$20,E2782)&gt;0,"19-SECTOR","DETAIL / OTHER"))</x:f>
      </x:c>
    </x:row>
    <x:row r="2783">
      <x:c r="D2783" s="22"/>
      <x:c r="E2783" t="str">
        <x:f>IF(LEFT(TRIM(A2783),6)="NAICS ",IFERROR(MID(TRIM(A2783),7,FIND(" ",TRIM(A2783)&amp;" ",7)-7),""),"")</x:f>
      </x:c>
      <x:c r="F2783" t="str">
        <x:f>IF(E2783="","",TRIM(MID(TRIM(A2783),FIND(" ",TRIM(A2783)&amp;" ",7)+1,255)))</x:f>
      </x:c>
      <x:c r="G2783" t="str">
        <x:f>IF(E2783="","",IF(COUNTIF('DATA QCEW'!$A$2:$A$20,E2783)&gt;0,"19-SECTOR","DETAIL / OTHER"))</x:f>
      </x:c>
    </x:row>
    <x:row r="2784">
      <x:c r="D2784" s="22"/>
      <x:c r="E2784" t="str">
        <x:f>IF(LEFT(TRIM(A2784),6)="NAICS ",IFERROR(MID(TRIM(A2784),7,FIND(" ",TRIM(A2784)&amp;" ",7)-7),""),"")</x:f>
      </x:c>
      <x:c r="F2784" t="str">
        <x:f>IF(E2784="","",TRIM(MID(TRIM(A2784),FIND(" ",TRIM(A2784)&amp;" ",7)+1,255)))</x:f>
      </x:c>
      <x:c r="G2784" t="str">
        <x:f>IF(E2784="","",IF(COUNTIF('DATA QCEW'!$A$2:$A$20,E2784)&gt;0,"19-SECTOR","DETAIL / OTHER"))</x:f>
      </x:c>
    </x:row>
    <x:row r="2785">
      <x:c r="D2785" s="22"/>
      <x:c r="E2785" t="str">
        <x:f>IF(LEFT(TRIM(A2785),6)="NAICS ",IFERROR(MID(TRIM(A2785),7,FIND(" ",TRIM(A2785)&amp;" ",7)-7),""),"")</x:f>
      </x:c>
      <x:c r="F2785" t="str">
        <x:f>IF(E2785="","",TRIM(MID(TRIM(A2785),FIND(" ",TRIM(A2785)&amp;" ",7)+1,255)))</x:f>
      </x:c>
      <x:c r="G2785" t="str">
        <x:f>IF(E2785="","",IF(COUNTIF('DATA QCEW'!$A$2:$A$20,E2785)&gt;0,"19-SECTOR","DETAIL / OTHER"))</x:f>
      </x:c>
    </x:row>
    <x:row r="2786">
      <x:c r="D2786" s="22"/>
      <x:c r="E2786" t="str">
        <x:f>IF(LEFT(TRIM(A2786),6)="NAICS ",IFERROR(MID(TRIM(A2786),7,FIND(" ",TRIM(A2786)&amp;" ",7)-7),""),"")</x:f>
      </x:c>
      <x:c r="F2786" t="str">
        <x:f>IF(E2786="","",TRIM(MID(TRIM(A2786),FIND(" ",TRIM(A2786)&amp;" ",7)+1,255)))</x:f>
      </x:c>
      <x:c r="G2786" t="str">
        <x:f>IF(E2786="","",IF(COUNTIF('DATA QCEW'!$A$2:$A$20,E2786)&gt;0,"19-SECTOR","DETAIL / OTHER"))</x:f>
      </x:c>
    </x:row>
    <x:row r="2787">
      <x:c r="D2787" s="22"/>
      <x:c r="E2787" t="str">
        <x:f>IF(LEFT(TRIM(A2787),6)="NAICS ",IFERROR(MID(TRIM(A2787),7,FIND(" ",TRIM(A2787)&amp;" ",7)-7),""),"")</x:f>
      </x:c>
      <x:c r="F2787" t="str">
        <x:f>IF(E2787="","",TRIM(MID(TRIM(A2787),FIND(" ",TRIM(A2787)&amp;" ",7)+1,255)))</x:f>
      </x:c>
      <x:c r="G2787" t="str">
        <x:f>IF(E2787="","",IF(COUNTIF('DATA QCEW'!$A$2:$A$20,E2787)&gt;0,"19-SECTOR","DETAIL / OTHER"))</x:f>
      </x:c>
    </x:row>
    <x:row r="2788">
      <x:c r="D2788" s="22"/>
      <x:c r="E2788" t="str">
        <x:f>IF(LEFT(TRIM(A2788),6)="NAICS ",IFERROR(MID(TRIM(A2788),7,FIND(" ",TRIM(A2788)&amp;" ",7)-7),""),"")</x:f>
      </x:c>
      <x:c r="F2788" t="str">
        <x:f>IF(E2788="","",TRIM(MID(TRIM(A2788),FIND(" ",TRIM(A2788)&amp;" ",7)+1,255)))</x:f>
      </x:c>
      <x:c r="G2788" t="str">
        <x:f>IF(E2788="","",IF(COUNTIF('DATA QCEW'!$A$2:$A$20,E2788)&gt;0,"19-SECTOR","DETAIL / OTHER"))</x:f>
      </x:c>
    </x:row>
    <x:row r="2789">
      <x:c r="D2789" s="22"/>
      <x:c r="E2789" t="str">
        <x:f>IF(LEFT(TRIM(A2789),6)="NAICS ",IFERROR(MID(TRIM(A2789),7,FIND(" ",TRIM(A2789)&amp;" ",7)-7),""),"")</x:f>
      </x:c>
      <x:c r="F2789" t="str">
        <x:f>IF(E2789="","",TRIM(MID(TRIM(A2789),FIND(" ",TRIM(A2789)&amp;" ",7)+1,255)))</x:f>
      </x:c>
      <x:c r="G2789" t="str">
        <x:f>IF(E2789="","",IF(COUNTIF('DATA QCEW'!$A$2:$A$20,E2789)&gt;0,"19-SECTOR","DETAIL / OTHER"))</x:f>
      </x:c>
    </x:row>
    <x:row r="2790">
      <x:c r="D2790" s="22"/>
      <x:c r="E2790" t="str">
        <x:f>IF(LEFT(TRIM(A2790),6)="NAICS ",IFERROR(MID(TRIM(A2790),7,FIND(" ",TRIM(A2790)&amp;" ",7)-7),""),"")</x:f>
      </x:c>
      <x:c r="F2790" t="str">
        <x:f>IF(E2790="","",TRIM(MID(TRIM(A2790),FIND(" ",TRIM(A2790)&amp;" ",7)+1,255)))</x:f>
      </x:c>
      <x:c r="G2790" t="str">
        <x:f>IF(E2790="","",IF(COUNTIF('DATA QCEW'!$A$2:$A$20,E2790)&gt;0,"19-SECTOR","DETAIL / OTHER"))</x:f>
      </x:c>
    </x:row>
    <x:row r="2791">
      <x:c r="D2791" s="22"/>
      <x:c r="E2791" t="str">
        <x:f>IF(LEFT(TRIM(A2791),6)="NAICS ",IFERROR(MID(TRIM(A2791),7,FIND(" ",TRIM(A2791)&amp;" ",7)-7),""),"")</x:f>
      </x:c>
      <x:c r="F2791" t="str">
        <x:f>IF(E2791="","",TRIM(MID(TRIM(A2791),FIND(" ",TRIM(A2791)&amp;" ",7)+1,255)))</x:f>
      </x:c>
      <x:c r="G2791" t="str">
        <x:f>IF(E2791="","",IF(COUNTIF('DATA QCEW'!$A$2:$A$20,E2791)&gt;0,"19-SECTOR","DETAIL / OTHER"))</x:f>
      </x:c>
    </x:row>
    <x:row r="2792">
      <x:c r="D2792" s="22"/>
      <x:c r="E2792" t="str">
        <x:f>IF(LEFT(TRIM(A2792),6)="NAICS ",IFERROR(MID(TRIM(A2792),7,FIND(" ",TRIM(A2792)&amp;" ",7)-7),""),"")</x:f>
      </x:c>
      <x:c r="F2792" t="str">
        <x:f>IF(E2792="","",TRIM(MID(TRIM(A2792),FIND(" ",TRIM(A2792)&amp;" ",7)+1,255)))</x:f>
      </x:c>
      <x:c r="G2792" t="str">
        <x:f>IF(E2792="","",IF(COUNTIF('DATA QCEW'!$A$2:$A$20,E2792)&gt;0,"19-SECTOR","DETAIL / OTHER"))</x:f>
      </x:c>
    </x:row>
    <x:row r="2793">
      <x:c r="D2793" s="22"/>
      <x:c r="E2793" t="str">
        <x:f>IF(LEFT(TRIM(A2793),6)="NAICS ",IFERROR(MID(TRIM(A2793),7,FIND(" ",TRIM(A2793)&amp;" ",7)-7),""),"")</x:f>
      </x:c>
      <x:c r="F2793" t="str">
        <x:f>IF(E2793="","",TRIM(MID(TRIM(A2793),FIND(" ",TRIM(A2793)&amp;" ",7)+1,255)))</x:f>
      </x:c>
      <x:c r="G2793" t="str">
        <x:f>IF(E2793="","",IF(COUNTIF('DATA QCEW'!$A$2:$A$20,E2793)&gt;0,"19-SECTOR","DETAIL / OTHER"))</x:f>
      </x:c>
    </x:row>
    <x:row r="2794">
      <x:c r="D2794" s="22"/>
      <x:c r="E2794" t="str">
        <x:f>IF(LEFT(TRIM(A2794),6)="NAICS ",IFERROR(MID(TRIM(A2794),7,FIND(" ",TRIM(A2794)&amp;" ",7)-7),""),"")</x:f>
      </x:c>
      <x:c r="F2794" t="str">
        <x:f>IF(E2794="","",TRIM(MID(TRIM(A2794),FIND(" ",TRIM(A2794)&amp;" ",7)+1,255)))</x:f>
      </x:c>
      <x:c r="G2794" t="str">
        <x:f>IF(E2794="","",IF(COUNTIF('DATA QCEW'!$A$2:$A$20,E2794)&gt;0,"19-SECTOR","DETAIL / OTHER"))</x:f>
      </x:c>
    </x:row>
    <x:row r="2795">
      <x:c r="D2795" s="22"/>
      <x:c r="E2795" t="str">
        <x:f>IF(LEFT(TRIM(A2795),6)="NAICS ",IFERROR(MID(TRIM(A2795),7,FIND(" ",TRIM(A2795)&amp;" ",7)-7),""),"")</x:f>
      </x:c>
      <x:c r="F2795" t="str">
        <x:f>IF(E2795="","",TRIM(MID(TRIM(A2795),FIND(" ",TRIM(A2795)&amp;" ",7)+1,255)))</x:f>
      </x:c>
      <x:c r="G2795" t="str">
        <x:f>IF(E2795="","",IF(COUNTIF('DATA QCEW'!$A$2:$A$20,E2795)&gt;0,"19-SECTOR","DETAIL / OTHER"))</x:f>
      </x:c>
    </x:row>
    <x:row r="2796">
      <x:c r="D2796" s="22"/>
      <x:c r="E2796" t="str">
        <x:f>IF(LEFT(TRIM(A2796),6)="NAICS ",IFERROR(MID(TRIM(A2796),7,FIND(" ",TRIM(A2796)&amp;" ",7)-7),""),"")</x:f>
      </x:c>
      <x:c r="F2796" t="str">
        <x:f>IF(E2796="","",TRIM(MID(TRIM(A2796),FIND(" ",TRIM(A2796)&amp;" ",7)+1,255)))</x:f>
      </x:c>
      <x:c r="G2796" t="str">
        <x:f>IF(E2796="","",IF(COUNTIF('DATA QCEW'!$A$2:$A$20,E2796)&gt;0,"19-SECTOR","DETAIL / OTHER"))</x:f>
      </x:c>
    </x:row>
    <x:row r="2797">
      <x:c r="D2797" s="22"/>
      <x:c r="E2797" t="str">
        <x:f>IF(LEFT(TRIM(A2797),6)="NAICS ",IFERROR(MID(TRIM(A2797),7,FIND(" ",TRIM(A2797)&amp;" ",7)-7),""),"")</x:f>
      </x:c>
      <x:c r="F2797" t="str">
        <x:f>IF(E2797="","",TRIM(MID(TRIM(A2797),FIND(" ",TRIM(A2797)&amp;" ",7)+1,255)))</x:f>
      </x:c>
      <x:c r="G2797" t="str">
        <x:f>IF(E2797="","",IF(COUNTIF('DATA QCEW'!$A$2:$A$20,E2797)&gt;0,"19-SECTOR","DETAIL / OTHER"))</x:f>
      </x:c>
    </x:row>
    <x:row r="2798">
      <x:c r="D2798" s="22"/>
      <x:c r="E2798" t="str">
        <x:f>IF(LEFT(TRIM(A2798),6)="NAICS ",IFERROR(MID(TRIM(A2798),7,FIND(" ",TRIM(A2798)&amp;" ",7)-7),""),"")</x:f>
      </x:c>
      <x:c r="F2798" t="str">
        <x:f>IF(E2798="","",TRIM(MID(TRIM(A2798),FIND(" ",TRIM(A2798)&amp;" ",7)+1,255)))</x:f>
      </x:c>
      <x:c r="G2798" t="str">
        <x:f>IF(E2798="","",IF(COUNTIF('DATA QCEW'!$A$2:$A$20,E2798)&gt;0,"19-SECTOR","DETAIL / OTHER"))</x:f>
      </x:c>
    </x:row>
    <x:row r="2799">
      <x:c r="D2799" s="22"/>
      <x:c r="E2799" t="str">
        <x:f>IF(LEFT(TRIM(A2799),6)="NAICS ",IFERROR(MID(TRIM(A2799),7,FIND(" ",TRIM(A2799)&amp;" ",7)-7),""),"")</x:f>
      </x:c>
      <x:c r="F2799" t="str">
        <x:f>IF(E2799="","",TRIM(MID(TRIM(A2799),FIND(" ",TRIM(A2799)&amp;" ",7)+1,255)))</x:f>
      </x:c>
      <x:c r="G2799" t="str">
        <x:f>IF(E2799="","",IF(COUNTIF('DATA QCEW'!$A$2:$A$20,E2799)&gt;0,"19-SECTOR","DETAIL / OTHER"))</x:f>
      </x:c>
    </x:row>
    <x:row r="2800">
      <x:c r="D2800" s="22"/>
      <x:c r="E2800" t="str">
        <x:f>IF(LEFT(TRIM(A2800),6)="NAICS ",IFERROR(MID(TRIM(A2800),7,FIND(" ",TRIM(A2800)&amp;" ",7)-7),""),"")</x:f>
      </x:c>
      <x:c r="F2800" t="str">
        <x:f>IF(E2800="","",TRIM(MID(TRIM(A2800),FIND(" ",TRIM(A2800)&amp;" ",7)+1,255)))</x:f>
      </x:c>
      <x:c r="G2800" t="str">
        <x:f>IF(E2800="","",IF(COUNTIF('DATA QCEW'!$A$2:$A$20,E2800)&gt;0,"19-SECTOR","DETAIL / OTHER"))</x:f>
      </x:c>
    </x:row>
    <x:row r="2801">
      <x:c r="D2801" s="22"/>
      <x:c r="E2801" t="str">
        <x:f>IF(LEFT(TRIM(A2801),6)="NAICS ",IFERROR(MID(TRIM(A2801),7,FIND(" ",TRIM(A2801)&amp;" ",7)-7),""),"")</x:f>
      </x:c>
      <x:c r="F2801" t="str">
        <x:f>IF(E2801="","",TRIM(MID(TRIM(A2801),FIND(" ",TRIM(A2801)&amp;" ",7)+1,255)))</x:f>
      </x:c>
      <x:c r="G2801" t="str">
        <x:f>IF(E2801="","",IF(COUNTIF('DATA QCEW'!$A$2:$A$20,E2801)&gt;0,"19-SECTOR","DETAIL / OTHER"))</x:f>
      </x:c>
    </x:row>
    <x:row r="2802">
      <x:c r="D2802" s="22"/>
      <x:c r="E2802" t="str">
        <x:f>IF(LEFT(TRIM(A2802),6)="NAICS ",IFERROR(MID(TRIM(A2802),7,FIND(" ",TRIM(A2802)&amp;" ",7)-7),""),"")</x:f>
      </x:c>
      <x:c r="F2802" t="str">
        <x:f>IF(E2802="","",TRIM(MID(TRIM(A2802),FIND(" ",TRIM(A2802)&amp;" ",7)+1,255)))</x:f>
      </x:c>
      <x:c r="G2802" t="str">
        <x:f>IF(E2802="","",IF(COUNTIF('DATA QCEW'!$A$2:$A$20,E2802)&gt;0,"19-SECTOR","DETAIL / OTHER"))</x:f>
      </x:c>
    </x:row>
    <x:row r="2803">
      <x:c r="D2803" s="22"/>
      <x:c r="E2803" t="str">
        <x:f>IF(LEFT(TRIM(A2803),6)="NAICS ",IFERROR(MID(TRIM(A2803),7,FIND(" ",TRIM(A2803)&amp;" ",7)-7),""),"")</x:f>
      </x:c>
      <x:c r="F2803" t="str">
        <x:f>IF(E2803="","",TRIM(MID(TRIM(A2803),FIND(" ",TRIM(A2803)&amp;" ",7)+1,255)))</x:f>
      </x:c>
      <x:c r="G2803" t="str">
        <x:f>IF(E2803="","",IF(COUNTIF('DATA QCEW'!$A$2:$A$20,E2803)&gt;0,"19-SECTOR","DETAIL / OTHER"))</x:f>
      </x:c>
    </x:row>
    <x:row r="2804">
      <x:c r="D2804" s="22"/>
      <x:c r="E2804" t="str">
        <x:f>IF(LEFT(TRIM(A2804),6)="NAICS ",IFERROR(MID(TRIM(A2804),7,FIND(" ",TRIM(A2804)&amp;" ",7)-7),""),"")</x:f>
      </x:c>
      <x:c r="F2804" t="str">
        <x:f>IF(E2804="","",TRIM(MID(TRIM(A2804),FIND(" ",TRIM(A2804)&amp;" ",7)+1,255)))</x:f>
      </x:c>
      <x:c r="G2804" t="str">
        <x:f>IF(E2804="","",IF(COUNTIF('DATA QCEW'!$A$2:$A$20,E2804)&gt;0,"19-SECTOR","DETAIL / OTHER"))</x:f>
      </x:c>
    </x:row>
    <x:row r="2805">
      <x:c r="D2805" s="22"/>
      <x:c r="E2805" t="str">
        <x:f>IF(LEFT(TRIM(A2805),6)="NAICS ",IFERROR(MID(TRIM(A2805),7,FIND(" ",TRIM(A2805)&amp;" ",7)-7),""),"")</x:f>
      </x:c>
      <x:c r="F2805" t="str">
        <x:f>IF(E2805="","",TRIM(MID(TRIM(A2805),FIND(" ",TRIM(A2805)&amp;" ",7)+1,255)))</x:f>
      </x:c>
      <x:c r="G2805" t="str">
        <x:f>IF(E2805="","",IF(COUNTIF('DATA QCEW'!$A$2:$A$20,E2805)&gt;0,"19-SECTOR","DETAIL / OTHER"))</x:f>
      </x:c>
    </x:row>
    <x:row r="2806">
      <x:c r="D2806" s="22"/>
      <x:c r="E2806" t="str">
        <x:f>IF(LEFT(TRIM(A2806),6)="NAICS ",IFERROR(MID(TRIM(A2806),7,FIND(" ",TRIM(A2806)&amp;" ",7)-7),""),"")</x:f>
      </x:c>
      <x:c r="F2806" t="str">
        <x:f>IF(E2806="","",TRIM(MID(TRIM(A2806),FIND(" ",TRIM(A2806)&amp;" ",7)+1,255)))</x:f>
      </x:c>
      <x:c r="G2806" t="str">
        <x:f>IF(E2806="","",IF(COUNTIF('DATA QCEW'!$A$2:$A$20,E2806)&gt;0,"19-SECTOR","DETAIL / OTHER"))</x:f>
      </x:c>
    </x:row>
    <x:row r="2807">
      <x:c r="D2807" s="22"/>
      <x:c r="E2807" t="str">
        <x:f>IF(LEFT(TRIM(A2807),6)="NAICS ",IFERROR(MID(TRIM(A2807),7,FIND(" ",TRIM(A2807)&amp;" ",7)-7),""),"")</x:f>
      </x:c>
      <x:c r="F2807" t="str">
        <x:f>IF(E2807="","",TRIM(MID(TRIM(A2807),FIND(" ",TRIM(A2807)&amp;" ",7)+1,255)))</x:f>
      </x:c>
      <x:c r="G2807" t="str">
        <x:f>IF(E2807="","",IF(COUNTIF('DATA QCEW'!$A$2:$A$20,E2807)&gt;0,"19-SECTOR","DETAIL / OTHER"))</x:f>
      </x:c>
    </x:row>
    <x:row r="2808">
      <x:c r="D2808" s="22"/>
      <x:c r="E2808" t="str">
        <x:f>IF(LEFT(TRIM(A2808),6)="NAICS ",IFERROR(MID(TRIM(A2808),7,FIND(" ",TRIM(A2808)&amp;" ",7)-7),""),"")</x:f>
      </x:c>
      <x:c r="F2808" t="str">
        <x:f>IF(E2808="","",TRIM(MID(TRIM(A2808),FIND(" ",TRIM(A2808)&amp;" ",7)+1,255)))</x:f>
      </x:c>
      <x:c r="G2808" t="str">
        <x:f>IF(E2808="","",IF(COUNTIF('DATA QCEW'!$A$2:$A$20,E2808)&gt;0,"19-SECTOR","DETAIL / OTHER"))</x:f>
      </x:c>
    </x:row>
    <x:row r="2809">
      <x:c r="D2809" s="22"/>
      <x:c r="E2809" t="str">
        <x:f>IF(LEFT(TRIM(A2809),6)="NAICS ",IFERROR(MID(TRIM(A2809),7,FIND(" ",TRIM(A2809)&amp;" ",7)-7),""),"")</x:f>
      </x:c>
      <x:c r="F2809" t="str">
        <x:f>IF(E2809="","",TRIM(MID(TRIM(A2809),FIND(" ",TRIM(A2809)&amp;" ",7)+1,255)))</x:f>
      </x:c>
      <x:c r="G2809" t="str">
        <x:f>IF(E2809="","",IF(COUNTIF('DATA QCEW'!$A$2:$A$20,E2809)&gt;0,"19-SECTOR","DETAIL / OTHER"))</x:f>
      </x:c>
    </x:row>
    <x:row r="2810">
      <x:c r="D2810" s="22"/>
      <x:c r="E2810" t="str">
        <x:f>IF(LEFT(TRIM(A2810),6)="NAICS ",IFERROR(MID(TRIM(A2810),7,FIND(" ",TRIM(A2810)&amp;" ",7)-7),""),"")</x:f>
      </x:c>
      <x:c r="F2810" t="str">
        <x:f>IF(E2810="","",TRIM(MID(TRIM(A2810),FIND(" ",TRIM(A2810)&amp;" ",7)+1,255)))</x:f>
      </x:c>
      <x:c r="G2810" t="str">
        <x:f>IF(E2810="","",IF(COUNTIF('DATA QCEW'!$A$2:$A$20,E2810)&gt;0,"19-SECTOR","DETAIL / OTHER"))</x:f>
      </x:c>
    </x:row>
    <x:row r="2811">
      <x:c r="D2811" s="22"/>
      <x:c r="E2811" t="str">
        <x:f>IF(LEFT(TRIM(A2811),6)="NAICS ",IFERROR(MID(TRIM(A2811),7,FIND(" ",TRIM(A2811)&amp;" ",7)-7),""),"")</x:f>
      </x:c>
      <x:c r="F2811" t="str">
        <x:f>IF(E2811="","",TRIM(MID(TRIM(A2811),FIND(" ",TRIM(A2811)&amp;" ",7)+1,255)))</x:f>
      </x:c>
      <x:c r="G2811" t="str">
        <x:f>IF(E2811="","",IF(COUNTIF('DATA QCEW'!$A$2:$A$20,E2811)&gt;0,"19-SECTOR","DETAIL / OTHER"))</x:f>
      </x:c>
    </x:row>
    <x:row r="2812">
      <x:c r="D2812" s="22"/>
      <x:c r="E2812" t="str">
        <x:f>IF(LEFT(TRIM(A2812),6)="NAICS ",IFERROR(MID(TRIM(A2812),7,FIND(" ",TRIM(A2812)&amp;" ",7)-7),""),"")</x:f>
      </x:c>
      <x:c r="F2812" t="str">
        <x:f>IF(E2812="","",TRIM(MID(TRIM(A2812),FIND(" ",TRIM(A2812)&amp;" ",7)+1,255)))</x:f>
      </x:c>
      <x:c r="G2812" t="str">
        <x:f>IF(E2812="","",IF(COUNTIF('DATA QCEW'!$A$2:$A$20,E2812)&gt;0,"19-SECTOR","DETAIL / OTHER"))</x:f>
      </x:c>
    </x:row>
    <x:row r="2813">
      <x:c r="D2813" s="22"/>
      <x:c r="E2813" t="str">
        <x:f>IF(LEFT(TRIM(A2813),6)="NAICS ",IFERROR(MID(TRIM(A2813),7,FIND(" ",TRIM(A2813)&amp;" ",7)-7),""),"")</x:f>
      </x:c>
      <x:c r="F2813" t="str">
        <x:f>IF(E2813="","",TRIM(MID(TRIM(A2813),FIND(" ",TRIM(A2813)&amp;" ",7)+1,255)))</x:f>
      </x:c>
      <x:c r="G2813" t="str">
        <x:f>IF(E2813="","",IF(COUNTIF('DATA QCEW'!$A$2:$A$20,E2813)&gt;0,"19-SECTOR","DETAIL / OTHER"))</x:f>
      </x:c>
    </x:row>
    <x:row r="2814">
      <x:c r="D2814" s="22"/>
      <x:c r="E2814" t="str">
        <x:f>IF(LEFT(TRIM(A2814),6)="NAICS ",IFERROR(MID(TRIM(A2814),7,FIND(" ",TRIM(A2814)&amp;" ",7)-7),""),"")</x:f>
      </x:c>
      <x:c r="F2814" t="str">
        <x:f>IF(E2814="","",TRIM(MID(TRIM(A2814),FIND(" ",TRIM(A2814)&amp;" ",7)+1,255)))</x:f>
      </x:c>
      <x:c r="G2814" t="str">
        <x:f>IF(E2814="","",IF(COUNTIF('DATA QCEW'!$A$2:$A$20,E2814)&gt;0,"19-SECTOR","DETAIL / OTHER"))</x:f>
      </x:c>
    </x:row>
    <x:row r="2815">
      <x:c r="D2815" s="22"/>
      <x:c r="E2815" t="str">
        <x:f>IF(LEFT(TRIM(A2815),6)="NAICS ",IFERROR(MID(TRIM(A2815),7,FIND(" ",TRIM(A2815)&amp;" ",7)-7),""),"")</x:f>
      </x:c>
      <x:c r="F2815" t="str">
        <x:f>IF(E2815="","",TRIM(MID(TRIM(A2815),FIND(" ",TRIM(A2815)&amp;" ",7)+1,255)))</x:f>
      </x:c>
      <x:c r="G2815" t="str">
        <x:f>IF(E2815="","",IF(COUNTIF('DATA QCEW'!$A$2:$A$20,E2815)&gt;0,"19-SECTOR","DETAIL / OTHER"))</x:f>
      </x:c>
    </x:row>
    <x:row r="2816">
      <x:c r="D2816" s="22"/>
      <x:c r="E2816" t="str">
        <x:f>IF(LEFT(TRIM(A2816),6)="NAICS ",IFERROR(MID(TRIM(A2816),7,FIND(" ",TRIM(A2816)&amp;" ",7)-7),""),"")</x:f>
      </x:c>
      <x:c r="F2816" t="str">
        <x:f>IF(E2816="","",TRIM(MID(TRIM(A2816),FIND(" ",TRIM(A2816)&amp;" ",7)+1,255)))</x:f>
      </x:c>
      <x:c r="G2816" t="str">
        <x:f>IF(E2816="","",IF(COUNTIF('DATA QCEW'!$A$2:$A$20,E2816)&gt;0,"19-SECTOR","DETAIL / OTHER"))</x:f>
      </x:c>
    </x:row>
    <x:row r="2817">
      <x:c r="D2817" s="22"/>
      <x:c r="E2817" t="str">
        <x:f>IF(LEFT(TRIM(A2817),6)="NAICS ",IFERROR(MID(TRIM(A2817),7,FIND(" ",TRIM(A2817)&amp;" ",7)-7),""),"")</x:f>
      </x:c>
      <x:c r="F2817" t="str">
        <x:f>IF(E2817="","",TRIM(MID(TRIM(A2817),FIND(" ",TRIM(A2817)&amp;" ",7)+1,255)))</x:f>
      </x:c>
      <x:c r="G2817" t="str">
        <x:f>IF(E2817="","",IF(COUNTIF('DATA QCEW'!$A$2:$A$20,E2817)&gt;0,"19-SECTOR","DETAIL / OTHER"))</x:f>
      </x:c>
    </x:row>
    <x:row r="2818">
      <x:c r="D2818" s="22"/>
      <x:c r="E2818" t="str">
        <x:f>IF(LEFT(TRIM(A2818),6)="NAICS ",IFERROR(MID(TRIM(A2818),7,FIND(" ",TRIM(A2818)&amp;" ",7)-7),""),"")</x:f>
      </x:c>
      <x:c r="F2818" t="str">
        <x:f>IF(E2818="","",TRIM(MID(TRIM(A2818),FIND(" ",TRIM(A2818)&amp;" ",7)+1,255)))</x:f>
      </x:c>
      <x:c r="G2818" t="str">
        <x:f>IF(E2818="","",IF(COUNTIF('DATA QCEW'!$A$2:$A$20,E2818)&gt;0,"19-SECTOR","DETAIL / OTHER"))</x:f>
      </x:c>
    </x:row>
    <x:row r="2819">
      <x:c r="D2819" s="22"/>
      <x:c r="E2819" t="str">
        <x:f>IF(LEFT(TRIM(A2819),6)="NAICS ",IFERROR(MID(TRIM(A2819),7,FIND(" ",TRIM(A2819)&amp;" ",7)-7),""),"")</x:f>
      </x:c>
      <x:c r="F2819" t="str">
        <x:f>IF(E2819="","",TRIM(MID(TRIM(A2819),FIND(" ",TRIM(A2819)&amp;" ",7)+1,255)))</x:f>
      </x:c>
      <x:c r="G2819" t="str">
        <x:f>IF(E2819="","",IF(COUNTIF('DATA QCEW'!$A$2:$A$20,E2819)&gt;0,"19-SECTOR","DETAIL / OTHER"))</x:f>
      </x:c>
    </x:row>
    <x:row r="2820">
      <x:c r="D2820" s="22"/>
      <x:c r="E2820" t="str">
        <x:f>IF(LEFT(TRIM(A2820),6)="NAICS ",IFERROR(MID(TRIM(A2820),7,FIND(" ",TRIM(A2820)&amp;" ",7)-7),""),"")</x:f>
      </x:c>
      <x:c r="F2820" t="str">
        <x:f>IF(E2820="","",TRIM(MID(TRIM(A2820),FIND(" ",TRIM(A2820)&amp;" ",7)+1,255)))</x:f>
      </x:c>
      <x:c r="G2820" t="str">
        <x:f>IF(E2820="","",IF(COUNTIF('DATA QCEW'!$A$2:$A$20,E2820)&gt;0,"19-SECTOR","DETAIL / OTHER"))</x:f>
      </x:c>
    </x:row>
    <x:row r="2821">
      <x:c r="D2821" s="22"/>
      <x:c r="E2821" t="str">
        <x:f>IF(LEFT(TRIM(A2821),6)="NAICS ",IFERROR(MID(TRIM(A2821),7,FIND(" ",TRIM(A2821)&amp;" ",7)-7),""),"")</x:f>
      </x:c>
      <x:c r="F2821" t="str">
        <x:f>IF(E2821="","",TRIM(MID(TRIM(A2821),FIND(" ",TRIM(A2821)&amp;" ",7)+1,255)))</x:f>
      </x:c>
      <x:c r="G2821" t="str">
        <x:f>IF(E2821="","",IF(COUNTIF('DATA QCEW'!$A$2:$A$20,E2821)&gt;0,"19-SECTOR","DETAIL / OTHER"))</x:f>
      </x:c>
    </x:row>
    <x:row r="2822">
      <x:c r="D2822" s="22"/>
      <x:c r="E2822" t="str">
        <x:f>IF(LEFT(TRIM(A2822),6)="NAICS ",IFERROR(MID(TRIM(A2822),7,FIND(" ",TRIM(A2822)&amp;" ",7)-7),""),"")</x:f>
      </x:c>
      <x:c r="F2822" t="str">
        <x:f>IF(E2822="","",TRIM(MID(TRIM(A2822),FIND(" ",TRIM(A2822)&amp;" ",7)+1,255)))</x:f>
      </x:c>
      <x:c r="G2822" t="str">
        <x:f>IF(E2822="","",IF(COUNTIF('DATA QCEW'!$A$2:$A$20,E2822)&gt;0,"19-SECTOR","DETAIL / OTHER"))</x:f>
      </x:c>
    </x:row>
    <x:row r="2823">
      <x:c r="D2823" s="22"/>
      <x:c r="E2823" t="str">
        <x:f>IF(LEFT(TRIM(A2823),6)="NAICS ",IFERROR(MID(TRIM(A2823),7,FIND(" ",TRIM(A2823)&amp;" ",7)-7),""),"")</x:f>
      </x:c>
      <x:c r="F2823" t="str">
        <x:f>IF(E2823="","",TRIM(MID(TRIM(A2823),FIND(" ",TRIM(A2823)&amp;" ",7)+1,255)))</x:f>
      </x:c>
      <x:c r="G2823" t="str">
        <x:f>IF(E2823="","",IF(COUNTIF('DATA QCEW'!$A$2:$A$20,E2823)&gt;0,"19-SECTOR","DETAIL / OTHER"))</x:f>
      </x:c>
    </x:row>
    <x:row r="2824">
      <x:c r="D2824" s="22"/>
      <x:c r="E2824" t="str">
        <x:f>IF(LEFT(TRIM(A2824),6)="NAICS ",IFERROR(MID(TRIM(A2824),7,FIND(" ",TRIM(A2824)&amp;" ",7)-7),""),"")</x:f>
      </x:c>
      <x:c r="F2824" t="str">
        <x:f>IF(E2824="","",TRIM(MID(TRIM(A2824),FIND(" ",TRIM(A2824)&amp;" ",7)+1,255)))</x:f>
      </x:c>
      <x:c r="G2824" t="str">
        <x:f>IF(E2824="","",IF(COUNTIF('DATA QCEW'!$A$2:$A$20,E2824)&gt;0,"19-SECTOR","DETAIL / OTHER"))</x:f>
      </x:c>
    </x:row>
    <x:row r="2825">
      <x:c r="D2825" s="22"/>
      <x:c r="E2825" t="str">
        <x:f>IF(LEFT(TRIM(A2825),6)="NAICS ",IFERROR(MID(TRIM(A2825),7,FIND(" ",TRIM(A2825)&amp;" ",7)-7),""),"")</x:f>
      </x:c>
      <x:c r="F2825" t="str">
        <x:f>IF(E2825="","",TRIM(MID(TRIM(A2825),FIND(" ",TRIM(A2825)&amp;" ",7)+1,255)))</x:f>
      </x:c>
      <x:c r="G2825" t="str">
        <x:f>IF(E2825="","",IF(COUNTIF('DATA QCEW'!$A$2:$A$20,E2825)&gt;0,"19-SECTOR","DETAIL / OTHER"))</x:f>
      </x:c>
    </x:row>
    <x:row r="2826">
      <x:c r="D2826" s="22"/>
      <x:c r="E2826" t="str">
        <x:f>IF(LEFT(TRIM(A2826),6)="NAICS ",IFERROR(MID(TRIM(A2826),7,FIND(" ",TRIM(A2826)&amp;" ",7)-7),""),"")</x:f>
      </x:c>
      <x:c r="F2826" t="str">
        <x:f>IF(E2826="","",TRIM(MID(TRIM(A2826),FIND(" ",TRIM(A2826)&amp;" ",7)+1,255)))</x:f>
      </x:c>
      <x:c r="G2826" t="str">
        <x:f>IF(E2826="","",IF(COUNTIF('DATA QCEW'!$A$2:$A$20,E2826)&gt;0,"19-SECTOR","DETAIL / OTHER"))</x:f>
      </x:c>
    </x:row>
    <x:row r="2827">
      <x:c r="D2827" s="22"/>
      <x:c r="E2827" t="str">
        <x:f>IF(LEFT(TRIM(A2827),6)="NAICS ",IFERROR(MID(TRIM(A2827),7,FIND(" ",TRIM(A2827)&amp;" ",7)-7),""),"")</x:f>
      </x:c>
      <x:c r="F2827" t="str">
        <x:f>IF(E2827="","",TRIM(MID(TRIM(A2827),FIND(" ",TRIM(A2827)&amp;" ",7)+1,255)))</x:f>
      </x:c>
      <x:c r="G2827" t="str">
        <x:f>IF(E2827="","",IF(COUNTIF('DATA QCEW'!$A$2:$A$20,E2827)&gt;0,"19-SECTOR","DETAIL / OTHER"))</x:f>
      </x:c>
    </x:row>
    <x:row r="2828">
      <x:c r="D2828" s="22"/>
      <x:c r="E2828" t="str">
        <x:f>IF(LEFT(TRIM(A2828),6)="NAICS ",IFERROR(MID(TRIM(A2828),7,FIND(" ",TRIM(A2828)&amp;" ",7)-7),""),"")</x:f>
      </x:c>
      <x:c r="F2828" t="str">
        <x:f>IF(E2828="","",TRIM(MID(TRIM(A2828),FIND(" ",TRIM(A2828)&amp;" ",7)+1,255)))</x:f>
      </x:c>
      <x:c r="G2828" t="str">
        <x:f>IF(E2828="","",IF(COUNTIF('DATA QCEW'!$A$2:$A$20,E2828)&gt;0,"19-SECTOR","DETAIL / OTHER"))</x:f>
      </x:c>
    </x:row>
    <x:row r="2829">
      <x:c r="D2829" s="22"/>
      <x:c r="E2829" t="str">
        <x:f>IF(LEFT(TRIM(A2829),6)="NAICS ",IFERROR(MID(TRIM(A2829),7,FIND(" ",TRIM(A2829)&amp;" ",7)-7),""),"")</x:f>
      </x:c>
      <x:c r="F2829" t="str">
        <x:f>IF(E2829="","",TRIM(MID(TRIM(A2829),FIND(" ",TRIM(A2829)&amp;" ",7)+1,255)))</x:f>
      </x:c>
      <x:c r="G2829" t="str">
        <x:f>IF(E2829="","",IF(COUNTIF('DATA QCEW'!$A$2:$A$20,E2829)&gt;0,"19-SECTOR","DETAIL / OTHER"))</x:f>
      </x:c>
    </x:row>
    <x:row r="2830">
      <x:c r="D2830" s="22"/>
      <x:c r="E2830" t="str">
        <x:f>IF(LEFT(TRIM(A2830),6)="NAICS ",IFERROR(MID(TRIM(A2830),7,FIND(" ",TRIM(A2830)&amp;" ",7)-7),""),"")</x:f>
      </x:c>
      <x:c r="F2830" t="str">
        <x:f>IF(E2830="","",TRIM(MID(TRIM(A2830),FIND(" ",TRIM(A2830)&amp;" ",7)+1,255)))</x:f>
      </x:c>
      <x:c r="G2830" t="str">
        <x:f>IF(E2830="","",IF(COUNTIF('DATA QCEW'!$A$2:$A$20,E2830)&gt;0,"19-SECTOR","DETAIL / OTHER"))</x:f>
      </x:c>
    </x:row>
    <x:row r="2831">
      <x:c r="D2831" s="22"/>
      <x:c r="E2831" t="str">
        <x:f>IF(LEFT(TRIM(A2831),6)="NAICS ",IFERROR(MID(TRIM(A2831),7,FIND(" ",TRIM(A2831)&amp;" ",7)-7),""),"")</x:f>
      </x:c>
      <x:c r="F2831" t="str">
        <x:f>IF(E2831="","",TRIM(MID(TRIM(A2831),FIND(" ",TRIM(A2831)&amp;" ",7)+1,255)))</x:f>
      </x:c>
      <x:c r="G2831" t="str">
        <x:f>IF(E2831="","",IF(COUNTIF('DATA QCEW'!$A$2:$A$20,E2831)&gt;0,"19-SECTOR","DETAIL / OTHER"))</x:f>
      </x:c>
    </x:row>
    <x:row r="2832">
      <x:c r="D2832" s="22"/>
      <x:c r="E2832" t="str">
        <x:f>IF(LEFT(TRIM(A2832),6)="NAICS ",IFERROR(MID(TRIM(A2832),7,FIND(" ",TRIM(A2832)&amp;" ",7)-7),""),"")</x:f>
      </x:c>
      <x:c r="F2832" t="str">
        <x:f>IF(E2832="","",TRIM(MID(TRIM(A2832),FIND(" ",TRIM(A2832)&amp;" ",7)+1,255)))</x:f>
      </x:c>
      <x:c r="G2832" t="str">
        <x:f>IF(E2832="","",IF(COUNTIF('DATA QCEW'!$A$2:$A$20,E2832)&gt;0,"19-SECTOR","DETAIL / OTHER"))</x:f>
      </x:c>
    </x:row>
    <x:row r="2833">
      <x:c r="D2833" s="22"/>
      <x:c r="E2833" t="str">
        <x:f>IF(LEFT(TRIM(A2833),6)="NAICS ",IFERROR(MID(TRIM(A2833),7,FIND(" ",TRIM(A2833)&amp;" ",7)-7),""),"")</x:f>
      </x:c>
      <x:c r="F2833" t="str">
        <x:f>IF(E2833="","",TRIM(MID(TRIM(A2833),FIND(" ",TRIM(A2833)&amp;" ",7)+1,255)))</x:f>
      </x:c>
      <x:c r="G2833" t="str">
        <x:f>IF(E2833="","",IF(COUNTIF('DATA QCEW'!$A$2:$A$20,E2833)&gt;0,"19-SECTOR","DETAIL / OTHER"))</x:f>
      </x:c>
    </x:row>
    <x:row r="2834">
      <x:c r="D2834" s="22"/>
      <x:c r="E2834" t="str">
        <x:f>IF(LEFT(TRIM(A2834),6)="NAICS ",IFERROR(MID(TRIM(A2834),7,FIND(" ",TRIM(A2834)&amp;" ",7)-7),""),"")</x:f>
      </x:c>
      <x:c r="F2834" t="str">
        <x:f>IF(E2834="","",TRIM(MID(TRIM(A2834),FIND(" ",TRIM(A2834)&amp;" ",7)+1,255)))</x:f>
      </x:c>
      <x:c r="G2834" t="str">
        <x:f>IF(E2834="","",IF(COUNTIF('DATA QCEW'!$A$2:$A$20,E2834)&gt;0,"19-SECTOR","DETAIL / OTHER"))</x:f>
      </x:c>
    </x:row>
    <x:row r="2835">
      <x:c r="D2835" s="22"/>
      <x:c r="E2835" t="str">
        <x:f>IF(LEFT(TRIM(A2835),6)="NAICS ",IFERROR(MID(TRIM(A2835),7,FIND(" ",TRIM(A2835)&amp;" ",7)-7),""),"")</x:f>
      </x:c>
      <x:c r="F2835" t="str">
        <x:f>IF(E2835="","",TRIM(MID(TRIM(A2835),FIND(" ",TRIM(A2835)&amp;" ",7)+1,255)))</x:f>
      </x:c>
      <x:c r="G2835" t="str">
        <x:f>IF(E2835="","",IF(COUNTIF('DATA QCEW'!$A$2:$A$20,E2835)&gt;0,"19-SECTOR","DETAIL / OTHER"))</x:f>
      </x:c>
    </x:row>
    <x:row r="2836">
      <x:c r="D2836" s="22"/>
      <x:c r="E2836" t="str">
        <x:f>IF(LEFT(TRIM(A2836),6)="NAICS ",IFERROR(MID(TRIM(A2836),7,FIND(" ",TRIM(A2836)&amp;" ",7)-7),""),"")</x:f>
      </x:c>
      <x:c r="F2836" t="str">
        <x:f>IF(E2836="","",TRIM(MID(TRIM(A2836),FIND(" ",TRIM(A2836)&amp;" ",7)+1,255)))</x:f>
      </x:c>
      <x:c r="G2836" t="str">
        <x:f>IF(E2836="","",IF(COUNTIF('DATA QCEW'!$A$2:$A$20,E2836)&gt;0,"19-SECTOR","DETAIL / OTHER"))</x:f>
      </x:c>
    </x:row>
    <x:row r="2837">
      <x:c r="D2837" s="22"/>
      <x:c r="E2837" t="str">
        <x:f>IF(LEFT(TRIM(A2837),6)="NAICS ",IFERROR(MID(TRIM(A2837),7,FIND(" ",TRIM(A2837)&amp;" ",7)-7),""),"")</x:f>
      </x:c>
      <x:c r="F2837" t="str">
        <x:f>IF(E2837="","",TRIM(MID(TRIM(A2837),FIND(" ",TRIM(A2837)&amp;" ",7)+1,255)))</x:f>
      </x:c>
      <x:c r="G2837" t="str">
        <x:f>IF(E2837="","",IF(COUNTIF('DATA QCEW'!$A$2:$A$20,E2837)&gt;0,"19-SECTOR","DETAIL / OTHER"))</x:f>
      </x:c>
    </x:row>
    <x:row r="2838">
      <x:c r="D2838" s="22"/>
      <x:c r="E2838" t="str">
        <x:f>IF(LEFT(TRIM(A2838),6)="NAICS ",IFERROR(MID(TRIM(A2838),7,FIND(" ",TRIM(A2838)&amp;" ",7)-7),""),"")</x:f>
      </x:c>
      <x:c r="F2838" t="str">
        <x:f>IF(E2838="","",TRIM(MID(TRIM(A2838),FIND(" ",TRIM(A2838)&amp;" ",7)+1,255)))</x:f>
      </x:c>
      <x:c r="G2838" t="str">
        <x:f>IF(E2838="","",IF(COUNTIF('DATA QCEW'!$A$2:$A$20,E2838)&gt;0,"19-SECTOR","DETAIL / OTHER"))</x:f>
      </x:c>
    </x:row>
    <x:row r="2839">
      <x:c r="D2839" s="22"/>
      <x:c r="E2839" t="str">
        <x:f>IF(LEFT(TRIM(A2839),6)="NAICS ",IFERROR(MID(TRIM(A2839),7,FIND(" ",TRIM(A2839)&amp;" ",7)-7),""),"")</x:f>
      </x:c>
      <x:c r="F2839" t="str">
        <x:f>IF(E2839="","",TRIM(MID(TRIM(A2839),FIND(" ",TRIM(A2839)&amp;" ",7)+1,255)))</x:f>
      </x:c>
      <x:c r="G2839" t="str">
        <x:f>IF(E2839="","",IF(COUNTIF('DATA QCEW'!$A$2:$A$20,E2839)&gt;0,"19-SECTOR","DETAIL / OTHER"))</x:f>
      </x:c>
    </x:row>
    <x:row r="2840">
      <x:c r="D2840" s="22"/>
      <x:c r="E2840" t="str">
        <x:f>IF(LEFT(TRIM(A2840),6)="NAICS ",IFERROR(MID(TRIM(A2840),7,FIND(" ",TRIM(A2840)&amp;" ",7)-7),""),"")</x:f>
      </x:c>
      <x:c r="F2840" t="str">
        <x:f>IF(E2840="","",TRIM(MID(TRIM(A2840),FIND(" ",TRIM(A2840)&amp;" ",7)+1,255)))</x:f>
      </x:c>
      <x:c r="G2840" t="str">
        <x:f>IF(E2840="","",IF(COUNTIF('DATA QCEW'!$A$2:$A$20,E2840)&gt;0,"19-SECTOR","DETAIL / OTHER"))</x:f>
      </x:c>
    </x:row>
    <x:row r="2841">
      <x:c r="D2841" s="22"/>
      <x:c r="E2841" t="str">
        <x:f>IF(LEFT(TRIM(A2841),6)="NAICS ",IFERROR(MID(TRIM(A2841),7,FIND(" ",TRIM(A2841)&amp;" ",7)-7),""),"")</x:f>
      </x:c>
      <x:c r="F2841" t="str">
        <x:f>IF(E2841="","",TRIM(MID(TRIM(A2841),FIND(" ",TRIM(A2841)&amp;" ",7)+1,255)))</x:f>
      </x:c>
      <x:c r="G2841" t="str">
        <x:f>IF(E2841="","",IF(COUNTIF('DATA QCEW'!$A$2:$A$20,E2841)&gt;0,"19-SECTOR","DETAIL / OTHER"))</x:f>
      </x:c>
    </x:row>
    <x:row r="2842">
      <x:c r="D2842" s="22"/>
      <x:c r="E2842" t="str">
        <x:f>IF(LEFT(TRIM(A2842),6)="NAICS ",IFERROR(MID(TRIM(A2842),7,FIND(" ",TRIM(A2842)&amp;" ",7)-7),""),"")</x:f>
      </x:c>
      <x:c r="F2842" t="str">
        <x:f>IF(E2842="","",TRIM(MID(TRIM(A2842),FIND(" ",TRIM(A2842)&amp;" ",7)+1,255)))</x:f>
      </x:c>
      <x:c r="G2842" t="str">
        <x:f>IF(E2842="","",IF(COUNTIF('DATA QCEW'!$A$2:$A$20,E2842)&gt;0,"19-SECTOR","DETAIL / OTHER"))</x:f>
      </x:c>
    </x:row>
    <x:row r="2843">
      <x:c r="D2843" s="22"/>
      <x:c r="E2843" t="str">
        <x:f>IF(LEFT(TRIM(A2843),6)="NAICS ",IFERROR(MID(TRIM(A2843),7,FIND(" ",TRIM(A2843)&amp;" ",7)-7),""),"")</x:f>
      </x:c>
      <x:c r="F2843" t="str">
        <x:f>IF(E2843="","",TRIM(MID(TRIM(A2843),FIND(" ",TRIM(A2843)&amp;" ",7)+1,255)))</x:f>
      </x:c>
      <x:c r="G2843" t="str">
        <x:f>IF(E2843="","",IF(COUNTIF('DATA QCEW'!$A$2:$A$20,E2843)&gt;0,"19-SECTOR","DETAIL / OTHER"))</x:f>
      </x:c>
    </x:row>
    <x:row r="2844">
      <x:c r="D2844" s="22"/>
      <x:c r="E2844" t="str">
        <x:f>IF(LEFT(TRIM(A2844),6)="NAICS ",IFERROR(MID(TRIM(A2844),7,FIND(" ",TRIM(A2844)&amp;" ",7)-7),""),"")</x:f>
      </x:c>
      <x:c r="F2844" t="str">
        <x:f>IF(E2844="","",TRIM(MID(TRIM(A2844),FIND(" ",TRIM(A2844)&amp;" ",7)+1,255)))</x:f>
      </x:c>
      <x:c r="G2844" t="str">
        <x:f>IF(E2844="","",IF(COUNTIF('DATA QCEW'!$A$2:$A$20,E2844)&gt;0,"19-SECTOR","DETAIL / OTHER"))</x:f>
      </x:c>
    </x:row>
    <x:row r="2845">
      <x:c r="D2845" s="22"/>
      <x:c r="E2845" t="str">
        <x:f>IF(LEFT(TRIM(A2845),6)="NAICS ",IFERROR(MID(TRIM(A2845),7,FIND(" ",TRIM(A2845)&amp;" ",7)-7),""),"")</x:f>
      </x:c>
      <x:c r="F2845" t="str">
        <x:f>IF(E2845="","",TRIM(MID(TRIM(A2845),FIND(" ",TRIM(A2845)&amp;" ",7)+1,255)))</x:f>
      </x:c>
      <x:c r="G2845" t="str">
        <x:f>IF(E2845="","",IF(COUNTIF('DATA QCEW'!$A$2:$A$20,E2845)&gt;0,"19-SECTOR","DETAIL / OTHER"))</x:f>
      </x:c>
    </x:row>
    <x:row r="2846">
      <x:c r="D2846" s="22"/>
      <x:c r="E2846" t="str">
        <x:f>IF(LEFT(TRIM(A2846),6)="NAICS ",IFERROR(MID(TRIM(A2846),7,FIND(" ",TRIM(A2846)&amp;" ",7)-7),""),"")</x:f>
      </x:c>
      <x:c r="F2846" t="str">
        <x:f>IF(E2846="","",TRIM(MID(TRIM(A2846),FIND(" ",TRIM(A2846)&amp;" ",7)+1,255)))</x:f>
      </x:c>
      <x:c r="G2846" t="str">
        <x:f>IF(E2846="","",IF(COUNTIF('DATA QCEW'!$A$2:$A$20,E2846)&gt;0,"19-SECTOR","DETAIL / OTHER"))</x:f>
      </x:c>
    </x:row>
    <x:row r="2847">
      <x:c r="D2847" s="22"/>
      <x:c r="E2847" t="str">
        <x:f>IF(LEFT(TRIM(A2847),6)="NAICS ",IFERROR(MID(TRIM(A2847),7,FIND(" ",TRIM(A2847)&amp;" ",7)-7),""),"")</x:f>
      </x:c>
      <x:c r="F2847" t="str">
        <x:f>IF(E2847="","",TRIM(MID(TRIM(A2847),FIND(" ",TRIM(A2847)&amp;" ",7)+1,255)))</x:f>
      </x:c>
      <x:c r="G2847" t="str">
        <x:f>IF(E2847="","",IF(COUNTIF('DATA QCEW'!$A$2:$A$20,E2847)&gt;0,"19-SECTOR","DETAIL / OTHER"))</x:f>
      </x:c>
    </x:row>
    <x:row r="2848">
      <x:c r="D2848" s="22"/>
      <x:c r="E2848" t="str">
        <x:f>IF(LEFT(TRIM(A2848),6)="NAICS ",IFERROR(MID(TRIM(A2848),7,FIND(" ",TRIM(A2848)&amp;" ",7)-7),""),"")</x:f>
      </x:c>
      <x:c r="F2848" t="str">
        <x:f>IF(E2848="","",TRIM(MID(TRIM(A2848),FIND(" ",TRIM(A2848)&amp;" ",7)+1,255)))</x:f>
      </x:c>
      <x:c r="G2848" t="str">
        <x:f>IF(E2848="","",IF(COUNTIF('DATA QCEW'!$A$2:$A$20,E2848)&gt;0,"19-SECTOR","DETAIL / OTHER"))</x:f>
      </x:c>
    </x:row>
    <x:row r="2849">
      <x:c r="D2849" s="22"/>
      <x:c r="E2849" t="str">
        <x:f>IF(LEFT(TRIM(A2849),6)="NAICS ",IFERROR(MID(TRIM(A2849),7,FIND(" ",TRIM(A2849)&amp;" ",7)-7),""),"")</x:f>
      </x:c>
      <x:c r="F2849" t="str">
        <x:f>IF(E2849="","",TRIM(MID(TRIM(A2849),FIND(" ",TRIM(A2849)&amp;" ",7)+1,255)))</x:f>
      </x:c>
      <x:c r="G2849" t="str">
        <x:f>IF(E2849="","",IF(COUNTIF('DATA QCEW'!$A$2:$A$20,E2849)&gt;0,"19-SECTOR","DETAIL / OTHER"))</x:f>
      </x:c>
    </x:row>
    <x:row r="2850">
      <x:c r="D2850" s="22"/>
      <x:c r="E2850" t="str">
        <x:f>IF(LEFT(TRIM(A2850),6)="NAICS ",IFERROR(MID(TRIM(A2850),7,FIND(" ",TRIM(A2850)&amp;" ",7)-7),""),"")</x:f>
      </x:c>
      <x:c r="F2850" t="str">
        <x:f>IF(E2850="","",TRIM(MID(TRIM(A2850),FIND(" ",TRIM(A2850)&amp;" ",7)+1,255)))</x:f>
      </x:c>
      <x:c r="G2850" t="str">
        <x:f>IF(E2850="","",IF(COUNTIF('DATA QCEW'!$A$2:$A$20,E2850)&gt;0,"19-SECTOR","DETAIL / OTHER"))</x:f>
      </x:c>
    </x:row>
    <x:row r="2851">
      <x:c r="D2851" s="22"/>
      <x:c r="E2851" t="str">
        <x:f>IF(LEFT(TRIM(A2851),6)="NAICS ",IFERROR(MID(TRIM(A2851),7,FIND(" ",TRIM(A2851)&amp;" ",7)-7),""),"")</x:f>
      </x:c>
      <x:c r="F2851" t="str">
        <x:f>IF(E2851="","",TRIM(MID(TRIM(A2851),FIND(" ",TRIM(A2851)&amp;" ",7)+1,255)))</x:f>
      </x:c>
      <x:c r="G2851" t="str">
        <x:f>IF(E2851="","",IF(COUNTIF('DATA QCEW'!$A$2:$A$20,E2851)&gt;0,"19-SECTOR","DETAIL / OTHER"))</x:f>
      </x:c>
    </x:row>
    <x:row r="2852">
      <x:c r="D2852" s="22"/>
      <x:c r="E2852" t="str">
        <x:f>IF(LEFT(TRIM(A2852),6)="NAICS ",IFERROR(MID(TRIM(A2852),7,FIND(" ",TRIM(A2852)&amp;" ",7)-7),""),"")</x:f>
      </x:c>
      <x:c r="F2852" t="str">
        <x:f>IF(E2852="","",TRIM(MID(TRIM(A2852),FIND(" ",TRIM(A2852)&amp;" ",7)+1,255)))</x:f>
      </x:c>
      <x:c r="G2852" t="str">
        <x:f>IF(E2852="","",IF(COUNTIF('DATA QCEW'!$A$2:$A$20,E2852)&gt;0,"19-SECTOR","DETAIL / OTHER"))</x:f>
      </x:c>
    </x:row>
    <x:row r="2853">
      <x:c r="D2853" s="22"/>
      <x:c r="E2853" t="str">
        <x:f>IF(LEFT(TRIM(A2853),6)="NAICS ",IFERROR(MID(TRIM(A2853),7,FIND(" ",TRIM(A2853)&amp;" ",7)-7),""),"")</x:f>
      </x:c>
      <x:c r="F2853" t="str">
        <x:f>IF(E2853="","",TRIM(MID(TRIM(A2853),FIND(" ",TRIM(A2853)&amp;" ",7)+1,255)))</x:f>
      </x:c>
      <x:c r="G2853" t="str">
        <x:f>IF(E2853="","",IF(COUNTIF('DATA QCEW'!$A$2:$A$20,E2853)&gt;0,"19-SECTOR","DETAIL / OTHER"))</x:f>
      </x:c>
    </x:row>
    <x:row r="2854">
      <x:c r="D2854" s="22"/>
      <x:c r="E2854" t="str">
        <x:f>IF(LEFT(TRIM(A2854),6)="NAICS ",IFERROR(MID(TRIM(A2854),7,FIND(" ",TRIM(A2854)&amp;" ",7)-7),""),"")</x:f>
      </x:c>
      <x:c r="F2854" t="str">
        <x:f>IF(E2854="","",TRIM(MID(TRIM(A2854),FIND(" ",TRIM(A2854)&amp;" ",7)+1,255)))</x:f>
      </x:c>
      <x:c r="G2854" t="str">
        <x:f>IF(E2854="","",IF(COUNTIF('DATA QCEW'!$A$2:$A$20,E2854)&gt;0,"19-SECTOR","DETAIL / OTHER"))</x:f>
      </x:c>
    </x:row>
    <x:row r="2855">
      <x:c r="D2855" s="22"/>
      <x:c r="E2855" t="str">
        <x:f>IF(LEFT(TRIM(A2855),6)="NAICS ",IFERROR(MID(TRIM(A2855),7,FIND(" ",TRIM(A2855)&amp;" ",7)-7),""),"")</x:f>
      </x:c>
      <x:c r="F2855" t="str">
        <x:f>IF(E2855="","",TRIM(MID(TRIM(A2855),FIND(" ",TRIM(A2855)&amp;" ",7)+1,255)))</x:f>
      </x:c>
      <x:c r="G2855" t="str">
        <x:f>IF(E2855="","",IF(COUNTIF('DATA QCEW'!$A$2:$A$20,E2855)&gt;0,"19-SECTOR","DETAIL / OTHER"))</x:f>
      </x:c>
    </x:row>
    <x:row r="2856">
      <x:c r="D2856" s="22"/>
      <x:c r="E2856" t="str">
        <x:f>IF(LEFT(TRIM(A2856),6)="NAICS ",IFERROR(MID(TRIM(A2856),7,FIND(" ",TRIM(A2856)&amp;" ",7)-7),""),"")</x:f>
      </x:c>
      <x:c r="F2856" t="str">
        <x:f>IF(E2856="","",TRIM(MID(TRIM(A2856),FIND(" ",TRIM(A2856)&amp;" ",7)+1,255)))</x:f>
      </x:c>
      <x:c r="G2856" t="str">
        <x:f>IF(E2856="","",IF(COUNTIF('DATA QCEW'!$A$2:$A$20,E2856)&gt;0,"19-SECTOR","DETAIL / OTHER"))</x:f>
      </x:c>
    </x:row>
    <x:row r="2857">
      <x:c r="D2857" s="22"/>
      <x:c r="E2857" t="str">
        <x:f>IF(LEFT(TRIM(A2857),6)="NAICS ",IFERROR(MID(TRIM(A2857),7,FIND(" ",TRIM(A2857)&amp;" ",7)-7),""),"")</x:f>
      </x:c>
      <x:c r="F2857" t="str">
        <x:f>IF(E2857="","",TRIM(MID(TRIM(A2857),FIND(" ",TRIM(A2857)&amp;" ",7)+1,255)))</x:f>
      </x:c>
      <x:c r="G2857" t="str">
        <x:f>IF(E2857="","",IF(COUNTIF('DATA QCEW'!$A$2:$A$20,E2857)&gt;0,"19-SECTOR","DETAIL / OTHER"))</x:f>
      </x:c>
    </x:row>
    <x:row r="2858">
      <x:c r="D2858" s="22"/>
      <x:c r="E2858" t="str">
        <x:f>IF(LEFT(TRIM(A2858),6)="NAICS ",IFERROR(MID(TRIM(A2858),7,FIND(" ",TRIM(A2858)&amp;" ",7)-7),""),"")</x:f>
      </x:c>
      <x:c r="F2858" t="str">
        <x:f>IF(E2858="","",TRIM(MID(TRIM(A2858),FIND(" ",TRIM(A2858)&amp;" ",7)+1,255)))</x:f>
      </x:c>
      <x:c r="G2858" t="str">
        <x:f>IF(E2858="","",IF(COUNTIF('DATA QCEW'!$A$2:$A$20,E2858)&gt;0,"19-SECTOR","DETAIL / OTHER"))</x:f>
      </x:c>
    </x:row>
    <x:row r="2859">
      <x:c r="D2859" s="22"/>
      <x:c r="E2859" t="str">
        <x:f>IF(LEFT(TRIM(A2859),6)="NAICS ",IFERROR(MID(TRIM(A2859),7,FIND(" ",TRIM(A2859)&amp;" ",7)-7),""),"")</x:f>
      </x:c>
      <x:c r="F2859" t="str">
        <x:f>IF(E2859="","",TRIM(MID(TRIM(A2859),FIND(" ",TRIM(A2859)&amp;" ",7)+1,255)))</x:f>
      </x:c>
      <x:c r="G2859" t="str">
        <x:f>IF(E2859="","",IF(COUNTIF('DATA QCEW'!$A$2:$A$20,E2859)&gt;0,"19-SECTOR","DETAIL / OTHER"))</x:f>
      </x:c>
    </x:row>
    <x:row r="2860">
      <x:c r="D2860" s="22"/>
      <x:c r="E2860" t="str">
        <x:f>IF(LEFT(TRIM(A2860),6)="NAICS ",IFERROR(MID(TRIM(A2860),7,FIND(" ",TRIM(A2860)&amp;" ",7)-7),""),"")</x:f>
      </x:c>
      <x:c r="F2860" t="str">
        <x:f>IF(E2860="","",TRIM(MID(TRIM(A2860),FIND(" ",TRIM(A2860)&amp;" ",7)+1,255)))</x:f>
      </x:c>
      <x:c r="G2860" t="str">
        <x:f>IF(E2860="","",IF(COUNTIF('DATA QCEW'!$A$2:$A$20,E2860)&gt;0,"19-SECTOR","DETAIL / OTHER"))</x:f>
      </x:c>
    </x:row>
    <x:row r="2861">
      <x:c r="D2861" s="22"/>
      <x:c r="E2861" t="str">
        <x:f>IF(LEFT(TRIM(A2861),6)="NAICS ",IFERROR(MID(TRIM(A2861),7,FIND(" ",TRIM(A2861)&amp;" ",7)-7),""),"")</x:f>
      </x:c>
      <x:c r="F2861" t="str">
        <x:f>IF(E2861="","",TRIM(MID(TRIM(A2861),FIND(" ",TRIM(A2861)&amp;" ",7)+1,255)))</x:f>
      </x:c>
      <x:c r="G2861" t="str">
        <x:f>IF(E2861="","",IF(COUNTIF('DATA QCEW'!$A$2:$A$20,E2861)&gt;0,"19-SECTOR","DETAIL / OTHER"))</x:f>
      </x:c>
    </x:row>
    <x:row r="2862">
      <x:c r="D2862" s="22"/>
      <x:c r="E2862" t="str">
        <x:f>IF(LEFT(TRIM(A2862),6)="NAICS ",IFERROR(MID(TRIM(A2862),7,FIND(" ",TRIM(A2862)&amp;" ",7)-7),""),"")</x:f>
      </x:c>
      <x:c r="F2862" t="str">
        <x:f>IF(E2862="","",TRIM(MID(TRIM(A2862),FIND(" ",TRIM(A2862)&amp;" ",7)+1,255)))</x:f>
      </x:c>
      <x:c r="G2862" t="str">
        <x:f>IF(E2862="","",IF(COUNTIF('DATA QCEW'!$A$2:$A$20,E2862)&gt;0,"19-SECTOR","DETAIL / OTHER"))</x:f>
      </x:c>
    </x:row>
    <x:row r="2863">
      <x:c r="D2863" s="22"/>
      <x:c r="E2863" t="str">
        <x:f>IF(LEFT(TRIM(A2863),6)="NAICS ",IFERROR(MID(TRIM(A2863),7,FIND(" ",TRIM(A2863)&amp;" ",7)-7),""),"")</x:f>
      </x:c>
      <x:c r="F2863" t="str">
        <x:f>IF(E2863="","",TRIM(MID(TRIM(A2863),FIND(" ",TRIM(A2863)&amp;" ",7)+1,255)))</x:f>
      </x:c>
      <x:c r="G2863" t="str">
        <x:f>IF(E2863="","",IF(COUNTIF('DATA QCEW'!$A$2:$A$20,E2863)&gt;0,"19-SECTOR","DETAIL / OTHER"))</x:f>
      </x:c>
    </x:row>
    <x:row r="2864">
      <x:c r="D2864" s="22"/>
      <x:c r="E2864" t="str">
        <x:f>IF(LEFT(TRIM(A2864),6)="NAICS ",IFERROR(MID(TRIM(A2864),7,FIND(" ",TRIM(A2864)&amp;" ",7)-7),""),"")</x:f>
      </x:c>
      <x:c r="F2864" t="str">
        <x:f>IF(E2864="","",TRIM(MID(TRIM(A2864),FIND(" ",TRIM(A2864)&amp;" ",7)+1,255)))</x:f>
      </x:c>
      <x:c r="G2864" t="str">
        <x:f>IF(E2864="","",IF(COUNTIF('DATA QCEW'!$A$2:$A$20,E2864)&gt;0,"19-SECTOR","DETAIL / OTHER"))</x:f>
      </x:c>
    </x:row>
    <x:row r="2865">
      <x:c r="D2865" s="22"/>
      <x:c r="E2865" t="str">
        <x:f>IF(LEFT(TRIM(A2865),6)="NAICS ",IFERROR(MID(TRIM(A2865),7,FIND(" ",TRIM(A2865)&amp;" ",7)-7),""),"")</x:f>
      </x:c>
      <x:c r="F2865" t="str">
        <x:f>IF(E2865="","",TRIM(MID(TRIM(A2865),FIND(" ",TRIM(A2865)&amp;" ",7)+1,255)))</x:f>
      </x:c>
      <x:c r="G2865" t="str">
        <x:f>IF(E2865="","",IF(COUNTIF('DATA QCEW'!$A$2:$A$20,E2865)&gt;0,"19-SECTOR","DETAIL / OTHER"))</x:f>
      </x:c>
    </x:row>
    <x:row r="2866">
      <x:c r="D2866" s="22"/>
      <x:c r="E2866" t="str">
        <x:f>IF(LEFT(TRIM(A2866),6)="NAICS ",IFERROR(MID(TRIM(A2866),7,FIND(" ",TRIM(A2866)&amp;" ",7)-7),""),"")</x:f>
      </x:c>
      <x:c r="F2866" t="str">
        <x:f>IF(E2866="","",TRIM(MID(TRIM(A2866),FIND(" ",TRIM(A2866)&amp;" ",7)+1,255)))</x:f>
      </x:c>
      <x:c r="G2866" t="str">
        <x:f>IF(E2866="","",IF(COUNTIF('DATA QCEW'!$A$2:$A$20,E2866)&gt;0,"19-SECTOR","DETAIL / OTHER"))</x:f>
      </x:c>
    </x:row>
    <x:row r="2867">
      <x:c r="D2867" s="22"/>
      <x:c r="E2867" t="str">
        <x:f>IF(LEFT(TRIM(A2867),6)="NAICS ",IFERROR(MID(TRIM(A2867),7,FIND(" ",TRIM(A2867)&amp;" ",7)-7),""),"")</x:f>
      </x:c>
      <x:c r="F2867" t="str">
        <x:f>IF(E2867="","",TRIM(MID(TRIM(A2867),FIND(" ",TRIM(A2867)&amp;" ",7)+1,255)))</x:f>
      </x:c>
      <x:c r="G2867" t="str">
        <x:f>IF(E2867="","",IF(COUNTIF('DATA QCEW'!$A$2:$A$20,E2867)&gt;0,"19-SECTOR","DETAIL / OTHER"))</x:f>
      </x:c>
    </x:row>
    <x:row r="2868">
      <x:c r="D2868" s="22"/>
      <x:c r="E2868" t="str">
        <x:f>IF(LEFT(TRIM(A2868),6)="NAICS ",IFERROR(MID(TRIM(A2868),7,FIND(" ",TRIM(A2868)&amp;" ",7)-7),""),"")</x:f>
      </x:c>
      <x:c r="F2868" t="str">
        <x:f>IF(E2868="","",TRIM(MID(TRIM(A2868),FIND(" ",TRIM(A2868)&amp;" ",7)+1,255)))</x:f>
      </x:c>
      <x:c r="G2868" t="str">
        <x:f>IF(E2868="","",IF(COUNTIF('DATA QCEW'!$A$2:$A$20,E2868)&gt;0,"19-SECTOR","DETAIL / OTHER"))</x:f>
      </x:c>
    </x:row>
    <x:row r="2869">
      <x:c r="D2869" s="22"/>
      <x:c r="E2869" t="str">
        <x:f>IF(LEFT(TRIM(A2869),6)="NAICS ",IFERROR(MID(TRIM(A2869),7,FIND(" ",TRIM(A2869)&amp;" ",7)-7),""),"")</x:f>
      </x:c>
      <x:c r="F2869" t="str">
        <x:f>IF(E2869="","",TRIM(MID(TRIM(A2869),FIND(" ",TRIM(A2869)&amp;" ",7)+1,255)))</x:f>
      </x:c>
      <x:c r="G2869" t="str">
        <x:f>IF(E2869="","",IF(COUNTIF('DATA QCEW'!$A$2:$A$20,E2869)&gt;0,"19-SECTOR","DETAIL / OTHER"))</x:f>
      </x:c>
    </x:row>
    <x:row r="2870">
      <x:c r="D2870" s="22"/>
      <x:c r="E2870" t="str">
        <x:f>IF(LEFT(TRIM(A2870),6)="NAICS ",IFERROR(MID(TRIM(A2870),7,FIND(" ",TRIM(A2870)&amp;" ",7)-7),""),"")</x:f>
      </x:c>
      <x:c r="F2870" t="str">
        <x:f>IF(E2870="","",TRIM(MID(TRIM(A2870),FIND(" ",TRIM(A2870)&amp;" ",7)+1,255)))</x:f>
      </x:c>
      <x:c r="G2870" t="str">
        <x:f>IF(E2870="","",IF(COUNTIF('DATA QCEW'!$A$2:$A$20,E2870)&gt;0,"19-SECTOR","DETAIL / OTHER"))</x:f>
      </x:c>
    </x:row>
    <x:row r="2871">
      <x:c r="D2871" s="22"/>
      <x:c r="E2871" t="str">
        <x:f>IF(LEFT(TRIM(A2871),6)="NAICS ",IFERROR(MID(TRIM(A2871),7,FIND(" ",TRIM(A2871)&amp;" ",7)-7),""),"")</x:f>
      </x:c>
      <x:c r="F2871" t="str">
        <x:f>IF(E2871="","",TRIM(MID(TRIM(A2871),FIND(" ",TRIM(A2871)&amp;" ",7)+1,255)))</x:f>
      </x:c>
      <x:c r="G2871" t="str">
        <x:f>IF(E2871="","",IF(COUNTIF('DATA QCEW'!$A$2:$A$20,E2871)&gt;0,"19-SECTOR","DETAIL / OTHER"))</x:f>
      </x:c>
    </x:row>
    <x:row r="2872">
      <x:c r="D2872" s="22"/>
      <x:c r="E2872" t="str">
        <x:f>IF(LEFT(TRIM(A2872),6)="NAICS ",IFERROR(MID(TRIM(A2872),7,FIND(" ",TRIM(A2872)&amp;" ",7)-7),""),"")</x:f>
      </x:c>
      <x:c r="F2872" t="str">
        <x:f>IF(E2872="","",TRIM(MID(TRIM(A2872),FIND(" ",TRIM(A2872)&amp;" ",7)+1,255)))</x:f>
      </x:c>
      <x:c r="G2872" t="str">
        <x:f>IF(E2872="","",IF(COUNTIF('DATA QCEW'!$A$2:$A$20,E2872)&gt;0,"19-SECTOR","DETAIL / OTHER"))</x:f>
      </x:c>
    </x:row>
    <x:row r="2873">
      <x:c r="D2873" s="22"/>
      <x:c r="E2873" t="str">
        <x:f>IF(LEFT(TRIM(A2873),6)="NAICS ",IFERROR(MID(TRIM(A2873),7,FIND(" ",TRIM(A2873)&amp;" ",7)-7),""),"")</x:f>
      </x:c>
      <x:c r="F2873" t="str">
        <x:f>IF(E2873="","",TRIM(MID(TRIM(A2873),FIND(" ",TRIM(A2873)&amp;" ",7)+1,255)))</x:f>
      </x:c>
      <x:c r="G2873" t="str">
        <x:f>IF(E2873="","",IF(COUNTIF('DATA QCEW'!$A$2:$A$20,E2873)&gt;0,"19-SECTOR","DETAIL / OTHER"))</x:f>
      </x:c>
    </x:row>
    <x:row r="2874">
      <x:c r="D2874" s="22"/>
      <x:c r="E2874" t="str">
        <x:f>IF(LEFT(TRIM(A2874),6)="NAICS ",IFERROR(MID(TRIM(A2874),7,FIND(" ",TRIM(A2874)&amp;" ",7)-7),""),"")</x:f>
      </x:c>
      <x:c r="F2874" t="str">
        <x:f>IF(E2874="","",TRIM(MID(TRIM(A2874),FIND(" ",TRIM(A2874)&amp;" ",7)+1,255)))</x:f>
      </x:c>
      <x:c r="G2874" t="str">
        <x:f>IF(E2874="","",IF(COUNTIF('DATA QCEW'!$A$2:$A$20,E2874)&gt;0,"19-SECTOR","DETAIL / OTHER"))</x:f>
      </x:c>
    </x:row>
    <x:row r="2875">
      <x:c r="D2875" s="22"/>
      <x:c r="E2875" t="str">
        <x:f>IF(LEFT(TRIM(A2875),6)="NAICS ",IFERROR(MID(TRIM(A2875),7,FIND(" ",TRIM(A2875)&amp;" ",7)-7),""),"")</x:f>
      </x:c>
      <x:c r="F2875" t="str">
        <x:f>IF(E2875="","",TRIM(MID(TRIM(A2875),FIND(" ",TRIM(A2875)&amp;" ",7)+1,255)))</x:f>
      </x:c>
      <x:c r="G2875" t="str">
        <x:f>IF(E2875="","",IF(COUNTIF('DATA QCEW'!$A$2:$A$20,E2875)&gt;0,"19-SECTOR","DETAIL / OTHER"))</x:f>
      </x:c>
    </x:row>
    <x:row r="2876">
      <x:c r="D2876" s="22"/>
      <x:c r="E2876" t="str">
        <x:f>IF(LEFT(TRIM(A2876),6)="NAICS ",IFERROR(MID(TRIM(A2876),7,FIND(" ",TRIM(A2876)&amp;" ",7)-7),""),"")</x:f>
      </x:c>
      <x:c r="F2876" t="str">
        <x:f>IF(E2876="","",TRIM(MID(TRIM(A2876),FIND(" ",TRIM(A2876)&amp;" ",7)+1,255)))</x:f>
      </x:c>
      <x:c r="G2876" t="str">
        <x:f>IF(E2876="","",IF(COUNTIF('DATA QCEW'!$A$2:$A$20,E2876)&gt;0,"19-SECTOR","DETAIL / OTHER"))</x:f>
      </x:c>
    </x:row>
    <x:row r="2877">
      <x:c r="D2877" s="22"/>
      <x:c r="E2877" t="str">
        <x:f>IF(LEFT(TRIM(A2877),6)="NAICS ",IFERROR(MID(TRIM(A2877),7,FIND(" ",TRIM(A2877)&amp;" ",7)-7),""),"")</x:f>
      </x:c>
      <x:c r="F2877" t="str">
        <x:f>IF(E2877="","",TRIM(MID(TRIM(A2877),FIND(" ",TRIM(A2877)&amp;" ",7)+1,255)))</x:f>
      </x:c>
      <x:c r="G2877" t="str">
        <x:f>IF(E2877="","",IF(COUNTIF('DATA QCEW'!$A$2:$A$20,E2877)&gt;0,"19-SECTOR","DETAIL / OTHER"))</x:f>
      </x:c>
    </x:row>
    <x:row r="2878">
      <x:c r="D2878" s="22"/>
      <x:c r="E2878" t="str">
        <x:f>IF(LEFT(TRIM(A2878),6)="NAICS ",IFERROR(MID(TRIM(A2878),7,FIND(" ",TRIM(A2878)&amp;" ",7)-7),""),"")</x:f>
      </x:c>
      <x:c r="F2878" t="str">
        <x:f>IF(E2878="","",TRIM(MID(TRIM(A2878),FIND(" ",TRIM(A2878)&amp;" ",7)+1,255)))</x:f>
      </x:c>
      <x:c r="G2878" t="str">
        <x:f>IF(E2878="","",IF(COUNTIF('DATA QCEW'!$A$2:$A$20,E2878)&gt;0,"19-SECTOR","DETAIL / OTHER"))</x:f>
      </x:c>
    </x:row>
    <x:row r="2879">
      <x:c r="D2879" s="22"/>
      <x:c r="E2879" t="str">
        <x:f>IF(LEFT(TRIM(A2879),6)="NAICS ",IFERROR(MID(TRIM(A2879),7,FIND(" ",TRIM(A2879)&amp;" ",7)-7),""),"")</x:f>
      </x:c>
      <x:c r="F2879" t="str">
        <x:f>IF(E2879="","",TRIM(MID(TRIM(A2879),FIND(" ",TRIM(A2879)&amp;" ",7)+1,255)))</x:f>
      </x:c>
      <x:c r="G2879" t="str">
        <x:f>IF(E2879="","",IF(COUNTIF('DATA QCEW'!$A$2:$A$20,E2879)&gt;0,"19-SECTOR","DETAIL / OTHER"))</x:f>
      </x:c>
    </x:row>
    <x:row r="2880">
      <x:c r="D2880" s="22"/>
      <x:c r="E2880" t="str">
        <x:f>IF(LEFT(TRIM(A2880),6)="NAICS ",IFERROR(MID(TRIM(A2880),7,FIND(" ",TRIM(A2880)&amp;" ",7)-7),""),"")</x:f>
      </x:c>
      <x:c r="F2880" t="str">
        <x:f>IF(E2880="","",TRIM(MID(TRIM(A2880),FIND(" ",TRIM(A2880)&amp;" ",7)+1,255)))</x:f>
      </x:c>
      <x:c r="G2880" t="str">
        <x:f>IF(E2880="","",IF(COUNTIF('DATA QCEW'!$A$2:$A$20,E2880)&gt;0,"19-SECTOR","DETAIL / OTHER"))</x:f>
      </x:c>
    </x:row>
    <x:row r="2881">
      <x:c r="D2881" s="22"/>
      <x:c r="E2881" t="str">
        <x:f>IF(LEFT(TRIM(A2881),6)="NAICS ",IFERROR(MID(TRIM(A2881),7,FIND(" ",TRIM(A2881)&amp;" ",7)-7),""),"")</x:f>
      </x:c>
      <x:c r="F2881" t="str">
        <x:f>IF(E2881="","",TRIM(MID(TRIM(A2881),FIND(" ",TRIM(A2881)&amp;" ",7)+1,255)))</x:f>
      </x:c>
      <x:c r="G2881" t="str">
        <x:f>IF(E2881="","",IF(COUNTIF('DATA QCEW'!$A$2:$A$20,E2881)&gt;0,"19-SECTOR","DETAIL / OTHER"))</x:f>
      </x:c>
    </x:row>
    <x:row r="2882">
      <x:c r="D2882" s="22"/>
      <x:c r="E2882" t="str">
        <x:f>IF(LEFT(TRIM(A2882),6)="NAICS ",IFERROR(MID(TRIM(A2882),7,FIND(" ",TRIM(A2882)&amp;" ",7)-7),""),"")</x:f>
      </x:c>
      <x:c r="F2882" t="str">
        <x:f>IF(E2882="","",TRIM(MID(TRIM(A2882),FIND(" ",TRIM(A2882)&amp;" ",7)+1,255)))</x:f>
      </x:c>
      <x:c r="G2882" t="str">
        <x:f>IF(E2882="","",IF(COUNTIF('DATA QCEW'!$A$2:$A$20,E2882)&gt;0,"19-SECTOR","DETAIL / OTHER"))</x:f>
      </x:c>
    </x:row>
    <x:row r="2883">
      <x:c r="D2883" s="22"/>
      <x:c r="E2883" t="str">
        <x:f>IF(LEFT(TRIM(A2883),6)="NAICS ",IFERROR(MID(TRIM(A2883),7,FIND(" ",TRIM(A2883)&amp;" ",7)-7),""),"")</x:f>
      </x:c>
      <x:c r="F2883" t="str">
        <x:f>IF(E2883="","",TRIM(MID(TRIM(A2883),FIND(" ",TRIM(A2883)&amp;" ",7)+1,255)))</x:f>
      </x:c>
      <x:c r="G2883" t="str">
        <x:f>IF(E2883="","",IF(COUNTIF('DATA QCEW'!$A$2:$A$20,E2883)&gt;0,"19-SECTOR","DETAIL / OTHER"))</x:f>
      </x:c>
    </x:row>
    <x:row r="2884">
      <x:c r="D2884" s="22"/>
      <x:c r="E2884" t="str">
        <x:f>IF(LEFT(TRIM(A2884),6)="NAICS ",IFERROR(MID(TRIM(A2884),7,FIND(" ",TRIM(A2884)&amp;" ",7)-7),""),"")</x:f>
      </x:c>
      <x:c r="F2884" t="str">
        <x:f>IF(E2884="","",TRIM(MID(TRIM(A2884),FIND(" ",TRIM(A2884)&amp;" ",7)+1,255)))</x:f>
      </x:c>
      <x:c r="G2884" t="str">
        <x:f>IF(E2884="","",IF(COUNTIF('DATA QCEW'!$A$2:$A$20,E2884)&gt;0,"19-SECTOR","DETAIL / OTHER"))</x:f>
      </x:c>
    </x:row>
    <x:row r="2885">
      <x:c r="D2885" s="22"/>
      <x:c r="E2885" t="str">
        <x:f>IF(LEFT(TRIM(A2885),6)="NAICS ",IFERROR(MID(TRIM(A2885),7,FIND(" ",TRIM(A2885)&amp;" ",7)-7),""),"")</x:f>
      </x:c>
      <x:c r="F2885" t="str">
        <x:f>IF(E2885="","",TRIM(MID(TRIM(A2885),FIND(" ",TRIM(A2885)&amp;" ",7)+1,255)))</x:f>
      </x:c>
      <x:c r="G2885" t="str">
        <x:f>IF(E2885="","",IF(COUNTIF('DATA QCEW'!$A$2:$A$20,E2885)&gt;0,"19-SECTOR","DETAIL / OTHER"))</x:f>
      </x:c>
    </x:row>
    <x:row r="2886">
      <x:c r="D2886" s="22"/>
      <x:c r="E2886" t="str">
        <x:f>IF(LEFT(TRIM(A2886),6)="NAICS ",IFERROR(MID(TRIM(A2886),7,FIND(" ",TRIM(A2886)&amp;" ",7)-7),""),"")</x:f>
      </x:c>
      <x:c r="F2886" t="str">
        <x:f>IF(E2886="","",TRIM(MID(TRIM(A2886),FIND(" ",TRIM(A2886)&amp;" ",7)+1,255)))</x:f>
      </x:c>
      <x:c r="G2886" t="str">
        <x:f>IF(E2886="","",IF(COUNTIF('DATA QCEW'!$A$2:$A$20,E2886)&gt;0,"19-SECTOR","DETAIL / OTHER"))</x:f>
      </x:c>
    </x:row>
    <x:row r="2887">
      <x:c r="D2887" s="22"/>
      <x:c r="E2887" t="str">
        <x:f>IF(LEFT(TRIM(A2887),6)="NAICS ",IFERROR(MID(TRIM(A2887),7,FIND(" ",TRIM(A2887)&amp;" ",7)-7),""),"")</x:f>
      </x:c>
      <x:c r="F2887" t="str">
        <x:f>IF(E2887="","",TRIM(MID(TRIM(A2887),FIND(" ",TRIM(A2887)&amp;" ",7)+1,255)))</x:f>
      </x:c>
      <x:c r="G2887" t="str">
        <x:f>IF(E2887="","",IF(COUNTIF('DATA QCEW'!$A$2:$A$20,E2887)&gt;0,"19-SECTOR","DETAIL / OTHER"))</x:f>
      </x:c>
    </x:row>
    <x:row r="2888">
      <x:c r="D2888" s="22"/>
      <x:c r="E2888" t="str">
        <x:f>IF(LEFT(TRIM(A2888),6)="NAICS ",IFERROR(MID(TRIM(A2888),7,FIND(" ",TRIM(A2888)&amp;" ",7)-7),""),"")</x:f>
      </x:c>
      <x:c r="F2888" t="str">
        <x:f>IF(E2888="","",TRIM(MID(TRIM(A2888),FIND(" ",TRIM(A2888)&amp;" ",7)+1,255)))</x:f>
      </x:c>
      <x:c r="G2888" t="str">
        <x:f>IF(E2888="","",IF(COUNTIF('DATA QCEW'!$A$2:$A$20,E2888)&gt;0,"19-SECTOR","DETAIL / OTHER"))</x:f>
      </x:c>
    </x:row>
    <x:row r="2889">
      <x:c r="D2889" s="22"/>
      <x:c r="E2889" t="str">
        <x:f>IF(LEFT(TRIM(A2889),6)="NAICS ",IFERROR(MID(TRIM(A2889),7,FIND(" ",TRIM(A2889)&amp;" ",7)-7),""),"")</x:f>
      </x:c>
      <x:c r="F2889" t="str">
        <x:f>IF(E2889="","",TRIM(MID(TRIM(A2889),FIND(" ",TRIM(A2889)&amp;" ",7)+1,255)))</x:f>
      </x:c>
      <x:c r="G2889" t="str">
        <x:f>IF(E2889="","",IF(COUNTIF('DATA QCEW'!$A$2:$A$20,E2889)&gt;0,"19-SECTOR","DETAIL / OTHER"))</x:f>
      </x:c>
    </x:row>
    <x:row r="2890">
      <x:c r="D2890" s="22"/>
      <x:c r="E2890" t="str">
        <x:f>IF(LEFT(TRIM(A2890),6)="NAICS ",IFERROR(MID(TRIM(A2890),7,FIND(" ",TRIM(A2890)&amp;" ",7)-7),""),"")</x:f>
      </x:c>
      <x:c r="F2890" t="str">
        <x:f>IF(E2890="","",TRIM(MID(TRIM(A2890),FIND(" ",TRIM(A2890)&amp;" ",7)+1,255)))</x:f>
      </x:c>
      <x:c r="G2890" t="str">
        <x:f>IF(E2890="","",IF(COUNTIF('DATA QCEW'!$A$2:$A$20,E2890)&gt;0,"19-SECTOR","DETAIL / OTHER"))</x:f>
      </x:c>
    </x:row>
    <x:row r="2891">
      <x:c r="D2891" s="22"/>
      <x:c r="E2891" t="str">
        <x:f>IF(LEFT(TRIM(A2891),6)="NAICS ",IFERROR(MID(TRIM(A2891),7,FIND(" ",TRIM(A2891)&amp;" ",7)-7),""),"")</x:f>
      </x:c>
      <x:c r="F2891" t="str">
        <x:f>IF(E2891="","",TRIM(MID(TRIM(A2891),FIND(" ",TRIM(A2891)&amp;" ",7)+1,255)))</x:f>
      </x:c>
      <x:c r="G2891" t="str">
        <x:f>IF(E2891="","",IF(COUNTIF('DATA QCEW'!$A$2:$A$20,E2891)&gt;0,"19-SECTOR","DETAIL / OTHER"))</x:f>
      </x:c>
    </x:row>
    <x:row r="2892">
      <x:c r="D2892" s="22"/>
      <x:c r="E2892" t="str">
        <x:f>IF(LEFT(TRIM(A2892),6)="NAICS ",IFERROR(MID(TRIM(A2892),7,FIND(" ",TRIM(A2892)&amp;" ",7)-7),""),"")</x:f>
      </x:c>
      <x:c r="F2892" t="str">
        <x:f>IF(E2892="","",TRIM(MID(TRIM(A2892),FIND(" ",TRIM(A2892)&amp;" ",7)+1,255)))</x:f>
      </x:c>
      <x:c r="G2892" t="str">
        <x:f>IF(E2892="","",IF(COUNTIF('DATA QCEW'!$A$2:$A$20,E2892)&gt;0,"19-SECTOR","DETAIL / OTHER"))</x:f>
      </x:c>
    </x:row>
    <x:row r="2893">
      <x:c r="D2893" s="22"/>
      <x:c r="E2893" t="str">
        <x:f>IF(LEFT(TRIM(A2893),6)="NAICS ",IFERROR(MID(TRIM(A2893),7,FIND(" ",TRIM(A2893)&amp;" ",7)-7),""),"")</x:f>
      </x:c>
      <x:c r="F2893" t="str">
        <x:f>IF(E2893="","",TRIM(MID(TRIM(A2893),FIND(" ",TRIM(A2893)&amp;" ",7)+1,255)))</x:f>
      </x:c>
      <x:c r="G2893" t="str">
        <x:f>IF(E2893="","",IF(COUNTIF('DATA QCEW'!$A$2:$A$20,E2893)&gt;0,"19-SECTOR","DETAIL / OTHER"))</x:f>
      </x:c>
    </x:row>
    <x:row r="2894">
      <x:c r="D2894" s="22"/>
      <x:c r="E2894" t="str">
        <x:f>IF(LEFT(TRIM(A2894),6)="NAICS ",IFERROR(MID(TRIM(A2894),7,FIND(" ",TRIM(A2894)&amp;" ",7)-7),""),"")</x:f>
      </x:c>
      <x:c r="F2894" t="str">
        <x:f>IF(E2894="","",TRIM(MID(TRIM(A2894),FIND(" ",TRIM(A2894)&amp;" ",7)+1,255)))</x:f>
      </x:c>
      <x:c r="G2894" t="str">
        <x:f>IF(E2894="","",IF(COUNTIF('DATA QCEW'!$A$2:$A$20,E2894)&gt;0,"19-SECTOR","DETAIL / OTHER"))</x:f>
      </x:c>
    </x:row>
    <x:row r="2895">
      <x:c r="D2895" s="22"/>
      <x:c r="E2895" t="str">
        <x:f>IF(LEFT(TRIM(A2895),6)="NAICS ",IFERROR(MID(TRIM(A2895),7,FIND(" ",TRIM(A2895)&amp;" ",7)-7),""),"")</x:f>
      </x:c>
      <x:c r="F2895" t="str">
        <x:f>IF(E2895="","",TRIM(MID(TRIM(A2895),FIND(" ",TRIM(A2895)&amp;" ",7)+1,255)))</x:f>
      </x:c>
      <x:c r="G2895" t="str">
        <x:f>IF(E2895="","",IF(COUNTIF('DATA QCEW'!$A$2:$A$20,E2895)&gt;0,"19-SECTOR","DETAIL / OTHER"))</x:f>
      </x:c>
    </x:row>
    <x:row r="2896">
      <x:c r="D2896" s="22"/>
      <x:c r="E2896" t="str">
        <x:f>IF(LEFT(TRIM(A2896),6)="NAICS ",IFERROR(MID(TRIM(A2896),7,FIND(" ",TRIM(A2896)&amp;" ",7)-7),""),"")</x:f>
      </x:c>
      <x:c r="F2896" t="str">
        <x:f>IF(E2896="","",TRIM(MID(TRIM(A2896),FIND(" ",TRIM(A2896)&amp;" ",7)+1,255)))</x:f>
      </x:c>
      <x:c r="G2896" t="str">
        <x:f>IF(E2896="","",IF(COUNTIF('DATA QCEW'!$A$2:$A$20,E2896)&gt;0,"19-SECTOR","DETAIL / OTHER"))</x:f>
      </x:c>
    </x:row>
    <x:row r="2897">
      <x:c r="D2897" s="22"/>
      <x:c r="E2897" t="str">
        <x:f>IF(LEFT(TRIM(A2897),6)="NAICS ",IFERROR(MID(TRIM(A2897),7,FIND(" ",TRIM(A2897)&amp;" ",7)-7),""),"")</x:f>
      </x:c>
      <x:c r="F2897" t="str">
        <x:f>IF(E2897="","",TRIM(MID(TRIM(A2897),FIND(" ",TRIM(A2897)&amp;" ",7)+1,255)))</x:f>
      </x:c>
      <x:c r="G2897" t="str">
        <x:f>IF(E2897="","",IF(COUNTIF('DATA QCEW'!$A$2:$A$20,E2897)&gt;0,"19-SECTOR","DETAIL / OTHER"))</x:f>
      </x:c>
    </x:row>
    <x:row r="2898">
      <x:c r="D2898" s="22"/>
      <x:c r="E2898" t="str">
        <x:f>IF(LEFT(TRIM(A2898),6)="NAICS ",IFERROR(MID(TRIM(A2898),7,FIND(" ",TRIM(A2898)&amp;" ",7)-7),""),"")</x:f>
      </x:c>
      <x:c r="F2898" t="str">
        <x:f>IF(E2898="","",TRIM(MID(TRIM(A2898),FIND(" ",TRIM(A2898)&amp;" ",7)+1,255)))</x:f>
      </x:c>
      <x:c r="G2898" t="str">
        <x:f>IF(E2898="","",IF(COUNTIF('DATA QCEW'!$A$2:$A$20,E2898)&gt;0,"19-SECTOR","DETAIL / OTHER"))</x:f>
      </x:c>
    </x:row>
    <x:row r="2899">
      <x:c r="D2899" s="22"/>
      <x:c r="E2899" t="str">
        <x:f>IF(LEFT(TRIM(A2899),6)="NAICS ",IFERROR(MID(TRIM(A2899),7,FIND(" ",TRIM(A2899)&amp;" ",7)-7),""),"")</x:f>
      </x:c>
      <x:c r="F2899" t="str">
        <x:f>IF(E2899="","",TRIM(MID(TRIM(A2899),FIND(" ",TRIM(A2899)&amp;" ",7)+1,255)))</x:f>
      </x:c>
      <x:c r="G2899" t="str">
        <x:f>IF(E2899="","",IF(COUNTIF('DATA QCEW'!$A$2:$A$20,E2899)&gt;0,"19-SECTOR","DETAIL / OTHER"))</x:f>
      </x:c>
    </x:row>
    <x:row r="2900">
      <x:c r="D2900" s="22"/>
      <x:c r="E2900" t="str">
        <x:f>IF(LEFT(TRIM(A2900),6)="NAICS ",IFERROR(MID(TRIM(A2900),7,FIND(" ",TRIM(A2900)&amp;" ",7)-7),""),"")</x:f>
      </x:c>
      <x:c r="F2900" t="str">
        <x:f>IF(E2900="","",TRIM(MID(TRIM(A2900),FIND(" ",TRIM(A2900)&amp;" ",7)+1,255)))</x:f>
      </x:c>
      <x:c r="G2900" t="str">
        <x:f>IF(E2900="","",IF(COUNTIF('DATA QCEW'!$A$2:$A$20,E2900)&gt;0,"19-SECTOR","DETAIL / OTHER"))</x:f>
      </x:c>
    </x:row>
    <x:row r="2901">
      <x:c r="D2901" s="22"/>
      <x:c r="E2901" t="str">
        <x:f>IF(LEFT(TRIM(A2901),6)="NAICS ",IFERROR(MID(TRIM(A2901),7,FIND(" ",TRIM(A2901)&amp;" ",7)-7),""),"")</x:f>
      </x:c>
      <x:c r="F2901" t="str">
        <x:f>IF(E2901="","",TRIM(MID(TRIM(A2901),FIND(" ",TRIM(A2901)&amp;" ",7)+1,255)))</x:f>
      </x:c>
      <x:c r="G2901" t="str">
        <x:f>IF(E2901="","",IF(COUNTIF('DATA QCEW'!$A$2:$A$20,E2901)&gt;0,"19-SECTOR","DETAIL / OTHER"))</x:f>
      </x:c>
    </x:row>
    <x:row r="2902">
      <x:c r="D2902" s="22"/>
      <x:c r="E2902" t="str">
        <x:f>IF(LEFT(TRIM(A2902),6)="NAICS ",IFERROR(MID(TRIM(A2902),7,FIND(" ",TRIM(A2902)&amp;" ",7)-7),""),"")</x:f>
      </x:c>
      <x:c r="F2902" t="str">
        <x:f>IF(E2902="","",TRIM(MID(TRIM(A2902),FIND(" ",TRIM(A2902)&amp;" ",7)+1,255)))</x:f>
      </x:c>
      <x:c r="G2902" t="str">
        <x:f>IF(E2902="","",IF(COUNTIF('DATA QCEW'!$A$2:$A$20,E2902)&gt;0,"19-SECTOR","DETAIL / OTHER"))</x:f>
      </x:c>
    </x:row>
    <x:row r="2903">
      <x:c r="D2903" s="22"/>
      <x:c r="E2903" t="str">
        <x:f>IF(LEFT(TRIM(A2903),6)="NAICS ",IFERROR(MID(TRIM(A2903),7,FIND(" ",TRIM(A2903)&amp;" ",7)-7),""),"")</x:f>
      </x:c>
      <x:c r="F2903" t="str">
        <x:f>IF(E2903="","",TRIM(MID(TRIM(A2903),FIND(" ",TRIM(A2903)&amp;" ",7)+1,255)))</x:f>
      </x:c>
      <x:c r="G2903" t="str">
        <x:f>IF(E2903="","",IF(COUNTIF('DATA QCEW'!$A$2:$A$20,E2903)&gt;0,"19-SECTOR","DETAIL / OTHER"))</x:f>
      </x:c>
    </x:row>
    <x:row r="2904">
      <x:c r="D2904" s="22"/>
      <x:c r="E2904" t="str">
        <x:f>IF(LEFT(TRIM(A2904),6)="NAICS ",IFERROR(MID(TRIM(A2904),7,FIND(" ",TRIM(A2904)&amp;" ",7)-7),""),"")</x:f>
      </x:c>
      <x:c r="F2904" t="str">
        <x:f>IF(E2904="","",TRIM(MID(TRIM(A2904),FIND(" ",TRIM(A2904)&amp;" ",7)+1,255)))</x:f>
      </x:c>
      <x:c r="G2904" t="str">
        <x:f>IF(E2904="","",IF(COUNTIF('DATA QCEW'!$A$2:$A$20,E2904)&gt;0,"19-SECTOR","DETAIL / OTHER"))</x:f>
      </x:c>
    </x:row>
    <x:row r="2905">
      <x:c r="D2905" s="22"/>
      <x:c r="E2905" t="str">
        <x:f>IF(LEFT(TRIM(A2905),6)="NAICS ",IFERROR(MID(TRIM(A2905),7,FIND(" ",TRIM(A2905)&amp;" ",7)-7),""),"")</x:f>
      </x:c>
      <x:c r="F2905" t="str">
        <x:f>IF(E2905="","",TRIM(MID(TRIM(A2905),FIND(" ",TRIM(A2905)&amp;" ",7)+1,255)))</x:f>
      </x:c>
      <x:c r="G2905" t="str">
        <x:f>IF(E2905="","",IF(COUNTIF('DATA QCEW'!$A$2:$A$20,E2905)&gt;0,"19-SECTOR","DETAIL / OTHER"))</x:f>
      </x:c>
    </x:row>
    <x:row r="2906">
      <x:c r="D2906" s="22"/>
      <x:c r="E2906" t="str">
        <x:f>IF(LEFT(TRIM(A2906),6)="NAICS ",IFERROR(MID(TRIM(A2906),7,FIND(" ",TRIM(A2906)&amp;" ",7)-7),""),"")</x:f>
      </x:c>
      <x:c r="F2906" t="str">
        <x:f>IF(E2906="","",TRIM(MID(TRIM(A2906),FIND(" ",TRIM(A2906)&amp;" ",7)+1,255)))</x:f>
      </x:c>
      <x:c r="G2906" t="str">
        <x:f>IF(E2906="","",IF(COUNTIF('DATA QCEW'!$A$2:$A$20,E2906)&gt;0,"19-SECTOR","DETAIL / OTHER"))</x:f>
      </x:c>
    </x:row>
    <x:row r="2907">
      <x:c r="D2907" s="22"/>
      <x:c r="E2907" t="str">
        <x:f>IF(LEFT(TRIM(A2907),6)="NAICS ",IFERROR(MID(TRIM(A2907),7,FIND(" ",TRIM(A2907)&amp;" ",7)-7),""),"")</x:f>
      </x:c>
      <x:c r="F2907" t="str">
        <x:f>IF(E2907="","",TRIM(MID(TRIM(A2907),FIND(" ",TRIM(A2907)&amp;" ",7)+1,255)))</x:f>
      </x:c>
      <x:c r="G2907" t="str">
        <x:f>IF(E2907="","",IF(COUNTIF('DATA QCEW'!$A$2:$A$20,E2907)&gt;0,"19-SECTOR","DETAIL / OTHER"))</x:f>
      </x:c>
    </x:row>
    <x:row r="2908">
      <x:c r="D2908" s="22"/>
      <x:c r="E2908" t="str">
        <x:f>IF(LEFT(TRIM(A2908),6)="NAICS ",IFERROR(MID(TRIM(A2908),7,FIND(" ",TRIM(A2908)&amp;" ",7)-7),""),"")</x:f>
      </x:c>
      <x:c r="F2908" t="str">
        <x:f>IF(E2908="","",TRIM(MID(TRIM(A2908),FIND(" ",TRIM(A2908)&amp;" ",7)+1,255)))</x:f>
      </x:c>
      <x:c r="G2908" t="str">
        <x:f>IF(E2908="","",IF(COUNTIF('DATA QCEW'!$A$2:$A$20,E2908)&gt;0,"19-SECTOR","DETAIL / OTHER"))</x:f>
      </x:c>
    </x:row>
    <x:row r="2909">
      <x:c r="D2909" s="22"/>
      <x:c r="E2909" t="str">
        <x:f>IF(LEFT(TRIM(A2909),6)="NAICS ",IFERROR(MID(TRIM(A2909),7,FIND(" ",TRIM(A2909)&amp;" ",7)-7),""),"")</x:f>
      </x:c>
      <x:c r="F2909" t="str">
        <x:f>IF(E2909="","",TRIM(MID(TRIM(A2909),FIND(" ",TRIM(A2909)&amp;" ",7)+1,255)))</x:f>
      </x:c>
      <x:c r="G2909" t="str">
        <x:f>IF(E2909="","",IF(COUNTIF('DATA QCEW'!$A$2:$A$20,E2909)&gt;0,"19-SECTOR","DETAIL / OTHER"))</x:f>
      </x:c>
    </x:row>
    <x:row r="2910">
      <x:c r="D2910" s="22"/>
      <x:c r="E2910" t="str">
        <x:f>IF(LEFT(TRIM(A2910),6)="NAICS ",IFERROR(MID(TRIM(A2910),7,FIND(" ",TRIM(A2910)&amp;" ",7)-7),""),"")</x:f>
      </x:c>
      <x:c r="F2910" t="str">
        <x:f>IF(E2910="","",TRIM(MID(TRIM(A2910),FIND(" ",TRIM(A2910)&amp;" ",7)+1,255)))</x:f>
      </x:c>
      <x:c r="G2910" t="str">
        <x:f>IF(E2910="","",IF(COUNTIF('DATA QCEW'!$A$2:$A$20,E2910)&gt;0,"19-SECTOR","DETAIL / OTHER"))</x:f>
      </x:c>
    </x:row>
    <x:row r="2911">
      <x:c r="D2911" s="22"/>
      <x:c r="E2911" t="str">
        <x:f>IF(LEFT(TRIM(A2911),6)="NAICS ",IFERROR(MID(TRIM(A2911),7,FIND(" ",TRIM(A2911)&amp;" ",7)-7),""),"")</x:f>
      </x:c>
      <x:c r="F2911" t="str">
        <x:f>IF(E2911="","",TRIM(MID(TRIM(A2911),FIND(" ",TRIM(A2911)&amp;" ",7)+1,255)))</x:f>
      </x:c>
      <x:c r="G2911" t="str">
        <x:f>IF(E2911="","",IF(COUNTIF('DATA QCEW'!$A$2:$A$20,E2911)&gt;0,"19-SECTOR","DETAIL / OTHER"))</x:f>
      </x:c>
    </x:row>
    <x:row r="2912">
      <x:c r="D2912" s="22"/>
      <x:c r="E2912" t="str">
        <x:f>IF(LEFT(TRIM(A2912),6)="NAICS ",IFERROR(MID(TRIM(A2912),7,FIND(" ",TRIM(A2912)&amp;" ",7)-7),""),"")</x:f>
      </x:c>
      <x:c r="F2912" t="str">
        <x:f>IF(E2912="","",TRIM(MID(TRIM(A2912),FIND(" ",TRIM(A2912)&amp;" ",7)+1,255)))</x:f>
      </x:c>
      <x:c r="G2912" t="str">
        <x:f>IF(E2912="","",IF(COUNTIF('DATA QCEW'!$A$2:$A$20,E2912)&gt;0,"19-SECTOR","DETAIL / OTHER"))</x:f>
      </x:c>
    </x:row>
    <x:row r="2913">
      <x:c r="D2913" s="22"/>
      <x:c r="E2913" t="str">
        <x:f>IF(LEFT(TRIM(A2913),6)="NAICS ",IFERROR(MID(TRIM(A2913),7,FIND(" ",TRIM(A2913)&amp;" ",7)-7),""),"")</x:f>
      </x:c>
      <x:c r="F2913" t="str">
        <x:f>IF(E2913="","",TRIM(MID(TRIM(A2913),FIND(" ",TRIM(A2913)&amp;" ",7)+1,255)))</x:f>
      </x:c>
      <x:c r="G2913" t="str">
        <x:f>IF(E2913="","",IF(COUNTIF('DATA QCEW'!$A$2:$A$20,E2913)&gt;0,"19-SECTOR","DETAIL / OTHER"))</x:f>
      </x:c>
    </x:row>
    <x:row r="2914">
      <x:c r="D2914" s="22"/>
      <x:c r="E2914" t="str">
        <x:f>IF(LEFT(TRIM(A2914),6)="NAICS ",IFERROR(MID(TRIM(A2914),7,FIND(" ",TRIM(A2914)&amp;" ",7)-7),""),"")</x:f>
      </x:c>
      <x:c r="F2914" t="str">
        <x:f>IF(E2914="","",TRIM(MID(TRIM(A2914),FIND(" ",TRIM(A2914)&amp;" ",7)+1,255)))</x:f>
      </x:c>
      <x:c r="G2914" t="str">
        <x:f>IF(E2914="","",IF(COUNTIF('DATA QCEW'!$A$2:$A$20,E2914)&gt;0,"19-SECTOR","DETAIL / OTHER"))</x:f>
      </x:c>
    </x:row>
    <x:row r="2915">
      <x:c r="D2915" s="22"/>
      <x:c r="E2915" t="str">
        <x:f>IF(LEFT(TRIM(A2915),6)="NAICS ",IFERROR(MID(TRIM(A2915),7,FIND(" ",TRIM(A2915)&amp;" ",7)-7),""),"")</x:f>
      </x:c>
      <x:c r="F2915" t="str">
        <x:f>IF(E2915="","",TRIM(MID(TRIM(A2915),FIND(" ",TRIM(A2915)&amp;" ",7)+1,255)))</x:f>
      </x:c>
      <x:c r="G2915" t="str">
        <x:f>IF(E2915="","",IF(COUNTIF('DATA QCEW'!$A$2:$A$20,E2915)&gt;0,"19-SECTOR","DETAIL / OTHER"))</x:f>
      </x:c>
    </x:row>
    <x:row r="2916">
      <x:c r="D2916" s="22"/>
      <x:c r="E2916" t="str">
        <x:f>IF(LEFT(TRIM(A2916),6)="NAICS ",IFERROR(MID(TRIM(A2916),7,FIND(" ",TRIM(A2916)&amp;" ",7)-7),""),"")</x:f>
      </x:c>
      <x:c r="F2916" t="str">
        <x:f>IF(E2916="","",TRIM(MID(TRIM(A2916),FIND(" ",TRIM(A2916)&amp;" ",7)+1,255)))</x:f>
      </x:c>
      <x:c r="G2916" t="str">
        <x:f>IF(E2916="","",IF(COUNTIF('DATA QCEW'!$A$2:$A$20,E2916)&gt;0,"19-SECTOR","DETAIL / OTHER"))</x:f>
      </x:c>
    </x:row>
    <x:row r="2917">
      <x:c r="D2917" s="22"/>
      <x:c r="E2917" t="str">
        <x:f>IF(LEFT(TRIM(A2917),6)="NAICS ",IFERROR(MID(TRIM(A2917),7,FIND(" ",TRIM(A2917)&amp;" ",7)-7),""),"")</x:f>
      </x:c>
      <x:c r="F2917" t="str">
        <x:f>IF(E2917="","",TRIM(MID(TRIM(A2917),FIND(" ",TRIM(A2917)&amp;" ",7)+1,255)))</x:f>
      </x:c>
      <x:c r="G2917" t="str">
        <x:f>IF(E2917="","",IF(COUNTIF('DATA QCEW'!$A$2:$A$20,E2917)&gt;0,"19-SECTOR","DETAIL / OTHER"))</x:f>
      </x:c>
    </x:row>
    <x:row r="2918">
      <x:c r="D2918" s="22"/>
      <x:c r="E2918" t="str">
        <x:f>IF(LEFT(TRIM(A2918),6)="NAICS ",IFERROR(MID(TRIM(A2918),7,FIND(" ",TRIM(A2918)&amp;" ",7)-7),""),"")</x:f>
      </x:c>
      <x:c r="F2918" t="str">
        <x:f>IF(E2918="","",TRIM(MID(TRIM(A2918),FIND(" ",TRIM(A2918)&amp;" ",7)+1,255)))</x:f>
      </x:c>
      <x:c r="G2918" t="str">
        <x:f>IF(E2918="","",IF(COUNTIF('DATA QCEW'!$A$2:$A$20,E2918)&gt;0,"19-SECTOR","DETAIL / OTHER"))</x:f>
      </x:c>
    </x:row>
    <x:row r="2919">
      <x:c r="D2919" s="22"/>
      <x:c r="E2919" t="str">
        <x:f>IF(LEFT(TRIM(A2919),6)="NAICS ",IFERROR(MID(TRIM(A2919),7,FIND(" ",TRIM(A2919)&amp;" ",7)-7),""),"")</x:f>
      </x:c>
      <x:c r="F2919" t="str">
        <x:f>IF(E2919="","",TRIM(MID(TRIM(A2919),FIND(" ",TRIM(A2919)&amp;" ",7)+1,255)))</x:f>
      </x:c>
      <x:c r="G2919" t="str">
        <x:f>IF(E2919="","",IF(COUNTIF('DATA QCEW'!$A$2:$A$20,E2919)&gt;0,"19-SECTOR","DETAIL / OTHER"))</x:f>
      </x:c>
    </x:row>
    <x:row r="2920">
      <x:c r="D2920" s="22"/>
      <x:c r="E2920" t="str">
        <x:f>IF(LEFT(TRIM(A2920),6)="NAICS ",IFERROR(MID(TRIM(A2920),7,FIND(" ",TRIM(A2920)&amp;" ",7)-7),""),"")</x:f>
      </x:c>
      <x:c r="F2920" t="str">
        <x:f>IF(E2920="","",TRIM(MID(TRIM(A2920),FIND(" ",TRIM(A2920)&amp;" ",7)+1,255)))</x:f>
      </x:c>
      <x:c r="G2920" t="str">
        <x:f>IF(E2920="","",IF(COUNTIF('DATA QCEW'!$A$2:$A$20,E2920)&gt;0,"19-SECTOR","DETAIL / OTHER"))</x:f>
      </x:c>
    </x:row>
    <x:row r="2921">
      <x:c r="D2921" s="22"/>
      <x:c r="E2921" t="str">
        <x:f>IF(LEFT(TRIM(A2921),6)="NAICS ",IFERROR(MID(TRIM(A2921),7,FIND(" ",TRIM(A2921)&amp;" ",7)-7),""),"")</x:f>
      </x:c>
      <x:c r="F2921" t="str">
        <x:f>IF(E2921="","",TRIM(MID(TRIM(A2921),FIND(" ",TRIM(A2921)&amp;" ",7)+1,255)))</x:f>
      </x:c>
      <x:c r="G2921" t="str">
        <x:f>IF(E2921="","",IF(COUNTIF('DATA QCEW'!$A$2:$A$20,E2921)&gt;0,"19-SECTOR","DETAIL / OTHER"))</x:f>
      </x:c>
    </x:row>
    <x:row r="2922">
      <x:c r="D2922" s="22"/>
      <x:c r="E2922" t="str">
        <x:f>IF(LEFT(TRIM(A2922),6)="NAICS ",IFERROR(MID(TRIM(A2922),7,FIND(" ",TRIM(A2922)&amp;" ",7)-7),""),"")</x:f>
      </x:c>
      <x:c r="F2922" t="str">
        <x:f>IF(E2922="","",TRIM(MID(TRIM(A2922),FIND(" ",TRIM(A2922)&amp;" ",7)+1,255)))</x:f>
      </x:c>
      <x:c r="G2922" t="str">
        <x:f>IF(E2922="","",IF(COUNTIF('DATA QCEW'!$A$2:$A$20,E2922)&gt;0,"19-SECTOR","DETAIL / OTHER"))</x:f>
      </x:c>
    </x:row>
    <x:row r="2923">
      <x:c r="D2923" s="22"/>
      <x:c r="E2923" t="str">
        <x:f>IF(LEFT(TRIM(A2923),6)="NAICS ",IFERROR(MID(TRIM(A2923),7,FIND(" ",TRIM(A2923)&amp;" ",7)-7),""),"")</x:f>
      </x:c>
      <x:c r="F2923" t="str">
        <x:f>IF(E2923="","",TRIM(MID(TRIM(A2923),FIND(" ",TRIM(A2923)&amp;" ",7)+1,255)))</x:f>
      </x:c>
      <x:c r="G2923" t="str">
        <x:f>IF(E2923="","",IF(COUNTIF('DATA QCEW'!$A$2:$A$20,E2923)&gt;0,"19-SECTOR","DETAIL / OTHER"))</x:f>
      </x:c>
    </x:row>
    <x:row r="2924">
      <x:c r="D2924" s="22"/>
      <x:c r="E2924" t="str">
        <x:f>IF(LEFT(TRIM(A2924),6)="NAICS ",IFERROR(MID(TRIM(A2924),7,FIND(" ",TRIM(A2924)&amp;" ",7)-7),""),"")</x:f>
      </x:c>
      <x:c r="F2924" t="str">
        <x:f>IF(E2924="","",TRIM(MID(TRIM(A2924),FIND(" ",TRIM(A2924)&amp;" ",7)+1,255)))</x:f>
      </x:c>
      <x:c r="G2924" t="str">
        <x:f>IF(E2924="","",IF(COUNTIF('DATA QCEW'!$A$2:$A$20,E2924)&gt;0,"19-SECTOR","DETAIL / OTHER"))</x:f>
      </x:c>
    </x:row>
    <x:row r="2925">
      <x:c r="D2925" s="22"/>
      <x:c r="E2925" t="str">
        <x:f>IF(LEFT(TRIM(A2925),6)="NAICS ",IFERROR(MID(TRIM(A2925),7,FIND(" ",TRIM(A2925)&amp;" ",7)-7),""),"")</x:f>
      </x:c>
      <x:c r="F2925" t="str">
        <x:f>IF(E2925="","",TRIM(MID(TRIM(A2925),FIND(" ",TRIM(A2925)&amp;" ",7)+1,255)))</x:f>
      </x:c>
      <x:c r="G2925" t="str">
        <x:f>IF(E2925="","",IF(COUNTIF('DATA QCEW'!$A$2:$A$20,E2925)&gt;0,"19-SECTOR","DETAIL / OTHER"))</x:f>
      </x:c>
    </x:row>
    <x:row r="2926">
      <x:c r="D2926" s="22"/>
      <x:c r="E2926" t="str">
        <x:f>IF(LEFT(TRIM(A2926),6)="NAICS ",IFERROR(MID(TRIM(A2926),7,FIND(" ",TRIM(A2926)&amp;" ",7)-7),""),"")</x:f>
      </x:c>
      <x:c r="F2926" t="str">
        <x:f>IF(E2926="","",TRIM(MID(TRIM(A2926),FIND(" ",TRIM(A2926)&amp;" ",7)+1,255)))</x:f>
      </x:c>
      <x:c r="G2926" t="str">
        <x:f>IF(E2926="","",IF(COUNTIF('DATA QCEW'!$A$2:$A$20,E2926)&gt;0,"19-SECTOR","DETAIL / OTHER"))</x:f>
      </x:c>
    </x:row>
    <x:row r="2927">
      <x:c r="D2927" s="22"/>
      <x:c r="E2927" t="str">
        <x:f>IF(LEFT(TRIM(A2927),6)="NAICS ",IFERROR(MID(TRIM(A2927),7,FIND(" ",TRIM(A2927)&amp;" ",7)-7),""),"")</x:f>
      </x:c>
      <x:c r="F2927" t="str">
        <x:f>IF(E2927="","",TRIM(MID(TRIM(A2927),FIND(" ",TRIM(A2927)&amp;" ",7)+1,255)))</x:f>
      </x:c>
      <x:c r="G2927" t="str">
        <x:f>IF(E2927="","",IF(COUNTIF('DATA QCEW'!$A$2:$A$20,E2927)&gt;0,"19-SECTOR","DETAIL / OTHER"))</x:f>
      </x:c>
    </x:row>
    <x:row r="2928">
      <x:c r="D2928" s="22"/>
      <x:c r="E2928" t="str">
        <x:f>IF(LEFT(TRIM(A2928),6)="NAICS ",IFERROR(MID(TRIM(A2928),7,FIND(" ",TRIM(A2928)&amp;" ",7)-7),""),"")</x:f>
      </x:c>
      <x:c r="F2928" t="str">
        <x:f>IF(E2928="","",TRIM(MID(TRIM(A2928),FIND(" ",TRIM(A2928)&amp;" ",7)+1,255)))</x:f>
      </x:c>
      <x:c r="G2928" t="str">
        <x:f>IF(E2928="","",IF(COUNTIF('DATA QCEW'!$A$2:$A$20,E2928)&gt;0,"19-SECTOR","DETAIL / OTHER"))</x:f>
      </x:c>
    </x:row>
    <x:row r="2929">
      <x:c r="D2929" s="22"/>
      <x:c r="E2929" t="str">
        <x:f>IF(LEFT(TRIM(A2929),6)="NAICS ",IFERROR(MID(TRIM(A2929),7,FIND(" ",TRIM(A2929)&amp;" ",7)-7),""),"")</x:f>
      </x:c>
      <x:c r="F2929" t="str">
        <x:f>IF(E2929="","",TRIM(MID(TRIM(A2929),FIND(" ",TRIM(A2929)&amp;" ",7)+1,255)))</x:f>
      </x:c>
      <x:c r="G2929" t="str">
        <x:f>IF(E2929="","",IF(COUNTIF('DATA QCEW'!$A$2:$A$20,E2929)&gt;0,"19-SECTOR","DETAIL / OTHER"))</x:f>
      </x:c>
    </x:row>
    <x:row r="2930">
      <x:c r="D2930" s="22"/>
      <x:c r="E2930" t="str">
        <x:f>IF(LEFT(TRIM(A2930),6)="NAICS ",IFERROR(MID(TRIM(A2930),7,FIND(" ",TRIM(A2930)&amp;" ",7)-7),""),"")</x:f>
      </x:c>
      <x:c r="F2930" t="str">
        <x:f>IF(E2930="","",TRIM(MID(TRIM(A2930),FIND(" ",TRIM(A2930)&amp;" ",7)+1,255)))</x:f>
      </x:c>
      <x:c r="G2930" t="str">
        <x:f>IF(E2930="","",IF(COUNTIF('DATA QCEW'!$A$2:$A$20,E2930)&gt;0,"19-SECTOR","DETAIL / OTHER"))</x:f>
      </x:c>
    </x:row>
    <x:row r="2931">
      <x:c r="D2931" s="22"/>
      <x:c r="E2931" t="str">
        <x:f>IF(LEFT(TRIM(A2931),6)="NAICS ",IFERROR(MID(TRIM(A2931),7,FIND(" ",TRIM(A2931)&amp;" ",7)-7),""),"")</x:f>
      </x:c>
      <x:c r="F2931" t="str">
        <x:f>IF(E2931="","",TRIM(MID(TRIM(A2931),FIND(" ",TRIM(A2931)&amp;" ",7)+1,255)))</x:f>
      </x:c>
      <x:c r="G2931" t="str">
        <x:f>IF(E2931="","",IF(COUNTIF('DATA QCEW'!$A$2:$A$20,E2931)&gt;0,"19-SECTOR","DETAIL / OTHER"))</x:f>
      </x:c>
    </x:row>
    <x:row r="2932">
      <x:c r="D2932" s="22"/>
      <x:c r="E2932" t="str">
        <x:f>IF(LEFT(TRIM(A2932),6)="NAICS ",IFERROR(MID(TRIM(A2932),7,FIND(" ",TRIM(A2932)&amp;" ",7)-7),""),"")</x:f>
      </x:c>
      <x:c r="F2932" t="str">
        <x:f>IF(E2932="","",TRIM(MID(TRIM(A2932),FIND(" ",TRIM(A2932)&amp;" ",7)+1,255)))</x:f>
      </x:c>
      <x:c r="G2932" t="str">
        <x:f>IF(E2932="","",IF(COUNTIF('DATA QCEW'!$A$2:$A$20,E2932)&gt;0,"19-SECTOR","DETAIL / OTHER"))</x:f>
      </x:c>
    </x:row>
    <x:row r="2933">
      <x:c r="D2933" s="22"/>
      <x:c r="E2933" t="str">
        <x:f>IF(LEFT(TRIM(A2933),6)="NAICS ",IFERROR(MID(TRIM(A2933),7,FIND(" ",TRIM(A2933)&amp;" ",7)-7),""),"")</x:f>
      </x:c>
      <x:c r="F2933" t="str">
        <x:f>IF(E2933="","",TRIM(MID(TRIM(A2933),FIND(" ",TRIM(A2933)&amp;" ",7)+1,255)))</x:f>
      </x:c>
      <x:c r="G2933" t="str">
        <x:f>IF(E2933="","",IF(COUNTIF('DATA QCEW'!$A$2:$A$20,E2933)&gt;0,"19-SECTOR","DETAIL / OTHER"))</x:f>
      </x:c>
    </x:row>
    <x:row r="2934">
      <x:c r="D2934" s="22"/>
      <x:c r="E2934" t="str">
        <x:f>IF(LEFT(TRIM(A2934),6)="NAICS ",IFERROR(MID(TRIM(A2934),7,FIND(" ",TRIM(A2934)&amp;" ",7)-7),""),"")</x:f>
      </x:c>
      <x:c r="F2934" t="str">
        <x:f>IF(E2934="","",TRIM(MID(TRIM(A2934),FIND(" ",TRIM(A2934)&amp;" ",7)+1,255)))</x:f>
      </x:c>
      <x:c r="G2934" t="str">
        <x:f>IF(E2934="","",IF(COUNTIF('DATA QCEW'!$A$2:$A$20,E2934)&gt;0,"19-SECTOR","DETAIL / OTHER"))</x:f>
      </x:c>
    </x:row>
    <x:row r="2935">
      <x:c r="D2935" s="22"/>
      <x:c r="E2935" t="str">
        <x:f>IF(LEFT(TRIM(A2935),6)="NAICS ",IFERROR(MID(TRIM(A2935),7,FIND(" ",TRIM(A2935)&amp;" ",7)-7),""),"")</x:f>
      </x:c>
      <x:c r="F2935" t="str">
        <x:f>IF(E2935="","",TRIM(MID(TRIM(A2935),FIND(" ",TRIM(A2935)&amp;" ",7)+1,255)))</x:f>
      </x:c>
      <x:c r="G2935" t="str">
        <x:f>IF(E2935="","",IF(COUNTIF('DATA QCEW'!$A$2:$A$20,E2935)&gt;0,"19-SECTOR","DETAIL / OTHER"))</x:f>
      </x:c>
    </x:row>
    <x:row r="2936">
      <x:c r="D2936" s="22"/>
      <x:c r="E2936" t="str">
        <x:f>IF(LEFT(TRIM(A2936),6)="NAICS ",IFERROR(MID(TRIM(A2936),7,FIND(" ",TRIM(A2936)&amp;" ",7)-7),""),"")</x:f>
      </x:c>
      <x:c r="F2936" t="str">
        <x:f>IF(E2936="","",TRIM(MID(TRIM(A2936),FIND(" ",TRIM(A2936)&amp;" ",7)+1,255)))</x:f>
      </x:c>
      <x:c r="G2936" t="str">
        <x:f>IF(E2936="","",IF(COUNTIF('DATA QCEW'!$A$2:$A$20,E2936)&gt;0,"19-SECTOR","DETAIL / OTHER"))</x:f>
      </x:c>
    </x:row>
    <x:row r="2937">
      <x:c r="D2937" s="22"/>
      <x:c r="E2937" t="str">
        <x:f>IF(LEFT(TRIM(A2937),6)="NAICS ",IFERROR(MID(TRIM(A2937),7,FIND(" ",TRIM(A2937)&amp;" ",7)-7),""),"")</x:f>
      </x:c>
      <x:c r="F2937" t="str">
        <x:f>IF(E2937="","",TRIM(MID(TRIM(A2937),FIND(" ",TRIM(A2937)&amp;" ",7)+1,255)))</x:f>
      </x:c>
      <x:c r="G2937" t="str">
        <x:f>IF(E2937="","",IF(COUNTIF('DATA QCEW'!$A$2:$A$20,E2937)&gt;0,"19-SECTOR","DETAIL / OTHER"))</x:f>
      </x:c>
    </x:row>
    <x:row r="2938">
      <x:c r="D2938" s="22"/>
      <x:c r="E2938" t="str">
        <x:f>IF(LEFT(TRIM(A2938),6)="NAICS ",IFERROR(MID(TRIM(A2938),7,FIND(" ",TRIM(A2938)&amp;" ",7)-7),""),"")</x:f>
      </x:c>
      <x:c r="F2938" t="str">
        <x:f>IF(E2938="","",TRIM(MID(TRIM(A2938),FIND(" ",TRIM(A2938)&amp;" ",7)+1,255)))</x:f>
      </x:c>
      <x:c r="G2938" t="str">
        <x:f>IF(E2938="","",IF(COUNTIF('DATA QCEW'!$A$2:$A$20,E2938)&gt;0,"19-SECTOR","DETAIL / OTHER"))</x:f>
      </x:c>
    </x:row>
    <x:row r="2939">
      <x:c r="D2939" s="22"/>
      <x:c r="E2939" t="str">
        <x:f>IF(LEFT(TRIM(A2939),6)="NAICS ",IFERROR(MID(TRIM(A2939),7,FIND(" ",TRIM(A2939)&amp;" ",7)-7),""),"")</x:f>
      </x:c>
      <x:c r="F2939" t="str">
        <x:f>IF(E2939="","",TRIM(MID(TRIM(A2939),FIND(" ",TRIM(A2939)&amp;" ",7)+1,255)))</x:f>
      </x:c>
      <x:c r="G2939" t="str">
        <x:f>IF(E2939="","",IF(COUNTIF('DATA QCEW'!$A$2:$A$20,E2939)&gt;0,"19-SECTOR","DETAIL / OTHER"))</x:f>
      </x:c>
    </x:row>
    <x:row r="2940">
      <x:c r="D2940" s="22"/>
      <x:c r="E2940" t="str">
        <x:f>IF(LEFT(TRIM(A2940),6)="NAICS ",IFERROR(MID(TRIM(A2940),7,FIND(" ",TRIM(A2940)&amp;" ",7)-7),""),"")</x:f>
      </x:c>
      <x:c r="F2940" t="str">
        <x:f>IF(E2940="","",TRIM(MID(TRIM(A2940),FIND(" ",TRIM(A2940)&amp;" ",7)+1,255)))</x:f>
      </x:c>
      <x:c r="G2940" t="str">
        <x:f>IF(E2940="","",IF(COUNTIF('DATA QCEW'!$A$2:$A$20,E2940)&gt;0,"19-SECTOR","DETAIL / OTHER"))</x:f>
      </x:c>
    </x:row>
    <x:row r="2941">
      <x:c r="D2941" s="22"/>
      <x:c r="E2941" t="str">
        <x:f>IF(LEFT(TRIM(A2941),6)="NAICS ",IFERROR(MID(TRIM(A2941),7,FIND(" ",TRIM(A2941)&amp;" ",7)-7),""),"")</x:f>
      </x:c>
      <x:c r="F2941" t="str">
        <x:f>IF(E2941="","",TRIM(MID(TRIM(A2941),FIND(" ",TRIM(A2941)&amp;" ",7)+1,255)))</x:f>
      </x:c>
      <x:c r="G2941" t="str">
        <x:f>IF(E2941="","",IF(COUNTIF('DATA QCEW'!$A$2:$A$20,E2941)&gt;0,"19-SECTOR","DETAIL / OTHER"))</x:f>
      </x:c>
    </x:row>
    <x:row r="2942">
      <x:c r="D2942" s="22"/>
      <x:c r="E2942" t="str">
        <x:f>IF(LEFT(TRIM(A2942),6)="NAICS ",IFERROR(MID(TRIM(A2942),7,FIND(" ",TRIM(A2942)&amp;" ",7)-7),""),"")</x:f>
      </x:c>
      <x:c r="F2942" t="str">
        <x:f>IF(E2942="","",TRIM(MID(TRIM(A2942),FIND(" ",TRIM(A2942)&amp;" ",7)+1,255)))</x:f>
      </x:c>
      <x:c r="G2942" t="str">
        <x:f>IF(E2942="","",IF(COUNTIF('DATA QCEW'!$A$2:$A$20,E2942)&gt;0,"19-SECTOR","DETAIL / OTHER"))</x:f>
      </x:c>
    </x:row>
    <x:row r="2943">
      <x:c r="D2943" s="22"/>
      <x:c r="E2943" t="str">
        <x:f>IF(LEFT(TRIM(A2943),6)="NAICS ",IFERROR(MID(TRIM(A2943),7,FIND(" ",TRIM(A2943)&amp;" ",7)-7),""),"")</x:f>
      </x:c>
      <x:c r="F2943" t="str">
        <x:f>IF(E2943="","",TRIM(MID(TRIM(A2943),FIND(" ",TRIM(A2943)&amp;" ",7)+1,255)))</x:f>
      </x:c>
      <x:c r="G2943" t="str">
        <x:f>IF(E2943="","",IF(COUNTIF('DATA QCEW'!$A$2:$A$20,E2943)&gt;0,"19-SECTOR","DETAIL / OTHER"))</x:f>
      </x:c>
    </x:row>
    <x:row r="2944">
      <x:c r="D2944" s="22"/>
      <x:c r="E2944" t="str">
        <x:f>IF(LEFT(TRIM(A2944),6)="NAICS ",IFERROR(MID(TRIM(A2944),7,FIND(" ",TRIM(A2944)&amp;" ",7)-7),""),"")</x:f>
      </x:c>
      <x:c r="F2944" t="str">
        <x:f>IF(E2944="","",TRIM(MID(TRIM(A2944),FIND(" ",TRIM(A2944)&amp;" ",7)+1,255)))</x:f>
      </x:c>
      <x:c r="G2944" t="str">
        <x:f>IF(E2944="","",IF(COUNTIF('DATA QCEW'!$A$2:$A$20,E2944)&gt;0,"19-SECTOR","DETAIL / OTHER"))</x:f>
      </x:c>
    </x:row>
    <x:row r="2945">
      <x:c r="D2945" s="22"/>
      <x:c r="E2945" t="str">
        <x:f>IF(LEFT(TRIM(A2945),6)="NAICS ",IFERROR(MID(TRIM(A2945),7,FIND(" ",TRIM(A2945)&amp;" ",7)-7),""),"")</x:f>
      </x:c>
      <x:c r="F2945" t="str">
        <x:f>IF(E2945="","",TRIM(MID(TRIM(A2945),FIND(" ",TRIM(A2945)&amp;" ",7)+1,255)))</x:f>
      </x:c>
      <x:c r="G2945" t="str">
        <x:f>IF(E2945="","",IF(COUNTIF('DATA QCEW'!$A$2:$A$20,E2945)&gt;0,"19-SECTOR","DETAIL / OTHER"))</x:f>
      </x:c>
    </x:row>
    <x:row r="2946">
      <x:c r="D2946" s="22"/>
      <x:c r="E2946" t="str">
        <x:f>IF(LEFT(TRIM(A2946),6)="NAICS ",IFERROR(MID(TRIM(A2946),7,FIND(" ",TRIM(A2946)&amp;" ",7)-7),""),"")</x:f>
      </x:c>
      <x:c r="F2946" t="str">
        <x:f>IF(E2946="","",TRIM(MID(TRIM(A2946),FIND(" ",TRIM(A2946)&amp;" ",7)+1,255)))</x:f>
      </x:c>
      <x:c r="G2946" t="str">
        <x:f>IF(E2946="","",IF(COUNTIF('DATA QCEW'!$A$2:$A$20,E2946)&gt;0,"19-SECTOR","DETAIL / OTHER"))</x:f>
      </x:c>
    </x:row>
    <x:row r="2947">
      <x:c r="D2947" s="22"/>
      <x:c r="E2947" t="str">
        <x:f>IF(LEFT(TRIM(A2947),6)="NAICS ",IFERROR(MID(TRIM(A2947),7,FIND(" ",TRIM(A2947)&amp;" ",7)-7),""),"")</x:f>
      </x:c>
      <x:c r="F2947" t="str">
        <x:f>IF(E2947="","",TRIM(MID(TRIM(A2947),FIND(" ",TRIM(A2947)&amp;" ",7)+1,255)))</x:f>
      </x:c>
      <x:c r="G2947" t="str">
        <x:f>IF(E2947="","",IF(COUNTIF('DATA QCEW'!$A$2:$A$20,E2947)&gt;0,"19-SECTOR","DETAIL / OTHER"))</x:f>
      </x:c>
    </x:row>
    <x:row r="2948">
      <x:c r="D2948" s="22"/>
      <x:c r="E2948" t="str">
        <x:f>IF(LEFT(TRIM(A2948),6)="NAICS ",IFERROR(MID(TRIM(A2948),7,FIND(" ",TRIM(A2948)&amp;" ",7)-7),""),"")</x:f>
      </x:c>
      <x:c r="F2948" t="str">
        <x:f>IF(E2948="","",TRIM(MID(TRIM(A2948),FIND(" ",TRIM(A2948)&amp;" ",7)+1,255)))</x:f>
      </x:c>
      <x:c r="G2948" t="str">
        <x:f>IF(E2948="","",IF(COUNTIF('DATA QCEW'!$A$2:$A$20,E2948)&gt;0,"19-SECTOR","DETAIL / OTHER"))</x:f>
      </x:c>
    </x:row>
    <x:row r="2949">
      <x:c r="D2949" s="22"/>
      <x:c r="E2949" t="str">
        <x:f>IF(LEFT(TRIM(A2949),6)="NAICS ",IFERROR(MID(TRIM(A2949),7,FIND(" ",TRIM(A2949)&amp;" ",7)-7),""),"")</x:f>
      </x:c>
      <x:c r="F2949" t="str">
        <x:f>IF(E2949="","",TRIM(MID(TRIM(A2949),FIND(" ",TRIM(A2949)&amp;" ",7)+1,255)))</x:f>
      </x:c>
      <x:c r="G2949" t="str">
        <x:f>IF(E2949="","",IF(COUNTIF('DATA QCEW'!$A$2:$A$20,E2949)&gt;0,"19-SECTOR","DETAIL / OTHER"))</x:f>
      </x:c>
    </x:row>
    <x:row r="2950">
      <x:c r="D2950" s="22"/>
      <x:c r="E2950" t="str">
        <x:f>IF(LEFT(TRIM(A2950),6)="NAICS ",IFERROR(MID(TRIM(A2950),7,FIND(" ",TRIM(A2950)&amp;" ",7)-7),""),"")</x:f>
      </x:c>
      <x:c r="F2950" t="str">
        <x:f>IF(E2950="","",TRIM(MID(TRIM(A2950),FIND(" ",TRIM(A2950)&amp;" ",7)+1,255)))</x:f>
      </x:c>
      <x:c r="G2950" t="str">
        <x:f>IF(E2950="","",IF(COUNTIF('DATA QCEW'!$A$2:$A$20,E2950)&gt;0,"19-SECTOR","DETAIL / OTHER"))</x:f>
      </x:c>
    </x:row>
    <x:row r="2951">
      <x:c r="D2951" s="22"/>
      <x:c r="E2951" t="str">
        <x:f>IF(LEFT(TRIM(A2951),6)="NAICS ",IFERROR(MID(TRIM(A2951),7,FIND(" ",TRIM(A2951)&amp;" ",7)-7),""),"")</x:f>
      </x:c>
      <x:c r="F2951" t="str">
        <x:f>IF(E2951="","",TRIM(MID(TRIM(A2951),FIND(" ",TRIM(A2951)&amp;" ",7)+1,255)))</x:f>
      </x:c>
      <x:c r="G2951" t="str">
        <x:f>IF(E2951="","",IF(COUNTIF('DATA QCEW'!$A$2:$A$20,E2951)&gt;0,"19-SECTOR","DETAIL / OTHER"))</x:f>
      </x:c>
    </x:row>
    <x:row r="2952">
      <x:c r="D2952" s="22"/>
      <x:c r="E2952" t="str">
        <x:f>IF(LEFT(TRIM(A2952),6)="NAICS ",IFERROR(MID(TRIM(A2952),7,FIND(" ",TRIM(A2952)&amp;" ",7)-7),""),"")</x:f>
      </x:c>
      <x:c r="F2952" t="str">
        <x:f>IF(E2952="","",TRIM(MID(TRIM(A2952),FIND(" ",TRIM(A2952)&amp;" ",7)+1,255)))</x:f>
      </x:c>
      <x:c r="G2952" t="str">
        <x:f>IF(E2952="","",IF(COUNTIF('DATA QCEW'!$A$2:$A$20,E2952)&gt;0,"19-SECTOR","DETAIL / OTHER"))</x:f>
      </x:c>
    </x:row>
    <x:row r="2953">
      <x:c r="D2953" s="22"/>
      <x:c r="E2953" t="str">
        <x:f>IF(LEFT(TRIM(A2953),6)="NAICS ",IFERROR(MID(TRIM(A2953),7,FIND(" ",TRIM(A2953)&amp;" ",7)-7),""),"")</x:f>
      </x:c>
      <x:c r="F2953" t="str">
        <x:f>IF(E2953="","",TRIM(MID(TRIM(A2953),FIND(" ",TRIM(A2953)&amp;" ",7)+1,255)))</x:f>
      </x:c>
      <x:c r="G2953" t="str">
        <x:f>IF(E2953="","",IF(COUNTIF('DATA QCEW'!$A$2:$A$20,E2953)&gt;0,"19-SECTOR","DETAIL / OTHER"))</x:f>
      </x:c>
    </x:row>
    <x:row r="2954">
      <x:c r="D2954" s="22"/>
      <x:c r="E2954" t="str">
        <x:f>IF(LEFT(TRIM(A2954),6)="NAICS ",IFERROR(MID(TRIM(A2954),7,FIND(" ",TRIM(A2954)&amp;" ",7)-7),""),"")</x:f>
      </x:c>
      <x:c r="F2954" t="str">
        <x:f>IF(E2954="","",TRIM(MID(TRIM(A2954),FIND(" ",TRIM(A2954)&amp;" ",7)+1,255)))</x:f>
      </x:c>
      <x:c r="G2954" t="str">
        <x:f>IF(E2954="","",IF(COUNTIF('DATA QCEW'!$A$2:$A$20,E2954)&gt;0,"19-SECTOR","DETAIL / OTHER"))</x:f>
      </x:c>
    </x:row>
    <x:row r="2955">
      <x:c r="D2955" s="22"/>
      <x:c r="E2955" t="str">
        <x:f>IF(LEFT(TRIM(A2955),6)="NAICS ",IFERROR(MID(TRIM(A2955),7,FIND(" ",TRIM(A2955)&amp;" ",7)-7),""),"")</x:f>
      </x:c>
      <x:c r="F2955" t="str">
        <x:f>IF(E2955="","",TRIM(MID(TRIM(A2955),FIND(" ",TRIM(A2955)&amp;" ",7)+1,255)))</x:f>
      </x:c>
      <x:c r="G2955" t="str">
        <x:f>IF(E2955="","",IF(COUNTIF('DATA QCEW'!$A$2:$A$20,E2955)&gt;0,"19-SECTOR","DETAIL / OTHER"))</x:f>
      </x:c>
    </x:row>
    <x:row r="2956">
      <x:c r="D2956" s="22"/>
      <x:c r="E2956" t="str">
        <x:f>IF(LEFT(TRIM(A2956),6)="NAICS ",IFERROR(MID(TRIM(A2956),7,FIND(" ",TRIM(A2956)&amp;" ",7)-7),""),"")</x:f>
      </x:c>
      <x:c r="F2956" t="str">
        <x:f>IF(E2956="","",TRIM(MID(TRIM(A2956),FIND(" ",TRIM(A2956)&amp;" ",7)+1,255)))</x:f>
      </x:c>
      <x:c r="G2956" t="str">
        <x:f>IF(E2956="","",IF(COUNTIF('DATA QCEW'!$A$2:$A$20,E2956)&gt;0,"19-SECTOR","DETAIL / OTHER"))</x:f>
      </x:c>
    </x:row>
    <x:row r="2957">
      <x:c r="D2957" s="22"/>
      <x:c r="E2957" t="str">
        <x:f>IF(LEFT(TRIM(A2957),6)="NAICS ",IFERROR(MID(TRIM(A2957),7,FIND(" ",TRIM(A2957)&amp;" ",7)-7),""),"")</x:f>
      </x:c>
      <x:c r="F2957" t="str">
        <x:f>IF(E2957="","",TRIM(MID(TRIM(A2957),FIND(" ",TRIM(A2957)&amp;" ",7)+1,255)))</x:f>
      </x:c>
      <x:c r="G2957" t="str">
        <x:f>IF(E2957="","",IF(COUNTIF('DATA QCEW'!$A$2:$A$20,E2957)&gt;0,"19-SECTOR","DETAIL / OTHER"))</x:f>
      </x:c>
    </x:row>
    <x:row r="2958">
      <x:c r="D2958" s="22"/>
      <x:c r="E2958" t="str">
        <x:f>IF(LEFT(TRIM(A2958),6)="NAICS ",IFERROR(MID(TRIM(A2958),7,FIND(" ",TRIM(A2958)&amp;" ",7)-7),""),"")</x:f>
      </x:c>
      <x:c r="F2958" t="str">
        <x:f>IF(E2958="","",TRIM(MID(TRIM(A2958),FIND(" ",TRIM(A2958)&amp;" ",7)+1,255)))</x:f>
      </x:c>
      <x:c r="G2958" t="str">
        <x:f>IF(E2958="","",IF(COUNTIF('DATA QCEW'!$A$2:$A$20,E2958)&gt;0,"19-SECTOR","DETAIL / OTHER"))</x:f>
      </x:c>
    </x:row>
    <x:row r="2959">
      <x:c r="D2959" s="22"/>
      <x:c r="E2959" t="str">
        <x:f>IF(LEFT(TRIM(A2959),6)="NAICS ",IFERROR(MID(TRIM(A2959),7,FIND(" ",TRIM(A2959)&amp;" ",7)-7),""),"")</x:f>
      </x:c>
      <x:c r="F2959" t="str">
        <x:f>IF(E2959="","",TRIM(MID(TRIM(A2959),FIND(" ",TRIM(A2959)&amp;" ",7)+1,255)))</x:f>
      </x:c>
      <x:c r="G2959" t="str">
        <x:f>IF(E2959="","",IF(COUNTIF('DATA QCEW'!$A$2:$A$20,E2959)&gt;0,"19-SECTOR","DETAIL / OTHER"))</x:f>
      </x:c>
    </x:row>
    <x:row r="2960">
      <x:c r="D2960" s="22"/>
      <x:c r="E2960" t="str">
        <x:f>IF(LEFT(TRIM(A2960),6)="NAICS ",IFERROR(MID(TRIM(A2960),7,FIND(" ",TRIM(A2960)&amp;" ",7)-7),""),"")</x:f>
      </x:c>
      <x:c r="F2960" t="str">
        <x:f>IF(E2960="","",TRIM(MID(TRIM(A2960),FIND(" ",TRIM(A2960)&amp;" ",7)+1,255)))</x:f>
      </x:c>
      <x:c r="G2960" t="str">
        <x:f>IF(E2960="","",IF(COUNTIF('DATA QCEW'!$A$2:$A$20,E2960)&gt;0,"19-SECTOR","DETAIL / OTHER"))</x:f>
      </x:c>
    </x:row>
    <x:row r="2961">
      <x:c r="D2961" s="22"/>
      <x:c r="E2961" t="str">
        <x:f>IF(LEFT(TRIM(A2961),6)="NAICS ",IFERROR(MID(TRIM(A2961),7,FIND(" ",TRIM(A2961)&amp;" ",7)-7),""),"")</x:f>
      </x:c>
      <x:c r="F2961" t="str">
        <x:f>IF(E2961="","",TRIM(MID(TRIM(A2961),FIND(" ",TRIM(A2961)&amp;" ",7)+1,255)))</x:f>
      </x:c>
      <x:c r="G2961" t="str">
        <x:f>IF(E2961="","",IF(COUNTIF('DATA QCEW'!$A$2:$A$20,E2961)&gt;0,"19-SECTOR","DETAIL / OTHER"))</x:f>
      </x:c>
    </x:row>
    <x:row r="2962">
      <x:c r="D2962" s="22"/>
      <x:c r="E2962" t="str">
        <x:f>IF(LEFT(TRIM(A2962),6)="NAICS ",IFERROR(MID(TRIM(A2962),7,FIND(" ",TRIM(A2962)&amp;" ",7)-7),""),"")</x:f>
      </x:c>
      <x:c r="F2962" t="str">
        <x:f>IF(E2962="","",TRIM(MID(TRIM(A2962),FIND(" ",TRIM(A2962)&amp;" ",7)+1,255)))</x:f>
      </x:c>
      <x:c r="G2962" t="str">
        <x:f>IF(E2962="","",IF(COUNTIF('DATA QCEW'!$A$2:$A$20,E2962)&gt;0,"19-SECTOR","DETAIL / OTHER"))</x:f>
      </x:c>
    </x:row>
    <x:row r="2963">
      <x:c r="D2963" s="22"/>
      <x:c r="E2963" t="str">
        <x:f>IF(LEFT(TRIM(A2963),6)="NAICS ",IFERROR(MID(TRIM(A2963),7,FIND(" ",TRIM(A2963)&amp;" ",7)-7),""),"")</x:f>
      </x:c>
      <x:c r="F2963" t="str">
        <x:f>IF(E2963="","",TRIM(MID(TRIM(A2963),FIND(" ",TRIM(A2963)&amp;" ",7)+1,255)))</x:f>
      </x:c>
      <x:c r="G2963" t="str">
        <x:f>IF(E2963="","",IF(COUNTIF('DATA QCEW'!$A$2:$A$20,E2963)&gt;0,"19-SECTOR","DETAIL / OTHER"))</x:f>
      </x:c>
    </x:row>
    <x:row r="2964">
      <x:c r="D2964" s="22"/>
      <x:c r="E2964" t="str">
        <x:f>IF(LEFT(TRIM(A2964),6)="NAICS ",IFERROR(MID(TRIM(A2964),7,FIND(" ",TRIM(A2964)&amp;" ",7)-7),""),"")</x:f>
      </x:c>
      <x:c r="F2964" t="str">
        <x:f>IF(E2964="","",TRIM(MID(TRIM(A2964),FIND(" ",TRIM(A2964)&amp;" ",7)+1,255)))</x:f>
      </x:c>
      <x:c r="G2964" t="str">
        <x:f>IF(E2964="","",IF(COUNTIF('DATA QCEW'!$A$2:$A$20,E2964)&gt;0,"19-SECTOR","DETAIL / OTHER"))</x:f>
      </x:c>
    </x:row>
    <x:row r="2965">
      <x:c r="D2965" s="22"/>
      <x:c r="E2965" t="str">
        <x:f>IF(LEFT(TRIM(A2965),6)="NAICS ",IFERROR(MID(TRIM(A2965),7,FIND(" ",TRIM(A2965)&amp;" ",7)-7),""),"")</x:f>
      </x:c>
      <x:c r="F2965" t="str">
        <x:f>IF(E2965="","",TRIM(MID(TRIM(A2965),FIND(" ",TRIM(A2965)&amp;" ",7)+1,255)))</x:f>
      </x:c>
      <x:c r="G2965" t="str">
        <x:f>IF(E2965="","",IF(COUNTIF('DATA QCEW'!$A$2:$A$20,E2965)&gt;0,"19-SECTOR","DETAIL / OTHER"))</x:f>
      </x:c>
    </x:row>
    <x:row r="2966">
      <x:c r="D2966" s="22"/>
      <x:c r="E2966" t="str">
        <x:f>IF(LEFT(TRIM(A2966),6)="NAICS ",IFERROR(MID(TRIM(A2966),7,FIND(" ",TRIM(A2966)&amp;" ",7)-7),""),"")</x:f>
      </x:c>
      <x:c r="F2966" t="str">
        <x:f>IF(E2966="","",TRIM(MID(TRIM(A2966),FIND(" ",TRIM(A2966)&amp;" ",7)+1,255)))</x:f>
      </x:c>
      <x:c r="G2966" t="str">
        <x:f>IF(E2966="","",IF(COUNTIF('DATA QCEW'!$A$2:$A$20,E2966)&gt;0,"19-SECTOR","DETAIL / OTHER"))</x:f>
      </x:c>
    </x:row>
    <x:row r="2967">
      <x:c r="D2967" s="22"/>
      <x:c r="E2967" t="str">
        <x:f>IF(LEFT(TRIM(A2967),6)="NAICS ",IFERROR(MID(TRIM(A2967),7,FIND(" ",TRIM(A2967)&amp;" ",7)-7),""),"")</x:f>
      </x:c>
      <x:c r="F2967" t="str">
        <x:f>IF(E2967="","",TRIM(MID(TRIM(A2967),FIND(" ",TRIM(A2967)&amp;" ",7)+1,255)))</x:f>
      </x:c>
      <x:c r="G2967" t="str">
        <x:f>IF(E2967="","",IF(COUNTIF('DATA QCEW'!$A$2:$A$20,E2967)&gt;0,"19-SECTOR","DETAIL / OTHER"))</x:f>
      </x:c>
    </x:row>
    <x:row r="2968">
      <x:c r="D2968" s="22"/>
      <x:c r="E2968" t="str">
        <x:f>IF(LEFT(TRIM(A2968),6)="NAICS ",IFERROR(MID(TRIM(A2968),7,FIND(" ",TRIM(A2968)&amp;" ",7)-7),""),"")</x:f>
      </x:c>
      <x:c r="F2968" t="str">
        <x:f>IF(E2968="","",TRIM(MID(TRIM(A2968),FIND(" ",TRIM(A2968)&amp;" ",7)+1,255)))</x:f>
      </x:c>
      <x:c r="G2968" t="str">
        <x:f>IF(E2968="","",IF(COUNTIF('DATA QCEW'!$A$2:$A$20,E2968)&gt;0,"19-SECTOR","DETAIL / OTHER"))</x:f>
      </x:c>
    </x:row>
    <x:row r="2969">
      <x:c r="D2969" s="22"/>
      <x:c r="E2969" t="str">
        <x:f>IF(LEFT(TRIM(A2969),6)="NAICS ",IFERROR(MID(TRIM(A2969),7,FIND(" ",TRIM(A2969)&amp;" ",7)-7),""),"")</x:f>
      </x:c>
      <x:c r="F2969" t="str">
        <x:f>IF(E2969="","",TRIM(MID(TRIM(A2969),FIND(" ",TRIM(A2969)&amp;" ",7)+1,255)))</x:f>
      </x:c>
      <x:c r="G2969" t="str">
        <x:f>IF(E2969="","",IF(COUNTIF('DATA QCEW'!$A$2:$A$20,E2969)&gt;0,"19-SECTOR","DETAIL / OTHER"))</x:f>
      </x:c>
    </x:row>
    <x:row r="2970">
      <x:c r="D2970" s="22"/>
      <x:c r="E2970" t="str">
        <x:f>IF(LEFT(TRIM(A2970),6)="NAICS ",IFERROR(MID(TRIM(A2970),7,FIND(" ",TRIM(A2970)&amp;" ",7)-7),""),"")</x:f>
      </x:c>
      <x:c r="F2970" t="str">
        <x:f>IF(E2970="","",TRIM(MID(TRIM(A2970),FIND(" ",TRIM(A2970)&amp;" ",7)+1,255)))</x:f>
      </x:c>
      <x:c r="G2970" t="str">
        <x:f>IF(E2970="","",IF(COUNTIF('DATA QCEW'!$A$2:$A$20,E2970)&gt;0,"19-SECTOR","DETAIL / OTHER"))</x:f>
      </x:c>
    </x:row>
    <x:row r="2971">
      <x:c r="D2971" s="22"/>
      <x:c r="E2971" t="str">
        <x:f>IF(LEFT(TRIM(A2971),6)="NAICS ",IFERROR(MID(TRIM(A2971),7,FIND(" ",TRIM(A2971)&amp;" ",7)-7),""),"")</x:f>
      </x:c>
      <x:c r="F2971" t="str">
        <x:f>IF(E2971="","",TRIM(MID(TRIM(A2971),FIND(" ",TRIM(A2971)&amp;" ",7)+1,255)))</x:f>
      </x:c>
      <x:c r="G2971" t="str">
        <x:f>IF(E2971="","",IF(COUNTIF('DATA QCEW'!$A$2:$A$20,E2971)&gt;0,"19-SECTOR","DETAIL / OTHER"))</x:f>
      </x:c>
    </x:row>
    <x:row r="2972">
      <x:c r="D2972" s="22"/>
      <x:c r="E2972" t="str">
        <x:f>IF(LEFT(TRIM(A2972),6)="NAICS ",IFERROR(MID(TRIM(A2972),7,FIND(" ",TRIM(A2972)&amp;" ",7)-7),""),"")</x:f>
      </x:c>
      <x:c r="F2972" t="str">
        <x:f>IF(E2972="","",TRIM(MID(TRIM(A2972),FIND(" ",TRIM(A2972)&amp;" ",7)+1,255)))</x:f>
      </x:c>
      <x:c r="G2972" t="str">
        <x:f>IF(E2972="","",IF(COUNTIF('DATA QCEW'!$A$2:$A$20,E2972)&gt;0,"19-SECTOR","DETAIL / OTHER"))</x:f>
      </x:c>
    </x:row>
    <x:row r="2973">
      <x:c r="D2973" s="22"/>
      <x:c r="E2973" t="str">
        <x:f>IF(LEFT(TRIM(A2973),6)="NAICS ",IFERROR(MID(TRIM(A2973),7,FIND(" ",TRIM(A2973)&amp;" ",7)-7),""),"")</x:f>
      </x:c>
      <x:c r="F2973" t="str">
        <x:f>IF(E2973="","",TRIM(MID(TRIM(A2973),FIND(" ",TRIM(A2973)&amp;" ",7)+1,255)))</x:f>
      </x:c>
      <x:c r="G2973" t="str">
        <x:f>IF(E2973="","",IF(COUNTIF('DATA QCEW'!$A$2:$A$20,E2973)&gt;0,"19-SECTOR","DETAIL / OTHER"))</x:f>
      </x:c>
    </x:row>
    <x:row r="2974">
      <x:c r="D2974" s="22"/>
      <x:c r="E2974" t="str">
        <x:f>IF(LEFT(TRIM(A2974),6)="NAICS ",IFERROR(MID(TRIM(A2974),7,FIND(" ",TRIM(A2974)&amp;" ",7)-7),""),"")</x:f>
      </x:c>
      <x:c r="F2974" t="str">
        <x:f>IF(E2974="","",TRIM(MID(TRIM(A2974),FIND(" ",TRIM(A2974)&amp;" ",7)+1,255)))</x:f>
      </x:c>
      <x:c r="G2974" t="str">
        <x:f>IF(E2974="","",IF(COUNTIF('DATA QCEW'!$A$2:$A$20,E2974)&gt;0,"19-SECTOR","DETAIL / OTHER"))</x:f>
      </x:c>
    </x:row>
    <x:row r="2975">
      <x:c r="D2975" s="22"/>
      <x:c r="E2975" t="str">
        <x:f>IF(LEFT(TRIM(A2975),6)="NAICS ",IFERROR(MID(TRIM(A2975),7,FIND(" ",TRIM(A2975)&amp;" ",7)-7),""),"")</x:f>
      </x:c>
      <x:c r="F2975" t="str">
        <x:f>IF(E2975="","",TRIM(MID(TRIM(A2975),FIND(" ",TRIM(A2975)&amp;" ",7)+1,255)))</x:f>
      </x:c>
      <x:c r="G2975" t="str">
        <x:f>IF(E2975="","",IF(COUNTIF('DATA QCEW'!$A$2:$A$20,E2975)&gt;0,"19-SECTOR","DETAIL / OTHER"))</x:f>
      </x:c>
    </x:row>
    <x:row r="2976">
      <x:c r="D2976" s="22"/>
      <x:c r="E2976" t="str">
        <x:f>IF(LEFT(TRIM(A2976),6)="NAICS ",IFERROR(MID(TRIM(A2976),7,FIND(" ",TRIM(A2976)&amp;" ",7)-7),""),"")</x:f>
      </x:c>
      <x:c r="F2976" t="str">
        <x:f>IF(E2976="","",TRIM(MID(TRIM(A2976),FIND(" ",TRIM(A2976)&amp;" ",7)+1,255)))</x:f>
      </x:c>
      <x:c r="G2976" t="str">
        <x:f>IF(E2976="","",IF(COUNTIF('DATA QCEW'!$A$2:$A$20,E2976)&gt;0,"19-SECTOR","DETAIL / OTHER"))</x:f>
      </x:c>
    </x:row>
    <x:row r="2977">
      <x:c r="D2977" s="22"/>
      <x:c r="E2977" t="str">
        <x:f>IF(LEFT(TRIM(A2977),6)="NAICS ",IFERROR(MID(TRIM(A2977),7,FIND(" ",TRIM(A2977)&amp;" ",7)-7),""),"")</x:f>
      </x:c>
      <x:c r="F2977" t="str">
        <x:f>IF(E2977="","",TRIM(MID(TRIM(A2977),FIND(" ",TRIM(A2977)&amp;" ",7)+1,255)))</x:f>
      </x:c>
      <x:c r="G2977" t="str">
        <x:f>IF(E2977="","",IF(COUNTIF('DATA QCEW'!$A$2:$A$20,E2977)&gt;0,"19-SECTOR","DETAIL / OTHER"))</x:f>
      </x:c>
    </x:row>
    <x:row r="2978">
      <x:c r="D2978" s="22"/>
      <x:c r="E2978" t="str">
        <x:f>IF(LEFT(TRIM(A2978),6)="NAICS ",IFERROR(MID(TRIM(A2978),7,FIND(" ",TRIM(A2978)&amp;" ",7)-7),""),"")</x:f>
      </x:c>
      <x:c r="F2978" t="str">
        <x:f>IF(E2978="","",TRIM(MID(TRIM(A2978),FIND(" ",TRIM(A2978)&amp;" ",7)+1,255)))</x:f>
      </x:c>
      <x:c r="G2978" t="str">
        <x:f>IF(E2978="","",IF(COUNTIF('DATA QCEW'!$A$2:$A$20,E2978)&gt;0,"19-SECTOR","DETAIL / OTHER"))</x:f>
      </x:c>
    </x:row>
    <x:row r="2979">
      <x:c r="D2979" s="22"/>
      <x:c r="E2979" t="str">
        <x:f>IF(LEFT(TRIM(A2979),6)="NAICS ",IFERROR(MID(TRIM(A2979),7,FIND(" ",TRIM(A2979)&amp;" ",7)-7),""),"")</x:f>
      </x:c>
      <x:c r="F2979" t="str">
        <x:f>IF(E2979="","",TRIM(MID(TRIM(A2979),FIND(" ",TRIM(A2979)&amp;" ",7)+1,255)))</x:f>
      </x:c>
      <x:c r="G2979" t="str">
        <x:f>IF(E2979="","",IF(COUNTIF('DATA QCEW'!$A$2:$A$20,E2979)&gt;0,"19-SECTOR","DETAIL / OTHER"))</x:f>
      </x:c>
    </x:row>
    <x:row r="2980">
      <x:c r="D2980" s="22"/>
      <x:c r="E2980" t="str">
        <x:f>IF(LEFT(TRIM(A2980),6)="NAICS ",IFERROR(MID(TRIM(A2980),7,FIND(" ",TRIM(A2980)&amp;" ",7)-7),""),"")</x:f>
      </x:c>
      <x:c r="F2980" t="str">
        <x:f>IF(E2980="","",TRIM(MID(TRIM(A2980),FIND(" ",TRIM(A2980)&amp;" ",7)+1,255)))</x:f>
      </x:c>
      <x:c r="G2980" t="str">
        <x:f>IF(E2980="","",IF(COUNTIF('DATA QCEW'!$A$2:$A$20,E2980)&gt;0,"19-SECTOR","DETAIL / OTHER"))</x:f>
      </x:c>
    </x:row>
    <x:row r="2981">
      <x:c r="D2981" s="22"/>
      <x:c r="E2981" t="str">
        <x:f>IF(LEFT(TRIM(A2981),6)="NAICS ",IFERROR(MID(TRIM(A2981),7,FIND(" ",TRIM(A2981)&amp;" ",7)-7),""),"")</x:f>
      </x:c>
      <x:c r="F2981" t="str">
        <x:f>IF(E2981="","",TRIM(MID(TRIM(A2981),FIND(" ",TRIM(A2981)&amp;" ",7)+1,255)))</x:f>
      </x:c>
      <x:c r="G2981" t="str">
        <x:f>IF(E2981="","",IF(COUNTIF('DATA QCEW'!$A$2:$A$20,E2981)&gt;0,"19-SECTOR","DETAIL / OTHER"))</x:f>
      </x:c>
    </x:row>
    <x:row r="2982">
      <x:c r="D2982" s="22"/>
      <x:c r="E2982" t="str">
        <x:f>IF(LEFT(TRIM(A2982),6)="NAICS ",IFERROR(MID(TRIM(A2982),7,FIND(" ",TRIM(A2982)&amp;" ",7)-7),""),"")</x:f>
      </x:c>
      <x:c r="F2982" t="str">
        <x:f>IF(E2982="","",TRIM(MID(TRIM(A2982),FIND(" ",TRIM(A2982)&amp;" ",7)+1,255)))</x:f>
      </x:c>
      <x:c r="G2982" t="str">
        <x:f>IF(E2982="","",IF(COUNTIF('DATA QCEW'!$A$2:$A$20,E2982)&gt;0,"19-SECTOR","DETAIL / OTHER"))</x:f>
      </x:c>
    </x:row>
    <x:row r="2983">
      <x:c r="D2983" s="22"/>
      <x:c r="E2983" t="str">
        <x:f>IF(LEFT(TRIM(A2983),6)="NAICS ",IFERROR(MID(TRIM(A2983),7,FIND(" ",TRIM(A2983)&amp;" ",7)-7),""),"")</x:f>
      </x:c>
      <x:c r="F2983" t="str">
        <x:f>IF(E2983="","",TRIM(MID(TRIM(A2983),FIND(" ",TRIM(A2983)&amp;" ",7)+1,255)))</x:f>
      </x:c>
      <x:c r="G2983" t="str">
        <x:f>IF(E2983="","",IF(COUNTIF('DATA QCEW'!$A$2:$A$20,E2983)&gt;0,"19-SECTOR","DETAIL / OTHER"))</x:f>
      </x:c>
    </x:row>
    <x:row r="2984">
      <x:c r="D2984" s="22"/>
      <x:c r="E2984" t="str">
        <x:f>IF(LEFT(TRIM(A2984),6)="NAICS ",IFERROR(MID(TRIM(A2984),7,FIND(" ",TRIM(A2984)&amp;" ",7)-7),""),"")</x:f>
      </x:c>
      <x:c r="F2984" t="str">
        <x:f>IF(E2984="","",TRIM(MID(TRIM(A2984),FIND(" ",TRIM(A2984)&amp;" ",7)+1,255)))</x:f>
      </x:c>
      <x:c r="G2984" t="str">
        <x:f>IF(E2984="","",IF(COUNTIF('DATA QCEW'!$A$2:$A$20,E2984)&gt;0,"19-SECTOR","DETAIL / OTHER"))</x:f>
      </x:c>
    </x:row>
    <x:row r="2985">
      <x:c r="D2985" s="22"/>
      <x:c r="E2985" t="str">
        <x:f>IF(LEFT(TRIM(A2985),6)="NAICS ",IFERROR(MID(TRIM(A2985),7,FIND(" ",TRIM(A2985)&amp;" ",7)-7),""),"")</x:f>
      </x:c>
      <x:c r="F2985" t="str">
        <x:f>IF(E2985="","",TRIM(MID(TRIM(A2985),FIND(" ",TRIM(A2985)&amp;" ",7)+1,255)))</x:f>
      </x:c>
      <x:c r="G2985" t="str">
        <x:f>IF(E2985="","",IF(COUNTIF('DATA QCEW'!$A$2:$A$20,E2985)&gt;0,"19-SECTOR","DETAIL / OTHER"))</x:f>
      </x:c>
    </x:row>
    <x:row r="2986">
      <x:c r="D2986" s="22"/>
      <x:c r="E2986" t="str">
        <x:f>IF(LEFT(TRIM(A2986),6)="NAICS ",IFERROR(MID(TRIM(A2986),7,FIND(" ",TRIM(A2986)&amp;" ",7)-7),""),"")</x:f>
      </x:c>
      <x:c r="F2986" t="str">
        <x:f>IF(E2986="","",TRIM(MID(TRIM(A2986),FIND(" ",TRIM(A2986)&amp;" ",7)+1,255)))</x:f>
      </x:c>
      <x:c r="G2986" t="str">
        <x:f>IF(E2986="","",IF(COUNTIF('DATA QCEW'!$A$2:$A$20,E2986)&gt;0,"19-SECTOR","DETAIL / OTHER"))</x:f>
      </x:c>
    </x:row>
    <x:row r="2987">
      <x:c r="D2987" s="22"/>
      <x:c r="E2987" t="str">
        <x:f>IF(LEFT(TRIM(A2987),6)="NAICS ",IFERROR(MID(TRIM(A2987),7,FIND(" ",TRIM(A2987)&amp;" ",7)-7),""),"")</x:f>
      </x:c>
      <x:c r="F2987" t="str">
        <x:f>IF(E2987="","",TRIM(MID(TRIM(A2987),FIND(" ",TRIM(A2987)&amp;" ",7)+1,255)))</x:f>
      </x:c>
      <x:c r="G2987" t="str">
        <x:f>IF(E2987="","",IF(COUNTIF('DATA QCEW'!$A$2:$A$20,E2987)&gt;0,"19-SECTOR","DETAIL / OTHER"))</x:f>
      </x:c>
    </x:row>
    <x:row r="2988">
      <x:c r="D2988" s="22"/>
      <x:c r="E2988" t="str">
        <x:f>IF(LEFT(TRIM(A2988),6)="NAICS ",IFERROR(MID(TRIM(A2988),7,FIND(" ",TRIM(A2988)&amp;" ",7)-7),""),"")</x:f>
      </x:c>
      <x:c r="F2988" t="str">
        <x:f>IF(E2988="","",TRIM(MID(TRIM(A2988),FIND(" ",TRIM(A2988)&amp;" ",7)+1,255)))</x:f>
      </x:c>
      <x:c r="G2988" t="str">
        <x:f>IF(E2988="","",IF(COUNTIF('DATA QCEW'!$A$2:$A$20,E2988)&gt;0,"19-SECTOR","DETAIL / OTHER"))</x:f>
      </x:c>
    </x:row>
    <x:row r="2989">
      <x:c r="D2989" s="22"/>
      <x:c r="E2989" t="str">
        <x:f>IF(LEFT(TRIM(A2989),6)="NAICS ",IFERROR(MID(TRIM(A2989),7,FIND(" ",TRIM(A2989)&amp;" ",7)-7),""),"")</x:f>
      </x:c>
      <x:c r="F2989" t="str">
        <x:f>IF(E2989="","",TRIM(MID(TRIM(A2989),FIND(" ",TRIM(A2989)&amp;" ",7)+1,255)))</x:f>
      </x:c>
      <x:c r="G2989" t="str">
        <x:f>IF(E2989="","",IF(COUNTIF('DATA QCEW'!$A$2:$A$20,E2989)&gt;0,"19-SECTOR","DETAIL / OTHER"))</x:f>
      </x:c>
    </x:row>
    <x:row r="2990">
      <x:c r="D2990" s="22"/>
      <x:c r="E2990" t="str">
        <x:f>IF(LEFT(TRIM(A2990),6)="NAICS ",IFERROR(MID(TRIM(A2990),7,FIND(" ",TRIM(A2990)&amp;" ",7)-7),""),"")</x:f>
      </x:c>
      <x:c r="F2990" t="str">
        <x:f>IF(E2990="","",TRIM(MID(TRIM(A2990),FIND(" ",TRIM(A2990)&amp;" ",7)+1,255)))</x:f>
      </x:c>
      <x:c r="G2990" t="str">
        <x:f>IF(E2990="","",IF(COUNTIF('DATA QCEW'!$A$2:$A$20,E2990)&gt;0,"19-SECTOR","DETAIL / OTHER"))</x:f>
      </x:c>
    </x:row>
    <x:row r="2991">
      <x:c r="D2991" s="22"/>
      <x:c r="E2991" t="str">
        <x:f>IF(LEFT(TRIM(A2991),6)="NAICS ",IFERROR(MID(TRIM(A2991),7,FIND(" ",TRIM(A2991)&amp;" ",7)-7),""),"")</x:f>
      </x:c>
      <x:c r="F2991" t="str">
        <x:f>IF(E2991="","",TRIM(MID(TRIM(A2991),FIND(" ",TRIM(A2991)&amp;" ",7)+1,255)))</x:f>
      </x:c>
      <x:c r="G2991" t="str">
        <x:f>IF(E2991="","",IF(COUNTIF('DATA QCEW'!$A$2:$A$20,E2991)&gt;0,"19-SECTOR","DETAIL / OTHER"))</x:f>
      </x:c>
    </x:row>
    <x:row r="2992">
      <x:c r="D2992" s="22"/>
      <x:c r="E2992" t="str">
        <x:f>IF(LEFT(TRIM(A2992),6)="NAICS ",IFERROR(MID(TRIM(A2992),7,FIND(" ",TRIM(A2992)&amp;" ",7)-7),""),"")</x:f>
      </x:c>
      <x:c r="F2992" t="str">
        <x:f>IF(E2992="","",TRIM(MID(TRIM(A2992),FIND(" ",TRIM(A2992)&amp;" ",7)+1,255)))</x:f>
      </x:c>
      <x:c r="G2992" t="str">
        <x:f>IF(E2992="","",IF(COUNTIF('DATA QCEW'!$A$2:$A$20,E2992)&gt;0,"19-SECTOR","DETAIL / OTHER"))</x:f>
      </x:c>
    </x:row>
    <x:row r="2993">
      <x:c r="D2993" s="22"/>
      <x:c r="E2993" t="str">
        <x:f>IF(LEFT(TRIM(A2993),6)="NAICS ",IFERROR(MID(TRIM(A2993),7,FIND(" ",TRIM(A2993)&amp;" ",7)-7),""),"")</x:f>
      </x:c>
      <x:c r="F2993" t="str">
        <x:f>IF(E2993="","",TRIM(MID(TRIM(A2993),FIND(" ",TRIM(A2993)&amp;" ",7)+1,255)))</x:f>
      </x:c>
      <x:c r="G2993" t="str">
        <x:f>IF(E2993="","",IF(COUNTIF('DATA QCEW'!$A$2:$A$20,E2993)&gt;0,"19-SECTOR","DETAIL / OTHER"))</x:f>
      </x:c>
    </x:row>
    <x:row r="2994">
      <x:c r="D2994" s="22"/>
      <x:c r="E2994" t="str">
        <x:f>IF(LEFT(TRIM(A2994),6)="NAICS ",IFERROR(MID(TRIM(A2994),7,FIND(" ",TRIM(A2994)&amp;" ",7)-7),""),"")</x:f>
      </x:c>
      <x:c r="F2994" t="str">
        <x:f>IF(E2994="","",TRIM(MID(TRIM(A2994),FIND(" ",TRIM(A2994)&amp;" ",7)+1,255)))</x:f>
      </x:c>
      <x:c r="G2994" t="str">
        <x:f>IF(E2994="","",IF(COUNTIF('DATA QCEW'!$A$2:$A$20,E2994)&gt;0,"19-SECTOR","DETAIL / OTHER"))</x:f>
      </x:c>
    </x:row>
    <x:row r="2995">
      <x:c r="D2995" s="22"/>
      <x:c r="E2995" t="str">
        <x:f>IF(LEFT(TRIM(A2995),6)="NAICS ",IFERROR(MID(TRIM(A2995),7,FIND(" ",TRIM(A2995)&amp;" ",7)-7),""),"")</x:f>
      </x:c>
      <x:c r="F2995" t="str">
        <x:f>IF(E2995="","",TRIM(MID(TRIM(A2995),FIND(" ",TRIM(A2995)&amp;" ",7)+1,255)))</x:f>
      </x:c>
      <x:c r="G2995" t="str">
        <x:f>IF(E2995="","",IF(COUNTIF('DATA QCEW'!$A$2:$A$20,E2995)&gt;0,"19-SECTOR","DETAIL / OTHER"))</x:f>
      </x:c>
    </x:row>
    <x:row r="2996">
      <x:c r="D2996" s="22"/>
      <x:c r="E2996" t="str">
        <x:f>IF(LEFT(TRIM(A2996),6)="NAICS ",IFERROR(MID(TRIM(A2996),7,FIND(" ",TRIM(A2996)&amp;" ",7)-7),""),"")</x:f>
      </x:c>
      <x:c r="F2996" t="str">
        <x:f>IF(E2996="","",TRIM(MID(TRIM(A2996),FIND(" ",TRIM(A2996)&amp;" ",7)+1,255)))</x:f>
      </x:c>
      <x:c r="G2996" t="str">
        <x:f>IF(E2996="","",IF(COUNTIF('DATA QCEW'!$A$2:$A$20,E2996)&gt;0,"19-SECTOR","DETAIL / OTHER"))</x:f>
      </x:c>
    </x:row>
    <x:row r="2997">
      <x:c r="D2997" s="22"/>
      <x:c r="E2997" t="str">
        <x:f>IF(LEFT(TRIM(A2997),6)="NAICS ",IFERROR(MID(TRIM(A2997),7,FIND(" ",TRIM(A2997)&amp;" ",7)-7),""),"")</x:f>
      </x:c>
      <x:c r="F2997" t="str">
        <x:f>IF(E2997="","",TRIM(MID(TRIM(A2997),FIND(" ",TRIM(A2997)&amp;" ",7)+1,255)))</x:f>
      </x:c>
      <x:c r="G2997" t="str">
        <x:f>IF(E2997="","",IF(COUNTIF('DATA QCEW'!$A$2:$A$20,E2997)&gt;0,"19-SECTOR","DETAIL / OTHER"))</x:f>
      </x:c>
    </x:row>
    <x:row r="2998">
      <x:c r="D2998" s="22"/>
      <x:c r="E2998" t="str">
        <x:f>IF(LEFT(TRIM(A2998),6)="NAICS ",IFERROR(MID(TRIM(A2998),7,FIND(" ",TRIM(A2998)&amp;" ",7)-7),""),"")</x:f>
      </x:c>
      <x:c r="F2998" t="str">
        <x:f>IF(E2998="","",TRIM(MID(TRIM(A2998),FIND(" ",TRIM(A2998)&amp;" ",7)+1,255)))</x:f>
      </x:c>
      <x:c r="G2998" t="str">
        <x:f>IF(E2998="","",IF(COUNTIF('DATA QCEW'!$A$2:$A$20,E2998)&gt;0,"19-SECTOR","DETAIL / OTHER"))</x:f>
      </x:c>
    </x:row>
    <x:row r="2999">
      <x:c r="D2999" s="22"/>
      <x:c r="E2999" t="str">
        <x:f>IF(LEFT(TRIM(A2999),6)="NAICS ",IFERROR(MID(TRIM(A2999),7,FIND(" ",TRIM(A2999)&amp;" ",7)-7),""),"")</x:f>
      </x:c>
      <x:c r="F2999" t="str">
        <x:f>IF(E2999="","",TRIM(MID(TRIM(A2999),FIND(" ",TRIM(A2999)&amp;" ",7)+1,255)))</x:f>
      </x:c>
      <x:c r="G2999" t="str">
        <x:f>IF(E2999="","",IF(COUNTIF('DATA QCEW'!$A$2:$A$20,E2999)&gt;0,"19-SECTOR","DETAIL / OTHER"))</x:f>
      </x:c>
    </x:row>
    <x:row r="3000">
      <x:c r="D3000" s="22"/>
      <x:c r="E3000" t="str">
        <x:f>IF(LEFT(TRIM(A3000),6)="NAICS ",IFERROR(MID(TRIM(A3000),7,FIND(" ",TRIM(A3000)&amp;" ",7)-7),""),"")</x:f>
      </x:c>
      <x:c r="F3000" t="str">
        <x:f>IF(E3000="","",TRIM(MID(TRIM(A3000),FIND(" ",TRIM(A3000)&amp;" ",7)+1,255)))</x:f>
      </x:c>
      <x:c r="G3000" t="str">
        <x:f>IF(E3000="","",IF(COUNTIF('DATA QCEW'!$A$2:$A$20,E3000)&gt;0,"19-SECTOR","DETAIL / OTHER"))</x:f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1" hidden="0" customWidth="1"/>
    <x:col min="2" max="2" width="53" hidden="0" customWidth="1"/>
    <x:col min="3" max="3" width="31" hidden="0" customWidth="1"/>
    <x:col min="4" max="4" width="23" hidden="0" customWidth="1"/>
    <x:col min="5" max="5" width="26" hidden="0" customWidth="1"/>
  </x:cols>
  <x:sheetData>
    <x:row r="1" ht="32" customHeight="1">
      <x:c r="A1" s="16" t="str">
        <x:v>NAICS (TEXT)</x:v>
      </x:c>
      <x:c r="B1" s="16" t="str">
        <x:v>Industry</x:v>
      </x:c>
      <x:c r="C1" s="16" t="str">
        <x:v>2025 Private Annual Wages ($)</x:v>
      </x:c>
      <x:c r="D1" s="16" t="str">
        <x:v>Raw rows with this NAICS</x:v>
      </x:c>
      <x:c r="E1" s="16" t="str">
        <x:v>Data Check</x:v>
      </x:c>
    </x:row>
    <x:row r="2">
      <x:c r="A2" t="str">
        <x:v>11</x:v>
      </x:c>
      <x:c r="B2" t="str">
        <x:v>Agriculture, forestry, fishing and hunting</x:v>
      </x:c>
      <x:c r="C2" s="22" t="n">
        <x:f>IF(D2=1,_xlfn.XLOOKUP(A2,'DATA QCEW Raw'!$E$2:$E$3000,'DATA QCEW Raw'!$D$2:$D$3000),"")</x:f>
        <x:v>60088224865</x:v>
      </x:c>
      <x:c r="D2" t="n">
        <x:f>COUNTIF('DATA QCEW Raw'!$E$2:$E$3000,A2)</x:f>
        <x:v>1</x:v>
      </x:c>
      <x:c r="E2" t="str">
        <x:f>IF(D2=1,"OK",IF(D2=0,"MISSING","DUPLICATE"))</x:f>
        <x:v>OK</x:v>
      </x:c>
    </x:row>
    <x:row r="3">
      <x:c r="A3" t="str">
        <x:v>21</x:v>
      </x:c>
      <x:c r="B3" t="str">
        <x:v>Mining, quarrying, and oil and gas extraction</x:v>
      </x:c>
      <x:c r="C3" s="22" t="n">
        <x:f>IF(D3=1,_xlfn.XLOOKUP(A3,'DATA QCEW Raw'!$E$2:$E$3000,'DATA QCEW Raw'!$D$2:$D$3000),"")</x:f>
        <x:v>76216722054</x:v>
      </x:c>
      <x:c r="D3" t="n">
        <x:f>COUNTIF('DATA QCEW Raw'!$E$2:$E$3000,A3)</x:f>
        <x:v>1</x:v>
      </x:c>
      <x:c r="E3" t="str">
        <x:f>IF(D3=1,"OK",IF(D3=0,"MISSING","DUPLICATE"))</x:f>
        <x:v>OK</x:v>
      </x:c>
    </x:row>
    <x:row r="4">
      <x:c r="A4" t="str">
        <x:v>22</x:v>
      </x:c>
      <x:c r="B4" t="str">
        <x:v>Utilities</x:v>
      </x:c>
      <x:c r="C4" s="22" t="n">
        <x:f>IF(D4=1,_xlfn.XLOOKUP(A4,'DATA QCEW Raw'!$E$2:$E$3000,'DATA QCEW Raw'!$D$2:$D$3000),"")</x:f>
        <x:v>85024861666</x:v>
      </x:c>
      <x:c r="D4" t="n">
        <x:f>COUNTIF('DATA QCEW Raw'!$E$2:$E$3000,A4)</x:f>
        <x:v>1</x:v>
      </x:c>
      <x:c r="E4" t="str">
        <x:f>IF(D4=1,"OK",IF(D4=0,"MISSING","DUPLICATE"))</x:f>
        <x:v>OK</x:v>
      </x:c>
    </x:row>
    <x:row r="5">
      <x:c r="A5" t="str">
        <x:v>23</x:v>
      </x:c>
      <x:c r="B5" t="str">
        <x:v>Construction</x:v>
      </x:c>
      <x:c r="C5" s="22" t="n">
        <x:f>IF(D5=1,_xlfn.XLOOKUP(A5,'DATA QCEW Raw'!$E$2:$E$3000,'DATA QCEW Raw'!$D$2:$D$3000),"")</x:f>
        <x:v>699896249139</x:v>
      </x:c>
      <x:c r="D5" t="n">
        <x:f>COUNTIF('DATA QCEW Raw'!$E$2:$E$3000,A5)</x:f>
        <x:v>1</x:v>
      </x:c>
      <x:c r="E5" t="str">
        <x:f>IF(D5=1,"OK",IF(D5=0,"MISSING","DUPLICATE"))</x:f>
        <x:v>OK</x:v>
      </x:c>
    </x:row>
    <x:row r="6">
      <x:c r="A6" t="str">
        <x:v>31-33</x:v>
      </x:c>
      <x:c r="B6" t="str">
        <x:v>Manufacturing</x:v>
      </x:c>
      <x:c r="C6" s="22" t="n">
        <x:f>IF(D6=1,_xlfn.XLOOKUP(A6,'DATA QCEW Raw'!$E$2:$E$3000,'DATA QCEW Raw'!$D$2:$D$3000),"")</x:f>
        <x:v>1125542676332</x:v>
      </x:c>
      <x:c r="D6" t="n">
        <x:f>COUNTIF('DATA QCEW Raw'!$E$2:$E$3000,A6)</x:f>
        <x:v>1</x:v>
      </x:c>
      <x:c r="E6" t="str">
        <x:f>IF(D6=1,"OK",IF(D6=0,"MISSING","DUPLICATE"))</x:f>
        <x:v>OK</x:v>
      </x:c>
    </x:row>
    <x:row r="7">
      <x:c r="A7" t="str">
        <x:v>42</x:v>
      </x:c>
      <x:c r="B7" t="str">
        <x:v>Wholesale trade</x:v>
      </x:c>
      <x:c r="C7" s="22" t="n">
        <x:f>IF(D7=1,_xlfn.XLOOKUP(A7,'DATA QCEW Raw'!$E$2:$E$3000,'DATA QCEW Raw'!$D$2:$D$3000),"")</x:f>
        <x:v>638878973832</x:v>
      </x:c>
      <x:c r="D7" t="n">
        <x:f>COUNTIF('DATA QCEW Raw'!$E$2:$E$3000,A7)</x:f>
        <x:v>1</x:v>
      </x:c>
      <x:c r="E7" t="str">
        <x:f>IF(D7=1,"OK",IF(D7=0,"MISSING","DUPLICATE"))</x:f>
        <x:v>OK</x:v>
      </x:c>
    </x:row>
    <x:row r="8">
      <x:c r="A8" t="str">
        <x:v>44-45</x:v>
      </x:c>
      <x:c r="B8" t="str">
        <x:v>Retail trade</x:v>
      </x:c>
      <x:c r="C8" s="22" t="n">
        <x:f>IF(D8=1,_xlfn.XLOOKUP(A8,'DATA QCEW Raw'!$E$2:$E$3000,'DATA QCEW Raw'!$D$2:$D$3000),"")</x:f>
        <x:v>668863568474</x:v>
      </x:c>
      <x:c r="D8" t="n">
        <x:f>COUNTIF('DATA QCEW Raw'!$E$2:$E$3000,A8)</x:f>
        <x:v>1</x:v>
      </x:c>
      <x:c r="E8" t="str">
        <x:f>IF(D8=1,"OK",IF(D8=0,"MISSING","DUPLICATE"))</x:f>
        <x:v>OK</x:v>
      </x:c>
    </x:row>
    <x:row r="9">
      <x:c r="A9" t="str">
        <x:v>48-49</x:v>
      </x:c>
      <x:c r="B9" t="str">
        <x:v>Transportation and warehousing</x:v>
      </x:c>
      <x:c r="C9" s="22" t="n">
        <x:f>IF(D9=1,_xlfn.XLOOKUP(A9,'DATA QCEW Raw'!$E$2:$E$3000,'DATA QCEW Raw'!$D$2:$D$3000),"")</x:f>
        <x:v>455483942924</x:v>
      </x:c>
      <x:c r="D9" t="n">
        <x:f>COUNTIF('DATA QCEW Raw'!$E$2:$E$3000,A9)</x:f>
        <x:v>1</x:v>
      </x:c>
      <x:c r="E9" t="str">
        <x:f>IF(D9=1,"OK",IF(D9=0,"MISSING","DUPLICATE"))</x:f>
        <x:v>OK</x:v>
      </x:c>
    </x:row>
    <x:row r="10">
      <x:c r="A10" t="str">
        <x:v>51</x:v>
      </x:c>
      <x:c r="B10" t="str">
        <x:v>Information</x:v>
      </x:c>
      <x:c r="C10" s="22" t="n">
        <x:f>IF(D10=1,_xlfn.XLOOKUP(A10,'DATA QCEW Raw'!$E$2:$E$3000,'DATA QCEW Raw'!$D$2:$D$3000),"")</x:f>
        <x:v>544469565204</x:v>
      </x:c>
      <x:c r="D10" t="n">
        <x:f>COUNTIF('DATA QCEW Raw'!$E$2:$E$3000,A10)</x:f>
        <x:v>1</x:v>
      </x:c>
      <x:c r="E10" t="str">
        <x:f>IF(D10=1,"OK",IF(D10=0,"MISSING","DUPLICATE"))</x:f>
        <x:v>OK</x:v>
      </x:c>
    </x:row>
    <x:row r="11">
      <x:c r="A11" t="str">
        <x:v>52</x:v>
      </x:c>
      <x:c r="B11" t="str">
        <x:v>Finance and insurance</x:v>
      </x:c>
      <x:c r="C11" s="22" t="n">
        <x:f>IF(D11=1,_xlfn.XLOOKUP(A11,'DATA QCEW Raw'!$E$2:$E$3000,'DATA QCEW Raw'!$D$2:$D$3000),"")</x:f>
        <x:v>966666752201</x:v>
      </x:c>
      <x:c r="D11" t="n">
        <x:f>COUNTIF('DATA QCEW Raw'!$E$2:$E$3000,A11)</x:f>
        <x:v>1</x:v>
      </x:c>
      <x:c r="E11" t="str">
        <x:f>IF(D11=1,"OK",IF(D11=0,"MISSING","DUPLICATE"))</x:f>
        <x:v>OK</x:v>
      </x:c>
    </x:row>
    <x:row r="12">
      <x:c r="A12" t="str">
        <x:v>53</x:v>
      </x:c>
      <x:c r="B12" t="str">
        <x:v>Real estate and rental and leasing</x:v>
      </x:c>
      <x:c r="C12" s="22" t="n">
        <x:f>IF(D12=1,_xlfn.XLOOKUP(A12,'DATA QCEW Raw'!$E$2:$E$3000,'DATA QCEW Raw'!$D$2:$D$3000),"")</x:f>
        <x:v>193529178704</x:v>
      </x:c>
      <x:c r="D12" t="n">
        <x:f>COUNTIF('DATA QCEW Raw'!$E$2:$E$3000,A12)</x:f>
        <x:v>1</x:v>
      </x:c>
      <x:c r="E12" t="str">
        <x:f>IF(D12=1,"OK",IF(D12=0,"MISSING","DUPLICATE"))</x:f>
        <x:v>OK</x:v>
      </x:c>
    </x:row>
    <x:row r="13">
      <x:c r="A13" t="str">
        <x:v>54</x:v>
      </x:c>
      <x:c r="B13" t="str">
        <x:v>Professional, scientific, and technical services</x:v>
      </x:c>
      <x:c r="C13" s="22" t="n">
        <x:f>IF(D13=1,_xlfn.XLOOKUP(A13,'DATA QCEW Raw'!$E$2:$E$3000,'DATA QCEW Raw'!$D$2:$D$3000),"")</x:f>
        <x:v>1454390668355</x:v>
      </x:c>
      <x:c r="D13" t="n">
        <x:f>COUNTIF('DATA QCEW Raw'!$E$2:$E$3000,A13)</x:f>
        <x:v>1</x:v>
      </x:c>
      <x:c r="E13" t="str">
        <x:f>IF(D13=1,"OK",IF(D13=0,"MISSING","DUPLICATE"))</x:f>
        <x:v>OK</x:v>
      </x:c>
    </x:row>
    <x:row r="14">
      <x:c r="A14" t="str">
        <x:v>55</x:v>
      </x:c>
      <x:c r="B14" t="str">
        <x:v>Management of companies and enterprises</x:v>
      </x:c>
      <x:c r="C14" s="22" t="n">
        <x:f>IF(D14=1,_xlfn.XLOOKUP(A14,'DATA QCEW Raw'!$E$2:$E$3000,'DATA QCEW Raw'!$D$2:$D$3000),"")</x:f>
        <x:v>433010743495</x:v>
      </x:c>
      <x:c r="D14" t="n">
        <x:f>COUNTIF('DATA QCEW Raw'!$E$2:$E$3000,A14)</x:f>
        <x:v>1</x:v>
      </x:c>
      <x:c r="E14" t="str">
        <x:f>IF(D14=1,"OK",IF(D14=0,"MISSING","DUPLICATE"))</x:f>
        <x:v>OK</x:v>
      </x:c>
    </x:row>
    <x:row r="15">
      <x:c r="A15" t="str">
        <x:v>56</x:v>
      </x:c>
      <x:c r="B15" t="str">
        <x:v>Administrative and support and waste management</x:v>
      </x:c>
      <x:c r="C15" s="22" t="n">
        <x:f>IF(D15=1,_xlfn.XLOOKUP(A15,'DATA QCEW Raw'!$E$2:$E$3000,'DATA QCEW Raw'!$D$2:$D$3000),"")</x:f>
        <x:v>541582412876</x:v>
      </x:c>
      <x:c r="D15" t="n">
        <x:f>COUNTIF('DATA QCEW Raw'!$E$2:$E$3000,A15)</x:f>
        <x:v>1</x:v>
      </x:c>
      <x:c r="E15" t="str">
        <x:f>IF(D15=1,"OK",IF(D15=0,"MISSING","DUPLICATE"))</x:f>
        <x:v>OK</x:v>
      </x:c>
    </x:row>
    <x:row r="16">
      <x:c r="A16" t="str">
        <x:v>61</x:v>
      </x:c>
      <x:c r="B16" t="str">
        <x:v>Educational services</x:v>
      </x:c>
      <x:c r="C16" s="22" t="n">
        <x:f>IF(D16=1,_xlfn.XLOOKUP(A16,'DATA QCEW Raw'!$E$2:$E$3000,'DATA QCEW Raw'!$D$2:$D$3000),"")</x:f>
        <x:v>213875731365</x:v>
      </x:c>
      <x:c r="D16" t="n">
        <x:f>COUNTIF('DATA QCEW Raw'!$E$2:$E$3000,A16)</x:f>
        <x:v>1</x:v>
      </x:c>
      <x:c r="E16" t="str">
        <x:f>IF(D16=1,"OK",IF(D16=0,"MISSING","DUPLICATE"))</x:f>
        <x:v>OK</x:v>
      </x:c>
    </x:row>
    <x:row r="17">
      <x:c r="A17" t="str">
        <x:v>62</x:v>
      </x:c>
      <x:c r="B17" t="str">
        <x:v>Health care and social assistance</x:v>
      </x:c>
      <x:c r="C17" s="22" t="n">
        <x:f>IF(D17=1,_xlfn.XLOOKUP(A17,'DATA QCEW Raw'!$E$2:$E$3000,'DATA QCEW Raw'!$D$2:$D$3000),"")</x:f>
        <x:v>1529847054124</x:v>
      </x:c>
      <x:c r="D17" t="n">
        <x:f>COUNTIF('DATA QCEW Raw'!$E$2:$E$3000,A17)</x:f>
        <x:v>1</x:v>
      </x:c>
      <x:c r="E17" t="str">
        <x:f>IF(D17=1,"OK",IF(D17=0,"MISSING","DUPLICATE"))</x:f>
        <x:v>OK</x:v>
      </x:c>
    </x:row>
    <x:row r="18">
      <x:c r="A18" t="str">
        <x:v>71</x:v>
      </x:c>
      <x:c r="B18" t="str">
        <x:v>Arts, entertainment, and recreation</x:v>
      </x:c>
      <x:c r="C18" s="22" t="n">
        <x:f>IF(D18=1,_xlfn.XLOOKUP(A18,'DATA QCEW Raw'!$E$2:$E$3000,'DATA QCEW Raw'!$D$2:$D$3000),"")</x:f>
        <x:v>139300037358</x:v>
      </x:c>
      <x:c r="D18" t="n">
        <x:f>COUNTIF('DATA QCEW Raw'!$E$2:$E$3000,A18)</x:f>
        <x:v>1</x:v>
      </x:c>
      <x:c r="E18" t="str">
        <x:f>IF(D18=1,"OK",IF(D18=0,"MISSING","DUPLICATE"))</x:f>
        <x:v>OK</x:v>
      </x:c>
    </x:row>
    <x:row r="19">
      <x:c r="A19" t="str">
        <x:v>72</x:v>
      </x:c>
      <x:c r="B19" t="str">
        <x:v>Accommodation and food services</x:v>
      </x:c>
      <x:c r="C19" s="22" t="n">
        <x:f>IF(D19=1,_xlfn.XLOOKUP(A19,'DATA QCEW Raw'!$E$2:$E$3000,'DATA QCEW Raw'!$D$2:$D$3000),"")</x:f>
        <x:v>434509247245</x:v>
      </x:c>
      <x:c r="D19" t="n">
        <x:f>COUNTIF('DATA QCEW Raw'!$E$2:$E$3000,A19)</x:f>
        <x:v>1</x:v>
      </x:c>
      <x:c r="E19" t="str">
        <x:f>IF(D19=1,"OK",IF(D19=0,"MISSING","DUPLICATE"))</x:f>
        <x:v>OK</x:v>
      </x:c>
    </x:row>
    <x:row r="20">
      <x:c r="A20" t="str">
        <x:v>81</x:v>
      </x:c>
      <x:c r="B20" t="str">
        <x:v>Other services (except public administration)</x:v>
      </x:c>
      <x:c r="C20" s="22" t="n">
        <x:f>IF(D20=1,_xlfn.XLOOKUP(A20,'DATA QCEW Raw'!$E$2:$E$3000,'DATA QCEW Raw'!$D$2:$D$3000),"")</x:f>
        <x:v>254468914292</x:v>
      </x:c>
      <x:c r="D20" t="n">
        <x:f>COUNTIF('DATA QCEW Raw'!$E$2:$E$3000,A20)</x:f>
        <x:v>1</x:v>
      </x:c>
      <x:c r="E20" t="str">
        <x:f>IF(D20=1,"OK",IF(D20=0,"MISSING","DUPLICATE"))</x:f>
        <x:v>OK</x:v>
      </x:c>
    </x:row>
    <x:row r="21">
      <x:c r="C21" s="22"/>
    </x:row>
    <x:row r="22">
      <x:c r="C22" s="22"/>
    </x:row>
    <x:row r="23">
      <x:c r="A23" s="28" t="str">
        <x:v>TOTAL 19 INDUSTRIES</x:v>
      </x:c>
      <x:c r="B23" s="28" t="str"/>
      <x:c r="C23" s="30" t="n">
        <x:f>SUM(C2:C20)</x:f>
        <x:v>10515645524505</x:v>
      </x:c>
      <x:c r="D23" s="28"/>
      <x:c r="E23" s="28"/>
    </x:row>
    <x:row r="24">
      <x:c r="A24" t="str">
        <x:v>NAICS 99 UNCLASSIFIED</x:v>
      </x:c>
      <x:c r="B24" t="str"/>
      <x:c r="C24" s="22" t="n">
        <x:f>IFERROR(_xlfn.XLOOKUP("99",'DATA QCEW Raw'!$E$2:$E$3000,'DATA QCEW Raw'!$D$2:$D$3000),"")</x:f>
        <x:v>16545877587</x:v>
      </x:c>
    </x:row>
    <x:row r="25">
      <x:c r="A25" t="str">
        <x:v>US PRIVATE TOTAL</x:v>
      </x:c>
      <x:c r="B25" t="str"/>
      <x:c r="C25" s="22" t="n">
        <x:v>10532191402092</x:v>
      </x:c>
    </x:row>
    <x:row r="26">
      <x:c r="A26" s="28" t="str">
        <x:v>RECONCILIATION GAP (SHOULD BE 0)</x:v>
      </x:c>
      <x:c r="B26" s="28" t="str"/>
      <x:c r="C26" s="30" t="n">
        <x:f>IF(C24="","",C23+C24-C25)</x:f>
        <x:v>0</x:v>
      </x:c>
      <x:c r="D26" s="28"/>
      <x:c r="E26" s="2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40" hidden="0" customWidth="1"/>
    <x:col min="3" max="3" width="20" hidden="0" customWidth="1"/>
    <x:col min="4" max="4" width="52" hidden="0" customWidth="1"/>
    <x:col min="5" max="5" width="18" hidden="0" customWidth="1"/>
    <x:col min="6" max="6" width="26" hidden="0" customWidth="1"/>
    <x:col min="7" max="7" width="27" hidden="0" customWidth="1"/>
    <x:col min="8" max="8" width="27" hidden="0" customWidth="1"/>
    <x:col min="9" max="9" width="27" hidden="0" customWidth="1"/>
    <x:col min="10" max="10" width="29" hidden="0" customWidth="1"/>
    <x:col min="11" max="11" width="23" hidden="0" customWidth="1"/>
  </x:cols>
  <x:sheetData>
    <x:row r="1" ht="32" customHeight="1">
      <x:c r="A1" s="16" t="str">
        <x:v>NAICS (TEXT)</x:v>
      </x:c>
      <x:c r="B1" s="16" t="str">
        <x:v>Industry</x:v>
      </x:c>
      <x:c r="C1" s="16" t="str">
        <x:v>SOC code (TEXT)</x:v>
      </x:c>
      <x:c r="D1" s="16" t="str">
        <x:v>Occupation</x:v>
      </x:c>
      <x:c r="E1" s="16" t="str">
        <x:v>Employment</x:v>
      </x:c>
      <x:c r="F1" s="16" t="str">
        <x:v>Annual Mean Wage ($)</x:v>
      </x:c>
      <x:c r="G1" s="16" t="str">
        <x:v>Wage Bill [FORMULA]</x:v>
      </x:c>
      <x:c r="H1" s="16" t="str">
        <x:v>Wharton Exposure [VERIFIED INPUT]</x:v>
      </x:c>
      <x:c r="I1" s="16" t="str">
        <x:v>Matched Wage Bill [FORMULA]</x:v>
      </x:c>
      <x:c r="J1" s="16" t="str">
        <x:v>Exposed Wage Bill [FORMULA]</x:v>
      </x:c>
      <x:c r="K1" s="16" t="str">
        <x:v>Match Status [FORMULA]</x:v>
      </x:c>
    </x:row>
    <x:row r="2">
      <x:c r="A2" t="str">
        <x:v>11</x:v>
      </x:c>
      <x:c r="B2" t="str">
        <x:v>Agriculture, Forestry, Fishing and Hunting</x:v>
      </x:c>
      <x:c r="C2" t="str">
        <x:v>11-1011</x:v>
      </x:c>
      <x:c r="D2" t="str">
        <x:v>Chief Executives</x:v>
      </x:c>
      <x:c r="E2" s="22" t="n">
        <x:v>170</x:v>
      </x:c>
      <x:c r="F2" s="22" t="n">
        <x:v>277000</x:v>
      </x:c>
      <x:c r="G2" s="22" t="n">
        <x:f>IF(OR(E2="",F2=""),"",E2*F2)</x:f>
        <x:v>47090000</x:v>
      </x:c>
      <x:c r="H2" s="36" t="n">
        <x:v>0.4775</x:v>
      </x:c>
      <x:c r="I2" s="22" t="n">
        <x:f>IF(G2="","",IF(ISNUMBER(H2),G2,""))</x:f>
        <x:v>47090000</x:v>
      </x:c>
      <x:c r="J2" s="22" t="n">
        <x:f>IF(I2="","",I2*H2)</x:f>
        <x:v>22485475</x:v>
      </x:c>
      <x:c r="K2" t="str">
        <x:f>IF(G2="","MISSING OEWS",IF(ISNUMBER(H2),"MATCHED","MISSING WHARTON"))</x:f>
        <x:v>MATCHED</x:v>
      </x:c>
    </x:row>
    <x:row r="3">
      <x:c r="A3" t="str">
        <x:v>11</x:v>
      </x:c>
      <x:c r="B3" t="str">
        <x:v>Agriculture, Forestry, Fishing and Hunting</x:v>
      </x:c>
      <x:c r="C3" t="str">
        <x:v>11-1021</x:v>
      </x:c>
      <x:c r="D3" t="str">
        <x:v>General and Operations Managers</x:v>
      </x:c>
      <x:c r="E3" s="22" t="n">
        <x:v>5660</x:v>
      </x:c>
      <x:c r="F3" s="22" t="n">
        <x:v>99340</x:v>
      </x:c>
      <x:c r="G3" s="22" t="n">
        <x:f>IF(OR(E3="",F3=""),"",E3*F3)</x:f>
        <x:v>562264400</x:v>
      </x:c>
      <x:c r="H3" s="36" t="n">
        <x:v>0.5382</x:v>
      </x:c>
      <x:c r="I3" s="22" t="n">
        <x:f>IF(G3="","",IF(ISNUMBER(H3),G3,""))</x:f>
        <x:v>562264400</x:v>
      </x:c>
      <x:c r="J3" s="22" t="n">
        <x:f>IF(I3="","",I3*H3)</x:f>
        <x:v>302610700.08</x:v>
      </x:c>
      <x:c r="K3" t="str">
        <x:f>IF(G3="","MISSING OEWS",IF(ISNUMBER(H3),"MATCHED","MISSING WHARTON"))</x:f>
        <x:v>MATCHED</x:v>
      </x:c>
    </x:row>
    <x:row r="4">
      <x:c r="A4" t="str">
        <x:v>11</x:v>
      </x:c>
      <x:c r="B4" t="str">
        <x:v>Agriculture, Forestry, Fishing and Hunting</x:v>
      </x:c>
      <x:c r="C4" t="str">
        <x:v>11-2021</x:v>
      </x:c>
      <x:c r="D4" t="str">
        <x:v>Marketing Managers</x:v>
      </x:c>
      <x:c r="E4" s="22" t="n">
        <x:v>70</x:v>
      </x:c>
      <x:c r="F4" s="22" t="n">
        <x:v>129740</x:v>
      </x:c>
      <x:c r="G4" s="22" t="n">
        <x:f>IF(OR(E4="",F4=""),"",E4*F4)</x:f>
        <x:v>9081800</x:v>
      </x:c>
      <x:c r="H4" s="36" t="n">
        <x:v>0.445</x:v>
      </x:c>
      <x:c r="I4" s="22" t="n">
        <x:f>IF(G4="","",IF(ISNUMBER(H4),G4,""))</x:f>
        <x:v>9081800</x:v>
      </x:c>
      <x:c r="J4" s="22" t="n">
        <x:f>IF(I4="","",I4*H4)</x:f>
        <x:v>4041401</x:v>
      </x:c>
      <x:c r="K4" t="str">
        <x:f>IF(G4="","MISSING OEWS",IF(ISNUMBER(H4),"MATCHED","MISSING WHARTON"))</x:f>
        <x:v>MATCHED</x:v>
      </x:c>
    </x:row>
    <x:row r="5">
      <x:c r="A5" t="str">
        <x:v>11</x:v>
      </x:c>
      <x:c r="B5" t="str">
        <x:v>Agriculture, Forestry, Fishing and Hunting</x:v>
      </x:c>
      <x:c r="C5" t="str">
        <x:v>11-2022</x:v>
      </x:c>
      <x:c r="D5" t="str">
        <x:v>Sales Managers</x:v>
      </x:c>
      <x:c r="E5" s="22" t="n">
        <x:v>330</x:v>
      </x:c>
      <x:c r="F5" s="22" t="n">
        <x:v>162490</x:v>
      </x:c>
      <x:c r="G5" s="22" t="n">
        <x:f>IF(OR(E5="",F5=""),"",E5*F5)</x:f>
        <x:v>53621700</x:v>
      </x:c>
      <x:c r="H5" s="36" t="n">
        <x:v>0.3735</x:v>
      </x:c>
      <x:c r="I5" s="22" t="n">
        <x:f>IF(G5="","",IF(ISNUMBER(H5),G5,""))</x:f>
        <x:v>53621700</x:v>
      </x:c>
      <x:c r="J5" s="22" t="n">
        <x:f>IF(I5="","",I5*H5)</x:f>
        <x:v>20027704.95</x:v>
      </x:c>
      <x:c r="K5" t="str">
        <x:f>IF(G5="","MISSING OEWS",IF(ISNUMBER(H5),"MATCHED","MISSING WHARTON"))</x:f>
        <x:v>MATCHED</x:v>
      </x:c>
    </x:row>
    <x:row r="6">
      <x:c r="A6" t="str">
        <x:v>11</x:v>
      </x:c>
      <x:c r="B6" t="str">
        <x:v>Agriculture, Forestry, Fishing and Hunting</x:v>
      </x:c>
      <x:c r="C6" t="str">
        <x:v>11-3012</x:v>
      </x:c>
      <x:c r="D6" t="str">
        <x:v>Administrative Services Managers</x:v>
      </x:c>
      <x:c r="E6" s="22" t="n">
        <x:v>150</x:v>
      </x:c>
      <x:c r="F6" s="22" t="n">
        <x:v>124650</x:v>
      </x:c>
      <x:c r="G6" s="22" t="n">
        <x:f>IF(OR(E6="",F6=""),"",E6*F6)</x:f>
        <x:v>18697500</x:v>
      </x:c>
      <x:c r="H6" s="36" t="n">
        <x:v>0.44439999999999996</x:v>
      </x:c>
      <x:c r="I6" s="22" t="n">
        <x:f>IF(G6="","",IF(ISNUMBER(H6),G6,""))</x:f>
        <x:v>18697500</x:v>
      </x:c>
      <x:c r="J6" s="22" t="n">
        <x:f>IF(I6="","",I6*H6)</x:f>
        <x:v>8309168.999999999</x:v>
      </x:c>
      <x:c r="K6" t="str">
        <x:f>IF(G6="","MISSING OEWS",IF(ISNUMBER(H6),"MATCHED","MISSING WHARTON"))</x:f>
        <x:v>MATCHED</x:v>
      </x:c>
    </x:row>
    <x:row r="7">
      <x:c r="A7" t="str">
        <x:v>11</x:v>
      </x:c>
      <x:c r="B7" t="str">
        <x:v>Agriculture, Forestry, Fishing and Hunting</x:v>
      </x:c>
      <x:c r="C7" t="str">
        <x:v>11-3013</x:v>
      </x:c>
      <x:c r="D7" t="str">
        <x:v>Facilities Managers</x:v>
      </x:c>
      <x:c r="E7" s="22" t="n">
        <x:v>300</x:v>
      </x:c>
      <x:c r="F7" s="22" t="n">
        <x:v>115030</x:v>
      </x:c>
      <x:c r="G7" s="22" t="n">
        <x:f>IF(OR(E7="",F7=""),"",E7*F7)</x:f>
        <x:v>34509000</x:v>
      </x:c>
      <x:c r="H7" s="36" t="n">
        <x:v>0.2907</x:v>
      </x:c>
      <x:c r="I7" s="22" t="n">
        <x:f>IF(G7="","",IF(ISNUMBER(H7),G7,""))</x:f>
        <x:v>34509000</x:v>
      </x:c>
      <x:c r="J7" s="22" t="n">
        <x:f>IF(I7="","",I7*H7)</x:f>
        <x:v>10031766.3</x:v>
      </x:c>
      <x:c r="K7" t="str">
        <x:f>IF(G7="","MISSING OEWS",IF(ISNUMBER(H7),"MATCHED","MISSING WHARTON"))</x:f>
        <x:v>MATCHED</x:v>
      </x:c>
    </x:row>
    <x:row r="8">
      <x:c r="A8" t="str">
        <x:v>11</x:v>
      </x:c>
      <x:c r="B8" t="str">
        <x:v>Agriculture, Forestry, Fishing and Hunting</x:v>
      </x:c>
      <x:c r="C8" t="str">
        <x:v>11-3021</x:v>
      </x:c>
      <x:c r="D8" t="str">
        <x:v>Computer and Information Systems Managers</x:v>
      </x:c>
      <x:c r="E8" s="22" t="n">
        <x:v>140</x:v>
      </x:c>
      <x:c r="F8" s="22" t="n">
        <x:v>160470</x:v>
      </x:c>
      <x:c r="G8" s="22" t="n">
        <x:f>IF(OR(E8="",F8=""),"",E8*F8)</x:f>
        <x:v>22465800</x:v>
      </x:c>
      <x:c r="H8" s="36" t="n">
        <x:v>0.5265</x:v>
      </x:c>
      <x:c r="I8" s="22" t="n">
        <x:f>IF(G8="","",IF(ISNUMBER(H8),G8,""))</x:f>
        <x:v>22465800</x:v>
      </x:c>
      <x:c r="J8" s="22" t="n">
        <x:f>IF(I8="","",I8*H8)</x:f>
        <x:v>11828243.7</x:v>
      </x:c>
      <x:c r="K8" t="str">
        <x:f>IF(G8="","MISSING OEWS",IF(ISNUMBER(H8),"MATCHED","MISSING WHARTON"))</x:f>
        <x:v>MATCHED</x:v>
      </x:c>
    </x:row>
    <x:row r="9">
      <x:c r="A9" t="str">
        <x:v>11</x:v>
      </x:c>
      <x:c r="B9" t="str">
        <x:v>Agriculture, Forestry, Fishing and Hunting</x:v>
      </x:c>
      <x:c r="C9" t="str">
        <x:v>11-3031</x:v>
      </x:c>
      <x:c r="D9" t="str">
        <x:v>Financial Managers</x:v>
      </x:c>
      <x:c r="E9" s="22" t="n">
        <x:v>460</x:v>
      </x:c>
      <x:c r="F9" s="22" t="n">
        <x:v>156410</x:v>
      </x:c>
      <x:c r="G9" s="22" t="n">
        <x:f>IF(OR(E9="",F9=""),"",E9*F9)</x:f>
        <x:v>71948600</x:v>
      </x:c>
      <x:c r="H9" s="36" t="n">
        <x:v>0.7221</x:v>
      </x:c>
      <x:c r="I9" s="22" t="n">
        <x:f>IF(G9="","",IF(ISNUMBER(H9),G9,""))</x:f>
        <x:v>71948600</x:v>
      </x:c>
      <x:c r="J9" s="22" t="n">
        <x:f>IF(I9="","",I9*H9)</x:f>
        <x:v>51954084.059999995</x:v>
      </x:c>
      <x:c r="K9" t="str">
        <x:f>IF(G9="","MISSING OEWS",IF(ISNUMBER(H9),"MATCHED","MISSING WHARTON"))</x:f>
        <x:v>MATCHED</x:v>
      </x:c>
    </x:row>
    <x:row r="10">
      <x:c r="A10" t="str">
        <x:v>11</x:v>
      </x:c>
      <x:c r="B10" t="str">
        <x:v>Agriculture, Forestry, Fishing and Hunting</x:v>
      </x:c>
      <x:c r="C10" t="str">
        <x:v>11-3051</x:v>
      </x:c>
      <x:c r="D10" t="str">
        <x:v>Industrial Production Managers</x:v>
      </x:c>
      <x:c r="E10" s="22" t="n">
        <x:v>580</x:v>
      </x:c>
      <x:c r="F10" s="22" t="n">
        <x:v>108020</x:v>
      </x:c>
      <x:c r="G10" s="22" t="n">
        <x:f>IF(OR(E10="",F10=""),"",E10*F10)</x:f>
        <x:v>62651600</x:v>
      </x:c>
      <x:c r="H10" s="36" t="n">
        <x:v>0.3636</x:v>
      </x:c>
      <x:c r="I10" s="22" t="n">
        <x:f>IF(G10="","",IF(ISNUMBER(H10),G10,""))</x:f>
        <x:v>62651600</x:v>
      </x:c>
      <x:c r="J10" s="22" t="n">
        <x:f>IF(I10="","",I10*H10)</x:f>
        <x:v>22780121.759999998</x:v>
      </x:c>
      <x:c r="K10" t="str">
        <x:f>IF(G10="","MISSING OEWS",IF(ISNUMBER(H10),"MATCHED","MISSING WHARTON"))</x:f>
        <x:v>MATCHED</x:v>
      </x:c>
    </x:row>
    <x:row r="11">
      <x:c r="A11" t="str">
        <x:v>11</x:v>
      </x:c>
      <x:c r="B11" t="str">
        <x:v>Agriculture, Forestry, Fishing and Hunting</x:v>
      </x:c>
      <x:c r="C11" t="str">
        <x:v>11-3061</x:v>
      </x:c>
      <x:c r="D11" t="str">
        <x:v>Purchasing Managers</x:v>
      </x:c>
      <x:c r="E11" s="22" t="n">
        <x:v>50</x:v>
      </x:c>
      <x:c r="F11" s="22" t="n">
        <x:v>144980</x:v>
      </x:c>
      <x:c r="G11" s="22" t="n">
        <x:f>IF(OR(E11="",F11=""),"",E11*F11)</x:f>
        <x:v>7249000</x:v>
      </x:c>
      <x:c r="H11" s="36" t="n">
        <x:v>0.6944</x:v>
      </x:c>
      <x:c r="I11" s="22" t="n">
        <x:f>IF(G11="","",IF(ISNUMBER(H11),G11,""))</x:f>
        <x:v>7249000</x:v>
      </x:c>
      <x:c r="J11" s="22" t="n">
        <x:f>IF(I11="","",I11*H11)</x:f>
        <x:v>5033705.600000001</x:v>
      </x:c>
      <x:c r="K11" t="str">
        <x:f>IF(G11="","MISSING OEWS",IF(ISNUMBER(H11),"MATCHED","MISSING WHARTON"))</x:f>
        <x:v>MATCHED</x:v>
      </x:c>
    </x:row>
    <x:row r="12">
      <x:c r="A12" t="str">
        <x:v>11</x:v>
      </x:c>
      <x:c r="B12" t="str">
        <x:v>Agriculture, Forestry, Fishing and Hunting</x:v>
      </x:c>
      <x:c r="C12" t="str">
        <x:v>11-3071</x:v>
      </x:c>
      <x:c r="D12" t="str">
        <x:v>Transportation, Storage, and Distribution Managers</x:v>
      </x:c>
      <x:c r="E12" s="22" t="n">
        <x:v>320</x:v>
      </x:c>
      <x:c r="F12" s="22" t="n">
        <x:v>100610</x:v>
      </x:c>
      <x:c r="G12" s="22" t="n">
        <x:f>IF(OR(E12="",F12=""),"",E12*F12)</x:f>
        <x:v>32195200</x:v>
      </x:c>
      <x:c r="H12" s="36" t="n">
        <x:v>0.5783</x:v>
      </x:c>
      <x:c r="I12" s="22" t="n">
        <x:f>IF(G12="","",IF(ISNUMBER(H12),G12,""))</x:f>
        <x:v>32195200</x:v>
      </x:c>
      <x:c r="J12" s="22" t="n">
        <x:f>IF(I12="","",I12*H12)</x:f>
        <x:v>18618484.16</x:v>
      </x:c>
      <x:c r="K12" t="str">
        <x:f>IF(G12="","MISSING OEWS",IF(ISNUMBER(H12),"MATCHED","MISSING WHARTON"))</x:f>
        <x:v>MATCHED</x:v>
      </x:c>
    </x:row>
    <x:row r="13">
      <x:c r="A13" t="str">
        <x:v>11</x:v>
      </x:c>
      <x:c r="B13" t="str">
        <x:v>Agriculture, Forestry, Fishing and Hunting</x:v>
      </x:c>
      <x:c r="C13" t="str">
        <x:v>11-3121</x:v>
      </x:c>
      <x:c r="D13" t="str">
        <x:v>Human Resources Managers</x:v>
      </x:c>
      <x:c r="E13" s="22" t="n">
        <x:v>100</x:v>
      </x:c>
      <x:c r="F13" s="22" t="n">
        <x:v>141370</x:v>
      </x:c>
      <x:c r="G13" s="22" t="n">
        <x:f>IF(OR(E13="",F13=""),"",E13*F13)</x:f>
        <x:v>14137000</x:v>
      </x:c>
      <x:c r="H13" s="36" t="n">
        <x:v>0.5962</x:v>
      </x:c>
      <x:c r="I13" s="22" t="n">
        <x:f>IF(G13="","",IF(ISNUMBER(H13),G13,""))</x:f>
        <x:v>14137000</x:v>
      </x:c>
      <x:c r="J13" s="22" t="n">
        <x:f>IF(I13="","",I13*H13)</x:f>
        <x:v>8428479.399999999</x:v>
      </x:c>
      <x:c r="K13" t="str">
        <x:f>IF(G13="","MISSING OEWS",IF(ISNUMBER(H13),"MATCHED","MISSING WHARTON"))</x:f>
        <x:v>MATCHED</x:v>
      </x:c>
    </x:row>
    <x:row r="14">
      <x:c r="A14" t="str">
        <x:v>11</x:v>
      </x:c>
      <x:c r="B14" t="str">
        <x:v>Agriculture, Forestry, Fishing and Hunting</x:v>
      </x:c>
      <x:c r="C14" t="str">
        <x:v>11-9013</x:v>
      </x:c>
      <x:c r="D14" t="str">
        <x:v>Farmers, Ranchers, and Other Agricultural Managers</x:v>
      </x:c>
      <x:c r="E14" s="22" t="n">
        <x:v>3060</x:v>
      </x:c>
      <x:c r="F14" s="22" t="n">
        <x:v>107600</x:v>
      </x:c>
      <x:c r="G14" s="22" t="n">
        <x:f>IF(OR(E14="",F14=""),"",E14*F14)</x:f>
        <x:v>329256000</x:v>
      </x:c>
      <x:c r="H14" s="36" t="n">
        <x:v>0.22</x:v>
      </x:c>
      <x:c r="I14" s="22" t="n">
        <x:f>IF(G14="","",IF(ISNUMBER(H14),G14,""))</x:f>
        <x:v>329256000</x:v>
      </x:c>
      <x:c r="J14" s="22" t="n">
        <x:f>IF(I14="","",I14*H14)</x:f>
        <x:v>72436320</x:v>
      </x:c>
      <x:c r="K14" t="str">
        <x:f>IF(G14="","MISSING OEWS",IF(ISNUMBER(H14),"MATCHED","MISSING WHARTON"))</x:f>
        <x:v>MATCHED</x:v>
      </x:c>
    </x:row>
    <x:row r="15">
      <x:c r="A15" t="str">
        <x:v>11</x:v>
      </x:c>
      <x:c r="B15" t="str">
        <x:v>Agriculture, Forestry, Fishing and Hunting</x:v>
      </x:c>
      <x:c r="C15" t="str">
        <x:v>11-9121</x:v>
      </x:c>
      <x:c r="D15" t="str">
        <x:v>Natural Sciences Managers</x:v>
      </x:c>
      <x:c r="E15" s="22" t="n">
        <x:v>50</x:v>
      </x:c>
      <x:c r="F15" s="22" t="n">
        <x:v>120590</x:v>
      </x:c>
      <x:c r="G15" s="22" t="n">
        <x:f>IF(OR(E15="",F15=""),"",E15*F15)</x:f>
        <x:v>6029500</x:v>
      </x:c>
      <x:c r="H15" s="36" t="n">
        <x:v>0.382</x:v>
      </x:c>
      <x:c r="I15" s="22" t="n">
        <x:f>IF(G15="","",IF(ISNUMBER(H15),G15,""))</x:f>
        <x:v>6029500</x:v>
      </x:c>
      <x:c r="J15" s="22" t="n">
        <x:f>IF(I15="","",I15*H15)</x:f>
        <x:v>2303269</x:v>
      </x:c>
      <x:c r="K15" t="str">
        <x:f>IF(G15="","MISSING OEWS",IF(ISNUMBER(H15),"MATCHED","MISSING WHARTON"))</x:f>
        <x:v>MATCHED</x:v>
      </x:c>
    </x:row>
    <x:row r="16">
      <x:c r="A16" t="str">
        <x:v>11</x:v>
      </x:c>
      <x:c r="B16" t="str">
        <x:v>Agriculture, Forestry, Fishing and Hunting</x:v>
      </x:c>
      <x:c r="C16" t="str">
        <x:v>11-9199</x:v>
      </x:c>
      <x:c r="D16" t="str">
        <x:v>Managers, All Other</x:v>
      </x:c>
      <x:c r="E16" s="22" t="n">
        <x:v>470</x:v>
      </x:c>
      <x:c r="F16" s="22"/>
      <x:c r="G16" s="22" t="str">
        <x:f>IF(OR(E16="",F16=""),"",E16*F16)</x:f>
      </x:c>
      <x:c r="H16" s="36" t="n">
        <x:v>0.48960000000000004</x:v>
      </x:c>
      <x:c r="I16" s="22" t="str">
        <x:f>IF(G16="","",IF(ISNUMBER(H16),G16,""))</x:f>
      </x:c>
      <x:c r="J16" s="22" t="str">
        <x:f>IF(I16="","",I16*H16)</x:f>
      </x:c>
      <x:c r="K16" t="str">
        <x:f>IF(G16="","MISSING OEWS",IF(ISNUMBER(H16),"MATCHED","MISSING WHARTON"))</x:f>
        <x:v>MISSING OEWS</x:v>
      </x:c>
    </x:row>
    <x:row r="17">
      <x:c r="A17" t="str">
        <x:v>11</x:v>
      </x:c>
      <x:c r="B17" t="str">
        <x:v>Agriculture, Forestry, Fishing and Hunting</x:v>
      </x:c>
      <x:c r="C17" t="str">
        <x:v>13-1020</x:v>
      </x:c>
      <x:c r="D17" t="str">
        <x:v>Buyers and Purchasing Agents</x:v>
      </x:c>
      <x:c r="E17" s="22" t="n">
        <x:v>520</x:v>
      </x:c>
      <x:c r="F17" s="22" t="n">
        <x:v>81950</x:v>
      </x:c>
      <x:c r="G17" s="22" t="n">
        <x:f>IF(OR(E17="",F17=""),"",E17*F17)</x:f>
        <x:v>42614000</x:v>
      </x:c>
      <x:c r="H17" s="36" t="n">
        <x:v>0.5876</x:v>
      </x:c>
      <x:c r="I17" s="22" t="n">
        <x:f>IF(G17="","",IF(ISNUMBER(H17),G17,""))</x:f>
        <x:v>42614000</x:v>
      </x:c>
      <x:c r="J17" s="22" t="n">
        <x:f>IF(I17="","",I17*H17)</x:f>
        <x:v>25039986.400000002</x:v>
      </x:c>
      <x:c r="K17" t="str">
        <x:f>IF(G17="","MISSING OEWS",IF(ISNUMBER(H17),"MATCHED","MISSING WHARTON"))</x:f>
        <x:v>MATCHED</x:v>
      </x:c>
    </x:row>
    <x:row r="18">
      <x:c r="A18" t="str">
        <x:v>11</x:v>
      </x:c>
      <x:c r="B18" t="str">
        <x:v>Agriculture, Forestry, Fishing and Hunting</x:v>
      </x:c>
      <x:c r="C18" t="str">
        <x:v>13-1041</x:v>
      </x:c>
      <x:c r="D18" t="str">
        <x:v>Compliance Officers</x:v>
      </x:c>
      <x:c r="E18" s="22" t="n">
        <x:v>60</x:v>
      </x:c>
      <x:c r="F18" s="22" t="n">
        <x:v>67290</x:v>
      </x:c>
      <x:c r="G18" s="22" t="n">
        <x:f>IF(OR(E18="",F18=""),"",E18*F18)</x:f>
        <x:v>4037400</x:v>
      </x:c>
      <x:c r="H18" s="36" t="n">
        <x:v>0.4611</x:v>
      </x:c>
      <x:c r="I18" s="22" t="n">
        <x:f>IF(G18="","",IF(ISNUMBER(H18),G18,""))</x:f>
        <x:v>4037400</x:v>
      </x:c>
      <x:c r="J18" s="22" t="n">
        <x:f>IF(I18="","",I18*H18)</x:f>
        <x:v>1861645.1400000001</x:v>
      </x:c>
      <x:c r="K18" t="str">
        <x:f>IF(G18="","MISSING OEWS",IF(ISNUMBER(H18),"MATCHED","MISSING WHARTON"))</x:f>
        <x:v>MATCHED</x:v>
      </x:c>
    </x:row>
    <x:row r="19">
      <x:c r="A19" t="str">
        <x:v>11</x:v>
      </x:c>
      <x:c r="B19" t="str">
        <x:v>Agriculture, Forestry, Fishing and Hunting</x:v>
      </x:c>
      <x:c r="C19" t="str">
        <x:v>13-1071</x:v>
      </x:c>
      <x:c r="D19" t="str">
        <x:v>Human Resources Specialists</x:v>
      </x:c>
      <x:c r="E19" s="22" t="n">
        <x:v>700</x:v>
      </x:c>
      <x:c r="F19" s="22" t="n">
        <x:v>74400</x:v>
      </x:c>
      <x:c r="G19" s="22" t="n">
        <x:f>IF(OR(E19="",F19=""),"",E19*F19)</x:f>
        <x:v>52080000</x:v>
      </x:c>
      <x:c r="H19" s="36" t="n">
        <x:v>0.7807999999999999</x:v>
      </x:c>
      <x:c r="I19" s="22" t="n">
        <x:f>IF(G19="","",IF(ISNUMBER(H19),G19,""))</x:f>
        <x:v>52080000</x:v>
      </x:c>
      <x:c r="J19" s="22" t="n">
        <x:f>IF(I19="","",I19*H19)</x:f>
        <x:v>40664064</x:v>
      </x:c>
      <x:c r="K19" t="str">
        <x:f>IF(G19="","MISSING OEWS",IF(ISNUMBER(H19),"MATCHED","MISSING WHARTON"))</x:f>
        <x:v>MATCHED</x:v>
      </x:c>
    </x:row>
    <x:row r="20">
      <x:c r="A20" t="str">
        <x:v>11</x:v>
      </x:c>
      <x:c r="B20" t="str">
        <x:v>Agriculture, Forestry, Fishing and Hunting</x:v>
      </x:c>
      <x:c r="C20" t="str">
        <x:v>13-1074</x:v>
      </x:c>
      <x:c r="D20" t="str">
        <x:v>Farm Labor Contractors</x:v>
      </x:c>
      <x:c r="E20" s="22" t="n">
        <x:v>270</x:v>
      </x:c>
      <x:c r="F20" s="22" t="n">
        <x:v>62420</x:v>
      </x:c>
      <x:c r="G20" s="22" t="n">
        <x:f>IF(OR(E20="",F20=""),"",E20*F20)</x:f>
        <x:v>16853400</x:v>
      </x:c>
      <x:c r="H20" s="36" t="n">
        <x:v>0.2375</x:v>
      </x:c>
      <x:c r="I20" s="22" t="n">
        <x:f>IF(G20="","",IF(ISNUMBER(H20),G20,""))</x:f>
        <x:v>16853400</x:v>
      </x:c>
      <x:c r="J20" s="22" t="n">
        <x:f>IF(I20="","",I20*H20)</x:f>
        <x:v>4002682.5</x:v>
      </x:c>
      <x:c r="K20" t="str">
        <x:f>IF(G20="","MISSING OEWS",IF(ISNUMBER(H20),"MATCHED","MISSING WHARTON"))</x:f>
        <x:v>MATCHED</x:v>
      </x:c>
    </x:row>
    <x:row r="21">
      <x:c r="A21" t="str">
        <x:v>11</x:v>
      </x:c>
      <x:c r="B21" t="str">
        <x:v>Agriculture, Forestry, Fishing and Hunting</x:v>
      </x:c>
      <x:c r="C21" t="str">
        <x:v>13-1081</x:v>
      </x:c>
      <x:c r="D21" t="str">
        <x:v>Logisticians</x:v>
      </x:c>
      <x:c r="E21" s="22" t="n">
        <x:v>250</x:v>
      </x:c>
      <x:c r="F21" s="22" t="n">
        <x:v>75350</x:v>
      </x:c>
      <x:c r="G21" s="22" t="n">
        <x:f>IF(OR(E21="",F21=""),"",E21*F21)</x:f>
        <x:v>18837500</x:v>
      </x:c>
      <x:c r="H21" s="36" t="n">
        <x:v>0.6943</x:v>
      </x:c>
      <x:c r="I21" s="22" t="n">
        <x:f>IF(G21="","",IF(ISNUMBER(H21),G21,""))</x:f>
        <x:v>18837500</x:v>
      </x:c>
      <x:c r="J21" s="22" t="n">
        <x:f>IF(I21="","",I21*H21)</x:f>
        <x:v>13078876.25</x:v>
      </x:c>
      <x:c r="K21" t="str">
        <x:f>IF(G21="","MISSING OEWS",IF(ISNUMBER(H21),"MATCHED","MISSING WHARTON"))</x:f>
        <x:v>MATCHED</x:v>
      </x:c>
    </x:row>
    <x:row r="22">
      <x:c r="A22" t="str">
        <x:v>11</x:v>
      </x:c>
      <x:c r="B22" t="str">
        <x:v>Agriculture, Forestry, Fishing and Hunting</x:v>
      </x:c>
      <x:c r="C22" t="str">
        <x:v>13-1082</x:v>
      </x:c>
      <x:c r="D22" t="str">
        <x:v>Project Management Specialists</x:v>
      </x:c>
      <x:c r="E22" s="22" t="n">
        <x:v>130</x:v>
      </x:c>
      <x:c r="F22" s="22" t="n">
        <x:v>90840</x:v>
      </x:c>
      <x:c r="G22" s="22" t="n">
        <x:f>IF(OR(E22="",F22=""),"",E22*F22)</x:f>
        <x:v>11809200</x:v>
      </x:c>
      <x:c r="H22" s="36" t="n">
        <x:v>0.6375</x:v>
      </x:c>
      <x:c r="I22" s="22" t="n">
        <x:f>IF(G22="","",IF(ISNUMBER(H22),G22,""))</x:f>
        <x:v>11809200</x:v>
      </x:c>
      <x:c r="J22" s="22" t="n">
        <x:f>IF(I22="","",I22*H22)</x:f>
        <x:v>7528364.999999999</x:v>
      </x:c>
      <x:c r="K22" t="str">
        <x:f>IF(G22="","MISSING OEWS",IF(ISNUMBER(H22),"MATCHED","MISSING WHARTON"))</x:f>
        <x:v>MATCHED</x:v>
      </x:c>
    </x:row>
    <x:row r="23">
      <x:c r="A23" t="str">
        <x:v>11</x:v>
      </x:c>
      <x:c r="B23" t="str">
        <x:v>Agriculture, Forestry, Fishing and Hunting</x:v>
      </x:c>
      <x:c r="C23" t="str">
        <x:v>13-1111</x:v>
      </x:c>
      <x:c r="D23" t="str">
        <x:v>Management Analysts</x:v>
      </x:c>
      <x:c r="E23" s="22" t="n">
        <x:v>120</x:v>
      </x:c>
      <x:c r="F23" s="22"/>
      <x:c r="G23" s="22" t="str">
        <x:f>IF(OR(E23="",F23=""),"",E23*F23)</x:f>
      </x:c>
      <x:c r="H23" s="36" t="n">
        <x:v>0.5772999999999999</x:v>
      </x:c>
      <x:c r="I23" s="22" t="str">
        <x:f>IF(G23="","",IF(ISNUMBER(H23),G23,""))</x:f>
      </x:c>
      <x:c r="J23" s="22" t="str">
        <x:f>IF(I23="","",I23*H23)</x:f>
      </x:c>
      <x:c r="K23" t="str">
        <x:f>IF(G23="","MISSING OEWS",IF(ISNUMBER(H23),"MATCHED","MISSING WHARTON"))</x:f>
        <x:v>MISSING OEWS</x:v>
      </x:c>
    </x:row>
    <x:row r="24">
      <x:c r="A24" t="str">
        <x:v>11</x:v>
      </x:c>
      <x:c r="B24" t="str">
        <x:v>Agriculture, Forestry, Fishing and Hunting</x:v>
      </x:c>
      <x:c r="C24" t="str">
        <x:v>13-1121</x:v>
      </x:c>
      <x:c r="D24" t="str">
        <x:v>Meeting, Convention, and Event Planners</x:v>
      </x:c>
      <x:c r="E24" s="22" t="n">
        <x:v>50</x:v>
      </x:c>
      <x:c r="F24" s="22" t="n">
        <x:v>48850</x:v>
      </x:c>
      <x:c r="G24" s="22" t="n">
        <x:f>IF(OR(E24="",F24=""),"",E24*F24)</x:f>
        <x:v>2442500</x:v>
      </x:c>
      <x:c r="H24" s="36" t="n">
        <x:v>0.4476</x:v>
      </x:c>
      <x:c r="I24" s="22" t="n">
        <x:f>IF(G24="","",IF(ISNUMBER(H24),G24,""))</x:f>
        <x:v>2442500</x:v>
      </x:c>
      <x:c r="J24" s="22" t="n">
        <x:f>IF(I24="","",I24*H24)</x:f>
        <x:v>1093263</x:v>
      </x:c>
      <x:c r="K24" t="str">
        <x:f>IF(G24="","MISSING OEWS",IF(ISNUMBER(H24),"MATCHED","MISSING WHARTON"))</x:f>
        <x:v>MATCHED</x:v>
      </x:c>
    </x:row>
    <x:row r="25">
      <x:c r="A25" t="str">
        <x:v>11</x:v>
      </x:c>
      <x:c r="B25" t="str">
        <x:v>Agriculture, Forestry, Fishing and Hunting</x:v>
      </x:c>
      <x:c r="C25" t="str">
        <x:v>13-1141</x:v>
      </x:c>
      <x:c r="D25" t="str">
        <x:v>Compensation, Benefits, and Job Analysis Specialists</x:v>
      </x:c>
      <x:c r="E25" s="22" t="n">
        <x:v>30</x:v>
      </x:c>
      <x:c r="F25" s="22"/>
      <x:c r="G25" s="22" t="str">
        <x:f>IF(OR(E25="",F25=""),"",E25*F25)</x:f>
      </x:c>
      <x:c r="H25" s="36" t="n">
        <x:v>0.6167</x:v>
      </x:c>
      <x:c r="I25" s="22" t="str">
        <x:f>IF(G25="","",IF(ISNUMBER(H25),G25,""))</x:f>
      </x:c>
      <x:c r="J25" s="22" t="str">
        <x:f>IF(I25="","",I25*H25)</x:f>
      </x:c>
      <x:c r="K25" t="str">
        <x:f>IF(G25="","MISSING OEWS",IF(ISNUMBER(H25),"MATCHED","MISSING WHARTON"))</x:f>
        <x:v>MISSING OEWS</x:v>
      </x:c>
    </x:row>
    <x:row r="26">
      <x:c r="A26" t="str">
        <x:v>11</x:v>
      </x:c>
      <x:c r="B26" t="str">
        <x:v>Agriculture, Forestry, Fishing and Hunting</x:v>
      </x:c>
      <x:c r="C26" t="str">
        <x:v>13-1151</x:v>
      </x:c>
      <x:c r="D26" t="str">
        <x:v>Training and Development Specialists</x:v>
      </x:c>
      <x:c r="E26" s="22" t="n">
        <x:v>100</x:v>
      </x:c>
      <x:c r="F26" s="22"/>
      <x:c r="G26" s="22" t="str">
        <x:f>IF(OR(E26="",F26=""),"",E26*F26)</x:f>
      </x:c>
      <x:c r="H26" s="36" t="n">
        <x:v>0.565</x:v>
      </x:c>
      <x:c r="I26" s="22" t="str">
        <x:f>IF(G26="","",IF(ISNUMBER(H26),G26,""))</x:f>
      </x:c>
      <x:c r="J26" s="22" t="str">
        <x:f>IF(I26="","",I26*H26)</x:f>
      </x:c>
      <x:c r="K26" t="str">
        <x:f>IF(G26="","MISSING OEWS",IF(ISNUMBER(H26),"MATCHED","MISSING WHARTON"))</x:f>
        <x:v>MISSING OEWS</x:v>
      </x:c>
    </x:row>
    <x:row r="27">
      <x:c r="A27" t="str">
        <x:v>11</x:v>
      </x:c>
      <x:c r="B27" t="str">
        <x:v>Agriculture, Forestry, Fishing and Hunting</x:v>
      </x:c>
      <x:c r="C27" t="str">
        <x:v>13-1161</x:v>
      </x:c>
      <x:c r="D27" t="str">
        <x:v>Market Research Analysts and Marketing Specialists</x:v>
      </x:c>
      <x:c r="E27" s="22" t="n">
        <x:v>210</x:v>
      </x:c>
      <x:c r="F27" s="22" t="n">
        <x:v>92250</x:v>
      </x:c>
      <x:c r="G27" s="22" t="n">
        <x:f>IF(OR(E27="",F27=""),"",E27*F27)</x:f>
        <x:v>19372500</x:v>
      </x:c>
      <x:c r="H27" s="36" t="n">
        <x:v>0.7792</x:v>
      </x:c>
      <x:c r="I27" s="22" t="n">
        <x:f>IF(G27="","",IF(ISNUMBER(H27),G27,""))</x:f>
        <x:v>19372500</x:v>
      </x:c>
      <x:c r="J27" s="22" t="n">
        <x:f>IF(I27="","",I27*H27)</x:f>
        <x:v>15095052</x:v>
      </x:c>
      <x:c r="K27" t="str">
        <x:f>IF(G27="","MISSING OEWS",IF(ISNUMBER(H27),"MATCHED","MISSING WHARTON"))</x:f>
        <x:v>MATCHED</x:v>
      </x:c>
    </x:row>
    <x:row r="28">
      <x:c r="A28" t="str">
        <x:v>11</x:v>
      </x:c>
      <x:c r="B28" t="str">
        <x:v>Agriculture, Forestry, Fishing and Hunting</x:v>
      </x:c>
      <x:c r="C28" t="str">
        <x:v>13-1199</x:v>
      </x:c>
      <x:c r="D28" t="str">
        <x:v>Business Operations Specialists, All Other</x:v>
      </x:c>
      <x:c r="E28" s="22" t="n">
        <x:v>660</x:v>
      </x:c>
      <x:c r="F28" s="22"/>
      <x:c r="G28" s="22" t="str">
        <x:f>IF(OR(E28="",F28=""),"",E28*F28)</x:f>
      </x:c>
      <x:c r="H28" s="36" t="n">
        <x:v>0.6598999999999999</x:v>
      </x:c>
      <x:c r="I28" s="22" t="str">
        <x:f>IF(G28="","",IF(ISNUMBER(H28),G28,""))</x:f>
      </x:c>
      <x:c r="J28" s="22" t="str">
        <x:f>IF(I28="","",I28*H28)</x:f>
      </x:c>
      <x:c r="K28" t="str">
        <x:f>IF(G28="","MISSING OEWS",IF(ISNUMBER(H28),"MATCHED","MISSING WHARTON"))</x:f>
        <x:v>MISSING OEWS</x:v>
      </x:c>
    </x:row>
    <x:row r="29">
      <x:c r="A29" t="str">
        <x:v>11</x:v>
      </x:c>
      <x:c r="B29" t="str">
        <x:v>Agriculture, Forestry, Fishing and Hunting</x:v>
      </x:c>
      <x:c r="C29" t="str">
        <x:v>13-2011</x:v>
      </x:c>
      <x:c r="D29" t="str">
        <x:v>Accountants and Auditors</x:v>
      </x:c>
      <x:c r="E29" s="22" t="n">
        <x:v>1110</x:v>
      </x:c>
      <x:c r="F29" s="22" t="n">
        <x:v>83410</x:v>
      </x:c>
      <x:c r="G29" s="22" t="n">
        <x:f>IF(OR(E29="",F29=""),"",E29*F29)</x:f>
        <x:v>92585100</x:v>
      </x:c>
      <x:c r="H29" s="36" t="n">
        <x:v>0.795</x:v>
      </x:c>
      <x:c r="I29" s="22" t="n">
        <x:f>IF(G29="","",IF(ISNUMBER(H29),G29,""))</x:f>
        <x:v>92585100</x:v>
      </x:c>
      <x:c r="J29" s="22" t="n">
        <x:f>IF(I29="","",I29*H29)</x:f>
        <x:v>73605154.5</x:v>
      </x:c>
      <x:c r="K29" t="str">
        <x:f>IF(G29="","MISSING OEWS",IF(ISNUMBER(H29),"MATCHED","MISSING WHARTON"))</x:f>
        <x:v>MATCHED</x:v>
      </x:c>
    </x:row>
    <x:row r="30">
      <x:c r="A30" t="str">
        <x:v>11</x:v>
      </x:c>
      <x:c r="B30" t="str">
        <x:v>Agriculture, Forestry, Fishing and Hunting</x:v>
      </x:c>
      <x:c r="C30" t="str">
        <x:v>15-1211</x:v>
      </x:c>
      <x:c r="D30" t="str">
        <x:v>Computer Systems Analysts</x:v>
      </x:c>
      <x:c r="E30" s="22" t="n">
        <x:v>40</x:v>
      </x:c>
      <x:c r="F30" s="22" t="n">
        <x:v>107730</x:v>
      </x:c>
      <x:c r="G30" s="22" t="n">
        <x:f>IF(OR(E30="",F30=""),"",E30*F30)</x:f>
        <x:v>4309200</x:v>
      </x:c>
      <x:c r="H30" s="36" t="n">
        <x:v>0.6388</x:v>
      </x:c>
      <x:c r="I30" s="22" t="n">
        <x:f>IF(G30="","",IF(ISNUMBER(H30),G30,""))</x:f>
        <x:v>4309200</x:v>
      </x:c>
      <x:c r="J30" s="22" t="n">
        <x:f>IF(I30="","",I30*H30)</x:f>
        <x:v>2752716.96</x:v>
      </x:c>
      <x:c r="K30" t="str">
        <x:f>IF(G30="","MISSING OEWS",IF(ISNUMBER(H30),"MATCHED","MISSING WHARTON"))</x:f>
        <x:v>MATCHED</x:v>
      </x:c>
    </x:row>
    <x:row r="31">
      <x:c r="A31" t="str">
        <x:v>11</x:v>
      </x:c>
      <x:c r="B31" t="str">
        <x:v>Agriculture, Forestry, Fishing and Hunting</x:v>
      </x:c>
      <x:c r="C31" t="str">
        <x:v>15-1232</x:v>
      </x:c>
      <x:c r="D31" t="str">
        <x:v>Computer User Support Specialists</x:v>
      </x:c>
      <x:c r="E31" s="22" t="n">
        <x:v>230</x:v>
      </x:c>
      <x:c r="F31" s="22" t="n">
        <x:v>65730</x:v>
      </x:c>
      <x:c r="G31" s="22" t="n">
        <x:f>IF(OR(E31="",F31=""),"",E31*F31)</x:f>
        <x:v>15117900</x:v>
      </x:c>
      <x:c r="H31" s="36" t="n">
        <x:v>0.6062</x:v>
      </x:c>
      <x:c r="I31" s="22" t="n">
        <x:f>IF(G31="","",IF(ISNUMBER(H31),G31,""))</x:f>
        <x:v>15117900</x:v>
      </x:c>
      <x:c r="J31" s="22" t="n">
        <x:f>IF(I31="","",I31*H31)</x:f>
        <x:v>9164470.979999999</x:v>
      </x:c>
      <x:c r="K31" t="str">
        <x:f>IF(G31="","MISSING OEWS",IF(ISNUMBER(H31),"MATCHED","MISSING WHARTON"))</x:f>
        <x:v>MATCHED</x:v>
      </x:c>
    </x:row>
    <x:row r="32">
      <x:c r="A32" t="str">
        <x:v>11</x:v>
      </x:c>
      <x:c r="B32" t="str">
        <x:v>Agriculture, Forestry, Fishing and Hunting</x:v>
      </x:c>
      <x:c r="C32" t="str">
        <x:v>15-1244</x:v>
      </x:c>
      <x:c r="D32" t="str">
        <x:v>Network and Computer Systems Administrators</x:v>
      </x:c>
      <x:c r="E32" s="22" t="n">
        <x:v>80</x:v>
      </x:c>
      <x:c r="F32" s="22"/>
      <x:c r="G32" s="22" t="str">
        <x:f>IF(OR(E32="",F32=""),"",E32*F32)</x:f>
      </x:c>
      <x:c r="H32" s="36" t="n">
        <x:v>0.695</x:v>
      </x:c>
      <x:c r="I32" s="22" t="str">
        <x:f>IF(G32="","",IF(ISNUMBER(H32),G32,""))</x:f>
      </x:c>
      <x:c r="J32" s="22" t="str">
        <x:f>IF(I32="","",I32*H32)</x:f>
      </x:c>
      <x:c r="K32" t="str">
        <x:f>IF(G32="","MISSING OEWS",IF(ISNUMBER(H32),"MATCHED","MISSING WHARTON"))</x:f>
        <x:v>MISSING OEWS</x:v>
      </x:c>
    </x:row>
    <x:row r="33">
      <x:c r="A33" t="str">
        <x:v>11</x:v>
      </x:c>
      <x:c r="B33" t="str">
        <x:v>Agriculture, Forestry, Fishing and Hunting</x:v>
      </x:c>
      <x:c r="C33" t="str">
        <x:v>15-1252</x:v>
      </x:c>
      <x:c r="D33" t="str">
        <x:v>Software Developers</x:v>
      </x:c>
      <x:c r="E33" s="22" t="n">
        <x:v>90</x:v>
      </x:c>
      <x:c r="F33" s="22"/>
      <x:c r="G33" s="22" t="str">
        <x:f>IF(OR(E33="",F33=""),"",E33*F33)</x:f>
      </x:c>
      <x:c r="H33" s="36" t="n">
        <x:v>0.5211</x:v>
      </x:c>
      <x:c r="I33" s="22" t="str">
        <x:f>IF(G33="","",IF(ISNUMBER(H33),G33,""))</x:f>
      </x:c>
      <x:c r="J33" s="22" t="str">
        <x:f>IF(I33="","",I33*H33)</x:f>
      </x:c>
      <x:c r="K33" t="str">
        <x:f>IF(G33="","MISSING OEWS",IF(ISNUMBER(H33),"MATCHED","MISSING WHARTON"))</x:f>
        <x:v>MISSING OEWS</x:v>
      </x:c>
    </x:row>
    <x:row r="34">
      <x:c r="A34" t="str">
        <x:v>11</x:v>
      </x:c>
      <x:c r="B34" t="str">
        <x:v>Agriculture, Forestry, Fishing and Hunting</x:v>
      </x:c>
      <x:c r="C34" t="str">
        <x:v>15-1299</x:v>
      </x:c>
      <x:c r="D34" t="str">
        <x:v>Computer Occupations, All Other</x:v>
      </x:c>
      <x:c r="E34" s="22" t="n">
        <x:v>50</x:v>
      </x:c>
      <x:c r="F34" s="22" t="n">
        <x:v>101700</x:v>
      </x:c>
      <x:c r="G34" s="22" t="n">
        <x:f>IF(OR(E34="",F34=""),"",E34*F34)</x:f>
        <x:v>5085000</x:v>
      </x:c>
      <x:c r="H34" s="36" t="n">
        <x:v>0.7425</x:v>
      </x:c>
      <x:c r="I34" s="22" t="n">
        <x:f>IF(G34="","",IF(ISNUMBER(H34),G34,""))</x:f>
        <x:v>5085000</x:v>
      </x:c>
      <x:c r="J34" s="22" t="n">
        <x:f>IF(I34="","",I34*H34)</x:f>
        <x:v>3775612.5000000005</x:v>
      </x:c>
      <x:c r="K34" t="str">
        <x:f>IF(G34="","MISSING OEWS",IF(ISNUMBER(H34),"MATCHED","MISSING WHARTON"))</x:f>
        <x:v>MATCHED</x:v>
      </x:c>
    </x:row>
    <x:row r="35">
      <x:c r="A35" t="str">
        <x:v>11</x:v>
      </x:c>
      <x:c r="B35" t="str">
        <x:v>Agriculture, Forestry, Fishing and Hunting</x:v>
      </x:c>
      <x:c r="C35" t="str">
        <x:v>17-2112</x:v>
      </x:c>
      <x:c r="D35" t="str">
        <x:v>Industrial Engineers</x:v>
      </x:c>
      <x:c r="E35" s="22" t="n">
        <x:v>100</x:v>
      </x:c>
      <x:c r="F35" s="22" t="n">
        <x:v>87540</x:v>
      </x:c>
      <x:c r="G35" s="22" t="n">
        <x:f>IF(OR(E35="",F35=""),"",E35*F35)</x:f>
        <x:v>8754000</x:v>
      </x:c>
      <x:c r="H35" s="36" t="n">
        <x:v>0.47859999999999997</x:v>
      </x:c>
      <x:c r="I35" s="22" t="n">
        <x:f>IF(G35="","",IF(ISNUMBER(H35),G35,""))</x:f>
        <x:v>8754000</x:v>
      </x:c>
      <x:c r="J35" s="22" t="n">
        <x:f>IF(I35="","",I35*H35)</x:f>
        <x:v>4189664.4</x:v>
      </x:c>
      <x:c r="K35" t="str">
        <x:f>IF(G35="","MISSING OEWS",IF(ISNUMBER(H35),"MATCHED","MISSING WHARTON"))</x:f>
        <x:v>MATCHED</x:v>
      </x:c>
    </x:row>
    <x:row r="36">
      <x:c r="A36" t="str">
        <x:v>11</x:v>
      </x:c>
      <x:c r="B36" t="str">
        <x:v>Agriculture, Forestry, Fishing and Hunting</x:v>
      </x:c>
      <x:c r="C36" t="str">
        <x:v>19-1011</x:v>
      </x:c>
      <x:c r="D36" t="str">
        <x:v>Animal Scientists</x:v>
      </x:c>
      <x:c r="E36" s="22" t="n">
        <x:v>220</x:v>
      </x:c>
      <x:c r="F36" s="22" t="n">
        <x:v>75660</x:v>
      </x:c>
      <x:c r="G36" s="22" t="n">
        <x:f>IF(OR(E36="",F36=""),"",E36*F36)</x:f>
        <x:v>16645200</x:v>
      </x:c>
      <x:c r="H36" s="36" t="n">
        <x:v>0.23329999999999998</x:v>
      </x:c>
      <x:c r="I36" s="22" t="n">
        <x:f>IF(G36="","",IF(ISNUMBER(H36),G36,""))</x:f>
        <x:v>16645200</x:v>
      </x:c>
      <x:c r="J36" s="22" t="n">
        <x:f>IF(I36="","",I36*H36)</x:f>
        <x:v>3883325.1599999997</x:v>
      </x:c>
      <x:c r="K36" t="str">
        <x:f>IF(G36="","MISSING OEWS",IF(ISNUMBER(H36),"MATCHED","MISSING WHARTON"))</x:f>
        <x:v>MATCHED</x:v>
      </x:c>
    </x:row>
    <x:row r="37">
      <x:c r="A37" t="str">
        <x:v>11</x:v>
      </x:c>
      <x:c r="B37" t="str">
        <x:v>Agriculture, Forestry, Fishing and Hunting</x:v>
      </x:c>
      <x:c r="C37" t="str">
        <x:v>19-1012</x:v>
      </x:c>
      <x:c r="D37" t="str">
        <x:v>Food Scientists and Technologists</x:v>
      </x:c>
      <x:c r="E37" s="22" t="n">
        <x:v>230</x:v>
      </x:c>
      <x:c r="F37" s="22" t="n">
        <x:v>73850</x:v>
      </x:c>
      <x:c r="G37" s="22" t="n">
        <x:f>IF(OR(E37="",F37=""),"",E37*F37)</x:f>
        <x:v>16985500</x:v>
      </x:c>
      <x:c r="H37" s="36" t="n">
        <x:v>0.12689999999999999</x:v>
      </x:c>
      <x:c r="I37" s="22" t="n">
        <x:f>IF(G37="","",IF(ISNUMBER(H37),G37,""))</x:f>
        <x:v>16985500</x:v>
      </x:c>
      <x:c r="J37" s="22" t="n">
        <x:f>IF(I37="","",I37*H37)</x:f>
        <x:v>2155459.9499999997</x:v>
      </x:c>
      <x:c r="K37" t="str">
        <x:f>IF(G37="","MISSING OEWS",IF(ISNUMBER(H37),"MATCHED","MISSING WHARTON"))</x:f>
        <x:v>MATCHED</x:v>
      </x:c>
    </x:row>
    <x:row r="38">
      <x:c r="A38" t="str">
        <x:v>11</x:v>
      </x:c>
      <x:c r="B38" t="str">
        <x:v>Agriculture, Forestry, Fishing and Hunting</x:v>
      </x:c>
      <x:c r="C38" t="str">
        <x:v>19-1013</x:v>
      </x:c>
      <x:c r="D38" t="str">
        <x:v>Soil and Plant Scientists</x:v>
      </x:c>
      <x:c r="E38" s="22" t="n">
        <x:v>770</x:v>
      </x:c>
      <x:c r="F38" s="22" t="n">
        <x:v>87270</x:v>
      </x:c>
      <x:c r="G38" s="22" t="n">
        <x:f>IF(OR(E38="",F38=""),"",E38*F38)</x:f>
        <x:v>67197900</x:v>
      </x:c>
      <x:c r="H38" s="36" t="n">
        <x:v>0.0519</x:v>
      </x:c>
      <x:c r="I38" s="22" t="n">
        <x:f>IF(G38="","",IF(ISNUMBER(H38),G38,""))</x:f>
        <x:v>67197900</x:v>
      </x:c>
      <x:c r="J38" s="22" t="n">
        <x:f>IF(I38="","",I38*H38)</x:f>
        <x:v>3487571.0100000002</x:v>
      </x:c>
      <x:c r="K38" t="str">
        <x:f>IF(G38="","MISSING OEWS",IF(ISNUMBER(H38),"MATCHED","MISSING WHARTON"))</x:f>
        <x:v>MATCHED</x:v>
      </x:c>
    </x:row>
    <x:row r="39">
      <x:c r="A39" t="str">
        <x:v>11</x:v>
      </x:c>
      <x:c r="B39" t="str">
        <x:v>Agriculture, Forestry, Fishing and Hunting</x:v>
      </x:c>
      <x:c r="C39" t="str">
        <x:v>19-1029</x:v>
      </x:c>
      <x:c r="D39" t="str">
        <x:v>Biological Scientists, All Other</x:v>
      </x:c>
      <x:c r="E39" s="22" t="n">
        <x:v>210</x:v>
      </x:c>
      <x:c r="F39" s="22" t="n">
        <x:v>60360</x:v>
      </x:c>
      <x:c r="G39" s="22" t="n">
        <x:f>IF(OR(E39="",F39=""),"",E39*F39)</x:f>
        <x:v>12675600</x:v>
      </x:c>
      <x:c r="H39" s="36" t="n">
        <x:v>0.40369999999999995</x:v>
      </x:c>
      <x:c r="I39" s="22" t="n">
        <x:f>IF(G39="","",IF(ISNUMBER(H39),G39,""))</x:f>
        <x:v>12675600</x:v>
      </x:c>
      <x:c r="J39" s="22" t="n">
        <x:f>IF(I39="","",I39*H39)</x:f>
        <x:v>5117139.72</x:v>
      </x:c>
      <x:c r="K39" t="str">
        <x:f>IF(G39="","MISSING OEWS",IF(ISNUMBER(H39),"MATCHED","MISSING WHARTON"))</x:f>
        <x:v>MATCHED</x:v>
      </x:c>
    </x:row>
    <x:row r="40">
      <x:c r="A40" t="str">
        <x:v>11</x:v>
      </x:c>
      <x:c r="B40" t="str">
        <x:v>Agriculture, Forestry, Fishing and Hunting</x:v>
      </x:c>
      <x:c r="C40" t="str">
        <x:v>19-1032</x:v>
      </x:c>
      <x:c r="D40" t="str">
        <x:v>Foresters</x:v>
      </x:c>
      <x:c r="E40" s="22" t="n">
        <x:v>650</x:v>
      </x:c>
      <x:c r="F40" s="22" t="n">
        <x:v>81500</x:v>
      </x:c>
      <x:c r="G40" s="22" t="n">
        <x:f>IF(OR(E40="",F40=""),"",E40*F40)</x:f>
        <x:v>52975000</x:v>
      </x:c>
      <x:c r="H40" s="36" t="n">
        <x:v>0.055999999999999994</x:v>
      </x:c>
      <x:c r="I40" s="22" t="n">
        <x:f>IF(G40="","",IF(ISNUMBER(H40),G40,""))</x:f>
        <x:v>52975000</x:v>
      </x:c>
      <x:c r="J40" s="22" t="n">
        <x:f>IF(I40="","",I40*H40)</x:f>
        <x:v>2966599.9999999995</x:v>
      </x:c>
      <x:c r="K40" t="str">
        <x:f>IF(G40="","MISSING OEWS",IF(ISNUMBER(H40),"MATCHED","MISSING WHARTON"))</x:f>
        <x:v>MATCHED</x:v>
      </x:c>
    </x:row>
    <x:row r="41">
      <x:c r="A41" t="str">
        <x:v>11</x:v>
      </x:c>
      <x:c r="B41" t="str">
        <x:v>Agriculture, Forestry, Fishing and Hunting</x:v>
      </x:c>
      <x:c r="C41" t="str">
        <x:v>19-4012</x:v>
      </x:c>
      <x:c r="D41" t="str">
        <x:v>Agricultural Technicians</x:v>
      </x:c>
      <x:c r="E41" s="22" t="n">
        <x:v>1270</x:v>
      </x:c>
      <x:c r="F41" s="22" t="n">
        <x:v>52540</x:v>
      </x:c>
      <x:c r="G41" s="22" t="n">
        <x:f>IF(OR(E41="",F41=""),"",E41*F41)</x:f>
        <x:v>66725800</x:v>
      </x:c>
      <x:c r="H41" s="36" t="n">
        <x:v>0.374</x:v>
      </x:c>
      <x:c r="I41" s="22" t="n">
        <x:f>IF(G41="","",IF(ISNUMBER(H41),G41,""))</x:f>
        <x:v>66725800</x:v>
      </x:c>
      <x:c r="J41" s="22" t="n">
        <x:f>IF(I41="","",I41*H41)</x:f>
        <x:v>24955449.2</x:v>
      </x:c>
      <x:c r="K41" t="str">
        <x:f>IF(G41="","MISSING OEWS",IF(ISNUMBER(H41),"MATCHED","MISSING WHARTON"))</x:f>
        <x:v>MATCHED</x:v>
      </x:c>
    </x:row>
    <x:row r="42">
      <x:c r="A42" t="str">
        <x:v>11</x:v>
      </x:c>
      <x:c r="B42" t="str">
        <x:v>Agriculture, Forestry, Fishing and Hunting</x:v>
      </x:c>
      <x:c r="C42" t="str">
        <x:v>19-4013</x:v>
      </x:c>
      <x:c r="D42" t="str">
        <x:v>Food Science Technicians</x:v>
      </x:c>
      <x:c r="E42" s="22"/>
      <x:c r="F42" s="22" t="n">
        <x:v>50010</x:v>
      </x:c>
      <x:c r="G42" s="22" t="str">
        <x:f>IF(OR(E42="",F42=""),"",E42*F42)</x:f>
      </x:c>
      <x:c r="H42" s="36" t="n">
        <x:v>0.2969</x:v>
      </x:c>
      <x:c r="I42" s="22" t="str">
        <x:f>IF(G42="","",IF(ISNUMBER(H42),G42,""))</x:f>
      </x:c>
      <x:c r="J42" s="22" t="str">
        <x:f>IF(I42="","",I42*H42)</x:f>
      </x:c>
      <x:c r="K42" t="str">
        <x:f>IF(G42="","MISSING OEWS",IF(ISNUMBER(H42),"MATCHED","MISSING WHARTON"))</x:f>
        <x:v>MISSING OEWS</x:v>
      </x:c>
    </x:row>
    <x:row r="43">
      <x:c r="A43" t="str">
        <x:v>11</x:v>
      </x:c>
      <x:c r="B43" t="str">
        <x:v>Agriculture, Forestry, Fishing and Hunting</x:v>
      </x:c>
      <x:c r="C43" t="str">
        <x:v>19-4021</x:v>
      </x:c>
      <x:c r="D43" t="str">
        <x:v>Biological Technicians</x:v>
      </x:c>
      <x:c r="E43" s="22" t="n">
        <x:v>50</x:v>
      </x:c>
      <x:c r="F43" s="22" t="n">
        <x:v>63050</x:v>
      </x:c>
      <x:c r="G43" s="22" t="n">
        <x:f>IF(OR(E43="",F43=""),"",E43*F43)</x:f>
        <x:v>3152500</x:v>
      </x:c>
      <x:c r="H43" s="36" t="n">
        <x:v>0.2778</x:v>
      </x:c>
      <x:c r="I43" s="22" t="n">
        <x:f>IF(G43="","",IF(ISNUMBER(H43),G43,""))</x:f>
        <x:v>3152500</x:v>
      </x:c>
      <x:c r="J43" s="22" t="n">
        <x:f>IF(I43="","",I43*H43)</x:f>
        <x:v>875764.5</x:v>
      </x:c>
      <x:c r="K43" t="str">
        <x:f>IF(G43="","MISSING OEWS",IF(ISNUMBER(H43),"MATCHED","MISSING WHARTON"))</x:f>
        <x:v>MATCHED</x:v>
      </x:c>
    </x:row>
    <x:row r="44">
      <x:c r="A44" t="str">
        <x:v>11</x:v>
      </x:c>
      <x:c r="B44" t="str">
        <x:v>Agriculture, Forestry, Fishing and Hunting</x:v>
      </x:c>
      <x:c r="C44" t="str">
        <x:v>19-5011</x:v>
      </x:c>
      <x:c r="D44" t="str">
        <x:v>Occupational Health and Safety Specialists</x:v>
      </x:c>
      <x:c r="E44" s="22" t="n">
        <x:v>330</x:v>
      </x:c>
      <x:c r="F44" s="22" t="n">
        <x:v>65690</x:v>
      </x:c>
      <x:c r="G44" s="22" t="n">
        <x:f>IF(OR(E44="",F44=""),"",E44*F44)</x:f>
        <x:v>21677700</x:v>
      </x:c>
      <x:c r="H44" s="36" t="n">
        <x:v>0.2786</x:v>
      </x:c>
      <x:c r="I44" s="22" t="n">
        <x:f>IF(G44="","",IF(ISNUMBER(H44),G44,""))</x:f>
        <x:v>21677700</x:v>
      </x:c>
      <x:c r="J44" s="22" t="n">
        <x:f>IF(I44="","",I44*H44)</x:f>
        <x:v>6039407.220000001</x:v>
      </x:c>
      <x:c r="K44" t="str">
        <x:f>IF(G44="","MISSING OEWS",IF(ISNUMBER(H44),"MATCHED","MISSING WHARTON"))</x:f>
        <x:v>MATCHED</x:v>
      </x:c>
    </x:row>
    <x:row r="45">
      <x:c r="A45" t="str">
        <x:v>11</x:v>
      </x:c>
      <x:c r="B45" t="str">
        <x:v>Agriculture, Forestry, Fishing and Hunting</x:v>
      </x:c>
      <x:c r="C45" t="str">
        <x:v>25-3021</x:v>
      </x:c>
      <x:c r="D45" t="str">
        <x:v>Self-Enrichment Teachers</x:v>
      </x:c>
      <x:c r="E45" s="22" t="n">
        <x:v>320</x:v>
      </x:c>
      <x:c r="F45" s="22" t="n">
        <x:v>41710</x:v>
      </x:c>
      <x:c r="G45" s="22" t="n">
        <x:f>IF(OR(E45="",F45=""),"",E45*F45)</x:f>
        <x:v>13347200</x:v>
      </x:c>
      <x:c r="H45" s="36" t="n">
        <x:v>0.33</x:v>
      </x:c>
      <x:c r="I45" s="22" t="n">
        <x:f>IF(G45="","",IF(ISNUMBER(H45),G45,""))</x:f>
        <x:v>13347200</x:v>
      </x:c>
      <x:c r="J45" s="22" t="n">
        <x:f>IF(I45="","",I45*H45)</x:f>
        <x:v>4404576</x:v>
      </x:c>
      <x:c r="K45" t="str">
        <x:f>IF(G45="","MISSING OEWS",IF(ISNUMBER(H45),"MATCHED","MISSING WHARTON"))</x:f>
        <x:v>MATCHED</x:v>
      </x:c>
    </x:row>
    <x:row r="46">
      <x:c r="A46" t="str">
        <x:v>11</x:v>
      </x:c>
      <x:c r="B46" t="str">
        <x:v>Agriculture, Forestry, Fishing and Hunting</x:v>
      </x:c>
      <x:c r="C46" t="str">
        <x:v>27-3031</x:v>
      </x:c>
      <x:c r="D46" t="str">
        <x:v>Public Relations Specialists</x:v>
      </x:c>
      <x:c r="E46" s="22" t="n">
        <x:v>60</x:v>
      </x:c>
      <x:c r="F46" s="22"/>
      <x:c r="G46" s="22" t="str">
        <x:f>IF(OR(E46="",F46=""),"",E46*F46)</x:f>
      </x:c>
      <x:c r="H46" s="36" t="n">
        <x:v>0.575</x:v>
      </x:c>
      <x:c r="I46" s="22" t="str">
        <x:f>IF(G46="","",IF(ISNUMBER(H46),G46,""))</x:f>
      </x:c>
      <x:c r="J46" s="22" t="str">
        <x:f>IF(I46="","",I46*H46)</x:f>
      </x:c>
      <x:c r="K46" t="str">
        <x:f>IF(G46="","MISSING OEWS",IF(ISNUMBER(H46),"MATCHED","MISSING WHARTON"))</x:f>
        <x:v>MISSING OEWS</x:v>
      </x:c>
    </x:row>
    <x:row r="47">
      <x:c r="A47" t="str">
        <x:v>11</x:v>
      </x:c>
      <x:c r="B47" t="str">
        <x:v>Agriculture, Forestry, Fishing and Hunting</x:v>
      </x:c>
      <x:c r="C47" t="str">
        <x:v>29-1131</x:v>
      </x:c>
      <x:c r="D47" t="str">
        <x:v>Veterinarians</x:v>
      </x:c>
      <x:c r="E47" s="22" t="n">
        <x:v>150</x:v>
      </x:c>
      <x:c r="F47" s="22" t="n">
        <x:v>134040</x:v>
      </x:c>
      <x:c r="G47" s="22" t="n">
        <x:f>IF(OR(E47="",F47=""),"",E47*F47)</x:f>
        <x:v>20106000</x:v>
      </x:c>
      <x:c r="H47" s="36" t="n">
        <x:v>0.163</x:v>
      </x:c>
      <x:c r="I47" s="22" t="n">
        <x:f>IF(G47="","",IF(ISNUMBER(H47),G47,""))</x:f>
        <x:v>20106000</x:v>
      </x:c>
      <x:c r="J47" s="22" t="n">
        <x:f>IF(I47="","",I47*H47)</x:f>
        <x:v>3277278</x:v>
      </x:c>
      <x:c r="K47" t="str">
        <x:f>IF(G47="","MISSING OEWS",IF(ISNUMBER(H47),"MATCHED","MISSING WHARTON"))</x:f>
        <x:v>MATCHED</x:v>
      </x:c>
    </x:row>
    <x:row r="48">
      <x:c r="A48" t="str">
        <x:v>11</x:v>
      </x:c>
      <x:c r="B48" t="str">
        <x:v>Agriculture, Forestry, Fishing and Hunting</x:v>
      </x:c>
      <x:c r="C48" t="str">
        <x:v>29-2056</x:v>
      </x:c>
      <x:c r="D48" t="str">
        <x:v>Veterinary Technologists and Technicians</x:v>
      </x:c>
      <x:c r="E48" s="22" t="n">
        <x:v>210</x:v>
      </x:c>
      <x:c r="F48" s="22" t="n">
        <x:v>61840</x:v>
      </x:c>
      <x:c r="G48" s="22" t="n">
        <x:f>IF(OR(E48="",F48=""),"",E48*F48)</x:f>
        <x:v>12986400</x:v>
      </x:c>
      <x:c r="H48" s="36" t="n">
        <x:v>0.2065</x:v>
      </x:c>
      <x:c r="I48" s="22" t="n">
        <x:f>IF(G48="","",IF(ISNUMBER(H48),G48,""))</x:f>
        <x:v>12986400</x:v>
      </x:c>
      <x:c r="J48" s="22" t="n">
        <x:f>IF(I48="","",I48*H48)</x:f>
        <x:v>2681691.5999999996</x:v>
      </x:c>
      <x:c r="K48" t="str">
        <x:f>IF(G48="","MISSING OEWS",IF(ISNUMBER(H48),"MATCHED","MISSING WHARTON"))</x:f>
        <x:v>MATCHED</x:v>
      </x:c>
    </x:row>
    <x:row r="49">
      <x:c r="A49" t="str">
        <x:v>11</x:v>
      </x:c>
      <x:c r="B49" t="str">
        <x:v>Agriculture, Forestry, Fishing and Hunting</x:v>
      </x:c>
      <x:c r="C49" t="str">
        <x:v>33-9032</x:v>
      </x:c>
      <x:c r="D49" t="str">
        <x:v>Security Guards</x:v>
      </x:c>
      <x:c r="E49" s="22" t="n">
        <x:v>480</x:v>
      </x:c>
      <x:c r="F49" s="22" t="n">
        <x:v>37550</x:v>
      </x:c>
      <x:c r="G49" s="22" t="n">
        <x:f>IF(OR(E49="",F49=""),"",E49*F49)</x:f>
        <x:v>18024000</x:v>
      </x:c>
      <x:c r="H49" s="36" t="n">
        <x:v>0.13570000000000002</x:v>
      </x:c>
      <x:c r="I49" s="22" t="n">
        <x:f>IF(G49="","",IF(ISNUMBER(H49),G49,""))</x:f>
        <x:v>18024000</x:v>
      </x:c>
      <x:c r="J49" s="22" t="n">
        <x:f>IF(I49="","",I49*H49)</x:f>
        <x:v>2445856.8000000003</x:v>
      </x:c>
      <x:c r="K49" t="str">
        <x:f>IF(G49="","MISSING OEWS",IF(ISNUMBER(H49),"MATCHED","MISSING WHARTON"))</x:f>
        <x:v>MATCHED</x:v>
      </x:c>
    </x:row>
    <x:row r="50">
      <x:c r="A50" t="str">
        <x:v>11</x:v>
      </x:c>
      <x:c r="B50" t="str">
        <x:v>Agriculture, Forestry, Fishing and Hunting</x:v>
      </x:c>
      <x:c r="C50" t="str">
        <x:v>37-1011</x:v>
      </x:c>
      <x:c r="D50" t="str">
        <x:v>First-Line Supervisors of Housekeeping and Janitorial Workers</x:v>
      </x:c>
      <x:c r="E50" s="22" t="n">
        <x:v>80</x:v>
      </x:c>
      <x:c r="F50" s="22" t="n">
        <x:v>55650</x:v>
      </x:c>
      <x:c r="G50" s="22" t="n">
        <x:f>IF(OR(E50="",F50=""),"",E50*F50)</x:f>
        <x:v>4452000</x:v>
      </x:c>
      <x:c r="H50" s="36" t="n">
        <x:v>0.22690000000000002</x:v>
      </x:c>
      <x:c r="I50" s="22" t="n">
        <x:f>IF(G50="","",IF(ISNUMBER(H50),G50,""))</x:f>
        <x:v>4452000</x:v>
      </x:c>
      <x:c r="J50" s="22" t="n">
        <x:f>IF(I50="","",I50*H50)</x:f>
        <x:v>1010158.8</x:v>
      </x:c>
      <x:c r="K50" t="str">
        <x:f>IF(G50="","MISSING OEWS",IF(ISNUMBER(H50),"MATCHED","MISSING WHARTON"))</x:f>
        <x:v>MATCHED</x:v>
      </x:c>
    </x:row>
    <x:row r="51">
      <x:c r="A51" t="str">
        <x:v>11</x:v>
      </x:c>
      <x:c r="B51" t="str">
        <x:v>Agriculture, Forestry, Fishing and Hunting</x:v>
      </x:c>
      <x:c r="C51" t="str">
        <x:v>37-1012</x:v>
      </x:c>
      <x:c r="D51" t="str">
        <x:v>First-Line Supervisors of Landscaping, Lawn Service, and Groundskeeping Workers</x:v>
      </x:c>
      <x:c r="E51" s="22" t="n">
        <x:v>180</x:v>
      </x:c>
      <x:c r="F51" s="22" t="n">
        <x:v>65570</x:v>
      </x:c>
      <x:c r="G51" s="22" t="n">
        <x:f>IF(OR(E51="",F51=""),"",E51*F51)</x:f>
        <x:v>11802600</x:v>
      </x:c>
      <x:c r="H51" s="36" t="n">
        <x:v>0.2357</x:v>
      </x:c>
      <x:c r="I51" s="22" t="n">
        <x:f>IF(G51="","",IF(ISNUMBER(H51),G51,""))</x:f>
        <x:v>11802600</x:v>
      </x:c>
      <x:c r="J51" s="22" t="n">
        <x:f>IF(I51="","",I51*H51)</x:f>
        <x:v>2781872.82</x:v>
      </x:c>
      <x:c r="K51" t="str">
        <x:f>IF(G51="","MISSING OEWS",IF(ISNUMBER(H51),"MATCHED","MISSING WHARTON"))</x:f>
        <x:v>MATCHED</x:v>
      </x:c>
    </x:row>
    <x:row r="52">
      <x:c r="A52" t="str">
        <x:v>11</x:v>
      </x:c>
      <x:c r="B52" t="str">
        <x:v>Agriculture, Forestry, Fishing and Hunting</x:v>
      </x:c>
      <x:c r="C52" t="str">
        <x:v>37-2011</x:v>
      </x:c>
      <x:c r="D52" t="str">
        <x:v>Janitors and Cleaners, Except Maids and Housekeeping Cleaners</x:v>
      </x:c>
      <x:c r="E52" s="22" t="n">
        <x:v>2650</x:v>
      </x:c>
      <x:c r="F52" s="22" t="n">
        <x:v>37340</x:v>
      </x:c>
      <x:c r="G52" s="22" t="n">
        <x:f>IF(OR(E52="",F52=""),"",E52*F52)</x:f>
        <x:v>98951000</x:v>
      </x:c>
      <x:c r="H52" s="36" t="n">
        <x:v>0</x:v>
      </x:c>
      <x:c r="I52" s="22" t="n">
        <x:f>IF(G52="","",IF(ISNUMBER(H52),G52,""))</x:f>
        <x:v>98951000</x:v>
      </x:c>
      <x:c r="J52" s="22" t="n">
        <x:f>IF(I52="","",I52*H52)</x:f>
        <x:v>0</x:v>
      </x:c>
      <x:c r="K52" t="str">
        <x:f>IF(G52="","MISSING OEWS",IF(ISNUMBER(H52),"MATCHED","MISSING WHARTON"))</x:f>
        <x:v>MATCHED</x:v>
      </x:c>
    </x:row>
    <x:row r="53">
      <x:c r="A53" t="str">
        <x:v>11</x:v>
      </x:c>
      <x:c r="B53" t="str">
        <x:v>Agriculture, Forestry, Fishing and Hunting</x:v>
      </x:c>
      <x:c r="C53" t="str">
        <x:v>37-2012</x:v>
      </x:c>
      <x:c r="D53" t="str">
        <x:v>Maids and Housekeeping Cleaners</x:v>
      </x:c>
      <x:c r="E53" s="22" t="n">
        <x:v>140</x:v>
      </x:c>
      <x:c r="F53" s="22" t="n">
        <x:v>37400</x:v>
      </x:c>
      <x:c r="G53" s="22" t="n">
        <x:f>IF(OR(E53="",F53=""),"",E53*F53)</x:f>
        <x:v>5236000</x:v>
      </x:c>
      <x:c r="H53" s="36" t="n">
        <x:v>0</x:v>
      </x:c>
      <x:c r="I53" s="22" t="n">
        <x:f>IF(G53="","",IF(ISNUMBER(H53),G53,""))</x:f>
        <x:v>5236000</x:v>
      </x:c>
      <x:c r="J53" s="22" t="n">
        <x:f>IF(I53="","",I53*H53)</x:f>
        <x:v>0</x:v>
      </x:c>
      <x:c r="K53" t="str">
        <x:f>IF(G53="","MISSING OEWS",IF(ISNUMBER(H53),"MATCHED","MISSING WHARTON"))</x:f>
        <x:v>MATCHED</x:v>
      </x:c>
    </x:row>
    <x:row r="54">
      <x:c r="A54" t="str">
        <x:v>11</x:v>
      </x:c>
      <x:c r="B54" t="str">
        <x:v>Agriculture, Forestry, Fishing and Hunting</x:v>
      </x:c>
      <x:c r="C54" t="str">
        <x:v>37-2021</x:v>
      </x:c>
      <x:c r="D54" t="str">
        <x:v>Pest Control Workers</x:v>
      </x:c>
      <x:c r="E54" s="22" t="n">
        <x:v>70</x:v>
      </x:c>
      <x:c r="F54" s="22" t="n">
        <x:v>41940</x:v>
      </x:c>
      <x:c r="G54" s="22" t="n">
        <x:f>IF(OR(E54="",F54=""),"",E54*F54)</x:f>
        <x:v>2935800</x:v>
      </x:c>
      <x:c r="H54" s="36" t="n">
        <x:v>0.1567</x:v>
      </x:c>
      <x:c r="I54" s="22" t="n">
        <x:f>IF(G54="","",IF(ISNUMBER(H54),G54,""))</x:f>
        <x:v>2935800</x:v>
      </x:c>
      <x:c r="J54" s="22" t="n">
        <x:f>IF(I54="","",I54*H54)</x:f>
        <x:v>460039.86000000004</x:v>
      </x:c>
      <x:c r="K54" t="str">
        <x:f>IF(G54="","MISSING OEWS",IF(ISNUMBER(H54),"MATCHED","MISSING WHARTON"))</x:f>
        <x:v>MATCHED</x:v>
      </x:c>
    </x:row>
    <x:row r="55">
      <x:c r="A55" t="str">
        <x:v>11</x:v>
      </x:c>
      <x:c r="B55" t="str">
        <x:v>Agriculture, Forestry, Fishing and Hunting</x:v>
      </x:c>
      <x:c r="C55" t="str">
        <x:v>37-3011</x:v>
      </x:c>
      <x:c r="D55" t="str">
        <x:v>Landscaping and Groundskeeping Workers</x:v>
      </x:c>
      <x:c r="E55" s="22" t="n">
        <x:v>1090</x:v>
      </x:c>
      <x:c r="F55" s="22" t="n">
        <x:v>42480</x:v>
      </x:c>
      <x:c r="G55" s="22" t="n">
        <x:f>IF(OR(E55="",F55=""),"",E55*F55)</x:f>
        <x:v>46303200</x:v>
      </x:c>
      <x:c r="H55" s="36" t="n">
        <x:v>0</x:v>
      </x:c>
      <x:c r="I55" s="22" t="n">
        <x:f>IF(G55="","",IF(ISNUMBER(H55),G55,""))</x:f>
        <x:v>46303200</x:v>
      </x:c>
      <x:c r="J55" s="22" t="n">
        <x:f>IF(I55="","",I55*H55)</x:f>
        <x:v>0</x:v>
      </x:c>
      <x:c r="K55" t="str">
        <x:f>IF(G55="","MISSING OEWS",IF(ISNUMBER(H55),"MATCHED","MISSING WHARTON"))</x:f>
        <x:v>MATCHED</x:v>
      </x:c>
    </x:row>
    <x:row r="56">
      <x:c r="A56" t="str">
        <x:v>11</x:v>
      </x:c>
      <x:c r="B56" t="str">
        <x:v>Agriculture, Forestry, Fishing and Hunting</x:v>
      </x:c>
      <x:c r="C56" t="str">
        <x:v>37-3012</x:v>
      </x:c>
      <x:c r="D56" t="str">
        <x:v>Pesticide Handlers, Sprayers, and Applicators, Vegetation</x:v>
      </x:c>
      <x:c r="E56" s="22" t="n">
        <x:v>2030</x:v>
      </x:c>
      <x:c r="F56" s="22" t="n">
        <x:v>43690</x:v>
      </x:c>
      <x:c r="G56" s="22" t="n">
        <x:f>IF(OR(E56="",F56=""),"",E56*F56)</x:f>
        <x:v>88690700</x:v>
      </x:c>
      <x:c r="H56" s="36" t="n">
        <x:v>0</x:v>
      </x:c>
      <x:c r="I56" s="22" t="n">
        <x:f>IF(G56="","",IF(ISNUMBER(H56),G56,""))</x:f>
        <x:v>88690700</x:v>
      </x:c>
      <x:c r="J56" s="22" t="n">
        <x:f>IF(I56="","",I56*H56)</x:f>
        <x:v>0</x:v>
      </x:c>
      <x:c r="K56" t="str">
        <x:f>IF(G56="","MISSING OEWS",IF(ISNUMBER(H56),"MATCHED","MISSING WHARTON"))</x:f>
        <x:v>MATCHED</x:v>
      </x:c>
    </x:row>
    <x:row r="57">
      <x:c r="A57" t="str">
        <x:v>11</x:v>
      </x:c>
      <x:c r="B57" t="str">
        <x:v>Agriculture, Forestry, Fishing and Hunting</x:v>
      </x:c>
      <x:c r="C57" t="str">
        <x:v>37-3013</x:v>
      </x:c>
      <x:c r="D57" t="str">
        <x:v>Tree Trimmers and Pruners</x:v>
      </x:c>
      <x:c r="E57" s="22"/>
      <x:c r="F57" s="22" t="n">
        <x:v>50420</x:v>
      </x:c>
      <x:c r="G57" s="22" t="str">
        <x:f>IF(OR(E57="",F57=""),"",E57*F57)</x:f>
      </x:c>
      <x:c r="H57" s="36" t="n">
        <x:v>0</x:v>
      </x:c>
      <x:c r="I57" s="22" t="str">
        <x:f>IF(G57="","",IF(ISNUMBER(H57),G57,""))</x:f>
      </x:c>
      <x:c r="J57" s="22" t="str">
        <x:f>IF(I57="","",I57*H57)</x:f>
      </x:c>
      <x:c r="K57" t="str">
        <x:f>IF(G57="","MISSING OEWS",IF(ISNUMBER(H57),"MATCHED","MISSING WHARTON"))</x:f>
        <x:v>MISSING OEWS</x:v>
      </x:c>
    </x:row>
    <x:row r="58">
      <x:c r="A58" t="str">
        <x:v>11</x:v>
      </x:c>
      <x:c r="B58" t="str">
        <x:v>Agriculture, Forestry, Fishing and Hunting</x:v>
      </x:c>
      <x:c r="C58" t="str">
        <x:v>39-1014</x:v>
      </x:c>
      <x:c r="D58" t="str">
        <x:v>First-Line Supervisors of Entertainment and Recreation Workers, Except Gambling Services</x:v>
      </x:c>
      <x:c r="E58" s="22" t="n">
        <x:v>30</x:v>
      </x:c>
      <x:c r="F58" s="22" t="n">
        <x:v>49590</x:v>
      </x:c>
      <x:c r="G58" s="22" t="n">
        <x:f>IF(OR(E58="",F58=""),"",E58*F58)</x:f>
        <x:v>1487700</x:v>
      </x:c>
      <x:c r="H58" s="36" t="n">
        <x:v>0.2974</x:v>
      </x:c>
      <x:c r="I58" s="22" t="n">
        <x:f>IF(G58="","",IF(ISNUMBER(H58),G58,""))</x:f>
        <x:v>1487700</x:v>
      </x:c>
      <x:c r="J58" s="22" t="n">
        <x:f>IF(I58="","",I58*H58)</x:f>
        <x:v>442441.98</x:v>
      </x:c>
      <x:c r="K58" t="str">
        <x:f>IF(G58="","MISSING OEWS",IF(ISNUMBER(H58),"MATCHED","MISSING WHARTON"))</x:f>
        <x:v>MATCHED</x:v>
      </x:c>
    </x:row>
    <x:row r="59">
      <x:c r="A59" t="str">
        <x:v>11</x:v>
      </x:c>
      <x:c r="B59" t="str">
        <x:v>Agriculture, Forestry, Fishing and Hunting</x:v>
      </x:c>
      <x:c r="C59" t="str">
        <x:v>39-1022</x:v>
      </x:c>
      <x:c r="D59" t="str">
        <x:v>First-Line Supervisors of Personal Service Workers</x:v>
      </x:c>
      <x:c r="E59" s="22" t="n">
        <x:v>240</x:v>
      </x:c>
      <x:c r="F59" s="22" t="n">
        <x:v>52370</x:v>
      </x:c>
      <x:c r="G59" s="22" t="n">
        <x:f>IF(OR(E59="",F59=""),"",E59*F59)</x:f>
        <x:v>12568800</x:v>
      </x:c>
      <x:c r="H59" s="36" t="n">
        <x:v>0.27649999999999997</x:v>
      </x:c>
      <x:c r="I59" s="22" t="n">
        <x:f>IF(G59="","",IF(ISNUMBER(H59),G59,""))</x:f>
        <x:v>12568800</x:v>
      </x:c>
      <x:c r="J59" s="22" t="n">
        <x:f>IF(I59="","",I59*H59)</x:f>
        <x:v>3475273.1999999997</x:v>
      </x:c>
      <x:c r="K59" t="str">
        <x:f>IF(G59="","MISSING OEWS",IF(ISNUMBER(H59),"MATCHED","MISSING WHARTON"))</x:f>
        <x:v>MATCHED</x:v>
      </x:c>
    </x:row>
    <x:row r="60">
      <x:c r="A60" t="str">
        <x:v>11</x:v>
      </x:c>
      <x:c r="B60" t="str">
        <x:v>Agriculture, Forestry, Fishing and Hunting</x:v>
      </x:c>
      <x:c r="C60" t="str">
        <x:v>39-2011</x:v>
      </x:c>
      <x:c r="D60" t="str">
        <x:v>Animal Trainers</x:v>
      </x:c>
      <x:c r="E60" s="22" t="n">
        <x:v>1430</x:v>
      </x:c>
      <x:c r="F60" s="22" t="n">
        <x:v>48390</x:v>
      </x:c>
      <x:c r="G60" s="22" t="n">
        <x:f>IF(OR(E60="",F60=""),"",E60*F60)</x:f>
        <x:v>69197700</x:v>
      </x:c>
      <x:c r="H60" s="36" t="n">
        <x:v>0.05</x:v>
      </x:c>
      <x:c r="I60" s="22" t="n">
        <x:f>IF(G60="","",IF(ISNUMBER(H60),G60,""))</x:f>
        <x:v>69197700</x:v>
      </x:c>
      <x:c r="J60" s="22" t="n">
        <x:f>IF(I60="","",I60*H60)</x:f>
        <x:v>3459885</x:v>
      </x:c>
      <x:c r="K60" t="str">
        <x:f>IF(G60="","MISSING OEWS",IF(ISNUMBER(H60),"MATCHED","MISSING WHARTON"))</x:f>
        <x:v>MATCHED</x:v>
      </x:c>
    </x:row>
    <x:row r="61">
      <x:c r="A61" t="str">
        <x:v>11</x:v>
      </x:c>
      <x:c r="B61" t="str">
        <x:v>Agriculture, Forestry, Fishing and Hunting</x:v>
      </x:c>
      <x:c r="C61" t="str">
        <x:v>39-2021</x:v>
      </x:c>
      <x:c r="D61" t="str">
        <x:v>Animal Caretakers</x:v>
      </x:c>
      <x:c r="E61" s="22" t="n">
        <x:v>5870</x:v>
      </x:c>
      <x:c r="F61" s="22" t="n">
        <x:v>38710</x:v>
      </x:c>
      <x:c r="G61" s="22" t="n">
        <x:f>IF(OR(E61="",F61=""),"",E61*F61)</x:f>
        <x:v>227227700</x:v>
      </x:c>
      <x:c r="H61" s="36" t="n">
        <x:v>0.16140000000000002</x:v>
      </x:c>
      <x:c r="I61" s="22" t="n">
        <x:f>IF(G61="","",IF(ISNUMBER(H61),G61,""))</x:f>
        <x:v>227227700</x:v>
      </x:c>
      <x:c r="J61" s="22" t="n">
        <x:f>IF(I61="","",I61*H61)</x:f>
        <x:v>36674550.78</x:v>
      </x:c>
      <x:c r="K61" t="str">
        <x:f>IF(G61="","MISSING OEWS",IF(ISNUMBER(H61),"MATCHED","MISSING WHARTON"))</x:f>
        <x:v>MATCHED</x:v>
      </x:c>
    </x:row>
    <x:row r="62">
      <x:c r="A62" t="str">
        <x:v>11</x:v>
      </x:c>
      <x:c r="B62" t="str">
        <x:v>Agriculture, Forestry, Fishing and Hunting</x:v>
      </x:c>
      <x:c r="C62" t="str">
        <x:v>41-1011</x:v>
      </x:c>
      <x:c r="D62" t="str">
        <x:v>First-Line Supervisors of Retail Sales Workers</x:v>
      </x:c>
      <x:c r="E62" s="22" t="n">
        <x:v>40</x:v>
      </x:c>
      <x:c r="F62" s="22"/>
      <x:c r="G62" s="22" t="str">
        <x:f>IF(OR(E62="",F62=""),"",E62*F62)</x:f>
      </x:c>
      <x:c r="H62" s="36" t="n">
        <x:v>0.4476</x:v>
      </x:c>
      <x:c r="I62" s="22" t="str">
        <x:f>IF(G62="","",IF(ISNUMBER(H62),G62,""))</x:f>
      </x:c>
      <x:c r="J62" s="22" t="str">
        <x:f>IF(I62="","",I62*H62)</x:f>
      </x:c>
      <x:c r="K62" t="str">
        <x:f>IF(G62="","MISSING OEWS",IF(ISNUMBER(H62),"MATCHED","MISSING WHARTON"))</x:f>
        <x:v>MISSING OEWS</x:v>
      </x:c>
    </x:row>
    <x:row r="63">
      <x:c r="A63" t="str">
        <x:v>11</x:v>
      </x:c>
      <x:c r="B63" t="str">
        <x:v>Agriculture, Forestry, Fishing and Hunting</x:v>
      </x:c>
      <x:c r="C63" t="str">
        <x:v>41-1012</x:v>
      </x:c>
      <x:c r="D63" t="str">
        <x:v>First-Line Supervisors of Non-Retail Sales Workers</x:v>
      </x:c>
      <x:c r="E63" s="22" t="n">
        <x:v>50</x:v>
      </x:c>
      <x:c r="F63" s="22" t="n">
        <x:v>112040</x:v>
      </x:c>
      <x:c r="G63" s="22" t="n">
        <x:f>IF(OR(E63="",F63=""),"",E63*F63)</x:f>
        <x:v>5602000</x:v>
      </x:c>
      <x:c r="H63" s="36" t="n">
        <x:v>0.4833</x:v>
      </x:c>
      <x:c r="I63" s="22" t="n">
        <x:f>IF(G63="","",IF(ISNUMBER(H63),G63,""))</x:f>
        <x:v>5602000</x:v>
      </x:c>
      <x:c r="J63" s="22" t="n">
        <x:f>IF(I63="","",I63*H63)</x:f>
        <x:v>2707446.6</x:v>
      </x:c>
      <x:c r="K63" t="str">
        <x:f>IF(G63="","MISSING OEWS",IF(ISNUMBER(H63),"MATCHED","MISSING WHARTON"))</x:f>
        <x:v>MATCHED</x:v>
      </x:c>
    </x:row>
    <x:row r="64">
      <x:c r="A64" t="str">
        <x:v>11</x:v>
      </x:c>
      <x:c r="B64" t="str">
        <x:v>Agriculture, Forestry, Fishing and Hunting</x:v>
      </x:c>
      <x:c r="C64" t="str">
        <x:v>41-2031</x:v>
      </x:c>
      <x:c r="D64" t="str">
        <x:v>Retail Salespersons</x:v>
      </x:c>
      <x:c r="E64" s="22" t="n">
        <x:v>340</x:v>
      </x:c>
      <x:c r="F64" s="22" t="n">
        <x:v>43990</x:v>
      </x:c>
      <x:c r="G64" s="22" t="n">
        <x:f>IF(OR(E64="",F64=""),"",E64*F64)</x:f>
        <x:v>14956600</x:v>
      </x:c>
      <x:c r="H64" s="36" t="n">
        <x:v>0.4938</x:v>
      </x:c>
      <x:c r="I64" s="22" t="n">
        <x:f>IF(G64="","",IF(ISNUMBER(H64),G64,""))</x:f>
        <x:v>14956600</x:v>
      </x:c>
      <x:c r="J64" s="22" t="n">
        <x:f>IF(I64="","",I64*H64)</x:f>
        <x:v>7385569.08</x:v>
      </x:c>
      <x:c r="K64" t="str">
        <x:f>IF(G64="","MISSING OEWS",IF(ISNUMBER(H64),"MATCHED","MISSING WHARTON"))</x:f>
        <x:v>MATCHED</x:v>
      </x:c>
    </x:row>
    <x:row r="65">
      <x:c r="A65" t="str">
        <x:v>11</x:v>
      </x:c>
      <x:c r="B65" t="str">
        <x:v>Agriculture, Forestry, Fishing and Hunting</x:v>
      </x:c>
      <x:c r="C65" t="str">
        <x:v>41-3091</x:v>
      </x:c>
      <x:c r="D65" t="str">
        <x:v>Sales Representatives of Services, Except Advertising, Insurance, Financial Services, and Travel</x:v>
      </x:c>
      <x:c r="E65" s="22" t="n">
        <x:v>670</x:v>
      </x:c>
      <x:c r="F65" s="22" t="n">
        <x:v>81740</x:v>
      </x:c>
      <x:c r="G65" s="22" t="n">
        <x:f>IF(OR(E65="",F65=""),"",E65*F65)</x:f>
        <x:v>54765800</x:v>
      </x:c>
      <x:c r="H65" s="36" t="n">
        <x:v>0.73</x:v>
      </x:c>
      <x:c r="I65" s="22" t="n">
        <x:f>IF(G65="","",IF(ISNUMBER(H65),G65,""))</x:f>
        <x:v>54765800</x:v>
      </x:c>
      <x:c r="J65" s="22" t="n">
        <x:f>IF(I65="","",I65*H65)</x:f>
        <x:v>39979034</x:v>
      </x:c>
      <x:c r="K65" t="str">
        <x:f>IF(G65="","MISSING OEWS",IF(ISNUMBER(H65),"MATCHED","MISSING WHARTON"))</x:f>
        <x:v>MATCHED</x:v>
      </x:c>
    </x:row>
    <x:row r="66">
      <x:c r="A66" t="str">
        <x:v>11</x:v>
      </x:c>
      <x:c r="B66" t="str">
        <x:v>Agriculture, Forestry, Fishing and Hunting</x:v>
      </x:c>
      <x:c r="C66" t="str">
        <x:v>41-4012</x:v>
      </x:c>
      <x:c r="D66" t="str">
        <x:v>Sales Representatives, Wholesale and Manufacturing, Except Technical and Scientific Products</x:v>
      </x:c>
      <x:c r="E66" s="22" t="n">
        <x:v>1600</x:v>
      </x:c>
      <x:c r="F66" s="22" t="n">
        <x:v>76540</x:v>
      </x:c>
      <x:c r="G66" s="22" t="n">
        <x:f>IF(OR(E66="",F66=""),"",E66*F66)</x:f>
        <x:v>122464000</x:v>
      </x:c>
      <x:c r="H66" s="36" t="n">
        <x:v>0.5105</x:v>
      </x:c>
      <x:c r="I66" s="22" t="n">
        <x:f>IF(G66="","",IF(ISNUMBER(H66),G66,""))</x:f>
        <x:v>122464000</x:v>
      </x:c>
      <x:c r="J66" s="22" t="n">
        <x:f>IF(I66="","",I66*H66)</x:f>
        <x:v>62517871.99999999</x:v>
      </x:c>
      <x:c r="K66" t="str">
        <x:f>IF(G66="","MISSING OEWS",IF(ISNUMBER(H66),"MATCHED","MISSING WHARTON"))</x:f>
        <x:v>MATCHED</x:v>
      </x:c>
    </x:row>
    <x:row r="67">
      <x:c r="A67" t="str">
        <x:v>11</x:v>
      </x:c>
      <x:c r="B67" t="str">
        <x:v>Agriculture, Forestry, Fishing and Hunting</x:v>
      </x:c>
      <x:c r="C67" t="str">
        <x:v>41-9099</x:v>
      </x:c>
      <x:c r="D67" t="str">
        <x:v>Sales and Related Workers, All Other</x:v>
      </x:c>
      <x:c r="E67" s="22" t="n">
        <x:v>70</x:v>
      </x:c>
      <x:c r="F67" s="22" t="n">
        <x:v>66120</x:v>
      </x:c>
      <x:c r="G67" s="22" t="n">
        <x:f>IF(OR(E67="",F67=""),"",E67*F67)</x:f>
        <x:v>4628400</x:v>
      </x:c>
      <x:c r="H67" s="36"/>
      <x:c r="I67" s="22" t="str">
        <x:f>IF(G67="","",IF(ISNUMBER(H67),G67,""))</x:f>
      </x:c>
      <x:c r="J67" s="22" t="str">
        <x:f>IF(I67="","",I67*H67)</x:f>
      </x:c>
      <x:c r="K67" t="str">
        <x:f>IF(G67="","MISSING OEWS",IF(ISNUMBER(H67),"MATCHED","MISSING WHARTON"))</x:f>
        <x:v>MISSING WHARTON</x:v>
      </x:c>
    </x:row>
    <x:row r="68">
      <x:c r="A68" t="str">
        <x:v>11</x:v>
      </x:c>
      <x:c r="B68" t="str">
        <x:v>Agriculture, Forestry, Fishing and Hunting</x:v>
      </x:c>
      <x:c r="C68" t="str">
        <x:v>43-1011</x:v>
      </x:c>
      <x:c r="D68" t="str">
        <x:v>First-Line Supervisors of Office and Administrative Support Workers</x:v>
      </x:c>
      <x:c r="E68" s="22" t="n">
        <x:v>1620</x:v>
      </x:c>
      <x:c r="F68" s="22" t="n">
        <x:v>70640</x:v>
      </x:c>
      <x:c r="G68" s="22" t="n">
        <x:f>IF(OR(E68="",F68=""),"",E68*F68)</x:f>
        <x:v>114436800</x:v>
      </x:c>
      <x:c r="H68" s="36" t="n">
        <x:v>0.5034000000000001</x:v>
      </x:c>
      <x:c r="I68" s="22" t="n">
        <x:f>IF(G68="","",IF(ISNUMBER(H68),G68,""))</x:f>
        <x:v>114436800</x:v>
      </x:c>
      <x:c r="J68" s="22" t="n">
        <x:f>IF(I68="","",I68*H68)</x:f>
        <x:v>57607485.120000005</x:v>
      </x:c>
      <x:c r="K68" t="str">
        <x:f>IF(G68="","MISSING OEWS",IF(ISNUMBER(H68),"MATCHED","MISSING WHARTON"))</x:f>
        <x:v>MATCHED</x:v>
      </x:c>
    </x:row>
    <x:row r="69">
      <x:c r="A69" t="str">
        <x:v>11</x:v>
      </x:c>
      <x:c r="B69" t="str">
        <x:v>Agriculture, Forestry, Fishing and Hunting</x:v>
      </x:c>
      <x:c r="C69" t="str">
        <x:v>43-3021</x:v>
      </x:c>
      <x:c r="D69" t="str">
        <x:v>Billing and Posting Clerks</x:v>
      </x:c>
      <x:c r="E69" s="22" t="n">
        <x:v>50</x:v>
      </x:c>
      <x:c r="F69" s="22" t="n">
        <x:v>50560</x:v>
      </x:c>
      <x:c r="G69" s="22" t="n">
        <x:f>IF(OR(E69="",F69=""),"",E69*F69)</x:f>
        <x:v>2528000</x:v>
      </x:c>
      <x:c r="H69" s="36" t="n">
        <x:v>0.8617</x:v>
      </x:c>
      <x:c r="I69" s="22" t="n">
        <x:f>IF(G69="","",IF(ISNUMBER(H69),G69,""))</x:f>
        <x:v>2528000</x:v>
      </x:c>
      <x:c r="J69" s="22" t="n">
        <x:f>IF(I69="","",I69*H69)</x:f>
        <x:v>2178377.6</x:v>
      </x:c>
      <x:c r="K69" t="str">
        <x:f>IF(G69="","MISSING OEWS",IF(ISNUMBER(H69),"MATCHED","MISSING WHARTON"))</x:f>
        <x:v>MATCHED</x:v>
      </x:c>
    </x:row>
    <x:row r="70">
      <x:c r="A70" t="str">
        <x:v>11</x:v>
      </x:c>
      <x:c r="B70" t="str">
        <x:v>Agriculture, Forestry, Fishing and Hunting</x:v>
      </x:c>
      <x:c r="C70" t="str">
        <x:v>43-3031</x:v>
      </x:c>
      <x:c r="D70" t="str">
        <x:v>Bookkeeping, Accounting, and Auditing Clerks</x:v>
      </x:c>
      <x:c r="E70" s="22" t="n">
        <x:v>4100</x:v>
      </x:c>
      <x:c r="F70" s="22" t="n">
        <x:v>51280</x:v>
      </x:c>
      <x:c r="G70" s="22" t="n">
        <x:f>IF(OR(E70="",F70=""),"",E70*F70)</x:f>
        <x:v>210248000</x:v>
      </x:c>
      <x:c r="H70" s="36" t="n">
        <x:v>0.9517</x:v>
      </x:c>
      <x:c r="I70" s="22" t="n">
        <x:f>IF(G70="","",IF(ISNUMBER(H70),G70,""))</x:f>
        <x:v>210248000</x:v>
      </x:c>
      <x:c r="J70" s="22" t="n">
        <x:f>IF(I70="","",I70*H70)</x:f>
        <x:v>200093021.6</x:v>
      </x:c>
      <x:c r="K70" t="str">
        <x:f>IF(G70="","MISSING OEWS",IF(ISNUMBER(H70),"MATCHED","MISSING WHARTON"))</x:f>
        <x:v>MATCHED</x:v>
      </x:c>
    </x:row>
    <x:row r="71">
      <x:c r="A71" t="str">
        <x:v>11</x:v>
      </x:c>
      <x:c r="B71" t="str">
        <x:v>Agriculture, Forestry, Fishing and Hunting</x:v>
      </x:c>
      <x:c r="C71" t="str">
        <x:v>43-3051</x:v>
      </x:c>
      <x:c r="D71" t="str">
        <x:v>Payroll and Timekeeping Clerks</x:v>
      </x:c>
      <x:c r="E71" s="22" t="n">
        <x:v>1180</x:v>
      </x:c>
      <x:c r="F71" s="22" t="n">
        <x:v>50080</x:v>
      </x:c>
      <x:c r="G71" s="22" t="n">
        <x:f>IF(OR(E71="",F71=""),"",E71*F71)</x:f>
        <x:v>59094400</x:v>
      </x:c>
      <x:c r="H71" s="36" t="n">
        <x:v>0.9409000000000001</x:v>
      </x:c>
      <x:c r="I71" s="22" t="n">
        <x:f>IF(G71="","",IF(ISNUMBER(H71),G71,""))</x:f>
        <x:v>59094400</x:v>
      </x:c>
      <x:c r="J71" s="22" t="n">
        <x:f>IF(I71="","",I71*H71)</x:f>
        <x:v>55601920.96</x:v>
      </x:c>
      <x:c r="K71" t="str">
        <x:f>IF(G71="","MISSING OEWS",IF(ISNUMBER(H71),"MATCHED","MISSING WHARTON"))</x:f>
        <x:v>MATCHED</x:v>
      </x:c>
    </x:row>
    <x:row r="72">
      <x:c r="A72" t="str">
        <x:v>11</x:v>
      </x:c>
      <x:c r="B72" t="str">
        <x:v>Agriculture, Forestry, Fishing and Hunting</x:v>
      </x:c>
      <x:c r="C72" t="str">
        <x:v>43-3061</x:v>
      </x:c>
      <x:c r="D72" t="str">
        <x:v>Procurement Clerks</x:v>
      </x:c>
      <x:c r="E72" s="22" t="n">
        <x:v>60</x:v>
      </x:c>
      <x:c r="F72" s="22" t="n">
        <x:v>54540</x:v>
      </x:c>
      <x:c r="G72" s="22" t="n">
        <x:f>IF(OR(E72="",F72=""),"",E72*F72)</x:f>
        <x:v>3272400</x:v>
      </x:c>
      <x:c r="H72" s="36" t="n">
        <x:v>0.8237000000000001</x:v>
      </x:c>
      <x:c r="I72" s="22" t="n">
        <x:f>IF(G72="","",IF(ISNUMBER(H72),G72,""))</x:f>
        <x:v>3272400</x:v>
      </x:c>
      <x:c r="J72" s="22" t="n">
        <x:f>IF(I72="","",I72*H72)</x:f>
        <x:v>2695475.8800000004</x:v>
      </x:c>
      <x:c r="K72" t="str">
        <x:f>IF(G72="","MISSING OEWS",IF(ISNUMBER(H72),"MATCHED","MISSING WHARTON"))</x:f>
        <x:v>MATCHED</x:v>
      </x:c>
    </x:row>
    <x:row r="73">
      <x:c r="A73" t="str">
        <x:v>11</x:v>
      </x:c>
      <x:c r="B73" t="str">
        <x:v>Agriculture, Forestry, Fishing and Hunting</x:v>
      </x:c>
      <x:c r="C73" t="str">
        <x:v>43-4051</x:v>
      </x:c>
      <x:c r="D73" t="str">
        <x:v>Customer Service Representatives</x:v>
      </x:c>
      <x:c r="E73" s="22" t="n">
        <x:v>510</x:v>
      </x:c>
      <x:c r="F73" s="22" t="n">
        <x:v>44350</x:v>
      </x:c>
      <x:c r="G73" s="22" t="n">
        <x:f>IF(OR(E73="",F73=""),"",E73*F73)</x:f>
        <x:v>22618500</x:v>
      </x:c>
      <x:c r="H73" s="36" t="n">
        <x:v>0.82</x:v>
      </x:c>
      <x:c r="I73" s="22" t="n">
        <x:f>IF(G73="","",IF(ISNUMBER(H73),G73,""))</x:f>
        <x:v>22618500</x:v>
      </x:c>
      <x:c r="J73" s="22" t="n">
        <x:f>IF(I73="","",I73*H73)</x:f>
        <x:v>18547170</x:v>
      </x:c>
      <x:c r="K73" t="str">
        <x:f>IF(G73="","MISSING OEWS",IF(ISNUMBER(H73),"MATCHED","MISSING WHARTON"))</x:f>
        <x:v>MATCHED</x:v>
      </x:c>
    </x:row>
    <x:row r="74">
      <x:c r="A74" t="str">
        <x:v>11</x:v>
      </x:c>
      <x:c r="B74" t="str">
        <x:v>Agriculture, Forestry, Fishing and Hunting</x:v>
      </x:c>
      <x:c r="C74" t="str">
        <x:v>43-4071</x:v>
      </x:c>
      <x:c r="D74" t="str">
        <x:v>File Clerks</x:v>
      </x:c>
      <x:c r="E74" s="22" t="n">
        <x:v>50</x:v>
      </x:c>
      <x:c r="F74" s="22" t="n">
        <x:v>36750</x:v>
      </x:c>
      <x:c r="G74" s="22" t="n">
        <x:f>IF(OR(E74="",F74=""),"",E74*F74)</x:f>
        <x:v>1837500</x:v>
      </x:c>
      <x:c r="H74" s="36" t="n">
        <x:v>0.7526</x:v>
      </x:c>
      <x:c r="I74" s="22" t="n">
        <x:f>IF(G74="","",IF(ISNUMBER(H74),G74,""))</x:f>
        <x:v>1837500</x:v>
      </x:c>
      <x:c r="J74" s="22" t="n">
        <x:f>IF(I74="","",I74*H74)</x:f>
        <x:v>1382902.5</x:v>
      </x:c>
      <x:c r="K74" t="str">
        <x:f>IF(G74="","MISSING OEWS",IF(ISNUMBER(H74),"MATCHED","MISSING WHARTON"))</x:f>
        <x:v>MATCHED</x:v>
      </x:c>
    </x:row>
    <x:row r="75">
      <x:c r="A75" t="str">
        <x:v>11</x:v>
      </x:c>
      <x:c r="B75" t="str">
        <x:v>Agriculture, Forestry, Fishing and Hunting</x:v>
      </x:c>
      <x:c r="C75" t="str">
        <x:v>43-4151</x:v>
      </x:c>
      <x:c r="D75" t="str">
        <x:v>Order Clerks</x:v>
      </x:c>
      <x:c r="E75" s="22" t="n">
        <x:v>40</x:v>
      </x:c>
      <x:c r="F75" s="22" t="n">
        <x:v>43250</x:v>
      </x:c>
      <x:c r="G75" s="22" t="n">
        <x:f>IF(OR(E75="",F75=""),"",E75*F75)</x:f>
        <x:v>1730000</x:v>
      </x:c>
      <x:c r="H75" s="36" t="n">
        <x:v>0.9553</x:v>
      </x:c>
      <x:c r="I75" s="22" t="n">
        <x:f>IF(G75="","",IF(ISNUMBER(H75),G75,""))</x:f>
        <x:v>1730000</x:v>
      </x:c>
      <x:c r="J75" s="22" t="n">
        <x:f>IF(I75="","",I75*H75)</x:f>
        <x:v>1652669</x:v>
      </x:c>
      <x:c r="K75" t="str">
        <x:f>IF(G75="","MISSING OEWS",IF(ISNUMBER(H75),"MATCHED","MISSING WHARTON"))</x:f>
        <x:v>MATCHED</x:v>
      </x:c>
    </x:row>
    <x:row r="76">
      <x:c r="A76" t="str">
        <x:v>11</x:v>
      </x:c>
      <x:c r="B76" t="str">
        <x:v>Agriculture, Forestry, Fishing and Hunting</x:v>
      </x:c>
      <x:c r="C76" t="str">
        <x:v>43-4161</x:v>
      </x:c>
      <x:c r="D76" t="str">
        <x:v>Human Resources Assistants, Except Payroll and Timekeeping</x:v>
      </x:c>
      <x:c r="E76" s="22" t="n">
        <x:v>320</x:v>
      </x:c>
      <x:c r="F76" s="22" t="n">
        <x:v>42230</x:v>
      </x:c>
      <x:c r="G76" s="22" t="n">
        <x:f>IF(OR(E76="",F76=""),"",E76*F76)</x:f>
        <x:v>13513600</x:v>
      </x:c>
      <x:c r="H76" s="36" t="n">
        <x:v>0.8342</x:v>
      </x:c>
      <x:c r="I76" s="22" t="n">
        <x:f>IF(G76="","",IF(ISNUMBER(H76),G76,""))</x:f>
        <x:v>13513600</x:v>
      </x:c>
      <x:c r="J76" s="22" t="n">
        <x:f>IF(I76="","",I76*H76)</x:f>
        <x:v>11273045.120000001</x:v>
      </x:c>
      <x:c r="K76" t="str">
        <x:f>IF(G76="","MISSING OEWS",IF(ISNUMBER(H76),"MATCHED","MISSING WHARTON"))</x:f>
        <x:v>MATCHED</x:v>
      </x:c>
    </x:row>
    <x:row r="77">
      <x:c r="A77" t="str">
        <x:v>11</x:v>
      </x:c>
      <x:c r="B77" t="str">
        <x:v>Agriculture, Forestry, Fishing and Hunting</x:v>
      </x:c>
      <x:c r="C77" t="str">
        <x:v>43-4171</x:v>
      </x:c>
      <x:c r="D77" t="str">
        <x:v>Receptionists and Information Clerks</x:v>
      </x:c>
      <x:c r="E77" s="22" t="n">
        <x:v>340</x:v>
      </x:c>
      <x:c r="F77" s="22" t="n">
        <x:v>40890</x:v>
      </x:c>
      <x:c r="G77" s="22" t="n">
        <x:f>IF(OR(E77="",F77=""),"",E77*F77)</x:f>
        <x:v>13902600</x:v>
      </x:c>
      <x:c r="H77" s="36" t="n">
        <x:v>0.7368000000000001</x:v>
      </x:c>
      <x:c r="I77" s="22" t="n">
        <x:f>IF(G77="","",IF(ISNUMBER(H77),G77,""))</x:f>
        <x:v>13902600</x:v>
      </x:c>
      <x:c r="J77" s="22" t="n">
        <x:f>IF(I77="","",I77*H77)</x:f>
        <x:v>10243435.680000002</x:v>
      </x:c>
      <x:c r="K77" t="str">
        <x:f>IF(G77="","MISSING OEWS",IF(ISNUMBER(H77),"MATCHED","MISSING WHARTON"))</x:f>
        <x:v>MATCHED</x:v>
      </x:c>
    </x:row>
    <x:row r="78">
      <x:c r="A78" t="str">
        <x:v>11</x:v>
      </x:c>
      <x:c r="B78" t="str">
        <x:v>Agriculture, Forestry, Fishing and Hunting</x:v>
      </x:c>
      <x:c r="C78" t="str">
        <x:v>43-5032</x:v>
      </x:c>
      <x:c r="D78" t="str">
        <x:v>Dispatchers, Except Police, Fire, and Ambulance</x:v>
      </x:c>
      <x:c r="E78" s="22" t="n">
        <x:v>190</x:v>
      </x:c>
      <x:c r="F78" s="22" t="n">
        <x:v>46970</x:v>
      </x:c>
      <x:c r="G78" s="22" t="n">
        <x:f>IF(OR(E78="",F78=""),"",E78*F78)</x:f>
        <x:v>8924300</x:v>
      </x:c>
      <x:c r="H78" s="36" t="n">
        <x:v>0.8192</x:v>
      </x:c>
      <x:c r="I78" s="22" t="n">
        <x:f>IF(G78="","",IF(ISNUMBER(H78),G78,""))</x:f>
        <x:v>8924300</x:v>
      </x:c>
      <x:c r="J78" s="22" t="n">
        <x:f>IF(I78="","",I78*H78)</x:f>
        <x:v>7310786.5600000005</x:v>
      </x:c>
      <x:c r="K78" t="str">
        <x:f>IF(G78="","MISSING OEWS",IF(ISNUMBER(H78),"MATCHED","MISSING WHARTON"))</x:f>
        <x:v>MATCHED</x:v>
      </x:c>
    </x:row>
    <x:row r="79">
      <x:c r="A79" t="str">
        <x:v>11</x:v>
      </x:c>
      <x:c r="B79" t="str">
        <x:v>Agriculture, Forestry, Fishing and Hunting</x:v>
      </x:c>
      <x:c r="C79" t="str">
        <x:v>43-5061</x:v>
      </x:c>
      <x:c r="D79" t="str">
        <x:v>Production, Planning, and Expediting Clerks</x:v>
      </x:c>
      <x:c r="E79" s="22" t="n">
        <x:v>510</x:v>
      </x:c>
      <x:c r="F79" s="22" t="n">
        <x:v>52480</x:v>
      </x:c>
      <x:c r="G79" s="22" t="n">
        <x:f>IF(OR(E79="",F79=""),"",E79*F79)</x:f>
        <x:v>26764800</x:v>
      </x:c>
      <x:c r="H79" s="36" t="n">
        <x:v>0.7794</x:v>
      </x:c>
      <x:c r="I79" s="22" t="n">
        <x:f>IF(G79="","",IF(ISNUMBER(H79),G79,""))</x:f>
        <x:v>26764800</x:v>
      </x:c>
      <x:c r="J79" s="22" t="n">
        <x:f>IF(I79="","",I79*H79)</x:f>
        <x:v>20860485.12</x:v>
      </x:c>
      <x:c r="K79" t="str">
        <x:f>IF(G79="","MISSING OEWS",IF(ISNUMBER(H79),"MATCHED","MISSING WHARTON"))</x:f>
        <x:v>MATCHED</x:v>
      </x:c>
    </x:row>
    <x:row r="80">
      <x:c r="A80" t="str">
        <x:v>11</x:v>
      </x:c>
      <x:c r="B80" t="str">
        <x:v>Agriculture, Forestry, Fishing and Hunting</x:v>
      </x:c>
      <x:c r="C80" t="str">
        <x:v>43-5071</x:v>
      </x:c>
      <x:c r="D80" t="str">
        <x:v>Shipping, Receiving, and Inventory Clerks</x:v>
      </x:c>
      <x:c r="E80" s="22" t="n">
        <x:v>2030</x:v>
      </x:c>
      <x:c r="F80" s="22" t="n">
        <x:v>44180</x:v>
      </x:c>
      <x:c r="G80" s="22" t="n">
        <x:f>IF(OR(E80="",F80=""),"",E80*F80)</x:f>
        <x:v>89685400</x:v>
      </x:c>
      <x:c r="H80" s="36" t="n">
        <x:v>0.6455</x:v>
      </x:c>
      <x:c r="I80" s="22" t="n">
        <x:f>IF(G80="","",IF(ISNUMBER(H80),G80,""))</x:f>
        <x:v>89685400</x:v>
      </x:c>
      <x:c r="J80" s="22" t="n">
        <x:f>IF(I80="","",I80*H80)</x:f>
        <x:v>57891925.699999996</x:v>
      </x:c>
      <x:c r="K80" t="str">
        <x:f>IF(G80="","MISSING OEWS",IF(ISNUMBER(H80),"MATCHED","MISSING WHARTON"))</x:f>
        <x:v>MATCHED</x:v>
      </x:c>
    </x:row>
    <x:row r="81">
      <x:c r="A81" t="str">
        <x:v>11</x:v>
      </x:c>
      <x:c r="B81" t="str">
        <x:v>Agriculture, Forestry, Fishing and Hunting</x:v>
      </x:c>
      <x:c r="C81" t="str">
        <x:v>43-5111</x:v>
      </x:c>
      <x:c r="D81" t="str">
        <x:v>Weighers, Measurers, Checkers, and Samplers, Recordkeeping</x:v>
      </x:c>
      <x:c r="E81" s="22" t="n">
        <x:v>330</x:v>
      </x:c>
      <x:c r="F81" s="22" t="n">
        <x:v>39740</x:v>
      </x:c>
      <x:c r="G81" s="22" t="n">
        <x:f>IF(OR(E81="",F81=""),"",E81*F81)</x:f>
        <x:v>13114200</x:v>
      </x:c>
      <x:c r="H81" s="36" t="n">
        <x:v>0.2932</x:v>
      </x:c>
      <x:c r="I81" s="22" t="n">
        <x:f>IF(G81="","",IF(ISNUMBER(H81),G81,""))</x:f>
        <x:v>13114200</x:v>
      </x:c>
      <x:c r="J81" s="22" t="n">
        <x:f>IF(I81="","",I81*H81)</x:f>
        <x:v>3845083.4400000004</x:v>
      </x:c>
      <x:c r="K81" t="str">
        <x:f>IF(G81="","MISSING OEWS",IF(ISNUMBER(H81),"MATCHED","MISSING WHARTON"))</x:f>
        <x:v>MATCHED</x:v>
      </x:c>
    </x:row>
    <x:row r="82">
      <x:c r="A82" t="str">
        <x:v>11</x:v>
      </x:c>
      <x:c r="B82" t="str">
        <x:v>Agriculture, Forestry, Fishing and Hunting</x:v>
      </x:c>
      <x:c r="C82" t="str">
        <x:v>43-6011</x:v>
      </x:c>
      <x:c r="D82" t="str">
        <x:v>Executive Secretaries and Executive Administrative Assistants</x:v>
      </x:c>
      <x:c r="E82" s="22" t="n">
        <x:v>310</x:v>
      </x:c>
      <x:c r="F82" s="22" t="n">
        <x:v>65070</x:v>
      </x:c>
      <x:c r="G82" s="22" t="n">
        <x:f>IF(OR(E82="",F82=""),"",E82*F82)</x:f>
        <x:v>20171700</x:v>
      </x:c>
      <x:c r="H82" s="36" t="n">
        <x:v>0.7955</x:v>
      </x:c>
      <x:c r="I82" s="22" t="n">
        <x:f>IF(G82="","",IF(ISNUMBER(H82),G82,""))</x:f>
        <x:v>20171700</x:v>
      </x:c>
      <x:c r="J82" s="22" t="n">
        <x:f>IF(I82="","",I82*H82)</x:f>
        <x:v>16046587.35</x:v>
      </x:c>
      <x:c r="K82" t="str">
        <x:f>IF(G82="","MISSING OEWS",IF(ISNUMBER(H82),"MATCHED","MISSING WHARTON"))</x:f>
        <x:v>MATCHED</x:v>
      </x:c>
    </x:row>
    <x:row r="83">
      <x:c r="A83" t="str">
        <x:v>11</x:v>
      </x:c>
      <x:c r="B83" t="str">
        <x:v>Agriculture, Forestry, Fishing and Hunting</x:v>
      </x:c>
      <x:c r="C83" t="str">
        <x:v>43-6014</x:v>
      </x:c>
      <x:c r="D83" t="str">
        <x:v>Secretaries and Administrative Assistants, Except Legal, Medical, and Executive</x:v>
      </x:c>
      <x:c r="E83" s="22" t="n">
        <x:v>3120</x:v>
      </x:c>
      <x:c r="F83" s="22" t="n">
        <x:v>45180</x:v>
      </x:c>
      <x:c r="G83" s="22" t="n">
        <x:f>IF(OR(E83="",F83=""),"",E83*F83)</x:f>
        <x:v>140961600</x:v>
      </x:c>
      <x:c r="H83" s="36" t="n">
        <x:v>0.8031</x:v>
      </x:c>
      <x:c r="I83" s="22" t="n">
        <x:f>IF(G83="","",IF(ISNUMBER(H83),G83,""))</x:f>
        <x:v>140961600</x:v>
      </x:c>
      <x:c r="J83" s="22" t="n">
        <x:f>IF(I83="","",I83*H83)</x:f>
        <x:v>113206260.96000001</x:v>
      </x:c>
      <x:c r="K83" t="str">
        <x:f>IF(G83="","MISSING OEWS",IF(ISNUMBER(H83),"MATCHED","MISSING WHARTON"))</x:f>
        <x:v>MATCHED</x:v>
      </x:c>
    </x:row>
    <x:row r="84">
      <x:c r="A84" t="str">
        <x:v>11</x:v>
      </x:c>
      <x:c r="B84" t="str">
        <x:v>Agriculture, Forestry, Fishing and Hunting</x:v>
      </x:c>
      <x:c r="C84" t="str">
        <x:v>43-9021</x:v>
      </x:c>
      <x:c r="D84" t="str">
        <x:v>Data Entry Keyers</x:v>
      </x:c>
      <x:c r="E84" s="22" t="n">
        <x:v>190</x:v>
      </x:c>
      <x:c r="F84" s="22" t="n">
        <x:v>43150</x:v>
      </x:c>
      <x:c r="G84" s="22" t="n">
        <x:f>IF(OR(E84="",F84=""),"",E84*F84)</x:f>
        <x:v>8198500</x:v>
      </x:c>
      <x:c r="H84" s="36" t="n">
        <x:v>0.75</x:v>
      </x:c>
      <x:c r="I84" s="22" t="n">
        <x:f>IF(G84="","",IF(ISNUMBER(H84),G84,""))</x:f>
        <x:v>8198500</x:v>
      </x:c>
      <x:c r="J84" s="22" t="n">
        <x:f>IF(I84="","",I84*H84)</x:f>
        <x:v>6148875</x:v>
      </x:c>
      <x:c r="K84" t="str">
        <x:f>IF(G84="","MISSING OEWS",IF(ISNUMBER(H84),"MATCHED","MISSING WHARTON"))</x:f>
        <x:v>MATCHED</x:v>
      </x:c>
    </x:row>
    <x:row r="85">
      <x:c r="A85" t="str">
        <x:v>11</x:v>
      </x:c>
      <x:c r="B85" t="str">
        <x:v>Agriculture, Forestry, Fishing and Hunting</x:v>
      </x:c>
      <x:c r="C85" t="str">
        <x:v>43-9061</x:v>
      </x:c>
      <x:c r="D85" t="str">
        <x:v>Office Clerks, General</x:v>
      </x:c>
      <x:c r="E85" s="22" t="n">
        <x:v>6690</x:v>
      </x:c>
      <x:c r="F85" s="22" t="n">
        <x:v>43740</x:v>
      </x:c>
      <x:c r="G85" s="22" t="n">
        <x:f>IF(OR(E85="",F85=""),"",E85*F85)</x:f>
        <x:v>292620600</x:v>
      </x:c>
      <x:c r="H85" s="36" t="n">
        <x:v>0.7452</x:v>
      </x:c>
      <x:c r="I85" s="22" t="n">
        <x:f>IF(G85="","",IF(ISNUMBER(H85),G85,""))</x:f>
        <x:v>292620600</x:v>
      </x:c>
      <x:c r="J85" s="22" t="n">
        <x:f>IF(I85="","",I85*H85)</x:f>
        <x:v>218060871.12</x:v>
      </x:c>
      <x:c r="K85" t="str">
        <x:f>IF(G85="","MISSING OEWS",IF(ISNUMBER(H85),"MATCHED","MISSING WHARTON"))</x:f>
        <x:v>MATCHED</x:v>
      </x:c>
    </x:row>
    <x:row r="86">
      <x:c r="A86" t="str">
        <x:v>11</x:v>
      </x:c>
      <x:c r="B86" t="str">
        <x:v>Agriculture, Forestry, Fishing and Hunting</x:v>
      </x:c>
      <x:c r="C86" t="str">
        <x:v>45-1011</x:v>
      </x:c>
      <x:c r="D86" t="str">
        <x:v>First-Line Supervisors of Farming, Fishing, and Forestry Workers</x:v>
      </x:c>
      <x:c r="E86" s="22" t="n">
        <x:v>15210</x:v>
      </x:c>
      <x:c r="F86" s="22" t="n">
        <x:v>61180</x:v>
      </x:c>
      <x:c r="G86" s="22" t="n">
        <x:f>IF(OR(E86="",F86=""),"",E86*F86)</x:f>
        <x:v>930547800</x:v>
      </x:c>
      <x:c r="H86" s="36" t="n">
        <x:v>0.22</x:v>
      </x:c>
      <x:c r="I86" s="22" t="n">
        <x:f>IF(G86="","",IF(ISNUMBER(H86),G86,""))</x:f>
        <x:v>930547800</x:v>
      </x:c>
      <x:c r="J86" s="22" t="n">
        <x:f>IF(I86="","",I86*H86)</x:f>
        <x:v>204720516</x:v>
      </x:c>
      <x:c r="K86" t="str">
        <x:f>IF(G86="","MISSING OEWS",IF(ISNUMBER(H86),"MATCHED","MISSING WHARTON"))</x:f>
        <x:v>MATCHED</x:v>
      </x:c>
    </x:row>
    <x:row r="87">
      <x:c r="A87" t="str">
        <x:v>11</x:v>
      </x:c>
      <x:c r="B87" t="str">
        <x:v>Agriculture, Forestry, Fishing and Hunting</x:v>
      </x:c>
      <x:c r="C87" t="str">
        <x:v>45-2011</x:v>
      </x:c>
      <x:c r="D87" t="str">
        <x:v>Agricultural Inspectors</x:v>
      </x:c>
      <x:c r="E87" s="22" t="n">
        <x:v>330</x:v>
      </x:c>
      <x:c r="F87" s="22" t="n">
        <x:v>47440</x:v>
      </x:c>
      <x:c r="G87" s="22" t="n">
        <x:f>IF(OR(E87="",F87=""),"",E87*F87)</x:f>
        <x:v>15655200</x:v>
      </x:c>
      <x:c r="H87" s="36" t="n">
        <x:v>0.15</x:v>
      </x:c>
      <x:c r="I87" s="22" t="n">
        <x:f>IF(G87="","",IF(ISNUMBER(H87),G87,""))</x:f>
        <x:v>15655200</x:v>
      </x:c>
      <x:c r="J87" s="22" t="n">
        <x:f>IF(I87="","",I87*H87)</x:f>
        <x:v>2348280</x:v>
      </x:c>
      <x:c r="K87" t="str">
        <x:f>IF(G87="","MISSING OEWS",IF(ISNUMBER(H87),"MATCHED","MISSING WHARTON"))</x:f>
        <x:v>MATCHED</x:v>
      </x:c>
    </x:row>
    <x:row r="88">
      <x:c r="A88" t="str">
        <x:v>11</x:v>
      </x:c>
      <x:c r="B88" t="str">
        <x:v>Agriculture, Forestry, Fishing and Hunting</x:v>
      </x:c>
      <x:c r="C88" t="str">
        <x:v>45-2021</x:v>
      </x:c>
      <x:c r="D88" t="str">
        <x:v>Animal Breeders</x:v>
      </x:c>
      <x:c r="E88" s="22" t="n">
        <x:v>750</x:v>
      </x:c>
      <x:c r="F88" s="22" t="n">
        <x:v>55060</x:v>
      </x:c>
      <x:c r="G88" s="22" t="n">
        <x:f>IF(OR(E88="",F88=""),"",E88*F88)</x:f>
        <x:v>41295000</x:v>
      </x:c>
      <x:c r="H88" s="36" t="n">
        <x:v>0.039599999999999996</x:v>
      </x:c>
      <x:c r="I88" s="22" t="n">
        <x:f>IF(G88="","",IF(ISNUMBER(H88),G88,""))</x:f>
        <x:v>41295000</x:v>
      </x:c>
      <x:c r="J88" s="22" t="n">
        <x:f>IF(I88="","",I88*H88)</x:f>
        <x:v>1635281.9999999998</x:v>
      </x:c>
      <x:c r="K88" t="str">
        <x:f>IF(G88="","MISSING OEWS",IF(ISNUMBER(H88),"MATCHED","MISSING WHARTON"))</x:f>
        <x:v>MATCHED</x:v>
      </x:c>
    </x:row>
    <x:row r="89">
      <x:c r="A89" t="str">
        <x:v>11</x:v>
      </x:c>
      <x:c r="B89" t="str">
        <x:v>Agriculture, Forestry, Fishing and Hunting</x:v>
      </x:c>
      <x:c r="C89" t="str">
        <x:v>45-2041</x:v>
      </x:c>
      <x:c r="D89" t="str">
        <x:v>Graders and Sorters, Agricultural Products</x:v>
      </x:c>
      <x:c r="E89" s="22" t="n">
        <x:v>8620</x:v>
      </x:c>
      <x:c r="F89" s="22" t="n">
        <x:v>35040</x:v>
      </x:c>
      <x:c r="G89" s="22" t="n">
        <x:f>IF(OR(E89="",F89=""),"",E89*F89)</x:f>
        <x:v>302044800</x:v>
      </x:c>
      <x:c r="H89" s="36" t="n">
        <x:v>0.1583</x:v>
      </x:c>
      <x:c r="I89" s="22" t="n">
        <x:f>IF(G89="","",IF(ISNUMBER(H89),G89,""))</x:f>
        <x:v>302044800</x:v>
      </x:c>
      <x:c r="J89" s="22" t="n">
        <x:f>IF(I89="","",I89*H89)</x:f>
        <x:v>47813691.839999996</x:v>
      </x:c>
      <x:c r="K89" t="str">
        <x:f>IF(G89="","MISSING OEWS",IF(ISNUMBER(H89),"MATCHED","MISSING WHARTON"))</x:f>
        <x:v>MATCHED</x:v>
      </x:c>
    </x:row>
    <x:row r="90">
      <x:c r="A90" t="str">
        <x:v>11</x:v>
      </x:c>
      <x:c r="B90" t="str">
        <x:v>Agriculture, Forestry, Fishing and Hunting</x:v>
      </x:c>
      <x:c r="C90" t="str">
        <x:v>45-2091</x:v>
      </x:c>
      <x:c r="D90" t="str">
        <x:v>Agricultural Equipment Operators</x:v>
      </x:c>
      <x:c r="E90" s="22" t="n">
        <x:v>14820</x:v>
      </x:c>
      <x:c r="F90" s="22" t="n">
        <x:v>40290</x:v>
      </x:c>
      <x:c r="G90" s="22" t="n">
        <x:f>IF(OR(E90="",F90=""),"",E90*F90)</x:f>
        <x:v>597097800</x:v>
      </x:c>
      <x:c r="H90" s="36" t="n">
        <x:v>0.0559</x:v>
      </x:c>
      <x:c r="I90" s="22" t="n">
        <x:f>IF(G90="","",IF(ISNUMBER(H90),G90,""))</x:f>
        <x:v>597097800</x:v>
      </x:c>
      <x:c r="J90" s="22" t="n">
        <x:f>IF(I90="","",I90*H90)</x:f>
        <x:v>33377767.02</x:v>
      </x:c>
      <x:c r="K90" t="str">
        <x:f>IF(G90="","MISSING OEWS",IF(ISNUMBER(H90),"MATCHED","MISSING WHARTON"))</x:f>
        <x:v>MATCHED</x:v>
      </x:c>
    </x:row>
    <x:row r="91">
      <x:c r="A91" t="str">
        <x:v>11</x:v>
      </x:c>
      <x:c r="B91" t="str">
        <x:v>Agriculture, Forestry, Fishing and Hunting</x:v>
      </x:c>
      <x:c r="C91" t="str">
        <x:v>45-2092</x:v>
      </x:c>
      <x:c r="D91" t="str">
        <x:v>Farmworkers and Laborers, Crop, Nursery, and Greenhouse</x:v>
      </x:c>
      <x:c r="E91" s="22" t="n">
        <x:v>196100</x:v>
      </x:c>
      <x:c r="F91" s="22" t="n">
        <x:v>37360</x:v>
      </x:c>
      <x:c r="G91" s="22" t="n">
        <x:f>IF(OR(E91="",F91=""),"",E91*F91)</x:f>
        <x:v>7326296000</x:v>
      </x:c>
      <x:c r="H91" s="36" t="n">
        <x:v>0.0633</x:v>
      </x:c>
      <x:c r="I91" s="22" t="n">
        <x:f>IF(G91="","",IF(ISNUMBER(H91),G91,""))</x:f>
        <x:v>7326296000</x:v>
      </x:c>
      <x:c r="J91" s="22" t="n">
        <x:f>IF(I91="","",I91*H91)</x:f>
        <x:v>463754536.79999995</x:v>
      </x:c>
      <x:c r="K91" t="str">
        <x:f>IF(G91="","MISSING OEWS",IF(ISNUMBER(H91),"MATCHED","MISSING WHARTON"))</x:f>
        <x:v>MATCHED</x:v>
      </x:c>
    </x:row>
    <x:row r="92">
      <x:c r="A92" t="str">
        <x:v>11</x:v>
      </x:c>
      <x:c r="B92" t="str">
        <x:v>Agriculture, Forestry, Fishing and Hunting</x:v>
      </x:c>
      <x:c r="C92" t="str">
        <x:v>45-2093</x:v>
      </x:c>
      <x:c r="D92" t="str">
        <x:v>Farmworkers, Farm, Ranch, and Aquacultural Animals</x:v>
      </x:c>
      <x:c r="E92" s="22" t="n">
        <x:v>12770</x:v>
      </x:c>
      <x:c r="F92" s="22" t="n">
        <x:v>37490</x:v>
      </x:c>
      <x:c r="G92" s="22" t="n">
        <x:f>IF(OR(E92="",F92=""),"",E92*F92)</x:f>
        <x:v>478747300</x:v>
      </x:c>
      <x:c r="H92" s="36" t="n">
        <x:v>0.0864</x:v>
      </x:c>
      <x:c r="I92" s="22" t="n">
        <x:f>IF(G92="","",IF(ISNUMBER(H92),G92,""))</x:f>
        <x:v>478747300</x:v>
      </x:c>
      <x:c r="J92" s="22" t="n">
        <x:f>IF(I92="","",I92*H92)</x:f>
        <x:v>41363766.72</x:v>
      </x:c>
      <x:c r="K92" t="str">
        <x:f>IF(G92="","MISSING OEWS",IF(ISNUMBER(H92),"MATCHED","MISSING WHARTON"))</x:f>
        <x:v>MATCHED</x:v>
      </x:c>
    </x:row>
    <x:row r="93">
      <x:c r="A93" t="str">
        <x:v>11</x:v>
      </x:c>
      <x:c r="B93" t="str">
        <x:v>Agriculture, Forestry, Fishing and Hunting</x:v>
      </x:c>
      <x:c r="C93" t="str">
        <x:v>45-2099</x:v>
      </x:c>
      <x:c r="D93" t="str">
        <x:v>Agricultural Workers, All Other</x:v>
      </x:c>
      <x:c r="E93" s="22" t="n">
        <x:v>440</x:v>
      </x:c>
      <x:c r="F93" s="22" t="n">
        <x:v>43630</x:v>
      </x:c>
      <x:c r="G93" s="22" t="n">
        <x:f>IF(OR(E93="",F93=""),"",E93*F93)</x:f>
        <x:v>19197200</x:v>
      </x:c>
      <x:c r="H93" s="36"/>
      <x:c r="I93" s="22" t="str">
        <x:f>IF(G93="","",IF(ISNUMBER(H93),G93,""))</x:f>
      </x:c>
      <x:c r="J93" s="22" t="str">
        <x:f>IF(I93="","",I93*H93)</x:f>
      </x:c>
      <x:c r="K93" t="str">
        <x:f>IF(G93="","MISSING OEWS",IF(ISNUMBER(H93),"MATCHED","MISSING WHARTON"))</x:f>
        <x:v>MISSING WHARTON</x:v>
      </x:c>
    </x:row>
    <x:row r="94">
      <x:c r="A94" t="str">
        <x:v>11</x:v>
      </x:c>
      <x:c r="B94" t="str">
        <x:v>Agriculture, Forestry, Fishing and Hunting</x:v>
      </x:c>
      <x:c r="C94" t="str">
        <x:v>45-4021</x:v>
      </x:c>
      <x:c r="D94" t="str">
        <x:v>Fallers</x:v>
      </x:c>
      <x:c r="E94" s="22" t="n">
        <x:v>2440</x:v>
      </x:c>
      <x:c r="F94" s="22" t="n">
        <x:v>57740</x:v>
      </x:c>
      <x:c r="G94" s="22" t="n">
        <x:f>IF(OR(E94="",F94=""),"",E94*F94)</x:f>
        <x:v>140885600</x:v>
      </x:c>
      <x:c r="H94" s="36" t="n">
        <x:v>0</x:v>
      </x:c>
      <x:c r="I94" s="22" t="n">
        <x:f>IF(G94="","",IF(ISNUMBER(H94),G94,""))</x:f>
        <x:v>140885600</x:v>
      </x:c>
      <x:c r="J94" s="22" t="n">
        <x:f>IF(I94="","",I94*H94)</x:f>
        <x:v>0</x:v>
      </x:c>
      <x:c r="K94" t="str">
        <x:f>IF(G94="","MISSING OEWS",IF(ISNUMBER(H94),"MATCHED","MISSING WHARTON"))</x:f>
        <x:v>MATCHED</x:v>
      </x:c>
    </x:row>
    <x:row r="95">
      <x:c r="A95" t="str">
        <x:v>11</x:v>
      </x:c>
      <x:c r="B95" t="str">
        <x:v>Agriculture, Forestry, Fishing and Hunting</x:v>
      </x:c>
      <x:c r="C95" t="str">
        <x:v>45-4022</x:v>
      </x:c>
      <x:c r="D95" t="str">
        <x:v>Logging Equipment Operators</x:v>
      </x:c>
      <x:c r="E95" s="22" t="n">
        <x:v>16680</x:v>
      </x:c>
      <x:c r="F95" s="22" t="n">
        <x:v>54350</x:v>
      </x:c>
      <x:c r="G95" s="22" t="n">
        <x:f>IF(OR(E95="",F95=""),"",E95*F95)</x:f>
        <x:v>906558000</x:v>
      </x:c>
      <x:c r="H95" s="36" t="n">
        <x:v>0.21109999999999998</x:v>
      </x:c>
      <x:c r="I95" s="22" t="n">
        <x:f>IF(G95="","",IF(ISNUMBER(H95),G95,""))</x:f>
        <x:v>906558000</x:v>
      </x:c>
      <x:c r="J95" s="22" t="n">
        <x:f>IF(I95="","",I95*H95)</x:f>
        <x:v>191374393.79999998</x:v>
      </x:c>
      <x:c r="K95" t="str">
        <x:f>IF(G95="","MISSING OEWS",IF(ISNUMBER(H95),"MATCHED","MISSING WHARTON"))</x:f>
        <x:v>MATCHED</x:v>
      </x:c>
    </x:row>
    <x:row r="96">
      <x:c r="A96" t="str">
        <x:v>11</x:v>
      </x:c>
      <x:c r="B96" t="str">
        <x:v>Agriculture, Forestry, Fishing and Hunting</x:v>
      </x:c>
      <x:c r="C96" t="str">
        <x:v>45-4023</x:v>
      </x:c>
      <x:c r="D96" t="str">
        <x:v>Log Graders and Scalers</x:v>
      </x:c>
      <x:c r="E96" s="22" t="n">
        <x:v>120</x:v>
      </x:c>
      <x:c r="F96" s="22" t="n">
        <x:v>61790</x:v>
      </x:c>
      <x:c r="G96" s="22" t="n">
        <x:f>IF(OR(E96="",F96=""),"",E96*F96)</x:f>
        <x:v>7414800</x:v>
      </x:c>
      <x:c r="H96" s="36" t="n">
        <x:v>0.1462</x:v>
      </x:c>
      <x:c r="I96" s="22" t="n">
        <x:f>IF(G96="","",IF(ISNUMBER(H96),G96,""))</x:f>
        <x:v>7414800</x:v>
      </x:c>
      <x:c r="J96" s="22" t="n">
        <x:f>IF(I96="","",I96*H96)</x:f>
        <x:v>1084043.76</x:v>
      </x:c>
      <x:c r="K96" t="str">
        <x:f>IF(G96="","MISSING OEWS",IF(ISNUMBER(H96),"MATCHED","MISSING WHARTON"))</x:f>
        <x:v>MATCHED</x:v>
      </x:c>
    </x:row>
    <x:row r="97">
      <x:c r="A97" t="str">
        <x:v>11</x:v>
      </x:c>
      <x:c r="B97" t="str">
        <x:v>Agriculture, Forestry, Fishing and Hunting</x:v>
      </x:c>
      <x:c r="C97" t="str">
        <x:v>45-4029</x:v>
      </x:c>
      <x:c r="D97" t="str">
        <x:v>Logging Workers, All Other</x:v>
      </x:c>
      <x:c r="E97" s="22" t="n">
        <x:v>1420</x:v>
      </x:c>
      <x:c r="F97" s="22" t="n">
        <x:v>53780</x:v>
      </x:c>
      <x:c r="G97" s="22" t="n">
        <x:f>IF(OR(E97="",F97=""),"",E97*F97)</x:f>
        <x:v>76367600</x:v>
      </x:c>
      <x:c r="H97" s="36"/>
      <x:c r="I97" s="22" t="str">
        <x:f>IF(G97="","",IF(ISNUMBER(H97),G97,""))</x:f>
      </x:c>
      <x:c r="J97" s="22" t="str">
        <x:f>IF(I97="","",I97*H97)</x:f>
      </x:c>
      <x:c r="K97" t="str">
        <x:f>IF(G97="","MISSING OEWS",IF(ISNUMBER(H97),"MATCHED","MISSING WHARTON"))</x:f>
        <x:v>MISSING WHARTON</x:v>
      </x:c>
    </x:row>
    <x:row r="98">
      <x:c r="A98" t="str">
        <x:v>11</x:v>
      </x:c>
      <x:c r="B98" t="str">
        <x:v>Agriculture, Forestry, Fishing and Hunting</x:v>
      </x:c>
      <x:c r="C98" t="str">
        <x:v>47-2031</x:v>
      </x:c>
      <x:c r="D98" t="str">
        <x:v>Carpenters</x:v>
      </x:c>
      <x:c r="E98" s="22" t="n">
        <x:v>100</x:v>
      </x:c>
      <x:c r="F98" s="22" t="n">
        <x:v>55940</x:v>
      </x:c>
      <x:c r="G98" s="22" t="n">
        <x:f>IF(OR(E98="",F98=""),"",E98*F98)</x:f>
        <x:v>5594000</x:v>
      </x:c>
      <x:c r="H98" s="36" t="n">
        <x:v>0.081</x:v>
      </x:c>
      <x:c r="I98" s="22" t="n">
        <x:f>IF(G98="","",IF(ISNUMBER(H98),G98,""))</x:f>
        <x:v>5594000</x:v>
      </x:c>
      <x:c r="J98" s="22" t="n">
        <x:f>IF(I98="","",I98*H98)</x:f>
        <x:v>453114</x:v>
      </x:c>
      <x:c r="K98" t="str">
        <x:f>IF(G98="","MISSING OEWS",IF(ISNUMBER(H98),"MATCHED","MISSING WHARTON"))</x:f>
        <x:v>MATCHED</x:v>
      </x:c>
    </x:row>
    <x:row r="99">
      <x:c r="A99" t="str">
        <x:v>11</x:v>
      </x:c>
      <x:c r="B99" t="str">
        <x:v>Agriculture, Forestry, Fishing and Hunting</x:v>
      </x:c>
      <x:c r="C99" t="str">
        <x:v>47-2073</x:v>
      </x:c>
      <x:c r="D99" t="str">
        <x:v>Operating Engineers and Other Construction Equipment Operators</x:v>
      </x:c>
      <x:c r="E99" s="22" t="n">
        <x:v>560</x:v>
      </x:c>
      <x:c r="F99" s="22" t="n">
        <x:v>63880</x:v>
      </x:c>
      <x:c r="G99" s="22" t="n">
        <x:f>IF(OR(E99="",F99=""),"",E99*F99)</x:f>
        <x:v>35772800</x:v>
      </x:c>
      <x:c r="H99" s="36" t="n">
        <x:v>0.058899999999999994</x:v>
      </x:c>
      <x:c r="I99" s="22" t="n">
        <x:f>IF(G99="","",IF(ISNUMBER(H99),G99,""))</x:f>
        <x:v>35772800</x:v>
      </x:c>
      <x:c r="J99" s="22" t="n">
        <x:f>IF(I99="","",I99*H99)</x:f>
        <x:v>2107017.92</x:v>
      </x:c>
      <x:c r="K99" t="str">
        <x:f>IF(G99="","MISSING OEWS",IF(ISNUMBER(H99),"MATCHED","MISSING WHARTON"))</x:f>
        <x:v>MATCHED</x:v>
      </x:c>
    </x:row>
    <x:row r="100">
      <x:c r="A100" t="str">
        <x:v>11</x:v>
      </x:c>
      <x:c r="B100" t="str">
        <x:v>Agriculture, Forestry, Fishing and Hunting</x:v>
      </x:c>
      <x:c r="C100" t="str">
        <x:v>47-2111</x:v>
      </x:c>
      <x:c r="D100" t="str">
        <x:v>Electricians</x:v>
      </x:c>
      <x:c r="E100" s="22" t="n">
        <x:v>100</x:v>
      </x:c>
      <x:c r="F100" s="22" t="n">
        <x:v>72210</x:v>
      </x:c>
      <x:c r="G100" s="22" t="n">
        <x:f>IF(OR(E100="",F100=""),"",E100*F100)</x:f>
        <x:v>7221000</x:v>
      </x:c>
      <x:c r="H100" s="36" t="n">
        <x:v>0.0786</x:v>
      </x:c>
      <x:c r="I100" s="22" t="n">
        <x:f>IF(G100="","",IF(ISNUMBER(H100),G100,""))</x:f>
        <x:v>7221000</x:v>
      </x:c>
      <x:c r="J100" s="22" t="n">
        <x:f>IF(I100="","",I100*H100)</x:f>
        <x:v>567570.6</x:v>
      </x:c>
      <x:c r="K100" t="str">
        <x:f>IF(G100="","MISSING OEWS",IF(ISNUMBER(H100),"MATCHED","MISSING WHARTON"))</x:f>
        <x:v>MATCHED</x:v>
      </x:c>
    </x:row>
    <x:row r="101">
      <x:c r="A101" t="str">
        <x:v>11</x:v>
      </x:c>
      <x:c r="B101" t="str">
        <x:v>Agriculture, Forestry, Fishing and Hunting</x:v>
      </x:c>
      <x:c r="C101" t="str">
        <x:v>49-1011</x:v>
      </x:c>
      <x:c r="D101" t="str">
        <x:v>First-Line Supervisors of Mechanics, Installers, and Repairers</x:v>
      </x:c>
      <x:c r="E101" s="22" t="n">
        <x:v>730</x:v>
      </x:c>
      <x:c r="F101" s="22" t="n">
        <x:v>77410</x:v>
      </x:c>
      <x:c r="G101" s="22" t="n">
        <x:f>IF(OR(E101="",F101=""),"",E101*F101)</x:f>
        <x:v>56509300</x:v>
      </x:c>
      <x:c r="H101" s="36" t="n">
        <x:v>0.35229999999999995</x:v>
      </x:c>
      <x:c r="I101" s="22" t="n">
        <x:f>IF(G101="","",IF(ISNUMBER(H101),G101,""))</x:f>
        <x:v>56509300</x:v>
      </x:c>
      <x:c r="J101" s="22" t="n">
        <x:f>IF(I101="","",I101*H101)</x:f>
        <x:v>19908226.389999997</x:v>
      </x:c>
      <x:c r="K101" t="str">
        <x:f>IF(G101="","MISSING OEWS",IF(ISNUMBER(H101),"MATCHED","MISSING WHARTON"))</x:f>
        <x:v>MATCHED</x:v>
      </x:c>
    </x:row>
    <x:row r="102">
      <x:c r="A102" t="str">
        <x:v>11</x:v>
      </x:c>
      <x:c r="B102" t="str">
        <x:v>Agriculture, Forestry, Fishing and Hunting</x:v>
      </x:c>
      <x:c r="C102" t="str">
        <x:v>49-3011</x:v>
      </x:c>
      <x:c r="D102" t="str">
        <x:v>Aircraft Mechanics and Service Technicians</x:v>
      </x:c>
      <x:c r="E102" s="22" t="n">
        <x:v>210</x:v>
      </x:c>
      <x:c r="F102" s="22" t="n">
        <x:v>55290</x:v>
      </x:c>
      <x:c r="G102" s="22" t="n">
        <x:f>IF(OR(E102="",F102=""),"",E102*F102)</x:f>
        <x:v>11610900</x:v>
      </x:c>
      <x:c r="H102" s="36" t="n">
        <x:v>0.0434</x:v>
      </x:c>
      <x:c r="I102" s="22" t="n">
        <x:f>IF(G102="","",IF(ISNUMBER(H102),G102,""))</x:f>
        <x:v>11610900</x:v>
      </x:c>
      <x:c r="J102" s="22" t="n">
        <x:f>IF(I102="","",I102*H102)</x:f>
        <x:v>503913.06</x:v>
      </x:c>
      <x:c r="K102" t="str">
        <x:f>IF(G102="","MISSING OEWS",IF(ISNUMBER(H102),"MATCHED","MISSING WHARTON"))</x:f>
        <x:v>MATCHED</x:v>
      </x:c>
    </x:row>
    <x:row r="103">
      <x:c r="A103" t="str">
        <x:v>11</x:v>
      </x:c>
      <x:c r="B103" t="str">
        <x:v>Agriculture, Forestry, Fishing and Hunting</x:v>
      </x:c>
      <x:c r="C103" t="str">
        <x:v>49-3031</x:v>
      </x:c>
      <x:c r="D103" t="str">
        <x:v>Bus and Truck Mechanics and Diesel Engine Specialists</x:v>
      </x:c>
      <x:c r="E103" s="22" t="n">
        <x:v>340</x:v>
      </x:c>
      <x:c r="F103" s="22" t="n">
        <x:v>55570</x:v>
      </x:c>
      <x:c r="G103" s="22" t="n">
        <x:f>IF(OR(E103="",F103=""),"",E103*F103)</x:f>
        <x:v>18893800</x:v>
      </x:c>
      <x:c r="H103" s="36" t="n">
        <x:v>0</x:v>
      </x:c>
      <x:c r="I103" s="22" t="n">
        <x:f>IF(G103="","",IF(ISNUMBER(H103),G103,""))</x:f>
        <x:v>18893800</x:v>
      </x:c>
      <x:c r="J103" s="22" t="n">
        <x:f>IF(I103="","",I103*H103)</x:f>
        <x:v>0</x:v>
      </x:c>
      <x:c r="K103" t="str">
        <x:f>IF(G103="","MISSING OEWS",IF(ISNUMBER(H103),"MATCHED","MISSING WHARTON"))</x:f>
        <x:v>MATCHED</x:v>
      </x:c>
    </x:row>
    <x:row r="104">
      <x:c r="A104" t="str">
        <x:v>11</x:v>
      </x:c>
      <x:c r="B104" t="str">
        <x:v>Agriculture, Forestry, Fishing and Hunting</x:v>
      </x:c>
      <x:c r="C104" t="str">
        <x:v>49-3041</x:v>
      </x:c>
      <x:c r="D104" t="str">
        <x:v>Farm Equipment Mechanics and Service Technicians</x:v>
      </x:c>
      <x:c r="E104" s="22" t="n">
        <x:v>3270</x:v>
      </x:c>
      <x:c r="F104" s="22" t="n">
        <x:v>47960</x:v>
      </x:c>
      <x:c r="G104" s="22" t="n">
        <x:f>IF(OR(E104="",F104=""),"",E104*F104)</x:f>
        <x:v>156829200</x:v>
      </x:c>
      <x:c r="H104" s="36" t="n">
        <x:v>0.13570000000000002</x:v>
      </x:c>
      <x:c r="I104" s="22" t="n">
        <x:f>IF(G104="","",IF(ISNUMBER(H104),G104,""))</x:f>
        <x:v>156829200</x:v>
      </x:c>
      <x:c r="J104" s="22" t="n">
        <x:f>IF(I104="","",I104*H104)</x:f>
        <x:v>21281722.44</x:v>
      </x:c>
      <x:c r="K104" t="str">
        <x:f>IF(G104="","MISSING OEWS",IF(ISNUMBER(H104),"MATCHED","MISSING WHARTON"))</x:f>
        <x:v>MATCHED</x:v>
      </x:c>
    </x:row>
    <x:row r="105">
      <x:c r="A105" t="str">
        <x:v>11</x:v>
      </x:c>
      <x:c r="B105" t="str">
        <x:v>Agriculture, Forestry, Fishing and Hunting</x:v>
      </x:c>
      <x:c r="C105" t="str">
        <x:v>49-3042</x:v>
      </x:c>
      <x:c r="D105" t="str">
        <x:v>Mobile Heavy Equipment Mechanics, Except Engines</x:v>
      </x:c>
      <x:c r="E105" s="22" t="n">
        <x:v>1300</x:v>
      </x:c>
      <x:c r="F105" s="22" t="n">
        <x:v>57410</x:v>
      </x:c>
      <x:c r="G105" s="22" t="n">
        <x:f>IF(OR(E105="",F105=""),"",E105*F105)</x:f>
        <x:v>74633000</x:v>
      </x:c>
      <x:c r="H105" s="36" t="n">
        <x:v>0.1425</x:v>
      </x:c>
      <x:c r="I105" s="22" t="n">
        <x:f>IF(G105="","",IF(ISNUMBER(H105),G105,""))</x:f>
        <x:v>74633000</x:v>
      </x:c>
      <x:c r="J105" s="22" t="n">
        <x:f>IF(I105="","",I105*H105)</x:f>
        <x:v>10635202.5</x:v>
      </x:c>
      <x:c r="K105" t="str">
        <x:f>IF(G105="","MISSING OEWS",IF(ISNUMBER(H105),"MATCHED","MISSING WHARTON"))</x:f>
        <x:v>MATCHED</x:v>
      </x:c>
    </x:row>
    <x:row r="106">
      <x:c r="A106" t="str">
        <x:v>11</x:v>
      </x:c>
      <x:c r="B106" t="str">
        <x:v>Agriculture, Forestry, Fishing and Hunting</x:v>
      </x:c>
      <x:c r="C106" t="str">
        <x:v>49-9021</x:v>
      </x:c>
      <x:c r="D106" t="str">
        <x:v>Heating, Air Conditioning, and Refrigeration Mechanics and Installers</x:v>
      </x:c>
      <x:c r="E106" s="22" t="n">
        <x:v>90</x:v>
      </x:c>
      <x:c r="F106" s="22" t="n">
        <x:v>62960</x:v>
      </x:c>
      <x:c r="G106" s="22" t="n">
        <x:f>IF(OR(E106="",F106=""),"",E106*F106)</x:f>
        <x:v>5666400</x:v>
      </x:c>
      <x:c r="H106" s="36" t="n">
        <x:v>0.0867</x:v>
      </x:c>
      <x:c r="I106" s="22" t="n">
        <x:f>IF(G106="","",IF(ISNUMBER(H106),G106,""))</x:f>
        <x:v>5666400</x:v>
      </x:c>
      <x:c r="J106" s="22" t="n">
        <x:f>IF(I106="","",I106*H106)</x:f>
        <x:v>491276.88</x:v>
      </x:c>
      <x:c r="K106" t="str">
        <x:f>IF(G106="","MISSING OEWS",IF(ISNUMBER(H106),"MATCHED","MISSING WHARTON"))</x:f>
        <x:v>MATCHED</x:v>
      </x:c>
    </x:row>
    <x:row r="107">
      <x:c r="A107" t="str">
        <x:v>11</x:v>
      </x:c>
      <x:c r="B107" t="str">
        <x:v>Agriculture, Forestry, Fishing and Hunting</x:v>
      </x:c>
      <x:c r="C107" t="str">
        <x:v>49-9041</x:v>
      </x:c>
      <x:c r="D107" t="str">
        <x:v>Industrial Machinery Mechanics</x:v>
      </x:c>
      <x:c r="E107" s="22" t="n">
        <x:v>1120</x:v>
      </x:c>
      <x:c r="F107" s="22" t="n">
        <x:v>56980</x:v>
      </x:c>
      <x:c r="G107" s="22" t="n">
        <x:f>IF(OR(E107="",F107=""),"",E107*F107)</x:f>
        <x:v>63817600</x:v>
      </x:c>
      <x:c r="H107" s="36" t="n">
        <x:v>0.25</x:v>
      </x:c>
      <x:c r="I107" s="22" t="n">
        <x:f>IF(G107="","",IF(ISNUMBER(H107),G107,""))</x:f>
        <x:v>63817600</x:v>
      </x:c>
      <x:c r="J107" s="22" t="n">
        <x:f>IF(I107="","",I107*H107)</x:f>
        <x:v>15954400</x:v>
      </x:c>
      <x:c r="K107" t="str">
        <x:f>IF(G107="","MISSING OEWS",IF(ISNUMBER(H107),"MATCHED","MISSING WHARTON"))</x:f>
        <x:v>MATCHED</x:v>
      </x:c>
    </x:row>
    <x:row r="108">
      <x:c r="A108" t="str">
        <x:v>11</x:v>
      </x:c>
      <x:c r="B108" t="str">
        <x:v>Agriculture, Forestry, Fishing and Hunting</x:v>
      </x:c>
      <x:c r="C108" t="str">
        <x:v>49-9043</x:v>
      </x:c>
      <x:c r="D108" t="str">
        <x:v>Maintenance Workers, Machinery</x:v>
      </x:c>
      <x:c r="E108" s="22" t="n">
        <x:v>250</x:v>
      </x:c>
      <x:c r="F108" s="22" t="n">
        <x:v>45340</x:v>
      </x:c>
      <x:c r="G108" s="22" t="n">
        <x:f>IF(OR(E108="",F108=""),"",E108*F108)</x:f>
        <x:v>11335000</x:v>
      </x:c>
      <x:c r="H108" s="36" t="n">
        <x:v>0.0528</x:v>
      </x:c>
      <x:c r="I108" s="22" t="n">
        <x:f>IF(G108="","",IF(ISNUMBER(H108),G108,""))</x:f>
        <x:v>11335000</x:v>
      </x:c>
      <x:c r="J108" s="22" t="n">
        <x:f>IF(I108="","",I108*H108)</x:f>
        <x:v>598488</x:v>
      </x:c>
      <x:c r="K108" t="str">
        <x:f>IF(G108="","MISSING OEWS",IF(ISNUMBER(H108),"MATCHED","MISSING WHARTON"))</x:f>
        <x:v>MATCHED</x:v>
      </x:c>
    </x:row>
    <x:row r="109">
      <x:c r="A109" t="str">
        <x:v>11</x:v>
      </x:c>
      <x:c r="B109" t="str">
        <x:v>Agriculture, Forestry, Fishing and Hunting</x:v>
      </x:c>
      <x:c r="C109" t="str">
        <x:v>49-9071</x:v>
      </x:c>
      <x:c r="D109" t="str">
        <x:v>Maintenance and Repair Workers, General</x:v>
      </x:c>
      <x:c r="E109" s="22" t="n">
        <x:v>3160</x:v>
      </x:c>
      <x:c r="F109" s="22" t="n">
        <x:v>47020</x:v>
      </x:c>
      <x:c r="G109" s="22" t="n">
        <x:f>IF(OR(E109="",F109=""),"",E109*F109)</x:f>
        <x:v>148583200</x:v>
      </x:c>
      <x:c r="H109" s="36" t="n">
        <x:v>0.0867</x:v>
      </x:c>
      <x:c r="I109" s="22" t="n">
        <x:f>IF(G109="","",IF(ISNUMBER(H109),G109,""))</x:f>
        <x:v>148583200</x:v>
      </x:c>
      <x:c r="J109" s="22" t="n">
        <x:f>IF(I109="","",I109*H109)</x:f>
        <x:v>12882163.44</x:v>
      </x:c>
      <x:c r="K109" t="str">
        <x:f>IF(G109="","MISSING OEWS",IF(ISNUMBER(H109),"MATCHED","MISSING WHARTON"))</x:f>
        <x:v>MATCHED</x:v>
      </x:c>
    </x:row>
    <x:row r="110">
      <x:c r="A110" t="str">
        <x:v>11</x:v>
      </x:c>
      <x:c r="B110" t="str">
        <x:v>Agriculture, Forestry, Fishing and Hunting</x:v>
      </x:c>
      <x:c r="C110" t="str">
        <x:v>49-9098</x:v>
      </x:c>
      <x:c r="D110" t="str">
        <x:v>Helpers--Installation, Maintenance, and Repair Workers</x:v>
      </x:c>
      <x:c r="E110" s="22" t="n">
        <x:v>220</x:v>
      </x:c>
      <x:c r="F110" s="22"/>
      <x:c r="G110" s="22" t="str">
        <x:f>IF(OR(E110="",F110=""),"",E110*F110)</x:f>
      </x:c>
      <x:c r="H110" s="36" t="n">
        <x:v>0.0594</x:v>
      </x:c>
      <x:c r="I110" s="22" t="str">
        <x:f>IF(G110="","",IF(ISNUMBER(H110),G110,""))</x:f>
      </x:c>
      <x:c r="J110" s="22" t="str">
        <x:f>IF(I110="","",I110*H110)</x:f>
      </x:c>
      <x:c r="K110" t="str">
        <x:f>IF(G110="","MISSING OEWS",IF(ISNUMBER(H110),"MATCHED","MISSING WHARTON"))</x:f>
        <x:v>MISSING OEWS</x:v>
      </x:c>
    </x:row>
    <x:row r="111">
      <x:c r="A111" t="str">
        <x:v>11</x:v>
      </x:c>
      <x:c r="B111" t="str">
        <x:v>Agriculture, Forestry, Fishing and Hunting</x:v>
      </x:c>
      <x:c r="C111" t="str">
        <x:v>49-9099</x:v>
      </x:c>
      <x:c r="D111" t="str">
        <x:v>Installation, Maintenance, and Repair Workers, All Other</x:v>
      </x:c>
      <x:c r="E111" s="22" t="n">
        <x:v>60</x:v>
      </x:c>
      <x:c r="F111" s="22" t="n">
        <x:v>50350</x:v>
      </x:c>
      <x:c r="G111" s="22" t="n">
        <x:f>IF(OR(E111="",F111=""),"",E111*F111)</x:f>
        <x:v>3021000</x:v>
      </x:c>
      <x:c r="H111" s="36" t="n">
        <x:v>0.16670000000000001</x:v>
      </x:c>
      <x:c r="I111" s="22" t="n">
        <x:f>IF(G111="","",IF(ISNUMBER(H111),G111,""))</x:f>
        <x:v>3021000</x:v>
      </x:c>
      <x:c r="J111" s="22" t="n">
        <x:f>IF(I111="","",I111*H111)</x:f>
        <x:v>503600.70000000007</x:v>
      </x:c>
      <x:c r="K111" t="str">
        <x:f>IF(G111="","MISSING OEWS",IF(ISNUMBER(H111),"MATCHED","MISSING WHARTON"))</x:f>
        <x:v>MATCHED</x:v>
      </x:c>
    </x:row>
    <x:row r="112">
      <x:c r="A112" t="str">
        <x:v>11</x:v>
      </x:c>
      <x:c r="B112" t="str">
        <x:v>Agriculture, Forestry, Fishing and Hunting</x:v>
      </x:c>
      <x:c r="C112" t="str">
        <x:v>51-1011</x:v>
      </x:c>
      <x:c r="D112" t="str">
        <x:v>First-Line Supervisors of Production and Operating Workers</x:v>
      </x:c>
      <x:c r="E112" s="22" t="n">
        <x:v>1500</x:v>
      </x:c>
      <x:c r="F112" s="22" t="n">
        <x:v>62390</x:v>
      </x:c>
      <x:c r="G112" s="22" t="n">
        <x:f>IF(OR(E112="",F112=""),"",E112*F112)</x:f>
        <x:v>93585000</x:v>
      </x:c>
      <x:c r="H112" s="36" t="n">
        <x:v>0.3775</x:v>
      </x:c>
      <x:c r="I112" s="22" t="n">
        <x:f>IF(G112="","",IF(ISNUMBER(H112),G112,""))</x:f>
        <x:v>93585000</x:v>
      </x:c>
      <x:c r="J112" s="22" t="n">
        <x:f>IF(I112="","",I112*H112)</x:f>
        <x:v>35328337.5</x:v>
      </x:c>
      <x:c r="K112" t="str">
        <x:f>IF(G112="","MISSING OEWS",IF(ISNUMBER(H112),"MATCHED","MISSING WHARTON"))</x:f>
        <x:v>MATCHED</x:v>
      </x:c>
    </x:row>
    <x:row r="113">
      <x:c r="A113" t="str">
        <x:v>11</x:v>
      </x:c>
      <x:c r="B113" t="str">
        <x:v>Agriculture, Forestry, Fishing and Hunting</x:v>
      </x:c>
      <x:c r="C113" t="str">
        <x:v>51-2090</x:v>
      </x:c>
      <x:c r="D113" t="str">
        <x:v>Miscellaneous Assemblers and Fabricators</x:v>
      </x:c>
      <x:c r="E113" s="22" t="n">
        <x:v>50</x:v>
      </x:c>
      <x:c r="F113" s="22" t="n">
        <x:v>37370</x:v>
      </x:c>
      <x:c r="G113" s="22" t="n">
        <x:f>IF(OR(E113="",F113=""),"",E113*F113)</x:f>
        <x:v>1868500</x:v>
      </x:c>
      <x:c r="H113" s="36" t="n">
        <x:v>0.15</x:v>
      </x:c>
      <x:c r="I113" s="22" t="n">
        <x:f>IF(G113="","",IF(ISNUMBER(H113),G113,""))</x:f>
        <x:v>1868500</x:v>
      </x:c>
      <x:c r="J113" s="22" t="n">
        <x:f>IF(I113="","",I113*H113)</x:f>
        <x:v>280275</x:v>
      </x:c>
      <x:c r="K113" t="str">
        <x:f>IF(G113="","MISSING OEWS",IF(ISNUMBER(H113),"MATCHED","MISSING WHARTON"))</x:f>
        <x:v>MATCHED</x:v>
      </x:c>
    </x:row>
    <x:row r="114">
      <x:c r="A114" t="str">
        <x:v>11</x:v>
      </x:c>
      <x:c r="B114" t="str">
        <x:v>Agriculture, Forestry, Fishing and Hunting</x:v>
      </x:c>
      <x:c r="C114" t="str">
        <x:v>51-3091</x:v>
      </x:c>
      <x:c r="D114" t="str">
        <x:v>Food and Tobacco Roasting, Baking, and Drying Machine Operators and Tenders</x:v>
      </x:c>
      <x:c r="E114" s="22" t="n">
        <x:v>570</x:v>
      </x:c>
      <x:c r="F114" s="22" t="n">
        <x:v>41400</x:v>
      </x:c>
      <x:c r="G114" s="22" t="n">
        <x:f>IF(OR(E114="",F114=""),"",E114*F114)</x:f>
        <x:v>23598000</x:v>
      </x:c>
      <x:c r="H114" s="36" t="n">
        <x:v>0.0475</x:v>
      </x:c>
      <x:c r="I114" s="22" t="n">
        <x:f>IF(G114="","",IF(ISNUMBER(H114),G114,""))</x:f>
        <x:v>23598000</x:v>
      </x:c>
      <x:c r="J114" s="22" t="n">
        <x:f>IF(I114="","",I114*H114)</x:f>
        <x:v>1120905</x:v>
      </x:c>
      <x:c r="K114" t="str">
        <x:f>IF(G114="","MISSING OEWS",IF(ISNUMBER(H114),"MATCHED","MISSING WHARTON"))</x:f>
        <x:v>MATCHED</x:v>
      </x:c>
    </x:row>
    <x:row r="115">
      <x:c r="A115" t="str">
        <x:v>11</x:v>
      </x:c>
      <x:c r="B115" t="str">
        <x:v>Agriculture, Forestry, Fishing and Hunting</x:v>
      </x:c>
      <x:c r="C115" t="str">
        <x:v>51-3092</x:v>
      </x:c>
      <x:c r="D115" t="str">
        <x:v>Food Batchmakers</x:v>
      </x:c>
      <x:c r="E115" s="22"/>
      <x:c r="F115" s="22" t="n">
        <x:v>37950</x:v>
      </x:c>
      <x:c r="G115" s="22" t="str">
        <x:f>IF(OR(E115="",F115=""),"",E115*F115)</x:f>
      </x:c>
      <x:c r="H115" s="36" t="n">
        <x:v>0.038</x:v>
      </x:c>
      <x:c r="I115" s="22" t="str">
        <x:f>IF(G115="","",IF(ISNUMBER(H115),G115,""))</x:f>
      </x:c>
      <x:c r="J115" s="22" t="str">
        <x:f>IF(I115="","",I115*H115)</x:f>
      </x:c>
      <x:c r="K115" t="str">
        <x:f>IF(G115="","MISSING OEWS",IF(ISNUMBER(H115),"MATCHED","MISSING WHARTON"))</x:f>
        <x:v>MISSING OEWS</x:v>
      </x:c>
    </x:row>
    <x:row r="116">
      <x:c r="A116" t="str">
        <x:v>11</x:v>
      </x:c>
      <x:c r="B116" t="str">
        <x:v>Agriculture, Forestry, Fishing and Hunting</x:v>
      </x:c>
      <x:c r="C116" t="str">
        <x:v>51-3099</x:v>
      </x:c>
      <x:c r="D116" t="str">
        <x:v>Food Processing Workers, All Other</x:v>
      </x:c>
      <x:c r="E116" s="22" t="n">
        <x:v>360</x:v>
      </x:c>
      <x:c r="F116" s="22" t="n">
        <x:v>31980</x:v>
      </x:c>
      <x:c r="G116" s="22" t="n">
        <x:f>IF(OR(E116="",F116=""),"",E116*F116)</x:f>
        <x:v>11512800</x:v>
      </x:c>
      <x:c r="H116" s="36"/>
      <x:c r="I116" s="22" t="str">
        <x:f>IF(G116="","",IF(ISNUMBER(H116),G116,""))</x:f>
      </x:c>
      <x:c r="J116" s="22" t="str">
        <x:f>IF(I116="","",I116*H116)</x:f>
      </x:c>
      <x:c r="K116" t="str">
        <x:f>IF(G116="","MISSING OEWS",IF(ISNUMBER(H116),"MATCHED","MISSING WHARTON"))</x:f>
        <x:v>MISSING WHARTON</x:v>
      </x:c>
    </x:row>
    <x:row r="117">
      <x:c r="A117" t="str">
        <x:v>11</x:v>
      </x:c>
      <x:c r="B117" t="str">
        <x:v>Agriculture, Forestry, Fishing and Hunting</x:v>
      </x:c>
      <x:c r="C117" t="str">
        <x:v>51-4121</x:v>
      </x:c>
      <x:c r="D117" t="str">
        <x:v>Welders, Cutters, Solderers, and Brazers</x:v>
      </x:c>
      <x:c r="E117" s="22" t="n">
        <x:v>280</x:v>
      </x:c>
      <x:c r="F117" s="22" t="n">
        <x:v>49290</x:v>
      </x:c>
      <x:c r="G117" s="22" t="n">
        <x:f>IF(OR(E117="",F117=""),"",E117*F117)</x:f>
        <x:v>13801200</x:v>
      </x:c>
      <x:c r="H117" s="36" t="n">
        <x:v>0.0233</x:v>
      </x:c>
      <x:c r="I117" s="22" t="n">
        <x:f>IF(G117="","",IF(ISNUMBER(H117),G117,""))</x:f>
        <x:v>13801200</x:v>
      </x:c>
      <x:c r="J117" s="22" t="n">
        <x:f>IF(I117="","",I117*H117)</x:f>
        <x:v>321567.96</x:v>
      </x:c>
      <x:c r="K117" t="str">
        <x:f>IF(G117="","MISSING OEWS",IF(ISNUMBER(H117),"MATCHED","MISSING WHARTON"))</x:f>
        <x:v>MATCHED</x:v>
      </x:c>
    </x:row>
    <x:row r="118">
      <x:c r="A118" t="str">
        <x:v>11</x:v>
      </x:c>
      <x:c r="B118" t="str">
        <x:v>Agriculture, Forestry, Fishing and Hunting</x:v>
      </x:c>
      <x:c r="C118" t="str">
        <x:v>51-7041</x:v>
      </x:c>
      <x:c r="D118" t="str">
        <x:v>Sawing Machine Setters, Operators, and Tenders, Wood</x:v>
      </x:c>
      <x:c r="E118" s="22" t="n">
        <x:v>430</x:v>
      </x:c>
      <x:c r="F118" s="22" t="n">
        <x:v>50280</x:v>
      </x:c>
      <x:c r="G118" s="22" t="n">
        <x:f>IF(OR(E118="",F118=""),"",E118*F118)</x:f>
        <x:v>21620400</x:v>
      </x:c>
      <x:c r="H118" s="36" t="n">
        <x:v>0</x:v>
      </x:c>
      <x:c r="I118" s="22" t="n">
        <x:f>IF(G118="","",IF(ISNUMBER(H118),G118,""))</x:f>
        <x:v>21620400</x:v>
      </x:c>
      <x:c r="J118" s="22" t="n">
        <x:f>IF(I118="","",I118*H118)</x:f>
        <x:v>0</x:v>
      </x:c>
      <x:c r="K118" t="str">
        <x:f>IF(G118="","MISSING OEWS",IF(ISNUMBER(H118),"MATCHED","MISSING WHARTON"))</x:f>
        <x:v>MATCHED</x:v>
      </x:c>
    </x:row>
    <x:row r="119">
      <x:c r="A119" t="str">
        <x:v>11</x:v>
      </x:c>
      <x:c r="B119" t="str">
        <x:v>Agriculture, Forestry, Fishing and Hunting</x:v>
      </x:c>
      <x:c r="C119" t="str">
        <x:v>51-9012</x:v>
      </x:c>
      <x:c r="D119" t="str">
        <x:v>Separating, Filtering, Clarifying, Precipitating, and Still Machine Setters, Operators, and Tenders</x:v>
      </x:c>
      <x:c r="E119" s="22" t="n">
        <x:v>740</x:v>
      </x:c>
      <x:c r="F119" s="22" t="n">
        <x:v>44300</x:v>
      </x:c>
      <x:c r="G119" s="22" t="n">
        <x:f>IF(OR(E119="",F119=""),"",E119*F119)</x:f>
        <x:v>32782000</x:v>
      </x:c>
      <x:c r="H119" s="36" t="n">
        <x:v>0.0452</x:v>
      </x:c>
      <x:c r="I119" s="22" t="n">
        <x:f>IF(G119="","",IF(ISNUMBER(H119),G119,""))</x:f>
        <x:v>32782000</x:v>
      </x:c>
      <x:c r="J119" s="22" t="n">
        <x:f>IF(I119="","",I119*H119)</x:f>
        <x:v>1481746.4</x:v>
      </x:c>
      <x:c r="K119" t="str">
        <x:f>IF(G119="","MISSING OEWS",IF(ISNUMBER(H119),"MATCHED","MISSING WHARTON"))</x:f>
        <x:v>MATCHED</x:v>
      </x:c>
    </x:row>
    <x:row r="120">
      <x:c r="A120" t="str">
        <x:v>11</x:v>
      </x:c>
      <x:c r="B120" t="str">
        <x:v>Agriculture, Forestry, Fishing and Hunting</x:v>
      </x:c>
      <x:c r="C120" t="str">
        <x:v>51-9021</x:v>
      </x:c>
      <x:c r="D120" t="str">
        <x:v>Crushing, Grinding, and Polishing Machine Setters, Operators, and Tenders</x:v>
      </x:c>
      <x:c r="E120" s="22" t="n">
        <x:v>130</x:v>
      </x:c>
      <x:c r="F120" s="22" t="n">
        <x:v>47210</x:v>
      </x:c>
      <x:c r="G120" s="22" t="n">
        <x:f>IF(OR(E120="",F120=""),"",E120*F120)</x:f>
        <x:v>6137300</x:v>
      </x:c>
      <x:c r="H120" s="36" t="n">
        <x:v>0.0864</x:v>
      </x:c>
      <x:c r="I120" s="22" t="n">
        <x:f>IF(G120="","",IF(ISNUMBER(H120),G120,""))</x:f>
        <x:v>6137300</x:v>
      </x:c>
      <x:c r="J120" s="22" t="n">
        <x:f>IF(I120="","",I120*H120)</x:f>
        <x:v>530262.72</x:v>
      </x:c>
      <x:c r="K120" t="str">
        <x:f>IF(G120="","MISSING OEWS",IF(ISNUMBER(H120),"MATCHED","MISSING WHARTON"))</x:f>
        <x:v>MATCHED</x:v>
      </x:c>
    </x:row>
    <x:row r="121">
      <x:c r="A121" t="str">
        <x:v>11</x:v>
      </x:c>
      <x:c r="B121" t="str">
        <x:v>Agriculture, Forestry, Fishing and Hunting</x:v>
      </x:c>
      <x:c r="C121" t="str">
        <x:v>51-9023</x:v>
      </x:c>
      <x:c r="D121" t="str">
        <x:v>Mixing and Blending Machine Setters, Operators, and Tenders</x:v>
      </x:c>
      <x:c r="E121" s="22" t="n">
        <x:v>230</x:v>
      </x:c>
      <x:c r="F121" s="22" t="n">
        <x:v>44480</x:v>
      </x:c>
      <x:c r="G121" s="22" t="n">
        <x:f>IF(OR(E121="",F121=""),"",E121*F121)</x:f>
        <x:v>10230400</x:v>
      </x:c>
      <x:c r="H121" s="36" t="n">
        <x:v>0.1026</x:v>
      </x:c>
      <x:c r="I121" s="22" t="n">
        <x:f>IF(G121="","",IF(ISNUMBER(H121),G121,""))</x:f>
        <x:v>10230400</x:v>
      </x:c>
      <x:c r="J121" s="22" t="n">
        <x:f>IF(I121="","",I121*H121)</x:f>
        <x:v>1049639.04</x:v>
      </x:c>
      <x:c r="K121" t="str">
        <x:f>IF(G121="","MISSING OEWS",IF(ISNUMBER(H121),"MATCHED","MISSING WHARTON"))</x:f>
        <x:v>MATCHED</x:v>
      </x:c>
    </x:row>
    <x:row r="122">
      <x:c r="A122" t="str">
        <x:v>11</x:v>
      </x:c>
      <x:c r="B122" t="str">
        <x:v>Agriculture, Forestry, Fishing and Hunting</x:v>
      </x:c>
      <x:c r="C122" t="str">
        <x:v>51-9031</x:v>
      </x:c>
      <x:c r="D122" t="str">
        <x:v>Cutters and Trimmers, Hand</x:v>
      </x:c>
      <x:c r="E122" s="22"/>
      <x:c r="F122" s="22" t="n">
        <x:v>36820</x:v>
      </x:c>
      <x:c r="G122" s="22" t="str">
        <x:f>IF(OR(E122="",F122=""),"",E122*F122)</x:f>
      </x:c>
      <x:c r="H122" s="36" t="n">
        <x:v>0</x:v>
      </x:c>
      <x:c r="I122" s="22" t="str">
        <x:f>IF(G122="","",IF(ISNUMBER(H122),G122,""))</x:f>
      </x:c>
      <x:c r="J122" s="22" t="str">
        <x:f>IF(I122="","",I122*H122)</x:f>
      </x:c>
      <x:c r="K122" t="str">
        <x:f>IF(G122="","MISSING OEWS",IF(ISNUMBER(H122),"MATCHED","MISSING WHARTON"))</x:f>
        <x:v>MISSING OEWS</x:v>
      </x:c>
    </x:row>
    <x:row r="123">
      <x:c r="A123" t="str">
        <x:v>11</x:v>
      </x:c>
      <x:c r="B123" t="str">
        <x:v>Agriculture, Forestry, Fishing and Hunting</x:v>
      </x:c>
      <x:c r="C123" t="str">
        <x:v>51-9032</x:v>
      </x:c>
      <x:c r="D123" t="str">
        <x:v>Cutting and Slicing Machine Setters, Operators, and Tenders</x:v>
      </x:c>
      <x:c r="E123" s="22" t="n">
        <x:v>100</x:v>
      </x:c>
      <x:c r="F123" s="22" t="n">
        <x:v>45530</x:v>
      </x:c>
      <x:c r="G123" s="22" t="n">
        <x:f>IF(OR(E123="",F123=""),"",E123*F123)</x:f>
        <x:v>4553000</x:v>
      </x:c>
      <x:c r="H123" s="36" t="n">
        <x:v>0.0339</x:v>
      </x:c>
      <x:c r="I123" s="22" t="n">
        <x:f>IF(G123="","",IF(ISNUMBER(H123),G123,""))</x:f>
        <x:v>4553000</x:v>
      </x:c>
      <x:c r="J123" s="22" t="n">
        <x:f>IF(I123="","",I123*H123)</x:f>
        <x:v>154346.7</x:v>
      </x:c>
      <x:c r="K123" t="str">
        <x:f>IF(G123="","MISSING OEWS",IF(ISNUMBER(H123),"MATCHED","MISSING WHARTON"))</x:f>
        <x:v>MATCHED</x:v>
      </x:c>
    </x:row>
    <x:row r="124">
      <x:c r="A124" t="str">
        <x:v>11</x:v>
      </x:c>
      <x:c r="B124" t="str">
        <x:v>Agriculture, Forestry, Fishing and Hunting</x:v>
      </x:c>
      <x:c r="C124" t="str">
        <x:v>51-9041</x:v>
      </x:c>
      <x:c r="D124" t="str">
        <x:v>Extruding, Forming, Pressing, and Compacting Machine Setters, Operators, and Tenders</x:v>
      </x:c>
      <x:c r="E124" s="22" t="n">
        <x:v>70</x:v>
      </x:c>
      <x:c r="F124" s="22"/>
      <x:c r="G124" s="22" t="str">
        <x:f>IF(OR(E124="",F124=""),"",E124*F124)</x:f>
      </x:c>
      <x:c r="H124" s="36" t="n">
        <x:v>0.0679</x:v>
      </x:c>
      <x:c r="I124" s="22" t="str">
        <x:f>IF(G124="","",IF(ISNUMBER(H124),G124,""))</x:f>
      </x:c>
      <x:c r="J124" s="22" t="str">
        <x:f>IF(I124="","",I124*H124)</x:f>
      </x:c>
      <x:c r="K124" t="str">
        <x:f>IF(G124="","MISSING OEWS",IF(ISNUMBER(H124),"MATCHED","MISSING WHARTON"))</x:f>
        <x:v>MISSING OEWS</x:v>
      </x:c>
    </x:row>
    <x:row r="125">
      <x:c r="A125" t="str">
        <x:v>11</x:v>
      </x:c>
      <x:c r="B125" t="str">
        <x:v>Agriculture, Forestry, Fishing and Hunting</x:v>
      </x:c>
      <x:c r="C125" t="str">
        <x:v>51-9061</x:v>
      </x:c>
      <x:c r="D125" t="str">
        <x:v>Inspectors, Testers, Sorters, Samplers, and Weighers</x:v>
      </x:c>
      <x:c r="E125" s="22" t="n">
        <x:v>2080</x:v>
      </x:c>
      <x:c r="F125" s="22" t="n">
        <x:v>41850</x:v>
      </x:c>
      <x:c r="G125" s="22" t="n">
        <x:f>IF(OR(E125="",F125=""),"",E125*F125)</x:f>
        <x:v>87048000</x:v>
      </x:c>
      <x:c r="H125" s="36" t="n">
        <x:v>0.2969</x:v>
      </x:c>
      <x:c r="I125" s="22" t="n">
        <x:f>IF(G125="","",IF(ISNUMBER(H125),G125,""))</x:f>
        <x:v>87048000</x:v>
      </x:c>
      <x:c r="J125" s="22" t="n">
        <x:f>IF(I125="","",I125*H125)</x:f>
        <x:v>25844551.2</x:v>
      </x:c>
      <x:c r="K125" t="str">
        <x:f>IF(G125="","MISSING OEWS",IF(ISNUMBER(H125),"MATCHED","MISSING WHARTON"))</x:f>
        <x:v>MATCHED</x:v>
      </x:c>
    </x:row>
    <x:row r="126">
      <x:c r="A126" t="str">
        <x:v>11</x:v>
      </x:c>
      <x:c r="B126" t="str">
        <x:v>Agriculture, Forestry, Fishing and Hunting</x:v>
      </x:c>
      <x:c r="C126" t="str">
        <x:v>51-9111</x:v>
      </x:c>
      <x:c r="D126" t="str">
        <x:v>Packaging and Filling Machine Operators and Tenders</x:v>
      </x:c>
      <x:c r="E126" s="22" t="n">
        <x:v>4740</x:v>
      </x:c>
      <x:c r="F126" s="22" t="n">
        <x:v>39870</x:v>
      </x:c>
      <x:c r="G126" s="22" t="n">
        <x:f>IF(OR(E126="",F126=""),"",E126*F126)</x:f>
        <x:v>188983800</x:v>
      </x:c>
      <x:c r="H126" s="36" t="n">
        <x:v>0.0475</x:v>
      </x:c>
      <x:c r="I126" s="22" t="n">
        <x:f>IF(G126="","",IF(ISNUMBER(H126),G126,""))</x:f>
        <x:v>188983800</x:v>
      </x:c>
      <x:c r="J126" s="22" t="n">
        <x:f>IF(I126="","",I126*H126)</x:f>
        <x:v>8976730.5</x:v>
      </x:c>
      <x:c r="K126" t="str">
        <x:f>IF(G126="","MISSING OEWS",IF(ISNUMBER(H126),"MATCHED","MISSING WHARTON"))</x:f>
        <x:v>MATCHED</x:v>
      </x:c>
    </x:row>
    <x:row r="127">
      <x:c r="A127" t="str">
        <x:v>11</x:v>
      </x:c>
      <x:c r="B127" t="str">
        <x:v>Agriculture, Forestry, Fishing and Hunting</x:v>
      </x:c>
      <x:c r="C127" t="str">
        <x:v>51-9192</x:v>
      </x:c>
      <x:c r="D127" t="str">
        <x:v>Cleaning, Washing, and Metal Pickling Equipment Operators and Tenders</x:v>
      </x:c>
      <x:c r="E127" s="22" t="n">
        <x:v>130</x:v>
      </x:c>
      <x:c r="F127" s="22" t="n">
        <x:v>42800</x:v>
      </x:c>
      <x:c r="G127" s="22" t="n">
        <x:f>IF(OR(E127="",F127=""),"",E127*F127)</x:f>
        <x:v>5564000</x:v>
      </x:c>
      <x:c r="H127" s="36" t="n">
        <x:v>0.0864</x:v>
      </x:c>
      <x:c r="I127" s="22" t="n">
        <x:f>IF(G127="","",IF(ISNUMBER(H127),G127,""))</x:f>
        <x:v>5564000</x:v>
      </x:c>
      <x:c r="J127" s="22" t="n">
        <x:f>IF(I127="","",I127*H127)</x:f>
        <x:v>480729.60000000003</x:v>
      </x:c>
      <x:c r="K127" t="str">
        <x:f>IF(G127="","MISSING OEWS",IF(ISNUMBER(H127),"MATCHED","MISSING WHARTON"))</x:f>
        <x:v>MATCHED</x:v>
      </x:c>
    </x:row>
    <x:row r="128">
      <x:c r="A128" t="str">
        <x:v>11</x:v>
      </x:c>
      <x:c r="B128" t="str">
        <x:v>Agriculture, Forestry, Fishing and Hunting</x:v>
      </x:c>
      <x:c r="C128" t="str">
        <x:v>51-9196</x:v>
      </x:c>
      <x:c r="D128" t="str">
        <x:v>Paper Goods Machine Setters, Operators, and Tenders</x:v>
      </x:c>
      <x:c r="E128" s="22" t="n">
        <x:v>320</x:v>
      </x:c>
      <x:c r="F128" s="22" t="n">
        <x:v>38480</x:v>
      </x:c>
      <x:c r="G128" s="22" t="n">
        <x:f>IF(OR(E128="",F128=""),"",E128*F128)</x:f>
        <x:v>12313600</x:v>
      </x:c>
      <x:c r="H128" s="36" t="n">
        <x:v>0</x:v>
      </x:c>
      <x:c r="I128" s="22" t="n">
        <x:f>IF(G128="","",IF(ISNUMBER(H128),G128,""))</x:f>
        <x:v>12313600</x:v>
      </x:c>
      <x:c r="J128" s="22" t="n">
        <x:f>IF(I128="","",I128*H128)</x:f>
        <x:v>0</x:v>
      </x:c>
      <x:c r="K128" t="str">
        <x:f>IF(G128="","MISSING OEWS",IF(ISNUMBER(H128),"MATCHED","MISSING WHARTON"))</x:f>
        <x:v>MATCHED</x:v>
      </x:c>
    </x:row>
    <x:row r="129">
      <x:c r="A129" t="str">
        <x:v>11</x:v>
      </x:c>
      <x:c r="B129" t="str">
        <x:v>Agriculture, Forestry, Fishing and Hunting</x:v>
      </x:c>
      <x:c r="C129" t="str">
        <x:v>51-9198</x:v>
      </x:c>
      <x:c r="D129" t="str">
        <x:v>Helpers--Production Workers</x:v>
      </x:c>
      <x:c r="E129" s="22" t="n">
        <x:v>240</x:v>
      </x:c>
      <x:c r="F129" s="22" t="n">
        <x:v>40280</x:v>
      </x:c>
      <x:c r="G129" s="22" t="n">
        <x:f>IF(OR(E129="",F129=""),"",E129*F129)</x:f>
        <x:v>9667200</x:v>
      </x:c>
      <x:c r="H129" s="36" t="n">
        <x:v>0.08380000000000001</x:v>
      </x:c>
      <x:c r="I129" s="22" t="n">
        <x:f>IF(G129="","",IF(ISNUMBER(H129),G129,""))</x:f>
        <x:v>9667200</x:v>
      </x:c>
      <x:c r="J129" s="22" t="n">
        <x:f>IF(I129="","",I129*H129)</x:f>
        <x:v>810111.3600000001</x:v>
      </x:c>
      <x:c r="K129" t="str">
        <x:f>IF(G129="","MISSING OEWS",IF(ISNUMBER(H129),"MATCHED","MISSING WHARTON"))</x:f>
        <x:v>MATCHED</x:v>
      </x:c>
    </x:row>
    <x:row r="130">
      <x:c r="A130" t="str">
        <x:v>11</x:v>
      </x:c>
      <x:c r="B130" t="str">
        <x:v>Agriculture, Forestry, Fishing and Hunting</x:v>
      </x:c>
      <x:c r="C130" t="str">
        <x:v>51-9199</x:v>
      </x:c>
      <x:c r="D130" t="str">
        <x:v>Production Workers, All Other</x:v>
      </x:c>
      <x:c r="E130" s="22" t="n">
        <x:v>210</x:v>
      </x:c>
      <x:c r="F130" s="22" t="n">
        <x:v>42180</x:v>
      </x:c>
      <x:c r="G130" s="22" t="n">
        <x:f>IF(OR(E130="",F130=""),"",E130*F130)</x:f>
        <x:v>8857800</x:v>
      </x:c>
      <x:c r="H130" s="36"/>
      <x:c r="I130" s="22" t="str">
        <x:f>IF(G130="","",IF(ISNUMBER(H130),G130,""))</x:f>
      </x:c>
      <x:c r="J130" s="22" t="str">
        <x:f>IF(I130="","",I130*H130)</x:f>
      </x:c>
      <x:c r="K130" t="str">
        <x:f>IF(G130="","MISSING OEWS",IF(ISNUMBER(H130),"MATCHED","MISSING WHARTON"))</x:f>
        <x:v>MISSING WHARTON</x:v>
      </x:c>
    </x:row>
    <x:row r="131">
      <x:c r="A131" t="str">
        <x:v>11</x:v>
      </x:c>
      <x:c r="B131" t="str">
        <x:v>Agriculture, Forestry, Fishing and Hunting</x:v>
      </x:c>
      <x:c r="C131" t="str">
        <x:v>53-1047</x:v>
      </x:c>
      <x:c r="D131" t="str">
        <x:v>First-Line Supervisors of Transportation and Material Moving Workers, Except Aircraft Cargo Handling Supervisors</x:v>
      </x:c>
      <x:c r="E131" s="22" t="n">
        <x:v>1860</x:v>
      </x:c>
      <x:c r="F131" s="22" t="n">
        <x:v>60310</x:v>
      </x:c>
      <x:c r="G131" s="22" t="n">
        <x:f>IF(OR(E131="",F131=""),"",E131*F131)</x:f>
        <x:v>112176600</x:v>
      </x:c>
      <x:c r="H131" s="36" t="n">
        <x:v>0.3429</x:v>
      </x:c>
      <x:c r="I131" s="22" t="n">
        <x:f>IF(G131="","",IF(ISNUMBER(H131),G131,""))</x:f>
        <x:v>112176600</x:v>
      </x:c>
      <x:c r="J131" s="22" t="n">
        <x:f>IF(I131="","",I131*H131)</x:f>
        <x:v>38465356.14</x:v>
      </x:c>
      <x:c r="K131" t="str">
        <x:f>IF(G131="","MISSING OEWS",IF(ISNUMBER(H131),"MATCHED","MISSING WHARTON"))</x:f>
        <x:v>MATCHED</x:v>
      </x:c>
    </x:row>
    <x:row r="132">
      <x:c r="A132" t="str">
        <x:v>11</x:v>
      </x:c>
      <x:c r="B132" t="str">
        <x:v>Agriculture, Forestry, Fishing and Hunting</x:v>
      </x:c>
      <x:c r="C132" t="str">
        <x:v>53-2012</x:v>
      </x:c>
      <x:c r="D132" t="str">
        <x:v>Commercial Pilots</x:v>
      </x:c>
      <x:c r="E132" s="22" t="n">
        <x:v>830</x:v>
      </x:c>
      <x:c r="F132" s="22" t="n">
        <x:v>84540</x:v>
      </x:c>
      <x:c r="G132" s="22" t="n">
        <x:f>IF(OR(E132="",F132=""),"",E132*F132)</x:f>
        <x:v>70168200</x:v>
      </x:c>
      <x:c r="H132" s="36" t="n">
        <x:v>0.3558</x:v>
      </x:c>
      <x:c r="I132" s="22" t="n">
        <x:f>IF(G132="","",IF(ISNUMBER(H132),G132,""))</x:f>
        <x:v>70168200</x:v>
      </x:c>
      <x:c r="J132" s="22" t="n">
        <x:f>IF(I132="","",I132*H132)</x:f>
        <x:v>24965845.56</x:v>
      </x:c>
      <x:c r="K132" t="str">
        <x:f>IF(G132="","MISSING OEWS",IF(ISNUMBER(H132),"MATCHED","MISSING WHARTON"))</x:f>
        <x:v>MATCHED</x:v>
      </x:c>
    </x:row>
    <x:row r="133">
      <x:c r="A133" t="str">
        <x:v>11</x:v>
      </x:c>
      <x:c r="B133" t="str">
        <x:v>Agriculture, Forestry, Fishing and Hunting</x:v>
      </x:c>
      <x:c r="C133" t="str">
        <x:v>53-3031</x:v>
      </x:c>
      <x:c r="D133" t="str">
        <x:v>Driver/Sales Workers</x:v>
      </x:c>
      <x:c r="E133" s="22" t="n">
        <x:v>50</x:v>
      </x:c>
      <x:c r="F133" s="22" t="n">
        <x:v>41570</x:v>
      </x:c>
      <x:c r="G133" s="22" t="n">
        <x:f>IF(OR(E133="",F133=""),"",E133*F133)</x:f>
        <x:v>2078500</x:v>
      </x:c>
      <x:c r="H133" s="36" t="n">
        <x:v>0.31670000000000004</x:v>
      </x:c>
      <x:c r="I133" s="22" t="n">
        <x:f>IF(G133="","",IF(ISNUMBER(H133),G133,""))</x:f>
        <x:v>2078500</x:v>
      </x:c>
      <x:c r="J133" s="22" t="n">
        <x:f>IF(I133="","",I133*H133)</x:f>
        <x:v>658260.9500000001</x:v>
      </x:c>
      <x:c r="K133" t="str">
        <x:f>IF(G133="","MISSING OEWS",IF(ISNUMBER(H133),"MATCHED","MISSING WHARTON"))</x:f>
        <x:v>MATCHED</x:v>
      </x:c>
    </x:row>
    <x:row r="134">
      <x:c r="A134" t="str">
        <x:v>11</x:v>
      </x:c>
      <x:c r="B134" t="str">
        <x:v>Agriculture, Forestry, Fishing and Hunting</x:v>
      </x:c>
      <x:c r="C134" t="str">
        <x:v>53-3032</x:v>
      </x:c>
      <x:c r="D134" t="str">
        <x:v>Heavy and Tractor-Trailer Truck Drivers</x:v>
      </x:c>
      <x:c r="E134" s="22" t="n">
        <x:v>14930</x:v>
      </x:c>
      <x:c r="F134" s="22" t="n">
        <x:v>51330</x:v>
      </x:c>
      <x:c r="G134" s="22" t="n">
        <x:f>IF(OR(E134="",F134=""),"",E134*F134)</x:f>
        <x:v>766356900</x:v>
      </x:c>
      <x:c r="H134" s="36" t="n">
        <x:v>0.2065</x:v>
      </x:c>
      <x:c r="I134" s="22" t="n">
        <x:f>IF(G134="","",IF(ISNUMBER(H134),G134,""))</x:f>
        <x:v>766356900</x:v>
      </x:c>
      <x:c r="J134" s="22" t="n">
        <x:f>IF(I134="","",I134*H134)</x:f>
        <x:v>158252699.85</x:v>
      </x:c>
      <x:c r="K134" t="str">
        <x:f>IF(G134="","MISSING OEWS",IF(ISNUMBER(H134),"MATCHED","MISSING WHARTON"))</x:f>
        <x:v>MATCHED</x:v>
      </x:c>
    </x:row>
    <x:row r="135">
      <x:c r="A135" t="str">
        <x:v>11</x:v>
      </x:c>
      <x:c r="B135" t="str">
        <x:v>Agriculture, Forestry, Fishing and Hunting</x:v>
      </x:c>
      <x:c r="C135" t="str">
        <x:v>53-3033</x:v>
      </x:c>
      <x:c r="D135" t="str">
        <x:v>Light Truck Drivers</x:v>
      </x:c>
      <x:c r="E135" s="22" t="n">
        <x:v>660</x:v>
      </x:c>
      <x:c r="F135" s="22" t="n">
        <x:v>39350</x:v>
      </x:c>
      <x:c r="G135" s="22" t="n">
        <x:f>IF(OR(E135="",F135=""),"",E135*F135)</x:f>
        <x:v>25971000</x:v>
      </x:c>
      <x:c r="H135" s="36" t="n">
        <x:v>0.3393</x:v>
      </x:c>
      <x:c r="I135" s="22" t="n">
        <x:f>IF(G135="","",IF(ISNUMBER(H135),G135,""))</x:f>
        <x:v>25971000</x:v>
      </x:c>
      <x:c r="J135" s="22" t="n">
        <x:f>IF(I135="","",I135*H135)</x:f>
        <x:v>8811960.299999999</x:v>
      </x:c>
      <x:c r="K135" t="str">
        <x:f>IF(G135="","MISSING OEWS",IF(ISNUMBER(H135),"MATCHED","MISSING WHARTON"))</x:f>
        <x:v>MATCHED</x:v>
      </x:c>
    </x:row>
    <x:row r="136">
      <x:c r="A136" t="str">
        <x:v>11</x:v>
      </x:c>
      <x:c r="B136" t="str">
        <x:v>Agriculture, Forestry, Fishing and Hunting</x:v>
      </x:c>
      <x:c r="C136" t="str">
        <x:v>53-3053</x:v>
      </x:c>
      <x:c r="D136" t="str">
        <x:v>Shuttle Drivers and Chauffeurs</x:v>
      </x:c>
      <x:c r="E136" s="22" t="n">
        <x:v>180</x:v>
      </x:c>
      <x:c r="F136" s="22" t="n">
        <x:v>44000</x:v>
      </x:c>
      <x:c r="G136" s="22" t="n">
        <x:f>IF(OR(E136="",F136=""),"",E136*F136)</x:f>
        <x:v>7920000</x:v>
      </x:c>
      <x:c r="H136" s="36" t="n">
        <x:v>0.32880000000000004</x:v>
      </x:c>
      <x:c r="I136" s="22" t="n">
        <x:f>IF(G136="","",IF(ISNUMBER(H136),G136,""))</x:f>
        <x:v>7920000</x:v>
      </x:c>
      <x:c r="J136" s="22" t="n">
        <x:f>IF(I136="","",I136*H136)</x:f>
        <x:v>2604096.0000000005</x:v>
      </x:c>
      <x:c r="K136" t="str">
        <x:f>IF(G136="","MISSING OEWS",IF(ISNUMBER(H136),"MATCHED","MISSING WHARTON"))</x:f>
        <x:v>MATCHED</x:v>
      </x:c>
    </x:row>
    <x:row r="137">
      <x:c r="A137" t="str">
        <x:v>11</x:v>
      </x:c>
      <x:c r="B137" t="str">
        <x:v>Agriculture, Forestry, Fishing and Hunting</x:v>
      </x:c>
      <x:c r="C137" t="str">
        <x:v>53-7041</x:v>
      </x:c>
      <x:c r="D137" t="str">
        <x:v>Hoist and Winch Operators</x:v>
      </x:c>
      <x:c r="E137" s="22" t="n">
        <x:v>50</x:v>
      </x:c>
      <x:c r="F137" s="22" t="n">
        <x:v>61090</x:v>
      </x:c>
      <x:c r="G137" s="22" t="n">
        <x:f>IF(OR(E137="",F137=""),"",E137*F137)</x:f>
        <x:v>3054500</x:v>
      </x:c>
      <x:c r="H137" s="36" t="n">
        <x:v>0</x:v>
      </x:c>
      <x:c r="I137" s="22" t="n">
        <x:f>IF(G137="","",IF(ISNUMBER(H137),G137,""))</x:f>
        <x:v>3054500</x:v>
      </x:c>
      <x:c r="J137" s="22" t="n">
        <x:f>IF(I137="","",I137*H137)</x:f>
        <x:v>0</x:v>
      </x:c>
      <x:c r="K137" t="str">
        <x:f>IF(G137="","MISSING OEWS",IF(ISNUMBER(H137),"MATCHED","MISSING WHARTON"))</x:f>
        <x:v>MATCHED</x:v>
      </x:c>
    </x:row>
    <x:row r="138">
      <x:c r="A138" t="str">
        <x:v>11</x:v>
      </x:c>
      <x:c r="B138" t="str">
        <x:v>Agriculture, Forestry, Fishing and Hunting</x:v>
      </x:c>
      <x:c r="C138" t="str">
        <x:v>53-7051</x:v>
      </x:c>
      <x:c r="D138" t="str">
        <x:v>Industrial Truck and Tractor Operators</x:v>
      </x:c>
      <x:c r="E138" s="22" t="n">
        <x:v>7060</x:v>
      </x:c>
      <x:c r="F138" s="22" t="n">
        <x:v>40250</x:v>
      </x:c>
      <x:c r="G138" s="22" t="n">
        <x:f>IF(OR(E138="",F138=""),"",E138*F138)</x:f>
        <x:v>284165000</x:v>
      </x:c>
      <x:c r="H138" s="36" t="n">
        <x:v>0</x:v>
      </x:c>
      <x:c r="I138" s="22" t="n">
        <x:f>IF(G138="","",IF(ISNUMBER(H138),G138,""))</x:f>
        <x:v>284165000</x:v>
      </x:c>
      <x:c r="J138" s="22" t="n">
        <x:f>IF(I138="","",I138*H138)</x:f>
        <x:v>0</x:v>
      </x:c>
      <x:c r="K138" t="str">
        <x:f>IF(G138="","MISSING OEWS",IF(ISNUMBER(H138),"MATCHED","MISSING WHARTON"))</x:f>
        <x:v>MATCHED</x:v>
      </x:c>
    </x:row>
    <x:row r="139">
      <x:c r="A139" t="str">
        <x:v>11</x:v>
      </x:c>
      <x:c r="B139" t="str">
        <x:v>Agriculture, Forestry, Fishing and Hunting</x:v>
      </x:c>
      <x:c r="C139" t="str">
        <x:v>53-7061</x:v>
      </x:c>
      <x:c r="D139" t="str">
        <x:v>Cleaners of Vehicles and Equipment</x:v>
      </x:c>
      <x:c r="E139" s="22" t="n">
        <x:v>1980</x:v>
      </x:c>
      <x:c r="F139" s="22" t="n">
        <x:v>38890</x:v>
      </x:c>
      <x:c r="G139" s="22" t="n">
        <x:f>IF(OR(E139="",F139=""),"",E139*F139)</x:f>
        <x:v>77002200</x:v>
      </x:c>
      <x:c r="H139" s="36" t="n">
        <x:v>0.0452</x:v>
      </x:c>
      <x:c r="I139" s="22" t="n">
        <x:f>IF(G139="","",IF(ISNUMBER(H139),G139,""))</x:f>
        <x:v>77002200</x:v>
      </x:c>
      <x:c r="J139" s="22" t="n">
        <x:f>IF(I139="","",I139*H139)</x:f>
        <x:v>3480499.44</x:v>
      </x:c>
      <x:c r="K139" t="str">
        <x:f>IF(G139="","MISSING OEWS",IF(ISNUMBER(H139),"MATCHED","MISSING WHARTON"))</x:f>
        <x:v>MATCHED</x:v>
      </x:c>
    </x:row>
    <x:row r="140">
      <x:c r="A140" t="str">
        <x:v>11</x:v>
      </x:c>
      <x:c r="B140" t="str">
        <x:v>Agriculture, Forestry, Fishing and Hunting</x:v>
      </x:c>
      <x:c r="C140" t="str">
        <x:v>53-7062</x:v>
      </x:c>
      <x:c r="D140" t="str">
        <x:v>Laborers and Freight, Stock, and Material Movers, Hand</x:v>
      </x:c>
      <x:c r="E140" s="22" t="n">
        <x:v>9710</x:v>
      </x:c>
      <x:c r="F140" s="22" t="n">
        <x:v>36610</x:v>
      </x:c>
      <x:c r="G140" s="22" t="n">
        <x:f>IF(OR(E140="",F140=""),"",E140*F140)</x:f>
        <x:v>355483100</x:v>
      </x:c>
      <x:c r="H140" s="36" t="n">
        <x:v>0.049</x:v>
      </x:c>
      <x:c r="I140" s="22" t="n">
        <x:f>IF(G140="","",IF(ISNUMBER(H140),G140,""))</x:f>
        <x:v>355483100</x:v>
      </x:c>
      <x:c r="J140" s="22" t="n">
        <x:f>IF(I140="","",I140*H140)</x:f>
        <x:v>17418671.900000002</x:v>
      </x:c>
      <x:c r="K140" t="str">
        <x:f>IF(G140="","MISSING OEWS",IF(ISNUMBER(H140),"MATCHED","MISSING WHARTON"))</x:f>
        <x:v>MATCHED</x:v>
      </x:c>
    </x:row>
    <x:row r="141">
      <x:c r="A141" t="str">
        <x:v>11</x:v>
      </x:c>
      <x:c r="B141" t="str">
        <x:v>Agriculture, Forestry, Fishing and Hunting</x:v>
      </x:c>
      <x:c r="C141" t="str">
        <x:v>53-7063</x:v>
      </x:c>
      <x:c r="D141" t="str">
        <x:v>Machine Feeders and Offbearers</x:v>
      </x:c>
      <x:c r="E141" s="22" t="n">
        <x:v>160</x:v>
      </x:c>
      <x:c r="F141" s="22" t="n">
        <x:v>38690</x:v>
      </x:c>
      <x:c r="G141" s="22" t="n">
        <x:f>IF(OR(E141="",F141=""),"",E141*F141)</x:f>
        <x:v>6190400</x:v>
      </x:c>
      <x:c r="H141" s="36" t="n">
        <x:v>0.0731</x:v>
      </x:c>
      <x:c r="I141" s="22" t="n">
        <x:f>IF(G141="","",IF(ISNUMBER(H141),G141,""))</x:f>
        <x:v>6190400</x:v>
      </x:c>
      <x:c r="J141" s="22" t="n">
        <x:f>IF(I141="","",I141*H141)</x:f>
        <x:v>452518.24</x:v>
      </x:c>
      <x:c r="K141" t="str">
        <x:f>IF(G141="","MISSING OEWS",IF(ISNUMBER(H141),"MATCHED","MISSING WHARTON"))</x:f>
        <x:v>MATCHED</x:v>
      </x:c>
    </x:row>
    <x:row r="142">
      <x:c r="A142" t="str">
        <x:v>11</x:v>
      </x:c>
      <x:c r="B142" t="str">
        <x:v>Agriculture, Forestry, Fishing and Hunting</x:v>
      </x:c>
      <x:c r="C142" t="str">
        <x:v>53-7064</x:v>
      </x:c>
      <x:c r="D142" t="str">
        <x:v>Packers and Packagers, Hand</x:v>
      </x:c>
      <x:c r="E142" s="22" t="n">
        <x:v>17920</x:v>
      </x:c>
      <x:c r="F142" s="22" t="n">
        <x:v>35420</x:v>
      </x:c>
      <x:c r="G142" s="22" t="n">
        <x:f>IF(OR(E142="",F142=""),"",E142*F142)</x:f>
        <x:v>634726400</x:v>
      </x:c>
      <x:c r="H142" s="36" t="n">
        <x:v>0.07919999999999999</x:v>
      </x:c>
      <x:c r="I142" s="22" t="n">
        <x:f>IF(G142="","",IF(ISNUMBER(H142),G142,""))</x:f>
        <x:v>634726400</x:v>
      </x:c>
      <x:c r="J142" s="22" t="n">
        <x:f>IF(I142="","",I142*H142)</x:f>
        <x:v>50270330.879999995</x:v>
      </x:c>
      <x:c r="K142" t="str">
        <x:f>IF(G142="","MISSING OEWS",IF(ISNUMBER(H142),"MATCHED","MISSING WHARTON"))</x:f>
        <x:v>MATCHED</x:v>
      </x:c>
    </x:row>
    <x:row r="143">
      <x:c r="A143" t="str">
        <x:v>11</x:v>
      </x:c>
      <x:c r="B143" t="str">
        <x:v>Agriculture, Forestry, Fishing and Hunting</x:v>
      </x:c>
      <x:c r="C143" t="str">
        <x:v>53-7065</x:v>
      </x:c>
      <x:c r="D143" t="str">
        <x:v>Stockers and Order Fillers</x:v>
      </x:c>
      <x:c r="E143" s="22"/>
      <x:c r="F143" s="22" t="n">
        <x:v>34470</x:v>
      </x:c>
      <x:c r="G143" s="22" t="str">
        <x:f>IF(OR(E143="",F143=""),"",E143*F143)</x:f>
      </x:c>
      <x:c r="H143" s="36" t="n">
        <x:v>0.22329999999999997</x:v>
      </x:c>
      <x:c r="I143" s="22" t="str">
        <x:f>IF(G143="","",IF(ISNUMBER(H143),G143,""))</x:f>
      </x:c>
      <x:c r="J143" s="22" t="str">
        <x:f>IF(I143="","",I143*H143)</x:f>
      </x:c>
      <x:c r="K143" t="str">
        <x:f>IF(G143="","MISSING OEWS",IF(ISNUMBER(H143),"MATCHED","MISSING WHARTON"))</x:f>
        <x:v>MISSING OEWS</x:v>
      </x:c>
    </x:row>
    <x:row r="144">
      <x:c r="A144" t="str">
        <x:v>11</x:v>
      </x:c>
      <x:c r="B144" t="str">
        <x:v>Agriculture, Forestry, Fishing and Hunting</x:v>
      </x:c>
      <x:c r="C144" t="str">
        <x:v>53-7199</x:v>
      </x:c>
      <x:c r="D144" t="str">
        <x:v>Material Moving Workers, All Other</x:v>
      </x:c>
      <x:c r="E144" s="22" t="n">
        <x:v>70</x:v>
      </x:c>
      <x:c r="F144" s="22" t="n">
        <x:v>37600</x:v>
      </x:c>
      <x:c r="G144" s="22" t="n">
        <x:f>IF(OR(E144="",F144=""),"",E144*F144)</x:f>
        <x:v>2632000</x:v>
      </x:c>
      <x:c r="H144" s="36"/>
      <x:c r="I144" s="22" t="str">
        <x:f>IF(G144="","",IF(ISNUMBER(H144),G144,""))</x:f>
      </x:c>
      <x:c r="J144" s="22" t="str">
        <x:f>IF(I144="","",I144*H144)</x:f>
      </x:c>
      <x:c r="K144" t="str">
        <x:f>IF(G144="","MISSING OEWS",IF(ISNUMBER(H144),"MATCHED","MISSING WHARTON"))</x:f>
        <x:v>MISSING WHARTON</x:v>
      </x:c>
    </x:row>
    <x:row r="145">
      <x:c r="A145" t="str">
        <x:v>21</x:v>
      </x:c>
      <x:c r="B145" t="str">
        <x:v>Mining, Quarrying, and Oil and Gas Extraction</x:v>
      </x:c>
      <x:c r="C145" t="str">
        <x:v>11-1011</x:v>
      </x:c>
      <x:c r="D145" t="str">
        <x:v>Chief Executives</x:v>
      </x:c>
      <x:c r="E145" s="22" t="n">
        <x:v>680</x:v>
      </x:c>
      <x:c r="F145" s="22" t="n">
        <x:v>371920</x:v>
      </x:c>
      <x:c r="G145" s="22" t="n">
        <x:f>IF(OR(E145="",F145=""),"",E145*F145)</x:f>
        <x:v>252905600</x:v>
      </x:c>
      <x:c r="H145" s="36" t="n">
        <x:v>0.4775</x:v>
      </x:c>
      <x:c r="I145" s="22" t="n">
        <x:f>IF(G145="","",IF(ISNUMBER(H145),G145,""))</x:f>
        <x:v>252905600</x:v>
      </x:c>
      <x:c r="J145" s="22" t="n">
        <x:f>IF(I145="","",I145*H145)</x:f>
        <x:v>120762424</x:v>
      </x:c>
      <x:c r="K145" t="str">
        <x:f>IF(G145="","MISSING OEWS",IF(ISNUMBER(H145),"MATCHED","MISSING WHARTON"))</x:f>
        <x:v>MATCHED</x:v>
      </x:c>
    </x:row>
    <x:row r="146">
      <x:c r="A146" t="str">
        <x:v>21</x:v>
      </x:c>
      <x:c r="B146" t="str">
        <x:v>Mining, Quarrying, and Oil and Gas Extraction</x:v>
      </x:c>
      <x:c r="C146" t="str">
        <x:v>11-1021</x:v>
      </x:c>
      <x:c r="D146" t="str">
        <x:v>General and Operations Managers</x:v>
      </x:c>
      <x:c r="E146" s="22" t="n">
        <x:v>21150</x:v>
      </x:c>
      <x:c r="F146" s="22" t="n">
        <x:v>178920</x:v>
      </x:c>
      <x:c r="G146" s="22" t="n">
        <x:f>IF(OR(E146="",F146=""),"",E146*F146)</x:f>
        <x:v>3784158000</x:v>
      </x:c>
      <x:c r="H146" s="36" t="n">
        <x:v>0.5382</x:v>
      </x:c>
      <x:c r="I146" s="22" t="n">
        <x:f>IF(G146="","",IF(ISNUMBER(H146),G146,""))</x:f>
        <x:v>3784158000</x:v>
      </x:c>
      <x:c r="J146" s="22" t="n">
        <x:f>IF(I146="","",I146*H146)</x:f>
        <x:v>2036633835.6000001</x:v>
      </x:c>
      <x:c r="K146" t="str">
        <x:f>IF(G146="","MISSING OEWS",IF(ISNUMBER(H146),"MATCHED","MISSING WHARTON"))</x:f>
        <x:v>MATCHED</x:v>
      </x:c>
    </x:row>
    <x:row r="147">
      <x:c r="A147" t="str">
        <x:v>21</x:v>
      </x:c>
      <x:c r="B147" t="str">
        <x:v>Mining, Quarrying, and Oil and Gas Extraction</x:v>
      </x:c>
      <x:c r="C147" t="str">
        <x:v>11-2021</x:v>
      </x:c>
      <x:c r="D147" t="str">
        <x:v>Marketing Managers</x:v>
      </x:c>
      <x:c r="E147" s="22" t="n">
        <x:v>540</x:v>
      </x:c>
      <x:c r="F147" s="22" t="n">
        <x:v>247940</x:v>
      </x:c>
      <x:c r="G147" s="22" t="n">
        <x:f>IF(OR(E147="",F147=""),"",E147*F147)</x:f>
        <x:v>133887600</x:v>
      </x:c>
      <x:c r="H147" s="36" t="n">
        <x:v>0.445</x:v>
      </x:c>
      <x:c r="I147" s="22" t="n">
        <x:f>IF(G147="","",IF(ISNUMBER(H147),G147,""))</x:f>
        <x:v>133887600</x:v>
      </x:c>
      <x:c r="J147" s="22" t="n">
        <x:f>IF(I147="","",I147*H147)</x:f>
        <x:v>59579982</x:v>
      </x:c>
      <x:c r="K147" t="str">
        <x:f>IF(G147="","MISSING OEWS",IF(ISNUMBER(H147),"MATCHED","MISSING WHARTON"))</x:f>
        <x:v>MATCHED</x:v>
      </x:c>
    </x:row>
    <x:row r="148">
      <x:c r="A148" t="str">
        <x:v>21</x:v>
      </x:c>
      <x:c r="B148" t="str">
        <x:v>Mining, Quarrying, and Oil and Gas Extraction</x:v>
      </x:c>
      <x:c r="C148" t="str">
        <x:v>11-2022</x:v>
      </x:c>
      <x:c r="D148" t="str">
        <x:v>Sales Managers</x:v>
      </x:c>
      <x:c r="E148" s="22" t="n">
        <x:v>880</x:v>
      </x:c>
      <x:c r="F148" s="22" t="n">
        <x:v>188990</x:v>
      </x:c>
      <x:c r="G148" s="22" t="n">
        <x:f>IF(OR(E148="",F148=""),"",E148*F148)</x:f>
        <x:v>166311200</x:v>
      </x:c>
      <x:c r="H148" s="36" t="n">
        <x:v>0.3735</x:v>
      </x:c>
      <x:c r="I148" s="22" t="n">
        <x:f>IF(G148="","",IF(ISNUMBER(H148),G148,""))</x:f>
        <x:v>166311200</x:v>
      </x:c>
      <x:c r="J148" s="22" t="n">
        <x:f>IF(I148="","",I148*H148)</x:f>
        <x:v>62117233.2</x:v>
      </x:c>
      <x:c r="K148" t="str">
        <x:f>IF(G148="","MISSING OEWS",IF(ISNUMBER(H148),"MATCHED","MISSING WHARTON"))</x:f>
        <x:v>MATCHED</x:v>
      </x:c>
    </x:row>
    <x:row r="149">
      <x:c r="A149" t="str">
        <x:v>21</x:v>
      </x:c>
      <x:c r="B149" t="str">
        <x:v>Mining, Quarrying, and Oil and Gas Extraction</x:v>
      </x:c>
      <x:c r="C149" t="str">
        <x:v>11-2032</x:v>
      </x:c>
      <x:c r="D149" t="str">
        <x:v>Public Relations Managers</x:v>
      </x:c>
      <x:c r="E149" s="22" t="n">
        <x:v>150</x:v>
      </x:c>
      <x:c r="F149" s="22" t="n">
        <x:v>206920</x:v>
      </x:c>
      <x:c r="G149" s="22" t="n">
        <x:f>IF(OR(E149="",F149=""),"",E149*F149)</x:f>
        <x:v>31038000</x:v>
      </x:c>
      <x:c r="H149" s="36" t="n">
        <x:v>0.53</x:v>
      </x:c>
      <x:c r="I149" s="22" t="n">
        <x:f>IF(G149="","",IF(ISNUMBER(H149),G149,""))</x:f>
        <x:v>31038000</x:v>
      </x:c>
      <x:c r="J149" s="22" t="n">
        <x:f>IF(I149="","",I149*H149)</x:f>
        <x:v>16450140</x:v>
      </x:c>
      <x:c r="K149" t="str">
        <x:f>IF(G149="","MISSING OEWS",IF(ISNUMBER(H149),"MATCHED","MISSING WHARTON"))</x:f>
        <x:v>MATCHED</x:v>
      </x:c>
    </x:row>
    <x:row r="150">
      <x:c r="A150" t="str">
        <x:v>21</x:v>
      </x:c>
      <x:c r="B150" t="str">
        <x:v>Mining, Quarrying, and Oil and Gas Extraction</x:v>
      </x:c>
      <x:c r="C150" t="str">
        <x:v>11-3012</x:v>
      </x:c>
      <x:c r="D150" t="str">
        <x:v>Administrative Services Managers</x:v>
      </x:c>
      <x:c r="E150" s="22" t="n">
        <x:v>690</x:v>
      </x:c>
      <x:c r="F150" s="22" t="n">
        <x:v>141030</x:v>
      </x:c>
      <x:c r="G150" s="22" t="n">
        <x:f>IF(OR(E150="",F150=""),"",E150*F150)</x:f>
        <x:v>97310700</x:v>
      </x:c>
      <x:c r="H150" s="36" t="n">
        <x:v>0.44439999999999996</x:v>
      </x:c>
      <x:c r="I150" s="22" t="n">
        <x:f>IF(G150="","",IF(ISNUMBER(H150),G150,""))</x:f>
        <x:v>97310700</x:v>
      </x:c>
      <x:c r="J150" s="22" t="n">
        <x:f>IF(I150="","",I150*H150)</x:f>
        <x:v>43244875.08</x:v>
      </x:c>
      <x:c r="K150" t="str">
        <x:f>IF(G150="","MISSING OEWS",IF(ISNUMBER(H150),"MATCHED","MISSING WHARTON"))</x:f>
        <x:v>MATCHED</x:v>
      </x:c>
    </x:row>
    <x:row r="151">
      <x:c r="A151" t="str">
        <x:v>21</x:v>
      </x:c>
      <x:c r="B151" t="str">
        <x:v>Mining, Quarrying, and Oil and Gas Extraction</x:v>
      </x:c>
      <x:c r="C151" t="str">
        <x:v>11-3013</x:v>
      </x:c>
      <x:c r="D151" t="str">
        <x:v>Facilities Managers</x:v>
      </x:c>
      <x:c r="E151" s="22" t="n">
        <x:v>870</x:v>
      </x:c>
      <x:c r="F151" s="22" t="n">
        <x:v>156050</x:v>
      </x:c>
      <x:c r="G151" s="22" t="n">
        <x:f>IF(OR(E151="",F151=""),"",E151*F151)</x:f>
        <x:v>135763500</x:v>
      </x:c>
      <x:c r="H151" s="36" t="n">
        <x:v>0.2907</x:v>
      </x:c>
      <x:c r="I151" s="22" t="n">
        <x:f>IF(G151="","",IF(ISNUMBER(H151),G151,""))</x:f>
        <x:v>135763500</x:v>
      </x:c>
      <x:c r="J151" s="22" t="n">
        <x:f>IF(I151="","",I151*H151)</x:f>
        <x:v>39466449.45</x:v>
      </x:c>
      <x:c r="K151" t="str">
        <x:f>IF(G151="","MISSING OEWS",IF(ISNUMBER(H151),"MATCHED","MISSING WHARTON"))</x:f>
        <x:v>MATCHED</x:v>
      </x:c>
    </x:row>
    <x:row r="152">
      <x:c r="A152" t="str">
        <x:v>21</x:v>
      </x:c>
      <x:c r="B152" t="str">
        <x:v>Mining, Quarrying, and Oil and Gas Extraction</x:v>
      </x:c>
      <x:c r="C152" t="str">
        <x:v>11-3021</x:v>
      </x:c>
      <x:c r="D152" t="str">
        <x:v>Computer and Information Systems Managers</x:v>
      </x:c>
      <x:c r="E152" s="22" t="n">
        <x:v>1020</x:v>
      </x:c>
      <x:c r="F152" s="22" t="n">
        <x:v>195660</x:v>
      </x:c>
      <x:c r="G152" s="22" t="n">
        <x:f>IF(OR(E152="",F152=""),"",E152*F152)</x:f>
        <x:v>199573200</x:v>
      </x:c>
      <x:c r="H152" s="36" t="n">
        <x:v>0.5265</x:v>
      </x:c>
      <x:c r="I152" s="22" t="n">
        <x:f>IF(G152="","",IF(ISNUMBER(H152),G152,""))</x:f>
        <x:v>199573200</x:v>
      </x:c>
      <x:c r="J152" s="22" t="n">
        <x:f>IF(I152="","",I152*H152)</x:f>
        <x:v>105075289.8</x:v>
      </x:c>
      <x:c r="K152" t="str">
        <x:f>IF(G152="","MISSING OEWS",IF(ISNUMBER(H152),"MATCHED","MISSING WHARTON"))</x:f>
        <x:v>MATCHED</x:v>
      </x:c>
    </x:row>
    <x:row r="153">
      <x:c r="A153" t="str">
        <x:v>21</x:v>
      </x:c>
      <x:c r="B153" t="str">
        <x:v>Mining, Quarrying, and Oil and Gas Extraction</x:v>
      </x:c>
      <x:c r="C153" t="str">
        <x:v>11-3031</x:v>
      </x:c>
      <x:c r="D153" t="str">
        <x:v>Financial Managers</x:v>
      </x:c>
      <x:c r="E153" s="22" t="n">
        <x:v>3860</x:v>
      </x:c>
      <x:c r="F153" s="22" t="n">
        <x:v>208250</x:v>
      </x:c>
      <x:c r="G153" s="22" t="n">
        <x:f>IF(OR(E153="",F153=""),"",E153*F153)</x:f>
        <x:v>803845000</x:v>
      </x:c>
      <x:c r="H153" s="36" t="n">
        <x:v>0.7221</x:v>
      </x:c>
      <x:c r="I153" s="22" t="n">
        <x:f>IF(G153="","",IF(ISNUMBER(H153),G153,""))</x:f>
        <x:v>803845000</x:v>
      </x:c>
      <x:c r="J153" s="22" t="n">
        <x:f>IF(I153="","",I153*H153)</x:f>
        <x:v>580456474.5</x:v>
      </x:c>
      <x:c r="K153" t="str">
        <x:f>IF(G153="","MISSING OEWS",IF(ISNUMBER(H153),"MATCHED","MISSING WHARTON"))</x:f>
        <x:v>MATCHED</x:v>
      </x:c>
    </x:row>
    <x:row r="154">
      <x:c r="A154" t="str">
        <x:v>21</x:v>
      </x:c>
      <x:c r="B154" t="str">
        <x:v>Mining, Quarrying, and Oil and Gas Extraction</x:v>
      </x:c>
      <x:c r="C154" t="str">
        <x:v>11-3051</x:v>
      </x:c>
      <x:c r="D154" t="str">
        <x:v>Industrial Production Managers</x:v>
      </x:c>
      <x:c r="E154" s="22" t="n">
        <x:v>3170</x:v>
      </x:c>
      <x:c r="F154" s="22" t="n">
        <x:v>137490</x:v>
      </x:c>
      <x:c r="G154" s="22" t="n">
        <x:f>IF(OR(E154="",F154=""),"",E154*F154)</x:f>
        <x:v>435843300</x:v>
      </x:c>
      <x:c r="H154" s="36" t="n">
        <x:v>0.3636</x:v>
      </x:c>
      <x:c r="I154" s="22" t="n">
        <x:f>IF(G154="","",IF(ISNUMBER(H154),G154,""))</x:f>
        <x:v>435843300</x:v>
      </x:c>
      <x:c r="J154" s="22" t="n">
        <x:f>IF(I154="","",I154*H154)</x:f>
        <x:v>158472623.88</x:v>
      </x:c>
      <x:c r="K154" t="str">
        <x:f>IF(G154="","MISSING OEWS",IF(ISNUMBER(H154),"MATCHED","MISSING WHARTON"))</x:f>
        <x:v>MATCHED</x:v>
      </x:c>
    </x:row>
    <x:row r="155">
      <x:c r="A155" t="str">
        <x:v>21</x:v>
      </x:c>
      <x:c r="B155" t="str">
        <x:v>Mining, Quarrying, and Oil and Gas Extraction</x:v>
      </x:c>
      <x:c r="C155" t="str">
        <x:v>11-3061</x:v>
      </x:c>
      <x:c r="D155" t="str">
        <x:v>Purchasing Managers</x:v>
      </x:c>
      <x:c r="E155" s="22" t="n">
        <x:v>370</x:v>
      </x:c>
      <x:c r="F155" s="22" t="n">
        <x:v>160720</x:v>
      </x:c>
      <x:c r="G155" s="22" t="n">
        <x:f>IF(OR(E155="",F155=""),"",E155*F155)</x:f>
        <x:v>59466400</x:v>
      </x:c>
      <x:c r="H155" s="36" t="n">
        <x:v>0.6944</x:v>
      </x:c>
      <x:c r="I155" s="22" t="n">
        <x:f>IF(G155="","",IF(ISNUMBER(H155),G155,""))</x:f>
        <x:v>59466400</x:v>
      </x:c>
      <x:c r="J155" s="22" t="n">
        <x:f>IF(I155="","",I155*H155)</x:f>
        <x:v>41293468.160000004</x:v>
      </x:c>
      <x:c r="K155" t="str">
        <x:f>IF(G155="","MISSING OEWS",IF(ISNUMBER(H155),"MATCHED","MISSING WHARTON"))</x:f>
        <x:v>MATCHED</x:v>
      </x:c>
    </x:row>
    <x:row r="156">
      <x:c r="A156" t="str">
        <x:v>21</x:v>
      </x:c>
      <x:c r="B156" t="str">
        <x:v>Mining, Quarrying, and Oil and Gas Extraction</x:v>
      </x:c>
      <x:c r="C156" t="str">
        <x:v>11-3071</x:v>
      </x:c>
      <x:c r="D156" t="str">
        <x:v>Transportation, Storage, and Distribution Managers</x:v>
      </x:c>
      <x:c r="E156" s="22" t="n">
        <x:v>960</x:v>
      </x:c>
      <x:c r="F156" s="22" t="n">
        <x:v>133950</x:v>
      </x:c>
      <x:c r="G156" s="22" t="n">
        <x:f>IF(OR(E156="",F156=""),"",E156*F156)</x:f>
        <x:v>128592000</x:v>
      </x:c>
      <x:c r="H156" s="36" t="n">
        <x:v>0.5783</x:v>
      </x:c>
      <x:c r="I156" s="22" t="n">
        <x:f>IF(G156="","",IF(ISNUMBER(H156),G156,""))</x:f>
        <x:v>128592000</x:v>
      </x:c>
      <x:c r="J156" s="22" t="n">
        <x:f>IF(I156="","",I156*H156)</x:f>
        <x:v>74364753.60000001</x:v>
      </x:c>
      <x:c r="K156" t="str">
        <x:f>IF(G156="","MISSING OEWS",IF(ISNUMBER(H156),"MATCHED","MISSING WHARTON"))</x:f>
        <x:v>MATCHED</x:v>
      </x:c>
    </x:row>
    <x:row r="157">
      <x:c r="A157" t="str">
        <x:v>21</x:v>
      </x:c>
      <x:c r="B157" t="str">
        <x:v>Mining, Quarrying, and Oil and Gas Extraction</x:v>
      </x:c>
      <x:c r="C157" t="str">
        <x:v>11-3111</x:v>
      </x:c>
      <x:c r="D157" t="str">
        <x:v>Compensation and Benefits Managers</x:v>
      </x:c>
      <x:c r="E157" s="22" t="n">
        <x:v>50</x:v>
      </x:c>
      <x:c r="F157" s="22" t="n">
        <x:v>143460</x:v>
      </x:c>
      <x:c r="G157" s="22" t="n">
        <x:f>IF(OR(E157="",F157=""),"",E157*F157)</x:f>
        <x:v>7173000</x:v>
      </x:c>
      <x:c r="H157" s="36" t="n">
        <x:v>0.5771000000000001</x:v>
      </x:c>
      <x:c r="I157" s="22" t="n">
        <x:f>IF(G157="","",IF(ISNUMBER(H157),G157,""))</x:f>
        <x:v>7173000</x:v>
      </x:c>
      <x:c r="J157" s="22" t="n">
        <x:f>IF(I157="","",I157*H157)</x:f>
        <x:v>4139538.3000000003</x:v>
      </x:c>
      <x:c r="K157" t="str">
        <x:f>IF(G157="","MISSING OEWS",IF(ISNUMBER(H157),"MATCHED","MISSING WHARTON"))</x:f>
        <x:v>MATCHED</x:v>
      </x:c>
    </x:row>
    <x:row r="158">
      <x:c r="A158" t="str">
        <x:v>21</x:v>
      </x:c>
      <x:c r="B158" t="str">
        <x:v>Mining, Quarrying, and Oil and Gas Extraction</x:v>
      </x:c>
      <x:c r="C158" t="str">
        <x:v>11-3121</x:v>
      </x:c>
      <x:c r="D158" t="str">
        <x:v>Human Resources Managers</x:v>
      </x:c>
      <x:c r="E158" s="22" t="n">
        <x:v>810</x:v>
      </x:c>
      <x:c r="F158" s="22" t="n">
        <x:v>149100</x:v>
      </x:c>
      <x:c r="G158" s="22" t="n">
        <x:f>IF(OR(E158="",F158=""),"",E158*F158)</x:f>
        <x:v>120771000</x:v>
      </x:c>
      <x:c r="H158" s="36" t="n">
        <x:v>0.5962</x:v>
      </x:c>
      <x:c r="I158" s="22" t="n">
        <x:f>IF(G158="","",IF(ISNUMBER(H158),G158,""))</x:f>
        <x:v>120771000</x:v>
      </x:c>
      <x:c r="J158" s="22" t="n">
        <x:f>IF(I158="","",I158*H158)</x:f>
        <x:v>72003670.19999999</x:v>
      </x:c>
      <x:c r="K158" t="str">
        <x:f>IF(G158="","MISSING OEWS",IF(ISNUMBER(H158),"MATCHED","MISSING WHARTON"))</x:f>
        <x:v>MATCHED</x:v>
      </x:c>
    </x:row>
    <x:row r="159">
      <x:c r="A159" t="str">
        <x:v>21</x:v>
      </x:c>
      <x:c r="B159" t="str">
        <x:v>Mining, Quarrying, and Oil and Gas Extraction</x:v>
      </x:c>
      <x:c r="C159" t="str">
        <x:v>11-3131</x:v>
      </x:c>
      <x:c r="D159" t="str">
        <x:v>Training and Development Managers</x:v>
      </x:c>
      <x:c r="E159" s="22" t="n">
        <x:v>100</x:v>
      </x:c>
      <x:c r="F159" s="22" t="n">
        <x:v>167710</x:v>
      </x:c>
      <x:c r="G159" s="22" t="n">
        <x:f>IF(OR(E159="",F159=""),"",E159*F159)</x:f>
        <x:v>16771000</x:v>
      </x:c>
      <x:c r="H159" s="36" t="n">
        <x:v>0.6833</x:v>
      </x:c>
      <x:c r="I159" s="22" t="n">
        <x:f>IF(G159="","",IF(ISNUMBER(H159),G159,""))</x:f>
        <x:v>16771000</x:v>
      </x:c>
      <x:c r="J159" s="22" t="n">
        <x:f>IF(I159="","",I159*H159)</x:f>
        <x:v>11459624.3</x:v>
      </x:c>
      <x:c r="K159" t="str">
        <x:f>IF(G159="","MISSING OEWS",IF(ISNUMBER(H159),"MATCHED","MISSING WHARTON"))</x:f>
        <x:v>MATCHED</x:v>
      </x:c>
    </x:row>
    <x:row r="160">
      <x:c r="A160" t="str">
        <x:v>21</x:v>
      </x:c>
      <x:c r="B160" t="str">
        <x:v>Mining, Quarrying, and Oil and Gas Extraction</x:v>
      </x:c>
      <x:c r="C160" t="str">
        <x:v>11-9021</x:v>
      </x:c>
      <x:c r="D160" t="str">
        <x:v>Construction Managers</x:v>
      </x:c>
      <x:c r="E160" s="22" t="n">
        <x:v>3600</x:v>
      </x:c>
      <x:c r="F160" s="22" t="n">
        <x:v>158430</x:v>
      </x:c>
      <x:c r="G160" s="22" t="n">
        <x:f>IF(OR(E160="",F160=""),"",E160*F160)</x:f>
        <x:v>570348000</x:v>
      </x:c>
      <x:c r="H160" s="36" t="n">
        <x:v>0.374</x:v>
      </x:c>
      <x:c r="I160" s="22" t="n">
        <x:f>IF(G160="","",IF(ISNUMBER(H160),G160,""))</x:f>
        <x:v>570348000</x:v>
      </x:c>
      <x:c r="J160" s="22" t="n">
        <x:f>IF(I160="","",I160*H160)</x:f>
        <x:v>213310152</x:v>
      </x:c>
      <x:c r="K160" t="str">
        <x:f>IF(G160="","MISSING OEWS",IF(ISNUMBER(H160),"MATCHED","MISSING WHARTON"))</x:f>
        <x:v>MATCHED</x:v>
      </x:c>
    </x:row>
    <x:row r="161">
      <x:c r="A161" t="str">
        <x:v>21</x:v>
      </x:c>
      <x:c r="B161" t="str">
        <x:v>Mining, Quarrying, and Oil and Gas Extraction</x:v>
      </x:c>
      <x:c r="C161" t="str">
        <x:v>11-9041</x:v>
      </x:c>
      <x:c r="D161" t="str">
        <x:v>Architectural and Engineering Managers</x:v>
      </x:c>
      <x:c r="E161" s="22" t="n">
        <x:v>1510</x:v>
      </x:c>
      <x:c r="F161" s="22" t="n">
        <x:v>225840</x:v>
      </x:c>
      <x:c r="G161" s="22" t="n">
        <x:f>IF(OR(E161="",F161=""),"",E161*F161)</x:f>
        <x:v>341018400</x:v>
      </x:c>
      <x:c r="H161" s="36" t="n">
        <x:v>0.263</x:v>
      </x:c>
      <x:c r="I161" s="22" t="n">
        <x:f>IF(G161="","",IF(ISNUMBER(H161),G161,""))</x:f>
        <x:v>341018400</x:v>
      </x:c>
      <x:c r="J161" s="22" t="n">
        <x:f>IF(I161="","",I161*H161)</x:f>
        <x:v>89687839.2</x:v>
      </x:c>
      <x:c r="K161" t="str">
        <x:f>IF(G161="","MISSING OEWS",IF(ISNUMBER(H161),"MATCHED","MISSING WHARTON"))</x:f>
        <x:v>MATCHED</x:v>
      </x:c>
    </x:row>
    <x:row r="162">
      <x:c r="A162" t="str">
        <x:v>21</x:v>
      </x:c>
      <x:c r="B162" t="str">
        <x:v>Mining, Quarrying, and Oil and Gas Extraction</x:v>
      </x:c>
      <x:c r="C162" t="str">
        <x:v>11-9121</x:v>
      </x:c>
      <x:c r="D162" t="str">
        <x:v>Natural Sciences Managers</x:v>
      </x:c>
      <x:c r="E162" s="22" t="n">
        <x:v>270</x:v>
      </x:c>
      <x:c r="F162" s="22" t="n">
        <x:v>175710</x:v>
      </x:c>
      <x:c r="G162" s="22" t="n">
        <x:f>IF(OR(E162="",F162=""),"",E162*F162)</x:f>
        <x:v>47441700</x:v>
      </x:c>
      <x:c r="H162" s="36" t="n">
        <x:v>0.382</x:v>
      </x:c>
      <x:c r="I162" s="22" t="n">
        <x:f>IF(G162="","",IF(ISNUMBER(H162),G162,""))</x:f>
        <x:v>47441700</x:v>
      </x:c>
      <x:c r="J162" s="22" t="n">
        <x:f>IF(I162="","",I162*H162)</x:f>
        <x:v>18122729.4</x:v>
      </x:c>
      <x:c r="K162" t="str">
        <x:f>IF(G162="","MISSING OEWS",IF(ISNUMBER(H162),"MATCHED","MISSING WHARTON"))</x:f>
        <x:v>MATCHED</x:v>
      </x:c>
    </x:row>
    <x:row r="163">
      <x:c r="A163" t="str">
        <x:v>21</x:v>
      </x:c>
      <x:c r="B163" t="str">
        <x:v>Mining, Quarrying, and Oil and Gas Extraction</x:v>
      </x:c>
      <x:c r="C163" t="str">
        <x:v>11-9141</x:v>
      </x:c>
      <x:c r="D163" t="str">
        <x:v>Property, Real Estate, and Community Association Managers</x:v>
      </x:c>
      <x:c r="E163" s="22" t="n">
        <x:v>2030</x:v>
      </x:c>
      <x:c r="F163" s="22" t="n">
        <x:v>159520</x:v>
      </x:c>
      <x:c r="G163" s="22" t="n">
        <x:f>IF(OR(E163="",F163=""),"",E163*F163)</x:f>
        <x:v>323825600</x:v>
      </x:c>
      <x:c r="H163" s="36" t="n">
        <x:v>0.3833</x:v>
      </x:c>
      <x:c r="I163" s="22" t="n">
        <x:f>IF(G163="","",IF(ISNUMBER(H163),G163,""))</x:f>
        <x:v>323825600</x:v>
      </x:c>
      <x:c r="J163" s="22" t="n">
        <x:f>IF(I163="","",I163*H163)</x:f>
        <x:v>124122352.47999999</x:v>
      </x:c>
      <x:c r="K163" t="str">
        <x:f>IF(G163="","MISSING OEWS",IF(ISNUMBER(H163),"MATCHED","MISSING WHARTON"))</x:f>
        <x:v>MATCHED</x:v>
      </x:c>
    </x:row>
    <x:row r="164">
      <x:c r="A164" t="str">
        <x:v>21</x:v>
      </x:c>
      <x:c r="B164" t="str">
        <x:v>Mining, Quarrying, and Oil and Gas Extraction</x:v>
      </x:c>
      <x:c r="C164" t="str">
        <x:v>11-9199</x:v>
      </x:c>
      <x:c r="D164" t="str">
        <x:v>Managers, All Other</x:v>
      </x:c>
      <x:c r="E164" s="22" t="n">
        <x:v>4740</x:v>
      </x:c>
      <x:c r="F164" s="22" t="n">
        <x:v>170910</x:v>
      </x:c>
      <x:c r="G164" s="22" t="n">
        <x:f>IF(OR(E164="",F164=""),"",E164*F164)</x:f>
        <x:v>810113400</x:v>
      </x:c>
      <x:c r="H164" s="36" t="n">
        <x:v>0.48960000000000004</x:v>
      </x:c>
      <x:c r="I164" s="22" t="n">
        <x:f>IF(G164="","",IF(ISNUMBER(H164),G164,""))</x:f>
        <x:v>810113400</x:v>
      </x:c>
      <x:c r="J164" s="22" t="n">
        <x:f>IF(I164="","",I164*H164)</x:f>
        <x:v>396631520.64000005</x:v>
      </x:c>
      <x:c r="K164" t="str">
        <x:f>IF(G164="","MISSING OEWS",IF(ISNUMBER(H164),"MATCHED","MISSING WHARTON"))</x:f>
        <x:v>MATCHED</x:v>
      </x:c>
    </x:row>
    <x:row r="165">
      <x:c r="A165" t="str">
        <x:v>21</x:v>
      </x:c>
      <x:c r="B165" t="str">
        <x:v>Mining, Quarrying, and Oil and Gas Extraction</x:v>
      </x:c>
      <x:c r="C165" t="str">
        <x:v>13-1020</x:v>
      </x:c>
      <x:c r="D165" t="str">
        <x:v>Buyers and Purchasing Agents</x:v>
      </x:c>
      <x:c r="E165" s="22" t="n">
        <x:v>1660</x:v>
      </x:c>
      <x:c r="F165" s="22" t="n">
        <x:v>94810</x:v>
      </x:c>
      <x:c r="G165" s="22" t="n">
        <x:f>IF(OR(E165="",F165=""),"",E165*F165)</x:f>
        <x:v>157384600</x:v>
      </x:c>
      <x:c r="H165" s="36" t="n">
        <x:v>0.5876</x:v>
      </x:c>
      <x:c r="I165" s="22" t="n">
        <x:f>IF(G165="","",IF(ISNUMBER(H165),G165,""))</x:f>
        <x:v>157384600</x:v>
      </x:c>
      <x:c r="J165" s="22" t="n">
        <x:f>IF(I165="","",I165*H165)</x:f>
        <x:v>92479190.96000001</x:v>
      </x:c>
      <x:c r="K165" t="str">
        <x:f>IF(G165="","MISSING OEWS",IF(ISNUMBER(H165),"MATCHED","MISSING WHARTON"))</x:f>
        <x:v>MATCHED</x:v>
      </x:c>
    </x:row>
    <x:row r="166">
      <x:c r="A166" t="str">
        <x:v>21</x:v>
      </x:c>
      <x:c r="B166" t="str">
        <x:v>Mining, Quarrying, and Oil and Gas Extraction</x:v>
      </x:c>
      <x:c r="C166" t="str">
        <x:v>13-1041</x:v>
      </x:c>
      <x:c r="D166" t="str">
        <x:v>Compliance Officers</x:v>
      </x:c>
      <x:c r="E166" s="22" t="n">
        <x:v>2010</x:v>
      </x:c>
      <x:c r="F166" s="22" t="n">
        <x:v>95510</x:v>
      </x:c>
      <x:c r="G166" s="22" t="n">
        <x:f>IF(OR(E166="",F166=""),"",E166*F166)</x:f>
        <x:v>191975100</x:v>
      </x:c>
      <x:c r="H166" s="36" t="n">
        <x:v>0.4611</x:v>
      </x:c>
      <x:c r="I166" s="22" t="n">
        <x:f>IF(G166="","",IF(ISNUMBER(H166),G166,""))</x:f>
        <x:v>191975100</x:v>
      </x:c>
      <x:c r="J166" s="22" t="n">
        <x:f>IF(I166="","",I166*H166)</x:f>
        <x:v>88519718.61</x:v>
      </x:c>
      <x:c r="K166" t="str">
        <x:f>IF(G166="","MISSING OEWS",IF(ISNUMBER(H166),"MATCHED","MISSING WHARTON"))</x:f>
        <x:v>MATCHED</x:v>
      </x:c>
    </x:row>
    <x:row r="167">
      <x:c r="A167" t="str">
        <x:v>21</x:v>
      </x:c>
      <x:c r="B167" t="str">
        <x:v>Mining, Quarrying, and Oil and Gas Extraction</x:v>
      </x:c>
      <x:c r="C167" t="str">
        <x:v>13-1051</x:v>
      </x:c>
      <x:c r="D167" t="str">
        <x:v>Cost Estimators</x:v>
      </x:c>
      <x:c r="E167" s="22" t="n">
        <x:v>290</x:v>
      </x:c>
      <x:c r="F167" s="22" t="n">
        <x:v>99510</x:v>
      </x:c>
      <x:c r="G167" s="22" t="n">
        <x:f>IF(OR(E167="",F167=""),"",E167*F167)</x:f>
        <x:v>28857900</x:v>
      </x:c>
      <x:c r="H167" s="36" t="n">
        <x:v>0.6393</x:v>
      </x:c>
      <x:c r="I167" s="22" t="n">
        <x:f>IF(G167="","",IF(ISNUMBER(H167),G167,""))</x:f>
        <x:v>28857900</x:v>
      </x:c>
      <x:c r="J167" s="22" t="n">
        <x:f>IF(I167="","",I167*H167)</x:f>
        <x:v>18448855.47</x:v>
      </x:c>
      <x:c r="K167" t="str">
        <x:f>IF(G167="","MISSING OEWS",IF(ISNUMBER(H167),"MATCHED","MISSING WHARTON"))</x:f>
        <x:v>MATCHED</x:v>
      </x:c>
    </x:row>
    <x:row r="168">
      <x:c r="A168" t="str">
        <x:v>21</x:v>
      </x:c>
      <x:c r="B168" t="str">
        <x:v>Mining, Quarrying, and Oil and Gas Extraction</x:v>
      </x:c>
      <x:c r="C168" t="str">
        <x:v>13-1071</x:v>
      </x:c>
      <x:c r="D168" t="str">
        <x:v>Human Resources Specialists</x:v>
      </x:c>
      <x:c r="E168" s="22" t="n">
        <x:v>2190</x:v>
      </x:c>
      <x:c r="F168" s="22" t="n">
        <x:v>89220</x:v>
      </x:c>
      <x:c r="G168" s="22" t="n">
        <x:f>IF(OR(E168="",F168=""),"",E168*F168)</x:f>
        <x:v>195391800</x:v>
      </x:c>
      <x:c r="H168" s="36" t="n">
        <x:v>0.7807999999999999</x:v>
      </x:c>
      <x:c r="I168" s="22" t="n">
        <x:f>IF(G168="","",IF(ISNUMBER(H168),G168,""))</x:f>
        <x:v>195391800</x:v>
      </x:c>
      <x:c r="J168" s="22" t="n">
        <x:f>IF(I168="","",I168*H168)</x:f>
        <x:v>152561917.44</x:v>
      </x:c>
      <x:c r="K168" t="str">
        <x:f>IF(G168="","MISSING OEWS",IF(ISNUMBER(H168),"MATCHED","MISSING WHARTON"))</x:f>
        <x:v>MATCHED</x:v>
      </x:c>
    </x:row>
    <x:row r="169">
      <x:c r="A169" t="str">
        <x:v>21</x:v>
      </x:c>
      <x:c r="B169" t="str">
        <x:v>Mining, Quarrying, and Oil and Gas Extraction</x:v>
      </x:c>
      <x:c r="C169" t="str">
        <x:v>13-1081</x:v>
      </x:c>
      <x:c r="D169" t="str">
        <x:v>Logisticians</x:v>
      </x:c>
      <x:c r="E169" s="22" t="n">
        <x:v>1230</x:v>
      </x:c>
      <x:c r="F169" s="22" t="n">
        <x:v>97260</x:v>
      </x:c>
      <x:c r="G169" s="22" t="n">
        <x:f>IF(OR(E169="",F169=""),"",E169*F169)</x:f>
        <x:v>119629800</x:v>
      </x:c>
      <x:c r="H169" s="36" t="n">
        <x:v>0.6943</x:v>
      </x:c>
      <x:c r="I169" s="22" t="n">
        <x:f>IF(G169="","",IF(ISNUMBER(H169),G169,""))</x:f>
        <x:v>119629800</x:v>
      </x:c>
      <x:c r="J169" s="22" t="n">
        <x:f>IF(I169="","",I169*H169)</x:f>
        <x:v>83058970.14</x:v>
      </x:c>
      <x:c r="K169" t="str">
        <x:f>IF(G169="","MISSING OEWS",IF(ISNUMBER(H169),"MATCHED","MISSING WHARTON"))</x:f>
        <x:v>MATCHED</x:v>
      </x:c>
    </x:row>
    <x:row r="170">
      <x:c r="A170" t="str">
        <x:v>21</x:v>
      </x:c>
      <x:c r="B170" t="str">
        <x:v>Mining, Quarrying, and Oil and Gas Extraction</x:v>
      </x:c>
      <x:c r="C170" t="str">
        <x:v>13-1082</x:v>
      </x:c>
      <x:c r="D170" t="str">
        <x:v>Project Management Specialists</x:v>
      </x:c>
      <x:c r="E170" s="22" t="n">
        <x:v>2550</x:v>
      </x:c>
      <x:c r="F170" s="22" t="n">
        <x:v>132530</x:v>
      </x:c>
      <x:c r="G170" s="22" t="n">
        <x:f>IF(OR(E170="",F170=""),"",E170*F170)</x:f>
        <x:v>337951500</x:v>
      </x:c>
      <x:c r="H170" s="36" t="n">
        <x:v>0.6375</x:v>
      </x:c>
      <x:c r="I170" s="22" t="n">
        <x:f>IF(G170="","",IF(ISNUMBER(H170),G170,""))</x:f>
        <x:v>337951500</x:v>
      </x:c>
      <x:c r="J170" s="22" t="n">
        <x:f>IF(I170="","",I170*H170)</x:f>
        <x:v>215444081.24999997</x:v>
      </x:c>
      <x:c r="K170" t="str">
        <x:f>IF(G170="","MISSING OEWS",IF(ISNUMBER(H170),"MATCHED","MISSING WHARTON"))</x:f>
        <x:v>MATCHED</x:v>
      </x:c>
    </x:row>
    <x:row r="171">
      <x:c r="A171" t="str">
        <x:v>21</x:v>
      </x:c>
      <x:c r="B171" t="str">
        <x:v>Mining, Quarrying, and Oil and Gas Extraction</x:v>
      </x:c>
      <x:c r="C171" t="str">
        <x:v>13-1111</x:v>
      </x:c>
      <x:c r="D171" t="str">
        <x:v>Management Analysts</x:v>
      </x:c>
      <x:c r="E171" s="22" t="n">
        <x:v>640</x:v>
      </x:c>
      <x:c r="F171" s="22" t="n">
        <x:v>122470</x:v>
      </x:c>
      <x:c r="G171" s="22" t="n">
        <x:f>IF(OR(E171="",F171=""),"",E171*F171)</x:f>
        <x:v>78380800</x:v>
      </x:c>
      <x:c r="H171" s="36" t="n">
        <x:v>0.5772999999999999</x:v>
      </x:c>
      <x:c r="I171" s="22" t="n">
        <x:f>IF(G171="","",IF(ISNUMBER(H171),G171,""))</x:f>
        <x:v>78380800</x:v>
      </x:c>
      <x:c r="J171" s="22" t="n">
        <x:f>IF(I171="","",I171*H171)</x:f>
        <x:v>45249235.839999996</x:v>
      </x:c>
      <x:c r="K171" t="str">
        <x:f>IF(G171="","MISSING OEWS",IF(ISNUMBER(H171),"MATCHED","MISSING WHARTON"))</x:f>
        <x:v>MATCHED</x:v>
      </x:c>
    </x:row>
    <x:row r="172">
      <x:c r="A172" t="str">
        <x:v>21</x:v>
      </x:c>
      <x:c r="B172" t="str">
        <x:v>Mining, Quarrying, and Oil and Gas Extraction</x:v>
      </x:c>
      <x:c r="C172" t="str">
        <x:v>13-1141</x:v>
      </x:c>
      <x:c r="D172" t="str">
        <x:v>Compensation, Benefits, and Job Analysis Specialists</x:v>
      </x:c>
      <x:c r="E172" s="22" t="n">
        <x:v>110</x:v>
      </x:c>
      <x:c r="F172" s="22" t="n">
        <x:v>86890</x:v>
      </x:c>
      <x:c r="G172" s="22" t="n">
        <x:f>IF(OR(E172="",F172=""),"",E172*F172)</x:f>
        <x:v>9557900</x:v>
      </x:c>
      <x:c r="H172" s="36" t="n">
        <x:v>0.6167</x:v>
      </x:c>
      <x:c r="I172" s="22" t="n">
        <x:f>IF(G172="","",IF(ISNUMBER(H172),G172,""))</x:f>
        <x:v>9557900</x:v>
      </x:c>
      <x:c r="J172" s="22" t="n">
        <x:f>IF(I172="","",I172*H172)</x:f>
        <x:v>5894356.930000001</x:v>
      </x:c>
      <x:c r="K172" t="str">
        <x:f>IF(G172="","MISSING OEWS",IF(ISNUMBER(H172),"MATCHED","MISSING WHARTON"))</x:f>
        <x:v>MATCHED</x:v>
      </x:c>
    </x:row>
    <x:row r="173">
      <x:c r="A173" t="str">
        <x:v>21</x:v>
      </x:c>
      <x:c r="B173" t="str">
        <x:v>Mining, Quarrying, and Oil and Gas Extraction</x:v>
      </x:c>
      <x:c r="C173" t="str">
        <x:v>13-1151</x:v>
      </x:c>
      <x:c r="D173" t="str">
        <x:v>Training and Development Specialists</x:v>
      </x:c>
      <x:c r="E173" s="22" t="n">
        <x:v>950</x:v>
      </x:c>
      <x:c r="F173" s="22" t="n">
        <x:v>99420</x:v>
      </x:c>
      <x:c r="G173" s="22" t="n">
        <x:f>IF(OR(E173="",F173=""),"",E173*F173)</x:f>
        <x:v>94449000</x:v>
      </x:c>
      <x:c r="H173" s="36" t="n">
        <x:v>0.565</x:v>
      </x:c>
      <x:c r="I173" s="22" t="n">
        <x:f>IF(G173="","",IF(ISNUMBER(H173),G173,""))</x:f>
        <x:v>94449000</x:v>
      </x:c>
      <x:c r="J173" s="22" t="n">
        <x:f>IF(I173="","",I173*H173)</x:f>
        <x:v>53363684.99999999</x:v>
      </x:c>
      <x:c r="K173" t="str">
        <x:f>IF(G173="","MISSING OEWS",IF(ISNUMBER(H173),"MATCHED","MISSING WHARTON"))</x:f>
        <x:v>MATCHED</x:v>
      </x:c>
    </x:row>
    <x:row r="174">
      <x:c r="A174" t="str">
        <x:v>21</x:v>
      </x:c>
      <x:c r="B174" t="str">
        <x:v>Mining, Quarrying, and Oil and Gas Extraction</x:v>
      </x:c>
      <x:c r="C174" t="str">
        <x:v>13-1161</x:v>
      </x:c>
      <x:c r="D174" t="str">
        <x:v>Market Research Analysts and Marketing Specialists</x:v>
      </x:c>
      <x:c r="E174" s="22" t="n">
        <x:v>470</x:v>
      </x:c>
      <x:c r="F174" s="22" t="n">
        <x:v>112910</x:v>
      </x:c>
      <x:c r="G174" s="22" t="n">
        <x:f>IF(OR(E174="",F174=""),"",E174*F174)</x:f>
        <x:v>53067700</x:v>
      </x:c>
      <x:c r="H174" s="36" t="n">
        <x:v>0.7792</x:v>
      </x:c>
      <x:c r="I174" s="22" t="n">
        <x:f>IF(G174="","",IF(ISNUMBER(H174),G174,""))</x:f>
        <x:v>53067700</x:v>
      </x:c>
      <x:c r="J174" s="22" t="n">
        <x:f>IF(I174="","",I174*H174)</x:f>
        <x:v>41350351.84</x:v>
      </x:c>
      <x:c r="K174" t="str">
        <x:f>IF(G174="","MISSING OEWS",IF(ISNUMBER(H174),"MATCHED","MISSING WHARTON"))</x:f>
        <x:v>MATCHED</x:v>
      </x:c>
    </x:row>
    <x:row r="175">
      <x:c r="A175" t="str">
        <x:v>21</x:v>
      </x:c>
      <x:c r="B175" t="str">
        <x:v>Mining, Quarrying, and Oil and Gas Extraction</x:v>
      </x:c>
      <x:c r="C175" t="str">
        <x:v>13-1199</x:v>
      </x:c>
      <x:c r="D175" t="str">
        <x:v>Business Operations Specialists, All Other</x:v>
      </x:c>
      <x:c r="E175" s="22" t="n">
        <x:v>2940</x:v>
      </x:c>
      <x:c r="F175" s="22" t="n">
        <x:v>107250</x:v>
      </x:c>
      <x:c r="G175" s="22" t="n">
        <x:f>IF(OR(E175="",F175=""),"",E175*F175)</x:f>
        <x:v>315315000</x:v>
      </x:c>
      <x:c r="H175" s="36" t="n">
        <x:v>0.6598999999999999</x:v>
      </x:c>
      <x:c r="I175" s="22" t="n">
        <x:f>IF(G175="","",IF(ISNUMBER(H175),G175,""))</x:f>
        <x:v>315315000</x:v>
      </x:c>
      <x:c r="J175" s="22" t="n">
        <x:f>IF(I175="","",I175*H175)</x:f>
        <x:v>208076368.49999997</x:v>
      </x:c>
      <x:c r="K175" t="str">
        <x:f>IF(G175="","MISSING OEWS",IF(ISNUMBER(H175),"MATCHED","MISSING WHARTON"))</x:f>
        <x:v>MATCHED</x:v>
      </x:c>
    </x:row>
    <x:row r="176">
      <x:c r="A176" t="str">
        <x:v>21</x:v>
      </x:c>
      <x:c r="B176" t="str">
        <x:v>Mining, Quarrying, and Oil and Gas Extraction</x:v>
      </x:c>
      <x:c r="C176" t="str">
        <x:v>13-2011</x:v>
      </x:c>
      <x:c r="D176" t="str">
        <x:v>Accountants and Auditors</x:v>
      </x:c>
      <x:c r="E176" s="22" t="n">
        <x:v>7680</x:v>
      </x:c>
      <x:c r="F176" s="22" t="n">
        <x:v>114020</x:v>
      </x:c>
      <x:c r="G176" s="22" t="n">
        <x:f>IF(OR(E176="",F176=""),"",E176*F176)</x:f>
        <x:v>875673600</x:v>
      </x:c>
      <x:c r="H176" s="36" t="n">
        <x:v>0.795</x:v>
      </x:c>
      <x:c r="I176" s="22" t="n">
        <x:f>IF(G176="","",IF(ISNUMBER(H176),G176,""))</x:f>
        <x:v>875673600</x:v>
      </x:c>
      <x:c r="J176" s="22" t="n">
        <x:f>IF(I176="","",I176*H176)</x:f>
        <x:v>696160512</x:v>
      </x:c>
      <x:c r="K176" t="str">
        <x:f>IF(G176="","MISSING OEWS",IF(ISNUMBER(H176),"MATCHED","MISSING WHARTON"))</x:f>
        <x:v>MATCHED</x:v>
      </x:c>
    </x:row>
    <x:row r="177">
      <x:c r="A177" t="str">
        <x:v>21</x:v>
      </x:c>
      <x:c r="B177" t="str">
        <x:v>Mining, Quarrying, and Oil and Gas Extraction</x:v>
      </x:c>
      <x:c r="C177" t="str">
        <x:v>13-2051</x:v>
      </x:c>
      <x:c r="D177" t="str">
        <x:v>Financial and Investment Analysts</x:v>
      </x:c>
      <x:c r="E177" s="22" t="n">
        <x:v>1070</x:v>
      </x:c>
      <x:c r="F177" s="22" t="n">
        <x:v>129210</x:v>
      </x:c>
      <x:c r="G177" s="22" t="n">
        <x:f>IF(OR(E177="",F177=""),"",E177*F177)</x:f>
        <x:v>138254700</x:v>
      </x:c>
      <x:c r="H177" s="36" t="n">
        <x:v>0.6904</x:v>
      </x:c>
      <x:c r="I177" s="22" t="n">
        <x:f>IF(G177="","",IF(ISNUMBER(H177),G177,""))</x:f>
        <x:v>138254700</x:v>
      </x:c>
      <x:c r="J177" s="22" t="n">
        <x:f>IF(I177="","",I177*H177)</x:f>
        <x:v>95451044.88</x:v>
      </x:c>
      <x:c r="K177" t="str">
        <x:f>IF(G177="","MISSING OEWS",IF(ISNUMBER(H177),"MATCHED","MISSING WHARTON"))</x:f>
        <x:v>MATCHED</x:v>
      </x:c>
    </x:row>
    <x:row r="178">
      <x:c r="A178" t="str">
        <x:v>21</x:v>
      </x:c>
      <x:c r="B178" t="str">
        <x:v>Mining, Quarrying, and Oil and Gas Extraction</x:v>
      </x:c>
      <x:c r="C178" t="str">
        <x:v>13-2099</x:v>
      </x:c>
      <x:c r="D178" t="str">
        <x:v>Financial Specialists, All Other</x:v>
      </x:c>
      <x:c r="E178" s="22" t="n">
        <x:v>290</x:v>
      </x:c>
      <x:c r="F178" s="22" t="n">
        <x:v>115540</x:v>
      </x:c>
      <x:c r="G178" s="22" t="n">
        <x:f>IF(OR(E178="",F178=""),"",E178*F178)</x:f>
        <x:v>33506600</x:v>
      </x:c>
      <x:c r="H178" s="36" t="n">
        <x:v>0.6192</x:v>
      </x:c>
      <x:c r="I178" s="22" t="n">
        <x:f>IF(G178="","",IF(ISNUMBER(H178),G178,""))</x:f>
        <x:v>33506600</x:v>
      </x:c>
      <x:c r="J178" s="22" t="n">
        <x:f>IF(I178="","",I178*H178)</x:f>
        <x:v>20747286.72</x:v>
      </x:c>
      <x:c r="K178" t="str">
        <x:f>IF(G178="","MISSING OEWS",IF(ISNUMBER(H178),"MATCHED","MISSING WHARTON"))</x:f>
        <x:v>MATCHED</x:v>
      </x:c>
    </x:row>
    <x:row r="179">
      <x:c r="A179" t="str">
        <x:v>21</x:v>
      </x:c>
      <x:c r="B179" t="str">
        <x:v>Mining, Quarrying, and Oil and Gas Extraction</x:v>
      </x:c>
      <x:c r="C179" t="str">
        <x:v>15-1211</x:v>
      </x:c>
      <x:c r="D179" t="str">
        <x:v>Computer Systems Analysts</x:v>
      </x:c>
      <x:c r="E179" s="22" t="n">
        <x:v>440</x:v>
      </x:c>
      <x:c r="F179" s="22" t="n">
        <x:v>131030</x:v>
      </x:c>
      <x:c r="G179" s="22" t="n">
        <x:f>IF(OR(E179="",F179=""),"",E179*F179)</x:f>
        <x:v>57653200</x:v>
      </x:c>
      <x:c r="H179" s="36" t="n">
        <x:v>0.6388</x:v>
      </x:c>
      <x:c r="I179" s="22" t="n">
        <x:f>IF(G179="","",IF(ISNUMBER(H179),G179,""))</x:f>
        <x:v>57653200</x:v>
      </x:c>
      <x:c r="J179" s="22" t="n">
        <x:f>IF(I179="","",I179*H179)</x:f>
        <x:v>36828864.160000004</x:v>
      </x:c>
      <x:c r="K179" t="str">
        <x:f>IF(G179="","MISSING OEWS",IF(ISNUMBER(H179),"MATCHED","MISSING WHARTON"))</x:f>
        <x:v>MATCHED</x:v>
      </x:c>
    </x:row>
    <x:row r="180">
      <x:c r="A180" t="str">
        <x:v>21</x:v>
      </x:c>
      <x:c r="B180" t="str">
        <x:v>Mining, Quarrying, and Oil and Gas Extraction</x:v>
      </x:c>
      <x:c r="C180" t="str">
        <x:v>15-1212</x:v>
      </x:c>
      <x:c r="D180" t="str">
        <x:v>Information Security Analysts</x:v>
      </x:c>
      <x:c r="E180" s="22" t="n">
        <x:v>110</x:v>
      </x:c>
      <x:c r="F180" s="22" t="n">
        <x:v>134370</x:v>
      </x:c>
      <x:c r="G180" s="22" t="n">
        <x:f>IF(OR(E180="",F180=""),"",E180*F180)</x:f>
        <x:v>14780700</x:v>
      </x:c>
      <x:c r="H180" s="36" t="n">
        <x:v>0.6292</x:v>
      </x:c>
      <x:c r="I180" s="22" t="n">
        <x:f>IF(G180="","",IF(ISNUMBER(H180),G180,""))</x:f>
        <x:v>14780700</x:v>
      </x:c>
      <x:c r="J180" s="22" t="n">
        <x:f>IF(I180="","",I180*H180)</x:f>
        <x:v>9300016.44</x:v>
      </x:c>
      <x:c r="K180" t="str">
        <x:f>IF(G180="","MISSING OEWS",IF(ISNUMBER(H180),"MATCHED","MISSING WHARTON"))</x:f>
        <x:v>MATCHED</x:v>
      </x:c>
    </x:row>
    <x:row r="181">
      <x:c r="A181" t="str">
        <x:v>21</x:v>
      </x:c>
      <x:c r="B181" t="str">
        <x:v>Mining, Quarrying, and Oil and Gas Extraction</x:v>
      </x:c>
      <x:c r="C181" t="str">
        <x:v>15-1231</x:v>
      </x:c>
      <x:c r="D181" t="str">
        <x:v>Computer Network Support Specialists</x:v>
      </x:c>
      <x:c r="E181" s="22" t="n">
        <x:v>190</x:v>
      </x:c>
      <x:c r="F181" s="22" t="n">
        <x:v>91560</x:v>
      </x:c>
      <x:c r="G181" s="22" t="n">
        <x:f>IF(OR(E181="",F181=""),"",E181*F181)</x:f>
        <x:v>17396400</x:v>
      </x:c>
      <x:c r="H181" s="36" t="n">
        <x:v>0.7095999999999999</x:v>
      </x:c>
      <x:c r="I181" s="22" t="n">
        <x:f>IF(G181="","",IF(ISNUMBER(H181),G181,""))</x:f>
        <x:v>17396400</x:v>
      </x:c>
      <x:c r="J181" s="22" t="n">
        <x:f>IF(I181="","",I181*H181)</x:f>
        <x:v>12344485.439999998</x:v>
      </x:c>
      <x:c r="K181" t="str">
        <x:f>IF(G181="","MISSING OEWS",IF(ISNUMBER(H181),"MATCHED","MISSING WHARTON"))</x:f>
        <x:v>MATCHED</x:v>
      </x:c>
    </x:row>
    <x:row r="182">
      <x:c r="A182" t="str">
        <x:v>21</x:v>
      </x:c>
      <x:c r="B182" t="str">
        <x:v>Mining, Quarrying, and Oil and Gas Extraction</x:v>
      </x:c>
      <x:c r="C182" t="str">
        <x:v>15-1232</x:v>
      </x:c>
      <x:c r="D182" t="str">
        <x:v>Computer User Support Specialists</x:v>
      </x:c>
      <x:c r="E182" s="22" t="n">
        <x:v>800</x:v>
      </x:c>
      <x:c r="F182" s="22" t="n">
        <x:v>85250</x:v>
      </x:c>
      <x:c r="G182" s="22" t="n">
        <x:f>IF(OR(E182="",F182=""),"",E182*F182)</x:f>
        <x:v>68200000</x:v>
      </x:c>
      <x:c r="H182" s="36" t="n">
        <x:v>0.6062</x:v>
      </x:c>
      <x:c r="I182" s="22" t="n">
        <x:f>IF(G182="","",IF(ISNUMBER(H182),G182,""))</x:f>
        <x:v>68200000</x:v>
      </x:c>
      <x:c r="J182" s="22" t="n">
        <x:f>IF(I182="","",I182*H182)</x:f>
        <x:v>41342840</x:v>
      </x:c>
      <x:c r="K182" t="str">
        <x:f>IF(G182="","MISSING OEWS",IF(ISNUMBER(H182),"MATCHED","MISSING WHARTON"))</x:f>
        <x:v>MATCHED</x:v>
      </x:c>
    </x:row>
    <x:row r="183">
      <x:c r="A183" t="str">
        <x:v>21</x:v>
      </x:c>
      <x:c r="B183" t="str">
        <x:v>Mining, Quarrying, and Oil and Gas Extraction</x:v>
      </x:c>
      <x:c r="C183" t="str">
        <x:v>15-1241</x:v>
      </x:c>
      <x:c r="D183" t="str">
        <x:v>Computer Network Architects</x:v>
      </x:c>
      <x:c r="E183" s="22" t="n">
        <x:v>400</x:v>
      </x:c>
      <x:c r="F183" s="22" t="n">
        <x:v>138700</x:v>
      </x:c>
      <x:c r="G183" s="22" t="n">
        <x:f>IF(OR(E183="",F183=""),"",E183*F183)</x:f>
        <x:v>55480000</x:v>
      </x:c>
      <x:c r="H183" s="36" t="n">
        <x:v>0.6278</x:v>
      </x:c>
      <x:c r="I183" s="22" t="n">
        <x:f>IF(G183="","",IF(ISNUMBER(H183),G183,""))</x:f>
        <x:v>55480000</x:v>
      </x:c>
      <x:c r="J183" s="22" t="n">
        <x:f>IF(I183="","",I183*H183)</x:f>
        <x:v>34830344</x:v>
      </x:c>
      <x:c r="K183" t="str">
        <x:f>IF(G183="","MISSING OEWS",IF(ISNUMBER(H183),"MATCHED","MISSING WHARTON"))</x:f>
        <x:v>MATCHED</x:v>
      </x:c>
    </x:row>
    <x:row r="184">
      <x:c r="A184" t="str">
        <x:v>21</x:v>
      </x:c>
      <x:c r="B184" t="str">
        <x:v>Mining, Quarrying, and Oil and Gas Extraction</x:v>
      </x:c>
      <x:c r="C184" t="str">
        <x:v>15-1242</x:v>
      </x:c>
      <x:c r="D184" t="str">
        <x:v>Database Administrators</x:v>
      </x:c>
      <x:c r="E184" s="22" t="n">
        <x:v>160</x:v>
      </x:c>
      <x:c r="F184" s="22" t="n">
        <x:v>110760</x:v>
      </x:c>
      <x:c r="G184" s="22" t="n">
        <x:f>IF(OR(E184="",F184=""),"",E184*F184)</x:f>
        <x:v>17721600</x:v>
      </x:c>
      <x:c r="H184" s="36" t="n">
        <x:v>0.8389</x:v>
      </x:c>
      <x:c r="I184" s="22" t="n">
        <x:f>IF(G184="","",IF(ISNUMBER(H184),G184,""))</x:f>
        <x:v>17721600</x:v>
      </x:c>
      <x:c r="J184" s="22" t="n">
        <x:f>IF(I184="","",I184*H184)</x:f>
        <x:v>14866650.24</x:v>
      </x:c>
      <x:c r="K184" t="str">
        <x:f>IF(G184="","MISSING OEWS",IF(ISNUMBER(H184),"MATCHED","MISSING WHARTON"))</x:f>
        <x:v>MATCHED</x:v>
      </x:c>
    </x:row>
    <x:row r="185">
      <x:c r="A185" t="str">
        <x:v>21</x:v>
      </x:c>
      <x:c r="B185" t="str">
        <x:v>Mining, Quarrying, and Oil and Gas Extraction</x:v>
      </x:c>
      <x:c r="C185" t="str">
        <x:v>15-1243</x:v>
      </x:c>
      <x:c r="D185" t="str">
        <x:v>Database Architects</x:v>
      </x:c>
      <x:c r="E185" s="22" t="n">
        <x:v>60</x:v>
      </x:c>
      <x:c r="F185" s="22" t="n">
        <x:v>139160</x:v>
      </x:c>
      <x:c r="G185" s="22" t="n">
        <x:f>IF(OR(E185="",F185=""),"",E185*F185)</x:f>
        <x:v>8349600</x:v>
      </x:c>
      <x:c r="H185" s="36" t="n">
        <x:v>0.8502</x:v>
      </x:c>
      <x:c r="I185" s="22" t="n">
        <x:f>IF(G185="","",IF(ISNUMBER(H185),G185,""))</x:f>
        <x:v>8349600</x:v>
      </x:c>
      <x:c r="J185" s="22" t="n">
        <x:f>IF(I185="","",I185*H185)</x:f>
        <x:v>7098829.92</x:v>
      </x:c>
      <x:c r="K185" t="str">
        <x:f>IF(G185="","MISSING OEWS",IF(ISNUMBER(H185),"MATCHED","MISSING WHARTON"))</x:f>
        <x:v>MATCHED</x:v>
      </x:c>
    </x:row>
    <x:row r="186">
      <x:c r="A186" t="str">
        <x:v>21</x:v>
      </x:c>
      <x:c r="B186" t="str">
        <x:v>Mining, Quarrying, and Oil and Gas Extraction</x:v>
      </x:c>
      <x:c r="C186" t="str">
        <x:v>15-1244</x:v>
      </x:c>
      <x:c r="D186" t="str">
        <x:v>Network and Computer Systems Administrators</x:v>
      </x:c>
      <x:c r="E186" s="22" t="n">
        <x:v>770</x:v>
      </x:c>
      <x:c r="F186" s="22" t="n">
        <x:v>112720</x:v>
      </x:c>
      <x:c r="G186" s="22" t="n">
        <x:f>IF(OR(E186="",F186=""),"",E186*F186)</x:f>
        <x:v>86794400</x:v>
      </x:c>
      <x:c r="H186" s="36" t="n">
        <x:v>0.695</x:v>
      </x:c>
      <x:c r="I186" s="22" t="n">
        <x:f>IF(G186="","",IF(ISNUMBER(H186),G186,""))</x:f>
        <x:v>86794400</x:v>
      </x:c>
      <x:c r="J186" s="22" t="n">
        <x:f>IF(I186="","",I186*H186)</x:f>
        <x:v>60322107.99999999</x:v>
      </x:c>
      <x:c r="K186" t="str">
        <x:f>IF(G186="","MISSING OEWS",IF(ISNUMBER(H186),"MATCHED","MISSING WHARTON"))</x:f>
        <x:v>MATCHED</x:v>
      </x:c>
    </x:row>
    <x:row r="187">
      <x:c r="A187" t="str">
        <x:v>21</x:v>
      </x:c>
      <x:c r="B187" t="str">
        <x:v>Mining, Quarrying, and Oil and Gas Extraction</x:v>
      </x:c>
      <x:c r="C187" t="str">
        <x:v>15-1251</x:v>
      </x:c>
      <x:c r="D187" t="str">
        <x:v>Computer Programmers</x:v>
      </x:c>
      <x:c r="E187" s="22" t="n">
        <x:v>170</x:v>
      </x:c>
      <x:c r="F187" s="22" t="n">
        <x:v>109140</x:v>
      </x:c>
      <x:c r="G187" s="22" t="n">
        <x:f>IF(OR(E187="",F187=""),"",E187*F187)</x:f>
        <x:v>18553800</x:v>
      </x:c>
      <x:c r="H187" s="36" t="n">
        <x:v>0.6823999999999999</x:v>
      </x:c>
      <x:c r="I187" s="22" t="n">
        <x:f>IF(G187="","",IF(ISNUMBER(H187),G187,""))</x:f>
        <x:v>18553800</x:v>
      </x:c>
      <x:c r="J187" s="22" t="n">
        <x:f>IF(I187="","",I187*H187)</x:f>
        <x:v>12661113.119999997</x:v>
      </x:c>
      <x:c r="K187" t="str">
        <x:f>IF(G187="","MISSING OEWS",IF(ISNUMBER(H187),"MATCHED","MISSING WHARTON"))</x:f>
        <x:v>MATCHED</x:v>
      </x:c>
    </x:row>
    <x:row r="188">
      <x:c r="A188" t="str">
        <x:v>21</x:v>
      </x:c>
      <x:c r="B188" t="str">
        <x:v>Mining, Quarrying, and Oil and Gas Extraction</x:v>
      </x:c>
      <x:c r="C188" t="str">
        <x:v>15-1252</x:v>
      </x:c>
      <x:c r="D188" t="str">
        <x:v>Software Developers</x:v>
      </x:c>
      <x:c r="E188" s="22" t="n">
        <x:v>810</x:v>
      </x:c>
      <x:c r="F188" s="22" t="n">
        <x:v>144020</x:v>
      </x:c>
      <x:c r="G188" s="22" t="n">
        <x:f>IF(OR(E188="",F188=""),"",E188*F188)</x:f>
        <x:v>116656200</x:v>
      </x:c>
      <x:c r="H188" s="36" t="n">
        <x:v>0.5211</x:v>
      </x:c>
      <x:c r="I188" s="22" t="n">
        <x:f>IF(G188="","",IF(ISNUMBER(H188),G188,""))</x:f>
        <x:v>116656200</x:v>
      </x:c>
      <x:c r="J188" s="22" t="n">
        <x:f>IF(I188="","",I188*H188)</x:f>
        <x:v>60789545.82</x:v>
      </x:c>
      <x:c r="K188" t="str">
        <x:f>IF(G188="","MISSING OEWS",IF(ISNUMBER(H188),"MATCHED","MISSING WHARTON"))</x:f>
        <x:v>MATCHED</x:v>
      </x:c>
    </x:row>
    <x:row r="189">
      <x:c r="A189" t="str">
        <x:v>21</x:v>
      </x:c>
      <x:c r="B189" t="str">
        <x:v>Mining, Quarrying, and Oil and Gas Extraction</x:v>
      </x:c>
      <x:c r="C189" t="str">
        <x:v>15-1253</x:v>
      </x:c>
      <x:c r="D189" t="str">
        <x:v>Software Quality Assurance Analysts and Testers</x:v>
      </x:c>
      <x:c r="E189" s="22" t="n">
        <x:v>40</x:v>
      </x:c>
      <x:c r="F189" s="22" t="n">
        <x:v>117530</x:v>
      </x:c>
      <x:c r="G189" s="22" t="n">
        <x:f>IF(OR(E189="",F189=""),"",E189*F189)</x:f>
        <x:v>4701200</x:v>
      </x:c>
      <x:c r="H189" s="36" t="n">
        <x:v>0.8117</x:v>
      </x:c>
      <x:c r="I189" s="22" t="n">
        <x:f>IF(G189="","",IF(ISNUMBER(H189),G189,""))</x:f>
        <x:v>4701200</x:v>
      </x:c>
      <x:c r="J189" s="22" t="n">
        <x:f>IF(I189="","",I189*H189)</x:f>
        <x:v>3815964.04</x:v>
      </x:c>
      <x:c r="K189" t="str">
        <x:f>IF(G189="","MISSING OEWS",IF(ISNUMBER(H189),"MATCHED","MISSING WHARTON"))</x:f>
        <x:v>MATCHED</x:v>
      </x:c>
    </x:row>
    <x:row r="190">
      <x:c r="A190" t="str">
        <x:v>21</x:v>
      </x:c>
      <x:c r="B190" t="str">
        <x:v>Mining, Quarrying, and Oil and Gas Extraction</x:v>
      </x:c>
      <x:c r="C190" t="str">
        <x:v>15-1299</x:v>
      </x:c>
      <x:c r="D190" t="str">
        <x:v>Computer Occupations, All Other</x:v>
      </x:c>
      <x:c r="E190" s="22" t="n">
        <x:v>1040</x:v>
      </x:c>
      <x:c r="F190" s="22" t="n">
        <x:v>122620</x:v>
      </x:c>
      <x:c r="G190" s="22" t="n">
        <x:f>IF(OR(E190="",F190=""),"",E190*F190)</x:f>
        <x:v>127524800</x:v>
      </x:c>
      <x:c r="H190" s="36" t="n">
        <x:v>0.7425</x:v>
      </x:c>
      <x:c r="I190" s="22" t="n">
        <x:f>IF(G190="","",IF(ISNUMBER(H190),G190,""))</x:f>
        <x:v>127524800</x:v>
      </x:c>
      <x:c r="J190" s="22" t="n">
        <x:f>IF(I190="","",I190*H190)</x:f>
        <x:v>94687164</x:v>
      </x:c>
      <x:c r="K190" t="str">
        <x:f>IF(G190="","MISSING OEWS",IF(ISNUMBER(H190),"MATCHED","MISSING WHARTON"))</x:f>
        <x:v>MATCHED</x:v>
      </x:c>
    </x:row>
    <x:row r="191">
      <x:c r="A191" t="str">
        <x:v>21</x:v>
      </x:c>
      <x:c r="B191" t="str">
        <x:v>Mining, Quarrying, and Oil and Gas Extraction</x:v>
      </x:c>
      <x:c r="C191" t="str">
        <x:v>15-2031</x:v>
      </x:c>
      <x:c r="D191" t="str">
        <x:v>Operations Research Analysts</x:v>
      </x:c>
      <x:c r="E191" s="22" t="n">
        <x:v>420</x:v>
      </x:c>
      <x:c r="F191" s="22" t="n">
        <x:v>98870</x:v>
      </x:c>
      <x:c r="G191" s="22" t="n">
        <x:f>IF(OR(E191="",F191=""),"",E191*F191)</x:f>
        <x:v>41525400</x:v>
      </x:c>
      <x:c r="H191" s="36" t="n">
        <x:v>0.6031</x:v>
      </x:c>
      <x:c r="I191" s="22" t="n">
        <x:f>IF(G191="","",IF(ISNUMBER(H191),G191,""))</x:f>
        <x:v>41525400</x:v>
      </x:c>
      <x:c r="J191" s="22" t="n">
        <x:f>IF(I191="","",I191*H191)</x:f>
        <x:v>25043968.74</x:v>
      </x:c>
      <x:c r="K191" t="str">
        <x:f>IF(G191="","MISSING OEWS",IF(ISNUMBER(H191),"MATCHED","MISSING WHARTON"))</x:f>
        <x:v>MATCHED</x:v>
      </x:c>
    </x:row>
    <x:row r="192">
      <x:c r="A192" t="str">
        <x:v>21</x:v>
      </x:c>
      <x:c r="B192" t="str">
        <x:v>Mining, Quarrying, and Oil and Gas Extraction</x:v>
      </x:c>
      <x:c r="C192" t="str">
        <x:v>15-2051</x:v>
      </x:c>
      <x:c r="D192" t="str">
        <x:v>Data Scientists</x:v>
      </x:c>
      <x:c r="E192" s="22" t="n">
        <x:v>550</x:v>
      </x:c>
      <x:c r="F192" s="22" t="n">
        <x:v>126170</x:v>
      </x:c>
      <x:c r="G192" s="22" t="n">
        <x:f>IF(OR(E192="",F192=""),"",E192*F192)</x:f>
        <x:v>69393500</x:v>
      </x:c>
      <x:c r="H192" s="36" t="n">
        <x:v>0.8228</x:v>
      </x:c>
      <x:c r="I192" s="22" t="n">
        <x:f>IF(G192="","",IF(ISNUMBER(H192),G192,""))</x:f>
        <x:v>69393500</x:v>
      </x:c>
      <x:c r="J192" s="22" t="n">
        <x:f>IF(I192="","",I192*H192)</x:f>
        <x:v>57096971.8</x:v>
      </x:c>
      <x:c r="K192" t="str">
        <x:f>IF(G192="","MISSING OEWS",IF(ISNUMBER(H192),"MATCHED","MISSING WHARTON"))</x:f>
        <x:v>MATCHED</x:v>
      </x:c>
    </x:row>
    <x:row r="193">
      <x:c r="A193" t="str">
        <x:v>21</x:v>
      </x:c>
      <x:c r="B193" t="str">
        <x:v>Mining, Quarrying, and Oil and Gas Extraction</x:v>
      </x:c>
      <x:c r="C193" t="str">
        <x:v>17-1021</x:v>
      </x:c>
      <x:c r="D193" t="str">
        <x:v>Cartographers and Photogrammetrists</x:v>
      </x:c>
      <x:c r="E193" s="22" t="n">
        <x:v>160</x:v>
      </x:c>
      <x:c r="F193" s="22" t="n">
        <x:v>125390</x:v>
      </x:c>
      <x:c r="G193" s="22" t="n">
        <x:f>IF(OR(E193="",F193=""),"",E193*F193)</x:f>
        <x:v>20062400</x:v>
      </x:c>
      <x:c r="H193" s="36" t="n">
        <x:v>0.7929</x:v>
      </x:c>
      <x:c r="I193" s="22" t="n">
        <x:f>IF(G193="","",IF(ISNUMBER(H193),G193,""))</x:f>
        <x:v>20062400</x:v>
      </x:c>
      <x:c r="J193" s="22" t="n">
        <x:f>IF(I193="","",I193*H193)</x:f>
        <x:v>15907476.96</x:v>
      </x:c>
      <x:c r="K193" t="str">
        <x:f>IF(G193="","MISSING OEWS",IF(ISNUMBER(H193),"MATCHED","MISSING WHARTON"))</x:f>
        <x:v>MATCHED</x:v>
      </x:c>
    </x:row>
    <x:row r="194">
      <x:c r="A194" t="str">
        <x:v>21</x:v>
      </x:c>
      <x:c r="B194" t="str">
        <x:v>Mining, Quarrying, and Oil and Gas Extraction</x:v>
      </x:c>
      <x:c r="C194" t="str">
        <x:v>17-1022</x:v>
      </x:c>
      <x:c r="D194" t="str">
        <x:v>Surveyors</x:v>
      </x:c>
      <x:c r="E194" s="22" t="n">
        <x:v>650</x:v>
      </x:c>
      <x:c r="F194" s="22" t="n">
        <x:v>84620</x:v>
      </x:c>
      <x:c r="G194" s="22" t="n">
        <x:f>IF(OR(E194="",F194=""),"",E194*F194)</x:f>
        <x:v>55003000</x:v>
      </x:c>
      <x:c r="H194" s="36" t="n">
        <x:v>0.3682</x:v>
      </x:c>
      <x:c r="I194" s="22" t="n">
        <x:f>IF(G194="","",IF(ISNUMBER(H194),G194,""))</x:f>
        <x:v>55003000</x:v>
      </x:c>
      <x:c r="J194" s="22" t="n">
        <x:f>IF(I194="","",I194*H194)</x:f>
        <x:v>20252104.6</x:v>
      </x:c>
      <x:c r="K194" t="str">
        <x:f>IF(G194="","MISSING OEWS",IF(ISNUMBER(H194),"MATCHED","MISSING WHARTON"))</x:f>
        <x:v>MATCHED</x:v>
      </x:c>
    </x:row>
    <x:row r="195">
      <x:c r="A195" t="str">
        <x:v>21</x:v>
      </x:c>
      <x:c r="B195" t="str">
        <x:v>Mining, Quarrying, and Oil and Gas Extraction</x:v>
      </x:c>
      <x:c r="C195" t="str">
        <x:v>17-2041</x:v>
      </x:c>
      <x:c r="D195" t="str">
        <x:v>Chemical Engineers</x:v>
      </x:c>
      <x:c r="E195" s="22" t="n">
        <x:v>90</x:v>
      </x:c>
      <x:c r="F195" s="22" t="n">
        <x:v>145670</x:v>
      </x:c>
      <x:c r="G195" s="22" t="n">
        <x:f>IF(OR(E195="",F195=""),"",E195*F195)</x:f>
        <x:v>13110300</x:v>
      </x:c>
      <x:c r="H195" s="36" t="n">
        <x:v>0.3615</x:v>
      </x:c>
      <x:c r="I195" s="22" t="n">
        <x:f>IF(G195="","",IF(ISNUMBER(H195),G195,""))</x:f>
        <x:v>13110300</x:v>
      </x:c>
      <x:c r="J195" s="22" t="n">
        <x:f>IF(I195="","",I195*H195)</x:f>
        <x:v>4739373.45</x:v>
      </x:c>
      <x:c r="K195" t="str">
        <x:f>IF(G195="","MISSING OEWS",IF(ISNUMBER(H195),"MATCHED","MISSING WHARTON"))</x:f>
        <x:v>MATCHED</x:v>
      </x:c>
    </x:row>
    <x:row r="196">
      <x:c r="A196" t="str">
        <x:v>21</x:v>
      </x:c>
      <x:c r="B196" t="str">
        <x:v>Mining, Quarrying, and Oil and Gas Extraction</x:v>
      </x:c>
      <x:c r="C196" t="str">
        <x:v>17-2051</x:v>
      </x:c>
      <x:c r="D196" t="str">
        <x:v>Civil Engineers</x:v>
      </x:c>
      <x:c r="E196" s="22" t="n">
        <x:v>960</x:v>
      </x:c>
      <x:c r="F196" s="22" t="n">
        <x:v>159350</x:v>
      </x:c>
      <x:c r="G196" s="22" t="n">
        <x:f>IF(OR(E196="",F196=""),"",E196*F196)</x:f>
        <x:v>152976000</x:v>
      </x:c>
      <x:c r="H196" s="36" t="n">
        <x:v>0.4218</x:v>
      </x:c>
      <x:c r="I196" s="22" t="n">
        <x:f>IF(G196="","",IF(ISNUMBER(H196),G196,""))</x:f>
        <x:v>152976000</x:v>
      </x:c>
      <x:c r="J196" s="22" t="n">
        <x:f>IF(I196="","",I196*H196)</x:f>
        <x:v>64525276.800000004</x:v>
      </x:c>
      <x:c r="K196" t="str">
        <x:f>IF(G196="","MISSING OEWS",IF(ISNUMBER(H196),"MATCHED","MISSING WHARTON"))</x:f>
        <x:v>MATCHED</x:v>
      </x:c>
    </x:row>
    <x:row r="197">
      <x:c r="A197" t="str">
        <x:v>21</x:v>
      </x:c>
      <x:c r="B197" t="str">
        <x:v>Mining, Quarrying, and Oil and Gas Extraction</x:v>
      </x:c>
      <x:c r="C197" t="str">
        <x:v>17-2071</x:v>
      </x:c>
      <x:c r="D197" t="str">
        <x:v>Electrical Engineers</x:v>
      </x:c>
      <x:c r="E197" s="22" t="n">
        <x:v>720</x:v>
      </x:c>
      <x:c r="F197" s="22" t="n">
        <x:v>152840</x:v>
      </x:c>
      <x:c r="G197" s="22" t="n">
        <x:f>IF(OR(E197="",F197=""),"",E197*F197)</x:f>
        <x:v>110044800</x:v>
      </x:c>
      <x:c r="H197" s="36" t="n">
        <x:v>0.35229999999999995</x:v>
      </x:c>
      <x:c r="I197" s="22" t="n">
        <x:f>IF(G197="","",IF(ISNUMBER(H197),G197,""))</x:f>
        <x:v>110044800</x:v>
      </x:c>
      <x:c r="J197" s="22" t="n">
        <x:f>IF(I197="","",I197*H197)</x:f>
        <x:v>38768783.03999999</x:v>
      </x:c>
      <x:c r="K197" t="str">
        <x:f>IF(G197="","MISSING OEWS",IF(ISNUMBER(H197),"MATCHED","MISSING WHARTON"))</x:f>
        <x:v>MATCHED</x:v>
      </x:c>
    </x:row>
    <x:row r="198">
      <x:c r="A198" t="str">
        <x:v>21</x:v>
      </x:c>
      <x:c r="B198" t="str">
        <x:v>Mining, Quarrying, and Oil and Gas Extraction</x:v>
      </x:c>
      <x:c r="C198" t="str">
        <x:v>17-2072</x:v>
      </x:c>
      <x:c r="D198" t="str">
        <x:v>Electronics Engineers, Except Computer</x:v>
      </x:c>
      <x:c r="E198" s="22" t="n">
        <x:v>70</x:v>
      </x:c>
      <x:c r="F198" s="22" t="n">
        <x:v>129310</x:v>
      </x:c>
      <x:c r="G198" s="22" t="n">
        <x:f>IF(OR(E198="",F198=""),"",E198*F198)</x:f>
        <x:v>9051700</x:v>
      </x:c>
      <x:c r="H198" s="36" t="n">
        <x:v>0.4536</x:v>
      </x:c>
      <x:c r="I198" s="22" t="n">
        <x:f>IF(G198="","",IF(ISNUMBER(H198),G198,""))</x:f>
        <x:v>9051700</x:v>
      </x:c>
      <x:c r="J198" s="22" t="n">
        <x:f>IF(I198="","",I198*H198)</x:f>
        <x:v>4105851.12</x:v>
      </x:c>
      <x:c r="K198" t="str">
        <x:f>IF(G198="","MISSING OEWS",IF(ISNUMBER(H198),"MATCHED","MISSING WHARTON"))</x:f>
        <x:v>MATCHED</x:v>
      </x:c>
    </x:row>
    <x:row r="199">
      <x:c r="A199" t="str">
        <x:v>21</x:v>
      </x:c>
      <x:c r="B199" t="str">
        <x:v>Mining, Quarrying, and Oil and Gas Extraction</x:v>
      </x:c>
      <x:c r="C199" t="str">
        <x:v>17-2081</x:v>
      </x:c>
      <x:c r="D199" t="str">
        <x:v>Environmental Engineers</x:v>
      </x:c>
      <x:c r="E199" s="22" t="n">
        <x:v>440</x:v>
      </x:c>
      <x:c r="F199" s="22" t="n">
        <x:v>130070</x:v>
      </x:c>
      <x:c r="G199" s="22" t="n">
        <x:f>IF(OR(E199="",F199=""),"",E199*F199)</x:f>
        <x:v>57230800</x:v>
      </x:c>
      <x:c r="H199" s="36" t="n">
        <x:v>0.5196000000000001</x:v>
      </x:c>
      <x:c r="I199" s="22" t="n">
        <x:f>IF(G199="","",IF(ISNUMBER(H199),G199,""))</x:f>
        <x:v>57230800</x:v>
      </x:c>
      <x:c r="J199" s="22" t="n">
        <x:f>IF(I199="","",I199*H199)</x:f>
        <x:v>29737123.680000003</x:v>
      </x:c>
      <x:c r="K199" t="str">
        <x:f>IF(G199="","MISSING OEWS",IF(ISNUMBER(H199),"MATCHED","MISSING WHARTON"))</x:f>
        <x:v>MATCHED</x:v>
      </x:c>
    </x:row>
    <x:row r="200">
      <x:c r="A200" t="str">
        <x:v>21</x:v>
      </x:c>
      <x:c r="B200" t="str">
        <x:v>Mining, Quarrying, and Oil and Gas Extraction</x:v>
      </x:c>
      <x:c r="C200" t="str">
        <x:v>17-2111</x:v>
      </x:c>
      <x:c r="D200" t="str">
        <x:v>Health and Safety Engineers, Except Mining Safety Engineers and Inspectors</x:v>
      </x:c>
      <x:c r="E200" s="22" t="n">
        <x:v>680</x:v>
      </x:c>
      <x:c r="F200" s="22" t="n">
        <x:v>152560</x:v>
      </x:c>
      <x:c r="G200" s="22" t="n">
        <x:f>IF(OR(E200="",F200=""),"",E200*F200)</x:f>
        <x:v>103740800</x:v>
      </x:c>
      <x:c r="H200" s="36" t="n">
        <x:v>0.2672</x:v>
      </x:c>
      <x:c r="I200" s="22" t="n">
        <x:f>IF(G200="","",IF(ISNUMBER(H200),G200,""))</x:f>
        <x:v>103740800</x:v>
      </x:c>
      <x:c r="J200" s="22" t="n">
        <x:f>IF(I200="","",I200*H200)</x:f>
        <x:v>27719541.759999998</x:v>
      </x:c>
      <x:c r="K200" t="str">
        <x:f>IF(G200="","MISSING OEWS",IF(ISNUMBER(H200),"MATCHED","MISSING WHARTON"))</x:f>
        <x:v>MATCHED</x:v>
      </x:c>
    </x:row>
    <x:row r="201">
      <x:c r="A201" t="str">
        <x:v>21</x:v>
      </x:c>
      <x:c r="B201" t="str">
        <x:v>Mining, Quarrying, and Oil and Gas Extraction</x:v>
      </x:c>
      <x:c r="C201" t="str">
        <x:v>17-2112</x:v>
      </x:c>
      <x:c r="D201" t="str">
        <x:v>Industrial Engineers</x:v>
      </x:c>
      <x:c r="E201" s="22" t="n">
        <x:v>1800</x:v>
      </x:c>
      <x:c r="F201" s="22" t="n">
        <x:v>155000</x:v>
      </x:c>
      <x:c r="G201" s="22" t="n">
        <x:f>IF(OR(E201="",F201=""),"",E201*F201)</x:f>
        <x:v>279000000</x:v>
      </x:c>
      <x:c r="H201" s="36" t="n">
        <x:v>0.47859999999999997</x:v>
      </x:c>
      <x:c r="I201" s="22" t="n">
        <x:f>IF(G201="","",IF(ISNUMBER(H201),G201,""))</x:f>
        <x:v>279000000</x:v>
      </x:c>
      <x:c r="J201" s="22" t="n">
        <x:f>IF(I201="","",I201*H201)</x:f>
        <x:v>133529399.99999999</x:v>
      </x:c>
      <x:c r="K201" t="str">
        <x:f>IF(G201="","MISSING OEWS",IF(ISNUMBER(H201),"MATCHED","MISSING WHARTON"))</x:f>
        <x:v>MATCHED</x:v>
      </x:c>
    </x:row>
    <x:row r="202">
      <x:c r="A202" t="str">
        <x:v>21</x:v>
      </x:c>
      <x:c r="B202" t="str">
        <x:v>Mining, Quarrying, and Oil and Gas Extraction</x:v>
      </x:c>
      <x:c r="C202" t="str">
        <x:v>17-2131</x:v>
      </x:c>
      <x:c r="D202" t="str">
        <x:v>Materials Engineers</x:v>
      </x:c>
      <x:c r="E202" s="22" t="n">
        <x:v>410</x:v>
      </x:c>
      <x:c r="F202" s="22" t="n">
        <x:v>125990</x:v>
      </x:c>
      <x:c r="G202" s="22" t="n">
        <x:f>IF(OR(E202="",F202=""),"",E202*F202)</x:f>
        <x:v>51655900</x:v>
      </x:c>
      <x:c r="H202" s="36" t="n">
        <x:v>0.26899999999999996</x:v>
      </x:c>
      <x:c r="I202" s="22" t="n">
        <x:f>IF(G202="","",IF(ISNUMBER(H202),G202,""))</x:f>
        <x:v>51655900</x:v>
      </x:c>
      <x:c r="J202" s="22" t="n">
        <x:f>IF(I202="","",I202*H202)</x:f>
        <x:v>13895437.099999998</x:v>
      </x:c>
      <x:c r="K202" t="str">
        <x:f>IF(G202="","MISSING OEWS",IF(ISNUMBER(H202),"MATCHED","MISSING WHARTON"))</x:f>
        <x:v>MATCHED</x:v>
      </x:c>
    </x:row>
    <x:row r="203">
      <x:c r="A203" t="str">
        <x:v>21</x:v>
      </x:c>
      <x:c r="B203" t="str">
        <x:v>Mining, Quarrying, and Oil and Gas Extraction</x:v>
      </x:c>
      <x:c r="C203" t="str">
        <x:v>17-2141</x:v>
      </x:c>
      <x:c r="D203" t="str">
        <x:v>Mechanical Engineers</x:v>
      </x:c>
      <x:c r="E203" s="22" t="n">
        <x:v>1420</x:v>
      </x:c>
      <x:c r="F203" s="22" t="n">
        <x:v>152630</x:v>
      </x:c>
      <x:c r="G203" s="22" t="n">
        <x:f>IF(OR(E203="",F203=""),"",E203*F203)</x:f>
        <x:v>216734600</x:v>
      </x:c>
      <x:c r="H203" s="36" t="n">
        <x:v>0.30079999999999996</x:v>
      </x:c>
      <x:c r="I203" s="22" t="n">
        <x:f>IF(G203="","",IF(ISNUMBER(H203),G203,""))</x:f>
        <x:v>216734600</x:v>
      </x:c>
      <x:c r="J203" s="22" t="n">
        <x:f>IF(I203="","",I203*H203)</x:f>
        <x:v>65193767.67999999</x:v>
      </x:c>
      <x:c r="K203" t="str">
        <x:f>IF(G203="","MISSING OEWS",IF(ISNUMBER(H203),"MATCHED","MISSING WHARTON"))</x:f>
        <x:v>MATCHED</x:v>
      </x:c>
    </x:row>
    <x:row r="204">
      <x:c r="A204" t="str">
        <x:v>21</x:v>
      </x:c>
      <x:c r="B204" t="str">
        <x:v>Mining, Quarrying, and Oil and Gas Extraction</x:v>
      </x:c>
      <x:c r="C204" t="str">
        <x:v>17-2151</x:v>
      </x:c>
      <x:c r="D204" t="str">
        <x:v>Mining and Geological Engineers, Including Mining Safety Engineers</x:v>
      </x:c>
      <x:c r="E204" s="22" t="n">
        <x:v>2610</x:v>
      </x:c>
      <x:c r="F204" s="22" t="n">
        <x:v>113050</x:v>
      </x:c>
      <x:c r="G204" s="22" t="n">
        <x:f>IF(OR(E204="",F204=""),"",E204*F204)</x:f>
        <x:v>295060500</x:v>
      </x:c>
      <x:c r="H204" s="36" t="n">
        <x:v>0.2861</x:v>
      </x:c>
      <x:c r="I204" s="22" t="n">
        <x:f>IF(G204="","",IF(ISNUMBER(H204),G204,""))</x:f>
        <x:v>295060500</x:v>
      </x:c>
      <x:c r="J204" s="22" t="n">
        <x:f>IF(I204="","",I204*H204)</x:f>
        <x:v>84416809.05000001</x:v>
      </x:c>
      <x:c r="K204" t="str">
        <x:f>IF(G204="","MISSING OEWS",IF(ISNUMBER(H204),"MATCHED","MISSING WHARTON"))</x:f>
        <x:v>MATCHED</x:v>
      </x:c>
    </x:row>
    <x:row r="205">
      <x:c r="A205" t="str">
        <x:v>21</x:v>
      </x:c>
      <x:c r="B205" t="str">
        <x:v>Mining, Quarrying, and Oil and Gas Extraction</x:v>
      </x:c>
      <x:c r="C205" t="str">
        <x:v>17-2171</x:v>
      </x:c>
      <x:c r="D205" t="str">
        <x:v>Petroleum Engineers</x:v>
      </x:c>
      <x:c r="E205" s="22" t="n">
        <x:v>9180</x:v>
      </x:c>
      <x:c r="F205" s="22" t="n">
        <x:v>170500</x:v>
      </x:c>
      <x:c r="G205" s="22" t="n">
        <x:f>IF(OR(E205="",F205=""),"",E205*F205)</x:f>
        <x:v>1565190000</x:v>
      </x:c>
      <x:c r="H205" s="36" t="n">
        <x:v>0.3065</x:v>
      </x:c>
      <x:c r="I205" s="22" t="n">
        <x:f>IF(G205="","",IF(ISNUMBER(H205),G205,""))</x:f>
        <x:v>1565190000</x:v>
      </x:c>
      <x:c r="J205" s="22" t="n">
        <x:f>IF(I205="","",I205*H205)</x:f>
        <x:v>479730735</x:v>
      </x:c>
      <x:c r="K205" t="str">
        <x:f>IF(G205="","MISSING OEWS",IF(ISNUMBER(H205),"MATCHED","MISSING WHARTON"))</x:f>
        <x:v>MATCHED</x:v>
      </x:c>
    </x:row>
    <x:row r="206">
      <x:c r="A206" t="str">
        <x:v>21</x:v>
      </x:c>
      <x:c r="B206" t="str">
        <x:v>Mining, Quarrying, and Oil and Gas Extraction</x:v>
      </x:c>
      <x:c r="C206" t="str">
        <x:v>17-2199</x:v>
      </x:c>
      <x:c r="D206" t="str">
        <x:v>Engineers, All Other</x:v>
      </x:c>
      <x:c r="E206" s="22" t="n">
        <x:v>1210</x:v>
      </x:c>
      <x:c r="F206" s="22" t="n">
        <x:v>116560</x:v>
      </x:c>
      <x:c r="G206" s="22" t="n">
        <x:f>IF(OR(E206="",F206=""),"",E206*F206)</x:f>
        <x:v>141037600</x:v>
      </x:c>
      <x:c r="H206" s="36" t="n">
        <x:v>0.315</x:v>
      </x:c>
      <x:c r="I206" s="22" t="n">
        <x:f>IF(G206="","",IF(ISNUMBER(H206),G206,""))</x:f>
        <x:v>141037600</x:v>
      </x:c>
      <x:c r="J206" s="22" t="n">
        <x:f>IF(I206="","",I206*H206)</x:f>
        <x:v>44426844</x:v>
      </x:c>
      <x:c r="K206" t="str">
        <x:f>IF(G206="","MISSING OEWS",IF(ISNUMBER(H206),"MATCHED","MISSING WHARTON"))</x:f>
        <x:v>MATCHED</x:v>
      </x:c>
    </x:row>
    <x:row r="207">
      <x:c r="A207" t="str">
        <x:v>21</x:v>
      </x:c>
      <x:c r="B207" t="str">
        <x:v>Mining, Quarrying, and Oil and Gas Extraction</x:v>
      </x:c>
      <x:c r="C207" t="str">
        <x:v>17-3011</x:v>
      </x:c>
      <x:c r="D207" t="str">
        <x:v>Architectural and Civil Drafters</x:v>
      </x:c>
      <x:c r="E207" s="22"/>
      <x:c r="F207" s="22" t="n">
        <x:v>82840</x:v>
      </x:c>
      <x:c r="G207" s="22" t="str">
        <x:f>IF(OR(E207="",F207=""),"",E207*F207)</x:f>
      </x:c>
      <x:c r="H207" s="36" t="n">
        <x:v>0.7</x:v>
      </x:c>
      <x:c r="I207" s="22" t="str">
        <x:f>IF(G207="","",IF(ISNUMBER(H207),G207,""))</x:f>
      </x:c>
      <x:c r="J207" s="22" t="str">
        <x:f>IF(I207="","",I207*H207)</x:f>
      </x:c>
      <x:c r="K207" t="str">
        <x:f>IF(G207="","MISSING OEWS",IF(ISNUMBER(H207),"MATCHED","MISSING WHARTON"))</x:f>
        <x:v>MISSING OEWS</x:v>
      </x:c>
    </x:row>
    <x:row r="208">
      <x:c r="A208" t="str">
        <x:v>21</x:v>
      </x:c>
      <x:c r="B208" t="str">
        <x:v>Mining, Quarrying, and Oil and Gas Extraction</x:v>
      </x:c>
      <x:c r="C208" t="str">
        <x:v>17-3013</x:v>
      </x:c>
      <x:c r="D208" t="str">
        <x:v>Mechanical Drafters</x:v>
      </x:c>
      <x:c r="E208" s="22" t="n">
        <x:v>90</x:v>
      </x:c>
      <x:c r="F208" s="22" t="n">
        <x:v>74150</x:v>
      </x:c>
      <x:c r="G208" s="22" t="n">
        <x:f>IF(OR(E208="",F208=""),"",E208*F208)</x:f>
        <x:v>6673500</x:v>
      </x:c>
      <x:c r="H208" s="36" t="n">
        <x:v>0.71</x:v>
      </x:c>
      <x:c r="I208" s="22" t="n">
        <x:f>IF(G208="","",IF(ISNUMBER(H208),G208,""))</x:f>
        <x:v>6673500</x:v>
      </x:c>
      <x:c r="J208" s="22" t="n">
        <x:f>IF(I208="","",I208*H208)</x:f>
        <x:v>4738185</x:v>
      </x:c>
      <x:c r="K208" t="str">
        <x:f>IF(G208="","MISSING OEWS",IF(ISNUMBER(H208),"MATCHED","MISSING WHARTON"))</x:f>
        <x:v>MATCHED</x:v>
      </x:c>
    </x:row>
    <x:row r="209">
      <x:c r="A209" t="str">
        <x:v>21</x:v>
      </x:c>
      <x:c r="B209" t="str">
        <x:v>Mining, Quarrying, and Oil and Gas Extraction</x:v>
      </x:c>
      <x:c r="C209" t="str">
        <x:v>17-3019</x:v>
      </x:c>
      <x:c r="D209" t="str">
        <x:v>Drafters, All Other</x:v>
      </x:c>
      <x:c r="E209" s="22" t="n">
        <x:v>140</x:v>
      </x:c>
      <x:c r="F209" s="22" t="n">
        <x:v>65540</x:v>
      </x:c>
      <x:c r="G209" s="22" t="n">
        <x:f>IF(OR(E209="",F209=""),"",E209*F209)</x:f>
        <x:v>9175600</x:v>
      </x:c>
      <x:c r="H209" s="36"/>
      <x:c r="I209" s="22" t="str">
        <x:f>IF(G209="","",IF(ISNUMBER(H209),G209,""))</x:f>
      </x:c>
      <x:c r="J209" s="22" t="str">
        <x:f>IF(I209="","",I209*H209)</x:f>
      </x:c>
      <x:c r="K209" t="str">
        <x:f>IF(G209="","MISSING OEWS",IF(ISNUMBER(H209),"MATCHED","MISSING WHARTON"))</x:f>
        <x:v>MISSING WHARTON</x:v>
      </x:c>
    </x:row>
    <x:row r="210">
      <x:c r="A210" t="str">
        <x:v>21</x:v>
      </x:c>
      <x:c r="B210" t="str">
        <x:v>Mining, Quarrying, and Oil and Gas Extraction</x:v>
      </x:c>
      <x:c r="C210" t="str">
        <x:v>17-3022</x:v>
      </x:c>
      <x:c r="D210" t="str">
        <x:v>Civil Engineering Technologists and Technicians</x:v>
      </x:c>
      <x:c r="E210" s="22" t="n">
        <x:v>50</x:v>
      </x:c>
      <x:c r="F210" s="22" t="n">
        <x:v>93160</x:v>
      </x:c>
      <x:c r="G210" s="22" t="n">
        <x:f>IF(OR(E210="",F210=""),"",E210*F210)</x:f>
        <x:v>4658000</x:v>
      </x:c>
      <x:c r="H210" s="36" t="n">
        <x:v>0.4567</x:v>
      </x:c>
      <x:c r="I210" s="22" t="n">
        <x:f>IF(G210="","",IF(ISNUMBER(H210),G210,""))</x:f>
        <x:v>4658000</x:v>
      </x:c>
      <x:c r="J210" s="22" t="n">
        <x:f>IF(I210="","",I210*H210)</x:f>
        <x:v>2127308.6</x:v>
      </x:c>
      <x:c r="K210" t="str">
        <x:f>IF(G210="","MISSING OEWS",IF(ISNUMBER(H210),"MATCHED","MISSING WHARTON"))</x:f>
        <x:v>MATCHED</x:v>
      </x:c>
    </x:row>
    <x:row r="211">
      <x:c r="A211" t="str">
        <x:v>21</x:v>
      </x:c>
      <x:c r="B211" t="str">
        <x:v>Mining, Quarrying, and Oil and Gas Extraction</x:v>
      </x:c>
      <x:c r="C211" t="str">
        <x:v>17-3023</x:v>
      </x:c>
      <x:c r="D211" t="str">
        <x:v>Electrical and Electronic Engineering Technologists and Technicians</x:v>
      </x:c>
      <x:c r="E211" s="22" t="n">
        <x:v>790</x:v>
      </x:c>
      <x:c r="F211" s="22" t="n">
        <x:v>82560</x:v>
      </x:c>
      <x:c r="G211" s="22" t="n">
        <x:f>IF(OR(E211="",F211=""),"",E211*F211)</x:f>
        <x:v>65222400</x:v>
      </x:c>
      <x:c r="H211" s="36" t="n">
        <x:v>0.4</x:v>
      </x:c>
      <x:c r="I211" s="22" t="n">
        <x:f>IF(G211="","",IF(ISNUMBER(H211),G211,""))</x:f>
        <x:v>65222400</x:v>
      </x:c>
      <x:c r="J211" s="22" t="n">
        <x:f>IF(I211="","",I211*H211)</x:f>
        <x:v>26088960</x:v>
      </x:c>
      <x:c r="K211" t="str">
        <x:f>IF(G211="","MISSING OEWS",IF(ISNUMBER(H211),"MATCHED","MISSING WHARTON"))</x:f>
        <x:v>MATCHED</x:v>
      </x:c>
    </x:row>
    <x:row r="212">
      <x:c r="A212" t="str">
        <x:v>21</x:v>
      </x:c>
      <x:c r="B212" t="str">
        <x:v>Mining, Quarrying, and Oil and Gas Extraction</x:v>
      </x:c>
      <x:c r="C212" t="str">
        <x:v>17-3024</x:v>
      </x:c>
      <x:c r="D212" t="str">
        <x:v>Electro-Mechanical and Mechatronics Technologists and Technicians</x:v>
      </x:c>
      <x:c r="E212" s="22" t="n">
        <x:v>210</x:v>
      </x:c>
      <x:c r="F212" s="22" t="n">
        <x:v>95140</x:v>
      </x:c>
      <x:c r="G212" s="22" t="n">
        <x:f>IF(OR(E212="",F212=""),"",E212*F212)</x:f>
        <x:v>19979400</x:v>
      </x:c>
      <x:c r="H212" s="36" t="n">
        <x:v>0.17809999999999998</x:v>
      </x:c>
      <x:c r="I212" s="22" t="n">
        <x:f>IF(G212="","",IF(ISNUMBER(H212),G212,""))</x:f>
        <x:v>19979400</x:v>
      </x:c>
      <x:c r="J212" s="22" t="n">
        <x:f>IF(I212="","",I212*H212)</x:f>
        <x:v>3558331.1399999997</x:v>
      </x:c>
      <x:c r="K212" t="str">
        <x:f>IF(G212="","MISSING OEWS",IF(ISNUMBER(H212),"MATCHED","MISSING WHARTON"))</x:f>
        <x:v>MATCHED</x:v>
      </x:c>
    </x:row>
    <x:row r="213">
      <x:c r="A213" t="str">
        <x:v>21</x:v>
      </x:c>
      <x:c r="B213" t="str">
        <x:v>Mining, Quarrying, and Oil and Gas Extraction</x:v>
      </x:c>
      <x:c r="C213" t="str">
        <x:v>17-3025</x:v>
      </x:c>
      <x:c r="D213" t="str">
        <x:v>Environmental Engineering Technologists and Technicians</x:v>
      </x:c>
      <x:c r="E213" s="22" t="n">
        <x:v>210</x:v>
      </x:c>
      <x:c r="F213" s="22" t="n">
        <x:v>75200</x:v>
      </x:c>
      <x:c r="G213" s="22" t="n">
        <x:f>IF(OR(E213="",F213=""),"",E213*F213)</x:f>
        <x:v>15792000</x:v>
      </x:c>
      <x:c r="H213" s="36" t="n">
        <x:v>0.46149999999999997</x:v>
      </x:c>
      <x:c r="I213" s="22" t="n">
        <x:f>IF(G213="","",IF(ISNUMBER(H213),G213,""))</x:f>
        <x:v>15792000</x:v>
      </x:c>
      <x:c r="J213" s="22" t="n">
        <x:f>IF(I213="","",I213*H213)</x:f>
        <x:v>7288007.999999999</x:v>
      </x:c>
      <x:c r="K213" t="str">
        <x:f>IF(G213="","MISSING OEWS",IF(ISNUMBER(H213),"MATCHED","MISSING WHARTON"))</x:f>
        <x:v>MATCHED</x:v>
      </x:c>
    </x:row>
    <x:row r="214">
      <x:c r="A214" t="str">
        <x:v>21</x:v>
      </x:c>
      <x:c r="B214" t="str">
        <x:v>Mining, Quarrying, and Oil and Gas Extraction</x:v>
      </x:c>
      <x:c r="C214" t="str">
        <x:v>17-3026</x:v>
      </x:c>
      <x:c r="D214" t="str">
        <x:v>Industrial Engineering Technologists and Technicians</x:v>
      </x:c>
      <x:c r="E214" s="22" t="n">
        <x:v>270</x:v>
      </x:c>
      <x:c r="F214" s="22" t="n">
        <x:v>93200</x:v>
      </x:c>
      <x:c r="G214" s="22" t="n">
        <x:f>IF(OR(E214="",F214=""),"",E214*F214)</x:f>
        <x:v>25164000</x:v>
      </x:c>
      <x:c r="H214" s="36" t="n">
        <x:v>0.28550000000000003</x:v>
      </x:c>
      <x:c r="I214" s="22" t="n">
        <x:f>IF(G214="","",IF(ISNUMBER(H214),G214,""))</x:f>
        <x:v>25164000</x:v>
      </x:c>
      <x:c r="J214" s="22" t="n">
        <x:f>IF(I214="","",I214*H214)</x:f>
        <x:v>7184322.000000001</x:v>
      </x:c>
      <x:c r="K214" t="str">
        <x:f>IF(G214="","MISSING OEWS",IF(ISNUMBER(H214),"MATCHED","MISSING WHARTON"))</x:f>
        <x:v>MATCHED</x:v>
      </x:c>
    </x:row>
    <x:row r="215">
      <x:c r="A215" t="str">
        <x:v>21</x:v>
      </x:c>
      <x:c r="B215" t="str">
        <x:v>Mining, Quarrying, and Oil and Gas Extraction</x:v>
      </x:c>
      <x:c r="C215" t="str">
        <x:v>17-3027</x:v>
      </x:c>
      <x:c r="D215" t="str">
        <x:v>Mechanical Engineering Technologists and Technicians</x:v>
      </x:c>
      <x:c r="E215" s="22" t="n">
        <x:v>560</x:v>
      </x:c>
      <x:c r="F215" s="22" t="n">
        <x:v>86280</x:v>
      </x:c>
      <x:c r="G215" s="22" t="n">
        <x:f>IF(OR(E215="",F215=""),"",E215*F215)</x:f>
        <x:v>48316800</x:v>
      </x:c>
      <x:c r="H215" s="36" t="n">
        <x:v>0.3125</x:v>
      </x:c>
      <x:c r="I215" s="22" t="n">
        <x:f>IF(G215="","",IF(ISNUMBER(H215),G215,""))</x:f>
        <x:v>48316800</x:v>
      </x:c>
      <x:c r="J215" s="22" t="n">
        <x:f>IF(I215="","",I215*H215)</x:f>
        <x:v>15099000</x:v>
      </x:c>
      <x:c r="K215" t="str">
        <x:f>IF(G215="","MISSING OEWS",IF(ISNUMBER(H215),"MATCHED","MISSING WHARTON"))</x:f>
        <x:v>MATCHED</x:v>
      </x:c>
    </x:row>
    <x:row r="216">
      <x:c r="A216" t="str">
        <x:v>21</x:v>
      </x:c>
      <x:c r="B216" t="str">
        <x:v>Mining, Quarrying, and Oil and Gas Extraction</x:v>
      </x:c>
      <x:c r="C216" t="str">
        <x:v>17-3028</x:v>
      </x:c>
      <x:c r="D216" t="str">
        <x:v>Calibration Technologists and Technicians</x:v>
      </x:c>
      <x:c r="E216" s="22" t="n">
        <x:v>560</x:v>
      </x:c>
      <x:c r="F216" s="22" t="n">
        <x:v>91280</x:v>
      </x:c>
      <x:c r="G216" s="22" t="n">
        <x:f>IF(OR(E216="",F216=""),"",E216*F216)</x:f>
        <x:v>51116800</x:v>
      </x:c>
      <x:c r="H216" s="36" t="n">
        <x:v>0.17329999999999998</x:v>
      </x:c>
      <x:c r="I216" s="22" t="n">
        <x:f>IF(G216="","",IF(ISNUMBER(H216),G216,""))</x:f>
        <x:v>51116800</x:v>
      </x:c>
      <x:c r="J216" s="22" t="n">
        <x:f>IF(I216="","",I216*H216)</x:f>
        <x:v>8858541.44</x:v>
      </x:c>
      <x:c r="K216" t="str">
        <x:f>IF(G216="","MISSING OEWS",IF(ISNUMBER(H216),"MATCHED","MISSING WHARTON"))</x:f>
        <x:v>MATCHED</x:v>
      </x:c>
    </x:row>
    <x:row r="217">
      <x:c r="A217" t="str">
        <x:v>21</x:v>
      </x:c>
      <x:c r="B217" t="str">
        <x:v>Mining, Quarrying, and Oil and Gas Extraction</x:v>
      </x:c>
      <x:c r="C217" t="str">
        <x:v>17-3029</x:v>
      </x:c>
      <x:c r="D217" t="str">
        <x:v>Engineering Technologists and Technicians, Except Drafters, All Other</x:v>
      </x:c>
      <x:c r="E217" s="22" t="n">
        <x:v>640</x:v>
      </x:c>
      <x:c r="F217" s="22" t="n">
        <x:v>82620</x:v>
      </x:c>
      <x:c r="G217" s="22" t="n">
        <x:f>IF(OR(E217="",F217=""),"",E217*F217)</x:f>
        <x:v>52876800</x:v>
      </x:c>
      <x:c r="H217" s="36" t="n">
        <x:v>0.1404</x:v>
      </x:c>
      <x:c r="I217" s="22" t="n">
        <x:f>IF(G217="","",IF(ISNUMBER(H217),G217,""))</x:f>
        <x:v>52876800</x:v>
      </x:c>
      <x:c r="J217" s="22" t="n">
        <x:f>IF(I217="","",I217*H217)</x:f>
        <x:v>7423902.72</x:v>
      </x:c>
      <x:c r="K217" t="str">
        <x:f>IF(G217="","MISSING OEWS",IF(ISNUMBER(H217),"MATCHED","MISSING WHARTON"))</x:f>
        <x:v>MATCHED</x:v>
      </x:c>
    </x:row>
    <x:row r="218">
      <x:c r="A218" t="str">
        <x:v>21</x:v>
      </x:c>
      <x:c r="B218" t="str">
        <x:v>Mining, Quarrying, and Oil and Gas Extraction</x:v>
      </x:c>
      <x:c r="C218" t="str">
        <x:v>17-3031</x:v>
      </x:c>
      <x:c r="D218" t="str">
        <x:v>Surveying and Mapping Technicians</x:v>
      </x:c>
      <x:c r="E218" s="22" t="n">
        <x:v>350</x:v>
      </x:c>
      <x:c r="F218" s="22" t="n">
        <x:v>67560</x:v>
      </x:c>
      <x:c r="G218" s="22" t="n">
        <x:f>IF(OR(E218="",F218=""),"",E218*F218)</x:f>
        <x:v>23646000</x:v>
      </x:c>
      <x:c r="H218" s="36" t="n">
        <x:v>0.6783</x:v>
      </x:c>
      <x:c r="I218" s="22" t="n">
        <x:f>IF(G218="","",IF(ISNUMBER(H218),G218,""))</x:f>
        <x:v>23646000</x:v>
      </x:c>
      <x:c r="J218" s="22" t="n">
        <x:f>IF(I218="","",I218*H218)</x:f>
        <x:v>16039081.8</x:v>
      </x:c>
      <x:c r="K218" t="str">
        <x:f>IF(G218="","MISSING OEWS",IF(ISNUMBER(H218),"MATCHED","MISSING WHARTON"))</x:f>
        <x:v>MATCHED</x:v>
      </x:c>
    </x:row>
    <x:row r="219">
      <x:c r="A219" t="str">
        <x:v>21</x:v>
      </x:c>
      <x:c r="B219" t="str">
        <x:v>Mining, Quarrying, and Oil and Gas Extraction</x:v>
      </x:c>
      <x:c r="C219" t="str">
        <x:v>19-2031</x:v>
      </x:c>
      <x:c r="D219" t="str">
        <x:v>Chemists</x:v>
      </x:c>
      <x:c r="E219" s="22" t="n">
        <x:v>190</x:v>
      </x:c>
      <x:c r="F219" s="22" t="n">
        <x:v>130530</x:v>
      </x:c>
      <x:c r="G219" s="22" t="n">
        <x:f>IF(OR(E219="",F219=""),"",E219*F219)</x:f>
        <x:v>24800700</x:v>
      </x:c>
      <x:c r="H219" s="36" t="n">
        <x:v>0.1808</x:v>
      </x:c>
      <x:c r="I219" s="22" t="n">
        <x:f>IF(G219="","",IF(ISNUMBER(H219),G219,""))</x:f>
        <x:v>24800700</x:v>
      </x:c>
      <x:c r="J219" s="22" t="n">
        <x:f>IF(I219="","",I219*H219)</x:f>
        <x:v>4483966.56</x:v>
      </x:c>
      <x:c r="K219" t="str">
        <x:f>IF(G219="","MISSING OEWS",IF(ISNUMBER(H219),"MATCHED","MISSING WHARTON"))</x:f>
        <x:v>MATCHED</x:v>
      </x:c>
    </x:row>
    <x:row r="220">
      <x:c r="A220" t="str">
        <x:v>21</x:v>
      </x:c>
      <x:c r="B220" t="str">
        <x:v>Mining, Quarrying, and Oil and Gas Extraction</x:v>
      </x:c>
      <x:c r="C220" t="str">
        <x:v>19-2041</x:v>
      </x:c>
      <x:c r="D220" t="str">
        <x:v>Environmental Scientists and Specialists, Including Health</x:v>
      </x:c>
      <x:c r="E220" s="22" t="n">
        <x:v>600</x:v>
      </x:c>
      <x:c r="F220" s="22" t="n">
        <x:v>106320</x:v>
      </x:c>
      <x:c r="G220" s="22" t="n">
        <x:f>IF(OR(E220="",F220=""),"",E220*F220)</x:f>
        <x:v>63792000</x:v>
      </x:c>
      <x:c r="H220" s="36" t="n">
        <x:v>0.46619999999999995</x:v>
      </x:c>
      <x:c r="I220" s="22" t="n">
        <x:f>IF(G220="","",IF(ISNUMBER(H220),G220,""))</x:f>
        <x:v>63792000</x:v>
      </x:c>
      <x:c r="J220" s="22" t="n">
        <x:f>IF(I220="","",I220*H220)</x:f>
        <x:v>29739830.4</x:v>
      </x:c>
      <x:c r="K220" t="str">
        <x:f>IF(G220="","MISSING OEWS",IF(ISNUMBER(H220),"MATCHED","MISSING WHARTON"))</x:f>
        <x:v>MATCHED</x:v>
      </x:c>
    </x:row>
    <x:row r="221">
      <x:c r="A221" t="str">
        <x:v>21</x:v>
      </x:c>
      <x:c r="B221" t="str">
        <x:v>Mining, Quarrying, and Oil and Gas Extraction</x:v>
      </x:c>
      <x:c r="C221" t="str">
        <x:v>19-2042</x:v>
      </x:c>
      <x:c r="D221" t="str">
        <x:v>Geoscientists, Except Hydrologists and Geographers</x:v>
      </x:c>
      <x:c r="E221" s="22" t="n">
        <x:v>4350</x:v>
      </x:c>
      <x:c r="F221" s="22" t="n">
        <x:v>161440</x:v>
      </x:c>
      <x:c r="G221" s="22" t="n">
        <x:f>IF(OR(E221="",F221=""),"",E221*F221)</x:f>
        <x:v>702264000</x:v>
      </x:c>
      <x:c r="H221" s="36" t="n">
        <x:v>0.2937</x:v>
      </x:c>
      <x:c r="I221" s="22" t="n">
        <x:f>IF(G221="","",IF(ISNUMBER(H221),G221,""))</x:f>
        <x:v>702264000</x:v>
      </x:c>
      <x:c r="J221" s="22" t="n">
        <x:f>IF(I221="","",I221*H221)</x:f>
        <x:v>206254936.8</x:v>
      </x:c>
      <x:c r="K221" t="str">
        <x:f>IF(G221="","MISSING OEWS",IF(ISNUMBER(H221),"MATCHED","MISSING WHARTON"))</x:f>
        <x:v>MATCHED</x:v>
      </x:c>
    </x:row>
    <x:row r="222">
      <x:c r="A222" t="str">
        <x:v>21</x:v>
      </x:c>
      <x:c r="B222" t="str">
        <x:v>Mining, Quarrying, and Oil and Gas Extraction</x:v>
      </x:c>
      <x:c r="C222" t="str">
        <x:v>19-3011</x:v>
      </x:c>
      <x:c r="D222" t="str">
        <x:v>Economists</x:v>
      </x:c>
      <x:c r="E222" s="22" t="n">
        <x:v>30</x:v>
      </x:c>
      <x:c r="F222" s="22" t="n">
        <x:v>206640</x:v>
      </x:c>
      <x:c r="G222" s="22" t="n">
        <x:f>IF(OR(E222="",F222=""),"",E222*F222)</x:f>
        <x:v>6199200</x:v>
      </x:c>
      <x:c r="H222" s="36" t="n">
        <x:v>0.5271</x:v>
      </x:c>
      <x:c r="I222" s="22" t="n">
        <x:f>IF(G222="","",IF(ISNUMBER(H222),G222,""))</x:f>
        <x:v>6199200</x:v>
      </x:c>
      <x:c r="J222" s="22" t="n">
        <x:f>IF(I222="","",I222*H222)</x:f>
        <x:v>3267598.3200000003</x:v>
      </x:c>
      <x:c r="K222" t="str">
        <x:f>IF(G222="","MISSING OEWS",IF(ISNUMBER(H222),"MATCHED","MISSING WHARTON"))</x:f>
        <x:v>MATCHED</x:v>
      </x:c>
    </x:row>
    <x:row r="223">
      <x:c r="A223" t="str">
        <x:v>21</x:v>
      </x:c>
      <x:c r="B223" t="str">
        <x:v>Mining, Quarrying, and Oil and Gas Extraction</x:v>
      </x:c>
      <x:c r="C223" t="str">
        <x:v>19-4031</x:v>
      </x:c>
      <x:c r="D223" t="str">
        <x:v>Chemical Technicians</x:v>
      </x:c>
      <x:c r="E223" s="22" t="n">
        <x:v>1040</x:v>
      </x:c>
      <x:c r="F223" s="22" t="n">
        <x:v>65050</x:v>
      </x:c>
      <x:c r="G223" s="22" t="n">
        <x:f>IF(OR(E223="",F223=""),"",E223*F223)</x:f>
        <x:v>67652000</x:v>
      </x:c>
      <x:c r="H223" s="36" t="n">
        <x:v>0.25</x:v>
      </x:c>
      <x:c r="I223" s="22" t="n">
        <x:f>IF(G223="","",IF(ISNUMBER(H223),G223,""))</x:f>
        <x:v>67652000</x:v>
      </x:c>
      <x:c r="J223" s="22" t="n">
        <x:f>IF(I223="","",I223*H223)</x:f>
        <x:v>16913000</x:v>
      </x:c>
      <x:c r="K223" t="str">
        <x:f>IF(G223="","MISSING OEWS",IF(ISNUMBER(H223),"MATCHED","MISSING WHARTON"))</x:f>
        <x:v>MATCHED</x:v>
      </x:c>
    </x:row>
    <x:row r="224">
      <x:c r="A224" t="str">
        <x:v>21</x:v>
      </x:c>
      <x:c r="B224" t="str">
        <x:v>Mining, Quarrying, and Oil and Gas Extraction</x:v>
      </x:c>
      <x:c r="C224" t="str">
        <x:v>19-4042</x:v>
      </x:c>
      <x:c r="D224" t="str">
        <x:v>Environmental Science and Protection Technicians, Including Health</x:v>
      </x:c>
      <x:c r="E224" s="22" t="n">
        <x:v>360</x:v>
      </x:c>
      <x:c r="F224" s="22" t="n">
        <x:v>72840</x:v>
      </x:c>
      <x:c r="G224" s="22" t="n">
        <x:f>IF(OR(E224="",F224=""),"",E224*F224)</x:f>
        <x:v>26222400</x:v>
      </x:c>
      <x:c r="H224" s="36" t="n">
        <x:v>0.2635</x:v>
      </x:c>
      <x:c r="I224" s="22" t="n">
        <x:f>IF(G224="","",IF(ISNUMBER(H224),G224,""))</x:f>
        <x:v>26222400</x:v>
      </x:c>
      <x:c r="J224" s="22" t="n">
        <x:f>IF(I224="","",I224*H224)</x:f>
        <x:v>6909602.4</x:v>
      </x:c>
      <x:c r="K224" t="str">
        <x:f>IF(G224="","MISSING OEWS",IF(ISNUMBER(H224),"MATCHED","MISSING WHARTON"))</x:f>
        <x:v>MATCHED</x:v>
      </x:c>
    </x:row>
    <x:row r="225">
      <x:c r="A225" t="str">
        <x:v>21</x:v>
      </x:c>
      <x:c r="B225" t="str">
        <x:v>Mining, Quarrying, and Oil and Gas Extraction</x:v>
      </x:c>
      <x:c r="C225" t="str">
        <x:v>19-4043</x:v>
      </x:c>
      <x:c r="D225" t="str">
        <x:v>Geological Technicians, Except Hydrologic Technicians</x:v>
      </x:c>
      <x:c r="E225" s="22" t="n">
        <x:v>2270</x:v>
      </x:c>
      <x:c r="F225" s="22" t="n">
        <x:v>62280</x:v>
      </x:c>
      <x:c r="G225" s="22" t="n">
        <x:f>IF(OR(E225="",F225=""),"",E225*F225)</x:f>
        <x:v>141375600</x:v>
      </x:c>
      <x:c r="H225" s="36" t="n">
        <x:v>0.3617</x:v>
      </x:c>
      <x:c r="I225" s="22" t="n">
        <x:f>IF(G225="","",IF(ISNUMBER(H225),G225,""))</x:f>
        <x:v>141375600</x:v>
      </x:c>
      <x:c r="J225" s="22" t="n">
        <x:f>IF(I225="","",I225*H225)</x:f>
        <x:v>51135554.52</x:v>
      </x:c>
      <x:c r="K225" t="str">
        <x:f>IF(G225="","MISSING OEWS",IF(ISNUMBER(H225),"MATCHED","MISSING WHARTON"))</x:f>
        <x:v>MATCHED</x:v>
      </x:c>
    </x:row>
    <x:row r="226">
      <x:c r="A226" t="str">
        <x:v>21</x:v>
      </x:c>
      <x:c r="B226" t="str">
        <x:v>Mining, Quarrying, and Oil and Gas Extraction</x:v>
      </x:c>
      <x:c r="C226" t="str">
        <x:v>19-4044</x:v>
      </x:c>
      <x:c r="D226" t="str">
        <x:v>Hydrologic Technicians</x:v>
      </x:c>
      <x:c r="E226" s="22" t="n">
        <x:v>190</x:v>
      </x:c>
      <x:c r="F226" s="22" t="n">
        <x:v>93730</x:v>
      </x:c>
      <x:c r="G226" s="22" t="n">
        <x:f>IF(OR(E226="",F226=""),"",E226*F226)</x:f>
        <x:v>17808700</x:v>
      </x:c>
      <x:c r="H226" s="36" t="n">
        <x:v>0.4562</x:v>
      </x:c>
      <x:c r="I226" s="22" t="n">
        <x:f>IF(G226="","",IF(ISNUMBER(H226),G226,""))</x:f>
        <x:v>17808700</x:v>
      </x:c>
      <x:c r="J226" s="22" t="n">
        <x:f>IF(I226="","",I226*H226)</x:f>
        <x:v>8124328.9399999995</x:v>
      </x:c>
      <x:c r="K226" t="str">
        <x:f>IF(G226="","MISSING OEWS",IF(ISNUMBER(H226),"MATCHED","MISSING WHARTON"))</x:f>
        <x:v>MATCHED</x:v>
      </x:c>
    </x:row>
    <x:row r="227">
      <x:c r="A227" t="str">
        <x:v>21</x:v>
      </x:c>
      <x:c r="B227" t="str">
        <x:v>Mining, Quarrying, and Oil and Gas Extraction</x:v>
      </x:c>
      <x:c r="C227" t="str">
        <x:v>19-4099</x:v>
      </x:c>
      <x:c r="D227" t="str">
        <x:v>Life, Physical, and Social Science Technicians, All Other</x:v>
      </x:c>
      <x:c r="E227" s="22" t="n">
        <x:v>140</x:v>
      </x:c>
      <x:c r="F227" s="22" t="n">
        <x:v>66890</x:v>
      </x:c>
      <x:c r="G227" s="22" t="n">
        <x:f>IF(OR(E227="",F227=""),"",E227*F227)</x:f>
        <x:v>9364600</x:v>
      </x:c>
      <x:c r="H227" s="36" t="n">
        <x:v>0.5519</x:v>
      </x:c>
      <x:c r="I227" s="22" t="n">
        <x:f>IF(G227="","",IF(ISNUMBER(H227),G227,""))</x:f>
        <x:v>9364600</x:v>
      </x:c>
      <x:c r="J227" s="22" t="n">
        <x:f>IF(I227="","",I227*H227)</x:f>
        <x:v>5168322.739999999</x:v>
      </x:c>
      <x:c r="K227" t="str">
        <x:f>IF(G227="","MISSING OEWS",IF(ISNUMBER(H227),"MATCHED","MISSING WHARTON"))</x:f>
        <x:v>MATCHED</x:v>
      </x:c>
    </x:row>
    <x:row r="228">
      <x:c r="A228" t="str">
        <x:v>21</x:v>
      </x:c>
      <x:c r="B228" t="str">
        <x:v>Mining, Quarrying, and Oil and Gas Extraction</x:v>
      </x:c>
      <x:c r="C228" t="str">
        <x:v>19-5011</x:v>
      </x:c>
      <x:c r="D228" t="str">
        <x:v>Occupational Health and Safety Specialists</x:v>
      </x:c>
      <x:c r="E228" s="22" t="n">
        <x:v>4010</x:v>
      </x:c>
      <x:c r="F228" s="22" t="n">
        <x:v>101660</x:v>
      </x:c>
      <x:c r="G228" s="22" t="n">
        <x:f>IF(OR(E228="",F228=""),"",E228*F228)</x:f>
        <x:v>407656600</x:v>
      </x:c>
      <x:c r="H228" s="36" t="n">
        <x:v>0.2786</x:v>
      </x:c>
      <x:c r="I228" s="22" t="n">
        <x:f>IF(G228="","",IF(ISNUMBER(H228),G228,""))</x:f>
        <x:v>407656600</x:v>
      </x:c>
      <x:c r="J228" s="22" t="n">
        <x:f>IF(I228="","",I228*H228)</x:f>
        <x:v>113573128.76</x:v>
      </x:c>
      <x:c r="K228" t="str">
        <x:f>IF(G228="","MISSING OEWS",IF(ISNUMBER(H228),"MATCHED","MISSING WHARTON"))</x:f>
        <x:v>MATCHED</x:v>
      </x:c>
    </x:row>
    <x:row r="229">
      <x:c r="A229" t="str">
        <x:v>21</x:v>
      </x:c>
      <x:c r="B229" t="str">
        <x:v>Mining, Quarrying, and Oil and Gas Extraction</x:v>
      </x:c>
      <x:c r="C229" t="str">
        <x:v>19-5012</x:v>
      </x:c>
      <x:c r="D229" t="str">
        <x:v>Occupational Health and Safety Technicians</x:v>
      </x:c>
      <x:c r="E229" s="22" t="n">
        <x:v>770</x:v>
      </x:c>
      <x:c r="F229" s="22" t="n">
        <x:v>81840</x:v>
      </x:c>
      <x:c r="G229" s="22" t="n">
        <x:f>IF(OR(E229="",F229=""),"",E229*F229)</x:f>
        <x:v>63016800</x:v>
      </x:c>
      <x:c r="H229" s="36" t="n">
        <x:v>0.2712</x:v>
      </x:c>
      <x:c r="I229" s="22" t="n">
        <x:f>IF(G229="","",IF(ISNUMBER(H229),G229,""))</x:f>
        <x:v>63016800</x:v>
      </x:c>
      <x:c r="J229" s="22" t="n">
        <x:f>IF(I229="","",I229*H229)</x:f>
        <x:v>17090156.16</x:v>
      </x:c>
      <x:c r="K229" t="str">
        <x:f>IF(G229="","MISSING OEWS",IF(ISNUMBER(H229),"MATCHED","MISSING WHARTON"))</x:f>
        <x:v>MATCHED</x:v>
      </x:c>
    </x:row>
    <x:row r="230">
      <x:c r="A230" t="str">
        <x:v>21</x:v>
      </x:c>
      <x:c r="B230" t="str">
        <x:v>Mining, Quarrying, and Oil and Gas Extraction</x:v>
      </x:c>
      <x:c r="C230" t="str">
        <x:v>23-1011</x:v>
      </x:c>
      <x:c r="D230" t="str">
        <x:v>Lawyers</x:v>
      </x:c>
      <x:c r="E230" s="22" t="n">
        <x:v>710</x:v>
      </x:c>
      <x:c r="F230" s="22" t="n">
        <x:v>264990</x:v>
      </x:c>
      <x:c r="G230" s="22" t="n">
        <x:f>IF(OR(E230="",F230=""),"",E230*F230)</x:f>
        <x:v>188142900</x:v>
      </x:c>
      <x:c r="H230" s="36" t="n">
        <x:v>0.45</x:v>
      </x:c>
      <x:c r="I230" s="22" t="n">
        <x:f>IF(G230="","",IF(ISNUMBER(H230),G230,""))</x:f>
        <x:v>188142900</x:v>
      </x:c>
      <x:c r="J230" s="22" t="n">
        <x:f>IF(I230="","",I230*H230)</x:f>
        <x:v>84664305</x:v>
      </x:c>
      <x:c r="K230" t="str">
        <x:f>IF(G230="","MISSING OEWS",IF(ISNUMBER(H230),"MATCHED","MISSING WHARTON"))</x:f>
        <x:v>MATCHED</x:v>
      </x:c>
    </x:row>
    <x:row r="231">
      <x:c r="A231" t="str">
        <x:v>21</x:v>
      </x:c>
      <x:c r="B231" t="str">
        <x:v>Mining, Quarrying, and Oil and Gas Extraction</x:v>
      </x:c>
      <x:c r="C231" t="str">
        <x:v>23-2011</x:v>
      </x:c>
      <x:c r="D231" t="str">
        <x:v>Paralegals and Legal Assistants</x:v>
      </x:c>
      <x:c r="E231" s="22" t="n">
        <x:v>110</x:v>
      </x:c>
      <x:c r="F231" s="22" t="n">
        <x:v>95380</x:v>
      </x:c>
      <x:c r="G231" s="22" t="n">
        <x:f>IF(OR(E231="",F231=""),"",E231*F231)</x:f>
        <x:v>10491800</x:v>
      </x:c>
      <x:c r="H231" s="36" t="n">
        <x:v>0.5917</x:v>
      </x:c>
      <x:c r="I231" s="22" t="n">
        <x:f>IF(G231="","",IF(ISNUMBER(H231),G231,""))</x:f>
        <x:v>10491800</x:v>
      </x:c>
      <x:c r="J231" s="22" t="n">
        <x:f>IF(I231="","",I231*H231)</x:f>
        <x:v>6207998.06</x:v>
      </x:c>
      <x:c r="K231" t="str">
        <x:f>IF(G231="","MISSING OEWS",IF(ISNUMBER(H231),"MATCHED","MISSING WHARTON"))</x:f>
        <x:v>MATCHED</x:v>
      </x:c>
    </x:row>
    <x:row r="232">
      <x:c r="A232" t="str">
        <x:v>21</x:v>
      </x:c>
      <x:c r="B232" t="str">
        <x:v>Mining, Quarrying, and Oil and Gas Extraction</x:v>
      </x:c>
      <x:c r="C232" t="str">
        <x:v>23-2093</x:v>
      </x:c>
      <x:c r="D232" t="str">
        <x:v>Title Examiners, Abstractors, and Searchers</x:v>
      </x:c>
      <x:c r="E232" s="22" t="n">
        <x:v>990</x:v>
      </x:c>
      <x:c r="F232" s="22" t="n">
        <x:v>89210</x:v>
      </x:c>
      <x:c r="G232" s="22" t="n">
        <x:f>IF(OR(E232="",F232=""),"",E232*F232)</x:f>
        <x:v>88317900</x:v>
      </x:c>
      <x:c r="H232" s="36" t="n">
        <x:v>0.8794</x:v>
      </x:c>
      <x:c r="I232" s="22" t="n">
        <x:f>IF(G232="","",IF(ISNUMBER(H232),G232,""))</x:f>
        <x:v>88317900</x:v>
      </x:c>
      <x:c r="J232" s="22" t="n">
        <x:f>IF(I232="","",I232*H232)</x:f>
        <x:v>77666761.25999999</x:v>
      </x:c>
      <x:c r="K232" t="str">
        <x:f>IF(G232="","MISSING OEWS",IF(ISNUMBER(H232),"MATCHED","MISSING WHARTON"))</x:f>
        <x:v>MATCHED</x:v>
      </x:c>
    </x:row>
    <x:row r="233">
      <x:c r="A233" t="str">
        <x:v>21</x:v>
      </x:c>
      <x:c r="B233" t="str">
        <x:v>Mining, Quarrying, and Oil and Gas Extraction</x:v>
      </x:c>
      <x:c r="C233" t="str">
        <x:v>23-2099</x:v>
      </x:c>
      <x:c r="D233" t="str">
        <x:v>Legal Support Workers, All Other</x:v>
      </x:c>
      <x:c r="E233" s="22" t="n">
        <x:v>200</x:v>
      </x:c>
      <x:c r="F233" s="22" t="n">
        <x:v>107580</x:v>
      </x:c>
      <x:c r="G233" s="22" t="n">
        <x:f>IF(OR(E233="",F233=""),"",E233*F233)</x:f>
        <x:v>21516000</x:v>
      </x:c>
      <x:c r="H233" s="36"/>
      <x:c r="I233" s="22" t="str">
        <x:f>IF(G233="","",IF(ISNUMBER(H233),G233,""))</x:f>
      </x:c>
      <x:c r="J233" s="22" t="str">
        <x:f>IF(I233="","",I233*H233)</x:f>
      </x:c>
      <x:c r="K233" t="str">
        <x:f>IF(G233="","MISSING OEWS",IF(ISNUMBER(H233),"MATCHED","MISSING WHARTON"))</x:f>
        <x:v>MISSING WHARTON</x:v>
      </x:c>
    </x:row>
    <x:row r="234">
      <x:c r="A234" t="str">
        <x:v>21</x:v>
      </x:c>
      <x:c r="B234" t="str">
        <x:v>Mining, Quarrying, and Oil and Gas Extraction</x:v>
      </x:c>
      <x:c r="C234" t="str">
        <x:v>27-3031</x:v>
      </x:c>
      <x:c r="D234" t="str">
        <x:v>Public Relations Specialists</x:v>
      </x:c>
      <x:c r="E234" s="22" t="n">
        <x:v>240</x:v>
      </x:c>
      <x:c r="F234" s="22" t="n">
        <x:v>81670</x:v>
      </x:c>
      <x:c r="G234" s="22" t="n">
        <x:f>IF(OR(E234="",F234=""),"",E234*F234)</x:f>
        <x:v>19600800</x:v>
      </x:c>
      <x:c r="H234" s="36" t="n">
        <x:v>0.575</x:v>
      </x:c>
      <x:c r="I234" s="22" t="n">
        <x:f>IF(G234="","",IF(ISNUMBER(H234),G234,""))</x:f>
        <x:v>19600800</x:v>
      </x:c>
      <x:c r="J234" s="22" t="n">
        <x:f>IF(I234="","",I234*H234)</x:f>
        <x:v>11270460</x:v>
      </x:c>
      <x:c r="K234" t="str">
        <x:f>IF(G234="","MISSING OEWS",IF(ISNUMBER(H234),"MATCHED","MISSING WHARTON"))</x:f>
        <x:v>MATCHED</x:v>
      </x:c>
    </x:row>
    <x:row r="235">
      <x:c r="A235" t="str">
        <x:v>21</x:v>
      </x:c>
      <x:c r="B235" t="str">
        <x:v>Mining, Quarrying, and Oil and Gas Extraction</x:v>
      </x:c>
      <x:c r="C235" t="str">
        <x:v>27-3042</x:v>
      </x:c>
      <x:c r="D235" t="str">
        <x:v>Technical Writers</x:v>
      </x:c>
      <x:c r="E235" s="22"/>
      <x:c r="F235" s="22" t="n">
        <x:v>78330</x:v>
      </x:c>
      <x:c r="G235" s="22" t="str">
        <x:f>IF(OR(E235="",F235=""),"",E235*F235)</x:f>
      </x:c>
      <x:c r="H235" s="36" t="n">
        <x:v>0.71</x:v>
      </x:c>
      <x:c r="I235" s="22" t="str">
        <x:f>IF(G235="","",IF(ISNUMBER(H235),G235,""))</x:f>
      </x:c>
      <x:c r="J235" s="22" t="str">
        <x:f>IF(I235="","",I235*H235)</x:f>
      </x:c>
      <x:c r="K235" t="str">
        <x:f>IF(G235="","MISSING OEWS",IF(ISNUMBER(H235),"MATCHED","MISSING WHARTON"))</x:f>
        <x:v>MISSING OEWS</x:v>
      </x:c>
    </x:row>
    <x:row r="236">
      <x:c r="A236" t="str">
        <x:v>21</x:v>
      </x:c>
      <x:c r="B236" t="str">
        <x:v>Mining, Quarrying, and Oil and Gas Extraction</x:v>
      </x:c>
      <x:c r="C236" t="str">
        <x:v>29-1071</x:v>
      </x:c>
      <x:c r="D236" t="str">
        <x:v>Physician Assistants</x:v>
      </x:c>
      <x:c r="E236" s="22"/>
      <x:c r="F236" s="22" t="n">
        <x:v>138540</x:v>
      </x:c>
      <x:c r="G236" s="22" t="str">
        <x:f>IF(OR(E236="",F236=""),"",E236*F236)</x:f>
      </x:c>
      <x:c r="H236" s="36" t="n">
        <x:v>0.1495</x:v>
      </x:c>
      <x:c r="I236" s="22" t="str">
        <x:f>IF(G236="","",IF(ISNUMBER(H236),G236,""))</x:f>
      </x:c>
      <x:c r="J236" s="22" t="str">
        <x:f>IF(I236="","",I236*H236)</x:f>
      </x:c>
      <x:c r="K236" t="str">
        <x:f>IF(G236="","MISSING OEWS",IF(ISNUMBER(H236),"MATCHED","MISSING WHARTON"))</x:f>
        <x:v>MISSING OEWS</x:v>
      </x:c>
    </x:row>
    <x:row r="237">
      <x:c r="A237" t="str">
        <x:v>21</x:v>
      </x:c>
      <x:c r="B237" t="str">
        <x:v>Mining, Quarrying, and Oil and Gas Extraction</x:v>
      </x:c>
      <x:c r="C237" t="str">
        <x:v>29-2042</x:v>
      </x:c>
      <x:c r="D237" t="str">
        <x:v>Emergency Medical Technicians</x:v>
      </x:c>
      <x:c r="E237" s="22" t="n">
        <x:v>60</x:v>
      </x:c>
      <x:c r="F237" s="22" t="n">
        <x:v>78490</x:v>
      </x:c>
      <x:c r="G237" s="22" t="n">
        <x:f>IF(OR(E237="",F237=""),"",E237*F237)</x:f>
        <x:v>4709400</x:v>
      </x:c>
      <x:c r="H237" s="36" t="n">
        <x:v>0.07919999999999999</x:v>
      </x:c>
      <x:c r="I237" s="22" t="n">
        <x:f>IF(G237="","",IF(ISNUMBER(H237),G237,""))</x:f>
        <x:v>4709400</x:v>
      </x:c>
      <x:c r="J237" s="22" t="n">
        <x:f>IF(I237="","",I237*H237)</x:f>
        <x:v>372984.48</x:v>
      </x:c>
      <x:c r="K237" t="str">
        <x:f>IF(G237="","MISSING OEWS",IF(ISNUMBER(H237),"MATCHED","MISSING WHARTON"))</x:f>
        <x:v>MATCHED</x:v>
      </x:c>
    </x:row>
    <x:row r="238">
      <x:c r="A238" t="str">
        <x:v>21</x:v>
      </x:c>
      <x:c r="B238" t="str">
        <x:v>Mining, Quarrying, and Oil and Gas Extraction</x:v>
      </x:c>
      <x:c r="C238" t="str">
        <x:v>29-2043</x:v>
      </x:c>
      <x:c r="D238" t="str">
        <x:v>Paramedics</x:v>
      </x:c>
      <x:c r="E238" s="22"/>
      <x:c r="F238" s="22" t="n">
        <x:v>68110</x:v>
      </x:c>
      <x:c r="G238" s="22" t="str">
        <x:f>IF(OR(E238="",F238=""),"",E238*F238)</x:f>
      </x:c>
      <x:c r="H238" s="36" t="n">
        <x:v>0</x:v>
      </x:c>
      <x:c r="I238" s="22" t="str">
        <x:f>IF(G238="","",IF(ISNUMBER(H238),G238,""))</x:f>
      </x:c>
      <x:c r="J238" s="22" t="str">
        <x:f>IF(I238="","",I238*H238)</x:f>
      </x:c>
      <x:c r="K238" t="str">
        <x:f>IF(G238="","MISSING OEWS",IF(ISNUMBER(H238),"MATCHED","MISSING WHARTON"))</x:f>
        <x:v>MISSING OEWS</x:v>
      </x:c>
    </x:row>
    <x:row r="239">
      <x:c r="A239" t="str">
        <x:v>21</x:v>
      </x:c>
      <x:c r="B239" t="str">
        <x:v>Mining, Quarrying, and Oil and Gas Extraction</x:v>
      </x:c>
      <x:c r="C239" t="str">
        <x:v>33-1091</x:v>
      </x:c>
      <x:c r="D239" t="str">
        <x:v>First-Line Supervisors of Security Workers</x:v>
      </x:c>
      <x:c r="E239" s="22" t="n">
        <x:v>30</x:v>
      </x:c>
      <x:c r="F239" s="22" t="n">
        <x:v>106740</x:v>
      </x:c>
      <x:c r="G239" s="22" t="n">
        <x:f>IF(OR(E239="",F239=""),"",E239*F239)</x:f>
        <x:v>3202200</x:v>
      </x:c>
      <x:c r="H239" s="36" t="n">
        <x:v>0.39289999999999997</x:v>
      </x:c>
      <x:c r="I239" s="22" t="n">
        <x:f>IF(G239="","",IF(ISNUMBER(H239),G239,""))</x:f>
        <x:v>3202200</x:v>
      </x:c>
      <x:c r="J239" s="22" t="n">
        <x:f>IF(I239="","",I239*H239)</x:f>
        <x:v>1258144.38</x:v>
      </x:c>
      <x:c r="K239" t="str">
        <x:f>IF(G239="","MISSING OEWS",IF(ISNUMBER(H239),"MATCHED","MISSING WHARTON"))</x:f>
        <x:v>MATCHED</x:v>
      </x:c>
    </x:row>
    <x:row r="240">
      <x:c r="A240" t="str">
        <x:v>21</x:v>
      </x:c>
      <x:c r="B240" t="str">
        <x:v>Mining, Quarrying, and Oil and Gas Extraction</x:v>
      </x:c>
      <x:c r="C240" t="str">
        <x:v>33-9032</x:v>
      </x:c>
      <x:c r="D240" t="str">
        <x:v>Security Guards</x:v>
      </x:c>
      <x:c r="E240" s="22" t="n">
        <x:v>930</x:v>
      </x:c>
      <x:c r="F240" s="22" t="n">
        <x:v>47890</x:v>
      </x:c>
      <x:c r="G240" s="22" t="n">
        <x:f>IF(OR(E240="",F240=""),"",E240*F240)</x:f>
        <x:v>44537700</x:v>
      </x:c>
      <x:c r="H240" s="36" t="n">
        <x:v>0.13570000000000002</x:v>
      </x:c>
      <x:c r="I240" s="22" t="n">
        <x:f>IF(G240="","",IF(ISNUMBER(H240),G240,""))</x:f>
        <x:v>44537700</x:v>
      </x:c>
      <x:c r="J240" s="22" t="n">
        <x:f>IF(I240="","",I240*H240)</x:f>
        <x:v>6043765.890000001</x:v>
      </x:c>
      <x:c r="K240" t="str">
        <x:f>IF(G240="","MISSING OEWS",IF(ISNUMBER(H240),"MATCHED","MISSING WHARTON"))</x:f>
        <x:v>MATCHED</x:v>
      </x:c>
    </x:row>
    <x:row r="241">
      <x:c r="A241" t="str">
        <x:v>21</x:v>
      </x:c>
      <x:c r="B241" t="str">
        <x:v>Mining, Quarrying, and Oil and Gas Extraction</x:v>
      </x:c>
      <x:c r="C241" t="str">
        <x:v>37-1011</x:v>
      </x:c>
      <x:c r="D241" t="str">
        <x:v>First-Line Supervisors of Housekeeping and Janitorial Workers</x:v>
      </x:c>
      <x:c r="E241" s="22" t="n">
        <x:v>30</x:v>
      </x:c>
      <x:c r="F241" s="22" t="n">
        <x:v>66940</x:v>
      </x:c>
      <x:c r="G241" s="22" t="n">
        <x:f>IF(OR(E241="",F241=""),"",E241*F241)</x:f>
        <x:v>2008200</x:v>
      </x:c>
      <x:c r="H241" s="36" t="n">
        <x:v>0.22690000000000002</x:v>
      </x:c>
      <x:c r="I241" s="22" t="n">
        <x:f>IF(G241="","",IF(ISNUMBER(H241),G241,""))</x:f>
        <x:v>2008200</x:v>
      </x:c>
      <x:c r="J241" s="22" t="n">
        <x:f>IF(I241="","",I241*H241)</x:f>
        <x:v>455660.58</x:v>
      </x:c>
      <x:c r="K241" t="str">
        <x:f>IF(G241="","MISSING OEWS",IF(ISNUMBER(H241),"MATCHED","MISSING WHARTON"))</x:f>
        <x:v>MATCHED</x:v>
      </x:c>
    </x:row>
    <x:row r="242">
      <x:c r="A242" t="str">
        <x:v>21</x:v>
      </x:c>
      <x:c r="B242" t="str">
        <x:v>Mining, Quarrying, and Oil and Gas Extraction</x:v>
      </x:c>
      <x:c r="C242" t="str">
        <x:v>37-2011</x:v>
      </x:c>
      <x:c r="D242" t="str">
        <x:v>Janitors and Cleaners, Except Maids and Housekeeping Cleaners</x:v>
      </x:c>
      <x:c r="E242" s="22" t="n">
        <x:v>800</x:v>
      </x:c>
      <x:c r="F242" s="22" t="n">
        <x:v>42690</x:v>
      </x:c>
      <x:c r="G242" s="22" t="n">
        <x:f>IF(OR(E242="",F242=""),"",E242*F242)</x:f>
        <x:v>34152000</x:v>
      </x:c>
      <x:c r="H242" s="36" t="n">
        <x:v>0</x:v>
      </x:c>
      <x:c r="I242" s="22" t="n">
        <x:f>IF(G242="","",IF(ISNUMBER(H242),G242,""))</x:f>
        <x:v>34152000</x:v>
      </x:c>
      <x:c r="J242" s="22" t="n">
        <x:f>IF(I242="","",I242*H242)</x:f>
        <x:v>0</x:v>
      </x:c>
      <x:c r="K242" t="str">
        <x:f>IF(G242="","MISSING OEWS",IF(ISNUMBER(H242),"MATCHED","MISSING WHARTON"))</x:f>
        <x:v>MATCHED</x:v>
      </x:c>
    </x:row>
    <x:row r="243">
      <x:c r="A243" t="str">
        <x:v>21</x:v>
      </x:c>
      <x:c r="B243" t="str">
        <x:v>Mining, Quarrying, and Oil and Gas Extraction</x:v>
      </x:c>
      <x:c r="C243" t="str">
        <x:v>37-2012</x:v>
      </x:c>
      <x:c r="D243" t="str">
        <x:v>Maids and Housekeeping Cleaners</x:v>
      </x:c>
      <x:c r="E243" s="22" t="n">
        <x:v>80</x:v>
      </x:c>
      <x:c r="F243" s="22" t="n">
        <x:v>39540</x:v>
      </x:c>
      <x:c r="G243" s="22" t="n">
        <x:f>IF(OR(E243="",F243=""),"",E243*F243)</x:f>
        <x:v>3163200</x:v>
      </x:c>
      <x:c r="H243" s="36" t="n">
        <x:v>0</x:v>
      </x:c>
      <x:c r="I243" s="22" t="n">
        <x:f>IF(G243="","",IF(ISNUMBER(H243),G243,""))</x:f>
        <x:v>3163200</x:v>
      </x:c>
      <x:c r="J243" s="22" t="n">
        <x:f>IF(I243="","",I243*H243)</x:f>
        <x:v>0</x:v>
      </x:c>
      <x:c r="K243" t="str">
        <x:f>IF(G243="","MISSING OEWS",IF(ISNUMBER(H243),"MATCHED","MISSING WHARTON"))</x:f>
        <x:v>MATCHED</x:v>
      </x:c>
    </x:row>
    <x:row r="244">
      <x:c r="A244" t="str">
        <x:v>21</x:v>
      </x:c>
      <x:c r="B244" t="str">
        <x:v>Mining, Quarrying, and Oil and Gas Extraction</x:v>
      </x:c>
      <x:c r="C244" t="str">
        <x:v>37-2019</x:v>
      </x:c>
      <x:c r="D244" t="str">
        <x:v>Building Cleaning Workers, All Other</x:v>
      </x:c>
      <x:c r="E244" s="22"/>
      <x:c r="F244" s="22" t="n">
        <x:v>49930</x:v>
      </x:c>
      <x:c r="G244" s="22" t="str">
        <x:f>IF(OR(E244="",F244=""),"",E244*F244)</x:f>
      </x:c>
      <x:c r="H244" s="36"/>
      <x:c r="I244" s="22" t="str">
        <x:f>IF(G244="","",IF(ISNUMBER(H244),G244,""))</x:f>
      </x:c>
      <x:c r="J244" s="22" t="str">
        <x:f>IF(I244="","",I244*H244)</x:f>
      </x:c>
      <x:c r="K244" t="str">
        <x:f>IF(G244="","MISSING OEWS",IF(ISNUMBER(H244),"MATCHED","MISSING WHARTON"))</x:f>
        <x:v>MISSING OEWS</x:v>
      </x:c>
    </x:row>
    <x:row r="245">
      <x:c r="A245" t="str">
        <x:v>21</x:v>
      </x:c>
      <x:c r="B245" t="str">
        <x:v>Mining, Quarrying, and Oil and Gas Extraction</x:v>
      </x:c>
      <x:c r="C245" t="str">
        <x:v>37-3011</x:v>
      </x:c>
      <x:c r="D245" t="str">
        <x:v>Landscaping and Groundskeeping Workers</x:v>
      </x:c>
      <x:c r="E245" s="22" t="n">
        <x:v>90</x:v>
      </x:c>
      <x:c r="F245" s="22" t="n">
        <x:v>45080</x:v>
      </x:c>
      <x:c r="G245" s="22" t="n">
        <x:f>IF(OR(E245="",F245=""),"",E245*F245)</x:f>
        <x:v>4057200</x:v>
      </x:c>
      <x:c r="H245" s="36" t="n">
        <x:v>0</x:v>
      </x:c>
      <x:c r="I245" s="22" t="n">
        <x:f>IF(G245="","",IF(ISNUMBER(H245),G245,""))</x:f>
        <x:v>4057200</x:v>
      </x:c>
      <x:c r="J245" s="22" t="n">
        <x:f>IF(I245="","",I245*H245)</x:f>
        <x:v>0</x:v>
      </x:c>
      <x:c r="K245" t="str">
        <x:f>IF(G245="","MISSING OEWS",IF(ISNUMBER(H245),"MATCHED","MISSING WHARTON"))</x:f>
        <x:v>MATCHED</x:v>
      </x:c>
    </x:row>
    <x:row r="246">
      <x:c r="A246" t="str">
        <x:v>21</x:v>
      </x:c>
      <x:c r="B246" t="str">
        <x:v>Mining, Quarrying, and Oil and Gas Extraction</x:v>
      </x:c>
      <x:c r="C246" t="str">
        <x:v>41-1012</x:v>
      </x:c>
      <x:c r="D246" t="str">
        <x:v>First-Line Supervisors of Non-Retail Sales Workers</x:v>
      </x:c>
      <x:c r="E246" s="22" t="n">
        <x:v>230</x:v>
      </x:c>
      <x:c r="F246" s="22" t="n">
        <x:v>133080</x:v>
      </x:c>
      <x:c r="G246" s="22" t="n">
        <x:f>IF(OR(E246="",F246=""),"",E246*F246)</x:f>
        <x:v>30608400</x:v>
      </x:c>
      <x:c r="H246" s="36" t="n">
        <x:v>0.4833</x:v>
      </x:c>
      <x:c r="I246" s="22" t="n">
        <x:f>IF(G246="","",IF(ISNUMBER(H246),G246,""))</x:f>
        <x:v>30608400</x:v>
      </x:c>
      <x:c r="J246" s="22" t="n">
        <x:f>IF(I246="","",I246*H246)</x:f>
        <x:v>14793039.72</x:v>
      </x:c>
      <x:c r="K246" t="str">
        <x:f>IF(G246="","MISSING OEWS",IF(ISNUMBER(H246),"MATCHED","MISSING WHARTON"))</x:f>
        <x:v>MATCHED</x:v>
      </x:c>
    </x:row>
    <x:row r="247">
      <x:c r="A247" t="str">
        <x:v>21</x:v>
      </x:c>
      <x:c r="B247" t="str">
        <x:v>Mining, Quarrying, and Oil and Gas Extraction</x:v>
      </x:c>
      <x:c r="C247" t="str">
        <x:v>41-2011</x:v>
      </x:c>
      <x:c r="D247" t="str">
        <x:v>Cashiers</x:v>
      </x:c>
      <x:c r="E247" s="22"/>
      <x:c r="F247" s="22" t="n">
        <x:v>23890</x:v>
      </x:c>
      <x:c r="G247" s="22" t="str">
        <x:f>IF(OR(E247="",F247=""),"",E247*F247)</x:f>
      </x:c>
      <x:c r="H247" s="36" t="n">
        <x:v>0.6672</x:v>
      </x:c>
      <x:c r="I247" s="22" t="str">
        <x:f>IF(G247="","",IF(ISNUMBER(H247),G247,""))</x:f>
      </x:c>
      <x:c r="J247" s="22" t="str">
        <x:f>IF(I247="","",I247*H247)</x:f>
      </x:c>
      <x:c r="K247" t="str">
        <x:f>IF(G247="","MISSING OEWS",IF(ISNUMBER(H247),"MATCHED","MISSING WHARTON"))</x:f>
        <x:v>MISSING OEWS</x:v>
      </x:c>
    </x:row>
    <x:row r="248">
      <x:c r="A248" t="str">
        <x:v>21</x:v>
      </x:c>
      <x:c r="B248" t="str">
        <x:v>Mining, Quarrying, and Oil and Gas Extraction</x:v>
      </x:c>
      <x:c r="C248" t="str">
        <x:v>41-2031</x:v>
      </x:c>
      <x:c r="D248" t="str">
        <x:v>Retail Salespersons</x:v>
      </x:c>
      <x:c r="E248" s="22"/>
      <x:c r="F248" s="22" t="n">
        <x:v>42960</x:v>
      </x:c>
      <x:c r="G248" s="22" t="str">
        <x:f>IF(OR(E248="",F248=""),"",E248*F248)</x:f>
      </x:c>
      <x:c r="H248" s="36" t="n">
        <x:v>0.4938</x:v>
      </x:c>
      <x:c r="I248" s="22" t="str">
        <x:f>IF(G248="","",IF(ISNUMBER(H248),G248,""))</x:f>
      </x:c>
      <x:c r="J248" s="22" t="str">
        <x:f>IF(I248="","",I248*H248)</x:f>
      </x:c>
      <x:c r="K248" t="str">
        <x:f>IF(G248="","MISSING OEWS",IF(ISNUMBER(H248),"MATCHED","MISSING WHARTON"))</x:f>
        <x:v>MISSING OEWS</x:v>
      </x:c>
    </x:row>
    <x:row r="249">
      <x:c r="A249" t="str">
        <x:v>21</x:v>
      </x:c>
      <x:c r="B249" t="str">
        <x:v>Mining, Quarrying, and Oil and Gas Extraction</x:v>
      </x:c>
      <x:c r="C249" t="str">
        <x:v>41-3031</x:v>
      </x:c>
      <x:c r="D249" t="str">
        <x:v>Securities, Commodities, and Financial Services Sales Agents</x:v>
      </x:c>
      <x:c r="E249" s="22" t="n">
        <x:v>160</x:v>
      </x:c>
      <x:c r="F249" s="22" t="n">
        <x:v>187570</x:v>
      </x:c>
      <x:c r="G249" s="22" t="n">
        <x:f>IF(OR(E249="",F249=""),"",E249*F249)</x:f>
        <x:v>30011200</x:v>
      </x:c>
      <x:c r="H249" s="36" t="n">
        <x:v>0.845</x:v>
      </x:c>
      <x:c r="I249" s="22" t="n">
        <x:f>IF(G249="","",IF(ISNUMBER(H249),G249,""))</x:f>
        <x:v>30011200</x:v>
      </x:c>
      <x:c r="J249" s="22" t="n">
        <x:f>IF(I249="","",I249*H249)</x:f>
        <x:v>25359464</x:v>
      </x:c>
      <x:c r="K249" t="str">
        <x:f>IF(G249="","MISSING OEWS",IF(ISNUMBER(H249),"MATCHED","MISSING WHARTON"))</x:f>
        <x:v>MATCHED</x:v>
      </x:c>
    </x:row>
    <x:row r="250">
      <x:c r="A250" t="str">
        <x:v>21</x:v>
      </x:c>
      <x:c r="B250" t="str">
        <x:v>Mining, Quarrying, and Oil and Gas Extraction</x:v>
      </x:c>
      <x:c r="C250" t="str">
        <x:v>41-3091</x:v>
      </x:c>
      <x:c r="D250" t="str">
        <x:v>Sales Representatives of Services, Except Advertising, Insurance, Financial Services, and Travel</x:v>
      </x:c>
      <x:c r="E250" s="22" t="n">
        <x:v>4640</x:v>
      </x:c>
      <x:c r="F250" s="22" t="n">
        <x:v>108400</x:v>
      </x:c>
      <x:c r="G250" s="22" t="n">
        <x:f>IF(OR(E250="",F250=""),"",E250*F250)</x:f>
        <x:v>502976000</x:v>
      </x:c>
      <x:c r="H250" s="36" t="n">
        <x:v>0.73</x:v>
      </x:c>
      <x:c r="I250" s="22" t="n">
        <x:f>IF(G250="","",IF(ISNUMBER(H250),G250,""))</x:f>
        <x:v>502976000</x:v>
      </x:c>
      <x:c r="J250" s="22" t="n">
        <x:f>IF(I250="","",I250*H250)</x:f>
        <x:v>367172480</x:v>
      </x:c>
      <x:c r="K250" t="str">
        <x:f>IF(G250="","MISSING OEWS",IF(ISNUMBER(H250),"MATCHED","MISSING WHARTON"))</x:f>
        <x:v>MATCHED</x:v>
      </x:c>
    </x:row>
    <x:row r="251">
      <x:c r="A251" t="str">
        <x:v>21</x:v>
      </x:c>
      <x:c r="B251" t="str">
        <x:v>Mining, Quarrying, and Oil and Gas Extraction</x:v>
      </x:c>
      <x:c r="C251" t="str">
        <x:v>41-4011</x:v>
      </x:c>
      <x:c r="D251" t="str">
        <x:v>Sales Representatives, Wholesale and Manufacturing, Technical and Scientific Products</x:v>
      </x:c>
      <x:c r="E251" s="22" t="n">
        <x:v>180</x:v>
      </x:c>
      <x:c r="F251" s="22" t="n">
        <x:v>110500</x:v>
      </x:c>
      <x:c r="G251" s="22" t="n">
        <x:f>IF(OR(E251="",F251=""),"",E251*F251)</x:f>
        <x:v>19890000</x:v>
      </x:c>
      <x:c r="H251" s="36" t="n">
        <x:v>0.6463</x:v>
      </x:c>
      <x:c r="I251" s="22" t="n">
        <x:f>IF(G251="","",IF(ISNUMBER(H251),G251,""))</x:f>
        <x:v>19890000</x:v>
      </x:c>
      <x:c r="J251" s="22" t="n">
        <x:f>IF(I251="","",I251*H251)</x:f>
        <x:v>12854907</x:v>
      </x:c>
      <x:c r="K251" t="str">
        <x:f>IF(G251="","MISSING OEWS",IF(ISNUMBER(H251),"MATCHED","MISSING WHARTON"))</x:f>
        <x:v>MATCHED</x:v>
      </x:c>
    </x:row>
    <x:row r="252">
      <x:c r="A252" t="str">
        <x:v>21</x:v>
      </x:c>
      <x:c r="B252" t="str">
        <x:v>Mining, Quarrying, and Oil and Gas Extraction</x:v>
      </x:c>
      <x:c r="C252" t="str">
        <x:v>41-4012</x:v>
      </x:c>
      <x:c r="D252" t="str">
        <x:v>Sales Representatives, Wholesale and Manufacturing, Except Technical and Scientific Products</x:v>
      </x:c>
      <x:c r="E252" s="22" t="n">
        <x:v>1580</x:v>
      </x:c>
      <x:c r="F252" s="22" t="n">
        <x:v>96210</x:v>
      </x:c>
      <x:c r="G252" s="22" t="n">
        <x:f>IF(OR(E252="",F252=""),"",E252*F252)</x:f>
        <x:v>152011800</x:v>
      </x:c>
      <x:c r="H252" s="36" t="n">
        <x:v>0.5105</x:v>
      </x:c>
      <x:c r="I252" s="22" t="n">
        <x:f>IF(G252="","",IF(ISNUMBER(H252),G252,""))</x:f>
        <x:v>152011800</x:v>
      </x:c>
      <x:c r="J252" s="22" t="n">
        <x:f>IF(I252="","",I252*H252)</x:f>
        <x:v>77602023.89999999</x:v>
      </x:c>
      <x:c r="K252" t="str">
        <x:f>IF(G252="","MISSING OEWS",IF(ISNUMBER(H252),"MATCHED","MISSING WHARTON"))</x:f>
        <x:v>MATCHED</x:v>
      </x:c>
    </x:row>
    <x:row r="253">
      <x:c r="A253" t="str">
        <x:v>21</x:v>
      </x:c>
      <x:c r="B253" t="str">
        <x:v>Mining, Quarrying, and Oil and Gas Extraction</x:v>
      </x:c>
      <x:c r="C253" t="str">
        <x:v>41-9022</x:v>
      </x:c>
      <x:c r="D253" t="str">
        <x:v>Real Estate Sales Agents</x:v>
      </x:c>
      <x:c r="E253" s="22" t="n">
        <x:v>1520</x:v>
      </x:c>
      <x:c r="F253" s="22" t="n">
        <x:v>126930</x:v>
      </x:c>
      <x:c r="G253" s="22" t="n">
        <x:f>IF(OR(E253="",F253=""),"",E253*F253)</x:f>
        <x:v>192933600</x:v>
      </x:c>
      <x:c r="H253" s="36" t="n">
        <x:v>0.5939</x:v>
      </x:c>
      <x:c r="I253" s="22" t="n">
        <x:f>IF(G253="","",IF(ISNUMBER(H253),G253,""))</x:f>
        <x:v>192933600</x:v>
      </x:c>
      <x:c r="J253" s="22" t="n">
        <x:f>IF(I253="","",I253*H253)</x:f>
        <x:v>114583265.03999999</x:v>
      </x:c>
      <x:c r="K253" t="str">
        <x:f>IF(G253="","MISSING OEWS",IF(ISNUMBER(H253),"MATCHED","MISSING WHARTON"))</x:f>
        <x:v>MATCHED</x:v>
      </x:c>
    </x:row>
    <x:row r="254">
      <x:c r="A254" t="str">
        <x:v>21</x:v>
      </x:c>
      <x:c r="B254" t="str">
        <x:v>Mining, Quarrying, and Oil and Gas Extraction</x:v>
      </x:c>
      <x:c r="C254" t="str">
        <x:v>41-9031</x:v>
      </x:c>
      <x:c r="D254" t="str">
        <x:v>Sales Engineers</x:v>
      </x:c>
      <x:c r="E254" s="22"/>
      <x:c r="F254" s="22" t="n">
        <x:v>130080</x:v>
      </x:c>
      <x:c r="G254" s="22" t="str">
        <x:f>IF(OR(E254="",F254=""),"",E254*F254)</x:f>
      </x:c>
      <x:c r="H254" s="36" t="n">
        <x:v>0.518</x:v>
      </x:c>
      <x:c r="I254" s="22" t="str">
        <x:f>IF(G254="","",IF(ISNUMBER(H254),G254,""))</x:f>
      </x:c>
      <x:c r="J254" s="22" t="str">
        <x:f>IF(I254="","",I254*H254)</x:f>
      </x:c>
      <x:c r="K254" t="str">
        <x:f>IF(G254="","MISSING OEWS",IF(ISNUMBER(H254),"MATCHED","MISSING WHARTON"))</x:f>
        <x:v>MISSING OEWS</x:v>
      </x:c>
    </x:row>
    <x:row r="255">
      <x:c r="A255" t="str">
        <x:v>21</x:v>
      </x:c>
      <x:c r="B255" t="str">
        <x:v>Mining, Quarrying, and Oil and Gas Extraction</x:v>
      </x:c>
      <x:c r="C255" t="str">
        <x:v>41-9099</x:v>
      </x:c>
      <x:c r="D255" t="str">
        <x:v>Sales and Related Workers, All Other</x:v>
      </x:c>
      <x:c r="E255" s="22" t="n">
        <x:v>70</x:v>
      </x:c>
      <x:c r="F255" s="22" t="n">
        <x:v>70860</x:v>
      </x:c>
      <x:c r="G255" s="22" t="n">
        <x:f>IF(OR(E255="",F255=""),"",E255*F255)</x:f>
        <x:v>4960200</x:v>
      </x:c>
      <x:c r="H255" s="36"/>
      <x:c r="I255" s="22" t="str">
        <x:f>IF(G255="","",IF(ISNUMBER(H255),G255,""))</x:f>
      </x:c>
      <x:c r="J255" s="22" t="str">
        <x:f>IF(I255="","",I255*H255)</x:f>
      </x:c>
      <x:c r="K255" t="str">
        <x:f>IF(G255="","MISSING OEWS",IF(ISNUMBER(H255),"MATCHED","MISSING WHARTON"))</x:f>
        <x:v>MISSING WHARTON</x:v>
      </x:c>
    </x:row>
    <x:row r="256">
      <x:c r="A256" t="str">
        <x:v>21</x:v>
      </x:c>
      <x:c r="B256" t="str">
        <x:v>Mining, Quarrying, and Oil and Gas Extraction</x:v>
      </x:c>
      <x:c r="C256" t="str">
        <x:v>43-1011</x:v>
      </x:c>
      <x:c r="D256" t="str">
        <x:v>First-Line Supervisors of Office and Administrative Support Workers</x:v>
      </x:c>
      <x:c r="E256" s="22" t="n">
        <x:v>2900</x:v>
      </x:c>
      <x:c r="F256" s="22" t="n">
        <x:v>80230</x:v>
      </x:c>
      <x:c r="G256" s="22" t="n">
        <x:f>IF(OR(E256="",F256=""),"",E256*F256)</x:f>
        <x:v>232667000</x:v>
      </x:c>
      <x:c r="H256" s="36" t="n">
        <x:v>0.5034000000000001</x:v>
      </x:c>
      <x:c r="I256" s="22" t="n">
        <x:f>IF(G256="","",IF(ISNUMBER(H256),G256,""))</x:f>
        <x:v>232667000</x:v>
      </x:c>
      <x:c r="J256" s="22" t="n">
        <x:f>IF(I256="","",I256*H256)</x:f>
        <x:v>117124567.80000001</x:v>
      </x:c>
      <x:c r="K256" t="str">
        <x:f>IF(G256="","MISSING OEWS",IF(ISNUMBER(H256),"MATCHED","MISSING WHARTON"))</x:f>
        <x:v>MATCHED</x:v>
      </x:c>
    </x:row>
    <x:row r="257">
      <x:c r="A257" t="str">
        <x:v>21</x:v>
      </x:c>
      <x:c r="B257" t="str">
        <x:v>Mining, Quarrying, and Oil and Gas Extraction</x:v>
      </x:c>
      <x:c r="C257" t="str">
        <x:v>43-3021</x:v>
      </x:c>
      <x:c r="D257" t="str">
        <x:v>Billing and Posting Clerks</x:v>
      </x:c>
      <x:c r="E257" s="22" t="n">
        <x:v>580</x:v>
      </x:c>
      <x:c r="F257" s="22" t="n">
        <x:v>50720</x:v>
      </x:c>
      <x:c r="G257" s="22" t="n">
        <x:f>IF(OR(E257="",F257=""),"",E257*F257)</x:f>
        <x:v>29417600</x:v>
      </x:c>
      <x:c r="H257" s="36" t="n">
        <x:v>0.8617</x:v>
      </x:c>
      <x:c r="I257" s="22" t="n">
        <x:f>IF(G257="","",IF(ISNUMBER(H257),G257,""))</x:f>
        <x:v>29417600</x:v>
      </x:c>
      <x:c r="J257" s="22" t="n">
        <x:f>IF(I257="","",I257*H257)</x:f>
        <x:v>25349145.92</x:v>
      </x:c>
      <x:c r="K257" t="str">
        <x:f>IF(G257="","MISSING OEWS",IF(ISNUMBER(H257),"MATCHED","MISSING WHARTON"))</x:f>
        <x:v>MATCHED</x:v>
      </x:c>
    </x:row>
    <x:row r="258">
      <x:c r="A258" t="str">
        <x:v>21</x:v>
      </x:c>
      <x:c r="B258" t="str">
        <x:v>Mining, Quarrying, and Oil and Gas Extraction</x:v>
      </x:c>
      <x:c r="C258" t="str">
        <x:v>43-3031</x:v>
      </x:c>
      <x:c r="D258" t="str">
        <x:v>Bookkeeping, Accounting, and Auditing Clerks</x:v>
      </x:c>
      <x:c r="E258" s="22" t="n">
        <x:v>5780</x:v>
      </x:c>
      <x:c r="F258" s="22" t="n">
        <x:v>54980</x:v>
      </x:c>
      <x:c r="G258" s="22" t="n">
        <x:f>IF(OR(E258="",F258=""),"",E258*F258)</x:f>
        <x:v>317784400</x:v>
      </x:c>
      <x:c r="H258" s="36" t="n">
        <x:v>0.9517</x:v>
      </x:c>
      <x:c r="I258" s="22" t="n">
        <x:f>IF(G258="","",IF(ISNUMBER(H258),G258,""))</x:f>
        <x:v>317784400</x:v>
      </x:c>
      <x:c r="J258" s="22" t="n">
        <x:f>IF(I258="","",I258*H258)</x:f>
        <x:v>302435413.48</x:v>
      </x:c>
      <x:c r="K258" t="str">
        <x:f>IF(G258="","MISSING OEWS",IF(ISNUMBER(H258),"MATCHED","MISSING WHARTON"))</x:f>
        <x:v>MATCHED</x:v>
      </x:c>
    </x:row>
    <x:row r="259">
      <x:c r="A259" t="str">
        <x:v>21</x:v>
      </x:c>
      <x:c r="B259" t="str">
        <x:v>Mining, Quarrying, and Oil and Gas Extraction</x:v>
      </x:c>
      <x:c r="C259" t="str">
        <x:v>43-3051</x:v>
      </x:c>
      <x:c r="D259" t="str">
        <x:v>Payroll and Timekeeping Clerks</x:v>
      </x:c>
      <x:c r="E259" s="22" t="n">
        <x:v>480</x:v>
      </x:c>
      <x:c r="F259" s="22" t="n">
        <x:v>65900</x:v>
      </x:c>
      <x:c r="G259" s="22" t="n">
        <x:f>IF(OR(E259="",F259=""),"",E259*F259)</x:f>
        <x:v>31632000</x:v>
      </x:c>
      <x:c r="H259" s="36" t="n">
        <x:v>0.9409000000000001</x:v>
      </x:c>
      <x:c r="I259" s="22" t="n">
        <x:f>IF(G259="","",IF(ISNUMBER(H259),G259,""))</x:f>
        <x:v>31632000</x:v>
      </x:c>
      <x:c r="J259" s="22" t="n">
        <x:f>IF(I259="","",I259*H259)</x:f>
        <x:v>29762548.8</x:v>
      </x:c>
      <x:c r="K259" t="str">
        <x:f>IF(G259="","MISSING OEWS",IF(ISNUMBER(H259),"MATCHED","MISSING WHARTON"))</x:f>
        <x:v>MATCHED</x:v>
      </x:c>
    </x:row>
    <x:row r="260">
      <x:c r="A260" t="str">
        <x:v>21</x:v>
      </x:c>
      <x:c r="B260" t="str">
        <x:v>Mining, Quarrying, and Oil and Gas Extraction</x:v>
      </x:c>
      <x:c r="C260" t="str">
        <x:v>43-3061</x:v>
      </x:c>
      <x:c r="D260" t="str">
        <x:v>Procurement Clerks</x:v>
      </x:c>
      <x:c r="E260" s="22" t="n">
        <x:v>130</x:v>
      </x:c>
      <x:c r="F260" s="22" t="n">
        <x:v>63330</x:v>
      </x:c>
      <x:c r="G260" s="22" t="n">
        <x:f>IF(OR(E260="",F260=""),"",E260*F260)</x:f>
        <x:v>8232900</x:v>
      </x:c>
      <x:c r="H260" s="36" t="n">
        <x:v>0.8237000000000001</x:v>
      </x:c>
      <x:c r="I260" s="22" t="n">
        <x:f>IF(G260="","",IF(ISNUMBER(H260),G260,""))</x:f>
        <x:v>8232900</x:v>
      </x:c>
      <x:c r="J260" s="22" t="n">
        <x:f>IF(I260="","",I260*H260)</x:f>
        <x:v>6781439.73</x:v>
      </x:c>
      <x:c r="K260" t="str">
        <x:f>IF(G260="","MISSING OEWS",IF(ISNUMBER(H260),"MATCHED","MISSING WHARTON"))</x:f>
        <x:v>MATCHED</x:v>
      </x:c>
    </x:row>
    <x:row r="261">
      <x:c r="A261" t="str">
        <x:v>21</x:v>
      </x:c>
      <x:c r="B261" t="str">
        <x:v>Mining, Quarrying, and Oil and Gas Extraction</x:v>
      </x:c>
      <x:c r="C261" t="str">
        <x:v>43-4051</x:v>
      </x:c>
      <x:c r="D261" t="str">
        <x:v>Customer Service Representatives</x:v>
      </x:c>
      <x:c r="E261" s="22" t="n">
        <x:v>510</x:v>
      </x:c>
      <x:c r="F261" s="22" t="n">
        <x:v>56080</x:v>
      </x:c>
      <x:c r="G261" s="22" t="n">
        <x:f>IF(OR(E261="",F261=""),"",E261*F261)</x:f>
        <x:v>28600800</x:v>
      </x:c>
      <x:c r="H261" s="36" t="n">
        <x:v>0.82</x:v>
      </x:c>
      <x:c r="I261" s="22" t="n">
        <x:f>IF(G261="","",IF(ISNUMBER(H261),G261,""))</x:f>
        <x:v>28600800</x:v>
      </x:c>
      <x:c r="J261" s="22" t="n">
        <x:f>IF(I261="","",I261*H261)</x:f>
        <x:v>23452656</x:v>
      </x:c>
      <x:c r="K261" t="str">
        <x:f>IF(G261="","MISSING OEWS",IF(ISNUMBER(H261),"MATCHED","MISSING WHARTON"))</x:f>
        <x:v>MATCHED</x:v>
      </x:c>
    </x:row>
    <x:row r="262">
      <x:c r="A262" t="str">
        <x:v>21</x:v>
      </x:c>
      <x:c r="B262" t="str">
        <x:v>Mining, Quarrying, and Oil and Gas Extraction</x:v>
      </x:c>
      <x:c r="C262" t="str">
        <x:v>43-4071</x:v>
      </x:c>
      <x:c r="D262" t="str">
        <x:v>File Clerks</x:v>
      </x:c>
      <x:c r="E262" s="22" t="n">
        <x:v>180</x:v>
      </x:c>
      <x:c r="F262" s="22" t="n">
        <x:v>45120</x:v>
      </x:c>
      <x:c r="G262" s="22" t="n">
        <x:f>IF(OR(E262="",F262=""),"",E262*F262)</x:f>
        <x:v>8121600</x:v>
      </x:c>
      <x:c r="H262" s="36" t="n">
        <x:v>0.7526</x:v>
      </x:c>
      <x:c r="I262" s="22" t="n">
        <x:f>IF(G262="","",IF(ISNUMBER(H262),G262,""))</x:f>
        <x:v>8121600</x:v>
      </x:c>
      <x:c r="J262" s="22" t="n">
        <x:f>IF(I262="","",I262*H262)</x:f>
        <x:v>6112316.16</x:v>
      </x:c>
      <x:c r="K262" t="str">
        <x:f>IF(G262="","MISSING OEWS",IF(ISNUMBER(H262),"MATCHED","MISSING WHARTON"))</x:f>
        <x:v>MATCHED</x:v>
      </x:c>
    </x:row>
    <x:row r="263">
      <x:c r="A263" t="str">
        <x:v>21</x:v>
      </x:c>
      <x:c r="B263" t="str">
        <x:v>Mining, Quarrying, and Oil and Gas Extraction</x:v>
      </x:c>
      <x:c r="C263" t="str">
        <x:v>43-4161</x:v>
      </x:c>
      <x:c r="D263" t="str">
        <x:v>Human Resources Assistants, Except Payroll and Timekeeping</x:v>
      </x:c>
      <x:c r="E263" s="22" t="n">
        <x:v>230</x:v>
      </x:c>
      <x:c r="F263" s="22" t="n">
        <x:v>49150</x:v>
      </x:c>
      <x:c r="G263" s="22" t="n">
        <x:f>IF(OR(E263="",F263=""),"",E263*F263)</x:f>
        <x:v>11304500</x:v>
      </x:c>
      <x:c r="H263" s="36" t="n">
        <x:v>0.8342</x:v>
      </x:c>
      <x:c r="I263" s="22" t="n">
        <x:f>IF(G263="","",IF(ISNUMBER(H263),G263,""))</x:f>
        <x:v>11304500</x:v>
      </x:c>
      <x:c r="J263" s="22" t="n">
        <x:f>IF(I263="","",I263*H263)</x:f>
        <x:v>9430213.9</x:v>
      </x:c>
      <x:c r="K263" t="str">
        <x:f>IF(G263="","MISSING OEWS",IF(ISNUMBER(H263),"MATCHED","MISSING WHARTON"))</x:f>
        <x:v>MATCHED</x:v>
      </x:c>
    </x:row>
    <x:row r="264">
      <x:c r="A264" t="str">
        <x:v>21</x:v>
      </x:c>
      <x:c r="B264" t="str">
        <x:v>Mining, Quarrying, and Oil and Gas Extraction</x:v>
      </x:c>
      <x:c r="C264" t="str">
        <x:v>43-4171</x:v>
      </x:c>
      <x:c r="D264" t="str">
        <x:v>Receptionists and Information Clerks</x:v>
      </x:c>
      <x:c r="E264" s="22" t="n">
        <x:v>450</x:v>
      </x:c>
      <x:c r="F264" s="22" t="n">
        <x:v>40920</x:v>
      </x:c>
      <x:c r="G264" s="22" t="n">
        <x:f>IF(OR(E264="",F264=""),"",E264*F264)</x:f>
        <x:v>18414000</x:v>
      </x:c>
      <x:c r="H264" s="36" t="n">
        <x:v>0.7368000000000001</x:v>
      </x:c>
      <x:c r="I264" s="22" t="n">
        <x:f>IF(G264="","",IF(ISNUMBER(H264),G264,""))</x:f>
        <x:v>18414000</x:v>
      </x:c>
      <x:c r="J264" s="22" t="n">
        <x:f>IF(I264="","",I264*H264)</x:f>
        <x:v>13567435.200000003</x:v>
      </x:c>
      <x:c r="K264" t="str">
        <x:f>IF(G264="","MISSING OEWS",IF(ISNUMBER(H264),"MATCHED","MISSING WHARTON"))</x:f>
        <x:v>MATCHED</x:v>
      </x:c>
    </x:row>
    <x:row r="265">
      <x:c r="A265" t="str">
        <x:v>21</x:v>
      </x:c>
      <x:c r="B265" t="str">
        <x:v>Mining, Quarrying, and Oil and Gas Extraction</x:v>
      </x:c>
      <x:c r="C265" t="str">
        <x:v>43-4199</x:v>
      </x:c>
      <x:c r="D265" t="str">
        <x:v>Information and Record Clerks, All Other</x:v>
      </x:c>
      <x:c r="E265" s="22" t="n">
        <x:v>90</x:v>
      </x:c>
      <x:c r="F265" s="22" t="n">
        <x:v>63200</x:v>
      </x:c>
      <x:c r="G265" s="22" t="n">
        <x:f>IF(OR(E265="",F265=""),"",E265*F265)</x:f>
        <x:v>5688000</x:v>
      </x:c>
      <x:c r="H265" s="36"/>
      <x:c r="I265" s="22" t="str">
        <x:f>IF(G265="","",IF(ISNUMBER(H265),G265,""))</x:f>
      </x:c>
      <x:c r="J265" s="22" t="str">
        <x:f>IF(I265="","",I265*H265)</x:f>
      </x:c>
      <x:c r="K265" t="str">
        <x:f>IF(G265="","MISSING OEWS",IF(ISNUMBER(H265),"MATCHED","MISSING WHARTON"))</x:f>
        <x:v>MISSING WHARTON</x:v>
      </x:c>
    </x:row>
    <x:row r="266">
      <x:c r="A266" t="str">
        <x:v>21</x:v>
      </x:c>
      <x:c r="B266" t="str">
        <x:v>Mining, Quarrying, and Oil and Gas Extraction</x:v>
      </x:c>
      <x:c r="C266" t="str">
        <x:v>43-5032</x:v>
      </x:c>
      <x:c r="D266" t="str">
        <x:v>Dispatchers, Except Police, Fire, and Ambulance</x:v>
      </x:c>
      <x:c r="E266" s="22" t="n">
        <x:v>1980</x:v>
      </x:c>
      <x:c r="F266" s="22" t="n">
        <x:v>56820</x:v>
      </x:c>
      <x:c r="G266" s="22" t="n">
        <x:f>IF(OR(E266="",F266=""),"",E266*F266)</x:f>
        <x:v>112503600</x:v>
      </x:c>
      <x:c r="H266" s="36" t="n">
        <x:v>0.8192</x:v>
      </x:c>
      <x:c r="I266" s="22" t="n">
        <x:f>IF(G266="","",IF(ISNUMBER(H266),G266,""))</x:f>
        <x:v>112503600</x:v>
      </x:c>
      <x:c r="J266" s="22" t="n">
        <x:f>IF(I266="","",I266*H266)</x:f>
        <x:v>92162949.12</x:v>
      </x:c>
      <x:c r="K266" t="str">
        <x:f>IF(G266="","MISSING OEWS",IF(ISNUMBER(H266),"MATCHED","MISSING WHARTON"))</x:f>
        <x:v>MATCHED</x:v>
      </x:c>
    </x:row>
    <x:row r="267">
      <x:c r="A267" t="str">
        <x:v>21</x:v>
      </x:c>
      <x:c r="B267" t="str">
        <x:v>Mining, Quarrying, and Oil and Gas Extraction</x:v>
      </x:c>
      <x:c r="C267" t="str">
        <x:v>43-5061</x:v>
      </x:c>
      <x:c r="D267" t="str">
        <x:v>Production, Planning, and Expediting Clerks</x:v>
      </x:c>
      <x:c r="E267" s="22" t="n">
        <x:v>1910</x:v>
      </x:c>
      <x:c r="F267" s="22" t="n">
        <x:v>77170</x:v>
      </x:c>
      <x:c r="G267" s="22" t="n">
        <x:f>IF(OR(E267="",F267=""),"",E267*F267)</x:f>
        <x:v>147394700</x:v>
      </x:c>
      <x:c r="H267" s="36" t="n">
        <x:v>0.7794</x:v>
      </x:c>
      <x:c r="I267" s="22" t="n">
        <x:f>IF(G267="","",IF(ISNUMBER(H267),G267,""))</x:f>
        <x:v>147394700</x:v>
      </x:c>
      <x:c r="J267" s="22" t="n">
        <x:f>IF(I267="","",I267*H267)</x:f>
        <x:v>114879429.17999999</x:v>
      </x:c>
      <x:c r="K267" t="str">
        <x:f>IF(G267="","MISSING OEWS",IF(ISNUMBER(H267),"MATCHED","MISSING WHARTON"))</x:f>
        <x:v>MATCHED</x:v>
      </x:c>
    </x:row>
    <x:row r="268">
      <x:c r="A268" t="str">
        <x:v>21</x:v>
      </x:c>
      <x:c r="B268" t="str">
        <x:v>Mining, Quarrying, and Oil and Gas Extraction</x:v>
      </x:c>
      <x:c r="C268" t="str">
        <x:v>43-5071</x:v>
      </x:c>
      <x:c r="D268" t="str">
        <x:v>Shipping, Receiving, and Inventory Clerks</x:v>
      </x:c>
      <x:c r="E268" s="22" t="n">
        <x:v>1520</x:v>
      </x:c>
      <x:c r="F268" s="22" t="n">
        <x:v>56610</x:v>
      </x:c>
      <x:c r="G268" s="22" t="n">
        <x:f>IF(OR(E268="",F268=""),"",E268*F268)</x:f>
        <x:v>86047200</x:v>
      </x:c>
      <x:c r="H268" s="36" t="n">
        <x:v>0.6455</x:v>
      </x:c>
      <x:c r="I268" s="22" t="n">
        <x:f>IF(G268="","",IF(ISNUMBER(H268),G268,""))</x:f>
        <x:v>86047200</x:v>
      </x:c>
      <x:c r="J268" s="22" t="n">
        <x:f>IF(I268="","",I268*H268)</x:f>
        <x:v>55543467.599999994</x:v>
      </x:c>
      <x:c r="K268" t="str">
        <x:f>IF(G268="","MISSING OEWS",IF(ISNUMBER(H268),"MATCHED","MISSING WHARTON"))</x:f>
        <x:v>MATCHED</x:v>
      </x:c>
    </x:row>
    <x:row r="269">
      <x:c r="A269" t="str">
        <x:v>21</x:v>
      </x:c>
      <x:c r="B269" t="str">
        <x:v>Mining, Quarrying, and Oil and Gas Extraction</x:v>
      </x:c>
      <x:c r="C269" t="str">
        <x:v>43-5111</x:v>
      </x:c>
      <x:c r="D269" t="str">
        <x:v>Weighers, Measurers, Checkers, and Samplers, Recordkeeping</x:v>
      </x:c>
      <x:c r="E269" s="22" t="n">
        <x:v>2450</x:v>
      </x:c>
      <x:c r="F269" s="22" t="n">
        <x:v>47170</x:v>
      </x:c>
      <x:c r="G269" s="22" t="n">
        <x:f>IF(OR(E269="",F269=""),"",E269*F269)</x:f>
        <x:v>115566500</x:v>
      </x:c>
      <x:c r="H269" s="36" t="n">
        <x:v>0.2932</x:v>
      </x:c>
      <x:c r="I269" s="22" t="n">
        <x:f>IF(G269="","",IF(ISNUMBER(H269),G269,""))</x:f>
        <x:v>115566500</x:v>
      </x:c>
      <x:c r="J269" s="22" t="n">
        <x:f>IF(I269="","",I269*H269)</x:f>
        <x:v>33884097.800000004</x:v>
      </x:c>
      <x:c r="K269" t="str">
        <x:f>IF(G269="","MISSING OEWS",IF(ISNUMBER(H269),"MATCHED","MISSING WHARTON"))</x:f>
        <x:v>MATCHED</x:v>
      </x:c>
    </x:row>
    <x:row r="270">
      <x:c r="A270" t="str">
        <x:v>21</x:v>
      </x:c>
      <x:c r="B270" t="str">
        <x:v>Mining, Quarrying, and Oil and Gas Extraction</x:v>
      </x:c>
      <x:c r="C270" t="str">
        <x:v>43-6011</x:v>
      </x:c>
      <x:c r="D270" t="str">
        <x:v>Executive Secretaries and Executive Administrative Assistants</x:v>
      </x:c>
      <x:c r="E270" s="22" t="n">
        <x:v>1450</x:v>
      </x:c>
      <x:c r="F270" s="22" t="n">
        <x:v>87520</x:v>
      </x:c>
      <x:c r="G270" s="22" t="n">
        <x:f>IF(OR(E270="",F270=""),"",E270*F270)</x:f>
        <x:v>126904000</x:v>
      </x:c>
      <x:c r="H270" s="36" t="n">
        <x:v>0.7955</x:v>
      </x:c>
      <x:c r="I270" s="22" t="n">
        <x:f>IF(G270="","",IF(ISNUMBER(H270),G270,""))</x:f>
        <x:v>126904000</x:v>
      </x:c>
      <x:c r="J270" s="22" t="n">
        <x:f>IF(I270="","",I270*H270)</x:f>
        <x:v>100952132</x:v>
      </x:c>
      <x:c r="K270" t="str">
        <x:f>IF(G270="","MISSING OEWS",IF(ISNUMBER(H270),"MATCHED","MISSING WHARTON"))</x:f>
        <x:v>MATCHED</x:v>
      </x:c>
    </x:row>
    <x:row r="271">
      <x:c r="A271" t="str">
        <x:v>21</x:v>
      </x:c>
      <x:c r="B271" t="str">
        <x:v>Mining, Quarrying, and Oil and Gas Extraction</x:v>
      </x:c>
      <x:c r="C271" t="str">
        <x:v>43-6014</x:v>
      </x:c>
      <x:c r="D271" t="str">
        <x:v>Secretaries and Administrative Assistants, Except Legal, Medical, and Executive</x:v>
      </x:c>
      <x:c r="E271" s="22" t="n">
        <x:v>6030</x:v>
      </x:c>
      <x:c r="F271" s="22" t="n">
        <x:v>49150</x:v>
      </x:c>
      <x:c r="G271" s="22" t="n">
        <x:f>IF(OR(E271="",F271=""),"",E271*F271)</x:f>
        <x:v>296374500</x:v>
      </x:c>
      <x:c r="H271" s="36" t="n">
        <x:v>0.8031</x:v>
      </x:c>
      <x:c r="I271" s="22" t="n">
        <x:f>IF(G271="","",IF(ISNUMBER(H271),G271,""))</x:f>
        <x:v>296374500</x:v>
      </x:c>
      <x:c r="J271" s="22" t="n">
        <x:f>IF(I271="","",I271*H271)</x:f>
        <x:v>238018360.95000002</x:v>
      </x:c>
      <x:c r="K271" t="str">
        <x:f>IF(G271="","MISSING OEWS",IF(ISNUMBER(H271),"MATCHED","MISSING WHARTON"))</x:f>
        <x:v>MATCHED</x:v>
      </x:c>
    </x:row>
    <x:row r="272">
      <x:c r="A272" t="str">
        <x:v>21</x:v>
      </x:c>
      <x:c r="B272" t="str">
        <x:v>Mining, Quarrying, and Oil and Gas Extraction</x:v>
      </x:c>
      <x:c r="C272" t="str">
        <x:v>43-9021</x:v>
      </x:c>
      <x:c r="D272" t="str">
        <x:v>Data Entry Keyers</x:v>
      </x:c>
      <x:c r="E272" s="22" t="n">
        <x:v>170</x:v>
      </x:c>
      <x:c r="F272" s="22" t="n">
        <x:v>52050</x:v>
      </x:c>
      <x:c r="G272" s="22" t="n">
        <x:f>IF(OR(E272="",F272=""),"",E272*F272)</x:f>
        <x:v>8848500</x:v>
      </x:c>
      <x:c r="H272" s="36" t="n">
        <x:v>0.75</x:v>
      </x:c>
      <x:c r="I272" s="22" t="n">
        <x:f>IF(G272="","",IF(ISNUMBER(H272),G272,""))</x:f>
        <x:v>8848500</x:v>
      </x:c>
      <x:c r="J272" s="22" t="n">
        <x:f>IF(I272="","",I272*H272)</x:f>
        <x:v>6636375</x:v>
      </x:c>
      <x:c r="K272" t="str">
        <x:f>IF(G272="","MISSING OEWS",IF(ISNUMBER(H272),"MATCHED","MISSING WHARTON"))</x:f>
        <x:v>MATCHED</x:v>
      </x:c>
    </x:row>
    <x:row r="273">
      <x:c r="A273" t="str">
        <x:v>21</x:v>
      </x:c>
      <x:c r="B273" t="str">
        <x:v>Mining, Quarrying, and Oil and Gas Extraction</x:v>
      </x:c>
      <x:c r="C273" t="str">
        <x:v>43-9061</x:v>
      </x:c>
      <x:c r="D273" t="str">
        <x:v>Office Clerks, General</x:v>
      </x:c>
      <x:c r="E273" s="22" t="n">
        <x:v>9410</x:v>
      </x:c>
      <x:c r="F273" s="22" t="n">
        <x:v>48390</x:v>
      </x:c>
      <x:c r="G273" s="22" t="n">
        <x:f>IF(OR(E273="",F273=""),"",E273*F273)</x:f>
        <x:v>455349900</x:v>
      </x:c>
      <x:c r="H273" s="36" t="n">
        <x:v>0.7452</x:v>
      </x:c>
      <x:c r="I273" s="22" t="n">
        <x:f>IF(G273="","",IF(ISNUMBER(H273),G273,""))</x:f>
        <x:v>455349900</x:v>
      </x:c>
      <x:c r="J273" s="22" t="n">
        <x:f>IF(I273="","",I273*H273)</x:f>
        <x:v>339326745.47999996</x:v>
      </x:c>
      <x:c r="K273" t="str">
        <x:f>IF(G273="","MISSING OEWS",IF(ISNUMBER(H273),"MATCHED","MISSING WHARTON"))</x:f>
        <x:v>MATCHED</x:v>
      </x:c>
    </x:row>
    <x:row r="274">
      <x:c r="A274" t="str">
        <x:v>21</x:v>
      </x:c>
      <x:c r="B274" t="str">
        <x:v>Mining, Quarrying, and Oil and Gas Extraction</x:v>
      </x:c>
      <x:c r="C274" t="str">
        <x:v>43-9071</x:v>
      </x:c>
      <x:c r="D274" t="str">
        <x:v>Office Machine Operators, Except Computer</x:v>
      </x:c>
      <x:c r="E274" s="22"/>
      <x:c r="F274" s="22" t="n">
        <x:v>55540</x:v>
      </x:c>
      <x:c r="G274" s="22" t="str">
        <x:f>IF(OR(E274="",F274=""),"",E274*F274)</x:f>
      </x:c>
      <x:c r="H274" s="36" t="n">
        <x:v>0.2639</x:v>
      </x:c>
      <x:c r="I274" s="22" t="str">
        <x:f>IF(G274="","",IF(ISNUMBER(H274),G274,""))</x:f>
      </x:c>
      <x:c r="J274" s="22" t="str">
        <x:f>IF(I274="","",I274*H274)</x:f>
      </x:c>
      <x:c r="K274" t="str">
        <x:f>IF(G274="","MISSING OEWS",IF(ISNUMBER(H274),"MATCHED","MISSING WHARTON"))</x:f>
        <x:v>MISSING OEWS</x:v>
      </x:c>
    </x:row>
    <x:row r="275">
      <x:c r="A275" t="str">
        <x:v>21</x:v>
      </x:c>
      <x:c r="B275" t="str">
        <x:v>Mining, Quarrying, and Oil and Gas Extraction</x:v>
      </x:c>
      <x:c r="C275" t="str">
        <x:v>43-9199</x:v>
      </x:c>
      <x:c r="D275" t="str">
        <x:v>Office and Administrative Support Workers, All Other</x:v>
      </x:c>
      <x:c r="E275" s="22" t="n">
        <x:v>150</x:v>
      </x:c>
      <x:c r="F275" s="22" t="n">
        <x:v>68780</x:v>
      </x:c>
      <x:c r="G275" s="22" t="n">
        <x:f>IF(OR(E275="",F275=""),"",E275*F275)</x:f>
        <x:v>10317000</x:v>
      </x:c>
      <x:c r="H275" s="36"/>
      <x:c r="I275" s="22" t="str">
        <x:f>IF(G275="","",IF(ISNUMBER(H275),G275,""))</x:f>
      </x:c>
      <x:c r="J275" s="22" t="str">
        <x:f>IF(I275="","",I275*H275)</x:f>
      </x:c>
      <x:c r="K275" t="str">
        <x:f>IF(G275="","MISSING OEWS",IF(ISNUMBER(H275),"MATCHED","MISSING WHARTON"))</x:f>
        <x:v>MISSING WHARTON</x:v>
      </x:c>
    </x:row>
    <x:row r="276">
      <x:c r="A276" t="str">
        <x:v>21</x:v>
      </x:c>
      <x:c r="B276" t="str">
        <x:v>Mining, Quarrying, and Oil and Gas Extraction</x:v>
      </x:c>
      <x:c r="C276" t="str">
        <x:v>45-1011</x:v>
      </x:c>
      <x:c r="D276" t="str">
        <x:v>First-Line Supervisors of Farming, Fishing, and Forestry Workers</x:v>
      </x:c>
      <x:c r="E276" s="22" t="n">
        <x:v>70</x:v>
      </x:c>
      <x:c r="F276" s="22" t="n">
        <x:v>59030</x:v>
      </x:c>
      <x:c r="G276" s="22" t="n">
        <x:f>IF(OR(E276="",F276=""),"",E276*F276)</x:f>
        <x:v>4132100</x:v>
      </x:c>
      <x:c r="H276" s="36" t="n">
        <x:v>0.22</x:v>
      </x:c>
      <x:c r="I276" s="22" t="n">
        <x:f>IF(G276="","",IF(ISNUMBER(H276),G276,""))</x:f>
        <x:v>4132100</x:v>
      </x:c>
      <x:c r="J276" s="22" t="n">
        <x:f>IF(I276="","",I276*H276)</x:f>
        <x:v>909062</x:v>
      </x:c>
      <x:c r="K276" t="str">
        <x:f>IF(G276="","MISSING OEWS",IF(ISNUMBER(H276),"MATCHED","MISSING WHARTON"))</x:f>
        <x:v>MATCHED</x:v>
      </x:c>
    </x:row>
    <x:row r="277">
      <x:c r="A277" t="str">
        <x:v>21</x:v>
      </x:c>
      <x:c r="B277" t="str">
        <x:v>Mining, Quarrying, and Oil and Gas Extraction</x:v>
      </x:c>
      <x:c r="C277" t="str">
        <x:v>45-2092</x:v>
      </x:c>
      <x:c r="D277" t="str">
        <x:v>Farmworkers and Laborers, Crop, Nursery, and Greenhouse</x:v>
      </x:c>
      <x:c r="E277" s="22" t="n">
        <x:v>240</x:v>
      </x:c>
      <x:c r="F277" s="22" t="n">
        <x:v>35180</x:v>
      </x:c>
      <x:c r="G277" s="22" t="n">
        <x:f>IF(OR(E277="",F277=""),"",E277*F277)</x:f>
        <x:v>8443200</x:v>
      </x:c>
      <x:c r="H277" s="36" t="n">
        <x:v>0.0633</x:v>
      </x:c>
      <x:c r="I277" s="22" t="n">
        <x:f>IF(G277="","",IF(ISNUMBER(H277),G277,""))</x:f>
        <x:v>8443200</x:v>
      </x:c>
      <x:c r="J277" s="22" t="n">
        <x:f>IF(I277="","",I277*H277)</x:f>
        <x:v>534454.5599999999</x:v>
      </x:c>
      <x:c r="K277" t="str">
        <x:f>IF(G277="","MISSING OEWS",IF(ISNUMBER(H277),"MATCHED","MISSING WHARTON"))</x:f>
        <x:v>MATCHED</x:v>
      </x:c>
    </x:row>
    <x:row r="278">
      <x:c r="A278" t="str">
        <x:v>21</x:v>
      </x:c>
      <x:c r="B278" t="str">
        <x:v>Mining, Quarrying, and Oil and Gas Extraction</x:v>
      </x:c>
      <x:c r="C278" t="str">
        <x:v>45-2093</x:v>
      </x:c>
      <x:c r="D278" t="str">
        <x:v>Farmworkers, Farm, Ranch, and Aquacultural Animals</x:v>
      </x:c>
      <x:c r="E278" s="22" t="n">
        <x:v>110</x:v>
      </x:c>
      <x:c r="F278" s="22" t="n">
        <x:v>42600</x:v>
      </x:c>
      <x:c r="G278" s="22" t="n">
        <x:f>IF(OR(E278="",F278=""),"",E278*F278)</x:f>
        <x:v>4686000</x:v>
      </x:c>
      <x:c r="H278" s="36" t="n">
        <x:v>0.0864</x:v>
      </x:c>
      <x:c r="I278" s="22" t="n">
        <x:f>IF(G278="","",IF(ISNUMBER(H278),G278,""))</x:f>
        <x:v>4686000</x:v>
      </x:c>
      <x:c r="J278" s="22" t="n">
        <x:f>IF(I278="","",I278*H278)</x:f>
        <x:v>404870.4</x:v>
      </x:c>
      <x:c r="K278" t="str">
        <x:f>IF(G278="","MISSING OEWS",IF(ISNUMBER(H278),"MATCHED","MISSING WHARTON"))</x:f>
        <x:v>MATCHED</x:v>
      </x:c>
    </x:row>
    <x:row r="279">
      <x:c r="A279" t="str">
        <x:v>21</x:v>
      </x:c>
      <x:c r="B279" t="str">
        <x:v>Mining, Quarrying, and Oil and Gas Extraction</x:v>
      </x:c>
      <x:c r="C279" t="str">
        <x:v>47-1011</x:v>
      </x:c>
      <x:c r="D279" t="str">
        <x:v>First-Line Supervisors of Construction Trades and Extraction Workers</x:v>
      </x:c>
      <x:c r="E279" s="22" t="n">
        <x:v>30500</x:v>
      </x:c>
      <x:c r="F279" s="22" t="n">
        <x:v>97750</x:v>
      </x:c>
      <x:c r="G279" s="22" t="n">
        <x:f>IF(OR(E279="",F279=""),"",E279*F279)</x:f>
        <x:v>2981375000</x:v>
      </x:c>
      <x:c r="H279" s="36" t="n">
        <x:v>0.265</x:v>
      </x:c>
      <x:c r="I279" s="22" t="n">
        <x:f>IF(G279="","",IF(ISNUMBER(H279),G279,""))</x:f>
        <x:v>2981375000</x:v>
      </x:c>
      <x:c r="J279" s="22" t="n">
        <x:f>IF(I279="","",I279*H279)</x:f>
        <x:v>790064375</x:v>
      </x:c>
      <x:c r="K279" t="str">
        <x:f>IF(G279="","MISSING OEWS",IF(ISNUMBER(H279),"MATCHED","MISSING WHARTON"))</x:f>
        <x:v>MATCHED</x:v>
      </x:c>
    </x:row>
    <x:row r="280">
      <x:c r="A280" t="str">
        <x:v>21</x:v>
      </x:c>
      <x:c r="B280" t="str">
        <x:v>Mining, Quarrying, and Oil and Gas Extraction</x:v>
      </x:c>
      <x:c r="C280" t="str">
        <x:v>47-2011</x:v>
      </x:c>
      <x:c r="D280" t="str">
        <x:v>Boilermakers</x:v>
      </x:c>
      <x:c r="E280" s="22" t="n">
        <x:v>600</x:v>
      </x:c>
      <x:c r="F280" s="22" t="n">
        <x:v>74030</x:v>
      </x:c>
      <x:c r="G280" s="22" t="n">
        <x:f>IF(OR(E280="",F280=""),"",E280*F280)</x:f>
        <x:v>44418000</x:v>
      </x:c>
      <x:c r="H280" s="36" t="n">
        <x:v>0</x:v>
      </x:c>
      <x:c r="I280" s="22" t="n">
        <x:f>IF(G280="","",IF(ISNUMBER(H280),G280,""))</x:f>
        <x:v>44418000</x:v>
      </x:c>
      <x:c r="J280" s="22" t="n">
        <x:f>IF(I280="","",I280*H280)</x:f>
        <x:v>0</x:v>
      </x:c>
      <x:c r="K280" t="str">
        <x:f>IF(G280="","MISSING OEWS",IF(ISNUMBER(H280),"MATCHED","MISSING WHARTON"))</x:f>
        <x:v>MATCHED</x:v>
      </x:c>
    </x:row>
    <x:row r="281">
      <x:c r="A281" t="str">
        <x:v>21</x:v>
      </x:c>
      <x:c r="B281" t="str">
        <x:v>Mining, Quarrying, and Oil and Gas Extraction</x:v>
      </x:c>
      <x:c r="C281" t="str">
        <x:v>47-2031</x:v>
      </x:c>
      <x:c r="D281" t="str">
        <x:v>Carpenters</x:v>
      </x:c>
      <x:c r="E281" s="22" t="n">
        <x:v>460</x:v>
      </x:c>
      <x:c r="F281" s="22" t="n">
        <x:v>62300</x:v>
      </x:c>
      <x:c r="G281" s="22" t="n">
        <x:f>IF(OR(E281="",F281=""),"",E281*F281)</x:f>
        <x:v>28658000</x:v>
      </x:c>
      <x:c r="H281" s="36" t="n">
        <x:v>0.081</x:v>
      </x:c>
      <x:c r="I281" s="22" t="n">
        <x:f>IF(G281="","",IF(ISNUMBER(H281),G281,""))</x:f>
        <x:v>28658000</x:v>
      </x:c>
      <x:c r="J281" s="22" t="n">
        <x:f>IF(I281="","",I281*H281)</x:f>
        <x:v>2321298</x:v>
      </x:c>
      <x:c r="K281" t="str">
        <x:f>IF(G281="","MISSING OEWS",IF(ISNUMBER(H281),"MATCHED","MISSING WHARTON"))</x:f>
        <x:v>MATCHED</x:v>
      </x:c>
    </x:row>
    <x:row r="282">
      <x:c r="A282" t="str">
        <x:v>21</x:v>
      </x:c>
      <x:c r="B282" t="str">
        <x:v>Mining, Quarrying, and Oil and Gas Extraction</x:v>
      </x:c>
      <x:c r="C282" t="str">
        <x:v>47-2051</x:v>
      </x:c>
      <x:c r="D282" t="str">
        <x:v>Cement Masons and Concrete Finishers</x:v>
      </x:c>
      <x:c r="E282" s="22" t="n">
        <x:v>230</x:v>
      </x:c>
      <x:c r="F282" s="22" t="n">
        <x:v>55600</x:v>
      </x:c>
      <x:c r="G282" s="22" t="n">
        <x:f>IF(OR(E282="",F282=""),"",E282*F282)</x:f>
        <x:v>12788000</x:v>
      </x:c>
      <x:c r="H282" s="36" t="n">
        <x:v>0</x:v>
      </x:c>
      <x:c r="I282" s="22" t="n">
        <x:f>IF(G282="","",IF(ISNUMBER(H282),G282,""))</x:f>
        <x:v>12788000</x:v>
      </x:c>
      <x:c r="J282" s="22" t="n">
        <x:f>IF(I282="","",I282*H282)</x:f>
        <x:v>0</x:v>
      </x:c>
      <x:c r="K282" t="str">
        <x:f>IF(G282="","MISSING OEWS",IF(ISNUMBER(H282),"MATCHED","MISSING WHARTON"))</x:f>
        <x:v>MATCHED</x:v>
      </x:c>
    </x:row>
    <x:row r="283">
      <x:c r="A283" t="str">
        <x:v>21</x:v>
      </x:c>
      <x:c r="B283" t="str">
        <x:v>Mining, Quarrying, and Oil and Gas Extraction</x:v>
      </x:c>
      <x:c r="C283" t="str">
        <x:v>47-2061</x:v>
      </x:c>
      <x:c r="D283" t="str">
        <x:v>Construction Laborers</x:v>
      </x:c>
      <x:c r="E283" s="22" t="n">
        <x:v>9710</x:v>
      </x:c>
      <x:c r="F283" s="22" t="n">
        <x:v>45160</x:v>
      </x:c>
      <x:c r="G283" s="22" t="n">
        <x:f>IF(OR(E283="",F283=""),"",E283*F283)</x:f>
        <x:v>438503600</x:v>
      </x:c>
      <x:c r="H283" s="36" t="n">
        <x:v>0.0297</x:v>
      </x:c>
      <x:c r="I283" s="22" t="n">
        <x:f>IF(G283="","",IF(ISNUMBER(H283),G283,""))</x:f>
        <x:v>438503600</x:v>
      </x:c>
      <x:c r="J283" s="22" t="n">
        <x:f>IF(I283="","",I283*H283)</x:f>
        <x:v>13023556.92</x:v>
      </x:c>
      <x:c r="K283" t="str">
        <x:f>IF(G283="","MISSING OEWS",IF(ISNUMBER(H283),"MATCHED","MISSING WHARTON"))</x:f>
        <x:v>MATCHED</x:v>
      </x:c>
    </x:row>
    <x:row r="284">
      <x:c r="A284" t="str">
        <x:v>21</x:v>
      </x:c>
      <x:c r="B284" t="str">
        <x:v>Mining, Quarrying, and Oil and Gas Extraction</x:v>
      </x:c>
      <x:c r="C284" t="str">
        <x:v>47-2071</x:v>
      </x:c>
      <x:c r="D284" t="str">
        <x:v>Paving, Surfacing, and Tamping Equipment Operators</x:v>
      </x:c>
      <x:c r="E284" s="22" t="n">
        <x:v>170</x:v>
      </x:c>
      <x:c r="F284" s="22" t="n">
        <x:v>58050</x:v>
      </x:c>
      <x:c r="G284" s="22" t="n">
        <x:f>IF(OR(E284="",F284=""),"",E284*F284)</x:f>
        <x:v>9868500</x:v>
      </x:c>
      <x:c r="H284" s="36" t="n">
        <x:v>0</x:v>
      </x:c>
      <x:c r="I284" s="22" t="n">
        <x:f>IF(G284="","",IF(ISNUMBER(H284),G284,""))</x:f>
        <x:v>9868500</x:v>
      </x:c>
      <x:c r="J284" s="22" t="n">
        <x:f>IF(I284="","",I284*H284)</x:f>
        <x:v>0</x:v>
      </x:c>
      <x:c r="K284" t="str">
        <x:f>IF(G284="","MISSING OEWS",IF(ISNUMBER(H284),"MATCHED","MISSING WHARTON"))</x:f>
        <x:v>MATCHED</x:v>
      </x:c>
    </x:row>
    <x:row r="285">
      <x:c r="A285" t="str">
        <x:v>21</x:v>
      </x:c>
      <x:c r="B285" t="str">
        <x:v>Mining, Quarrying, and Oil and Gas Extraction</x:v>
      </x:c>
      <x:c r="C285" t="str">
        <x:v>47-2073</x:v>
      </x:c>
      <x:c r="D285" t="str">
        <x:v>Operating Engineers and Other Construction Equipment Operators</x:v>
      </x:c>
      <x:c r="E285" s="22" t="n">
        <x:v>25110</x:v>
      </x:c>
      <x:c r="F285" s="22" t="n">
        <x:v>61990</x:v>
      </x:c>
      <x:c r="G285" s="22" t="n">
        <x:f>IF(OR(E285="",F285=""),"",E285*F285)</x:f>
        <x:v>1556568900</x:v>
      </x:c>
      <x:c r="H285" s="36" t="n">
        <x:v>0.058899999999999994</x:v>
      </x:c>
      <x:c r="I285" s="22" t="n">
        <x:f>IF(G285="","",IF(ISNUMBER(H285),G285,""))</x:f>
        <x:v>1556568900</x:v>
      </x:c>
      <x:c r="J285" s="22" t="n">
        <x:f>IF(I285="","",I285*H285)</x:f>
        <x:v>91681908.21</x:v>
      </x:c>
      <x:c r="K285" t="str">
        <x:f>IF(G285="","MISSING OEWS",IF(ISNUMBER(H285),"MATCHED","MISSING WHARTON"))</x:f>
        <x:v>MATCHED</x:v>
      </x:c>
    </x:row>
    <x:row r="286">
      <x:c r="A286" t="str">
        <x:v>21</x:v>
      </x:c>
      <x:c r="B286" t="str">
        <x:v>Mining, Quarrying, and Oil and Gas Extraction</x:v>
      </x:c>
      <x:c r="C286" t="str">
        <x:v>47-2111</x:v>
      </x:c>
      <x:c r="D286" t="str">
        <x:v>Electricians</x:v>
      </x:c>
      <x:c r="E286" s="22" t="n">
        <x:v>6840</x:v>
      </x:c>
      <x:c r="F286" s="22" t="n">
        <x:v>83210</x:v>
      </x:c>
      <x:c r="G286" s="22" t="n">
        <x:f>IF(OR(E286="",F286=""),"",E286*F286)</x:f>
        <x:v>569156400</x:v>
      </x:c>
      <x:c r="H286" s="36" t="n">
        <x:v>0.0786</x:v>
      </x:c>
      <x:c r="I286" s="22" t="n">
        <x:f>IF(G286="","",IF(ISNUMBER(H286),G286,""))</x:f>
        <x:v>569156400</x:v>
      </x:c>
      <x:c r="J286" s="22" t="n">
        <x:f>IF(I286="","",I286*H286)</x:f>
        <x:v>44735693.04</x:v>
      </x:c>
      <x:c r="K286" t="str">
        <x:f>IF(G286="","MISSING OEWS",IF(ISNUMBER(H286),"MATCHED","MISSING WHARTON"))</x:f>
        <x:v>MATCHED</x:v>
      </x:c>
    </x:row>
    <x:row r="287">
      <x:c r="A287" t="str">
        <x:v>21</x:v>
      </x:c>
      <x:c r="B287" t="str">
        <x:v>Mining, Quarrying, and Oil and Gas Extraction</x:v>
      </x:c>
      <x:c r="C287" t="str">
        <x:v>47-2131</x:v>
      </x:c>
      <x:c r="D287" t="str">
        <x:v>Insulation Workers, Floor, Ceiling, and Wall</x:v>
      </x:c>
      <x:c r="E287" s="22" t="n">
        <x:v>50</x:v>
      </x:c>
      <x:c r="F287" s="22" t="n">
        <x:v>55180</x:v>
      </x:c>
      <x:c r="G287" s="22" t="n">
        <x:f>IF(OR(E287="",F287=""),"",E287*F287)</x:f>
        <x:v>2759000</x:v>
      </x:c>
      <x:c r="H287" s="36" t="n">
        <x:v>0</x:v>
      </x:c>
      <x:c r="I287" s="22" t="n">
        <x:f>IF(G287="","",IF(ISNUMBER(H287),G287,""))</x:f>
        <x:v>2759000</x:v>
      </x:c>
      <x:c r="J287" s="22" t="n">
        <x:f>IF(I287="","",I287*H287)</x:f>
        <x:v>0</x:v>
      </x:c>
      <x:c r="K287" t="str">
        <x:f>IF(G287="","MISSING OEWS",IF(ISNUMBER(H287),"MATCHED","MISSING WHARTON"))</x:f>
        <x:v>MATCHED</x:v>
      </x:c>
    </x:row>
    <x:row r="288">
      <x:c r="A288" t="str">
        <x:v>21</x:v>
      </x:c>
      <x:c r="B288" t="str">
        <x:v>Mining, Quarrying, and Oil and Gas Extraction</x:v>
      </x:c>
      <x:c r="C288" t="str">
        <x:v>47-2132</x:v>
      </x:c>
      <x:c r="D288" t="str">
        <x:v>Insulation Workers, Mechanical</x:v>
      </x:c>
      <x:c r="E288" s="22"/>
      <x:c r="F288" s="22" t="n">
        <x:v>54410</x:v>
      </x:c>
      <x:c r="G288" s="22" t="str">
        <x:f>IF(OR(E288="",F288=""),"",E288*F288)</x:f>
      </x:c>
      <x:c r="H288" s="36" t="n">
        <x:v>0.0731</x:v>
      </x:c>
      <x:c r="I288" s="22" t="str">
        <x:f>IF(G288="","",IF(ISNUMBER(H288),G288,""))</x:f>
      </x:c>
      <x:c r="J288" s="22" t="str">
        <x:f>IF(I288="","",I288*H288)</x:f>
      </x:c>
      <x:c r="K288" t="str">
        <x:f>IF(G288="","MISSING OEWS",IF(ISNUMBER(H288),"MATCHED","MISSING WHARTON"))</x:f>
        <x:v>MISSING OEWS</x:v>
      </x:c>
    </x:row>
    <x:row r="289">
      <x:c r="A289" t="str">
        <x:v>21</x:v>
      </x:c>
      <x:c r="B289" t="str">
        <x:v>Mining, Quarrying, and Oil and Gas Extraction</x:v>
      </x:c>
      <x:c r="C289" t="str">
        <x:v>47-2141</x:v>
      </x:c>
      <x:c r="D289" t="str">
        <x:v>Painters, Construction and Maintenance</x:v>
      </x:c>
      <x:c r="E289" s="22" t="n">
        <x:v>280</x:v>
      </x:c>
      <x:c r="F289" s="22" t="n">
        <x:v>47810</x:v>
      </x:c>
      <x:c r="G289" s="22" t="n">
        <x:f>IF(OR(E289="",F289=""),"",E289*F289)</x:f>
        <x:v>13386800</x:v>
      </x:c>
      <x:c r="H289" s="36" t="n">
        <x:v>0.0368</x:v>
      </x:c>
      <x:c r="I289" s="22" t="n">
        <x:f>IF(G289="","",IF(ISNUMBER(H289),G289,""))</x:f>
        <x:v>13386800</x:v>
      </x:c>
      <x:c r="J289" s="22" t="n">
        <x:f>IF(I289="","",I289*H289)</x:f>
        <x:v>492634.24</x:v>
      </x:c>
      <x:c r="K289" t="str">
        <x:f>IF(G289="","MISSING OEWS",IF(ISNUMBER(H289),"MATCHED","MISSING WHARTON"))</x:f>
        <x:v>MATCHED</x:v>
      </x:c>
    </x:row>
    <x:row r="290">
      <x:c r="A290" t="str">
        <x:v>21</x:v>
      </x:c>
      <x:c r="B290" t="str">
        <x:v>Mining, Quarrying, and Oil and Gas Extraction</x:v>
      </x:c>
      <x:c r="C290" t="str">
        <x:v>47-2151</x:v>
      </x:c>
      <x:c r="D290" t="str">
        <x:v>Pipelayers</x:v>
      </x:c>
      <x:c r="E290" s="22" t="n">
        <x:v>100</x:v>
      </x:c>
      <x:c r="F290" s="22" t="n">
        <x:v>44530</x:v>
      </x:c>
      <x:c r="G290" s="22" t="n">
        <x:f>IF(OR(E290="",F290=""),"",E290*F290)</x:f>
        <x:v>4453000</x:v>
      </x:c>
      <x:c r="H290" s="36" t="n">
        <x:v>0</x:v>
      </x:c>
      <x:c r="I290" s="22" t="n">
        <x:f>IF(G290="","",IF(ISNUMBER(H290),G290,""))</x:f>
        <x:v>4453000</x:v>
      </x:c>
      <x:c r="J290" s="22" t="n">
        <x:f>IF(I290="","",I290*H290)</x:f>
        <x:v>0</x:v>
      </x:c>
      <x:c r="K290" t="str">
        <x:f>IF(G290="","MISSING OEWS",IF(ISNUMBER(H290),"MATCHED","MISSING WHARTON"))</x:f>
        <x:v>MATCHED</x:v>
      </x:c>
    </x:row>
    <x:row r="291">
      <x:c r="A291" t="str">
        <x:v>21</x:v>
      </x:c>
      <x:c r="B291" t="str">
        <x:v>Mining, Quarrying, and Oil and Gas Extraction</x:v>
      </x:c>
      <x:c r="C291" t="str">
        <x:v>47-2152</x:v>
      </x:c>
      <x:c r="D291" t="str">
        <x:v>Plumbers, Pipefitters, and Steamfitters</x:v>
      </x:c>
      <x:c r="E291" s="22" t="n">
        <x:v>1590</x:v>
      </x:c>
      <x:c r="F291" s="22" t="n">
        <x:v>70320</x:v>
      </x:c>
      <x:c r="G291" s="22" t="n">
        <x:f>IF(OR(E291="",F291=""),"",E291*F291)</x:f>
        <x:v>111808800</x:v>
      </x:c>
      <x:c r="H291" s="36" t="n">
        <x:v>0.04</x:v>
      </x:c>
      <x:c r="I291" s="22" t="n">
        <x:f>IF(G291="","",IF(ISNUMBER(H291),G291,""))</x:f>
        <x:v>111808800</x:v>
      </x:c>
      <x:c r="J291" s="22" t="n">
        <x:f>IF(I291="","",I291*H291)</x:f>
        <x:v>4472352</x:v>
      </x:c>
      <x:c r="K291" t="str">
        <x:f>IF(G291="","MISSING OEWS",IF(ISNUMBER(H291),"MATCHED","MISSING WHARTON"))</x:f>
        <x:v>MATCHED</x:v>
      </x:c>
    </x:row>
    <x:row r="292">
      <x:c r="A292" t="str">
        <x:v>21</x:v>
      </x:c>
      <x:c r="B292" t="str">
        <x:v>Mining, Quarrying, and Oil and Gas Extraction</x:v>
      </x:c>
      <x:c r="C292" t="str">
        <x:v>47-2211</x:v>
      </x:c>
      <x:c r="D292" t="str">
        <x:v>Sheet Metal Workers</x:v>
      </x:c>
      <x:c r="E292" s="22"/>
      <x:c r="F292" s="22" t="n">
        <x:v>72710</x:v>
      </x:c>
      <x:c r="G292" s="22" t="str">
        <x:f>IF(OR(E292="",F292=""),"",E292*F292)</x:f>
      </x:c>
      <x:c r="H292" s="36" t="n">
        <x:v>0.0687</x:v>
      </x:c>
      <x:c r="I292" s="22" t="str">
        <x:f>IF(G292="","",IF(ISNUMBER(H292),G292,""))</x:f>
      </x:c>
      <x:c r="J292" s="22" t="str">
        <x:f>IF(I292="","",I292*H292)</x:f>
      </x:c>
      <x:c r="K292" t="str">
        <x:f>IF(G292="","MISSING OEWS",IF(ISNUMBER(H292),"MATCHED","MISSING WHARTON"))</x:f>
        <x:v>MISSING OEWS</x:v>
      </x:c>
    </x:row>
    <x:row r="293">
      <x:c r="A293" t="str">
        <x:v>21</x:v>
      </x:c>
      <x:c r="B293" t="str">
        <x:v>Mining, Quarrying, and Oil and Gas Extraction</x:v>
      </x:c>
      <x:c r="C293" t="str">
        <x:v>47-2221</x:v>
      </x:c>
      <x:c r="D293" t="str">
        <x:v>Structural Iron and Steel Workers</x:v>
      </x:c>
      <x:c r="E293" s="22" t="n">
        <x:v>240</x:v>
      </x:c>
      <x:c r="F293" s="22" t="n">
        <x:v>69390</x:v>
      </x:c>
      <x:c r="G293" s="22" t="n">
        <x:f>IF(OR(E293="",F293=""),"",E293*F293)</x:f>
        <x:v>16653600</x:v>
      </x:c>
      <x:c r="H293" s="36" t="n">
        <x:v>0</x:v>
      </x:c>
      <x:c r="I293" s="22" t="n">
        <x:f>IF(G293="","",IF(ISNUMBER(H293),G293,""))</x:f>
        <x:v>16653600</x:v>
      </x:c>
      <x:c r="J293" s="22" t="n">
        <x:f>IF(I293="","",I293*H293)</x:f>
        <x:v>0</x:v>
      </x:c>
      <x:c r="K293" t="str">
        <x:f>IF(G293="","MISSING OEWS",IF(ISNUMBER(H293),"MATCHED","MISSING WHARTON"))</x:f>
        <x:v>MATCHED</x:v>
      </x:c>
    </x:row>
    <x:row r="294">
      <x:c r="A294" t="str">
        <x:v>21</x:v>
      </x:c>
      <x:c r="B294" t="str">
        <x:v>Mining, Quarrying, and Oil and Gas Extraction</x:v>
      </x:c>
      <x:c r="C294" t="str">
        <x:v>47-3013</x:v>
      </x:c>
      <x:c r="D294" t="str">
        <x:v>Helpers--Electricians</x:v>
      </x:c>
      <x:c r="E294" s="22" t="n">
        <x:v>220</x:v>
      </x:c>
      <x:c r="F294" s="22" t="n">
        <x:v>51630</x:v>
      </x:c>
      <x:c r="G294" s="22" t="n">
        <x:f>IF(OR(E294="",F294=""),"",E294*F294)</x:f>
        <x:v>11358600</x:v>
      </x:c>
      <x:c r="H294" s="36" t="n">
        <x:v>0.039599999999999996</x:v>
      </x:c>
      <x:c r="I294" s="22" t="n">
        <x:f>IF(G294="","",IF(ISNUMBER(H294),G294,""))</x:f>
        <x:v>11358600</x:v>
      </x:c>
      <x:c r="J294" s="22" t="n">
        <x:f>IF(I294="","",I294*H294)</x:f>
        <x:v>449800.55999999994</x:v>
      </x:c>
      <x:c r="K294" t="str">
        <x:f>IF(G294="","MISSING OEWS",IF(ISNUMBER(H294),"MATCHED","MISSING WHARTON"))</x:f>
        <x:v>MATCHED</x:v>
      </x:c>
    </x:row>
    <x:row r="295">
      <x:c r="A295" t="str">
        <x:v>21</x:v>
      </x:c>
      <x:c r="B295" t="str">
        <x:v>Mining, Quarrying, and Oil and Gas Extraction</x:v>
      </x:c>
      <x:c r="C295" t="str">
        <x:v>47-3015</x:v>
      </x:c>
      <x:c r="D295" t="str">
        <x:v>Helpers--Pipelayers, Plumbers, Pipefitters, and Steamfitters</x:v>
      </x:c>
      <x:c r="E295" s="22" t="n">
        <x:v>220</x:v>
      </x:c>
      <x:c r="F295" s="22" t="n">
        <x:v>52330</x:v>
      </x:c>
      <x:c r="G295" s="22" t="n">
        <x:f>IF(OR(E295="",F295=""),"",E295*F295)</x:f>
        <x:v>11512600</x:v>
      </x:c>
      <x:c r="H295" s="36" t="n">
        <x:v>0</x:v>
      </x:c>
      <x:c r="I295" s="22" t="n">
        <x:f>IF(G295="","",IF(ISNUMBER(H295),G295,""))</x:f>
        <x:v>11512600</x:v>
      </x:c>
      <x:c r="J295" s="22" t="n">
        <x:f>IF(I295="","",I295*H295)</x:f>
        <x:v>0</x:v>
      </x:c>
      <x:c r="K295" t="str">
        <x:f>IF(G295="","MISSING OEWS",IF(ISNUMBER(H295),"MATCHED","MISSING WHARTON"))</x:f>
        <x:v>MATCHED</x:v>
      </x:c>
    </x:row>
    <x:row r="296">
      <x:c r="A296" t="str">
        <x:v>21</x:v>
      </x:c>
      <x:c r="B296" t="str">
        <x:v>Mining, Quarrying, and Oil and Gas Extraction</x:v>
      </x:c>
      <x:c r="C296" t="str">
        <x:v>47-3019</x:v>
      </x:c>
      <x:c r="D296" t="str">
        <x:v>Helpers, Construction Trades, All Other</x:v>
      </x:c>
      <x:c r="E296" s="22" t="n">
        <x:v>70</x:v>
      </x:c>
      <x:c r="F296" s="22" t="n">
        <x:v>46340</x:v>
      </x:c>
      <x:c r="G296" s="22" t="n">
        <x:f>IF(OR(E296="",F296=""),"",E296*F296)</x:f>
        <x:v>3243800</x:v>
      </x:c>
      <x:c r="H296" s="36"/>
      <x:c r="I296" s="22" t="str">
        <x:f>IF(G296="","",IF(ISNUMBER(H296),G296,""))</x:f>
      </x:c>
      <x:c r="J296" s="22" t="str">
        <x:f>IF(I296="","",I296*H296)</x:f>
      </x:c>
      <x:c r="K296" t="str">
        <x:f>IF(G296="","MISSING OEWS",IF(ISNUMBER(H296),"MATCHED","MISSING WHARTON"))</x:f>
        <x:v>MISSING WHARTON</x:v>
      </x:c>
    </x:row>
    <x:row r="297">
      <x:c r="A297" t="str">
        <x:v>21</x:v>
      </x:c>
      <x:c r="B297" t="str">
        <x:v>Mining, Quarrying, and Oil and Gas Extraction</x:v>
      </x:c>
      <x:c r="C297" t="str">
        <x:v>47-4011</x:v>
      </x:c>
      <x:c r="D297" t="str">
        <x:v>Construction and Building Inspectors</x:v>
      </x:c>
      <x:c r="E297" s="22" t="n">
        <x:v>850</x:v>
      </x:c>
      <x:c r="F297" s="22" t="n">
        <x:v>60070</x:v>
      </x:c>
      <x:c r="G297" s="22" t="n">
        <x:f>IF(OR(E297="",F297=""),"",E297*F297)</x:f>
        <x:v>51059500</x:v>
      </x:c>
      <x:c r="H297" s="36" t="n">
        <x:v>0.3737</x:v>
      </x:c>
      <x:c r="I297" s="22" t="n">
        <x:f>IF(G297="","",IF(ISNUMBER(H297),G297,""))</x:f>
        <x:v>51059500</x:v>
      </x:c>
      <x:c r="J297" s="22" t="n">
        <x:f>IF(I297="","",I297*H297)</x:f>
        <x:v>19080935.15</x:v>
      </x:c>
      <x:c r="K297" t="str">
        <x:f>IF(G297="","MISSING OEWS",IF(ISNUMBER(H297),"MATCHED","MISSING WHARTON"))</x:f>
        <x:v>MATCHED</x:v>
      </x:c>
    </x:row>
    <x:row r="298">
      <x:c r="A298" t="str">
        <x:v>21</x:v>
      </x:c>
      <x:c r="B298" t="str">
        <x:v>Mining, Quarrying, and Oil and Gas Extraction</x:v>
      </x:c>
      <x:c r="C298" t="str">
        <x:v>47-4031</x:v>
      </x:c>
      <x:c r="D298" t="str">
        <x:v>Fence Erectors</x:v>
      </x:c>
      <x:c r="E298" s="22" t="n">
        <x:v>50</x:v>
      </x:c>
      <x:c r="F298" s="22" t="n">
        <x:v>50970</x:v>
      </x:c>
      <x:c r="G298" s="22" t="n">
        <x:f>IF(OR(E298="",F298=""),"",E298*F298)</x:f>
        <x:v>2548500</x:v>
      </x:c>
      <x:c r="H298" s="36" t="n">
        <x:v>0</x:v>
      </x:c>
      <x:c r="I298" s="22" t="n">
        <x:f>IF(G298="","",IF(ISNUMBER(H298),G298,""))</x:f>
        <x:v>2548500</x:v>
      </x:c>
      <x:c r="J298" s="22" t="n">
        <x:f>IF(I298="","",I298*H298)</x:f>
        <x:v>0</x:v>
      </x:c>
      <x:c r="K298" t="str">
        <x:f>IF(G298="","MISSING OEWS",IF(ISNUMBER(H298),"MATCHED","MISSING WHARTON"))</x:f>
        <x:v>MATCHED</x:v>
      </x:c>
    </x:row>
    <x:row r="299">
      <x:c r="A299" t="str">
        <x:v>21</x:v>
      </x:c>
      <x:c r="B299" t="str">
        <x:v>Mining, Quarrying, and Oil and Gas Extraction</x:v>
      </x:c>
      <x:c r="C299" t="str">
        <x:v>47-4041</x:v>
      </x:c>
      <x:c r="D299" t="str">
        <x:v>Hazardous Materials Removal Workers</x:v>
      </x:c>
      <x:c r="E299" s="22"/>
      <x:c r="F299" s="22" t="n">
        <x:v>62370</x:v>
      </x:c>
      <x:c r="G299" s="22" t="str">
        <x:f>IF(OR(E299="",F299=""),"",E299*F299)</x:f>
      </x:c>
      <x:c r="H299" s="36" t="n">
        <x:v>0.0452</x:v>
      </x:c>
      <x:c r="I299" s="22" t="str">
        <x:f>IF(G299="","",IF(ISNUMBER(H299),G299,""))</x:f>
      </x:c>
      <x:c r="J299" s="22" t="str">
        <x:f>IF(I299="","",I299*H299)</x:f>
      </x:c>
      <x:c r="K299" t="str">
        <x:f>IF(G299="","MISSING OEWS",IF(ISNUMBER(H299),"MATCHED","MISSING WHARTON"))</x:f>
        <x:v>MISSING OEWS</x:v>
      </x:c>
    </x:row>
    <x:row r="300">
      <x:c r="A300" t="str">
        <x:v>21</x:v>
      </x:c>
      <x:c r="B300" t="str">
        <x:v>Mining, Quarrying, and Oil and Gas Extraction</x:v>
      </x:c>
      <x:c r="C300" t="str">
        <x:v>47-4061</x:v>
      </x:c>
      <x:c r="D300" t="str">
        <x:v>Rail-Track Laying and Maintenance Equipment Operators</x:v>
      </x:c>
      <x:c r="E300" s="22" t="n">
        <x:v>100</x:v>
      </x:c>
      <x:c r="F300" s="22" t="n">
        <x:v>64530</x:v>
      </x:c>
      <x:c r="G300" s="22" t="n">
        <x:f>IF(OR(E300="",F300=""),"",E300*F300)</x:f>
        <x:v>6453000</x:v>
      </x:c>
      <x:c r="H300" s="36" t="n">
        <x:v>0</x:v>
      </x:c>
      <x:c r="I300" s="22" t="n">
        <x:f>IF(G300="","",IF(ISNUMBER(H300),G300,""))</x:f>
        <x:v>6453000</x:v>
      </x:c>
      <x:c r="J300" s="22" t="n">
        <x:f>IF(I300="","",I300*H300)</x:f>
        <x:v>0</x:v>
      </x:c>
      <x:c r="K300" t="str">
        <x:f>IF(G300="","MISSING OEWS",IF(ISNUMBER(H300),"MATCHED","MISSING WHARTON"))</x:f>
        <x:v>MATCHED</x:v>
      </x:c>
    </x:row>
    <x:row r="301">
      <x:c r="A301" t="str">
        <x:v>21</x:v>
      </x:c>
      <x:c r="B301" t="str">
        <x:v>Mining, Quarrying, and Oil and Gas Extraction</x:v>
      </x:c>
      <x:c r="C301" t="str">
        <x:v>47-4090</x:v>
      </x:c>
      <x:c r="D301" t="str">
        <x:v>Miscellaneous Construction and Related Workers</x:v>
      </x:c>
      <x:c r="E301" s="22" t="n">
        <x:v>90</x:v>
      </x:c>
      <x:c r="F301" s="22" t="n">
        <x:v>60020</x:v>
      </x:c>
      <x:c r="G301" s="22" t="n">
        <x:f>IF(OR(E301="",F301=""),"",E301*F301)</x:f>
        <x:v>5401800</x:v>
      </x:c>
      <x:c r="H301" s="36" t="n">
        <x:v>0.0825</x:v>
      </x:c>
      <x:c r="I301" s="22" t="n">
        <x:f>IF(G301="","",IF(ISNUMBER(H301),G301,""))</x:f>
        <x:v>5401800</x:v>
      </x:c>
      <x:c r="J301" s="22" t="n">
        <x:f>IF(I301="","",I301*H301)</x:f>
        <x:v>445648.5</x:v>
      </x:c>
      <x:c r="K301" t="str">
        <x:f>IF(G301="","MISSING OEWS",IF(ISNUMBER(H301),"MATCHED","MISSING WHARTON"))</x:f>
        <x:v>MATCHED</x:v>
      </x:c>
    </x:row>
    <x:row r="302">
      <x:c r="A302" t="str">
        <x:v>21</x:v>
      </x:c>
      <x:c r="B302" t="str">
        <x:v>Mining, Quarrying, and Oil and Gas Extraction</x:v>
      </x:c>
      <x:c r="C302" t="str">
        <x:v>47-5011</x:v>
      </x:c>
      <x:c r="D302" t="str">
        <x:v>Derrick Operators, Oil and Gas</x:v>
      </x:c>
      <x:c r="E302" s="22" t="n">
        <x:v>10300</x:v>
      </x:c>
      <x:c r="F302" s="22" t="n">
        <x:v>60090</x:v>
      </x:c>
      <x:c r="G302" s="22" t="n">
        <x:f>IF(OR(E302="",F302=""),"",E302*F302)</x:f>
        <x:v>618927000</x:v>
      </x:c>
      <x:c r="H302" s="36" t="n">
        <x:v>0</x:v>
      </x:c>
      <x:c r="I302" s="22" t="n">
        <x:f>IF(G302="","",IF(ISNUMBER(H302),G302,""))</x:f>
        <x:v>618927000</x:v>
      </x:c>
      <x:c r="J302" s="22" t="n">
        <x:f>IF(I302="","",I302*H302)</x:f>
        <x:v>0</x:v>
      </x:c>
      <x:c r="K302" t="str">
        <x:f>IF(G302="","MISSING OEWS",IF(ISNUMBER(H302),"MATCHED","MISSING WHARTON"))</x:f>
        <x:v>MATCHED</x:v>
      </x:c>
    </x:row>
    <x:row r="303">
      <x:c r="A303" t="str">
        <x:v>21</x:v>
      </x:c>
      <x:c r="B303" t="str">
        <x:v>Mining, Quarrying, and Oil and Gas Extraction</x:v>
      </x:c>
      <x:c r="C303" t="str">
        <x:v>47-5012</x:v>
      </x:c>
      <x:c r="D303" t="str">
        <x:v>Rotary Drill Operators, Oil and Gas</x:v>
      </x:c>
      <x:c r="E303" s="22" t="n">
        <x:v>11530</x:v>
      </x:c>
      <x:c r="F303" s="22" t="n">
        <x:v>72560</x:v>
      </x:c>
      <x:c r="G303" s="22" t="n">
        <x:f>IF(OR(E303="",F303=""),"",E303*F303)</x:f>
        <x:v>836616800</x:v>
      </x:c>
      <x:c r="H303" s="36" t="n">
        <x:v>0.0432</x:v>
      </x:c>
      <x:c r="I303" s="22" t="n">
        <x:f>IF(G303="","",IF(ISNUMBER(H303),G303,""))</x:f>
        <x:v>836616800</x:v>
      </x:c>
      <x:c r="J303" s="22" t="n">
        <x:f>IF(I303="","",I303*H303)</x:f>
        <x:v>36141845.760000005</x:v>
      </x:c>
      <x:c r="K303" t="str">
        <x:f>IF(G303="","MISSING OEWS",IF(ISNUMBER(H303),"MATCHED","MISSING WHARTON"))</x:f>
        <x:v>MATCHED</x:v>
      </x:c>
    </x:row>
    <x:row r="304">
      <x:c r="A304" t="str">
        <x:v>21</x:v>
      </x:c>
      <x:c r="B304" t="str">
        <x:v>Mining, Quarrying, and Oil and Gas Extraction</x:v>
      </x:c>
      <x:c r="C304" t="str">
        <x:v>47-5013</x:v>
      </x:c>
      <x:c r="D304" t="str">
        <x:v>Service Unit Operators, Oil and Gas</x:v>
      </x:c>
      <x:c r="E304" s="22" t="n">
        <x:v>39110</x:v>
      </x:c>
      <x:c r="F304" s="22" t="n">
        <x:v>61360</x:v>
      </x:c>
      <x:c r="G304" s="22" t="n">
        <x:f>IF(OR(E304="",F304=""),"",E304*F304)</x:f>
        <x:v>2399789600</x:v>
      </x:c>
      <x:c r="H304" s="36" t="n">
        <x:v>0.05</x:v>
      </x:c>
      <x:c r="I304" s="22" t="n">
        <x:f>IF(G304="","",IF(ISNUMBER(H304),G304,""))</x:f>
        <x:v>2399789600</x:v>
      </x:c>
      <x:c r="J304" s="22" t="n">
        <x:f>IF(I304="","",I304*H304)</x:f>
        <x:v>119989480</x:v>
      </x:c>
      <x:c r="K304" t="str">
        <x:f>IF(G304="","MISSING OEWS",IF(ISNUMBER(H304),"MATCHED","MISSING WHARTON"))</x:f>
        <x:v>MATCHED</x:v>
      </x:c>
    </x:row>
    <x:row r="305">
      <x:c r="A305" t="str">
        <x:v>21</x:v>
      </x:c>
      <x:c r="B305" t="str">
        <x:v>Mining, Quarrying, and Oil and Gas Extraction</x:v>
      </x:c>
      <x:c r="C305" t="str">
        <x:v>47-5022</x:v>
      </x:c>
      <x:c r="D305" t="str">
        <x:v>Excavating and Loading Machine and Dragline Operators, Surface Mining</x:v>
      </x:c>
      <x:c r="E305" s="22" t="n">
        <x:v>21620</x:v>
      </x:c>
      <x:c r="F305" s="22" t="n">
        <x:v>59390</x:v>
      </x:c>
      <x:c r="G305" s="22" t="n">
        <x:f>IF(OR(E305="",F305=""),"",E305*F305)</x:f>
        <x:v>1284011800</x:v>
      </x:c>
      <x:c r="H305" s="36" t="n">
        <x:v>0</x:v>
      </x:c>
      <x:c r="I305" s="22" t="n">
        <x:f>IF(G305="","",IF(ISNUMBER(H305),G305,""))</x:f>
        <x:v>1284011800</x:v>
      </x:c>
      <x:c r="J305" s="22" t="n">
        <x:f>IF(I305="","",I305*H305)</x:f>
        <x:v>0</x:v>
      </x:c>
      <x:c r="K305" t="str">
        <x:f>IF(G305="","MISSING OEWS",IF(ISNUMBER(H305),"MATCHED","MISSING WHARTON"))</x:f>
        <x:v>MATCHED</x:v>
      </x:c>
    </x:row>
    <x:row r="306">
      <x:c r="A306" t="str">
        <x:v>21</x:v>
      </x:c>
      <x:c r="B306" t="str">
        <x:v>Mining, Quarrying, and Oil and Gas Extraction</x:v>
      </x:c>
      <x:c r="C306" t="str">
        <x:v>47-5023</x:v>
      </x:c>
      <x:c r="D306" t="str">
        <x:v>Earth Drillers, Except Oil and Gas</x:v>
      </x:c>
      <x:c r="E306" s="22" t="n">
        <x:v>3720</x:v>
      </x:c>
      <x:c r="F306" s="22" t="n">
        <x:v>63200</x:v>
      </x:c>
      <x:c r="G306" s="22" t="n">
        <x:f>IF(OR(E306="",F306=""),"",E306*F306)</x:f>
        <x:v>235104000</x:v>
      </x:c>
      <x:c r="H306" s="36" t="n">
        <x:v>0.0233</x:v>
      </x:c>
      <x:c r="I306" s="22" t="n">
        <x:f>IF(G306="","",IF(ISNUMBER(H306),G306,""))</x:f>
        <x:v>235104000</x:v>
      </x:c>
      <x:c r="J306" s="22" t="n">
        <x:f>IF(I306="","",I306*H306)</x:f>
        <x:v>5477923.2</x:v>
      </x:c>
      <x:c r="K306" t="str">
        <x:f>IF(G306="","MISSING OEWS",IF(ISNUMBER(H306),"MATCHED","MISSING WHARTON"))</x:f>
        <x:v>MATCHED</x:v>
      </x:c>
    </x:row>
    <x:row r="307">
      <x:c r="A307" t="str">
        <x:v>21</x:v>
      </x:c>
      <x:c r="B307" t="str">
        <x:v>Mining, Quarrying, and Oil and Gas Extraction</x:v>
      </x:c>
      <x:c r="C307" t="str">
        <x:v>47-5032</x:v>
      </x:c>
      <x:c r="D307" t="str">
        <x:v>Explosives Workers, Ordnance Handling Experts, and Blasters</x:v>
      </x:c>
      <x:c r="E307" s="22" t="n">
        <x:v>1140</x:v>
      </x:c>
      <x:c r="F307" s="22" t="n">
        <x:v>68090</x:v>
      </x:c>
      <x:c r="G307" s="22" t="n">
        <x:f>IF(OR(E307="",F307=""),"",E307*F307)</x:f>
        <x:v>77622600</x:v>
      </x:c>
      <x:c r="H307" s="36" t="n">
        <x:v>0.095</x:v>
      </x:c>
      <x:c r="I307" s="22" t="n">
        <x:f>IF(G307="","",IF(ISNUMBER(H307),G307,""))</x:f>
        <x:v>77622600</x:v>
      </x:c>
      <x:c r="J307" s="22" t="n">
        <x:f>IF(I307="","",I307*H307)</x:f>
        <x:v>7374147</x:v>
      </x:c>
      <x:c r="K307" t="str">
        <x:f>IF(G307="","MISSING OEWS",IF(ISNUMBER(H307),"MATCHED","MISSING WHARTON"))</x:f>
        <x:v>MATCHED</x:v>
      </x:c>
    </x:row>
    <x:row r="308">
      <x:c r="A308" t="str">
        <x:v>21</x:v>
      </x:c>
      <x:c r="B308" t="str">
        <x:v>Mining, Quarrying, and Oil and Gas Extraction</x:v>
      </x:c>
      <x:c r="C308" t="str">
        <x:v>47-5041</x:v>
      </x:c>
      <x:c r="D308" t="str">
        <x:v>Continuous Mining Machine Operators</x:v>
      </x:c>
      <x:c r="E308" s="22" t="n">
        <x:v>13220</x:v>
      </x:c>
      <x:c r="F308" s="22" t="n">
        <x:v>65600</x:v>
      </x:c>
      <x:c r="G308" s="22" t="n">
        <x:f>IF(OR(E308="",F308=""),"",E308*F308)</x:f>
        <x:v>867232000</x:v>
      </x:c>
      <x:c r="H308" s="36" t="n">
        <x:v>0</x:v>
      </x:c>
      <x:c r="I308" s="22" t="n">
        <x:f>IF(G308="","",IF(ISNUMBER(H308),G308,""))</x:f>
        <x:v>867232000</x:v>
      </x:c>
      <x:c r="J308" s="22" t="n">
        <x:f>IF(I308="","",I308*H308)</x:f>
        <x:v>0</x:v>
      </x:c>
      <x:c r="K308" t="str">
        <x:f>IF(G308="","MISSING OEWS",IF(ISNUMBER(H308),"MATCHED","MISSING WHARTON"))</x:f>
        <x:v>MATCHED</x:v>
      </x:c>
    </x:row>
    <x:row r="309">
      <x:c r="A309" t="str">
        <x:v>21</x:v>
      </x:c>
      <x:c r="B309" t="str">
        <x:v>Mining, Quarrying, and Oil and Gas Extraction</x:v>
      </x:c>
      <x:c r="C309" t="str">
        <x:v>47-5043</x:v>
      </x:c>
      <x:c r="D309" t="str">
        <x:v>Roof Bolters, Mining</x:v>
      </x:c>
      <x:c r="E309" s="22" t="n">
        <x:v>2020</x:v>
      </x:c>
      <x:c r="F309" s="22" t="n">
        <x:v>78200</x:v>
      </x:c>
      <x:c r="G309" s="22" t="n">
        <x:f>IF(OR(E309="",F309=""),"",E309*F309)</x:f>
        <x:v>157964000</x:v>
      </x:c>
      <x:c r="H309" s="36" t="n">
        <x:v>0</x:v>
      </x:c>
      <x:c r="I309" s="22" t="n">
        <x:f>IF(G309="","",IF(ISNUMBER(H309),G309,""))</x:f>
        <x:v>157964000</x:v>
      </x:c>
      <x:c r="J309" s="22" t="n">
        <x:f>IF(I309="","",I309*H309)</x:f>
        <x:v>0</x:v>
      </x:c>
      <x:c r="K309" t="str">
        <x:f>IF(G309="","MISSING OEWS",IF(ISNUMBER(H309),"MATCHED","MISSING WHARTON"))</x:f>
        <x:v>MATCHED</x:v>
      </x:c>
    </x:row>
    <x:row r="310">
      <x:c r="A310" t="str">
        <x:v>21</x:v>
      </x:c>
      <x:c r="B310" t="str">
        <x:v>Mining, Quarrying, and Oil and Gas Extraction</x:v>
      </x:c>
      <x:c r="C310" t="str">
        <x:v>47-5044</x:v>
      </x:c>
      <x:c r="D310" t="str">
        <x:v>Loading and Moving Machine Operators, Underground Mining</x:v>
      </x:c>
      <x:c r="E310" s="22" t="n">
        <x:v>5590</x:v>
      </x:c>
      <x:c r="F310" s="22" t="n">
        <x:v>71950</x:v>
      </x:c>
      <x:c r="G310" s="22" t="n">
        <x:f>IF(OR(E310="",F310=""),"",E310*F310)</x:f>
        <x:v>402200500</x:v>
      </x:c>
      <x:c r="H310" s="36" t="n">
        <x:v>0.0339</x:v>
      </x:c>
      <x:c r="I310" s="22" t="n">
        <x:f>IF(G310="","",IF(ISNUMBER(H310),G310,""))</x:f>
        <x:v>402200500</x:v>
      </x:c>
      <x:c r="J310" s="22" t="n">
        <x:f>IF(I310="","",I310*H310)</x:f>
        <x:v>13634596.95</x:v>
      </x:c>
      <x:c r="K310" t="str">
        <x:f>IF(G310="","MISSING OEWS",IF(ISNUMBER(H310),"MATCHED","MISSING WHARTON"))</x:f>
        <x:v>MATCHED</x:v>
      </x:c>
    </x:row>
    <x:row r="311">
      <x:c r="A311" t="str">
        <x:v>21</x:v>
      </x:c>
      <x:c r="B311" t="str">
        <x:v>Mining, Quarrying, and Oil and Gas Extraction</x:v>
      </x:c>
      <x:c r="C311" t="str">
        <x:v>47-5049</x:v>
      </x:c>
      <x:c r="D311" t="str">
        <x:v>Underground Mining Machine Operators, All Other</x:v>
      </x:c>
      <x:c r="E311" s="22" t="n">
        <x:v>2630</x:v>
      </x:c>
      <x:c r="F311" s="22" t="n">
        <x:v>70960</x:v>
      </x:c>
      <x:c r="G311" s="22" t="n">
        <x:f>IF(OR(E311="",F311=""),"",E311*F311)</x:f>
        <x:v>186624800</x:v>
      </x:c>
      <x:c r="H311" s="36"/>
      <x:c r="I311" s="22" t="str">
        <x:f>IF(G311="","",IF(ISNUMBER(H311),G311,""))</x:f>
      </x:c>
      <x:c r="J311" s="22" t="str">
        <x:f>IF(I311="","",I311*H311)</x:f>
      </x:c>
      <x:c r="K311" t="str">
        <x:f>IF(G311="","MISSING OEWS",IF(ISNUMBER(H311),"MATCHED","MISSING WHARTON"))</x:f>
        <x:v>MISSING WHARTON</x:v>
      </x:c>
    </x:row>
    <x:row r="312">
      <x:c r="A312" t="str">
        <x:v>21</x:v>
      </x:c>
      <x:c r="B312" t="str">
        <x:v>Mining, Quarrying, and Oil and Gas Extraction</x:v>
      </x:c>
      <x:c r="C312" t="str">
        <x:v>47-5051</x:v>
      </x:c>
      <x:c r="D312" t="str">
        <x:v>Rock Splitters, Quarry</x:v>
      </x:c>
      <x:c r="E312" s="22" t="n">
        <x:v>2920</x:v>
      </x:c>
      <x:c r="F312" s="22" t="n">
        <x:v>51110</x:v>
      </x:c>
      <x:c r="G312" s="22" t="n">
        <x:f>IF(OR(E312="",F312=""),"",E312*F312)</x:f>
        <x:v>149241200</x:v>
      </x:c>
      <x:c r="H312" s="36" t="n">
        <x:v>0</x:v>
      </x:c>
      <x:c r="I312" s="22" t="n">
        <x:f>IF(G312="","",IF(ISNUMBER(H312),G312,""))</x:f>
        <x:v>149241200</x:v>
      </x:c>
      <x:c r="J312" s="22" t="n">
        <x:f>IF(I312="","",I312*H312)</x:f>
        <x:v>0</x:v>
      </x:c>
      <x:c r="K312" t="str">
        <x:f>IF(G312="","MISSING OEWS",IF(ISNUMBER(H312),"MATCHED","MISSING WHARTON"))</x:f>
        <x:v>MATCHED</x:v>
      </x:c>
    </x:row>
    <x:row r="313">
      <x:c r="A313" t="str">
        <x:v>21</x:v>
      </x:c>
      <x:c r="B313" t="str">
        <x:v>Mining, Quarrying, and Oil and Gas Extraction</x:v>
      </x:c>
      <x:c r="C313" t="str">
        <x:v>47-5071</x:v>
      </x:c>
      <x:c r="D313" t="str">
        <x:v>Roustabouts, Oil and Gas</x:v>
      </x:c>
      <x:c r="E313" s="22" t="n">
        <x:v>38870</x:v>
      </x:c>
      <x:c r="F313" s="22" t="n">
        <x:v>49560</x:v>
      </x:c>
      <x:c r="G313" s="22" t="n">
        <x:f>IF(OR(E313="",F313=""),"",E313*F313)</x:f>
        <x:v>1926397200</x:v>
      </x:c>
      <x:c r="H313" s="36" t="n">
        <x:v>0</x:v>
      </x:c>
      <x:c r="I313" s="22" t="n">
        <x:f>IF(G313="","",IF(ISNUMBER(H313),G313,""))</x:f>
        <x:v>1926397200</x:v>
      </x:c>
      <x:c r="J313" s="22" t="n">
        <x:f>IF(I313="","",I313*H313)</x:f>
        <x:v>0</x:v>
      </x:c>
      <x:c r="K313" t="str">
        <x:f>IF(G313="","MISSING OEWS",IF(ISNUMBER(H313),"MATCHED","MISSING WHARTON"))</x:f>
        <x:v>MATCHED</x:v>
      </x:c>
    </x:row>
    <x:row r="314">
      <x:c r="A314" t="str">
        <x:v>21</x:v>
      </x:c>
      <x:c r="B314" t="str">
        <x:v>Mining, Quarrying, and Oil and Gas Extraction</x:v>
      </x:c>
      <x:c r="C314" t="str">
        <x:v>47-5081</x:v>
      </x:c>
      <x:c r="D314" t="str">
        <x:v>Helpers--Extraction Workers</x:v>
      </x:c>
      <x:c r="E314" s="22" t="n">
        <x:v>3060</x:v>
      </x:c>
      <x:c r="F314" s="22" t="n">
        <x:v>52900</x:v>
      </x:c>
      <x:c r="G314" s="22" t="n">
        <x:f>IF(OR(E314="",F314=""),"",E314*F314)</x:f>
        <x:v>161874000</x:v>
      </x:c>
      <x:c r="H314" s="36" t="n">
        <x:v>0</x:v>
      </x:c>
      <x:c r="I314" s="22" t="n">
        <x:f>IF(G314="","",IF(ISNUMBER(H314),G314,""))</x:f>
        <x:v>161874000</x:v>
      </x:c>
      <x:c r="J314" s="22" t="n">
        <x:f>IF(I314="","",I314*H314)</x:f>
        <x:v>0</x:v>
      </x:c>
      <x:c r="K314" t="str">
        <x:f>IF(G314="","MISSING OEWS",IF(ISNUMBER(H314),"MATCHED","MISSING WHARTON"))</x:f>
        <x:v>MATCHED</x:v>
      </x:c>
    </x:row>
    <x:row r="315">
      <x:c r="A315" t="str">
        <x:v>21</x:v>
      </x:c>
      <x:c r="B315" t="str">
        <x:v>Mining, Quarrying, and Oil and Gas Extraction</x:v>
      </x:c>
      <x:c r="C315" t="str">
        <x:v>47-5099</x:v>
      </x:c>
      <x:c r="D315" t="str">
        <x:v>Extraction Workers, All Other</x:v>
      </x:c>
      <x:c r="E315" s="22" t="n">
        <x:v>4240</x:v>
      </x:c>
      <x:c r="F315" s="22" t="n">
        <x:v>59230</x:v>
      </x:c>
      <x:c r="G315" s="22" t="n">
        <x:f>IF(OR(E315="",F315=""),"",E315*F315)</x:f>
        <x:v>251135200</x:v>
      </x:c>
      <x:c r="H315" s="36"/>
      <x:c r="I315" s="22" t="str">
        <x:f>IF(G315="","",IF(ISNUMBER(H315),G315,""))</x:f>
      </x:c>
      <x:c r="J315" s="22" t="str">
        <x:f>IF(I315="","",I315*H315)</x:f>
      </x:c>
      <x:c r="K315" t="str">
        <x:f>IF(G315="","MISSING OEWS",IF(ISNUMBER(H315),"MATCHED","MISSING WHARTON"))</x:f>
        <x:v>MISSING WHARTON</x:v>
      </x:c>
    </x:row>
    <x:row r="316">
      <x:c r="A316" t="str">
        <x:v>21</x:v>
      </x:c>
      <x:c r="B316" t="str">
        <x:v>Mining, Quarrying, and Oil and Gas Extraction</x:v>
      </x:c>
      <x:c r="C316" t="str">
        <x:v>49-1011</x:v>
      </x:c>
      <x:c r="D316" t="str">
        <x:v>First-Line Supervisors of Mechanics, Installers, and Repairers</x:v>
      </x:c>
      <x:c r="E316" s="22" t="n">
        <x:v>6690</x:v>
      </x:c>
      <x:c r="F316" s="22" t="n">
        <x:v>110700</x:v>
      </x:c>
      <x:c r="G316" s="22" t="n">
        <x:f>IF(OR(E316="",F316=""),"",E316*F316)</x:f>
        <x:v>740583000</x:v>
      </x:c>
      <x:c r="H316" s="36" t="n">
        <x:v>0.35229999999999995</x:v>
      </x:c>
      <x:c r="I316" s="22" t="n">
        <x:f>IF(G316="","",IF(ISNUMBER(H316),G316,""))</x:f>
        <x:v>740583000</x:v>
      </x:c>
      <x:c r="J316" s="22" t="n">
        <x:f>IF(I316="","",I316*H316)</x:f>
        <x:v>260907390.89999995</x:v>
      </x:c>
      <x:c r="K316" t="str">
        <x:f>IF(G316="","MISSING OEWS",IF(ISNUMBER(H316),"MATCHED","MISSING WHARTON"))</x:f>
        <x:v>MATCHED</x:v>
      </x:c>
    </x:row>
    <x:row r="317">
      <x:c r="A317" t="str">
        <x:v>21</x:v>
      </x:c>
      <x:c r="B317" t="str">
        <x:v>Mining, Quarrying, and Oil and Gas Extraction</x:v>
      </x:c>
      <x:c r="C317" t="str">
        <x:v>49-2092</x:v>
      </x:c>
      <x:c r="D317" t="str">
        <x:v>Electric Motor, Power Tool, and Related Repairers</x:v>
      </x:c>
      <x:c r="E317" s="22"/>
      <x:c r="F317" s="22" t="n">
        <x:v>52160</x:v>
      </x:c>
      <x:c r="G317" s="22" t="str">
        <x:f>IF(OR(E317="",F317=""),"",E317*F317)</x:f>
      </x:c>
      <x:c r="H317" s="36" t="n">
        <x:v>0.0667</x:v>
      </x:c>
      <x:c r="I317" s="22" t="str">
        <x:f>IF(G317="","",IF(ISNUMBER(H317),G317,""))</x:f>
      </x:c>
      <x:c r="J317" s="22" t="str">
        <x:f>IF(I317="","",I317*H317)</x:f>
      </x:c>
      <x:c r="K317" t="str">
        <x:f>IF(G317="","MISSING OEWS",IF(ISNUMBER(H317),"MATCHED","MISSING WHARTON"))</x:f>
        <x:v>MISSING OEWS</x:v>
      </x:c>
    </x:row>
    <x:row r="318">
      <x:c r="A318" t="str">
        <x:v>21</x:v>
      </x:c>
      <x:c r="B318" t="str">
        <x:v>Mining, Quarrying, and Oil and Gas Extraction</x:v>
      </x:c>
      <x:c r="C318" t="str">
        <x:v>49-2094</x:v>
      </x:c>
      <x:c r="D318" t="str">
        <x:v>Electrical and Electronics Repairers, Commercial and Industrial Equipment</x:v>
      </x:c>
      <x:c r="E318" s="22" t="n">
        <x:v>3270</x:v>
      </x:c>
      <x:c r="F318" s="22" t="n">
        <x:v>79740</x:v>
      </x:c>
      <x:c r="G318" s="22" t="n">
        <x:f>IF(OR(E318="",F318=""),"",E318*F318)</x:f>
        <x:v>260749800</x:v>
      </x:c>
      <x:c r="H318" s="36" t="n">
        <x:v>0.19</x:v>
      </x:c>
      <x:c r="I318" s="22" t="n">
        <x:f>IF(G318="","",IF(ISNUMBER(H318),G318,""))</x:f>
        <x:v>260749800</x:v>
      </x:c>
      <x:c r="J318" s="22" t="n">
        <x:f>IF(I318="","",I318*H318)</x:f>
        <x:v>49542462</x:v>
      </x:c>
      <x:c r="K318" t="str">
        <x:f>IF(G318="","MISSING OEWS",IF(ISNUMBER(H318),"MATCHED","MISSING WHARTON"))</x:f>
        <x:v>MATCHED</x:v>
      </x:c>
    </x:row>
    <x:row r="319">
      <x:c r="A319" t="str">
        <x:v>21</x:v>
      </x:c>
      <x:c r="B319" t="str">
        <x:v>Mining, Quarrying, and Oil and Gas Extraction</x:v>
      </x:c>
      <x:c r="C319" t="str">
        <x:v>49-3023</x:v>
      </x:c>
      <x:c r="D319" t="str">
        <x:v>Automotive Service Technicians and Mechanics</x:v>
      </x:c>
      <x:c r="E319" s="22" t="n">
        <x:v>370</x:v>
      </x:c>
      <x:c r="F319" s="22" t="n">
        <x:v>72000</x:v>
      </x:c>
      <x:c r="G319" s="22" t="n">
        <x:f>IF(OR(E319="",F319=""),"",E319*F319)</x:f>
        <x:v>26640000</x:v>
      </x:c>
      <x:c r="H319" s="36" t="n">
        <x:v>0.0233</x:v>
      </x:c>
      <x:c r="I319" s="22" t="n">
        <x:f>IF(G319="","",IF(ISNUMBER(H319),G319,""))</x:f>
        <x:v>26640000</x:v>
      </x:c>
      <x:c r="J319" s="22" t="n">
        <x:f>IF(I319="","",I319*H319)</x:f>
        <x:v>620712</x:v>
      </x:c>
      <x:c r="K319" t="str">
        <x:f>IF(G319="","MISSING OEWS",IF(ISNUMBER(H319),"MATCHED","MISSING WHARTON"))</x:f>
        <x:v>MATCHED</x:v>
      </x:c>
    </x:row>
    <x:row r="320">
      <x:c r="A320" t="str">
        <x:v>21</x:v>
      </x:c>
      <x:c r="B320" t="str">
        <x:v>Mining, Quarrying, and Oil and Gas Extraction</x:v>
      </x:c>
      <x:c r="C320" t="str">
        <x:v>49-3031</x:v>
      </x:c>
      <x:c r="D320" t="str">
        <x:v>Bus and Truck Mechanics and Diesel Engine Specialists</x:v>
      </x:c>
      <x:c r="E320" s="22" t="n">
        <x:v>2930</x:v>
      </x:c>
      <x:c r="F320" s="22" t="n">
        <x:v>64810</x:v>
      </x:c>
      <x:c r="G320" s="22" t="n">
        <x:f>IF(OR(E320="",F320=""),"",E320*F320)</x:f>
        <x:v>189893300</x:v>
      </x:c>
      <x:c r="H320" s="36" t="n">
        <x:v>0</x:v>
      </x:c>
      <x:c r="I320" s="22" t="n">
        <x:f>IF(G320="","",IF(ISNUMBER(H320),G320,""))</x:f>
        <x:v>189893300</x:v>
      </x:c>
      <x:c r="J320" s="22" t="n">
        <x:f>IF(I320="","",I320*H320)</x:f>
        <x:v>0</x:v>
      </x:c>
      <x:c r="K320" t="str">
        <x:f>IF(G320="","MISSING OEWS",IF(ISNUMBER(H320),"MATCHED","MISSING WHARTON"))</x:f>
        <x:v>MATCHED</x:v>
      </x:c>
    </x:row>
    <x:row r="321">
      <x:c r="A321" t="str">
        <x:v>21</x:v>
      </x:c>
      <x:c r="B321" t="str">
        <x:v>Mining, Quarrying, and Oil and Gas Extraction</x:v>
      </x:c>
      <x:c r="C321" t="str">
        <x:v>49-3042</x:v>
      </x:c>
      <x:c r="D321" t="str">
        <x:v>Mobile Heavy Equipment Mechanics, Except Engines</x:v>
      </x:c>
      <x:c r="E321" s="22" t="n">
        <x:v>10300</x:v>
      </x:c>
      <x:c r="F321" s="22" t="n">
        <x:v>72700</x:v>
      </x:c>
      <x:c r="G321" s="22" t="n">
        <x:f>IF(OR(E321="",F321=""),"",E321*F321)</x:f>
        <x:v>748810000</x:v>
      </x:c>
      <x:c r="H321" s="36" t="n">
        <x:v>0.1425</x:v>
      </x:c>
      <x:c r="I321" s="22" t="n">
        <x:f>IF(G321="","",IF(ISNUMBER(H321),G321,""))</x:f>
        <x:v>748810000</x:v>
      </x:c>
      <x:c r="J321" s="22" t="n">
        <x:f>IF(I321="","",I321*H321)</x:f>
        <x:v>106705424.99999999</x:v>
      </x:c>
      <x:c r="K321" t="str">
        <x:f>IF(G321="","MISSING OEWS",IF(ISNUMBER(H321),"MATCHED","MISSING WHARTON"))</x:f>
        <x:v>MATCHED</x:v>
      </x:c>
    </x:row>
    <x:row r="322">
      <x:c r="A322" t="str">
        <x:v>21</x:v>
      </x:c>
      <x:c r="B322" t="str">
        <x:v>Mining, Quarrying, and Oil and Gas Extraction</x:v>
      </x:c>
      <x:c r="C322" t="str">
        <x:v>49-3093</x:v>
      </x:c>
      <x:c r="D322" t="str">
        <x:v>Tire Repairers and Changers</x:v>
      </x:c>
      <x:c r="E322" s="22" t="n">
        <x:v>130</x:v>
      </x:c>
      <x:c r="F322" s="22" t="n">
        <x:v>64730</x:v>
      </x:c>
      <x:c r="G322" s="22" t="n">
        <x:f>IF(OR(E322="",F322=""),"",E322*F322)</x:f>
        <x:v>8414900</x:v>
      </x:c>
      <x:c r="H322" s="36" t="n">
        <x:v>0</x:v>
      </x:c>
      <x:c r="I322" s="22" t="n">
        <x:f>IF(G322="","",IF(ISNUMBER(H322),G322,""))</x:f>
        <x:v>8414900</x:v>
      </x:c>
      <x:c r="J322" s="22" t="n">
        <x:f>IF(I322="","",I322*H322)</x:f>
        <x:v>0</x:v>
      </x:c>
      <x:c r="K322" t="str">
        <x:f>IF(G322="","MISSING OEWS",IF(ISNUMBER(H322),"MATCHED","MISSING WHARTON"))</x:f>
        <x:v>MATCHED</x:v>
      </x:c>
    </x:row>
    <x:row r="323">
      <x:c r="A323" t="str">
        <x:v>21</x:v>
      </x:c>
      <x:c r="B323" t="str">
        <x:v>Mining, Quarrying, and Oil and Gas Extraction</x:v>
      </x:c>
      <x:c r="C323" t="str">
        <x:v>49-9012</x:v>
      </x:c>
      <x:c r="D323" t="str">
        <x:v>Control and Valve Installers and Repairers, Except Mechanical Door</x:v>
      </x:c>
      <x:c r="E323" s="22" t="n">
        <x:v>3880</x:v>
      </x:c>
      <x:c r="F323" s="22" t="n">
        <x:v>59360</x:v>
      </x:c>
      <x:c r="G323" s="22" t="n">
        <x:f>IF(OR(E323="",F323=""),"",E323*F323)</x:f>
        <x:v>230316800</x:v>
      </x:c>
      <x:c r="H323" s="36" t="n">
        <x:v>0.0731</x:v>
      </x:c>
      <x:c r="I323" s="22" t="n">
        <x:f>IF(G323="","",IF(ISNUMBER(H323),G323,""))</x:f>
        <x:v>230316800</x:v>
      </x:c>
      <x:c r="J323" s="22" t="n">
        <x:f>IF(I323="","",I323*H323)</x:f>
        <x:v>16836158.08</x:v>
      </x:c>
      <x:c r="K323" t="str">
        <x:f>IF(G323="","MISSING OEWS",IF(ISNUMBER(H323),"MATCHED","MISSING WHARTON"))</x:f>
        <x:v>MATCHED</x:v>
      </x:c>
    </x:row>
    <x:row r="324">
      <x:c r="A324" t="str">
        <x:v>21</x:v>
      </x:c>
      <x:c r="B324" t="str">
        <x:v>Mining, Quarrying, and Oil and Gas Extraction</x:v>
      </x:c>
      <x:c r="C324" t="str">
        <x:v>49-9041</x:v>
      </x:c>
      <x:c r="D324" t="str">
        <x:v>Industrial Machinery Mechanics</x:v>
      </x:c>
      <x:c r="E324" s="22" t="n">
        <x:v>19330</x:v>
      </x:c>
      <x:c r="F324" s="22" t="n">
        <x:v>70760</x:v>
      </x:c>
      <x:c r="G324" s="22" t="n">
        <x:f>IF(OR(E324="",F324=""),"",E324*F324)</x:f>
        <x:v>1367790800</x:v>
      </x:c>
      <x:c r="H324" s="36" t="n">
        <x:v>0.25</x:v>
      </x:c>
      <x:c r="I324" s="22" t="n">
        <x:f>IF(G324="","",IF(ISNUMBER(H324),G324,""))</x:f>
        <x:v>1367790800</x:v>
      </x:c>
      <x:c r="J324" s="22" t="n">
        <x:f>IF(I324="","",I324*H324)</x:f>
        <x:v>341947700</x:v>
      </x:c>
      <x:c r="K324" t="str">
        <x:f>IF(G324="","MISSING OEWS",IF(ISNUMBER(H324),"MATCHED","MISSING WHARTON"))</x:f>
        <x:v>MATCHED</x:v>
      </x:c>
    </x:row>
    <x:row r="325">
      <x:c r="A325" t="str">
        <x:v>21</x:v>
      </x:c>
      <x:c r="B325" t="str">
        <x:v>Mining, Quarrying, and Oil and Gas Extraction</x:v>
      </x:c>
      <x:c r="C325" t="str">
        <x:v>49-9043</x:v>
      </x:c>
      <x:c r="D325" t="str">
        <x:v>Maintenance Workers, Machinery</x:v>
      </x:c>
      <x:c r="E325" s="22" t="n">
        <x:v>2690</x:v>
      </x:c>
      <x:c r="F325" s="22" t="n">
        <x:v>68000</x:v>
      </x:c>
      <x:c r="G325" s="22" t="n">
        <x:f>IF(OR(E325="",F325=""),"",E325*F325)</x:f>
        <x:v>182920000</x:v>
      </x:c>
      <x:c r="H325" s="36" t="n">
        <x:v>0.0528</x:v>
      </x:c>
      <x:c r="I325" s="22" t="n">
        <x:f>IF(G325="","",IF(ISNUMBER(H325),G325,""))</x:f>
        <x:v>182920000</x:v>
      </x:c>
      <x:c r="J325" s="22" t="n">
        <x:f>IF(I325="","",I325*H325)</x:f>
        <x:v>9658176</x:v>
      </x:c>
      <x:c r="K325" t="str">
        <x:f>IF(G325="","MISSING OEWS",IF(ISNUMBER(H325),"MATCHED","MISSING WHARTON"))</x:f>
        <x:v>MATCHED</x:v>
      </x:c>
    </x:row>
    <x:row r="326">
      <x:c r="A326" t="str">
        <x:v>21</x:v>
      </x:c>
      <x:c r="B326" t="str">
        <x:v>Mining, Quarrying, and Oil and Gas Extraction</x:v>
      </x:c>
      <x:c r="C326" t="str">
        <x:v>49-9044</x:v>
      </x:c>
      <x:c r="D326" t="str">
        <x:v>Millwrights</x:v>
      </x:c>
      <x:c r="E326" s="22" t="n">
        <x:v>560</x:v>
      </x:c>
      <x:c r="F326" s="22" t="n">
        <x:v>75700</x:v>
      </x:c>
      <x:c r="G326" s="22" t="n">
        <x:f>IF(OR(E326="",F326=""),"",E326*F326)</x:f>
        <x:v>42392000</x:v>
      </x:c>
      <x:c r="H326" s="36" t="n">
        <x:v>0</x:v>
      </x:c>
      <x:c r="I326" s="22" t="n">
        <x:f>IF(G326="","",IF(ISNUMBER(H326),G326,""))</x:f>
        <x:v>42392000</x:v>
      </x:c>
      <x:c r="J326" s="22" t="n">
        <x:f>IF(I326="","",I326*H326)</x:f>
        <x:v>0</x:v>
      </x:c>
      <x:c r="K326" t="str">
        <x:f>IF(G326="","MISSING OEWS",IF(ISNUMBER(H326),"MATCHED","MISSING WHARTON"))</x:f>
        <x:v>MATCHED</x:v>
      </x:c>
    </x:row>
    <x:row r="327">
      <x:c r="A327" t="str">
        <x:v>21</x:v>
      </x:c>
      <x:c r="B327" t="str">
        <x:v>Mining, Quarrying, and Oil and Gas Extraction</x:v>
      </x:c>
      <x:c r="C327" t="str">
        <x:v>49-9051</x:v>
      </x:c>
      <x:c r="D327" t="str">
        <x:v>Electrical Power-Line Installers and Repairers</x:v>
      </x:c>
      <x:c r="E327" s="22"/>
      <x:c r="F327" s="22" t="n">
        <x:v>68770</x:v>
      </x:c>
      <x:c r="G327" s="22" t="str">
        <x:f>IF(OR(E327="",F327=""),"",E327*F327)</x:f>
      </x:c>
      <x:c r="H327" s="36" t="n">
        <x:v>0</x:v>
      </x:c>
      <x:c r="I327" s="22" t="str">
        <x:f>IF(G327="","",IF(ISNUMBER(H327),G327,""))</x:f>
      </x:c>
      <x:c r="J327" s="22" t="str">
        <x:f>IF(I327="","",I327*H327)</x:f>
      </x:c>
      <x:c r="K327" t="str">
        <x:f>IF(G327="","MISSING OEWS",IF(ISNUMBER(H327),"MATCHED","MISSING WHARTON"))</x:f>
        <x:v>MISSING OEWS</x:v>
      </x:c>
    </x:row>
    <x:row r="328">
      <x:c r="A328" t="str">
        <x:v>21</x:v>
      </x:c>
      <x:c r="B328" t="str">
        <x:v>Mining, Quarrying, and Oil and Gas Extraction</x:v>
      </x:c>
      <x:c r="C328" t="str">
        <x:v>49-9069</x:v>
      </x:c>
      <x:c r="D328" t="str">
        <x:v>Precision Instrument and Equipment Repairers, All Other</x:v>
      </x:c>
      <x:c r="E328" s="22" t="n">
        <x:v>290</x:v>
      </x:c>
      <x:c r="F328" s="22"/>
      <x:c r="G328" s="22" t="str">
        <x:f>IF(OR(E328="",F328=""),"",E328*F328)</x:f>
      </x:c>
      <x:c r="H328" s="36"/>
      <x:c r="I328" s="22" t="str">
        <x:f>IF(G328="","",IF(ISNUMBER(H328),G328,""))</x:f>
      </x:c>
      <x:c r="J328" s="22" t="str">
        <x:f>IF(I328="","",I328*H328)</x:f>
      </x:c>
      <x:c r="K328" t="str">
        <x:f>IF(G328="","MISSING OEWS",IF(ISNUMBER(H328),"MATCHED","MISSING WHARTON"))</x:f>
        <x:v>MISSING OEWS</x:v>
      </x:c>
    </x:row>
    <x:row r="329">
      <x:c r="A329" t="str">
        <x:v>21</x:v>
      </x:c>
      <x:c r="B329" t="str">
        <x:v>Mining, Quarrying, and Oil and Gas Extraction</x:v>
      </x:c>
      <x:c r="C329" t="str">
        <x:v>49-9071</x:v>
      </x:c>
      <x:c r="D329" t="str">
        <x:v>Maintenance and Repair Workers, General</x:v>
      </x:c>
      <x:c r="E329" s="22" t="n">
        <x:v>6900</x:v>
      </x:c>
      <x:c r="F329" s="22" t="n">
        <x:v>66000</x:v>
      </x:c>
      <x:c r="G329" s="22" t="n">
        <x:f>IF(OR(E329="",F329=""),"",E329*F329)</x:f>
        <x:v>455400000</x:v>
      </x:c>
      <x:c r="H329" s="36" t="n">
        <x:v>0.0867</x:v>
      </x:c>
      <x:c r="I329" s="22" t="n">
        <x:f>IF(G329="","",IF(ISNUMBER(H329),G329,""))</x:f>
        <x:v>455400000</x:v>
      </x:c>
      <x:c r="J329" s="22" t="n">
        <x:f>IF(I329="","",I329*H329)</x:f>
        <x:v>39483180</x:v>
      </x:c>
      <x:c r="K329" t="str">
        <x:f>IF(G329="","MISSING OEWS",IF(ISNUMBER(H329),"MATCHED","MISSING WHARTON"))</x:f>
        <x:v>MATCHED</x:v>
      </x:c>
    </x:row>
    <x:row r="330">
      <x:c r="A330" t="str">
        <x:v>21</x:v>
      </x:c>
      <x:c r="B330" t="str">
        <x:v>Mining, Quarrying, and Oil and Gas Extraction</x:v>
      </x:c>
      <x:c r="C330" t="str">
        <x:v>49-9096</x:v>
      </x:c>
      <x:c r="D330" t="str">
        <x:v>Riggers</x:v>
      </x:c>
      <x:c r="E330" s="22" t="n">
        <x:v>1230</x:v>
      </x:c>
      <x:c r="F330" s="22" t="n">
        <x:v>50360</x:v>
      </x:c>
      <x:c r="G330" s="22" t="n">
        <x:f>IF(OR(E330="",F330=""),"",E330*F330)</x:f>
        <x:v>61942800</x:v>
      </x:c>
      <x:c r="H330" s="36" t="n">
        <x:v>0</x:v>
      </x:c>
      <x:c r="I330" s="22" t="n">
        <x:f>IF(G330="","",IF(ISNUMBER(H330),G330,""))</x:f>
        <x:v>61942800</x:v>
      </x:c>
      <x:c r="J330" s="22" t="n">
        <x:f>IF(I330="","",I330*H330)</x:f>
        <x:v>0</x:v>
      </x:c>
      <x:c r="K330" t="str">
        <x:f>IF(G330="","MISSING OEWS",IF(ISNUMBER(H330),"MATCHED","MISSING WHARTON"))</x:f>
        <x:v>MATCHED</x:v>
      </x:c>
    </x:row>
    <x:row r="331">
      <x:c r="A331" t="str">
        <x:v>21</x:v>
      </x:c>
      <x:c r="B331" t="str">
        <x:v>Mining, Quarrying, and Oil and Gas Extraction</x:v>
      </x:c>
      <x:c r="C331" t="str">
        <x:v>49-9098</x:v>
      </x:c>
      <x:c r="D331" t="str">
        <x:v>Helpers--Installation, Maintenance, and Repair Workers</x:v>
      </x:c>
      <x:c r="E331" s="22" t="n">
        <x:v>1040</x:v>
      </x:c>
      <x:c r="F331" s="22" t="n">
        <x:v>44990</x:v>
      </x:c>
      <x:c r="G331" s="22" t="n">
        <x:f>IF(OR(E331="",F331=""),"",E331*F331)</x:f>
        <x:v>46789600</x:v>
      </x:c>
      <x:c r="H331" s="36" t="n">
        <x:v>0.0594</x:v>
      </x:c>
      <x:c r="I331" s="22" t="n">
        <x:f>IF(G331="","",IF(ISNUMBER(H331),G331,""))</x:f>
        <x:v>46789600</x:v>
      </x:c>
      <x:c r="J331" s="22" t="n">
        <x:f>IF(I331="","",I331*H331)</x:f>
        <x:v>2779302.24</x:v>
      </x:c>
      <x:c r="K331" t="str">
        <x:f>IF(G331="","MISSING OEWS",IF(ISNUMBER(H331),"MATCHED","MISSING WHARTON"))</x:f>
        <x:v>MATCHED</x:v>
      </x:c>
    </x:row>
    <x:row r="332">
      <x:c r="A332" t="str">
        <x:v>21</x:v>
      </x:c>
      <x:c r="B332" t="str">
        <x:v>Mining, Quarrying, and Oil and Gas Extraction</x:v>
      </x:c>
      <x:c r="C332" t="str">
        <x:v>49-9099</x:v>
      </x:c>
      <x:c r="D332" t="str">
        <x:v>Installation, Maintenance, and Repair Workers, All Other</x:v>
      </x:c>
      <x:c r="E332" s="22" t="n">
        <x:v>990</x:v>
      </x:c>
      <x:c r="F332" s="22" t="n">
        <x:v>59600</x:v>
      </x:c>
      <x:c r="G332" s="22" t="n">
        <x:f>IF(OR(E332="",F332=""),"",E332*F332)</x:f>
        <x:v>59004000</x:v>
      </x:c>
      <x:c r="H332" s="36" t="n">
        <x:v>0.16670000000000001</x:v>
      </x:c>
      <x:c r="I332" s="22" t="n">
        <x:f>IF(G332="","",IF(ISNUMBER(H332),G332,""))</x:f>
        <x:v>59004000</x:v>
      </x:c>
      <x:c r="J332" s="22" t="n">
        <x:f>IF(I332="","",I332*H332)</x:f>
        <x:v>9835966.8</x:v>
      </x:c>
      <x:c r="K332" t="str">
        <x:f>IF(G332="","MISSING OEWS",IF(ISNUMBER(H332),"MATCHED","MISSING WHARTON"))</x:f>
        <x:v>MATCHED</x:v>
      </x:c>
    </x:row>
    <x:row r="333">
      <x:c r="A333" t="str">
        <x:v>21</x:v>
      </x:c>
      <x:c r="B333" t="str">
        <x:v>Mining, Quarrying, and Oil and Gas Extraction</x:v>
      </x:c>
      <x:c r="C333" t="str">
        <x:v>51-1011</x:v>
      </x:c>
      <x:c r="D333" t="str">
        <x:v>First-Line Supervisors of Production and Operating Workers</x:v>
      </x:c>
      <x:c r="E333" s="22" t="n">
        <x:v>3760</x:v>
      </x:c>
      <x:c r="F333" s="22" t="n">
        <x:v>98700</x:v>
      </x:c>
      <x:c r="G333" s="22" t="n">
        <x:f>IF(OR(E333="",F333=""),"",E333*F333)</x:f>
        <x:v>371112000</x:v>
      </x:c>
      <x:c r="H333" s="36" t="n">
        <x:v>0.3775</x:v>
      </x:c>
      <x:c r="I333" s="22" t="n">
        <x:f>IF(G333="","",IF(ISNUMBER(H333),G333,""))</x:f>
        <x:v>371112000</x:v>
      </x:c>
      <x:c r="J333" s="22" t="n">
        <x:f>IF(I333="","",I333*H333)</x:f>
        <x:v>140094780</x:v>
      </x:c>
      <x:c r="K333" t="str">
        <x:f>IF(G333="","MISSING OEWS",IF(ISNUMBER(H333),"MATCHED","MISSING WHARTON"))</x:f>
        <x:v>MATCHED</x:v>
      </x:c>
    </x:row>
    <x:row r="334">
      <x:c r="A334" t="str">
        <x:v>21</x:v>
      </x:c>
      <x:c r="B334" t="str">
        <x:v>Mining, Quarrying, and Oil and Gas Extraction</x:v>
      </x:c>
      <x:c r="C334" t="str">
        <x:v>51-2090</x:v>
      </x:c>
      <x:c r="D334" t="str">
        <x:v>Miscellaneous Assemblers and Fabricators</x:v>
      </x:c>
      <x:c r="E334" s="22" t="n">
        <x:v>370</x:v>
      </x:c>
      <x:c r="F334" s="22" t="n">
        <x:v>84660</x:v>
      </x:c>
      <x:c r="G334" s="22" t="n">
        <x:f>IF(OR(E334="",F334=""),"",E334*F334)</x:f>
        <x:v>31324200</x:v>
      </x:c>
      <x:c r="H334" s="36" t="n">
        <x:v>0.15</x:v>
      </x:c>
      <x:c r="I334" s="22" t="n">
        <x:f>IF(G334="","",IF(ISNUMBER(H334),G334,""))</x:f>
        <x:v>31324200</x:v>
      </x:c>
      <x:c r="J334" s="22" t="n">
        <x:f>IF(I334="","",I334*H334)</x:f>
        <x:v>4698630</x:v>
      </x:c>
      <x:c r="K334" t="str">
        <x:f>IF(G334="","MISSING OEWS",IF(ISNUMBER(H334),"MATCHED","MISSING WHARTON"))</x:f>
        <x:v>MATCHED</x:v>
      </x:c>
    </x:row>
    <x:row r="335">
      <x:c r="A335" t="str">
        <x:v>21</x:v>
      </x:c>
      <x:c r="B335" t="str">
        <x:v>Mining, Quarrying, and Oil and Gas Extraction</x:v>
      </x:c>
      <x:c r="C335" t="str">
        <x:v>51-4023</x:v>
      </x:c>
      <x:c r="D335" t="str">
        <x:v>Rolling Machine Setters, Operators, and Tenders, Metal and Plastic</x:v>
      </x:c>
      <x:c r="E335" s="22"/>
      <x:c r="F335" s="22" t="n">
        <x:v>59140</x:v>
      </x:c>
      <x:c r="G335" s="22" t="str">
        <x:f>IF(OR(E335="",F335=""),"",E335*F335)</x:f>
      </x:c>
      <x:c r="H335" s="36" t="n">
        <x:v>0.1</x:v>
      </x:c>
      <x:c r="I335" s="22" t="str">
        <x:f>IF(G335="","",IF(ISNUMBER(H335),G335,""))</x:f>
      </x:c>
      <x:c r="J335" s="22" t="str">
        <x:f>IF(I335="","",I335*H335)</x:f>
      </x:c>
      <x:c r="K335" t="str">
        <x:f>IF(G335="","MISSING OEWS",IF(ISNUMBER(H335),"MATCHED","MISSING WHARTON"))</x:f>
        <x:v>MISSING OEWS</x:v>
      </x:c>
    </x:row>
    <x:row r="336">
      <x:c r="A336" t="str">
        <x:v>21</x:v>
      </x:c>
      <x:c r="B336" t="str">
        <x:v>Mining, Quarrying, and Oil and Gas Extraction</x:v>
      </x:c>
      <x:c r="C336" t="str">
        <x:v>51-4032</x:v>
      </x:c>
      <x:c r="D336" t="str">
        <x:v>Drilling and Boring Machine Tool Setters, Operators, and Tenders, Metal and Plastic</x:v>
      </x:c>
      <x:c r="E336" s="22" t="n">
        <x:v>160</x:v>
      </x:c>
      <x:c r="F336" s="22" t="n">
        <x:v>56090</x:v>
      </x:c>
      <x:c r="G336" s="22" t="n">
        <x:f>IF(OR(E336="",F336=""),"",E336*F336)</x:f>
        <x:v>8974400</x:v>
      </x:c>
      <x:c r="H336" s="36" t="n">
        <x:v>0</x:v>
      </x:c>
      <x:c r="I336" s="22" t="n">
        <x:f>IF(G336="","",IF(ISNUMBER(H336),G336,""))</x:f>
        <x:v>8974400</x:v>
      </x:c>
      <x:c r="J336" s="22" t="n">
        <x:f>IF(I336="","",I336*H336)</x:f>
        <x:v>0</x:v>
      </x:c>
      <x:c r="K336" t="str">
        <x:f>IF(G336="","MISSING OEWS",IF(ISNUMBER(H336),"MATCHED","MISSING WHARTON"))</x:f>
        <x:v>MATCHED</x:v>
      </x:c>
    </x:row>
    <x:row r="337">
      <x:c r="A337" t="str">
        <x:v>21</x:v>
      </x:c>
      <x:c r="B337" t="str">
        <x:v>Mining, Quarrying, and Oil and Gas Extraction</x:v>
      </x:c>
      <x:c r="C337" t="str">
        <x:v>51-4035</x:v>
      </x:c>
      <x:c r="D337" t="str">
        <x:v>Milling and Planing Machine Setters, Operators, and Tenders, Metal and Plastic</x:v>
      </x:c>
      <x:c r="E337" s="22" t="n">
        <x:v>170</x:v>
      </x:c>
      <x:c r="F337" s="22" t="n">
        <x:v>56530</x:v>
      </x:c>
      <x:c r="G337" s="22" t="n">
        <x:f>IF(OR(E337="",F337=""),"",E337*F337)</x:f>
        <x:v>9610100</x:v>
      </x:c>
      <x:c r="H337" s="36" t="n">
        <x:v>0.0633</x:v>
      </x:c>
      <x:c r="I337" s="22" t="n">
        <x:f>IF(G337="","",IF(ISNUMBER(H337),G337,""))</x:f>
        <x:v>9610100</x:v>
      </x:c>
      <x:c r="J337" s="22" t="n">
        <x:f>IF(I337="","",I337*H337)</x:f>
        <x:v>608319.33</x:v>
      </x:c>
      <x:c r="K337" t="str">
        <x:f>IF(G337="","MISSING OEWS",IF(ISNUMBER(H337),"MATCHED","MISSING WHARTON"))</x:f>
        <x:v>MATCHED</x:v>
      </x:c>
    </x:row>
    <x:row r="338">
      <x:c r="A338" t="str">
        <x:v>21</x:v>
      </x:c>
      <x:c r="B338" t="str">
        <x:v>Mining, Quarrying, and Oil and Gas Extraction</x:v>
      </x:c>
      <x:c r="C338" t="str">
        <x:v>51-4041</x:v>
      </x:c>
      <x:c r="D338" t="str">
        <x:v>Machinists</x:v>
      </x:c>
      <x:c r="E338" s="22" t="n">
        <x:v>500</x:v>
      </x:c>
      <x:c r="F338" s="22" t="n">
        <x:v>70660</x:v>
      </x:c>
      <x:c r="G338" s="22" t="n">
        <x:f>IF(OR(E338="",F338=""),"",E338*F338)</x:f>
        <x:v>35330000</x:v>
      </x:c>
      <x:c r="H338" s="36" t="n">
        <x:v>0.0897</x:v>
      </x:c>
      <x:c r="I338" s="22" t="n">
        <x:f>IF(G338="","",IF(ISNUMBER(H338),G338,""))</x:f>
        <x:v>35330000</x:v>
      </x:c>
      <x:c r="J338" s="22" t="n">
        <x:f>IF(I338="","",I338*H338)</x:f>
        <x:v>3169101</x:v>
      </x:c>
      <x:c r="K338" t="str">
        <x:f>IF(G338="","MISSING OEWS",IF(ISNUMBER(H338),"MATCHED","MISSING WHARTON"))</x:f>
        <x:v>MATCHED</x:v>
      </x:c>
    </x:row>
    <x:row r="339">
      <x:c r="A339" t="str">
        <x:v>21</x:v>
      </x:c>
      <x:c r="B339" t="str">
        <x:v>Mining, Quarrying, and Oil and Gas Extraction</x:v>
      </x:c>
      <x:c r="C339" t="str">
        <x:v>51-4051</x:v>
      </x:c>
      <x:c r="D339" t="str">
        <x:v>Metal-Refining Furnace Operators and Tenders</x:v>
      </x:c>
      <x:c r="E339" s="22"/>
      <x:c r="F339" s="22" t="n">
        <x:v>62710</x:v>
      </x:c>
      <x:c r="G339" s="22" t="str">
        <x:f>IF(OR(E339="",F339=""),"",E339*F339)</x:f>
      </x:c>
      <x:c r="H339" s="36" t="n">
        <x:v>0.1267</x:v>
      </x:c>
      <x:c r="I339" s="22" t="str">
        <x:f>IF(G339="","",IF(ISNUMBER(H339),G339,""))</x:f>
      </x:c>
      <x:c r="J339" s="22" t="str">
        <x:f>IF(I339="","",I339*H339)</x:f>
      </x:c>
      <x:c r="K339" t="str">
        <x:f>IF(G339="","MISSING OEWS",IF(ISNUMBER(H339),"MATCHED","MISSING WHARTON"))</x:f>
        <x:v>MISSING OEWS</x:v>
      </x:c>
    </x:row>
    <x:row r="340">
      <x:c r="A340" t="str">
        <x:v>21</x:v>
      </x:c>
      <x:c r="B340" t="str">
        <x:v>Mining, Quarrying, and Oil and Gas Extraction</x:v>
      </x:c>
      <x:c r="C340" t="str">
        <x:v>51-4111</x:v>
      </x:c>
      <x:c r="D340" t="str">
        <x:v>Tool and Die Makers</x:v>
      </x:c>
      <x:c r="E340" s="22"/>
      <x:c r="F340" s="22" t="n">
        <x:v>47890</x:v>
      </x:c>
      <x:c r="G340" s="22" t="str">
        <x:f>IF(OR(E340="",F340=""),"",E340*F340)</x:f>
      </x:c>
      <x:c r="H340" s="36" t="n">
        <x:v>0.0559</x:v>
      </x:c>
      <x:c r="I340" s="22" t="str">
        <x:f>IF(G340="","",IF(ISNUMBER(H340),G340,""))</x:f>
      </x:c>
      <x:c r="J340" s="22" t="str">
        <x:f>IF(I340="","",I340*H340)</x:f>
      </x:c>
      <x:c r="K340" t="str">
        <x:f>IF(G340="","MISSING OEWS",IF(ISNUMBER(H340),"MATCHED","MISSING WHARTON"))</x:f>
        <x:v>MISSING OEWS</x:v>
      </x:c>
    </x:row>
    <x:row r="341">
      <x:c r="A341" t="str">
        <x:v>21</x:v>
      </x:c>
      <x:c r="B341" t="str">
        <x:v>Mining, Quarrying, and Oil and Gas Extraction</x:v>
      </x:c>
      <x:c r="C341" t="str">
        <x:v>51-4121</x:v>
      </x:c>
      <x:c r="D341" t="str">
        <x:v>Welders, Cutters, Solderers, and Brazers</x:v>
      </x:c>
      <x:c r="E341" s="22" t="n">
        <x:v>5630</x:v>
      </x:c>
      <x:c r="F341" s="22" t="n">
        <x:v>68610</x:v>
      </x:c>
      <x:c r="G341" s="22" t="n">
        <x:f>IF(OR(E341="",F341=""),"",E341*F341)</x:f>
        <x:v>386274300</x:v>
      </x:c>
      <x:c r="H341" s="36" t="n">
        <x:v>0.0233</x:v>
      </x:c>
      <x:c r="I341" s="22" t="n">
        <x:f>IF(G341="","",IF(ISNUMBER(H341),G341,""))</x:f>
        <x:v>386274300</x:v>
      </x:c>
      <x:c r="J341" s="22" t="n">
        <x:f>IF(I341="","",I341*H341)</x:f>
        <x:v>9000191.190000001</x:v>
      </x:c>
      <x:c r="K341" t="str">
        <x:f>IF(G341="","MISSING OEWS",IF(ISNUMBER(H341),"MATCHED","MISSING WHARTON"))</x:f>
        <x:v>MATCHED</x:v>
      </x:c>
    </x:row>
    <x:row r="342">
      <x:c r="A342" t="str">
        <x:v>21</x:v>
      </x:c>
      <x:c r="B342" t="str">
        <x:v>Mining, Quarrying, and Oil and Gas Extraction</x:v>
      </x:c>
      <x:c r="C342" t="str">
        <x:v>51-4122</x:v>
      </x:c>
      <x:c r="D342" t="str">
        <x:v>Welding, Soldering, and Brazing Machine Setters, Operators, and Tenders</x:v>
      </x:c>
      <x:c r="E342" s="22" t="n">
        <x:v>70</x:v>
      </x:c>
      <x:c r="F342" s="22" t="n">
        <x:v>79720</x:v>
      </x:c>
      <x:c r="G342" s="22" t="n">
        <x:f>IF(OR(E342="",F342=""),"",E342*F342)</x:f>
        <x:v>5580400</x:v>
      </x:c>
      <x:c r="H342" s="36" t="n">
        <x:v>0.0983</x:v>
      </x:c>
      <x:c r="I342" s="22" t="n">
        <x:f>IF(G342="","",IF(ISNUMBER(H342),G342,""))</x:f>
        <x:v>5580400</x:v>
      </x:c>
      <x:c r="J342" s="22" t="n">
        <x:f>IF(I342="","",I342*H342)</x:f>
        <x:v>548553.32</x:v>
      </x:c>
      <x:c r="K342" t="str">
        <x:f>IF(G342="","MISSING OEWS",IF(ISNUMBER(H342),"MATCHED","MISSING WHARTON"))</x:f>
        <x:v>MATCHED</x:v>
      </x:c>
    </x:row>
    <x:row r="343">
      <x:c r="A343" t="str">
        <x:v>21</x:v>
      </x:c>
      <x:c r="B343" t="str">
        <x:v>Mining, Quarrying, and Oil and Gas Extraction</x:v>
      </x:c>
      <x:c r="C343" t="str">
        <x:v>51-4199</x:v>
      </x:c>
      <x:c r="D343" t="str">
        <x:v>Metal Workers and Plastic Workers, All Other</x:v>
      </x:c>
      <x:c r="E343" s="22"/>
      <x:c r="F343" s="22" t="n">
        <x:v>40420</x:v>
      </x:c>
      <x:c r="G343" s="22" t="str">
        <x:f>IF(OR(E343="",F343=""),"",E343*F343)</x:f>
      </x:c>
      <x:c r="H343" s="36"/>
      <x:c r="I343" s="22" t="str">
        <x:f>IF(G343="","",IF(ISNUMBER(H343),G343,""))</x:f>
      </x:c>
      <x:c r="J343" s="22" t="str">
        <x:f>IF(I343="","",I343*H343)</x:f>
      </x:c>
      <x:c r="K343" t="str">
        <x:f>IF(G343="","MISSING OEWS",IF(ISNUMBER(H343),"MATCHED","MISSING WHARTON"))</x:f>
        <x:v>MISSING OEWS</x:v>
      </x:c>
    </x:row>
    <x:row r="344">
      <x:c r="A344" t="str">
        <x:v>21</x:v>
      </x:c>
      <x:c r="B344" t="str">
        <x:v>Mining, Quarrying, and Oil and Gas Extraction</x:v>
      </x:c>
      <x:c r="C344" t="str">
        <x:v>51-8013</x:v>
      </x:c>
      <x:c r="D344" t="str">
        <x:v>Power Plant Operators</x:v>
      </x:c>
      <x:c r="E344" s="22" t="n">
        <x:v>150</x:v>
      </x:c>
      <x:c r="F344" s="22" t="n">
        <x:v>101880</x:v>
      </x:c>
      <x:c r="G344" s="22" t="n">
        <x:f>IF(OR(E344="",F344=""),"",E344*F344)</x:f>
        <x:v>15282000</x:v>
      </x:c>
      <x:c r="H344" s="36" t="n">
        <x:v>0.1618</x:v>
      </x:c>
      <x:c r="I344" s="22" t="n">
        <x:f>IF(G344="","",IF(ISNUMBER(H344),G344,""))</x:f>
        <x:v>15282000</x:v>
      </x:c>
      <x:c r="J344" s="22" t="n">
        <x:f>IF(I344="","",I344*H344)</x:f>
        <x:v>2472627.6</x:v>
      </x:c>
      <x:c r="K344" t="str">
        <x:f>IF(G344="","MISSING OEWS",IF(ISNUMBER(H344),"MATCHED","MISSING WHARTON"))</x:f>
        <x:v>MATCHED</x:v>
      </x:c>
    </x:row>
    <x:row r="345">
      <x:c r="A345" t="str">
        <x:v>21</x:v>
      </x:c>
      <x:c r="B345" t="str">
        <x:v>Mining, Quarrying, and Oil and Gas Extraction</x:v>
      </x:c>
      <x:c r="C345" t="str">
        <x:v>51-8021</x:v>
      </x:c>
      <x:c r="D345" t="str">
        <x:v>Stationary Engineers and Boiler Operators</x:v>
      </x:c>
      <x:c r="E345" s="22"/>
      <x:c r="F345" s="22" t="n">
        <x:v>100000</x:v>
      </x:c>
      <x:c r="G345" s="22" t="str">
        <x:f>IF(OR(E345="",F345=""),"",E345*F345)</x:f>
      </x:c>
      <x:c r="H345" s="36" t="n">
        <x:v>0.10400000000000001</x:v>
      </x:c>
      <x:c r="I345" s="22" t="str">
        <x:f>IF(G345="","",IF(ISNUMBER(H345),G345,""))</x:f>
      </x:c>
      <x:c r="J345" s="22" t="str">
        <x:f>IF(I345="","",I345*H345)</x:f>
      </x:c>
      <x:c r="K345" t="str">
        <x:f>IF(G345="","MISSING OEWS",IF(ISNUMBER(H345),"MATCHED","MISSING WHARTON"))</x:f>
        <x:v>MISSING OEWS</x:v>
      </x:c>
    </x:row>
    <x:row r="346">
      <x:c r="A346" t="str">
        <x:v>21</x:v>
      </x:c>
      <x:c r="B346" t="str">
        <x:v>Mining, Quarrying, and Oil and Gas Extraction</x:v>
      </x:c>
      <x:c r="C346" t="str">
        <x:v>51-8031</x:v>
      </x:c>
      <x:c r="D346" t="str">
        <x:v>Water and Wastewater Treatment Plant and System Operators</x:v>
      </x:c>
      <x:c r="E346" s="22" t="n">
        <x:v>290</x:v>
      </x:c>
      <x:c r="F346" s="22" t="n">
        <x:v>69930</x:v>
      </x:c>
      <x:c r="G346" s="22" t="n">
        <x:f>IF(OR(E346="",F346=""),"",E346*F346)</x:f>
        <x:v>20279700</x:v>
      </x:c>
      <x:c r="H346" s="36" t="n">
        <x:v>0.1188</x:v>
      </x:c>
      <x:c r="I346" s="22" t="n">
        <x:f>IF(G346="","",IF(ISNUMBER(H346),G346,""))</x:f>
        <x:v>20279700</x:v>
      </x:c>
      <x:c r="J346" s="22" t="n">
        <x:f>IF(I346="","",I346*H346)</x:f>
        <x:v>2409228.36</x:v>
      </x:c>
      <x:c r="K346" t="str">
        <x:f>IF(G346="","MISSING OEWS",IF(ISNUMBER(H346),"MATCHED","MISSING WHARTON"))</x:f>
        <x:v>MATCHED</x:v>
      </x:c>
    </x:row>
    <x:row r="347">
      <x:c r="A347" t="str">
        <x:v>21</x:v>
      </x:c>
      <x:c r="B347" t="str">
        <x:v>Mining, Quarrying, and Oil and Gas Extraction</x:v>
      </x:c>
      <x:c r="C347" t="str">
        <x:v>51-8091</x:v>
      </x:c>
      <x:c r="D347" t="str">
        <x:v>Chemical Plant and System Operators</x:v>
      </x:c>
      <x:c r="E347" s="22"/>
      <x:c r="F347" s="22" t="n">
        <x:v>107300</x:v>
      </x:c>
      <x:c r="G347" s="22" t="str">
        <x:f>IF(OR(E347="",F347=""),"",E347*F347)</x:f>
      </x:c>
      <x:c r="H347" s="36" t="n">
        <x:v>0.1</x:v>
      </x:c>
      <x:c r="I347" s="22" t="str">
        <x:f>IF(G347="","",IF(ISNUMBER(H347),G347,""))</x:f>
      </x:c>
      <x:c r="J347" s="22" t="str">
        <x:f>IF(I347="","",I347*H347)</x:f>
      </x:c>
      <x:c r="K347" t="str">
        <x:f>IF(G347="","MISSING OEWS",IF(ISNUMBER(H347),"MATCHED","MISSING WHARTON"))</x:f>
        <x:v>MISSING OEWS</x:v>
      </x:c>
    </x:row>
    <x:row r="348">
      <x:c r="A348" t="str">
        <x:v>21</x:v>
      </x:c>
      <x:c r="B348" t="str">
        <x:v>Mining, Quarrying, and Oil and Gas Extraction</x:v>
      </x:c>
      <x:c r="C348" t="str">
        <x:v>51-8092</x:v>
      </x:c>
      <x:c r="D348" t="str">
        <x:v>Gas Plant Operators</x:v>
      </x:c>
      <x:c r="E348" s="22" t="n">
        <x:v>1280</x:v>
      </x:c>
      <x:c r="F348" s="22" t="n">
        <x:v>86200</x:v>
      </x:c>
      <x:c r="G348" s="22" t="n">
        <x:f>IF(OR(E348="",F348=""),"",E348*F348)</x:f>
        <x:v>110336000</x:v>
      </x:c>
      <x:c r="H348" s="36" t="n">
        <x:v>0.15</x:v>
      </x:c>
      <x:c r="I348" s="22" t="n">
        <x:f>IF(G348="","",IF(ISNUMBER(H348),G348,""))</x:f>
        <x:v>110336000</x:v>
      </x:c>
      <x:c r="J348" s="22" t="n">
        <x:f>IF(I348="","",I348*H348)</x:f>
        <x:v>16550400</x:v>
      </x:c>
      <x:c r="K348" t="str">
        <x:f>IF(G348="","MISSING OEWS",IF(ISNUMBER(H348),"MATCHED","MISSING WHARTON"))</x:f>
        <x:v>MATCHED</x:v>
      </x:c>
    </x:row>
    <x:row r="349">
      <x:c r="A349" t="str">
        <x:v>21</x:v>
      </x:c>
      <x:c r="B349" t="str">
        <x:v>Mining, Quarrying, and Oil and Gas Extraction</x:v>
      </x:c>
      <x:c r="C349" t="str">
        <x:v>51-8093</x:v>
      </x:c>
      <x:c r="D349" t="str">
        <x:v>Petroleum Pump System Operators, Refinery Operators, and Gaugers</x:v>
      </x:c>
      <x:c r="E349" s="22" t="n">
        <x:v>2150</x:v>
      </x:c>
      <x:c r="F349" s="22" t="n">
        <x:v>82550</x:v>
      </x:c>
      <x:c r="G349" s="22" t="n">
        <x:f>IF(OR(E349="",F349=""),"",E349*F349)</x:f>
        <x:v>177482500</x:v>
      </x:c>
      <x:c r="H349" s="36" t="n">
        <x:v>0.1583</x:v>
      </x:c>
      <x:c r="I349" s="22" t="n">
        <x:f>IF(G349="","",IF(ISNUMBER(H349),G349,""))</x:f>
        <x:v>177482500</x:v>
      </x:c>
      <x:c r="J349" s="22" t="n">
        <x:f>IF(I349="","",I349*H349)</x:f>
        <x:v>28095479.75</x:v>
      </x:c>
      <x:c r="K349" t="str">
        <x:f>IF(G349="","MISSING OEWS",IF(ISNUMBER(H349),"MATCHED","MISSING WHARTON"))</x:f>
        <x:v>MATCHED</x:v>
      </x:c>
    </x:row>
    <x:row r="350">
      <x:c r="A350" t="str">
        <x:v>21</x:v>
      </x:c>
      <x:c r="B350" t="str">
        <x:v>Mining, Quarrying, and Oil and Gas Extraction</x:v>
      </x:c>
      <x:c r="C350" t="str">
        <x:v>51-8099</x:v>
      </x:c>
      <x:c r="D350" t="str">
        <x:v>Plant and System Operators, All Other</x:v>
      </x:c>
      <x:c r="E350" s="22" t="n">
        <x:v>1550</x:v>
      </x:c>
      <x:c r="F350" s="22" t="n">
        <x:v>62220</x:v>
      </x:c>
      <x:c r="G350" s="22" t="n">
        <x:f>IF(OR(E350="",F350=""),"",E350*F350)</x:f>
        <x:v>96441000</x:v>
      </x:c>
      <x:c r="H350" s="36" t="n">
        <x:v>0.1</x:v>
      </x:c>
      <x:c r="I350" s="22" t="n">
        <x:f>IF(G350="","",IF(ISNUMBER(H350),G350,""))</x:f>
        <x:v>96441000</x:v>
      </x:c>
      <x:c r="J350" s="22" t="n">
        <x:f>IF(I350="","",I350*H350)</x:f>
        <x:v>9644100</x:v>
      </x:c>
      <x:c r="K350" t="str">
        <x:f>IF(G350="","MISSING OEWS",IF(ISNUMBER(H350),"MATCHED","MISSING WHARTON"))</x:f>
        <x:v>MATCHED</x:v>
      </x:c>
    </x:row>
    <x:row r="351">
      <x:c r="A351" t="str">
        <x:v>21</x:v>
      </x:c>
      <x:c r="B351" t="str">
        <x:v>Mining, Quarrying, and Oil and Gas Extraction</x:v>
      </x:c>
      <x:c r="C351" t="str">
        <x:v>51-9012</x:v>
      </x:c>
      <x:c r="D351" t="str">
        <x:v>Separating, Filtering, Clarifying, Precipitating, and Still Machine Setters, Operators, and Tenders</x:v>
      </x:c>
      <x:c r="E351" s="22" t="n">
        <x:v>840</x:v>
      </x:c>
      <x:c r="F351" s="22" t="n">
        <x:v>74950</x:v>
      </x:c>
      <x:c r="G351" s="22" t="n">
        <x:f>IF(OR(E351="",F351=""),"",E351*F351)</x:f>
        <x:v>62958000</x:v>
      </x:c>
      <x:c r="H351" s="36" t="n">
        <x:v>0.0452</x:v>
      </x:c>
      <x:c r="I351" s="22" t="n">
        <x:f>IF(G351="","",IF(ISNUMBER(H351),G351,""))</x:f>
        <x:v>62958000</x:v>
      </x:c>
      <x:c r="J351" s="22" t="n">
        <x:f>IF(I351="","",I351*H351)</x:f>
        <x:v>2845701.5999999996</x:v>
      </x:c>
      <x:c r="K351" t="str">
        <x:f>IF(G351="","MISSING OEWS",IF(ISNUMBER(H351),"MATCHED","MISSING WHARTON"))</x:f>
        <x:v>MATCHED</x:v>
      </x:c>
    </x:row>
    <x:row r="352">
      <x:c r="A352" t="str">
        <x:v>21</x:v>
      </x:c>
      <x:c r="B352" t="str">
        <x:v>Mining, Quarrying, and Oil and Gas Extraction</x:v>
      </x:c>
      <x:c r="C352" t="str">
        <x:v>51-9021</x:v>
      </x:c>
      <x:c r="D352" t="str">
        <x:v>Crushing, Grinding, and Polishing Machine Setters, Operators, and Tenders</x:v>
      </x:c>
      <x:c r="E352" s="22" t="n">
        <x:v>3310</x:v>
      </x:c>
      <x:c r="F352" s="22" t="n">
        <x:v>62430</x:v>
      </x:c>
      <x:c r="G352" s="22" t="n">
        <x:f>IF(OR(E352="",F352=""),"",E352*F352)</x:f>
        <x:v>206643300</x:v>
      </x:c>
      <x:c r="H352" s="36" t="n">
        <x:v>0.0864</x:v>
      </x:c>
      <x:c r="I352" s="22" t="n">
        <x:f>IF(G352="","",IF(ISNUMBER(H352),G352,""))</x:f>
        <x:v>206643300</x:v>
      </x:c>
      <x:c r="J352" s="22" t="n">
        <x:f>IF(I352="","",I352*H352)</x:f>
        <x:v>17853981.12</x:v>
      </x:c>
      <x:c r="K352" t="str">
        <x:f>IF(G352="","MISSING OEWS",IF(ISNUMBER(H352),"MATCHED","MISSING WHARTON"))</x:f>
        <x:v>MATCHED</x:v>
      </x:c>
    </x:row>
    <x:row r="353">
      <x:c r="A353" t="str">
        <x:v>21</x:v>
      </x:c>
      <x:c r="B353" t="str">
        <x:v>Mining, Quarrying, and Oil and Gas Extraction</x:v>
      </x:c>
      <x:c r="C353" t="str">
        <x:v>51-9023</x:v>
      </x:c>
      <x:c r="D353" t="str">
        <x:v>Mixing and Blending Machine Setters, Operators, and Tenders</x:v>
      </x:c>
      <x:c r="E353" s="22" t="n">
        <x:v>930</x:v>
      </x:c>
      <x:c r="F353" s="22" t="n">
        <x:v>57470</x:v>
      </x:c>
      <x:c r="G353" s="22" t="n">
        <x:f>IF(OR(E353="",F353=""),"",E353*F353)</x:f>
        <x:v>53447100</x:v>
      </x:c>
      <x:c r="H353" s="36" t="n">
        <x:v>0.1026</x:v>
      </x:c>
      <x:c r="I353" s="22" t="n">
        <x:f>IF(G353="","",IF(ISNUMBER(H353),G353,""))</x:f>
        <x:v>53447100</x:v>
      </x:c>
      <x:c r="J353" s="22" t="n">
        <x:f>IF(I353="","",I353*H353)</x:f>
        <x:v>5483672.46</x:v>
      </x:c>
      <x:c r="K353" t="str">
        <x:f>IF(G353="","MISSING OEWS",IF(ISNUMBER(H353),"MATCHED","MISSING WHARTON"))</x:f>
        <x:v>MATCHED</x:v>
      </x:c>
    </x:row>
    <x:row r="354">
      <x:c r="A354" t="str">
        <x:v>21</x:v>
      </x:c>
      <x:c r="B354" t="str">
        <x:v>Mining, Quarrying, and Oil and Gas Extraction</x:v>
      </x:c>
      <x:c r="C354" t="str">
        <x:v>51-9032</x:v>
      </x:c>
      <x:c r="D354" t="str">
        <x:v>Cutting and Slicing Machine Setters, Operators, and Tenders</x:v>
      </x:c>
      <x:c r="E354" s="22" t="n">
        <x:v>170</x:v>
      </x:c>
      <x:c r="F354" s="22" t="n">
        <x:v>43810</x:v>
      </x:c>
      <x:c r="G354" s="22" t="n">
        <x:f>IF(OR(E354="",F354=""),"",E354*F354)</x:f>
        <x:v>7447700</x:v>
      </x:c>
      <x:c r="H354" s="36" t="n">
        <x:v>0.0339</x:v>
      </x:c>
      <x:c r="I354" s="22" t="n">
        <x:f>IF(G354="","",IF(ISNUMBER(H354),G354,""))</x:f>
        <x:v>7447700</x:v>
      </x:c>
      <x:c r="J354" s="22" t="n">
        <x:f>IF(I354="","",I354*H354)</x:f>
        <x:v>252477.03</x:v>
      </x:c>
      <x:c r="K354" t="str">
        <x:f>IF(G354="","MISSING OEWS",IF(ISNUMBER(H354),"MATCHED","MISSING WHARTON"))</x:f>
        <x:v>MATCHED</x:v>
      </x:c>
    </x:row>
    <x:row r="355">
      <x:c r="A355" t="str">
        <x:v>21</x:v>
      </x:c>
      <x:c r="B355" t="str">
        <x:v>Mining, Quarrying, and Oil and Gas Extraction</x:v>
      </x:c>
      <x:c r="C355" t="str">
        <x:v>51-9051</x:v>
      </x:c>
      <x:c r="D355" t="str">
        <x:v>Furnace, Kiln, Oven, Drier, and Kettle Operators and Tenders</x:v>
      </x:c>
      <x:c r="E355" s="22" t="n">
        <x:v>470</x:v>
      </x:c>
      <x:c r="F355" s="22" t="n">
        <x:v>63820</x:v>
      </x:c>
      <x:c r="G355" s="22" t="n">
        <x:f>IF(OR(E355="",F355=""),"",E355*F355)</x:f>
        <x:v>29995400</x:v>
      </x:c>
      <x:c r="H355" s="36" t="n">
        <x:v>0.1056</x:v>
      </x:c>
      <x:c r="I355" s="22" t="n">
        <x:f>IF(G355="","",IF(ISNUMBER(H355),G355,""))</x:f>
        <x:v>29995400</x:v>
      </x:c>
      <x:c r="J355" s="22" t="n">
        <x:f>IF(I355="","",I355*H355)</x:f>
        <x:v>3167514.2399999998</x:v>
      </x:c>
      <x:c r="K355" t="str">
        <x:f>IF(G355="","MISSING OEWS",IF(ISNUMBER(H355),"MATCHED","MISSING WHARTON"))</x:f>
        <x:v>MATCHED</x:v>
      </x:c>
    </x:row>
    <x:row r="356">
      <x:c r="A356" t="str">
        <x:v>21</x:v>
      </x:c>
      <x:c r="B356" t="str">
        <x:v>Mining, Quarrying, and Oil and Gas Extraction</x:v>
      </x:c>
      <x:c r="C356" t="str">
        <x:v>51-9061</x:v>
      </x:c>
      <x:c r="D356" t="str">
        <x:v>Inspectors, Testers, Sorters, Samplers, and Weighers</x:v>
      </x:c>
      <x:c r="E356" s="22" t="n">
        <x:v>4800</x:v>
      </x:c>
      <x:c r="F356" s="22" t="n">
        <x:v>60540</x:v>
      </x:c>
      <x:c r="G356" s="22" t="n">
        <x:f>IF(OR(E356="",F356=""),"",E356*F356)</x:f>
        <x:v>290592000</x:v>
      </x:c>
      <x:c r="H356" s="36" t="n">
        <x:v>0.2969</x:v>
      </x:c>
      <x:c r="I356" s="22" t="n">
        <x:f>IF(G356="","",IF(ISNUMBER(H356),G356,""))</x:f>
        <x:v>290592000</x:v>
      </x:c>
      <x:c r="J356" s="22" t="n">
        <x:f>IF(I356="","",I356*H356)</x:f>
        <x:v>86276764.8</x:v>
      </x:c>
      <x:c r="K356" t="str">
        <x:f>IF(G356="","MISSING OEWS",IF(ISNUMBER(H356),"MATCHED","MISSING WHARTON"))</x:f>
        <x:v>MATCHED</x:v>
      </x:c>
    </x:row>
    <x:row r="357">
      <x:c r="A357" t="str">
        <x:v>21</x:v>
      </x:c>
      <x:c r="B357" t="str">
        <x:v>Mining, Quarrying, and Oil and Gas Extraction</x:v>
      </x:c>
      <x:c r="C357" t="str">
        <x:v>51-9111</x:v>
      </x:c>
      <x:c r="D357" t="str">
        <x:v>Packaging and Filling Machine Operators and Tenders</x:v>
      </x:c>
      <x:c r="E357" s="22" t="n">
        <x:v>490</x:v>
      </x:c>
      <x:c r="F357" s="22" t="n">
        <x:v>54460</x:v>
      </x:c>
      <x:c r="G357" s="22" t="n">
        <x:f>IF(OR(E357="",F357=""),"",E357*F357)</x:f>
        <x:v>26685400</x:v>
      </x:c>
      <x:c r="H357" s="36" t="n">
        <x:v>0.0475</x:v>
      </x:c>
      <x:c r="I357" s="22" t="n">
        <x:f>IF(G357="","",IF(ISNUMBER(H357),G357,""))</x:f>
        <x:v>26685400</x:v>
      </x:c>
      <x:c r="J357" s="22" t="n">
        <x:f>IF(I357="","",I357*H357)</x:f>
        <x:v>1267556.5</x:v>
      </x:c>
      <x:c r="K357" t="str">
        <x:f>IF(G357="","MISSING OEWS",IF(ISNUMBER(H357),"MATCHED","MISSING WHARTON"))</x:f>
        <x:v>MATCHED</x:v>
      </x:c>
    </x:row>
    <x:row r="358">
      <x:c r="A358" t="str">
        <x:v>21</x:v>
      </x:c>
      <x:c r="B358" t="str">
        <x:v>Mining, Quarrying, and Oil and Gas Extraction</x:v>
      </x:c>
      <x:c r="C358" t="str">
        <x:v>51-9124</x:v>
      </x:c>
      <x:c r="D358" t="str">
        <x:v>Coating, Painting, and Spraying Machine Setters, Operators, and Tenders</x:v>
      </x:c>
      <x:c r="E358" s="22" t="n">
        <x:v>210</x:v>
      </x:c>
      <x:c r="F358" s="22" t="n">
        <x:v>47990</x:v>
      </x:c>
      <x:c r="G358" s="22" t="n">
        <x:f>IF(OR(E358="",F358=""),"",E358*F358)</x:f>
        <x:v>10077900</x:v>
      </x:c>
      <x:c r="H358" s="36" t="n">
        <x:v>0.0317</x:v>
      </x:c>
      <x:c r="I358" s="22" t="n">
        <x:f>IF(G358="","",IF(ISNUMBER(H358),G358,""))</x:f>
        <x:v>10077900</x:v>
      </x:c>
      <x:c r="J358" s="22" t="n">
        <x:f>IF(I358="","",I358*H358)</x:f>
        <x:v>319469.43</x:v>
      </x:c>
      <x:c r="K358" t="str">
        <x:f>IF(G358="","MISSING OEWS",IF(ISNUMBER(H358),"MATCHED","MISSING WHARTON"))</x:f>
        <x:v>MATCHED</x:v>
      </x:c>
    </x:row>
    <x:row r="359">
      <x:c r="A359" t="str">
        <x:v>21</x:v>
      </x:c>
      <x:c r="B359" t="str">
        <x:v>Mining, Quarrying, and Oil and Gas Extraction</x:v>
      </x:c>
      <x:c r="C359" t="str">
        <x:v>51-9161</x:v>
      </x:c>
      <x:c r="D359" t="str">
        <x:v>Computer Numerically Controlled Tool Operators</x:v>
      </x:c>
      <x:c r="E359" s="22" t="n">
        <x:v>420</x:v>
      </x:c>
      <x:c r="F359" s="22" t="n">
        <x:v>81360</x:v>
      </x:c>
      <x:c r="G359" s="22" t="n">
        <x:f>IF(OR(E359="",F359=""),"",E359*F359)</x:f>
        <x:v>34171200</x:v>
      </x:c>
      <x:c r="H359" s="36" t="n">
        <x:v>0.21109999999999998</x:v>
      </x:c>
      <x:c r="I359" s="22" t="n">
        <x:f>IF(G359="","",IF(ISNUMBER(H359),G359,""))</x:f>
        <x:v>34171200</x:v>
      </x:c>
      <x:c r="J359" s="22" t="n">
        <x:f>IF(I359="","",I359*H359)</x:f>
        <x:v>7213540.319999999</x:v>
      </x:c>
      <x:c r="K359" t="str">
        <x:f>IF(G359="","MISSING OEWS",IF(ISNUMBER(H359),"MATCHED","MISSING WHARTON"))</x:f>
        <x:v>MATCHED</x:v>
      </x:c>
    </x:row>
    <x:row r="360">
      <x:c r="A360" t="str">
        <x:v>21</x:v>
      </x:c>
      <x:c r="B360" t="str">
        <x:v>Mining, Quarrying, and Oil and Gas Extraction</x:v>
      </x:c>
      <x:c r="C360" t="str">
        <x:v>51-9192</x:v>
      </x:c>
      <x:c r="D360" t="str">
        <x:v>Cleaning, Washing, and Metal Pickling Equipment Operators and Tenders</x:v>
      </x:c>
      <x:c r="E360" s="22" t="n">
        <x:v>300</x:v>
      </x:c>
      <x:c r="F360" s="22" t="n">
        <x:v>59230</x:v>
      </x:c>
      <x:c r="G360" s="22" t="n">
        <x:f>IF(OR(E360="",F360=""),"",E360*F360)</x:f>
        <x:v>17769000</x:v>
      </x:c>
      <x:c r="H360" s="36" t="n">
        <x:v>0.0864</x:v>
      </x:c>
      <x:c r="I360" s="22" t="n">
        <x:f>IF(G360="","",IF(ISNUMBER(H360),G360,""))</x:f>
        <x:v>17769000</x:v>
      </x:c>
      <x:c r="J360" s="22" t="n">
        <x:f>IF(I360="","",I360*H360)</x:f>
        <x:v>1535241.6</x:v>
      </x:c>
      <x:c r="K360" t="str">
        <x:f>IF(G360="","MISSING OEWS",IF(ISNUMBER(H360),"MATCHED","MISSING WHARTON"))</x:f>
        <x:v>MATCHED</x:v>
      </x:c>
    </x:row>
    <x:row r="361">
      <x:c r="A361" t="str">
        <x:v>21</x:v>
      </x:c>
      <x:c r="B361" t="str">
        <x:v>Mining, Quarrying, and Oil and Gas Extraction</x:v>
      </x:c>
      <x:c r="C361" t="str">
        <x:v>51-9195</x:v>
      </x:c>
      <x:c r="D361" t="str">
        <x:v>Molders, Shapers, and Casters, Except Metal and Plastic</x:v>
      </x:c>
      <x:c r="E361" s="22" t="n">
        <x:v>100</x:v>
      </x:c>
      <x:c r="F361" s="22" t="n">
        <x:v>56890</x:v>
      </x:c>
      <x:c r="G361" s="22" t="n">
        <x:f>IF(OR(E361="",F361=""),"",E361*F361)</x:f>
        <x:v>5689000</x:v>
      </x:c>
      <x:c r="H361" s="36" t="n">
        <x:v>0.0125</x:v>
      </x:c>
      <x:c r="I361" s="22" t="n">
        <x:f>IF(G361="","",IF(ISNUMBER(H361),G361,""))</x:f>
        <x:v>5689000</x:v>
      </x:c>
      <x:c r="J361" s="22" t="n">
        <x:f>IF(I361="","",I361*H361)</x:f>
        <x:v>71112.5</x:v>
      </x:c>
      <x:c r="K361" t="str">
        <x:f>IF(G361="","MISSING OEWS",IF(ISNUMBER(H361),"MATCHED","MISSING WHARTON"))</x:f>
        <x:v>MATCHED</x:v>
      </x:c>
    </x:row>
    <x:row r="362">
      <x:c r="A362" t="str">
        <x:v>21</x:v>
      </x:c>
      <x:c r="B362" t="str">
        <x:v>Mining, Quarrying, and Oil and Gas Extraction</x:v>
      </x:c>
      <x:c r="C362" t="str">
        <x:v>51-9198</x:v>
      </x:c>
      <x:c r="D362" t="str">
        <x:v>Helpers--Production Workers</x:v>
      </x:c>
      <x:c r="E362" s="22" t="n">
        <x:v>1110</x:v>
      </x:c>
      <x:c r="F362" s="22" t="n">
        <x:v>41810</x:v>
      </x:c>
      <x:c r="G362" s="22" t="n">
        <x:f>IF(OR(E362="",F362=""),"",E362*F362)</x:f>
        <x:v>46409100</x:v>
      </x:c>
      <x:c r="H362" s="36" t="n">
        <x:v>0.08380000000000001</x:v>
      </x:c>
      <x:c r="I362" s="22" t="n">
        <x:f>IF(G362="","",IF(ISNUMBER(H362),G362,""))</x:f>
        <x:v>46409100</x:v>
      </x:c>
      <x:c r="J362" s="22" t="n">
        <x:f>IF(I362="","",I362*H362)</x:f>
        <x:v>3889082.5800000005</x:v>
      </x:c>
      <x:c r="K362" t="str">
        <x:f>IF(G362="","MISSING OEWS",IF(ISNUMBER(H362),"MATCHED","MISSING WHARTON"))</x:f>
        <x:v>MATCHED</x:v>
      </x:c>
    </x:row>
    <x:row r="363">
      <x:c r="A363" t="str">
        <x:v>21</x:v>
      </x:c>
      <x:c r="B363" t="str">
        <x:v>Mining, Quarrying, and Oil and Gas Extraction</x:v>
      </x:c>
      <x:c r="C363" t="str">
        <x:v>51-9199</x:v>
      </x:c>
      <x:c r="D363" t="str">
        <x:v>Production Workers, All Other</x:v>
      </x:c>
      <x:c r="E363" s="22" t="n">
        <x:v>990</x:v>
      </x:c>
      <x:c r="F363" s="22" t="n">
        <x:v>56750</x:v>
      </x:c>
      <x:c r="G363" s="22" t="n">
        <x:f>IF(OR(E363="",F363=""),"",E363*F363)</x:f>
        <x:v>56182500</x:v>
      </x:c>
      <x:c r="H363" s="36"/>
      <x:c r="I363" s="22" t="str">
        <x:f>IF(G363="","",IF(ISNUMBER(H363),G363,""))</x:f>
      </x:c>
      <x:c r="J363" s="22" t="str">
        <x:f>IF(I363="","",I363*H363)</x:f>
      </x:c>
      <x:c r="K363" t="str">
        <x:f>IF(G363="","MISSING OEWS",IF(ISNUMBER(H363),"MATCHED","MISSING WHARTON"))</x:f>
        <x:v>MISSING WHARTON</x:v>
      </x:c>
    </x:row>
    <x:row r="364">
      <x:c r="A364" t="str">
        <x:v>21</x:v>
      </x:c>
      <x:c r="B364" t="str">
        <x:v>Mining, Quarrying, and Oil and Gas Extraction</x:v>
      </x:c>
      <x:c r="C364" t="str">
        <x:v>53-1047</x:v>
      </x:c>
      <x:c r="D364" t="str">
        <x:v>First-Line Supervisors of Transportation and Material Moving Workers, Except Aircraft Cargo Handling Supervisors</x:v>
      </x:c>
      <x:c r="E364" s="22" t="n">
        <x:v>3870</x:v>
      </x:c>
      <x:c r="F364" s="22" t="n">
        <x:v>88770</x:v>
      </x:c>
      <x:c r="G364" s="22" t="n">
        <x:f>IF(OR(E364="",F364=""),"",E364*F364)</x:f>
        <x:v>343539900</x:v>
      </x:c>
      <x:c r="H364" s="36" t="n">
        <x:v>0.3429</x:v>
      </x:c>
      <x:c r="I364" s="22" t="n">
        <x:f>IF(G364="","",IF(ISNUMBER(H364),G364,""))</x:f>
        <x:v>343539900</x:v>
      </x:c>
      <x:c r="J364" s="22" t="n">
        <x:f>IF(I364="","",I364*H364)</x:f>
        <x:v>117799831.71</x:v>
      </x:c>
      <x:c r="K364" t="str">
        <x:f>IF(G364="","MISSING OEWS",IF(ISNUMBER(H364),"MATCHED","MISSING WHARTON"))</x:f>
        <x:v>MATCHED</x:v>
      </x:c>
    </x:row>
    <x:row r="365">
      <x:c r="A365" t="str">
        <x:v>21</x:v>
      </x:c>
      <x:c r="B365" t="str">
        <x:v>Mining, Quarrying, and Oil and Gas Extraction</x:v>
      </x:c>
      <x:c r="C365" t="str">
        <x:v>53-2012</x:v>
      </x:c>
      <x:c r="D365" t="str">
        <x:v>Commercial Pilots</x:v>
      </x:c>
      <x:c r="E365" s="22" t="n">
        <x:v>200</x:v>
      </x:c>
      <x:c r="F365" s="22" t="n">
        <x:v>163400</x:v>
      </x:c>
      <x:c r="G365" s="22" t="n">
        <x:f>IF(OR(E365="",F365=""),"",E365*F365)</x:f>
        <x:v>32680000</x:v>
      </x:c>
      <x:c r="H365" s="36" t="n">
        <x:v>0.3558</x:v>
      </x:c>
      <x:c r="I365" s="22" t="n">
        <x:f>IF(G365="","",IF(ISNUMBER(H365),G365,""))</x:f>
        <x:v>32680000</x:v>
      </x:c>
      <x:c r="J365" s="22" t="n">
        <x:f>IF(I365="","",I365*H365)</x:f>
        <x:v>11627544</x:v>
      </x:c>
      <x:c r="K365" t="str">
        <x:f>IF(G365="","MISSING OEWS",IF(ISNUMBER(H365),"MATCHED","MISSING WHARTON"))</x:f>
        <x:v>MATCHED</x:v>
      </x:c>
    </x:row>
    <x:row r="366">
      <x:c r="A366" t="str">
        <x:v>21</x:v>
      </x:c>
      <x:c r="B366" t="str">
        <x:v>Mining, Quarrying, and Oil and Gas Extraction</x:v>
      </x:c>
      <x:c r="C366" t="str">
        <x:v>53-3031</x:v>
      </x:c>
      <x:c r="D366" t="str">
        <x:v>Driver/Sales Workers</x:v>
      </x:c>
      <x:c r="E366" s="22"/>
      <x:c r="F366" s="22" t="n">
        <x:v>44640</x:v>
      </x:c>
      <x:c r="G366" s="22" t="str">
        <x:f>IF(OR(E366="",F366=""),"",E366*F366)</x:f>
      </x:c>
      <x:c r="H366" s="36" t="n">
        <x:v>0.31670000000000004</x:v>
      </x:c>
      <x:c r="I366" s="22" t="str">
        <x:f>IF(G366="","",IF(ISNUMBER(H366),G366,""))</x:f>
      </x:c>
      <x:c r="J366" s="22" t="str">
        <x:f>IF(I366="","",I366*H366)</x:f>
      </x:c>
      <x:c r="K366" t="str">
        <x:f>IF(G366="","MISSING OEWS",IF(ISNUMBER(H366),"MATCHED","MISSING WHARTON"))</x:f>
        <x:v>MISSING OEWS</x:v>
      </x:c>
    </x:row>
    <x:row r="367">
      <x:c r="A367" t="str">
        <x:v>21</x:v>
      </x:c>
      <x:c r="B367" t="str">
        <x:v>Mining, Quarrying, and Oil and Gas Extraction</x:v>
      </x:c>
      <x:c r="C367" t="str">
        <x:v>53-3032</x:v>
      </x:c>
      <x:c r="D367" t="str">
        <x:v>Heavy and Tractor-Trailer Truck Drivers</x:v>
      </x:c>
      <x:c r="E367" s="22" t="n">
        <x:v>31590</x:v>
      </x:c>
      <x:c r="F367" s="22" t="n">
        <x:v>58140</x:v>
      </x:c>
      <x:c r="G367" s="22" t="n">
        <x:f>IF(OR(E367="",F367=""),"",E367*F367)</x:f>
        <x:v>1836642600</x:v>
      </x:c>
      <x:c r="H367" s="36" t="n">
        <x:v>0.2065</x:v>
      </x:c>
      <x:c r="I367" s="22" t="n">
        <x:f>IF(G367="","",IF(ISNUMBER(H367),G367,""))</x:f>
        <x:v>1836642600</x:v>
      </x:c>
      <x:c r="J367" s="22" t="n">
        <x:f>IF(I367="","",I367*H367)</x:f>
        <x:v>379266696.9</x:v>
      </x:c>
      <x:c r="K367" t="str">
        <x:f>IF(G367="","MISSING OEWS",IF(ISNUMBER(H367),"MATCHED","MISSING WHARTON"))</x:f>
        <x:v>MATCHED</x:v>
      </x:c>
    </x:row>
    <x:row r="368">
      <x:c r="A368" t="str">
        <x:v>21</x:v>
      </x:c>
      <x:c r="B368" t="str">
        <x:v>Mining, Quarrying, and Oil and Gas Extraction</x:v>
      </x:c>
      <x:c r="C368" t="str">
        <x:v>53-3033</x:v>
      </x:c>
      <x:c r="D368" t="str">
        <x:v>Light Truck Drivers</x:v>
      </x:c>
      <x:c r="E368" s="22" t="n">
        <x:v>690</x:v>
      </x:c>
      <x:c r="F368" s="22" t="n">
        <x:v>50680</x:v>
      </x:c>
      <x:c r="G368" s="22" t="n">
        <x:f>IF(OR(E368="",F368=""),"",E368*F368)</x:f>
        <x:v>34969200</x:v>
      </x:c>
      <x:c r="H368" s="36" t="n">
        <x:v>0.3393</x:v>
      </x:c>
      <x:c r="I368" s="22" t="n">
        <x:f>IF(G368="","",IF(ISNUMBER(H368),G368,""))</x:f>
        <x:v>34969200</x:v>
      </x:c>
      <x:c r="J368" s="22" t="n">
        <x:f>IF(I368="","",I368*H368)</x:f>
        <x:v>11865049.56</x:v>
      </x:c>
      <x:c r="K368" t="str">
        <x:f>IF(G368="","MISSING OEWS",IF(ISNUMBER(H368),"MATCHED","MISSING WHARTON"))</x:f>
        <x:v>MATCHED</x:v>
      </x:c>
    </x:row>
    <x:row r="369">
      <x:c r="A369" t="str">
        <x:v>21</x:v>
      </x:c>
      <x:c r="B369" t="str">
        <x:v>Mining, Quarrying, and Oil and Gas Extraction</x:v>
      </x:c>
      <x:c r="C369" t="str">
        <x:v>53-3053</x:v>
      </x:c>
      <x:c r="D369" t="str">
        <x:v>Shuttle Drivers and Chauffeurs</x:v>
      </x:c>
      <x:c r="E369" s="22"/>
      <x:c r="F369" s="22" t="n">
        <x:v>55360</x:v>
      </x:c>
      <x:c r="G369" s="22" t="str">
        <x:f>IF(OR(E369="",F369=""),"",E369*F369)</x:f>
      </x:c>
      <x:c r="H369" s="36" t="n">
        <x:v>0.32880000000000004</x:v>
      </x:c>
      <x:c r="I369" s="22" t="str">
        <x:f>IF(G369="","",IF(ISNUMBER(H369),G369,""))</x:f>
      </x:c>
      <x:c r="J369" s="22" t="str">
        <x:f>IF(I369="","",I369*H369)</x:f>
      </x:c>
      <x:c r="K369" t="str">
        <x:f>IF(G369="","MISSING OEWS",IF(ISNUMBER(H369),"MATCHED","MISSING WHARTON"))</x:f>
        <x:v>MISSING OEWS</x:v>
      </x:c>
    </x:row>
    <x:row r="370">
      <x:c r="A370" t="str">
        <x:v>21</x:v>
      </x:c>
      <x:c r="B370" t="str">
        <x:v>Mining, Quarrying, and Oil and Gas Extraction</x:v>
      </x:c>
      <x:c r="C370" t="str">
        <x:v>53-4011</x:v>
      </x:c>
      <x:c r="D370" t="str">
        <x:v>Locomotive Engineers</x:v>
      </x:c>
      <x:c r="E370" s="22" t="n">
        <x:v>30</x:v>
      </x:c>
      <x:c r="F370" s="22" t="n">
        <x:v>54130</x:v>
      </x:c>
      <x:c r="G370" s="22" t="n">
        <x:f>IF(OR(E370="",F370=""),"",E370*F370)</x:f>
        <x:v>1623900</x:v>
      </x:c>
      <x:c r="H370" s="36" t="n">
        <x:v>0.19</x:v>
      </x:c>
      <x:c r="I370" s="22" t="n">
        <x:f>IF(G370="","",IF(ISNUMBER(H370),G370,""))</x:f>
        <x:v>1623900</x:v>
      </x:c>
      <x:c r="J370" s="22" t="n">
        <x:f>IF(I370="","",I370*H370)</x:f>
        <x:v>308541</x:v>
      </x:c>
      <x:c r="K370" t="str">
        <x:f>IF(G370="","MISSING OEWS",IF(ISNUMBER(H370),"MATCHED","MISSING WHARTON"))</x:f>
        <x:v>MATCHED</x:v>
      </x:c>
    </x:row>
    <x:row r="371">
      <x:c r="A371" t="str">
        <x:v>21</x:v>
      </x:c>
      <x:c r="B371" t="str">
        <x:v>Mining, Quarrying, and Oil and Gas Extraction</x:v>
      </x:c>
      <x:c r="C371" t="str">
        <x:v>53-4013</x:v>
      </x:c>
      <x:c r="D371" t="str">
        <x:v>Rail Yard Engineers, Dinkey Operators, and Hostlers</x:v>
      </x:c>
      <x:c r="E371" s="22" t="n">
        <x:v>40</x:v>
      </x:c>
      <x:c r="F371" s="22" t="n">
        <x:v>67510</x:v>
      </x:c>
      <x:c r="G371" s="22" t="n">
        <x:f>IF(OR(E371="",F371=""),"",E371*F371)</x:f>
        <x:v>2700400</x:v>
      </x:c>
      <x:c r="H371" s="36" t="n">
        <x:v>0.152</x:v>
      </x:c>
      <x:c r="I371" s="22" t="n">
        <x:f>IF(G371="","",IF(ISNUMBER(H371),G371,""))</x:f>
        <x:v>2700400</x:v>
      </x:c>
      <x:c r="J371" s="22" t="n">
        <x:f>IF(I371="","",I371*H371)</x:f>
        <x:v>410460.8</x:v>
      </x:c>
      <x:c r="K371" t="str">
        <x:f>IF(G371="","MISSING OEWS",IF(ISNUMBER(H371),"MATCHED","MISSING WHARTON"))</x:f>
        <x:v>MATCHED</x:v>
      </x:c>
    </x:row>
    <x:row r="372">
      <x:c r="A372" t="str">
        <x:v>21</x:v>
      </x:c>
      <x:c r="B372" t="str">
        <x:v>Mining, Quarrying, and Oil and Gas Extraction</x:v>
      </x:c>
      <x:c r="C372" t="str">
        <x:v>53-4031</x:v>
      </x:c>
      <x:c r="D372" t="str">
        <x:v>Railroad Conductors and Yardmasters</x:v>
      </x:c>
      <x:c r="E372" s="22" t="n">
        <x:v>80</x:v>
      </x:c>
      <x:c r="F372" s="22" t="n">
        <x:v>80510</x:v>
      </x:c>
      <x:c r="G372" s="22" t="n">
        <x:f>IF(OR(E372="",F372=""),"",E372*F372)</x:f>
        <x:v>6440800</x:v>
      </x:c>
      <x:c r="H372" s="36" t="n">
        <x:v>0.39770000000000005</x:v>
      </x:c>
      <x:c r="I372" s="22" t="n">
        <x:f>IF(G372="","",IF(ISNUMBER(H372),G372,""))</x:f>
        <x:v>6440800</x:v>
      </x:c>
      <x:c r="J372" s="22" t="n">
        <x:f>IF(I372="","",I372*H372)</x:f>
        <x:v>2561506.16</x:v>
      </x:c>
      <x:c r="K372" t="str">
        <x:f>IF(G372="","MISSING OEWS",IF(ISNUMBER(H372),"MATCHED","MISSING WHARTON"))</x:f>
        <x:v>MATCHED</x:v>
      </x:c>
    </x:row>
    <x:row r="373">
      <x:c r="A373" t="str">
        <x:v>21</x:v>
      </x:c>
      <x:c r="B373" t="str">
        <x:v>Mining, Quarrying, and Oil and Gas Extraction</x:v>
      </x:c>
      <x:c r="C373" t="str">
        <x:v>53-4099</x:v>
      </x:c>
      <x:c r="D373" t="str">
        <x:v>Rail Transportation Workers, All Other</x:v>
      </x:c>
      <x:c r="E373" s="22" t="n">
        <x:v>90</x:v>
      </x:c>
      <x:c r="F373" s="22" t="n">
        <x:v>53110</x:v>
      </x:c>
      <x:c r="G373" s="22" t="n">
        <x:f>IF(OR(E373="",F373=""),"",E373*F373)</x:f>
        <x:v>4779900</x:v>
      </x:c>
      <x:c r="H373" s="36"/>
      <x:c r="I373" s="22" t="str">
        <x:f>IF(G373="","",IF(ISNUMBER(H373),G373,""))</x:f>
      </x:c>
      <x:c r="J373" s="22" t="str">
        <x:f>IF(I373="","",I373*H373)</x:f>
      </x:c>
      <x:c r="K373" t="str">
        <x:f>IF(G373="","MISSING OEWS",IF(ISNUMBER(H373),"MATCHED","MISSING WHARTON"))</x:f>
        <x:v>MISSING WHARTON</x:v>
      </x:c>
    </x:row>
    <x:row r="374">
      <x:c r="A374" t="str">
        <x:v>21</x:v>
      </x:c>
      <x:c r="B374" t="str">
        <x:v>Mining, Quarrying, and Oil and Gas Extraction</x:v>
      </x:c>
      <x:c r="C374" t="str">
        <x:v>53-5011</x:v>
      </x:c>
      <x:c r="D374" t="str">
        <x:v>Sailors and Marine Oilers</x:v>
      </x:c>
      <x:c r="E374" s="22" t="n">
        <x:v>430</x:v>
      </x:c>
      <x:c r="F374" s="22" t="n">
        <x:v>68510</x:v>
      </x:c>
      <x:c r="G374" s="22" t="n">
        <x:f>IF(OR(E374="",F374=""),"",E374*F374)</x:f>
        <x:v>29459300</x:v>
      </x:c>
      <x:c r="H374" s="36" t="n">
        <x:v>0.1018</x:v>
      </x:c>
      <x:c r="I374" s="22" t="n">
        <x:f>IF(G374="","",IF(ISNUMBER(H374),G374,""))</x:f>
        <x:v>29459300</x:v>
      </x:c>
      <x:c r="J374" s="22" t="n">
        <x:f>IF(I374="","",I374*H374)</x:f>
        <x:v>2998956.74</x:v>
      </x:c>
      <x:c r="K374" t="str">
        <x:f>IF(G374="","MISSING OEWS",IF(ISNUMBER(H374),"MATCHED","MISSING WHARTON"))</x:f>
        <x:v>MATCHED</x:v>
      </x:c>
    </x:row>
    <x:row r="375">
      <x:c r="A375" t="str">
        <x:v>21</x:v>
      </x:c>
      <x:c r="B375" t="str">
        <x:v>Mining, Quarrying, and Oil and Gas Extraction</x:v>
      </x:c>
      <x:c r="C375" t="str">
        <x:v>53-5021</x:v>
      </x:c>
      <x:c r="D375" t="str">
        <x:v>Captains, Mates, and Pilots of Water Vessels</x:v>
      </x:c>
      <x:c r="E375" s="22" t="n">
        <x:v>570</x:v>
      </x:c>
      <x:c r="F375" s="22" t="n">
        <x:v>135130</x:v>
      </x:c>
      <x:c r="G375" s="22" t="n">
        <x:f>IF(OR(E375="",F375=""),"",E375*F375)</x:f>
        <x:v>77024100</x:v>
      </x:c>
      <x:c r="H375" s="36" t="n">
        <x:v>0.095</x:v>
      </x:c>
      <x:c r="I375" s="22" t="n">
        <x:f>IF(G375="","",IF(ISNUMBER(H375),G375,""))</x:f>
        <x:v>77024100</x:v>
      </x:c>
      <x:c r="J375" s="22" t="n">
        <x:f>IF(I375="","",I375*H375)</x:f>
        <x:v>7317289.5</x:v>
      </x:c>
      <x:c r="K375" t="str">
        <x:f>IF(G375="","MISSING OEWS",IF(ISNUMBER(H375),"MATCHED","MISSING WHARTON"))</x:f>
        <x:v>MATCHED</x:v>
      </x:c>
    </x:row>
    <x:row r="376">
      <x:c r="A376" t="str">
        <x:v>21</x:v>
      </x:c>
      <x:c r="B376" t="str">
        <x:v>Mining, Quarrying, and Oil and Gas Extraction</x:v>
      </x:c>
      <x:c r="C376" t="str">
        <x:v>53-5031</x:v>
      </x:c>
      <x:c r="D376" t="str">
        <x:v>Ship Engineers</x:v>
      </x:c>
      <x:c r="E376" s="22" t="n">
        <x:v>190</x:v>
      </x:c>
      <x:c r="F376" s="22" t="n">
        <x:v>144970</x:v>
      </x:c>
      <x:c r="G376" s="22" t="n">
        <x:f>IF(OR(E376="",F376=""),"",E376*F376)</x:f>
        <x:v>27544300</x:v>
      </x:c>
      <x:c r="H376" s="36" t="n">
        <x:v>0.0971</x:v>
      </x:c>
      <x:c r="I376" s="22" t="n">
        <x:f>IF(G376="","",IF(ISNUMBER(H376),G376,""))</x:f>
        <x:v>27544300</x:v>
      </x:c>
      <x:c r="J376" s="22" t="n">
        <x:f>IF(I376="","",I376*H376)</x:f>
        <x:v>2674551.5300000003</x:v>
      </x:c>
      <x:c r="K376" t="str">
        <x:f>IF(G376="","MISSING OEWS",IF(ISNUMBER(H376),"MATCHED","MISSING WHARTON"))</x:f>
        <x:v>MATCHED</x:v>
      </x:c>
    </x:row>
    <x:row r="377">
      <x:c r="A377" t="str">
        <x:v>21</x:v>
      </x:c>
      <x:c r="B377" t="str">
        <x:v>Mining, Quarrying, and Oil and Gas Extraction</x:v>
      </x:c>
      <x:c r="C377" t="str">
        <x:v>53-7011</x:v>
      </x:c>
      <x:c r="D377" t="str">
        <x:v>Conveyor Operators and Tenders</x:v>
      </x:c>
      <x:c r="E377" s="22" t="n">
        <x:v>1290</x:v>
      </x:c>
      <x:c r="F377" s="22" t="n">
        <x:v>65950</x:v>
      </x:c>
      <x:c r="G377" s="22" t="n">
        <x:f>IF(OR(E377="",F377=""),"",E377*F377)</x:f>
        <x:v>85075500</x:v>
      </x:c>
      <x:c r="H377" s="36" t="n">
        <x:v>0.1261</x:v>
      </x:c>
      <x:c r="I377" s="22" t="n">
        <x:f>IF(G377="","",IF(ISNUMBER(H377),G377,""))</x:f>
        <x:v>85075500</x:v>
      </x:c>
      <x:c r="J377" s="22" t="n">
        <x:f>IF(I377="","",I377*H377)</x:f>
        <x:v>10728020.549999999</x:v>
      </x:c>
      <x:c r="K377" t="str">
        <x:f>IF(G377="","MISSING OEWS",IF(ISNUMBER(H377),"MATCHED","MISSING WHARTON"))</x:f>
        <x:v>MATCHED</x:v>
      </x:c>
    </x:row>
    <x:row r="378">
      <x:c r="A378" t="str">
        <x:v>21</x:v>
      </x:c>
      <x:c r="B378" t="str">
        <x:v>Mining, Quarrying, and Oil and Gas Extraction</x:v>
      </x:c>
      <x:c r="C378" t="str">
        <x:v>53-7021</x:v>
      </x:c>
      <x:c r="D378" t="str">
        <x:v>Crane and Tower Operators</x:v>
      </x:c>
      <x:c r="E378" s="22" t="n">
        <x:v>1130</x:v>
      </x:c>
      <x:c r="F378" s="22" t="n">
        <x:v>74660</x:v>
      </x:c>
      <x:c r="G378" s="22" t="n">
        <x:f>IF(OR(E378="",F378=""),"",E378*F378)</x:f>
        <x:v>84365800</x:v>
      </x:c>
      <x:c r="H378" s="36" t="n">
        <x:v>0.0864</x:v>
      </x:c>
      <x:c r="I378" s="22" t="n">
        <x:f>IF(G378="","",IF(ISNUMBER(H378),G378,""))</x:f>
        <x:v>84365800</x:v>
      </x:c>
      <x:c r="J378" s="22" t="n">
        <x:f>IF(I378="","",I378*H378)</x:f>
        <x:v>7289205.12</x:v>
      </x:c>
      <x:c r="K378" t="str">
        <x:f>IF(G378="","MISSING OEWS",IF(ISNUMBER(H378),"MATCHED","MISSING WHARTON"))</x:f>
        <x:v>MATCHED</x:v>
      </x:c>
    </x:row>
    <x:row r="379">
      <x:c r="A379" t="str">
        <x:v>21</x:v>
      </x:c>
      <x:c r="B379" t="str">
        <x:v>Mining, Quarrying, and Oil and Gas Extraction</x:v>
      </x:c>
      <x:c r="C379" t="str">
        <x:v>53-7031</x:v>
      </x:c>
      <x:c r="D379" t="str">
        <x:v>Dredge Operators</x:v>
      </x:c>
      <x:c r="E379" s="22" t="n">
        <x:v>280</x:v>
      </x:c>
      <x:c r="F379" s="22" t="n">
        <x:v>56240</x:v>
      </x:c>
      <x:c r="G379" s="22" t="n">
        <x:f>IF(OR(E379="",F379=""),"",E379*F379)</x:f>
        <x:v>15747200</x:v>
      </x:c>
      <x:c r="H379" s="36" t="n">
        <x:v>0</x:v>
      </x:c>
      <x:c r="I379" s="22" t="n">
        <x:f>IF(G379="","",IF(ISNUMBER(H379),G379,""))</x:f>
        <x:v>15747200</x:v>
      </x:c>
      <x:c r="J379" s="22" t="n">
        <x:f>IF(I379="","",I379*H379)</x:f>
        <x:v>0</x:v>
      </x:c>
      <x:c r="K379" t="str">
        <x:f>IF(G379="","MISSING OEWS",IF(ISNUMBER(H379),"MATCHED","MISSING WHARTON"))</x:f>
        <x:v>MATCHED</x:v>
      </x:c>
    </x:row>
    <x:row r="380">
      <x:c r="A380" t="str">
        <x:v>21</x:v>
      </x:c>
      <x:c r="B380" t="str">
        <x:v>Mining, Quarrying, and Oil and Gas Extraction</x:v>
      </x:c>
      <x:c r="C380" t="str">
        <x:v>53-7041</x:v>
      </x:c>
      <x:c r="D380" t="str">
        <x:v>Hoist and Winch Operators</x:v>
      </x:c>
      <x:c r="E380" s="22" t="n">
        <x:v>120</x:v>
      </x:c>
      <x:c r="F380" s="22" t="n">
        <x:v>74510</x:v>
      </x:c>
      <x:c r="G380" s="22" t="n">
        <x:f>IF(OR(E380="",F380=""),"",E380*F380)</x:f>
        <x:v>8941200</x:v>
      </x:c>
      <x:c r="H380" s="36" t="n">
        <x:v>0</x:v>
      </x:c>
      <x:c r="I380" s="22" t="n">
        <x:f>IF(G380="","",IF(ISNUMBER(H380),G380,""))</x:f>
        <x:v>8941200</x:v>
      </x:c>
      <x:c r="J380" s="22" t="n">
        <x:f>IF(I380="","",I380*H380)</x:f>
        <x:v>0</x:v>
      </x:c>
      <x:c r="K380" t="str">
        <x:f>IF(G380="","MISSING OEWS",IF(ISNUMBER(H380),"MATCHED","MISSING WHARTON"))</x:f>
        <x:v>MATCHED</x:v>
      </x:c>
    </x:row>
    <x:row r="381">
      <x:c r="A381" t="str">
        <x:v>21</x:v>
      </x:c>
      <x:c r="B381" t="str">
        <x:v>Mining, Quarrying, and Oil and Gas Extraction</x:v>
      </x:c>
      <x:c r="C381" t="str">
        <x:v>53-7051</x:v>
      </x:c>
      <x:c r="D381" t="str">
        <x:v>Industrial Truck and Tractor Operators</x:v>
      </x:c>
      <x:c r="E381" s="22" t="n">
        <x:v>2340</x:v>
      </x:c>
      <x:c r="F381" s="22" t="n">
        <x:v>55050</x:v>
      </x:c>
      <x:c r="G381" s="22" t="n">
        <x:f>IF(OR(E381="",F381=""),"",E381*F381)</x:f>
        <x:v>128817000</x:v>
      </x:c>
      <x:c r="H381" s="36" t="n">
        <x:v>0</x:v>
      </x:c>
      <x:c r="I381" s="22" t="n">
        <x:f>IF(G381="","",IF(ISNUMBER(H381),G381,""))</x:f>
        <x:v>128817000</x:v>
      </x:c>
      <x:c r="J381" s="22" t="n">
        <x:f>IF(I381="","",I381*H381)</x:f>
        <x:v>0</x:v>
      </x:c>
      <x:c r="K381" t="str">
        <x:f>IF(G381="","MISSING OEWS",IF(ISNUMBER(H381),"MATCHED","MISSING WHARTON"))</x:f>
        <x:v>MATCHED</x:v>
      </x:c>
    </x:row>
    <x:row r="382">
      <x:c r="A382" t="str">
        <x:v>21</x:v>
      </x:c>
      <x:c r="B382" t="str">
        <x:v>Mining, Quarrying, and Oil and Gas Extraction</x:v>
      </x:c>
      <x:c r="C382" t="str">
        <x:v>53-7061</x:v>
      </x:c>
      <x:c r="D382" t="str">
        <x:v>Cleaners of Vehicles and Equipment</x:v>
      </x:c>
      <x:c r="E382" s="22" t="n">
        <x:v>730</x:v>
      </x:c>
      <x:c r="F382" s="22" t="n">
        <x:v>45990</x:v>
      </x:c>
      <x:c r="G382" s="22" t="n">
        <x:f>IF(OR(E382="",F382=""),"",E382*F382)</x:f>
        <x:v>33572700</x:v>
      </x:c>
      <x:c r="H382" s="36" t="n">
        <x:v>0.0452</x:v>
      </x:c>
      <x:c r="I382" s="22" t="n">
        <x:f>IF(G382="","",IF(ISNUMBER(H382),G382,""))</x:f>
        <x:v>33572700</x:v>
      </x:c>
      <x:c r="J382" s="22" t="n">
        <x:f>IF(I382="","",I382*H382)</x:f>
        <x:v>1517486.0399999998</x:v>
      </x:c>
      <x:c r="K382" t="str">
        <x:f>IF(G382="","MISSING OEWS",IF(ISNUMBER(H382),"MATCHED","MISSING WHARTON"))</x:f>
        <x:v>MATCHED</x:v>
      </x:c>
    </x:row>
    <x:row r="383">
      <x:c r="A383" t="str">
        <x:v>21</x:v>
      </x:c>
      <x:c r="B383" t="str">
        <x:v>Mining, Quarrying, and Oil and Gas Extraction</x:v>
      </x:c>
      <x:c r="C383" t="str">
        <x:v>53-7062</x:v>
      </x:c>
      <x:c r="D383" t="str">
        <x:v>Laborers and Freight, Stock, and Material Movers, Hand</x:v>
      </x:c>
      <x:c r="E383" s="22" t="n">
        <x:v>7770</x:v>
      </x:c>
      <x:c r="F383" s="22" t="n">
        <x:v>47210</x:v>
      </x:c>
      <x:c r="G383" s="22" t="n">
        <x:f>IF(OR(E383="",F383=""),"",E383*F383)</x:f>
        <x:v>366821700</x:v>
      </x:c>
      <x:c r="H383" s="36" t="n">
        <x:v>0.049</x:v>
      </x:c>
      <x:c r="I383" s="22" t="n">
        <x:f>IF(G383="","",IF(ISNUMBER(H383),G383,""))</x:f>
        <x:v>366821700</x:v>
      </x:c>
      <x:c r="J383" s="22" t="n">
        <x:f>IF(I383="","",I383*H383)</x:f>
        <x:v>17974263.3</x:v>
      </x:c>
      <x:c r="K383" t="str">
        <x:f>IF(G383="","MISSING OEWS",IF(ISNUMBER(H383),"MATCHED","MISSING WHARTON"))</x:f>
        <x:v>MATCHED</x:v>
      </x:c>
    </x:row>
    <x:row r="384">
      <x:c r="A384" t="str">
        <x:v>21</x:v>
      </x:c>
      <x:c r="B384" t="str">
        <x:v>Mining, Quarrying, and Oil and Gas Extraction</x:v>
      </x:c>
      <x:c r="C384" t="str">
        <x:v>53-7063</x:v>
      </x:c>
      <x:c r="D384" t="str">
        <x:v>Machine Feeders and Offbearers</x:v>
      </x:c>
      <x:c r="E384" s="22" t="n">
        <x:v>220</x:v>
      </x:c>
      <x:c r="F384" s="22" t="n">
        <x:v>46740</x:v>
      </x:c>
      <x:c r="G384" s="22" t="n">
        <x:f>IF(OR(E384="",F384=""),"",E384*F384)</x:f>
        <x:v>10282800</x:v>
      </x:c>
      <x:c r="H384" s="36" t="n">
        <x:v>0.0731</x:v>
      </x:c>
      <x:c r="I384" s="22" t="n">
        <x:f>IF(G384="","",IF(ISNUMBER(H384),G384,""))</x:f>
        <x:v>10282800</x:v>
      </x:c>
      <x:c r="J384" s="22" t="n">
        <x:f>IF(I384="","",I384*H384)</x:f>
        <x:v>751672.6799999999</x:v>
      </x:c>
      <x:c r="K384" t="str">
        <x:f>IF(G384="","MISSING OEWS",IF(ISNUMBER(H384),"MATCHED","MISSING WHARTON"))</x:f>
        <x:v>MATCHED</x:v>
      </x:c>
    </x:row>
    <x:row r="385">
      <x:c r="A385" t="str">
        <x:v>21</x:v>
      </x:c>
      <x:c r="B385" t="str">
        <x:v>Mining, Quarrying, and Oil and Gas Extraction</x:v>
      </x:c>
      <x:c r="C385" t="str">
        <x:v>53-7064</x:v>
      </x:c>
      <x:c r="D385" t="str">
        <x:v>Packers and Packagers, Hand</x:v>
      </x:c>
      <x:c r="E385" s="22" t="n">
        <x:v>220</x:v>
      </x:c>
      <x:c r="F385" s="22" t="n">
        <x:v>46320</x:v>
      </x:c>
      <x:c r="G385" s="22" t="n">
        <x:f>IF(OR(E385="",F385=""),"",E385*F385)</x:f>
        <x:v>10190400</x:v>
      </x:c>
      <x:c r="H385" s="36" t="n">
        <x:v>0.07919999999999999</x:v>
      </x:c>
      <x:c r="I385" s="22" t="n">
        <x:f>IF(G385="","",IF(ISNUMBER(H385),G385,""))</x:f>
        <x:v>10190400</x:v>
      </x:c>
      <x:c r="J385" s="22" t="n">
        <x:f>IF(I385="","",I385*H385)</x:f>
        <x:v>807079.6799999999</x:v>
      </x:c>
      <x:c r="K385" t="str">
        <x:f>IF(G385="","MISSING OEWS",IF(ISNUMBER(H385),"MATCHED","MISSING WHARTON"))</x:f>
        <x:v>MATCHED</x:v>
      </x:c>
    </x:row>
    <x:row r="386">
      <x:c r="A386" t="str">
        <x:v>21</x:v>
      </x:c>
      <x:c r="B386" t="str">
        <x:v>Mining, Quarrying, and Oil and Gas Extraction</x:v>
      </x:c>
      <x:c r="C386" t="str">
        <x:v>53-7065</x:v>
      </x:c>
      <x:c r="D386" t="str">
        <x:v>Stockers and Order Fillers</x:v>
      </x:c>
      <x:c r="E386" s="22" t="n">
        <x:v>840</x:v>
      </x:c>
      <x:c r="F386" s="22" t="n">
        <x:v>55030</x:v>
      </x:c>
      <x:c r="G386" s="22" t="n">
        <x:f>IF(OR(E386="",F386=""),"",E386*F386)</x:f>
        <x:v>46225200</x:v>
      </x:c>
      <x:c r="H386" s="36" t="n">
        <x:v>0.22329999999999997</x:v>
      </x:c>
      <x:c r="I386" s="22" t="n">
        <x:f>IF(G386="","",IF(ISNUMBER(H386),G386,""))</x:f>
        <x:v>46225200</x:v>
      </x:c>
      <x:c r="J386" s="22" t="n">
        <x:f>IF(I386="","",I386*H386)</x:f>
        <x:v>10322087.159999998</x:v>
      </x:c>
      <x:c r="K386" t="str">
        <x:f>IF(G386="","MISSING OEWS",IF(ISNUMBER(H386),"MATCHED","MISSING WHARTON"))</x:f>
        <x:v>MATCHED</x:v>
      </x:c>
    </x:row>
    <x:row r="387">
      <x:c r="A387" t="str">
        <x:v>21</x:v>
      </x:c>
      <x:c r="B387" t="str">
        <x:v>Mining, Quarrying, and Oil and Gas Extraction</x:v>
      </x:c>
      <x:c r="C387" t="str">
        <x:v>53-7071</x:v>
      </x:c>
      <x:c r="D387" t="str">
        <x:v>Gas Compressor and Gas Pumping Station Operators</x:v>
      </x:c>
      <x:c r="E387" s="22" t="n">
        <x:v>350</x:v>
      </x:c>
      <x:c r="F387" s="22" t="n">
        <x:v>72980</x:v>
      </x:c>
      <x:c r="G387" s="22" t="n">
        <x:f>IF(OR(E387="",F387=""),"",E387*F387)</x:f>
        <x:v>25543000</x:v>
      </x:c>
      <x:c r="H387" s="36" t="n">
        <x:v>0.2192</x:v>
      </x:c>
      <x:c r="I387" s="22" t="n">
        <x:f>IF(G387="","",IF(ISNUMBER(H387),G387,""))</x:f>
        <x:v>25543000</x:v>
      </x:c>
      <x:c r="J387" s="22" t="n">
        <x:f>IF(I387="","",I387*H387)</x:f>
        <x:v>5599025.600000001</x:v>
      </x:c>
      <x:c r="K387" t="str">
        <x:f>IF(G387="","MISSING OEWS",IF(ISNUMBER(H387),"MATCHED","MISSING WHARTON"))</x:f>
        <x:v>MATCHED</x:v>
      </x:c>
    </x:row>
    <x:row r="388">
      <x:c r="A388" t="str">
        <x:v>21</x:v>
      </x:c>
      <x:c r="B388" t="str">
        <x:v>Mining, Quarrying, and Oil and Gas Extraction</x:v>
      </x:c>
      <x:c r="C388" t="str">
        <x:v>53-7072</x:v>
      </x:c>
      <x:c r="D388" t="str">
        <x:v>Pump Operators, Except Wellhead Pumpers</x:v>
      </x:c>
      <x:c r="E388" s="22" t="n">
        <x:v>1980</x:v>
      </x:c>
      <x:c r="F388" s="22" t="n">
        <x:v>64210</x:v>
      </x:c>
      <x:c r="G388" s="22" t="n">
        <x:f>IF(OR(E388="",F388=""),"",E388*F388)</x:f>
        <x:v>127135800</x:v>
      </x:c>
      <x:c r="H388" s="36" t="n">
        <x:v>0.0679</x:v>
      </x:c>
      <x:c r="I388" s="22" t="n">
        <x:f>IF(G388="","",IF(ISNUMBER(H388),G388,""))</x:f>
        <x:v>127135800</x:v>
      </x:c>
      <x:c r="J388" s="22" t="n">
        <x:f>IF(I388="","",I388*H388)</x:f>
        <x:v>8632520.82</x:v>
      </x:c>
      <x:c r="K388" t="str">
        <x:f>IF(G388="","MISSING OEWS",IF(ISNUMBER(H388),"MATCHED","MISSING WHARTON"))</x:f>
        <x:v>MATCHED</x:v>
      </x:c>
    </x:row>
    <x:row r="389">
      <x:c r="A389" t="str">
        <x:v>21</x:v>
      </x:c>
      <x:c r="B389" t="str">
        <x:v>Mining, Quarrying, and Oil and Gas Extraction</x:v>
      </x:c>
      <x:c r="C389" t="str">
        <x:v>53-7073</x:v>
      </x:c>
      <x:c r="D389" t="str">
        <x:v>Wellhead Pumpers</x:v>
      </x:c>
      <x:c r="E389" s="22" t="n">
        <x:v>17380</x:v>
      </x:c>
      <x:c r="F389" s="22" t="n">
        <x:v>70410</x:v>
      </x:c>
      <x:c r="G389" s="22" t="n">
        <x:f>IF(OR(E389="",F389=""),"",E389*F389)</x:f>
        <x:v>1223725800</x:v>
      </x:c>
      <x:c r="H389" s="36" t="n">
        <x:v>0</x:v>
      </x:c>
      <x:c r="I389" s="22" t="n">
        <x:f>IF(G389="","",IF(ISNUMBER(H389),G389,""))</x:f>
        <x:v>1223725800</x:v>
      </x:c>
      <x:c r="J389" s="22" t="n">
        <x:f>IF(I389="","",I389*H389)</x:f>
        <x:v>0</x:v>
      </x:c>
      <x:c r="K389" t="str">
        <x:f>IF(G389="","MISSING OEWS",IF(ISNUMBER(H389),"MATCHED","MISSING WHARTON"))</x:f>
        <x:v>MATCHED</x:v>
      </x:c>
    </x:row>
    <x:row r="390">
      <x:c r="A390" t="str">
        <x:v>21</x:v>
      </x:c>
      <x:c r="B390" t="str">
        <x:v>Mining, Quarrying, and Oil and Gas Extraction</x:v>
      </x:c>
      <x:c r="C390" t="str">
        <x:v>53-7121</x:v>
      </x:c>
      <x:c r="D390" t="str">
        <x:v>Tank Car, Truck, and Ship Loaders</x:v>
      </x:c>
      <x:c r="E390" s="22" t="n">
        <x:v>370</x:v>
      </x:c>
      <x:c r="F390" s="22" t="n">
        <x:v>62660</x:v>
      </x:c>
      <x:c r="G390" s="22" t="n">
        <x:f>IF(OR(E390="",F390=""),"",E390*F390)</x:f>
        <x:v>23184200</x:v>
      </x:c>
      <x:c r="H390" s="36" t="n">
        <x:v>0.05</x:v>
      </x:c>
      <x:c r="I390" s="22" t="n">
        <x:f>IF(G390="","",IF(ISNUMBER(H390),G390,""))</x:f>
        <x:v>23184200</x:v>
      </x:c>
      <x:c r="J390" s="22" t="n">
        <x:f>IF(I390="","",I390*H390)</x:f>
        <x:v>1159210</x:v>
      </x:c>
      <x:c r="K390" t="str">
        <x:f>IF(G390="","MISSING OEWS",IF(ISNUMBER(H390),"MATCHED","MISSING WHARTON"))</x:f>
        <x:v>MATCHED</x:v>
      </x:c>
    </x:row>
    <x:row r="391">
      <x:c r="A391" t="str">
        <x:v>21</x:v>
      </x:c>
      <x:c r="B391" t="str">
        <x:v>Mining, Quarrying, and Oil and Gas Extraction</x:v>
      </x:c>
      <x:c r="C391" t="str">
        <x:v>53-7199</x:v>
      </x:c>
      <x:c r="D391" t="str">
        <x:v>Material Moving Workers, All Other</x:v>
      </x:c>
      <x:c r="E391" s="22" t="n">
        <x:v>130</x:v>
      </x:c>
      <x:c r="F391" s="22" t="n">
        <x:v>64420</x:v>
      </x:c>
      <x:c r="G391" s="22" t="n">
        <x:f>IF(OR(E391="",F391=""),"",E391*F391)</x:f>
        <x:v>8374600</x:v>
      </x:c>
      <x:c r="H391" s="36"/>
      <x:c r="I391" s="22" t="str">
        <x:f>IF(G391="","",IF(ISNUMBER(H391),G391,""))</x:f>
      </x:c>
      <x:c r="J391" s="22" t="str">
        <x:f>IF(I391="","",I391*H391)</x:f>
      </x:c>
      <x:c r="K391" t="str">
        <x:f>IF(G391="","MISSING OEWS",IF(ISNUMBER(H391),"MATCHED","MISSING WHARTON"))</x:f>
        <x:v>MISSING WHARTON</x:v>
      </x:c>
    </x:row>
    <x:row r="392">
      <x:c r="A392" t="str">
        <x:v>22</x:v>
      </x:c>
      <x:c r="B392" t="str">
        <x:v>Utilities</x:v>
      </x:c>
      <x:c r="C392" t="str">
        <x:v>11-1011</x:v>
      </x:c>
      <x:c r="D392" t="str">
        <x:v>Chief Executives</x:v>
      </x:c>
      <x:c r="E392" s="22" t="n">
        <x:v>1290</x:v>
      </x:c>
      <x:c r="F392" s="22" t="n">
        <x:v>279350</x:v>
      </x:c>
      <x:c r="G392" s="22" t="n">
        <x:f>IF(OR(E392="",F392=""),"",E392*F392)</x:f>
        <x:v>360361500</x:v>
      </x:c>
      <x:c r="H392" s="36" t="n">
        <x:v>0.4775</x:v>
      </x:c>
      <x:c r="I392" s="22" t="n">
        <x:f>IF(G392="","",IF(ISNUMBER(H392),G392,""))</x:f>
        <x:v>360361500</x:v>
      </x:c>
      <x:c r="J392" s="22" t="n">
        <x:f>IF(I392="","",I392*H392)</x:f>
        <x:v>172072616.25</x:v>
      </x:c>
      <x:c r="K392" t="str">
        <x:f>IF(G392="","MISSING OEWS",IF(ISNUMBER(H392),"MATCHED","MISSING WHARTON"))</x:f>
        <x:v>MATCHED</x:v>
      </x:c>
    </x:row>
    <x:row r="393">
      <x:c r="A393" t="str">
        <x:v>22</x:v>
      </x:c>
      <x:c r="B393" t="str">
        <x:v>Utilities</x:v>
      </x:c>
      <x:c r="C393" t="str">
        <x:v>11-1021</x:v>
      </x:c>
      <x:c r="D393" t="str">
        <x:v>General and Operations Managers</x:v>
      </x:c>
      <x:c r="E393" s="22" t="n">
        <x:v>16960</x:v>
      </x:c>
      <x:c r="F393" s="22" t="n">
        <x:v>170090</x:v>
      </x:c>
      <x:c r="G393" s="22" t="n">
        <x:f>IF(OR(E393="",F393=""),"",E393*F393)</x:f>
        <x:v>2884726400</x:v>
      </x:c>
      <x:c r="H393" s="36" t="n">
        <x:v>0.5382</x:v>
      </x:c>
      <x:c r="I393" s="22" t="n">
        <x:f>IF(G393="","",IF(ISNUMBER(H393),G393,""))</x:f>
        <x:v>2884726400</x:v>
      </x:c>
      <x:c r="J393" s="22" t="n">
        <x:f>IF(I393="","",I393*H393)</x:f>
        <x:v>1552559748.48</x:v>
      </x:c>
      <x:c r="K393" t="str">
        <x:f>IF(G393="","MISSING OEWS",IF(ISNUMBER(H393),"MATCHED","MISSING WHARTON"))</x:f>
        <x:v>MATCHED</x:v>
      </x:c>
    </x:row>
    <x:row r="394">
      <x:c r="A394" t="str">
        <x:v>22</x:v>
      </x:c>
      <x:c r="B394" t="str">
        <x:v>Utilities</x:v>
      </x:c>
      <x:c r="C394" t="str">
        <x:v>11-2021</x:v>
      </x:c>
      <x:c r="D394" t="str">
        <x:v>Marketing Managers</x:v>
      </x:c>
      <x:c r="E394" s="22" t="n">
        <x:v>1260</x:v>
      </x:c>
      <x:c r="F394" s="22" t="n">
        <x:v>171270</x:v>
      </x:c>
      <x:c r="G394" s="22" t="n">
        <x:f>IF(OR(E394="",F394=""),"",E394*F394)</x:f>
        <x:v>215800200</x:v>
      </x:c>
      <x:c r="H394" s="36" t="n">
        <x:v>0.445</x:v>
      </x:c>
      <x:c r="I394" s="22" t="n">
        <x:f>IF(G394="","",IF(ISNUMBER(H394),G394,""))</x:f>
        <x:v>215800200</x:v>
      </x:c>
      <x:c r="J394" s="22" t="n">
        <x:f>IF(I394="","",I394*H394)</x:f>
        <x:v>96031089</x:v>
      </x:c>
      <x:c r="K394" t="str">
        <x:f>IF(G394="","MISSING OEWS",IF(ISNUMBER(H394),"MATCHED","MISSING WHARTON"))</x:f>
        <x:v>MATCHED</x:v>
      </x:c>
    </x:row>
    <x:row r="395">
      <x:c r="A395" t="str">
        <x:v>22</x:v>
      </x:c>
      <x:c r="B395" t="str">
        <x:v>Utilities</x:v>
      </x:c>
      <x:c r="C395" t="str">
        <x:v>11-2022</x:v>
      </x:c>
      <x:c r="D395" t="str">
        <x:v>Sales Managers</x:v>
      </x:c>
      <x:c r="E395" s="22" t="n">
        <x:v>1840</x:v>
      </x:c>
      <x:c r="F395" s="22" t="n">
        <x:v>160010</x:v>
      </x:c>
      <x:c r="G395" s="22" t="n">
        <x:f>IF(OR(E395="",F395=""),"",E395*F395)</x:f>
        <x:v>294418400</x:v>
      </x:c>
      <x:c r="H395" s="36" t="n">
        <x:v>0.3735</x:v>
      </x:c>
      <x:c r="I395" s="22" t="n">
        <x:f>IF(G395="","",IF(ISNUMBER(H395),G395,""))</x:f>
        <x:v>294418400</x:v>
      </x:c>
      <x:c r="J395" s="22" t="n">
        <x:f>IF(I395="","",I395*H395)</x:f>
        <x:v>109965272.4</x:v>
      </x:c>
      <x:c r="K395" t="str">
        <x:f>IF(G395="","MISSING OEWS",IF(ISNUMBER(H395),"MATCHED","MISSING WHARTON"))</x:f>
        <x:v>MATCHED</x:v>
      </x:c>
    </x:row>
    <x:row r="396">
      <x:c r="A396" t="str">
        <x:v>22</x:v>
      </x:c>
      <x:c r="B396" t="str">
        <x:v>Utilities</x:v>
      </x:c>
      <x:c r="C396" t="str">
        <x:v>11-2032</x:v>
      </x:c>
      <x:c r="D396" t="str">
        <x:v>Public Relations Managers</x:v>
      </x:c>
      <x:c r="E396" s="22" t="n">
        <x:v>700</x:v>
      </x:c>
      <x:c r="F396" s="22" t="n">
        <x:v>165940</x:v>
      </x:c>
      <x:c r="G396" s="22" t="n">
        <x:f>IF(OR(E396="",F396=""),"",E396*F396)</x:f>
        <x:v>116158000</x:v>
      </x:c>
      <x:c r="H396" s="36" t="n">
        <x:v>0.53</x:v>
      </x:c>
      <x:c r="I396" s="22" t="n">
        <x:f>IF(G396="","",IF(ISNUMBER(H396),G396,""))</x:f>
        <x:v>116158000</x:v>
      </x:c>
      <x:c r="J396" s="22" t="n">
        <x:f>IF(I396="","",I396*H396)</x:f>
        <x:v>61563740</x:v>
      </x:c>
      <x:c r="K396" t="str">
        <x:f>IF(G396="","MISSING OEWS",IF(ISNUMBER(H396),"MATCHED","MISSING WHARTON"))</x:f>
        <x:v>MATCHED</x:v>
      </x:c>
    </x:row>
    <x:row r="397">
      <x:c r="A397" t="str">
        <x:v>22</x:v>
      </x:c>
      <x:c r="B397" t="str">
        <x:v>Utilities</x:v>
      </x:c>
      <x:c r="C397" t="str">
        <x:v>11-3012</x:v>
      </x:c>
      <x:c r="D397" t="str">
        <x:v>Administrative Services Managers</x:v>
      </x:c>
      <x:c r="E397" s="22" t="n">
        <x:v>1850</x:v>
      </x:c>
      <x:c r="F397" s="22" t="n">
        <x:v>155740</x:v>
      </x:c>
      <x:c r="G397" s="22" t="n">
        <x:f>IF(OR(E397="",F397=""),"",E397*F397)</x:f>
        <x:v>288119000</x:v>
      </x:c>
      <x:c r="H397" s="36" t="n">
        <x:v>0.44439999999999996</x:v>
      </x:c>
      <x:c r="I397" s="22" t="n">
        <x:f>IF(G397="","",IF(ISNUMBER(H397),G397,""))</x:f>
        <x:v>288119000</x:v>
      </x:c>
      <x:c r="J397" s="22" t="n">
        <x:f>IF(I397="","",I397*H397)</x:f>
        <x:v>128040083.6</x:v>
      </x:c>
      <x:c r="K397" t="str">
        <x:f>IF(G397="","MISSING OEWS",IF(ISNUMBER(H397),"MATCHED","MISSING WHARTON"))</x:f>
        <x:v>MATCHED</x:v>
      </x:c>
    </x:row>
    <x:row r="398">
      <x:c r="A398" t="str">
        <x:v>22</x:v>
      </x:c>
      <x:c r="B398" t="str">
        <x:v>Utilities</x:v>
      </x:c>
      <x:c r="C398" t="str">
        <x:v>11-3013</x:v>
      </x:c>
      <x:c r="D398" t="str">
        <x:v>Facilities Managers</x:v>
      </x:c>
      <x:c r="E398" s="22" t="n">
        <x:v>1150</x:v>
      </x:c>
      <x:c r="F398" s="22" t="n">
        <x:v>155470</x:v>
      </x:c>
      <x:c r="G398" s="22" t="n">
        <x:f>IF(OR(E398="",F398=""),"",E398*F398)</x:f>
        <x:v>178790500</x:v>
      </x:c>
      <x:c r="H398" s="36" t="n">
        <x:v>0.2907</x:v>
      </x:c>
      <x:c r="I398" s="22" t="n">
        <x:f>IF(G398="","",IF(ISNUMBER(H398),G398,""))</x:f>
        <x:v>178790500</x:v>
      </x:c>
      <x:c r="J398" s="22" t="n">
        <x:f>IF(I398="","",I398*H398)</x:f>
        <x:v>51974398.35</x:v>
      </x:c>
      <x:c r="K398" t="str">
        <x:f>IF(G398="","MISSING OEWS",IF(ISNUMBER(H398),"MATCHED","MISSING WHARTON"))</x:f>
        <x:v>MATCHED</x:v>
      </x:c>
    </x:row>
    <x:row r="399">
      <x:c r="A399" t="str">
        <x:v>22</x:v>
      </x:c>
      <x:c r="B399" t="str">
        <x:v>Utilities</x:v>
      </x:c>
      <x:c r="C399" t="str">
        <x:v>11-3021</x:v>
      </x:c>
      <x:c r="D399" t="str">
        <x:v>Computer and Information Systems Managers</x:v>
      </x:c>
      <x:c r="E399" s="22" t="n">
        <x:v>3190</x:v>
      </x:c>
      <x:c r="F399" s="22" t="n">
        <x:v>184840</x:v>
      </x:c>
      <x:c r="G399" s="22" t="n">
        <x:f>IF(OR(E399="",F399=""),"",E399*F399)</x:f>
        <x:v>589639600</x:v>
      </x:c>
      <x:c r="H399" s="36" t="n">
        <x:v>0.5265</x:v>
      </x:c>
      <x:c r="I399" s="22" t="n">
        <x:f>IF(G399="","",IF(ISNUMBER(H399),G399,""))</x:f>
        <x:v>589639600</x:v>
      </x:c>
      <x:c r="J399" s="22" t="n">
        <x:f>IF(I399="","",I399*H399)</x:f>
        <x:v>310445249.4</x:v>
      </x:c>
      <x:c r="K399" t="str">
        <x:f>IF(G399="","MISSING OEWS",IF(ISNUMBER(H399),"MATCHED","MISSING WHARTON"))</x:f>
        <x:v>MATCHED</x:v>
      </x:c>
    </x:row>
    <x:row r="400">
      <x:c r="A400" t="str">
        <x:v>22</x:v>
      </x:c>
      <x:c r="B400" t="str">
        <x:v>Utilities</x:v>
      </x:c>
      <x:c r="C400" t="str">
        <x:v>11-3031</x:v>
      </x:c>
      <x:c r="D400" t="str">
        <x:v>Financial Managers</x:v>
      </x:c>
      <x:c r="E400" s="22" t="n">
        <x:v>4500</x:v>
      </x:c>
      <x:c r="F400" s="22" t="n">
        <x:v>194490</x:v>
      </x:c>
      <x:c r="G400" s="22" t="n">
        <x:f>IF(OR(E400="",F400=""),"",E400*F400)</x:f>
        <x:v>875205000</x:v>
      </x:c>
      <x:c r="H400" s="36" t="n">
        <x:v>0.7221</x:v>
      </x:c>
      <x:c r="I400" s="22" t="n">
        <x:f>IF(G400="","",IF(ISNUMBER(H400),G400,""))</x:f>
        <x:v>875205000</x:v>
      </x:c>
      <x:c r="J400" s="22" t="n">
        <x:f>IF(I400="","",I400*H400)</x:f>
        <x:v>631985530.5</x:v>
      </x:c>
      <x:c r="K400" t="str">
        <x:f>IF(G400="","MISSING OEWS",IF(ISNUMBER(H400),"MATCHED","MISSING WHARTON"))</x:f>
        <x:v>MATCHED</x:v>
      </x:c>
    </x:row>
    <x:row r="401">
      <x:c r="A401" t="str">
        <x:v>22</x:v>
      </x:c>
      <x:c r="B401" t="str">
        <x:v>Utilities</x:v>
      </x:c>
      <x:c r="C401" t="str">
        <x:v>11-3051</x:v>
      </x:c>
      <x:c r="D401" t="str">
        <x:v>Industrial Production Managers</x:v>
      </x:c>
      <x:c r="E401" s="22" t="n">
        <x:v>3720</x:v>
      </x:c>
      <x:c r="F401" s="22" t="n">
        <x:v>168660</x:v>
      </x:c>
      <x:c r="G401" s="22" t="n">
        <x:f>IF(OR(E401="",F401=""),"",E401*F401)</x:f>
        <x:v>627415200</x:v>
      </x:c>
      <x:c r="H401" s="36" t="n">
        <x:v>0.3636</x:v>
      </x:c>
      <x:c r="I401" s="22" t="n">
        <x:f>IF(G401="","",IF(ISNUMBER(H401),G401,""))</x:f>
        <x:v>627415200</x:v>
      </x:c>
      <x:c r="J401" s="22" t="n">
        <x:f>IF(I401="","",I401*H401)</x:f>
        <x:v>228128166.72</x:v>
      </x:c>
      <x:c r="K401" t="str">
        <x:f>IF(G401="","MISSING OEWS",IF(ISNUMBER(H401),"MATCHED","MISSING WHARTON"))</x:f>
        <x:v>MATCHED</x:v>
      </x:c>
    </x:row>
    <x:row r="402">
      <x:c r="A402" t="str">
        <x:v>22</x:v>
      </x:c>
      <x:c r="B402" t="str">
        <x:v>Utilities</x:v>
      </x:c>
      <x:c r="C402" t="str">
        <x:v>11-3061</x:v>
      </x:c>
      <x:c r="D402" t="str">
        <x:v>Purchasing Managers</x:v>
      </x:c>
      <x:c r="E402" s="22" t="n">
        <x:v>600</x:v>
      </x:c>
      <x:c r="F402" s="22" t="n">
        <x:v>162190</x:v>
      </x:c>
      <x:c r="G402" s="22" t="n">
        <x:f>IF(OR(E402="",F402=""),"",E402*F402)</x:f>
        <x:v>97314000</x:v>
      </x:c>
      <x:c r="H402" s="36" t="n">
        <x:v>0.6944</x:v>
      </x:c>
      <x:c r="I402" s="22" t="n">
        <x:f>IF(G402="","",IF(ISNUMBER(H402),G402,""))</x:f>
        <x:v>97314000</x:v>
      </x:c>
      <x:c r="J402" s="22" t="n">
        <x:f>IF(I402="","",I402*H402)</x:f>
        <x:v>67574841.60000001</x:v>
      </x:c>
      <x:c r="K402" t="str">
        <x:f>IF(G402="","MISSING OEWS",IF(ISNUMBER(H402),"MATCHED","MISSING WHARTON"))</x:f>
        <x:v>MATCHED</x:v>
      </x:c>
    </x:row>
    <x:row r="403">
      <x:c r="A403" t="str">
        <x:v>22</x:v>
      </x:c>
      <x:c r="B403" t="str">
        <x:v>Utilities</x:v>
      </x:c>
      <x:c r="C403" t="str">
        <x:v>11-3071</x:v>
      </x:c>
      <x:c r="D403" t="str">
        <x:v>Transportation, Storage, and Distribution Managers</x:v>
      </x:c>
      <x:c r="E403" s="22" t="n">
        <x:v>1550</x:v>
      </x:c>
      <x:c r="F403" s="22" t="n">
        <x:v>153850</x:v>
      </x:c>
      <x:c r="G403" s="22" t="n">
        <x:f>IF(OR(E403="",F403=""),"",E403*F403)</x:f>
        <x:v>238467500</x:v>
      </x:c>
      <x:c r="H403" s="36" t="n">
        <x:v>0.5783</x:v>
      </x:c>
      <x:c r="I403" s="22" t="n">
        <x:f>IF(G403="","",IF(ISNUMBER(H403),G403,""))</x:f>
        <x:v>238467500</x:v>
      </x:c>
      <x:c r="J403" s="22" t="n">
        <x:f>IF(I403="","",I403*H403)</x:f>
        <x:v>137905755.25</x:v>
      </x:c>
      <x:c r="K403" t="str">
        <x:f>IF(G403="","MISSING OEWS",IF(ISNUMBER(H403),"MATCHED","MISSING WHARTON"))</x:f>
        <x:v>MATCHED</x:v>
      </x:c>
    </x:row>
    <x:row r="404">
      <x:c r="A404" t="str">
        <x:v>22</x:v>
      </x:c>
      <x:c r="B404" t="str">
        <x:v>Utilities</x:v>
      </x:c>
      <x:c r="C404" t="str">
        <x:v>11-3111</x:v>
      </x:c>
      <x:c r="D404" t="str">
        <x:v>Compensation and Benefits Managers</x:v>
      </x:c>
      <x:c r="E404" s="22" t="n">
        <x:v>120</x:v>
      </x:c>
      <x:c r="F404" s="22" t="n">
        <x:v>162850</x:v>
      </x:c>
      <x:c r="G404" s="22" t="n">
        <x:f>IF(OR(E404="",F404=""),"",E404*F404)</x:f>
        <x:v>19542000</x:v>
      </x:c>
      <x:c r="H404" s="36" t="n">
        <x:v>0.5771000000000001</x:v>
      </x:c>
      <x:c r="I404" s="22" t="n">
        <x:f>IF(G404="","",IF(ISNUMBER(H404),G404,""))</x:f>
        <x:v>19542000</x:v>
      </x:c>
      <x:c r="J404" s="22" t="n">
        <x:f>IF(I404="","",I404*H404)</x:f>
        <x:v>11277688.200000001</x:v>
      </x:c>
      <x:c r="K404" t="str">
        <x:f>IF(G404="","MISSING OEWS",IF(ISNUMBER(H404),"MATCHED","MISSING WHARTON"))</x:f>
        <x:v>MATCHED</x:v>
      </x:c>
    </x:row>
    <x:row r="405">
      <x:c r="A405" t="str">
        <x:v>22</x:v>
      </x:c>
      <x:c r="B405" t="str">
        <x:v>Utilities</x:v>
      </x:c>
      <x:c r="C405" t="str">
        <x:v>11-3121</x:v>
      </x:c>
      <x:c r="D405" t="str">
        <x:v>Human Resources Managers</x:v>
      </x:c>
      <x:c r="E405" s="22" t="n">
        <x:v>1180</x:v>
      </x:c>
      <x:c r="F405" s="22" t="n">
        <x:v>180940</x:v>
      </x:c>
      <x:c r="G405" s="22" t="n">
        <x:f>IF(OR(E405="",F405=""),"",E405*F405)</x:f>
        <x:v>213509200</x:v>
      </x:c>
      <x:c r="H405" s="36" t="n">
        <x:v>0.5962</x:v>
      </x:c>
      <x:c r="I405" s="22" t="n">
        <x:f>IF(G405="","",IF(ISNUMBER(H405),G405,""))</x:f>
        <x:v>213509200</x:v>
      </x:c>
      <x:c r="J405" s="22" t="n">
        <x:f>IF(I405="","",I405*H405)</x:f>
        <x:v>127294185.03999999</x:v>
      </x:c>
      <x:c r="K405" t="str">
        <x:f>IF(G405="","MISSING OEWS",IF(ISNUMBER(H405),"MATCHED","MISSING WHARTON"))</x:f>
        <x:v>MATCHED</x:v>
      </x:c>
    </x:row>
    <x:row r="406">
      <x:c r="A406" t="str">
        <x:v>22</x:v>
      </x:c>
      <x:c r="B406" t="str">
        <x:v>Utilities</x:v>
      </x:c>
      <x:c r="C406" t="str">
        <x:v>11-3131</x:v>
      </x:c>
      <x:c r="D406" t="str">
        <x:v>Training and Development Managers</x:v>
      </x:c>
      <x:c r="E406" s="22" t="n">
        <x:v>500</x:v>
      </x:c>
      <x:c r="F406" s="22" t="n">
        <x:v>167140</x:v>
      </x:c>
      <x:c r="G406" s="22" t="n">
        <x:f>IF(OR(E406="",F406=""),"",E406*F406)</x:f>
        <x:v>83570000</x:v>
      </x:c>
      <x:c r="H406" s="36" t="n">
        <x:v>0.6833</x:v>
      </x:c>
      <x:c r="I406" s="22" t="n">
        <x:f>IF(G406="","",IF(ISNUMBER(H406),G406,""))</x:f>
        <x:v>83570000</x:v>
      </x:c>
      <x:c r="J406" s="22" t="n">
        <x:f>IF(I406="","",I406*H406)</x:f>
        <x:v>57103381</x:v>
      </x:c>
      <x:c r="K406" t="str">
        <x:f>IF(G406="","MISSING OEWS",IF(ISNUMBER(H406),"MATCHED","MISSING WHARTON"))</x:f>
        <x:v>MATCHED</x:v>
      </x:c>
    </x:row>
    <x:row r="407">
      <x:c r="A407" t="str">
        <x:v>22</x:v>
      </x:c>
      <x:c r="B407" t="str">
        <x:v>Utilities</x:v>
      </x:c>
      <x:c r="C407" t="str">
        <x:v>11-9021</x:v>
      </x:c>
      <x:c r="D407" t="str">
        <x:v>Construction Managers</x:v>
      </x:c>
      <x:c r="E407" s="22" t="n">
        <x:v>3880</x:v>
      </x:c>
      <x:c r="F407" s="22" t="n">
        <x:v>145340</x:v>
      </x:c>
      <x:c r="G407" s="22" t="n">
        <x:f>IF(OR(E407="",F407=""),"",E407*F407)</x:f>
        <x:v>563919200</x:v>
      </x:c>
      <x:c r="H407" s="36" t="n">
        <x:v>0.374</x:v>
      </x:c>
      <x:c r="I407" s="22" t="n">
        <x:f>IF(G407="","",IF(ISNUMBER(H407),G407,""))</x:f>
        <x:v>563919200</x:v>
      </x:c>
      <x:c r="J407" s="22" t="n">
        <x:f>IF(I407="","",I407*H407)</x:f>
        <x:v>210905780.8</x:v>
      </x:c>
      <x:c r="K407" t="str">
        <x:f>IF(G407="","MISSING OEWS",IF(ISNUMBER(H407),"MATCHED","MISSING WHARTON"))</x:f>
        <x:v>MATCHED</x:v>
      </x:c>
    </x:row>
    <x:row r="408">
      <x:c r="A408" t="str">
        <x:v>22</x:v>
      </x:c>
      <x:c r="B408" t="str">
        <x:v>Utilities</x:v>
      </x:c>
      <x:c r="C408" t="str">
        <x:v>11-9041</x:v>
      </x:c>
      <x:c r="D408" t="str">
        <x:v>Architectural and Engineering Managers</x:v>
      </x:c>
      <x:c r="E408" s="22" t="n">
        <x:v>5090</x:v>
      </x:c>
      <x:c r="F408" s="22" t="n">
        <x:v>179010</x:v>
      </x:c>
      <x:c r="G408" s="22" t="n">
        <x:f>IF(OR(E408="",F408=""),"",E408*F408)</x:f>
        <x:v>911160900</x:v>
      </x:c>
      <x:c r="H408" s="36" t="n">
        <x:v>0.263</x:v>
      </x:c>
      <x:c r="I408" s="22" t="n">
        <x:f>IF(G408="","",IF(ISNUMBER(H408),G408,""))</x:f>
        <x:v>911160900</x:v>
      </x:c>
      <x:c r="J408" s="22" t="n">
        <x:f>IF(I408="","",I408*H408)</x:f>
        <x:v>239635316.70000002</x:v>
      </x:c>
      <x:c r="K408" t="str">
        <x:f>IF(G408="","MISSING OEWS",IF(ISNUMBER(H408),"MATCHED","MISSING WHARTON"))</x:f>
        <x:v>MATCHED</x:v>
      </x:c>
    </x:row>
    <x:row r="409">
      <x:c r="A409" t="str">
        <x:v>22</x:v>
      </x:c>
      <x:c r="B409" t="str">
        <x:v>Utilities</x:v>
      </x:c>
      <x:c r="C409" t="str">
        <x:v>11-9121</x:v>
      </x:c>
      <x:c r="D409" t="str">
        <x:v>Natural Sciences Managers</x:v>
      </x:c>
      <x:c r="E409" s="22" t="n">
        <x:v>160</x:v>
      </x:c>
      <x:c r="F409" s="22" t="n">
        <x:v>171290</x:v>
      </x:c>
      <x:c r="G409" s="22" t="n">
        <x:f>IF(OR(E409="",F409=""),"",E409*F409)</x:f>
        <x:v>27406400</x:v>
      </x:c>
      <x:c r="H409" s="36" t="n">
        <x:v>0.382</x:v>
      </x:c>
      <x:c r="I409" s="22" t="n">
        <x:f>IF(G409="","",IF(ISNUMBER(H409),G409,""))</x:f>
        <x:v>27406400</x:v>
      </x:c>
      <x:c r="J409" s="22" t="n">
        <x:f>IF(I409="","",I409*H409)</x:f>
        <x:v>10469244.8</x:v>
      </x:c>
      <x:c r="K409" t="str">
        <x:f>IF(G409="","MISSING OEWS",IF(ISNUMBER(H409),"MATCHED","MISSING WHARTON"))</x:f>
        <x:v>MATCHED</x:v>
      </x:c>
    </x:row>
    <x:row r="410">
      <x:c r="A410" t="str">
        <x:v>22</x:v>
      </x:c>
      <x:c r="B410" t="str">
        <x:v>Utilities</x:v>
      </x:c>
      <x:c r="C410" t="str">
        <x:v>11-9141</x:v>
      </x:c>
      <x:c r="D410" t="str">
        <x:v>Property, Real Estate, and Community Association Managers</x:v>
      </x:c>
      <x:c r="E410" s="22" t="n">
        <x:v>380</x:v>
      </x:c>
      <x:c r="F410" s="22" t="n">
        <x:v>138840</x:v>
      </x:c>
      <x:c r="G410" s="22" t="n">
        <x:f>IF(OR(E410="",F410=""),"",E410*F410)</x:f>
        <x:v>52759200</x:v>
      </x:c>
      <x:c r="H410" s="36" t="n">
        <x:v>0.3833</x:v>
      </x:c>
      <x:c r="I410" s="22" t="n">
        <x:f>IF(G410="","",IF(ISNUMBER(H410),G410,""))</x:f>
        <x:v>52759200</x:v>
      </x:c>
      <x:c r="J410" s="22" t="n">
        <x:f>IF(I410="","",I410*H410)</x:f>
        <x:v>20222601.36</x:v>
      </x:c>
      <x:c r="K410" t="str">
        <x:f>IF(G410="","MISSING OEWS",IF(ISNUMBER(H410),"MATCHED","MISSING WHARTON"))</x:f>
        <x:v>MATCHED</x:v>
      </x:c>
    </x:row>
    <x:row r="411">
      <x:c r="A411" t="str">
        <x:v>22</x:v>
      </x:c>
      <x:c r="B411" t="str">
        <x:v>Utilities</x:v>
      </x:c>
      <x:c r="C411" t="str">
        <x:v>11-9161</x:v>
      </x:c>
      <x:c r="D411" t="str">
        <x:v>Emergency Management Directors</x:v>
      </x:c>
      <x:c r="E411" s="22" t="n">
        <x:v>320</x:v>
      </x:c>
      <x:c r="F411" s="22" t="n">
        <x:v>157050</x:v>
      </x:c>
      <x:c r="G411" s="22" t="n">
        <x:f>IF(OR(E411="",F411=""),"",E411*F411)</x:f>
        <x:v>50256000</x:v>
      </x:c>
      <x:c r="H411" s="36" t="n">
        <x:v>0.4174</x:v>
      </x:c>
      <x:c r="I411" s="22" t="n">
        <x:f>IF(G411="","",IF(ISNUMBER(H411),G411,""))</x:f>
        <x:v>50256000</x:v>
      </x:c>
      <x:c r="J411" s="22" t="n">
        <x:f>IF(I411="","",I411*H411)</x:f>
        <x:v>20976854.4</x:v>
      </x:c>
      <x:c r="K411" t="str">
        <x:f>IF(G411="","MISSING OEWS",IF(ISNUMBER(H411),"MATCHED","MISSING WHARTON"))</x:f>
        <x:v>MATCHED</x:v>
      </x:c>
    </x:row>
    <x:row r="412">
      <x:c r="A412" t="str">
        <x:v>22</x:v>
      </x:c>
      <x:c r="B412" t="str">
        <x:v>Utilities</x:v>
      </x:c>
      <x:c r="C412" t="str">
        <x:v>11-9199</x:v>
      </x:c>
      <x:c r="D412" t="str">
        <x:v>Managers, All Other</x:v>
      </x:c>
      <x:c r="E412" s="22" t="n">
        <x:v>5720</x:v>
      </x:c>
      <x:c r="F412" s="22" t="n">
        <x:v>169460</x:v>
      </x:c>
      <x:c r="G412" s="22" t="n">
        <x:f>IF(OR(E412="",F412=""),"",E412*F412)</x:f>
        <x:v>969311200</x:v>
      </x:c>
      <x:c r="H412" s="36" t="n">
        <x:v>0.48960000000000004</x:v>
      </x:c>
      <x:c r="I412" s="22" t="n">
        <x:f>IF(G412="","",IF(ISNUMBER(H412),G412,""))</x:f>
        <x:v>969311200</x:v>
      </x:c>
      <x:c r="J412" s="22" t="n">
        <x:f>IF(I412="","",I412*H412)</x:f>
        <x:v>474574763.52000004</x:v>
      </x:c>
      <x:c r="K412" t="str">
        <x:f>IF(G412="","MISSING OEWS",IF(ISNUMBER(H412),"MATCHED","MISSING WHARTON"))</x:f>
        <x:v>MATCHED</x:v>
      </x:c>
    </x:row>
    <x:row r="413">
      <x:c r="A413" t="str">
        <x:v>22</x:v>
      </x:c>
      <x:c r="B413" t="str">
        <x:v>Utilities</x:v>
      </x:c>
      <x:c r="C413" t="str">
        <x:v>13-1020</x:v>
      </x:c>
      <x:c r="D413" t="str">
        <x:v>Buyers and Purchasing Agents</x:v>
      </x:c>
      <x:c r="E413" s="22" t="n">
        <x:v>4220</x:v>
      </x:c>
      <x:c r="F413" s="22" t="n">
        <x:v>101860</x:v>
      </x:c>
      <x:c r="G413" s="22" t="n">
        <x:f>IF(OR(E413="",F413=""),"",E413*F413)</x:f>
        <x:v>429849200</x:v>
      </x:c>
      <x:c r="H413" s="36" t="n">
        <x:v>0.5876</x:v>
      </x:c>
      <x:c r="I413" s="22" t="n">
        <x:f>IF(G413="","",IF(ISNUMBER(H413),G413,""))</x:f>
        <x:v>429849200</x:v>
      </x:c>
      <x:c r="J413" s="22" t="n">
        <x:f>IF(I413="","",I413*H413)</x:f>
        <x:v>252579389.92000002</x:v>
      </x:c>
      <x:c r="K413" t="str">
        <x:f>IF(G413="","MISSING OEWS",IF(ISNUMBER(H413),"MATCHED","MISSING WHARTON"))</x:f>
        <x:v>MATCHED</x:v>
      </x:c>
    </x:row>
    <x:row r="414">
      <x:c r="A414" t="str">
        <x:v>22</x:v>
      </x:c>
      <x:c r="B414" t="str">
        <x:v>Utilities</x:v>
      </x:c>
      <x:c r="C414" t="str">
        <x:v>13-1031</x:v>
      </x:c>
      <x:c r="D414" t="str">
        <x:v>Claims Adjusters, Examiners, and Investigators</x:v>
      </x:c>
      <x:c r="E414" s="22" t="n">
        <x:v>220</x:v>
      </x:c>
      <x:c r="F414" s="22" t="n">
        <x:v>96890</x:v>
      </x:c>
      <x:c r="G414" s="22" t="n">
        <x:f>IF(OR(E414="",F414=""),"",E414*F414)</x:f>
        <x:v>21315800</x:v>
      </x:c>
      <x:c r="H414" s="36" t="n">
        <x:v>0.6983</x:v>
      </x:c>
      <x:c r="I414" s="22" t="n">
        <x:f>IF(G414="","",IF(ISNUMBER(H414),G414,""))</x:f>
        <x:v>21315800</x:v>
      </x:c>
      <x:c r="J414" s="22" t="n">
        <x:f>IF(I414="","",I414*H414)</x:f>
        <x:v>14884823.14</x:v>
      </x:c>
      <x:c r="K414" t="str">
        <x:f>IF(G414="","MISSING OEWS",IF(ISNUMBER(H414),"MATCHED","MISSING WHARTON"))</x:f>
        <x:v>MATCHED</x:v>
      </x:c>
    </x:row>
    <x:row r="415">
      <x:c r="A415" t="str">
        <x:v>22</x:v>
      </x:c>
      <x:c r="B415" t="str">
        <x:v>Utilities</x:v>
      </x:c>
      <x:c r="C415" t="str">
        <x:v>13-1041</x:v>
      </x:c>
      <x:c r="D415" t="str">
        <x:v>Compliance Officers</x:v>
      </x:c>
      <x:c r="E415" s="22" t="n">
        <x:v>4710</x:v>
      </x:c>
      <x:c r="F415" s="22" t="n">
        <x:v>112660</x:v>
      </x:c>
      <x:c r="G415" s="22" t="n">
        <x:f>IF(OR(E415="",F415=""),"",E415*F415)</x:f>
        <x:v>530628600</x:v>
      </x:c>
      <x:c r="H415" s="36" t="n">
        <x:v>0.4611</x:v>
      </x:c>
      <x:c r="I415" s="22" t="n">
        <x:f>IF(G415="","",IF(ISNUMBER(H415),G415,""))</x:f>
        <x:v>530628600</x:v>
      </x:c>
      <x:c r="J415" s="22" t="n">
        <x:f>IF(I415="","",I415*H415)</x:f>
        <x:v>244672847.46</x:v>
      </x:c>
      <x:c r="K415" t="str">
        <x:f>IF(G415="","MISSING OEWS",IF(ISNUMBER(H415),"MATCHED","MISSING WHARTON"))</x:f>
        <x:v>MATCHED</x:v>
      </x:c>
    </x:row>
    <x:row r="416">
      <x:c r="A416" t="str">
        <x:v>22</x:v>
      </x:c>
      <x:c r="B416" t="str">
        <x:v>Utilities</x:v>
      </x:c>
      <x:c r="C416" t="str">
        <x:v>13-1051</x:v>
      </x:c>
      <x:c r="D416" t="str">
        <x:v>Cost Estimators</x:v>
      </x:c>
      <x:c r="E416" s="22" t="n">
        <x:v>1600</x:v>
      </x:c>
      <x:c r="F416" s="22" t="n">
        <x:v>116920</x:v>
      </x:c>
      <x:c r="G416" s="22" t="n">
        <x:f>IF(OR(E416="",F416=""),"",E416*F416)</x:f>
        <x:v>187072000</x:v>
      </x:c>
      <x:c r="H416" s="36" t="n">
        <x:v>0.6393</x:v>
      </x:c>
      <x:c r="I416" s="22" t="n">
        <x:f>IF(G416="","",IF(ISNUMBER(H416),G416,""))</x:f>
        <x:v>187072000</x:v>
      </x:c>
      <x:c r="J416" s="22" t="n">
        <x:f>IF(I416="","",I416*H416)</x:f>
        <x:v>119595129.6</x:v>
      </x:c>
      <x:c r="K416" t="str">
        <x:f>IF(G416="","MISSING OEWS",IF(ISNUMBER(H416),"MATCHED","MISSING WHARTON"))</x:f>
        <x:v>MATCHED</x:v>
      </x:c>
    </x:row>
    <x:row r="417">
      <x:c r="A417" t="str">
        <x:v>22</x:v>
      </x:c>
      <x:c r="B417" t="str">
        <x:v>Utilities</x:v>
      </x:c>
      <x:c r="C417" t="str">
        <x:v>13-1071</x:v>
      </x:c>
      <x:c r="D417" t="str">
        <x:v>Human Resources Specialists</x:v>
      </x:c>
      <x:c r="E417" s="22" t="n">
        <x:v>2840</x:v>
      </x:c>
      <x:c r="F417" s="22" t="n">
        <x:v>98910</x:v>
      </x:c>
      <x:c r="G417" s="22" t="n">
        <x:f>IF(OR(E417="",F417=""),"",E417*F417)</x:f>
        <x:v>280904400</x:v>
      </x:c>
      <x:c r="H417" s="36" t="n">
        <x:v>0.7807999999999999</x:v>
      </x:c>
      <x:c r="I417" s="22" t="n">
        <x:f>IF(G417="","",IF(ISNUMBER(H417),G417,""))</x:f>
        <x:v>280904400</x:v>
      </x:c>
      <x:c r="J417" s="22" t="n">
        <x:f>IF(I417="","",I417*H417)</x:f>
        <x:v>219330155.51999998</x:v>
      </x:c>
      <x:c r="K417" t="str">
        <x:f>IF(G417="","MISSING OEWS",IF(ISNUMBER(H417),"MATCHED","MISSING WHARTON"))</x:f>
        <x:v>MATCHED</x:v>
      </x:c>
    </x:row>
    <x:row r="418">
      <x:c r="A418" t="str">
        <x:v>22</x:v>
      </x:c>
      <x:c r="B418" t="str">
        <x:v>Utilities</x:v>
      </x:c>
      <x:c r="C418" t="str">
        <x:v>13-1075</x:v>
      </x:c>
      <x:c r="D418" t="str">
        <x:v>Labor Relations Specialists</x:v>
      </x:c>
      <x:c r="E418" s="22" t="n">
        <x:v>220</x:v>
      </x:c>
      <x:c r="F418" s="22" t="n">
        <x:v>125350</x:v>
      </x:c>
      <x:c r="G418" s="22" t="n">
        <x:f>IF(OR(E418="",F418=""),"",E418*F418)</x:f>
        <x:v>27577000</x:v>
      </x:c>
      <x:c r="H418" s="36" t="n">
        <x:v>0.5536</x:v>
      </x:c>
      <x:c r="I418" s="22" t="n">
        <x:f>IF(G418="","",IF(ISNUMBER(H418),G418,""))</x:f>
        <x:v>27577000</x:v>
      </x:c>
      <x:c r="J418" s="22" t="n">
        <x:f>IF(I418="","",I418*H418)</x:f>
        <x:v>15266627.2</x:v>
      </x:c>
      <x:c r="K418" t="str">
        <x:f>IF(G418="","MISSING OEWS",IF(ISNUMBER(H418),"MATCHED","MISSING WHARTON"))</x:f>
        <x:v>MATCHED</x:v>
      </x:c>
    </x:row>
    <x:row r="419">
      <x:c r="A419" t="str">
        <x:v>22</x:v>
      </x:c>
      <x:c r="B419" t="str">
        <x:v>Utilities</x:v>
      </x:c>
      <x:c r="C419" t="str">
        <x:v>13-1081</x:v>
      </x:c>
      <x:c r="D419" t="str">
        <x:v>Logisticians</x:v>
      </x:c>
      <x:c r="E419" s="22" t="n">
        <x:v>1900</x:v>
      </x:c>
      <x:c r="F419" s="22" t="n">
        <x:v>109670</x:v>
      </x:c>
      <x:c r="G419" s="22" t="n">
        <x:f>IF(OR(E419="",F419=""),"",E419*F419)</x:f>
        <x:v>208373000</x:v>
      </x:c>
      <x:c r="H419" s="36" t="n">
        <x:v>0.6943</x:v>
      </x:c>
      <x:c r="I419" s="22" t="n">
        <x:f>IF(G419="","",IF(ISNUMBER(H419),G419,""))</x:f>
        <x:v>208373000</x:v>
      </x:c>
      <x:c r="J419" s="22" t="n">
        <x:f>IF(I419="","",I419*H419)</x:f>
        <x:v>144673373.9</x:v>
      </x:c>
      <x:c r="K419" t="str">
        <x:f>IF(G419="","MISSING OEWS",IF(ISNUMBER(H419),"MATCHED","MISSING WHARTON"))</x:f>
        <x:v>MATCHED</x:v>
      </x:c>
    </x:row>
    <x:row r="420">
      <x:c r="A420" t="str">
        <x:v>22</x:v>
      </x:c>
      <x:c r="B420" t="str">
        <x:v>Utilities</x:v>
      </x:c>
      <x:c r="C420" t="str">
        <x:v>13-1082</x:v>
      </x:c>
      <x:c r="D420" t="str">
        <x:v>Project Management Specialists</x:v>
      </x:c>
      <x:c r="E420" s="22" t="n">
        <x:v>12550</x:v>
      </x:c>
      <x:c r="F420" s="22" t="n">
        <x:v>128670</x:v>
      </x:c>
      <x:c r="G420" s="22" t="n">
        <x:f>IF(OR(E420="",F420=""),"",E420*F420)</x:f>
        <x:v>1614808500</x:v>
      </x:c>
      <x:c r="H420" s="36" t="n">
        <x:v>0.6375</x:v>
      </x:c>
      <x:c r="I420" s="22" t="n">
        <x:f>IF(G420="","",IF(ISNUMBER(H420),G420,""))</x:f>
        <x:v>1614808500</x:v>
      </x:c>
      <x:c r="J420" s="22" t="n">
        <x:f>IF(I420="","",I420*H420)</x:f>
        <x:v>1029440418.7499999</x:v>
      </x:c>
      <x:c r="K420" t="str">
        <x:f>IF(G420="","MISSING OEWS",IF(ISNUMBER(H420),"MATCHED","MISSING WHARTON"))</x:f>
        <x:v>MATCHED</x:v>
      </x:c>
    </x:row>
    <x:row r="421">
      <x:c r="A421" t="str">
        <x:v>22</x:v>
      </x:c>
      <x:c r="B421" t="str">
        <x:v>Utilities</x:v>
      </x:c>
      <x:c r="C421" t="str">
        <x:v>13-1111</x:v>
      </x:c>
      <x:c r="D421" t="str">
        <x:v>Management Analysts</x:v>
      </x:c>
      <x:c r="E421" s="22" t="n">
        <x:v>6120</x:v>
      </x:c>
      <x:c r="F421" s="22" t="n">
        <x:v>118230</x:v>
      </x:c>
      <x:c r="G421" s="22" t="n">
        <x:f>IF(OR(E421="",F421=""),"",E421*F421)</x:f>
        <x:v>723567600</x:v>
      </x:c>
      <x:c r="H421" s="36" t="n">
        <x:v>0.5772999999999999</x:v>
      </x:c>
      <x:c r="I421" s="22" t="n">
        <x:f>IF(G421="","",IF(ISNUMBER(H421),G421,""))</x:f>
        <x:v>723567600</x:v>
      </x:c>
      <x:c r="J421" s="22" t="n">
        <x:f>IF(I421="","",I421*H421)</x:f>
        <x:v>417715575.47999996</x:v>
      </x:c>
      <x:c r="K421" t="str">
        <x:f>IF(G421="","MISSING OEWS",IF(ISNUMBER(H421),"MATCHED","MISSING WHARTON"))</x:f>
        <x:v>MATCHED</x:v>
      </x:c>
    </x:row>
    <x:row r="422">
      <x:c r="A422" t="str">
        <x:v>22</x:v>
      </x:c>
      <x:c r="B422" t="str">
        <x:v>Utilities</x:v>
      </x:c>
      <x:c r="C422" t="str">
        <x:v>13-1121</x:v>
      </x:c>
      <x:c r="D422" t="str">
        <x:v>Meeting, Convention, and Event Planners</x:v>
      </x:c>
      <x:c r="E422" s="22" t="n">
        <x:v>50</x:v>
      </x:c>
      <x:c r="F422" s="22" t="n">
        <x:v>85450</x:v>
      </x:c>
      <x:c r="G422" s="22" t="n">
        <x:f>IF(OR(E422="",F422=""),"",E422*F422)</x:f>
        <x:v>4272500</x:v>
      </x:c>
      <x:c r="H422" s="36" t="n">
        <x:v>0.4476</x:v>
      </x:c>
      <x:c r="I422" s="22" t="n">
        <x:f>IF(G422="","",IF(ISNUMBER(H422),G422,""))</x:f>
        <x:v>4272500</x:v>
      </x:c>
      <x:c r="J422" s="22" t="n">
        <x:f>IF(I422="","",I422*H422)</x:f>
        <x:v>1912371</x:v>
      </x:c>
      <x:c r="K422" t="str">
        <x:f>IF(G422="","MISSING OEWS",IF(ISNUMBER(H422),"MATCHED","MISSING WHARTON"))</x:f>
        <x:v>MATCHED</x:v>
      </x:c>
    </x:row>
    <x:row r="423">
      <x:c r="A423" t="str">
        <x:v>22</x:v>
      </x:c>
      <x:c r="B423" t="str">
        <x:v>Utilities</x:v>
      </x:c>
      <x:c r="C423" t="str">
        <x:v>13-1141</x:v>
      </x:c>
      <x:c r="D423" t="str">
        <x:v>Compensation, Benefits, and Job Analysis Specialists</x:v>
      </x:c>
      <x:c r="E423" s="22" t="n">
        <x:v>410</x:v>
      </x:c>
      <x:c r="F423" s="22" t="n">
        <x:v>104060</x:v>
      </x:c>
      <x:c r="G423" s="22" t="n">
        <x:f>IF(OR(E423="",F423=""),"",E423*F423)</x:f>
        <x:v>42664600</x:v>
      </x:c>
      <x:c r="H423" s="36" t="n">
        <x:v>0.6167</x:v>
      </x:c>
      <x:c r="I423" s="22" t="n">
        <x:f>IF(G423="","",IF(ISNUMBER(H423),G423,""))</x:f>
        <x:v>42664600</x:v>
      </x:c>
      <x:c r="J423" s="22" t="n">
        <x:f>IF(I423="","",I423*H423)</x:f>
        <x:v>26311258.82</x:v>
      </x:c>
      <x:c r="K423" t="str">
        <x:f>IF(G423="","MISSING OEWS",IF(ISNUMBER(H423),"MATCHED","MISSING WHARTON"))</x:f>
        <x:v>MATCHED</x:v>
      </x:c>
    </x:row>
    <x:row r="424">
      <x:c r="A424" t="str">
        <x:v>22</x:v>
      </x:c>
      <x:c r="B424" t="str">
        <x:v>Utilities</x:v>
      </x:c>
      <x:c r="C424" t="str">
        <x:v>13-1151</x:v>
      </x:c>
      <x:c r="D424" t="str">
        <x:v>Training and Development Specialists</x:v>
      </x:c>
      <x:c r="E424" s="22" t="n">
        <x:v>4400</x:v>
      </x:c>
      <x:c r="F424" s="22" t="n">
        <x:v>122560</x:v>
      </x:c>
      <x:c r="G424" s="22" t="n">
        <x:f>IF(OR(E424="",F424=""),"",E424*F424)</x:f>
        <x:v>539264000</x:v>
      </x:c>
      <x:c r="H424" s="36" t="n">
        <x:v>0.565</x:v>
      </x:c>
      <x:c r="I424" s="22" t="n">
        <x:f>IF(G424="","",IF(ISNUMBER(H424),G424,""))</x:f>
        <x:v>539264000</x:v>
      </x:c>
      <x:c r="J424" s="22" t="n">
        <x:f>IF(I424="","",I424*H424)</x:f>
        <x:v>304684160</x:v>
      </x:c>
      <x:c r="K424" t="str">
        <x:f>IF(G424="","MISSING OEWS",IF(ISNUMBER(H424),"MATCHED","MISSING WHARTON"))</x:f>
        <x:v>MATCHED</x:v>
      </x:c>
    </x:row>
    <x:row r="425">
      <x:c r="A425" t="str">
        <x:v>22</x:v>
      </x:c>
      <x:c r="B425" t="str">
        <x:v>Utilities</x:v>
      </x:c>
      <x:c r="C425" t="str">
        <x:v>13-1161</x:v>
      </x:c>
      <x:c r="D425" t="str">
        <x:v>Market Research Analysts and Marketing Specialists</x:v>
      </x:c>
      <x:c r="E425" s="22" t="n">
        <x:v>2570</x:v>
      </x:c>
      <x:c r="F425" s="22" t="n">
        <x:v>102260</x:v>
      </x:c>
      <x:c r="G425" s="22" t="n">
        <x:f>IF(OR(E425="",F425=""),"",E425*F425)</x:f>
        <x:v>262808200</x:v>
      </x:c>
      <x:c r="H425" s="36" t="n">
        <x:v>0.7792</x:v>
      </x:c>
      <x:c r="I425" s="22" t="n">
        <x:f>IF(G425="","",IF(ISNUMBER(H425),G425,""))</x:f>
        <x:v>262808200</x:v>
      </x:c>
      <x:c r="J425" s="22" t="n">
        <x:f>IF(I425="","",I425*H425)</x:f>
        <x:v>204780149.44</x:v>
      </x:c>
      <x:c r="K425" t="str">
        <x:f>IF(G425="","MISSING OEWS",IF(ISNUMBER(H425),"MATCHED","MISSING WHARTON"))</x:f>
        <x:v>MATCHED</x:v>
      </x:c>
    </x:row>
    <x:row r="426">
      <x:c r="A426" t="str">
        <x:v>22</x:v>
      </x:c>
      <x:c r="B426" t="str">
        <x:v>Utilities</x:v>
      </x:c>
      <x:c r="C426" t="str">
        <x:v>13-1199</x:v>
      </x:c>
      <x:c r="D426" t="str">
        <x:v>Business Operations Specialists, All Other</x:v>
      </x:c>
      <x:c r="E426" s="22" t="n">
        <x:v>8490</x:v>
      </x:c>
      <x:c r="F426" s="22" t="n">
        <x:v>108770</x:v>
      </x:c>
      <x:c r="G426" s="22" t="n">
        <x:f>IF(OR(E426="",F426=""),"",E426*F426)</x:f>
        <x:v>923457300</x:v>
      </x:c>
      <x:c r="H426" s="36" t="n">
        <x:v>0.6598999999999999</x:v>
      </x:c>
      <x:c r="I426" s="22" t="n">
        <x:f>IF(G426="","",IF(ISNUMBER(H426),G426,""))</x:f>
        <x:v>923457300</x:v>
      </x:c>
      <x:c r="J426" s="22" t="n">
        <x:f>IF(I426="","",I426*H426)</x:f>
        <x:v>609389472.27</x:v>
      </x:c>
      <x:c r="K426" t="str">
        <x:f>IF(G426="","MISSING OEWS",IF(ISNUMBER(H426),"MATCHED","MISSING WHARTON"))</x:f>
        <x:v>MATCHED</x:v>
      </x:c>
    </x:row>
    <x:row r="427">
      <x:c r="A427" t="str">
        <x:v>22</x:v>
      </x:c>
      <x:c r="B427" t="str">
        <x:v>Utilities</x:v>
      </x:c>
      <x:c r="C427" t="str">
        <x:v>13-2011</x:v>
      </x:c>
      <x:c r="D427" t="str">
        <x:v>Accountants and Auditors</x:v>
      </x:c>
      <x:c r="E427" s="22" t="n">
        <x:v>8160</x:v>
      </x:c>
      <x:c r="F427" s="22" t="n">
        <x:v>103260</x:v>
      </x:c>
      <x:c r="G427" s="22" t="n">
        <x:f>IF(OR(E427="",F427=""),"",E427*F427)</x:f>
        <x:v>842601600</x:v>
      </x:c>
      <x:c r="H427" s="36" t="n">
        <x:v>0.795</x:v>
      </x:c>
      <x:c r="I427" s="22" t="n">
        <x:f>IF(G427="","",IF(ISNUMBER(H427),G427,""))</x:f>
        <x:v>842601600</x:v>
      </x:c>
      <x:c r="J427" s="22" t="n">
        <x:f>IF(I427="","",I427*H427)</x:f>
        <x:v>669868272</x:v>
      </x:c>
      <x:c r="K427" t="str">
        <x:f>IF(G427="","MISSING OEWS",IF(ISNUMBER(H427),"MATCHED","MISSING WHARTON"))</x:f>
        <x:v>MATCHED</x:v>
      </x:c>
    </x:row>
    <x:row r="428">
      <x:c r="A428" t="str">
        <x:v>22</x:v>
      </x:c>
      <x:c r="B428" t="str">
        <x:v>Utilities</x:v>
      </x:c>
      <x:c r="C428" t="str">
        <x:v>13-2020</x:v>
      </x:c>
      <x:c r="D428" t="str">
        <x:v>Property Appraisers and Assessors</x:v>
      </x:c>
      <x:c r="E428" s="22" t="n">
        <x:v>60</x:v>
      </x:c>
      <x:c r="F428" s="22" t="n">
        <x:v>85600</x:v>
      </x:c>
      <x:c r="G428" s="22" t="n">
        <x:f>IF(OR(E428="",F428=""),"",E428*F428)</x:f>
        <x:v>5136000</x:v>
      </x:c>
      <x:c r="H428" s="36" t="n">
        <x:v>0.6102000000000001</x:v>
      </x:c>
      <x:c r="I428" s="22" t="n">
        <x:f>IF(G428="","",IF(ISNUMBER(H428),G428,""))</x:f>
        <x:v>5136000</x:v>
      </x:c>
      <x:c r="J428" s="22" t="n">
        <x:f>IF(I428="","",I428*H428)</x:f>
        <x:v>3133987.2</x:v>
      </x:c>
      <x:c r="K428" t="str">
        <x:f>IF(G428="","MISSING OEWS",IF(ISNUMBER(H428),"MATCHED","MISSING WHARTON"))</x:f>
        <x:v>MATCHED</x:v>
      </x:c>
    </x:row>
    <x:row r="429">
      <x:c r="A429" t="str">
        <x:v>22</x:v>
      </x:c>
      <x:c r="B429" t="str">
        <x:v>Utilities</x:v>
      </x:c>
      <x:c r="C429" t="str">
        <x:v>13-2031</x:v>
      </x:c>
      <x:c r="D429" t="str">
        <x:v>Budget Analysts</x:v>
      </x:c>
      <x:c r="E429" s="22" t="n">
        <x:v>340</x:v>
      </x:c>
      <x:c r="F429" s="22" t="n">
        <x:v>110260</x:v>
      </x:c>
      <x:c r="G429" s="22" t="n">
        <x:f>IF(OR(E429="",F429=""),"",E429*F429)</x:f>
        <x:v>37488400</x:v>
      </x:c>
      <x:c r="H429" s="36" t="n">
        <x:v>0.8</x:v>
      </x:c>
      <x:c r="I429" s="22" t="n">
        <x:f>IF(G429="","",IF(ISNUMBER(H429),G429,""))</x:f>
        <x:v>37488400</x:v>
      </x:c>
      <x:c r="J429" s="22" t="n">
        <x:f>IF(I429="","",I429*H429)</x:f>
        <x:v>29990720</x:v>
      </x:c>
      <x:c r="K429" t="str">
        <x:f>IF(G429="","MISSING OEWS",IF(ISNUMBER(H429),"MATCHED","MISSING WHARTON"))</x:f>
        <x:v>MATCHED</x:v>
      </x:c>
    </x:row>
    <x:row r="430">
      <x:c r="A430" t="str">
        <x:v>22</x:v>
      </x:c>
      <x:c r="B430" t="str">
        <x:v>Utilities</x:v>
      </x:c>
      <x:c r="C430" t="str">
        <x:v>13-2041</x:v>
      </x:c>
      <x:c r="D430" t="str">
        <x:v>Credit Analysts</x:v>
      </x:c>
      <x:c r="E430" s="22" t="n">
        <x:v>90</x:v>
      </x:c>
      <x:c r="F430" s="22" t="n">
        <x:v>95630</x:v>
      </x:c>
      <x:c r="G430" s="22" t="n">
        <x:f>IF(OR(E430="",F430=""),"",E430*F430)</x:f>
        <x:v>8606700</x:v>
      </x:c>
      <x:c r="H430" s="36" t="n">
        <x:v>0.8181999999999999</x:v>
      </x:c>
      <x:c r="I430" s="22" t="n">
        <x:f>IF(G430="","",IF(ISNUMBER(H430),G430,""))</x:f>
        <x:v>8606700</x:v>
      </x:c>
      <x:c r="J430" s="22" t="n">
        <x:f>IF(I430="","",I430*H430)</x:f>
        <x:v>7042001.9399999995</x:v>
      </x:c>
      <x:c r="K430" t="str">
        <x:f>IF(G430="","MISSING OEWS",IF(ISNUMBER(H430),"MATCHED","MISSING WHARTON"))</x:f>
        <x:v>MATCHED</x:v>
      </x:c>
    </x:row>
    <x:row r="431">
      <x:c r="A431" t="str">
        <x:v>22</x:v>
      </x:c>
      <x:c r="B431" t="str">
        <x:v>Utilities</x:v>
      </x:c>
      <x:c r="C431" t="str">
        <x:v>13-2051</x:v>
      </x:c>
      <x:c r="D431" t="str">
        <x:v>Financial and Investment Analysts</x:v>
      </x:c>
      <x:c r="E431" s="22" t="n">
        <x:v>2490</x:v>
      </x:c>
      <x:c r="F431" s="22" t="n">
        <x:v>115450</x:v>
      </x:c>
      <x:c r="G431" s="22" t="n">
        <x:f>IF(OR(E431="",F431=""),"",E431*F431)</x:f>
        <x:v>287470500</x:v>
      </x:c>
      <x:c r="H431" s="36" t="n">
        <x:v>0.6904</x:v>
      </x:c>
      <x:c r="I431" s="22" t="n">
        <x:f>IF(G431="","",IF(ISNUMBER(H431),G431,""))</x:f>
        <x:v>287470500</x:v>
      </x:c>
      <x:c r="J431" s="22" t="n">
        <x:f>IF(I431="","",I431*H431)</x:f>
        <x:v>198469633.20000002</x:v>
      </x:c>
      <x:c r="K431" t="str">
        <x:f>IF(G431="","MISSING OEWS",IF(ISNUMBER(H431),"MATCHED","MISSING WHARTON"))</x:f>
        <x:v>MATCHED</x:v>
      </x:c>
    </x:row>
    <x:row r="432">
      <x:c r="A432" t="str">
        <x:v>22</x:v>
      </x:c>
      <x:c r="B432" t="str">
        <x:v>Utilities</x:v>
      </x:c>
      <x:c r="C432" t="str">
        <x:v>13-2054</x:v>
      </x:c>
      <x:c r="D432" t="str">
        <x:v>Financial Risk Specialists</x:v>
      </x:c>
      <x:c r="E432" s="22" t="n">
        <x:v>230</x:v>
      </x:c>
      <x:c r="F432" s="22" t="n">
        <x:v>134550</x:v>
      </x:c>
      <x:c r="G432" s="22" t="n">
        <x:f>IF(OR(E432="",F432=""),"",E432*F432)</x:f>
        <x:v>30946500</x:v>
      </x:c>
      <x:c r="H432" s="36" t="n">
        <x:v>0.7767000000000001</x:v>
      </x:c>
      <x:c r="I432" s="22" t="n">
        <x:f>IF(G432="","",IF(ISNUMBER(H432),G432,""))</x:f>
        <x:v>30946500</x:v>
      </x:c>
      <x:c r="J432" s="22" t="n">
        <x:f>IF(I432="","",I432*H432)</x:f>
        <x:v>24036146.55</x:v>
      </x:c>
      <x:c r="K432" t="str">
        <x:f>IF(G432="","MISSING OEWS",IF(ISNUMBER(H432),"MATCHED","MISSING WHARTON"))</x:f>
        <x:v>MATCHED</x:v>
      </x:c>
    </x:row>
    <x:row r="433">
      <x:c r="A433" t="str">
        <x:v>22</x:v>
      </x:c>
      <x:c r="B433" t="str">
        <x:v>Utilities</x:v>
      </x:c>
      <x:c r="C433" t="str">
        <x:v>13-2099</x:v>
      </x:c>
      <x:c r="D433" t="str">
        <x:v>Financial Specialists, All Other</x:v>
      </x:c>
      <x:c r="E433" s="22" t="n">
        <x:v>570</x:v>
      </x:c>
      <x:c r="F433" s="22" t="n">
        <x:v>121120</x:v>
      </x:c>
      <x:c r="G433" s="22" t="n">
        <x:f>IF(OR(E433="",F433=""),"",E433*F433)</x:f>
        <x:v>69038400</x:v>
      </x:c>
      <x:c r="H433" s="36" t="n">
        <x:v>0.6192</x:v>
      </x:c>
      <x:c r="I433" s="22" t="n">
        <x:f>IF(G433="","",IF(ISNUMBER(H433),G433,""))</x:f>
        <x:v>69038400</x:v>
      </x:c>
      <x:c r="J433" s="22" t="n">
        <x:f>IF(I433="","",I433*H433)</x:f>
        <x:v>42748577.28</x:v>
      </x:c>
      <x:c r="K433" t="str">
        <x:f>IF(G433="","MISSING OEWS",IF(ISNUMBER(H433),"MATCHED","MISSING WHARTON"))</x:f>
        <x:v>MATCHED</x:v>
      </x:c>
    </x:row>
    <x:row r="434">
      <x:c r="A434" t="str">
        <x:v>22</x:v>
      </x:c>
      <x:c r="B434" t="str">
        <x:v>Utilities</x:v>
      </x:c>
      <x:c r="C434" t="str">
        <x:v>15-1211</x:v>
      </x:c>
      <x:c r="D434" t="str">
        <x:v>Computer Systems Analysts</x:v>
      </x:c>
      <x:c r="E434" s="22" t="n">
        <x:v>4020</x:v>
      </x:c>
      <x:c r="F434" s="22" t="n">
        <x:v>120310</x:v>
      </x:c>
      <x:c r="G434" s="22" t="n">
        <x:f>IF(OR(E434="",F434=""),"",E434*F434)</x:f>
        <x:v>483646200</x:v>
      </x:c>
      <x:c r="H434" s="36" t="n">
        <x:v>0.6388</x:v>
      </x:c>
      <x:c r="I434" s="22" t="n">
        <x:f>IF(G434="","",IF(ISNUMBER(H434),G434,""))</x:f>
        <x:v>483646200</x:v>
      </x:c>
      <x:c r="J434" s="22" t="n">
        <x:f>IF(I434="","",I434*H434)</x:f>
        <x:v>308953192.56</x:v>
      </x:c>
      <x:c r="K434" t="str">
        <x:f>IF(G434="","MISSING OEWS",IF(ISNUMBER(H434),"MATCHED","MISSING WHARTON"))</x:f>
        <x:v>MATCHED</x:v>
      </x:c>
    </x:row>
    <x:row r="435">
      <x:c r="A435" t="str">
        <x:v>22</x:v>
      </x:c>
      <x:c r="B435" t="str">
        <x:v>Utilities</x:v>
      </x:c>
      <x:c r="C435" t="str">
        <x:v>15-1212</x:v>
      </x:c>
      <x:c r="D435" t="str">
        <x:v>Information Security Analysts</x:v>
      </x:c>
      <x:c r="E435" s="22" t="n">
        <x:v>1410</x:v>
      </x:c>
      <x:c r="F435" s="22" t="n">
        <x:v>121860</x:v>
      </x:c>
      <x:c r="G435" s="22" t="n">
        <x:f>IF(OR(E435="",F435=""),"",E435*F435)</x:f>
        <x:v>171822600</x:v>
      </x:c>
      <x:c r="H435" s="36" t="n">
        <x:v>0.6292</x:v>
      </x:c>
      <x:c r="I435" s="22" t="n">
        <x:f>IF(G435="","",IF(ISNUMBER(H435),G435,""))</x:f>
        <x:v>171822600</x:v>
      </x:c>
      <x:c r="J435" s="22" t="n">
        <x:f>IF(I435="","",I435*H435)</x:f>
        <x:v>108110779.92</x:v>
      </x:c>
      <x:c r="K435" t="str">
        <x:f>IF(G435="","MISSING OEWS",IF(ISNUMBER(H435),"MATCHED","MISSING WHARTON"))</x:f>
        <x:v>MATCHED</x:v>
      </x:c>
    </x:row>
    <x:row r="436">
      <x:c r="A436" t="str">
        <x:v>22</x:v>
      </x:c>
      <x:c r="B436" t="str">
        <x:v>Utilities</x:v>
      </x:c>
      <x:c r="C436" t="str">
        <x:v>15-1231</x:v>
      </x:c>
      <x:c r="D436" t="str">
        <x:v>Computer Network Support Specialists</x:v>
      </x:c>
      <x:c r="E436" s="22" t="n">
        <x:v>820</x:v>
      </x:c>
      <x:c r="F436" s="22" t="n">
        <x:v>91250</x:v>
      </x:c>
      <x:c r="G436" s="22" t="n">
        <x:f>IF(OR(E436="",F436=""),"",E436*F436)</x:f>
        <x:v>74825000</x:v>
      </x:c>
      <x:c r="H436" s="36" t="n">
        <x:v>0.7095999999999999</x:v>
      </x:c>
      <x:c r="I436" s="22" t="n">
        <x:f>IF(G436="","",IF(ISNUMBER(H436),G436,""))</x:f>
        <x:v>74825000</x:v>
      </x:c>
      <x:c r="J436" s="22" t="n">
        <x:f>IF(I436="","",I436*H436)</x:f>
        <x:v>53095819.99999999</x:v>
      </x:c>
      <x:c r="K436" t="str">
        <x:f>IF(G436="","MISSING OEWS",IF(ISNUMBER(H436),"MATCHED","MISSING WHARTON"))</x:f>
        <x:v>MATCHED</x:v>
      </x:c>
    </x:row>
    <x:row r="437">
      <x:c r="A437" t="str">
        <x:v>22</x:v>
      </x:c>
      <x:c r="B437" t="str">
        <x:v>Utilities</x:v>
      </x:c>
      <x:c r="C437" t="str">
        <x:v>15-1232</x:v>
      </x:c>
      <x:c r="D437" t="str">
        <x:v>Computer User Support Specialists</x:v>
      </x:c>
      <x:c r="E437" s="22" t="n">
        <x:v>2690</x:v>
      </x:c>
      <x:c r="F437" s="22" t="n">
        <x:v>86920</x:v>
      </x:c>
      <x:c r="G437" s="22" t="n">
        <x:f>IF(OR(E437="",F437=""),"",E437*F437)</x:f>
        <x:v>233814800</x:v>
      </x:c>
      <x:c r="H437" s="36" t="n">
        <x:v>0.6062</x:v>
      </x:c>
      <x:c r="I437" s="22" t="n">
        <x:f>IF(G437="","",IF(ISNUMBER(H437),G437,""))</x:f>
        <x:v>233814800</x:v>
      </x:c>
      <x:c r="J437" s="22" t="n">
        <x:f>IF(I437="","",I437*H437)</x:f>
        <x:v>141738531.76</x:v>
      </x:c>
      <x:c r="K437" t="str">
        <x:f>IF(G437="","MISSING OEWS",IF(ISNUMBER(H437),"MATCHED","MISSING WHARTON"))</x:f>
        <x:v>MATCHED</x:v>
      </x:c>
    </x:row>
    <x:row r="438">
      <x:c r="A438" t="str">
        <x:v>22</x:v>
      </x:c>
      <x:c r="B438" t="str">
        <x:v>Utilities</x:v>
      </x:c>
      <x:c r="C438" t="str">
        <x:v>15-1241</x:v>
      </x:c>
      <x:c r="D438" t="str">
        <x:v>Computer Network Architects</x:v>
      </x:c>
      <x:c r="E438" s="22" t="n">
        <x:v>1560</x:v>
      </x:c>
      <x:c r="F438" s="22" t="n">
        <x:v>128940</x:v>
      </x:c>
      <x:c r="G438" s="22" t="n">
        <x:f>IF(OR(E438="",F438=""),"",E438*F438)</x:f>
        <x:v>201146400</x:v>
      </x:c>
      <x:c r="H438" s="36" t="n">
        <x:v>0.6278</x:v>
      </x:c>
      <x:c r="I438" s="22" t="n">
        <x:f>IF(G438="","",IF(ISNUMBER(H438),G438,""))</x:f>
        <x:v>201146400</x:v>
      </x:c>
      <x:c r="J438" s="22" t="n">
        <x:f>IF(I438="","",I438*H438)</x:f>
        <x:v>126279709.92</x:v>
      </x:c>
      <x:c r="K438" t="str">
        <x:f>IF(G438="","MISSING OEWS",IF(ISNUMBER(H438),"MATCHED","MISSING WHARTON"))</x:f>
        <x:v>MATCHED</x:v>
      </x:c>
    </x:row>
    <x:row r="439">
      <x:c r="A439" t="str">
        <x:v>22</x:v>
      </x:c>
      <x:c r="B439" t="str">
        <x:v>Utilities</x:v>
      </x:c>
      <x:c r="C439" t="str">
        <x:v>15-1242</x:v>
      </x:c>
      <x:c r="D439" t="str">
        <x:v>Database Administrators</x:v>
      </x:c>
      <x:c r="E439" s="22" t="n">
        <x:v>420</x:v>
      </x:c>
      <x:c r="F439" s="22" t="n">
        <x:v>120980</x:v>
      </x:c>
      <x:c r="G439" s="22" t="n">
        <x:f>IF(OR(E439="",F439=""),"",E439*F439)</x:f>
        <x:v>50811600</x:v>
      </x:c>
      <x:c r="H439" s="36" t="n">
        <x:v>0.8389</x:v>
      </x:c>
      <x:c r="I439" s="22" t="n">
        <x:f>IF(G439="","",IF(ISNUMBER(H439),G439,""))</x:f>
        <x:v>50811600</x:v>
      </x:c>
      <x:c r="J439" s="22" t="n">
        <x:f>IF(I439="","",I439*H439)</x:f>
        <x:v>42625851.24</x:v>
      </x:c>
      <x:c r="K439" t="str">
        <x:f>IF(G439="","MISSING OEWS",IF(ISNUMBER(H439),"MATCHED","MISSING WHARTON"))</x:f>
        <x:v>MATCHED</x:v>
      </x:c>
    </x:row>
    <x:row r="440">
      <x:c r="A440" t="str">
        <x:v>22</x:v>
      </x:c>
      <x:c r="B440" t="str">
        <x:v>Utilities</x:v>
      </x:c>
      <x:c r="C440" t="str">
        <x:v>15-1243</x:v>
      </x:c>
      <x:c r="D440" t="str">
        <x:v>Database Architects</x:v>
      </x:c>
      <x:c r="E440" s="22" t="n">
        <x:v>290</x:v>
      </x:c>
      <x:c r="F440" s="22" t="n">
        <x:v>145230</x:v>
      </x:c>
      <x:c r="G440" s="22" t="n">
        <x:f>IF(OR(E440="",F440=""),"",E440*F440)</x:f>
        <x:v>42116700</x:v>
      </x:c>
      <x:c r="H440" s="36" t="n">
        <x:v>0.8502</x:v>
      </x:c>
      <x:c r="I440" s="22" t="n">
        <x:f>IF(G440="","",IF(ISNUMBER(H440),G440,""))</x:f>
        <x:v>42116700</x:v>
      </x:c>
      <x:c r="J440" s="22" t="n">
        <x:f>IF(I440="","",I440*H440)</x:f>
        <x:v>35807618.339999996</x:v>
      </x:c>
      <x:c r="K440" t="str">
        <x:f>IF(G440="","MISSING OEWS",IF(ISNUMBER(H440),"MATCHED","MISSING WHARTON"))</x:f>
        <x:v>MATCHED</x:v>
      </x:c>
    </x:row>
    <x:row r="441">
      <x:c r="A441" t="str">
        <x:v>22</x:v>
      </x:c>
      <x:c r="B441" t="str">
        <x:v>Utilities</x:v>
      </x:c>
      <x:c r="C441" t="str">
        <x:v>15-1244</x:v>
      </x:c>
      <x:c r="D441" t="str">
        <x:v>Network and Computer Systems Administrators</x:v>
      </x:c>
      <x:c r="E441" s="22" t="n">
        <x:v>2300</x:v>
      </x:c>
      <x:c r="F441" s="22" t="n">
        <x:v>113710</x:v>
      </x:c>
      <x:c r="G441" s="22" t="n">
        <x:f>IF(OR(E441="",F441=""),"",E441*F441)</x:f>
        <x:v>261533000</x:v>
      </x:c>
      <x:c r="H441" s="36" t="n">
        <x:v>0.695</x:v>
      </x:c>
      <x:c r="I441" s="22" t="n">
        <x:f>IF(G441="","",IF(ISNUMBER(H441),G441,""))</x:f>
        <x:v>261533000</x:v>
      </x:c>
      <x:c r="J441" s="22" t="n">
        <x:f>IF(I441="","",I441*H441)</x:f>
        <x:v>181765435</x:v>
      </x:c>
      <x:c r="K441" t="str">
        <x:f>IF(G441="","MISSING OEWS",IF(ISNUMBER(H441),"MATCHED","MISSING WHARTON"))</x:f>
        <x:v>MATCHED</x:v>
      </x:c>
    </x:row>
    <x:row r="442">
      <x:c r="A442" t="str">
        <x:v>22</x:v>
      </x:c>
      <x:c r="B442" t="str">
        <x:v>Utilities</x:v>
      </x:c>
      <x:c r="C442" t="str">
        <x:v>15-1251</x:v>
      </x:c>
      <x:c r="D442" t="str">
        <x:v>Computer Programmers</x:v>
      </x:c>
      <x:c r="E442" s="22" t="n">
        <x:v>450</x:v>
      </x:c>
      <x:c r="F442" s="22" t="n">
        <x:v>126390</x:v>
      </x:c>
      <x:c r="G442" s="22" t="n">
        <x:f>IF(OR(E442="",F442=""),"",E442*F442)</x:f>
        <x:v>56875500</x:v>
      </x:c>
      <x:c r="H442" s="36" t="n">
        <x:v>0.6823999999999999</x:v>
      </x:c>
      <x:c r="I442" s="22" t="n">
        <x:f>IF(G442="","",IF(ISNUMBER(H442),G442,""))</x:f>
        <x:v>56875500</x:v>
      </x:c>
      <x:c r="J442" s="22" t="n">
        <x:f>IF(I442="","",I442*H442)</x:f>
        <x:v>38811841.199999996</x:v>
      </x:c>
      <x:c r="K442" t="str">
        <x:f>IF(G442="","MISSING OEWS",IF(ISNUMBER(H442),"MATCHED","MISSING WHARTON"))</x:f>
        <x:v>MATCHED</x:v>
      </x:c>
    </x:row>
    <x:row r="443">
      <x:c r="A443" t="str">
        <x:v>22</x:v>
      </x:c>
      <x:c r="B443" t="str">
        <x:v>Utilities</x:v>
      </x:c>
      <x:c r="C443" t="str">
        <x:v>15-1252</x:v>
      </x:c>
      <x:c r="D443" t="str">
        <x:v>Software Developers</x:v>
      </x:c>
      <x:c r="E443" s="22" t="n">
        <x:v>2730</x:v>
      </x:c>
      <x:c r="F443" s="22" t="n">
        <x:v>134960</x:v>
      </x:c>
      <x:c r="G443" s="22" t="n">
        <x:f>IF(OR(E443="",F443=""),"",E443*F443)</x:f>
        <x:v>368440800</x:v>
      </x:c>
      <x:c r="H443" s="36" t="n">
        <x:v>0.5211</x:v>
      </x:c>
      <x:c r="I443" s="22" t="n">
        <x:f>IF(G443="","",IF(ISNUMBER(H443),G443,""))</x:f>
        <x:v>368440800</x:v>
      </x:c>
      <x:c r="J443" s="22" t="n">
        <x:f>IF(I443="","",I443*H443)</x:f>
        <x:v>191994500.88</x:v>
      </x:c>
      <x:c r="K443" t="str">
        <x:f>IF(G443="","MISSING OEWS",IF(ISNUMBER(H443),"MATCHED","MISSING WHARTON"))</x:f>
        <x:v>MATCHED</x:v>
      </x:c>
    </x:row>
    <x:row r="444">
      <x:c r="A444" t="str">
        <x:v>22</x:v>
      </x:c>
      <x:c r="B444" t="str">
        <x:v>Utilities</x:v>
      </x:c>
      <x:c r="C444" t="str">
        <x:v>15-1253</x:v>
      </x:c>
      <x:c r="D444" t="str">
        <x:v>Software Quality Assurance Analysts and Testers</x:v>
      </x:c>
      <x:c r="E444" s="22" t="n">
        <x:v>250</x:v>
      </x:c>
      <x:c r="F444" s="22" t="n">
        <x:v>114320</x:v>
      </x:c>
      <x:c r="G444" s="22" t="n">
        <x:f>IF(OR(E444="",F444=""),"",E444*F444)</x:f>
        <x:v>28580000</x:v>
      </x:c>
      <x:c r="H444" s="36" t="n">
        <x:v>0.8117</x:v>
      </x:c>
      <x:c r="I444" s="22" t="n">
        <x:f>IF(G444="","",IF(ISNUMBER(H444),G444,""))</x:f>
        <x:v>28580000</x:v>
      </x:c>
      <x:c r="J444" s="22" t="n">
        <x:f>IF(I444="","",I444*H444)</x:f>
        <x:v>23198386</x:v>
      </x:c>
      <x:c r="K444" t="str">
        <x:f>IF(G444="","MISSING OEWS",IF(ISNUMBER(H444),"MATCHED","MISSING WHARTON"))</x:f>
        <x:v>MATCHED</x:v>
      </x:c>
    </x:row>
    <x:row r="445">
      <x:c r="A445" t="str">
        <x:v>22</x:v>
      </x:c>
      <x:c r="B445" t="str">
        <x:v>Utilities</x:v>
      </x:c>
      <x:c r="C445" t="str">
        <x:v>15-1254</x:v>
      </x:c>
      <x:c r="D445" t="str">
        <x:v>Web Developers</x:v>
      </x:c>
      <x:c r="E445" s="22" t="n">
        <x:v>50</x:v>
      </x:c>
      <x:c r="F445" s="22" t="n">
        <x:v>115450</x:v>
      </x:c>
      <x:c r="G445" s="22" t="n">
        <x:f>IF(OR(E445="",F445=""),"",E445*F445)</x:f>
        <x:v>5772500</x:v>
      </x:c>
      <x:c r="H445" s="36" t="n">
        <x:v>0.8276</x:v>
      </x:c>
      <x:c r="I445" s="22" t="n">
        <x:f>IF(G445="","",IF(ISNUMBER(H445),G445,""))</x:f>
        <x:v>5772500</x:v>
      </x:c>
      <x:c r="J445" s="22" t="n">
        <x:f>IF(I445="","",I445*H445)</x:f>
        <x:v>4777321</x:v>
      </x:c>
      <x:c r="K445" t="str">
        <x:f>IF(G445="","MISSING OEWS",IF(ISNUMBER(H445),"MATCHED","MISSING WHARTON"))</x:f>
        <x:v>MATCHED</x:v>
      </x:c>
    </x:row>
    <x:row r="446">
      <x:c r="A446" t="str">
        <x:v>22</x:v>
      </x:c>
      <x:c r="B446" t="str">
        <x:v>Utilities</x:v>
      </x:c>
      <x:c r="C446" t="str">
        <x:v>15-1255</x:v>
      </x:c>
      <x:c r="D446" t="str">
        <x:v>Web and Digital Interface Designers</x:v>
      </x:c>
      <x:c r="E446" s="22" t="n">
        <x:v>120</x:v>
      </x:c>
      <x:c r="F446" s="22" t="n">
        <x:v>121290</x:v>
      </x:c>
      <x:c r="G446" s="22" t="n">
        <x:f>IF(OR(E446="",F446=""),"",E446*F446)</x:f>
        <x:v>14554800</x:v>
      </x:c>
      <x:c r="H446" s="36" t="n">
        <x:v>0.6827</x:v>
      </x:c>
      <x:c r="I446" s="22" t="n">
        <x:f>IF(G446="","",IF(ISNUMBER(H446),G446,""))</x:f>
        <x:v>14554800</x:v>
      </x:c>
      <x:c r="J446" s="22" t="n">
        <x:f>IF(I446="","",I446*H446)</x:f>
        <x:v>9936561.959999999</x:v>
      </x:c>
      <x:c r="K446" t="str">
        <x:f>IF(G446="","MISSING OEWS",IF(ISNUMBER(H446),"MATCHED","MISSING WHARTON"))</x:f>
        <x:v>MATCHED</x:v>
      </x:c>
    </x:row>
    <x:row r="447">
      <x:c r="A447" t="str">
        <x:v>22</x:v>
      </x:c>
      <x:c r="B447" t="str">
        <x:v>Utilities</x:v>
      </x:c>
      <x:c r="C447" t="str">
        <x:v>15-1299</x:v>
      </x:c>
      <x:c r="D447" t="str">
        <x:v>Computer Occupations, All Other</x:v>
      </x:c>
      <x:c r="E447" s="22" t="n">
        <x:v>2550</x:v>
      </x:c>
      <x:c r="F447" s="22" t="n">
        <x:v>105490</x:v>
      </x:c>
      <x:c r="G447" s="22" t="n">
        <x:f>IF(OR(E447="",F447=""),"",E447*F447)</x:f>
        <x:v>268999500</x:v>
      </x:c>
      <x:c r="H447" s="36" t="n">
        <x:v>0.7425</x:v>
      </x:c>
      <x:c r="I447" s="22" t="n">
        <x:f>IF(G447="","",IF(ISNUMBER(H447),G447,""))</x:f>
        <x:v>268999500</x:v>
      </x:c>
      <x:c r="J447" s="22" t="n">
        <x:f>IF(I447="","",I447*H447)</x:f>
        <x:v>199732128.75</x:v>
      </x:c>
      <x:c r="K447" t="str">
        <x:f>IF(G447="","MISSING OEWS",IF(ISNUMBER(H447),"MATCHED","MISSING WHARTON"))</x:f>
        <x:v>MATCHED</x:v>
      </x:c>
    </x:row>
    <x:row r="448">
      <x:c r="A448" t="str">
        <x:v>22</x:v>
      </x:c>
      <x:c r="B448" t="str">
        <x:v>Utilities</x:v>
      </x:c>
      <x:c r="C448" t="str">
        <x:v>15-2031</x:v>
      </x:c>
      <x:c r="D448" t="str">
        <x:v>Operations Research Analysts</x:v>
      </x:c>
      <x:c r="E448" s="22" t="n">
        <x:v>1090</x:v>
      </x:c>
      <x:c r="F448" s="22" t="n">
        <x:v>108210</x:v>
      </x:c>
      <x:c r="G448" s="22" t="n">
        <x:f>IF(OR(E448="",F448=""),"",E448*F448)</x:f>
        <x:v>117948900</x:v>
      </x:c>
      <x:c r="H448" s="36" t="n">
        <x:v>0.6031</x:v>
      </x:c>
      <x:c r="I448" s="22" t="n">
        <x:f>IF(G448="","",IF(ISNUMBER(H448),G448,""))</x:f>
        <x:v>117948900</x:v>
      </x:c>
      <x:c r="J448" s="22" t="n">
        <x:f>IF(I448="","",I448*H448)</x:f>
        <x:v>71134981.59</x:v>
      </x:c>
      <x:c r="K448" t="str">
        <x:f>IF(G448="","MISSING OEWS",IF(ISNUMBER(H448),"MATCHED","MISSING WHARTON"))</x:f>
        <x:v>MATCHED</x:v>
      </x:c>
    </x:row>
    <x:row r="449">
      <x:c r="A449" t="str">
        <x:v>22</x:v>
      </x:c>
      <x:c r="B449" t="str">
        <x:v>Utilities</x:v>
      </x:c>
      <x:c r="C449" t="str">
        <x:v>15-2051</x:v>
      </x:c>
      <x:c r="D449" t="str">
        <x:v>Data Scientists</x:v>
      </x:c>
      <x:c r="E449" s="22" t="n">
        <x:v>1490</x:v>
      </x:c>
      <x:c r="F449" s="22" t="n">
        <x:v>121820</x:v>
      </x:c>
      <x:c r="G449" s="22" t="n">
        <x:f>IF(OR(E449="",F449=""),"",E449*F449)</x:f>
        <x:v>181511800</x:v>
      </x:c>
      <x:c r="H449" s="36" t="n">
        <x:v>0.8228</x:v>
      </x:c>
      <x:c r="I449" s="22" t="n">
        <x:f>IF(G449="","",IF(ISNUMBER(H449),G449,""))</x:f>
        <x:v>181511800</x:v>
      </x:c>
      <x:c r="J449" s="22" t="n">
        <x:f>IF(I449="","",I449*H449)</x:f>
        <x:v>149347909.04</x:v>
      </x:c>
      <x:c r="K449" t="str">
        <x:f>IF(G449="","MISSING OEWS",IF(ISNUMBER(H449),"MATCHED","MISSING WHARTON"))</x:f>
        <x:v>MATCHED</x:v>
      </x:c>
    </x:row>
    <x:row r="450">
      <x:c r="A450" t="str">
        <x:v>22</x:v>
      </x:c>
      <x:c r="B450" t="str">
        <x:v>Utilities</x:v>
      </x:c>
      <x:c r="C450" t="str">
        <x:v>17-1011</x:v>
      </x:c>
      <x:c r="D450" t="str">
        <x:v>Architects, Except Landscape and Naval</x:v>
      </x:c>
      <x:c r="E450" s="22" t="n">
        <x:v>60</x:v>
      </x:c>
      <x:c r="F450" s="22" t="n">
        <x:v>133850</x:v>
      </x:c>
      <x:c r="G450" s="22" t="n">
        <x:f>IF(OR(E450="",F450=""),"",E450*F450)</x:f>
        <x:v>8031000</x:v>
      </x:c>
      <x:c r="H450" s="36" t="n">
        <x:v>0.5375</x:v>
      </x:c>
      <x:c r="I450" s="22" t="n">
        <x:f>IF(G450="","",IF(ISNUMBER(H450),G450,""))</x:f>
        <x:v>8031000</x:v>
      </x:c>
      <x:c r="J450" s="22" t="n">
        <x:f>IF(I450="","",I450*H450)</x:f>
        <x:v>4316662.5</x:v>
      </x:c>
      <x:c r="K450" t="str">
        <x:f>IF(G450="","MISSING OEWS",IF(ISNUMBER(H450),"MATCHED","MISSING WHARTON"))</x:f>
        <x:v>MATCHED</x:v>
      </x:c>
    </x:row>
    <x:row r="451">
      <x:c r="A451" t="str">
        <x:v>22</x:v>
      </x:c>
      <x:c r="B451" t="str">
        <x:v>Utilities</x:v>
      </x:c>
      <x:c r="C451" t="str">
        <x:v>17-1021</x:v>
      </x:c>
      <x:c r="D451" t="str">
        <x:v>Cartographers and Photogrammetrists</x:v>
      </x:c>
      <x:c r="E451" s="22" t="n">
        <x:v>920</x:v>
      </x:c>
      <x:c r="F451" s="22" t="n">
        <x:v>102190</x:v>
      </x:c>
      <x:c r="G451" s="22" t="n">
        <x:f>IF(OR(E451="",F451=""),"",E451*F451)</x:f>
        <x:v>94014800</x:v>
      </x:c>
      <x:c r="H451" s="36" t="n">
        <x:v>0.7929</x:v>
      </x:c>
      <x:c r="I451" s="22" t="n">
        <x:f>IF(G451="","",IF(ISNUMBER(H451),G451,""))</x:f>
        <x:v>94014800</x:v>
      </x:c>
      <x:c r="J451" s="22" t="n">
        <x:f>IF(I451="","",I451*H451)</x:f>
        <x:v>74544334.92</x:v>
      </x:c>
      <x:c r="K451" t="str">
        <x:f>IF(G451="","MISSING OEWS",IF(ISNUMBER(H451),"MATCHED","MISSING WHARTON"))</x:f>
        <x:v>MATCHED</x:v>
      </x:c>
    </x:row>
    <x:row r="452">
      <x:c r="A452" t="str">
        <x:v>22</x:v>
      </x:c>
      <x:c r="B452" t="str">
        <x:v>Utilities</x:v>
      </x:c>
      <x:c r="C452" t="str">
        <x:v>17-1022</x:v>
      </x:c>
      <x:c r="D452" t="str">
        <x:v>Surveyors</x:v>
      </x:c>
      <x:c r="E452" s="22" t="n">
        <x:v>660</x:v>
      </x:c>
      <x:c r="F452" s="22" t="n">
        <x:v>96190</x:v>
      </x:c>
      <x:c r="G452" s="22" t="n">
        <x:f>IF(OR(E452="",F452=""),"",E452*F452)</x:f>
        <x:v>63485400</x:v>
      </x:c>
      <x:c r="H452" s="36" t="n">
        <x:v>0.3682</x:v>
      </x:c>
      <x:c r="I452" s="22" t="n">
        <x:f>IF(G452="","",IF(ISNUMBER(H452),G452,""))</x:f>
        <x:v>63485400</x:v>
      </x:c>
      <x:c r="J452" s="22" t="n">
        <x:f>IF(I452="","",I452*H452)</x:f>
        <x:v>23375324.28</x:v>
      </x:c>
      <x:c r="K452" t="str">
        <x:f>IF(G452="","MISSING OEWS",IF(ISNUMBER(H452),"MATCHED","MISSING WHARTON"))</x:f>
        <x:v>MATCHED</x:v>
      </x:c>
    </x:row>
    <x:row r="453">
      <x:c r="A453" t="str">
        <x:v>22</x:v>
      </x:c>
      <x:c r="B453" t="str">
        <x:v>Utilities</x:v>
      </x:c>
      <x:c r="C453" t="str">
        <x:v>17-2021</x:v>
      </x:c>
      <x:c r="D453" t="str">
        <x:v>Agricultural Engineers</x:v>
      </x:c>
      <x:c r="E453" s="22" t="n">
        <x:v>30</x:v>
      </x:c>
      <x:c r="F453" s="22" t="n">
        <x:v>89840</x:v>
      </x:c>
      <x:c r="G453" s="22" t="n">
        <x:f>IF(OR(E453="",F453=""),"",E453*F453)</x:f>
        <x:v>2695200</x:v>
      </x:c>
      <x:c r="H453" s="36" t="n">
        <x:v>0.1</x:v>
      </x:c>
      <x:c r="I453" s="22" t="n">
        <x:f>IF(G453="","",IF(ISNUMBER(H453),G453,""))</x:f>
        <x:v>2695200</x:v>
      </x:c>
      <x:c r="J453" s="22" t="n">
        <x:f>IF(I453="","",I453*H453)</x:f>
        <x:v>269520</x:v>
      </x:c>
      <x:c r="K453" t="str">
        <x:f>IF(G453="","MISSING OEWS",IF(ISNUMBER(H453),"MATCHED","MISSING WHARTON"))</x:f>
        <x:v>MATCHED</x:v>
      </x:c>
    </x:row>
    <x:row r="454">
      <x:c r="A454" t="str">
        <x:v>22</x:v>
      </x:c>
      <x:c r="B454" t="str">
        <x:v>Utilities</x:v>
      </x:c>
      <x:c r="C454" t="str">
        <x:v>17-2041</x:v>
      </x:c>
      <x:c r="D454" t="str">
        <x:v>Chemical Engineers</x:v>
      </x:c>
      <x:c r="E454" s="22" t="n">
        <x:v>190</x:v>
      </x:c>
      <x:c r="F454" s="22" t="n">
        <x:v>119450</x:v>
      </x:c>
      <x:c r="G454" s="22" t="n">
        <x:f>IF(OR(E454="",F454=""),"",E454*F454)</x:f>
        <x:v>22695500</x:v>
      </x:c>
      <x:c r="H454" s="36" t="n">
        <x:v>0.3615</x:v>
      </x:c>
      <x:c r="I454" s="22" t="n">
        <x:f>IF(G454="","",IF(ISNUMBER(H454),G454,""))</x:f>
        <x:v>22695500</x:v>
      </x:c>
      <x:c r="J454" s="22" t="n">
        <x:f>IF(I454="","",I454*H454)</x:f>
        <x:v>8204423.25</x:v>
      </x:c>
      <x:c r="K454" t="str">
        <x:f>IF(G454="","MISSING OEWS",IF(ISNUMBER(H454),"MATCHED","MISSING WHARTON"))</x:f>
        <x:v>MATCHED</x:v>
      </x:c>
    </x:row>
    <x:row r="455">
      <x:c r="A455" t="str">
        <x:v>22</x:v>
      </x:c>
      <x:c r="B455" t="str">
        <x:v>Utilities</x:v>
      </x:c>
      <x:c r="C455" t="str">
        <x:v>17-2051</x:v>
      </x:c>
      <x:c r="D455" t="str">
        <x:v>Civil Engineers</x:v>
      </x:c>
      <x:c r="E455" s="22" t="n">
        <x:v>2230</x:v>
      </x:c>
      <x:c r="F455" s="22" t="n">
        <x:v>119120</x:v>
      </x:c>
      <x:c r="G455" s="22" t="n">
        <x:f>IF(OR(E455="",F455=""),"",E455*F455)</x:f>
        <x:v>265637600</x:v>
      </x:c>
      <x:c r="H455" s="36" t="n">
        <x:v>0.4218</x:v>
      </x:c>
      <x:c r="I455" s="22" t="n">
        <x:f>IF(G455="","",IF(ISNUMBER(H455),G455,""))</x:f>
        <x:v>265637600</x:v>
      </x:c>
      <x:c r="J455" s="22" t="n">
        <x:f>IF(I455="","",I455*H455)</x:f>
        <x:v>112045939.68</x:v>
      </x:c>
      <x:c r="K455" t="str">
        <x:f>IF(G455="","MISSING OEWS",IF(ISNUMBER(H455),"MATCHED","MISSING WHARTON"))</x:f>
        <x:v>MATCHED</x:v>
      </x:c>
    </x:row>
    <x:row r="456">
      <x:c r="A456" t="str">
        <x:v>22</x:v>
      </x:c>
      <x:c r="B456" t="str">
        <x:v>Utilities</x:v>
      </x:c>
      <x:c r="C456" t="str">
        <x:v>17-2061</x:v>
      </x:c>
      <x:c r="D456" t="str">
        <x:v>Computer Hardware Engineers</x:v>
      </x:c>
      <x:c r="E456" s="22" t="n">
        <x:v>60</x:v>
      </x:c>
      <x:c r="F456" s="22" t="n">
        <x:v>138990</x:v>
      </x:c>
      <x:c r="G456" s="22" t="n">
        <x:f>IF(OR(E456="",F456=""),"",E456*F456)</x:f>
        <x:v>8339400</x:v>
      </x:c>
      <x:c r="H456" s="36" t="n">
        <x:v>0.3639</x:v>
      </x:c>
      <x:c r="I456" s="22" t="n">
        <x:f>IF(G456="","",IF(ISNUMBER(H456),G456,""))</x:f>
        <x:v>8339400</x:v>
      </x:c>
      <x:c r="J456" s="22" t="n">
        <x:f>IF(I456="","",I456*H456)</x:f>
        <x:v>3034707.66</x:v>
      </x:c>
      <x:c r="K456" t="str">
        <x:f>IF(G456="","MISSING OEWS",IF(ISNUMBER(H456),"MATCHED","MISSING WHARTON"))</x:f>
        <x:v>MATCHED</x:v>
      </x:c>
    </x:row>
    <x:row r="457">
      <x:c r="A457" t="str">
        <x:v>22</x:v>
      </x:c>
      <x:c r="B457" t="str">
        <x:v>Utilities</x:v>
      </x:c>
      <x:c r="C457" t="str">
        <x:v>17-2071</x:v>
      </x:c>
      <x:c r="D457" t="str">
        <x:v>Electrical Engineers</x:v>
      </x:c>
      <x:c r="E457" s="22" t="n">
        <x:v>22270</x:v>
      </x:c>
      <x:c r="F457" s="22" t="n">
        <x:v>122280</x:v>
      </x:c>
      <x:c r="G457" s="22" t="n">
        <x:f>IF(OR(E457="",F457=""),"",E457*F457)</x:f>
        <x:v>2723175600</x:v>
      </x:c>
      <x:c r="H457" s="36" t="n">
        <x:v>0.35229999999999995</x:v>
      </x:c>
      <x:c r="I457" s="22" t="n">
        <x:f>IF(G457="","",IF(ISNUMBER(H457),G457,""))</x:f>
        <x:v>2723175600</x:v>
      </x:c>
      <x:c r="J457" s="22" t="n">
        <x:f>IF(I457="","",I457*H457)</x:f>
        <x:v>959374763.8799999</x:v>
      </x:c>
      <x:c r="K457" t="str">
        <x:f>IF(G457="","MISSING OEWS",IF(ISNUMBER(H457),"MATCHED","MISSING WHARTON"))</x:f>
        <x:v>MATCHED</x:v>
      </x:c>
    </x:row>
    <x:row r="458">
      <x:c r="A458" t="str">
        <x:v>22</x:v>
      </x:c>
      <x:c r="B458" t="str">
        <x:v>Utilities</x:v>
      </x:c>
      <x:c r="C458" t="str">
        <x:v>17-2072</x:v>
      </x:c>
      <x:c r="D458" t="str">
        <x:v>Electronics Engineers, Except Computer</x:v>
      </x:c>
      <x:c r="E458" s="22" t="n">
        <x:v>280</x:v>
      </x:c>
      <x:c r="F458" s="22" t="n">
        <x:v>132680</x:v>
      </x:c>
      <x:c r="G458" s="22" t="n">
        <x:f>IF(OR(E458="",F458=""),"",E458*F458)</x:f>
        <x:v>37150400</x:v>
      </x:c>
      <x:c r="H458" s="36" t="n">
        <x:v>0.4536</x:v>
      </x:c>
      <x:c r="I458" s="22" t="n">
        <x:f>IF(G458="","",IF(ISNUMBER(H458),G458,""))</x:f>
        <x:v>37150400</x:v>
      </x:c>
      <x:c r="J458" s="22" t="n">
        <x:f>IF(I458="","",I458*H458)</x:f>
        <x:v>16851421.44</x:v>
      </x:c>
      <x:c r="K458" t="str">
        <x:f>IF(G458="","MISSING OEWS",IF(ISNUMBER(H458),"MATCHED","MISSING WHARTON"))</x:f>
        <x:v>MATCHED</x:v>
      </x:c>
    </x:row>
    <x:row r="459">
      <x:c r="A459" t="str">
        <x:v>22</x:v>
      </x:c>
      <x:c r="B459" t="str">
        <x:v>Utilities</x:v>
      </x:c>
      <x:c r="C459" t="str">
        <x:v>17-2081</x:v>
      </x:c>
      <x:c r="D459" t="str">
        <x:v>Environmental Engineers</x:v>
      </x:c>
      <x:c r="E459" s="22" t="n">
        <x:v>550</x:v>
      </x:c>
      <x:c r="F459" s="22" t="n">
        <x:v>125800</x:v>
      </x:c>
      <x:c r="G459" s="22" t="n">
        <x:f>IF(OR(E459="",F459=""),"",E459*F459)</x:f>
        <x:v>69190000</x:v>
      </x:c>
      <x:c r="H459" s="36" t="n">
        <x:v>0.5196000000000001</x:v>
      </x:c>
      <x:c r="I459" s="22" t="n">
        <x:f>IF(G459="","",IF(ISNUMBER(H459),G459,""))</x:f>
        <x:v>69190000</x:v>
      </x:c>
      <x:c r="J459" s="22" t="n">
        <x:f>IF(I459="","",I459*H459)</x:f>
        <x:v>35951124.00000001</x:v>
      </x:c>
      <x:c r="K459" t="str">
        <x:f>IF(G459="","MISSING OEWS",IF(ISNUMBER(H459),"MATCHED","MISSING WHARTON"))</x:f>
        <x:v>MATCHED</x:v>
      </x:c>
    </x:row>
    <x:row r="460">
      <x:c r="A460" t="str">
        <x:v>22</x:v>
      </x:c>
      <x:c r="B460" t="str">
        <x:v>Utilities</x:v>
      </x:c>
      <x:c r="C460" t="str">
        <x:v>17-2111</x:v>
      </x:c>
      <x:c r="D460" t="str">
        <x:v>Health and Safety Engineers, Except Mining Safety Engineers and Inspectors</x:v>
      </x:c>
      <x:c r="E460" s="22" t="n">
        <x:v>500</x:v>
      </x:c>
      <x:c r="F460" s="22" t="n">
        <x:v>126290</x:v>
      </x:c>
      <x:c r="G460" s="22" t="n">
        <x:f>IF(OR(E460="",F460=""),"",E460*F460)</x:f>
        <x:v>63145000</x:v>
      </x:c>
      <x:c r="H460" s="36" t="n">
        <x:v>0.2672</x:v>
      </x:c>
      <x:c r="I460" s="22" t="n">
        <x:f>IF(G460="","",IF(ISNUMBER(H460),G460,""))</x:f>
        <x:v>63145000</x:v>
      </x:c>
      <x:c r="J460" s="22" t="n">
        <x:f>IF(I460="","",I460*H460)</x:f>
        <x:v>16872344</x:v>
      </x:c>
      <x:c r="K460" t="str">
        <x:f>IF(G460="","MISSING OEWS",IF(ISNUMBER(H460),"MATCHED","MISSING WHARTON"))</x:f>
        <x:v>MATCHED</x:v>
      </x:c>
    </x:row>
    <x:row r="461">
      <x:c r="A461" t="str">
        <x:v>22</x:v>
      </x:c>
      <x:c r="B461" t="str">
        <x:v>Utilities</x:v>
      </x:c>
      <x:c r="C461" t="str">
        <x:v>17-2112</x:v>
      </x:c>
      <x:c r="D461" t="str">
        <x:v>Industrial Engineers</x:v>
      </x:c>
      <x:c r="E461" s="22" t="n">
        <x:v>1400</x:v>
      </x:c>
      <x:c r="F461" s="22" t="n">
        <x:v>121470</x:v>
      </x:c>
      <x:c r="G461" s="22" t="n">
        <x:f>IF(OR(E461="",F461=""),"",E461*F461)</x:f>
        <x:v>170058000</x:v>
      </x:c>
      <x:c r="H461" s="36" t="n">
        <x:v>0.47859999999999997</x:v>
      </x:c>
      <x:c r="I461" s="22" t="n">
        <x:f>IF(G461="","",IF(ISNUMBER(H461),G461,""))</x:f>
        <x:v>170058000</x:v>
      </x:c>
      <x:c r="J461" s="22" t="n">
        <x:f>IF(I461="","",I461*H461)</x:f>
        <x:v>81389758.8</x:v>
      </x:c>
      <x:c r="K461" t="str">
        <x:f>IF(G461="","MISSING OEWS",IF(ISNUMBER(H461),"MATCHED","MISSING WHARTON"))</x:f>
        <x:v>MATCHED</x:v>
      </x:c>
    </x:row>
    <x:row r="462">
      <x:c r="A462" t="str">
        <x:v>22</x:v>
      </x:c>
      <x:c r="B462" t="str">
        <x:v>Utilities</x:v>
      </x:c>
      <x:c r="C462" t="str">
        <x:v>17-2131</x:v>
      </x:c>
      <x:c r="D462" t="str">
        <x:v>Materials Engineers</x:v>
      </x:c>
      <x:c r="E462" s="22" t="n">
        <x:v>110</x:v>
      </x:c>
      <x:c r="F462" s="22" t="n">
        <x:v>111630</x:v>
      </x:c>
      <x:c r="G462" s="22" t="n">
        <x:f>IF(OR(E462="",F462=""),"",E462*F462)</x:f>
        <x:v>12279300</x:v>
      </x:c>
      <x:c r="H462" s="36" t="n">
        <x:v>0.26899999999999996</x:v>
      </x:c>
      <x:c r="I462" s="22" t="n">
        <x:f>IF(G462="","",IF(ISNUMBER(H462),G462,""))</x:f>
        <x:v>12279300</x:v>
      </x:c>
      <x:c r="J462" s="22" t="n">
        <x:f>IF(I462="","",I462*H462)</x:f>
        <x:v>3303131.6999999997</x:v>
      </x:c>
      <x:c r="K462" t="str">
        <x:f>IF(G462="","MISSING OEWS",IF(ISNUMBER(H462),"MATCHED","MISSING WHARTON"))</x:f>
        <x:v>MATCHED</x:v>
      </x:c>
    </x:row>
    <x:row r="463">
      <x:c r="A463" t="str">
        <x:v>22</x:v>
      </x:c>
      <x:c r="B463" t="str">
        <x:v>Utilities</x:v>
      </x:c>
      <x:c r="C463" t="str">
        <x:v>17-2141</x:v>
      </x:c>
      <x:c r="D463" t="str">
        <x:v>Mechanical Engineers</x:v>
      </x:c>
      <x:c r="E463" s="22" t="n">
        <x:v>1870</x:v>
      </x:c>
      <x:c r="F463" s="22" t="n">
        <x:v>136970</x:v>
      </x:c>
      <x:c r="G463" s="22" t="n">
        <x:f>IF(OR(E463="",F463=""),"",E463*F463)</x:f>
        <x:v>256133900</x:v>
      </x:c>
      <x:c r="H463" s="36" t="n">
        <x:v>0.30079999999999996</x:v>
      </x:c>
      <x:c r="I463" s="22" t="n">
        <x:f>IF(G463="","",IF(ISNUMBER(H463),G463,""))</x:f>
        <x:v>256133900</x:v>
      </x:c>
      <x:c r="J463" s="22" t="n">
        <x:f>IF(I463="","",I463*H463)</x:f>
        <x:v>77045077.11999999</x:v>
      </x:c>
      <x:c r="K463" t="str">
        <x:f>IF(G463="","MISSING OEWS",IF(ISNUMBER(H463),"MATCHED","MISSING WHARTON"))</x:f>
        <x:v>MATCHED</x:v>
      </x:c>
    </x:row>
    <x:row r="464">
      <x:c r="A464" t="str">
        <x:v>22</x:v>
      </x:c>
      <x:c r="B464" t="str">
        <x:v>Utilities</x:v>
      </x:c>
      <x:c r="C464" t="str">
        <x:v>17-2161</x:v>
      </x:c>
      <x:c r="D464" t="str">
        <x:v>Nuclear Engineers</x:v>
      </x:c>
      <x:c r="E464" s="22" t="n">
        <x:v>3740</x:v>
      </x:c>
      <x:c r="F464" s="22" t="n">
        <x:v>139420</x:v>
      </x:c>
      <x:c r="G464" s="22" t="n">
        <x:f>IF(OR(E464="",F464=""),"",E464*F464)</x:f>
        <x:v>521430800</x:v>
      </x:c>
      <x:c r="H464" s="36" t="n">
        <x:v>0.2825</x:v>
      </x:c>
      <x:c r="I464" s="22" t="n">
        <x:f>IF(G464="","",IF(ISNUMBER(H464),G464,""))</x:f>
        <x:v>521430800</x:v>
      </x:c>
      <x:c r="J464" s="22" t="n">
        <x:f>IF(I464="","",I464*H464)</x:f>
        <x:v>147304201</x:v>
      </x:c>
      <x:c r="K464" t="str">
        <x:f>IF(G464="","MISSING OEWS",IF(ISNUMBER(H464),"MATCHED","MISSING WHARTON"))</x:f>
        <x:v>MATCHED</x:v>
      </x:c>
    </x:row>
    <x:row r="465">
      <x:c r="A465" t="str">
        <x:v>22</x:v>
      </x:c>
      <x:c r="B465" t="str">
        <x:v>Utilities</x:v>
      </x:c>
      <x:c r="C465" t="str">
        <x:v>17-2171</x:v>
      </x:c>
      <x:c r="D465" t="str">
        <x:v>Petroleum Engineers</x:v>
      </x:c>
      <x:c r="E465" s="22" t="n">
        <x:v>380</x:v>
      </x:c>
      <x:c r="F465" s="22" t="n">
        <x:v>117290</x:v>
      </x:c>
      <x:c r="G465" s="22" t="n">
        <x:f>IF(OR(E465="",F465=""),"",E465*F465)</x:f>
        <x:v>44570200</x:v>
      </x:c>
      <x:c r="H465" s="36" t="n">
        <x:v>0.3065</x:v>
      </x:c>
      <x:c r="I465" s="22" t="n">
        <x:f>IF(G465="","",IF(ISNUMBER(H465),G465,""))</x:f>
        <x:v>44570200</x:v>
      </x:c>
      <x:c r="J465" s="22" t="n">
        <x:f>IF(I465="","",I465*H465)</x:f>
        <x:v>13660766.299999999</x:v>
      </x:c>
      <x:c r="K465" t="str">
        <x:f>IF(G465="","MISSING OEWS",IF(ISNUMBER(H465),"MATCHED","MISSING WHARTON"))</x:f>
        <x:v>MATCHED</x:v>
      </x:c>
    </x:row>
    <x:row r="466">
      <x:c r="A466" t="str">
        <x:v>22</x:v>
      </x:c>
      <x:c r="B466" t="str">
        <x:v>Utilities</x:v>
      </x:c>
      <x:c r="C466" t="str">
        <x:v>17-2199</x:v>
      </x:c>
      <x:c r="D466" t="str">
        <x:v>Engineers, All Other</x:v>
      </x:c>
      <x:c r="E466" s="22" t="n">
        <x:v>2820</x:v>
      </x:c>
      <x:c r="F466" s="22" t="n">
        <x:v>129070</x:v>
      </x:c>
      <x:c r="G466" s="22" t="n">
        <x:f>IF(OR(E466="",F466=""),"",E466*F466)</x:f>
        <x:v>363977400</x:v>
      </x:c>
      <x:c r="H466" s="36" t="n">
        <x:v>0.315</x:v>
      </x:c>
      <x:c r="I466" s="22" t="n">
        <x:f>IF(G466="","",IF(ISNUMBER(H466),G466,""))</x:f>
        <x:v>363977400</x:v>
      </x:c>
      <x:c r="J466" s="22" t="n">
        <x:f>IF(I466="","",I466*H466)</x:f>
        <x:v>114652881</x:v>
      </x:c>
      <x:c r="K466" t="str">
        <x:f>IF(G466="","MISSING OEWS",IF(ISNUMBER(H466),"MATCHED","MISSING WHARTON"))</x:f>
        <x:v>MATCHED</x:v>
      </x:c>
    </x:row>
    <x:row r="467">
      <x:c r="A467" t="str">
        <x:v>22</x:v>
      </x:c>
      <x:c r="B467" t="str">
        <x:v>Utilities</x:v>
      </x:c>
      <x:c r="C467" t="str">
        <x:v>17-3011</x:v>
      </x:c>
      <x:c r="D467" t="str">
        <x:v>Architectural and Civil Drafters</x:v>
      </x:c>
      <x:c r="E467" s="22" t="n">
        <x:v>300</x:v>
      </x:c>
      <x:c r="F467" s="22" t="n">
        <x:v>90170</x:v>
      </x:c>
      <x:c r="G467" s="22" t="n">
        <x:f>IF(OR(E467="",F467=""),"",E467*F467)</x:f>
        <x:v>27051000</x:v>
      </x:c>
      <x:c r="H467" s="36" t="n">
        <x:v>0.7</x:v>
      </x:c>
      <x:c r="I467" s="22" t="n">
        <x:f>IF(G467="","",IF(ISNUMBER(H467),G467,""))</x:f>
        <x:v>27051000</x:v>
      </x:c>
      <x:c r="J467" s="22" t="n">
        <x:f>IF(I467="","",I467*H467)</x:f>
        <x:v>18935700</x:v>
      </x:c>
      <x:c r="K467" t="str">
        <x:f>IF(G467="","MISSING OEWS",IF(ISNUMBER(H467),"MATCHED","MISSING WHARTON"))</x:f>
        <x:v>MATCHED</x:v>
      </x:c>
    </x:row>
    <x:row r="468">
      <x:c r="A468" t="str">
        <x:v>22</x:v>
      </x:c>
      <x:c r="B468" t="str">
        <x:v>Utilities</x:v>
      </x:c>
      <x:c r="C468" t="str">
        <x:v>17-3012</x:v>
      </x:c>
      <x:c r="D468" t="str">
        <x:v>Electrical and Electronics Drafters</x:v>
      </x:c>
      <x:c r="E468" s="22" t="n">
        <x:v>2050</x:v>
      </x:c>
      <x:c r="F468" s="22" t="n">
        <x:v>89750</x:v>
      </x:c>
      <x:c r="G468" s="22" t="n">
        <x:f>IF(OR(E468="",F468=""),"",E468*F468)</x:f>
        <x:v>183987500</x:v>
      </x:c>
      <x:c r="H468" s="36" t="n">
        <x:v>0.5217</x:v>
      </x:c>
      <x:c r="I468" s="22" t="n">
        <x:f>IF(G468="","",IF(ISNUMBER(H468),G468,""))</x:f>
        <x:v>183987500</x:v>
      </x:c>
      <x:c r="J468" s="22" t="n">
        <x:f>IF(I468="","",I468*H468)</x:f>
        <x:v>95986278.75000001</x:v>
      </x:c>
      <x:c r="K468" t="str">
        <x:f>IF(G468="","MISSING OEWS",IF(ISNUMBER(H468),"MATCHED","MISSING WHARTON"))</x:f>
        <x:v>MATCHED</x:v>
      </x:c>
    </x:row>
    <x:row r="469">
      <x:c r="A469" t="str">
        <x:v>22</x:v>
      </x:c>
      <x:c r="B469" t="str">
        <x:v>Utilities</x:v>
      </x:c>
      <x:c r="C469" t="str">
        <x:v>17-3013</x:v>
      </x:c>
      <x:c r="D469" t="str">
        <x:v>Mechanical Drafters</x:v>
      </x:c>
      <x:c r="E469" s="22" t="n">
        <x:v>240</x:v>
      </x:c>
      <x:c r="F469" s="22" t="n">
        <x:v>90840</x:v>
      </x:c>
      <x:c r="G469" s="22" t="n">
        <x:f>IF(OR(E469="",F469=""),"",E469*F469)</x:f>
        <x:v>21801600</x:v>
      </x:c>
      <x:c r="H469" s="36" t="n">
        <x:v>0.71</x:v>
      </x:c>
      <x:c r="I469" s="22" t="n">
        <x:f>IF(G469="","",IF(ISNUMBER(H469),G469,""))</x:f>
        <x:v>21801600</x:v>
      </x:c>
      <x:c r="J469" s="22" t="n">
        <x:f>IF(I469="","",I469*H469)</x:f>
        <x:v>15479136</x:v>
      </x:c>
      <x:c r="K469" t="str">
        <x:f>IF(G469="","MISSING OEWS",IF(ISNUMBER(H469),"MATCHED","MISSING WHARTON"))</x:f>
        <x:v>MATCHED</x:v>
      </x:c>
    </x:row>
    <x:row r="470">
      <x:c r="A470" t="str">
        <x:v>22</x:v>
      </x:c>
      <x:c r="B470" t="str">
        <x:v>Utilities</x:v>
      </x:c>
      <x:c r="C470" t="str">
        <x:v>17-3019</x:v>
      </x:c>
      <x:c r="D470" t="str">
        <x:v>Drafters, All Other</x:v>
      </x:c>
      <x:c r="E470" s="22" t="n">
        <x:v>140</x:v>
      </x:c>
      <x:c r="F470" s="22" t="n">
        <x:v>105990</x:v>
      </x:c>
      <x:c r="G470" s="22" t="n">
        <x:f>IF(OR(E470="",F470=""),"",E470*F470)</x:f>
        <x:v>14838600</x:v>
      </x:c>
      <x:c r="H470" s="36"/>
      <x:c r="I470" s="22" t="str">
        <x:f>IF(G470="","",IF(ISNUMBER(H470),G470,""))</x:f>
      </x:c>
      <x:c r="J470" s="22" t="str">
        <x:f>IF(I470="","",I470*H470)</x:f>
      </x:c>
      <x:c r="K470" t="str">
        <x:f>IF(G470="","MISSING OEWS",IF(ISNUMBER(H470),"MATCHED","MISSING WHARTON"))</x:f>
        <x:v>MISSING WHARTON</x:v>
      </x:c>
    </x:row>
    <x:row r="471">
      <x:c r="A471" t="str">
        <x:v>22</x:v>
      </x:c>
      <x:c r="B471" t="str">
        <x:v>Utilities</x:v>
      </x:c>
      <x:c r="C471" t="str">
        <x:v>17-3022</x:v>
      </x:c>
      <x:c r="D471" t="str">
        <x:v>Civil Engineering Technologists and Technicians</x:v>
      </x:c>
      <x:c r="E471" s="22" t="n">
        <x:v>460</x:v>
      </x:c>
      <x:c r="F471" s="22" t="n">
        <x:v>78960</x:v>
      </x:c>
      <x:c r="G471" s="22" t="n">
        <x:f>IF(OR(E471="",F471=""),"",E471*F471)</x:f>
        <x:v>36321600</x:v>
      </x:c>
      <x:c r="H471" s="36" t="n">
        <x:v>0.4567</x:v>
      </x:c>
      <x:c r="I471" s="22" t="n">
        <x:f>IF(G471="","",IF(ISNUMBER(H471),G471,""))</x:f>
        <x:v>36321600</x:v>
      </x:c>
      <x:c r="J471" s="22" t="n">
        <x:f>IF(I471="","",I471*H471)</x:f>
        <x:v>16588074.72</x:v>
      </x:c>
      <x:c r="K471" t="str">
        <x:f>IF(G471="","MISSING OEWS",IF(ISNUMBER(H471),"MATCHED","MISSING WHARTON"))</x:f>
        <x:v>MATCHED</x:v>
      </x:c>
    </x:row>
    <x:row r="472">
      <x:c r="A472" t="str">
        <x:v>22</x:v>
      </x:c>
      <x:c r="B472" t="str">
        <x:v>Utilities</x:v>
      </x:c>
      <x:c r="C472" t="str">
        <x:v>17-3023</x:v>
      </x:c>
      <x:c r="D472" t="str">
        <x:v>Electrical and Electronic Engineering Technologists and Technicians</x:v>
      </x:c>
      <x:c r="E472" s="22" t="n">
        <x:v>6310</x:v>
      </x:c>
      <x:c r="F472" s="22" t="n">
        <x:v>97510</x:v>
      </x:c>
      <x:c r="G472" s="22" t="n">
        <x:f>IF(OR(E472="",F472=""),"",E472*F472)</x:f>
        <x:v>615288100</x:v>
      </x:c>
      <x:c r="H472" s="36" t="n">
        <x:v>0.4</x:v>
      </x:c>
      <x:c r="I472" s="22" t="n">
        <x:f>IF(G472="","",IF(ISNUMBER(H472),G472,""))</x:f>
        <x:v>615288100</x:v>
      </x:c>
      <x:c r="J472" s="22" t="n">
        <x:f>IF(I472="","",I472*H472)</x:f>
        <x:v>246115240</x:v>
      </x:c>
      <x:c r="K472" t="str">
        <x:f>IF(G472="","MISSING OEWS",IF(ISNUMBER(H472),"MATCHED","MISSING WHARTON"))</x:f>
        <x:v>MATCHED</x:v>
      </x:c>
    </x:row>
    <x:row r="473">
      <x:c r="A473" t="str">
        <x:v>22</x:v>
      </x:c>
      <x:c r="B473" t="str">
        <x:v>Utilities</x:v>
      </x:c>
      <x:c r="C473" t="str">
        <x:v>17-3024</x:v>
      </x:c>
      <x:c r="D473" t="str">
        <x:v>Electro-Mechanical and Mechatronics Technologists and Technicians</x:v>
      </x:c>
      <x:c r="E473" s="22" t="n">
        <x:v>120</x:v>
      </x:c>
      <x:c r="F473" s="22" t="n">
        <x:v>111920</x:v>
      </x:c>
      <x:c r="G473" s="22" t="n">
        <x:f>IF(OR(E473="",F473=""),"",E473*F473)</x:f>
        <x:v>13430400</x:v>
      </x:c>
      <x:c r="H473" s="36" t="n">
        <x:v>0.17809999999999998</x:v>
      </x:c>
      <x:c r="I473" s="22" t="n">
        <x:f>IF(G473="","",IF(ISNUMBER(H473),G473,""))</x:f>
        <x:v>13430400</x:v>
      </x:c>
      <x:c r="J473" s="22" t="n">
        <x:f>IF(I473="","",I473*H473)</x:f>
        <x:v>2391954.2399999998</x:v>
      </x:c>
      <x:c r="K473" t="str">
        <x:f>IF(G473="","MISSING OEWS",IF(ISNUMBER(H473),"MATCHED","MISSING WHARTON"))</x:f>
        <x:v>MATCHED</x:v>
      </x:c>
    </x:row>
    <x:row r="474">
      <x:c r="A474" t="str">
        <x:v>22</x:v>
      </x:c>
      <x:c r="B474" t="str">
        <x:v>Utilities</x:v>
      </x:c>
      <x:c r="C474" t="str">
        <x:v>17-3025</x:v>
      </x:c>
      <x:c r="D474" t="str">
        <x:v>Environmental Engineering Technologists and Technicians</x:v>
      </x:c>
      <x:c r="E474" s="22" t="n">
        <x:v>80</x:v>
      </x:c>
      <x:c r="F474" s="22" t="n">
        <x:v>100860</x:v>
      </x:c>
      <x:c r="G474" s="22" t="n">
        <x:f>IF(OR(E474="",F474=""),"",E474*F474)</x:f>
        <x:v>8068800</x:v>
      </x:c>
      <x:c r="H474" s="36" t="n">
        <x:v>0.46149999999999997</x:v>
      </x:c>
      <x:c r="I474" s="22" t="n">
        <x:f>IF(G474="","",IF(ISNUMBER(H474),G474,""))</x:f>
        <x:v>8068800</x:v>
      </x:c>
      <x:c r="J474" s="22" t="n">
        <x:f>IF(I474="","",I474*H474)</x:f>
        <x:v>3723751.1999999997</x:v>
      </x:c>
      <x:c r="K474" t="str">
        <x:f>IF(G474="","MISSING OEWS",IF(ISNUMBER(H474),"MATCHED","MISSING WHARTON"))</x:f>
        <x:v>MATCHED</x:v>
      </x:c>
    </x:row>
    <x:row r="475">
      <x:c r="A475" t="str">
        <x:v>22</x:v>
      </x:c>
      <x:c r="B475" t="str">
        <x:v>Utilities</x:v>
      </x:c>
      <x:c r="C475" t="str">
        <x:v>17-3026</x:v>
      </x:c>
      <x:c r="D475" t="str">
        <x:v>Industrial Engineering Technologists and Technicians</x:v>
      </x:c>
      <x:c r="E475" s="22" t="n">
        <x:v>220</x:v>
      </x:c>
      <x:c r="F475" s="22" t="n">
        <x:v>104100</x:v>
      </x:c>
      <x:c r="G475" s="22" t="n">
        <x:f>IF(OR(E475="",F475=""),"",E475*F475)</x:f>
        <x:v>22902000</x:v>
      </x:c>
      <x:c r="H475" s="36" t="n">
        <x:v>0.28550000000000003</x:v>
      </x:c>
      <x:c r="I475" s="22" t="n">
        <x:f>IF(G475="","",IF(ISNUMBER(H475),G475,""))</x:f>
        <x:v>22902000</x:v>
      </x:c>
      <x:c r="J475" s="22" t="n">
        <x:f>IF(I475="","",I475*H475)</x:f>
        <x:v>6538521.000000001</x:v>
      </x:c>
      <x:c r="K475" t="str">
        <x:f>IF(G475="","MISSING OEWS",IF(ISNUMBER(H475),"MATCHED","MISSING WHARTON"))</x:f>
        <x:v>MATCHED</x:v>
      </x:c>
    </x:row>
    <x:row r="476">
      <x:c r="A476" t="str">
        <x:v>22</x:v>
      </x:c>
      <x:c r="B476" t="str">
        <x:v>Utilities</x:v>
      </x:c>
      <x:c r="C476" t="str">
        <x:v>17-3027</x:v>
      </x:c>
      <x:c r="D476" t="str">
        <x:v>Mechanical Engineering Technologists and Technicians</x:v>
      </x:c>
      <x:c r="E476" s="22" t="n">
        <x:v>360</x:v>
      </x:c>
      <x:c r="F476" s="22" t="n">
        <x:v>101680</x:v>
      </x:c>
      <x:c r="G476" s="22" t="n">
        <x:f>IF(OR(E476="",F476=""),"",E476*F476)</x:f>
        <x:v>36604800</x:v>
      </x:c>
      <x:c r="H476" s="36" t="n">
        <x:v>0.3125</x:v>
      </x:c>
      <x:c r="I476" s="22" t="n">
        <x:f>IF(G476="","",IF(ISNUMBER(H476),G476,""))</x:f>
        <x:v>36604800</x:v>
      </x:c>
      <x:c r="J476" s="22" t="n">
        <x:f>IF(I476="","",I476*H476)</x:f>
        <x:v>11439000</x:v>
      </x:c>
      <x:c r="K476" t="str">
        <x:f>IF(G476="","MISSING OEWS",IF(ISNUMBER(H476),"MATCHED","MISSING WHARTON"))</x:f>
        <x:v>MATCHED</x:v>
      </x:c>
    </x:row>
    <x:row r="477">
      <x:c r="A477" t="str">
        <x:v>22</x:v>
      </x:c>
      <x:c r="B477" t="str">
        <x:v>Utilities</x:v>
      </x:c>
      <x:c r="C477" t="str">
        <x:v>17-3028</x:v>
      </x:c>
      <x:c r="D477" t="str">
        <x:v>Calibration Technologists and Technicians</x:v>
      </x:c>
      <x:c r="E477" s="22" t="n">
        <x:v>310</x:v>
      </x:c>
      <x:c r="F477" s="22" t="n">
        <x:v>97810</x:v>
      </x:c>
      <x:c r="G477" s="22" t="n">
        <x:f>IF(OR(E477="",F477=""),"",E477*F477)</x:f>
        <x:v>30321100</x:v>
      </x:c>
      <x:c r="H477" s="36" t="n">
        <x:v>0.17329999999999998</x:v>
      </x:c>
      <x:c r="I477" s="22" t="n">
        <x:f>IF(G477="","",IF(ISNUMBER(H477),G477,""))</x:f>
        <x:v>30321100</x:v>
      </x:c>
      <x:c r="J477" s="22" t="n">
        <x:f>IF(I477="","",I477*H477)</x:f>
        <x:v>5254646.63</x:v>
      </x:c>
      <x:c r="K477" t="str">
        <x:f>IF(G477="","MISSING OEWS",IF(ISNUMBER(H477),"MATCHED","MISSING WHARTON"))</x:f>
        <x:v>MATCHED</x:v>
      </x:c>
    </x:row>
    <x:row r="478">
      <x:c r="A478" t="str">
        <x:v>22</x:v>
      </x:c>
      <x:c r="B478" t="str">
        <x:v>Utilities</x:v>
      </x:c>
      <x:c r="C478" t="str">
        <x:v>17-3029</x:v>
      </x:c>
      <x:c r="D478" t="str">
        <x:v>Engineering Technologists and Technicians, Except Drafters, All Other</x:v>
      </x:c>
      <x:c r="E478" s="22" t="n">
        <x:v>630</x:v>
      </x:c>
      <x:c r="F478" s="22" t="n">
        <x:v>108350</x:v>
      </x:c>
      <x:c r="G478" s="22" t="n">
        <x:f>IF(OR(E478="",F478=""),"",E478*F478)</x:f>
        <x:v>68260500</x:v>
      </x:c>
      <x:c r="H478" s="36" t="n">
        <x:v>0.1404</x:v>
      </x:c>
      <x:c r="I478" s="22" t="n">
        <x:f>IF(G478="","",IF(ISNUMBER(H478),G478,""))</x:f>
        <x:v>68260500</x:v>
      </x:c>
      <x:c r="J478" s="22" t="n">
        <x:f>IF(I478="","",I478*H478)</x:f>
        <x:v>9583774.2</x:v>
      </x:c>
      <x:c r="K478" t="str">
        <x:f>IF(G478="","MISSING OEWS",IF(ISNUMBER(H478),"MATCHED","MISSING WHARTON"))</x:f>
        <x:v>MATCHED</x:v>
      </x:c>
    </x:row>
    <x:row r="479">
      <x:c r="A479" t="str">
        <x:v>22</x:v>
      </x:c>
      <x:c r="B479" t="str">
        <x:v>Utilities</x:v>
      </x:c>
      <x:c r="C479" t="str">
        <x:v>17-3031</x:v>
      </x:c>
      <x:c r="D479" t="str">
        <x:v>Surveying and Mapping Technicians</x:v>
      </x:c>
      <x:c r="E479" s="22" t="n">
        <x:v>2230</x:v>
      </x:c>
      <x:c r="F479" s="22" t="n">
        <x:v>78900</x:v>
      </x:c>
      <x:c r="G479" s="22" t="n">
        <x:f>IF(OR(E479="",F479=""),"",E479*F479)</x:f>
        <x:v>175947000</x:v>
      </x:c>
      <x:c r="H479" s="36" t="n">
        <x:v>0.6783</x:v>
      </x:c>
      <x:c r="I479" s="22" t="n">
        <x:f>IF(G479="","",IF(ISNUMBER(H479),G479,""))</x:f>
        <x:v>175947000</x:v>
      </x:c>
      <x:c r="J479" s="22" t="n">
        <x:f>IF(I479="","",I479*H479)</x:f>
        <x:v>119344850.10000001</x:v>
      </x:c>
      <x:c r="K479" t="str">
        <x:f>IF(G479="","MISSING OEWS",IF(ISNUMBER(H479),"MATCHED","MISSING WHARTON"))</x:f>
        <x:v>MATCHED</x:v>
      </x:c>
    </x:row>
    <x:row r="480">
      <x:c r="A480" t="str">
        <x:v>22</x:v>
      </x:c>
      <x:c r="B480" t="str">
        <x:v>Utilities</x:v>
      </x:c>
      <x:c r="C480" t="str">
        <x:v>19-1023</x:v>
      </x:c>
      <x:c r="D480" t="str">
        <x:v>Zoologists and Wildlife Biologists</x:v>
      </x:c>
      <x:c r="E480" s="22" t="n">
        <x:v>50</x:v>
      </x:c>
      <x:c r="F480" s="22" t="n">
        <x:v>116880</x:v>
      </x:c>
      <x:c r="G480" s="22" t="n">
        <x:f>IF(OR(E480="",F480=""),"",E480*F480)</x:f>
        <x:v>5844000</x:v>
      </x:c>
      <x:c r="H480" s="36" t="n">
        <x:v>0.15</x:v>
      </x:c>
      <x:c r="I480" s="22" t="n">
        <x:f>IF(G480="","",IF(ISNUMBER(H480),G480,""))</x:f>
        <x:v>5844000</x:v>
      </x:c>
      <x:c r="J480" s="22" t="n">
        <x:f>IF(I480="","",I480*H480)</x:f>
        <x:v>876600</x:v>
      </x:c>
      <x:c r="K480" t="str">
        <x:f>IF(G480="","MISSING OEWS",IF(ISNUMBER(H480),"MATCHED","MISSING WHARTON"))</x:f>
        <x:v>MATCHED</x:v>
      </x:c>
    </x:row>
    <x:row r="481">
      <x:c r="A481" t="str">
        <x:v>22</x:v>
      </x:c>
      <x:c r="B481" t="str">
        <x:v>Utilities</x:v>
      </x:c>
      <x:c r="C481" t="str">
        <x:v>19-1032</x:v>
      </x:c>
      <x:c r="D481" t="str">
        <x:v>Foresters</x:v>
      </x:c>
      <x:c r="E481" s="22" t="n">
        <x:v>910</x:v>
      </x:c>
      <x:c r="F481" s="22" t="n">
        <x:v>103150</x:v>
      </x:c>
      <x:c r="G481" s="22" t="n">
        <x:f>IF(OR(E481="",F481=""),"",E481*F481)</x:f>
        <x:v>93866500</x:v>
      </x:c>
      <x:c r="H481" s="36" t="n">
        <x:v>0.055999999999999994</x:v>
      </x:c>
      <x:c r="I481" s="22" t="n">
        <x:f>IF(G481="","",IF(ISNUMBER(H481),G481,""))</x:f>
        <x:v>93866500</x:v>
      </x:c>
      <x:c r="J481" s="22" t="n">
        <x:f>IF(I481="","",I481*H481)</x:f>
        <x:v>5256523.999999999</x:v>
      </x:c>
      <x:c r="K481" t="str">
        <x:f>IF(G481="","MISSING OEWS",IF(ISNUMBER(H481),"MATCHED","MISSING WHARTON"))</x:f>
        <x:v>MATCHED</x:v>
      </x:c>
    </x:row>
    <x:row r="482">
      <x:c r="A482" t="str">
        <x:v>22</x:v>
      </x:c>
      <x:c r="B482" t="str">
        <x:v>Utilities</x:v>
      </x:c>
      <x:c r="C482" t="str">
        <x:v>19-2012</x:v>
      </x:c>
      <x:c r="D482" t="str">
        <x:v>Physicists</x:v>
      </x:c>
      <x:c r="E482" s="22" t="n">
        <x:v>50</x:v>
      </x:c>
      <x:c r="F482" s="22" t="n">
        <x:v>122170</x:v>
      </x:c>
      <x:c r="G482" s="22" t="n">
        <x:f>IF(OR(E482="",F482=""),"",E482*F482)</x:f>
        <x:v>6108500</x:v>
      </x:c>
      <x:c r="H482" s="36" t="n">
        <x:v>0.44</x:v>
      </x:c>
      <x:c r="I482" s="22" t="n">
        <x:f>IF(G482="","",IF(ISNUMBER(H482),G482,""))</x:f>
        <x:v>6108500</x:v>
      </x:c>
      <x:c r="J482" s="22" t="n">
        <x:f>IF(I482="","",I482*H482)</x:f>
        <x:v>2687740</x:v>
      </x:c>
      <x:c r="K482" t="str">
        <x:f>IF(G482="","MISSING OEWS",IF(ISNUMBER(H482),"MATCHED","MISSING WHARTON"))</x:f>
        <x:v>MATCHED</x:v>
      </x:c>
    </x:row>
    <x:row r="483">
      <x:c r="A483" t="str">
        <x:v>22</x:v>
      </x:c>
      <x:c r="B483" t="str">
        <x:v>Utilities</x:v>
      </x:c>
      <x:c r="C483" t="str">
        <x:v>19-2021</x:v>
      </x:c>
      <x:c r="D483" t="str">
        <x:v>Atmospheric and Space Scientists</x:v>
      </x:c>
      <x:c r="E483" s="22" t="n">
        <x:v>40</x:v>
      </x:c>
      <x:c r="F483" s="22" t="n">
        <x:v>128020</x:v>
      </x:c>
      <x:c r="G483" s="22" t="n">
        <x:f>IF(OR(E483="",F483=""),"",E483*F483)</x:f>
        <x:v>5120800</x:v>
      </x:c>
      <x:c r="H483" s="36" t="n">
        <x:v>0.5759000000000001</x:v>
      </x:c>
      <x:c r="I483" s="22" t="n">
        <x:f>IF(G483="","",IF(ISNUMBER(H483),G483,""))</x:f>
        <x:v>5120800</x:v>
      </x:c>
      <x:c r="J483" s="22" t="n">
        <x:f>IF(I483="","",I483*H483)</x:f>
        <x:v>2949068.72</x:v>
      </x:c>
      <x:c r="K483" t="str">
        <x:f>IF(G483="","MISSING OEWS",IF(ISNUMBER(H483),"MATCHED","MISSING WHARTON"))</x:f>
        <x:v>MATCHED</x:v>
      </x:c>
    </x:row>
    <x:row r="484">
      <x:c r="A484" t="str">
        <x:v>22</x:v>
      </x:c>
      <x:c r="B484" t="str">
        <x:v>Utilities</x:v>
      </x:c>
      <x:c r="C484" t="str">
        <x:v>19-2031</x:v>
      </x:c>
      <x:c r="D484" t="str">
        <x:v>Chemists</x:v>
      </x:c>
      <x:c r="E484" s="22" t="n">
        <x:v>610</x:v>
      </x:c>
      <x:c r="F484" s="22" t="n">
        <x:v>122730</x:v>
      </x:c>
      <x:c r="G484" s="22" t="n">
        <x:f>IF(OR(E484="",F484=""),"",E484*F484)</x:f>
        <x:v>74865300</x:v>
      </x:c>
      <x:c r="H484" s="36" t="n">
        <x:v>0.1808</x:v>
      </x:c>
      <x:c r="I484" s="22" t="n">
        <x:f>IF(G484="","",IF(ISNUMBER(H484),G484,""))</x:f>
        <x:v>74865300</x:v>
      </x:c>
      <x:c r="J484" s="22" t="n">
        <x:f>IF(I484="","",I484*H484)</x:f>
        <x:v>13535646.239999998</x:v>
      </x:c>
      <x:c r="K484" t="str">
        <x:f>IF(G484="","MISSING OEWS",IF(ISNUMBER(H484),"MATCHED","MISSING WHARTON"))</x:f>
        <x:v>MATCHED</x:v>
      </x:c>
    </x:row>
    <x:row r="485">
      <x:c r="A485" t="str">
        <x:v>22</x:v>
      </x:c>
      <x:c r="B485" t="str">
        <x:v>Utilities</x:v>
      </x:c>
      <x:c r="C485" t="str">
        <x:v>19-2041</x:v>
      </x:c>
      <x:c r="D485" t="str">
        <x:v>Environmental Scientists and Specialists, Including Health</x:v>
      </x:c>
      <x:c r="E485" s="22" t="n">
        <x:v>1160</x:v>
      </x:c>
      <x:c r="F485" s="22" t="n">
        <x:v>119250</x:v>
      </x:c>
      <x:c r="G485" s="22" t="n">
        <x:f>IF(OR(E485="",F485=""),"",E485*F485)</x:f>
        <x:v>138330000</x:v>
      </x:c>
      <x:c r="H485" s="36" t="n">
        <x:v>0.46619999999999995</x:v>
      </x:c>
      <x:c r="I485" s="22" t="n">
        <x:f>IF(G485="","",IF(ISNUMBER(H485),G485,""))</x:f>
        <x:v>138330000</x:v>
      </x:c>
      <x:c r="J485" s="22" t="n">
        <x:f>IF(I485="","",I485*H485)</x:f>
        <x:v>64489445.99999999</x:v>
      </x:c>
      <x:c r="K485" t="str">
        <x:f>IF(G485="","MISSING OEWS",IF(ISNUMBER(H485),"MATCHED","MISSING WHARTON"))</x:f>
        <x:v>MATCHED</x:v>
      </x:c>
    </x:row>
    <x:row r="486">
      <x:c r="A486" t="str">
        <x:v>22</x:v>
      </x:c>
      <x:c r="B486" t="str">
        <x:v>Utilities</x:v>
      </x:c>
      <x:c r="C486" t="str">
        <x:v>19-2042</x:v>
      </x:c>
      <x:c r="D486" t="str">
        <x:v>Geoscientists, Except Hydrologists and Geographers</x:v>
      </x:c>
      <x:c r="E486" s="22" t="n">
        <x:v>120</x:v>
      </x:c>
      <x:c r="F486" s="22" t="n">
        <x:v>141130</x:v>
      </x:c>
      <x:c r="G486" s="22" t="n">
        <x:f>IF(OR(E486="",F486=""),"",E486*F486)</x:f>
        <x:v>16935600</x:v>
      </x:c>
      <x:c r="H486" s="36" t="n">
        <x:v>0.2937</x:v>
      </x:c>
      <x:c r="I486" s="22" t="n">
        <x:f>IF(G486="","",IF(ISNUMBER(H486),G486,""))</x:f>
        <x:v>16935600</x:v>
      </x:c>
      <x:c r="J486" s="22" t="n">
        <x:f>IF(I486="","",I486*H486)</x:f>
        <x:v>4973985.720000001</x:v>
      </x:c>
      <x:c r="K486" t="str">
        <x:f>IF(G486="","MISSING OEWS",IF(ISNUMBER(H486),"MATCHED","MISSING WHARTON"))</x:f>
        <x:v>MATCHED</x:v>
      </x:c>
    </x:row>
    <x:row r="487">
      <x:c r="A487" t="str">
        <x:v>22</x:v>
      </x:c>
      <x:c r="B487" t="str">
        <x:v>Utilities</x:v>
      </x:c>
      <x:c r="C487" t="str">
        <x:v>19-2099</x:v>
      </x:c>
      <x:c r="D487" t="str">
        <x:v>Physical Scientists, All Other</x:v>
      </x:c>
      <x:c r="E487" s="22" t="n">
        <x:v>60</x:v>
      </x:c>
      <x:c r="F487" s="22" t="n">
        <x:v>111990</x:v>
      </x:c>
      <x:c r="G487" s="22" t="n">
        <x:f>IF(OR(E487="",F487=""),"",E487*F487)</x:f>
        <x:v>6719400</x:v>
      </x:c>
      <x:c r="H487" s="36" t="n">
        <x:v>0.5312</x:v>
      </x:c>
      <x:c r="I487" s="22" t="n">
        <x:f>IF(G487="","",IF(ISNUMBER(H487),G487,""))</x:f>
        <x:v>6719400</x:v>
      </x:c>
      <x:c r="J487" s="22" t="n">
        <x:f>IF(I487="","",I487*H487)</x:f>
        <x:v>3569345.2800000003</x:v>
      </x:c>
      <x:c r="K487" t="str">
        <x:f>IF(G487="","MISSING OEWS",IF(ISNUMBER(H487),"MATCHED","MISSING WHARTON"))</x:f>
        <x:v>MATCHED</x:v>
      </x:c>
    </x:row>
    <x:row r="488">
      <x:c r="A488" t="str">
        <x:v>22</x:v>
      </x:c>
      <x:c r="B488" t="str">
        <x:v>Utilities</x:v>
      </x:c>
      <x:c r="C488" t="str">
        <x:v>19-3011</x:v>
      </x:c>
      <x:c r="D488" t="str">
        <x:v>Economists</x:v>
      </x:c>
      <x:c r="E488" s="22" t="n">
        <x:v>170</x:v>
      </x:c>
      <x:c r="F488" s="22" t="n">
        <x:v>145820</x:v>
      </x:c>
      <x:c r="G488" s="22" t="n">
        <x:f>IF(OR(E488="",F488=""),"",E488*F488)</x:f>
        <x:v>24789400</x:v>
      </x:c>
      <x:c r="H488" s="36" t="n">
        <x:v>0.5271</x:v>
      </x:c>
      <x:c r="I488" s="22" t="n">
        <x:f>IF(G488="","",IF(ISNUMBER(H488),G488,""))</x:f>
        <x:v>24789400</x:v>
      </x:c>
      <x:c r="J488" s="22" t="n">
        <x:f>IF(I488="","",I488*H488)</x:f>
        <x:v>13066492.74</x:v>
      </x:c>
      <x:c r="K488" t="str">
        <x:f>IF(G488="","MISSING OEWS",IF(ISNUMBER(H488),"MATCHED","MISSING WHARTON"))</x:f>
        <x:v>MATCHED</x:v>
      </x:c>
    </x:row>
    <x:row r="489">
      <x:c r="A489" t="str">
        <x:v>22</x:v>
      </x:c>
      <x:c r="B489" t="str">
        <x:v>Utilities</x:v>
      </x:c>
      <x:c r="C489" t="str">
        <x:v>19-3051</x:v>
      </x:c>
      <x:c r="D489" t="str">
        <x:v>Urban and Regional Planners</x:v>
      </x:c>
      <x:c r="E489" s="22" t="n">
        <x:v>190</x:v>
      </x:c>
      <x:c r="F489" s="22" t="n">
        <x:v>126530</x:v>
      </x:c>
      <x:c r="G489" s="22" t="n">
        <x:f>IF(OR(E489="",F489=""),"",E489*F489)</x:f>
        <x:v>24040700</x:v>
      </x:c>
      <x:c r="H489" s="36" t="n">
        <x:v>0.5539999999999999</x:v>
      </x:c>
      <x:c r="I489" s="22" t="n">
        <x:f>IF(G489="","",IF(ISNUMBER(H489),G489,""))</x:f>
        <x:v>24040700</x:v>
      </x:c>
      <x:c r="J489" s="22" t="n">
        <x:f>IF(I489="","",I489*H489)</x:f>
        <x:v>13318547.799999999</x:v>
      </x:c>
      <x:c r="K489" t="str">
        <x:f>IF(G489="","MISSING OEWS",IF(ISNUMBER(H489),"MATCHED","MISSING WHARTON"))</x:f>
        <x:v>MATCHED</x:v>
      </x:c>
    </x:row>
    <x:row r="490">
      <x:c r="A490" t="str">
        <x:v>22</x:v>
      </x:c>
      <x:c r="B490" t="str">
        <x:v>Utilities</x:v>
      </x:c>
      <x:c r="C490" t="str">
        <x:v>19-4031</x:v>
      </x:c>
      <x:c r="D490" t="str">
        <x:v>Chemical Technicians</x:v>
      </x:c>
      <x:c r="E490" s="22" t="n">
        <x:v>790</x:v>
      </x:c>
      <x:c r="F490" s="22" t="n">
        <x:v>97980</x:v>
      </x:c>
      <x:c r="G490" s="22" t="n">
        <x:f>IF(OR(E490="",F490=""),"",E490*F490)</x:f>
        <x:v>77404200</x:v>
      </x:c>
      <x:c r="H490" s="36" t="n">
        <x:v>0.25</x:v>
      </x:c>
      <x:c r="I490" s="22" t="n">
        <x:f>IF(G490="","",IF(ISNUMBER(H490),G490,""))</x:f>
        <x:v>77404200</x:v>
      </x:c>
      <x:c r="J490" s="22" t="n">
        <x:f>IF(I490="","",I490*H490)</x:f>
        <x:v>19351050</x:v>
      </x:c>
      <x:c r="K490" t="str">
        <x:f>IF(G490="","MISSING OEWS",IF(ISNUMBER(H490),"MATCHED","MISSING WHARTON"))</x:f>
        <x:v>MATCHED</x:v>
      </x:c>
    </x:row>
    <x:row r="491">
      <x:c r="A491" t="str">
        <x:v>22</x:v>
      </x:c>
      <x:c r="B491" t="str">
        <x:v>Utilities</x:v>
      </x:c>
      <x:c r="C491" t="str">
        <x:v>19-4042</x:v>
      </x:c>
      <x:c r="D491" t="str">
        <x:v>Environmental Science and Protection Technicians, Including Health</x:v>
      </x:c>
      <x:c r="E491" s="22" t="n">
        <x:v>600</x:v>
      </x:c>
      <x:c r="F491" s="22" t="n">
        <x:v>88870</x:v>
      </x:c>
      <x:c r="G491" s="22" t="n">
        <x:f>IF(OR(E491="",F491=""),"",E491*F491)</x:f>
        <x:v>53322000</x:v>
      </x:c>
      <x:c r="H491" s="36" t="n">
        <x:v>0.2635</x:v>
      </x:c>
      <x:c r="I491" s="22" t="n">
        <x:f>IF(G491="","",IF(ISNUMBER(H491),G491,""))</x:f>
        <x:v>53322000</x:v>
      </x:c>
      <x:c r="J491" s="22" t="n">
        <x:f>IF(I491="","",I491*H491)</x:f>
        <x:v>14050347</x:v>
      </x:c>
      <x:c r="K491" t="str">
        <x:f>IF(G491="","MISSING OEWS",IF(ISNUMBER(H491),"MATCHED","MISSING WHARTON"))</x:f>
        <x:v>MATCHED</x:v>
      </x:c>
    </x:row>
    <x:row r="492">
      <x:c r="A492" t="str">
        <x:v>22</x:v>
      </x:c>
      <x:c r="B492" t="str">
        <x:v>Utilities</x:v>
      </x:c>
      <x:c r="C492" t="str">
        <x:v>19-4043</x:v>
      </x:c>
      <x:c r="D492" t="str">
        <x:v>Geological Technicians, Except Hydrologic Technicians</x:v>
      </x:c>
      <x:c r="E492" s="22" t="n">
        <x:v>60</x:v>
      </x:c>
      <x:c r="F492" s="22" t="n">
        <x:v>97820</x:v>
      </x:c>
      <x:c r="G492" s="22" t="n">
        <x:f>IF(OR(E492="",F492=""),"",E492*F492)</x:f>
        <x:v>5869200</x:v>
      </x:c>
      <x:c r="H492" s="36" t="n">
        <x:v>0.3617</x:v>
      </x:c>
      <x:c r="I492" s="22" t="n">
        <x:f>IF(G492="","",IF(ISNUMBER(H492),G492,""))</x:f>
        <x:v>5869200</x:v>
      </x:c>
      <x:c r="J492" s="22" t="n">
        <x:f>IF(I492="","",I492*H492)</x:f>
        <x:v>2122889.64</x:v>
      </x:c>
      <x:c r="K492" t="str">
        <x:f>IF(G492="","MISSING OEWS",IF(ISNUMBER(H492),"MATCHED","MISSING WHARTON"))</x:f>
        <x:v>MATCHED</x:v>
      </x:c>
    </x:row>
    <x:row r="493">
      <x:c r="A493" t="str">
        <x:v>22</x:v>
      </x:c>
      <x:c r="B493" t="str">
        <x:v>Utilities</x:v>
      </x:c>
      <x:c r="C493" t="str">
        <x:v>19-4044</x:v>
      </x:c>
      <x:c r="D493" t="str">
        <x:v>Hydrologic Technicians</x:v>
      </x:c>
      <x:c r="E493" s="22" t="n">
        <x:v>100</x:v>
      </x:c>
      <x:c r="F493" s="22" t="n">
        <x:v>76180</x:v>
      </x:c>
      <x:c r="G493" s="22" t="n">
        <x:f>IF(OR(E493="",F493=""),"",E493*F493)</x:f>
        <x:v>7618000</x:v>
      </x:c>
      <x:c r="H493" s="36" t="n">
        <x:v>0.4562</x:v>
      </x:c>
      <x:c r="I493" s="22" t="n">
        <x:f>IF(G493="","",IF(ISNUMBER(H493),G493,""))</x:f>
        <x:v>7618000</x:v>
      </x:c>
      <x:c r="J493" s="22" t="n">
        <x:f>IF(I493="","",I493*H493)</x:f>
        <x:v>3475331.6</x:v>
      </x:c>
      <x:c r="K493" t="str">
        <x:f>IF(G493="","MISSING OEWS",IF(ISNUMBER(H493),"MATCHED","MISSING WHARTON"))</x:f>
        <x:v>MATCHED</x:v>
      </x:c>
    </x:row>
    <x:row r="494">
      <x:c r="A494" t="str">
        <x:v>22</x:v>
      </x:c>
      <x:c r="B494" t="str">
        <x:v>Utilities</x:v>
      </x:c>
      <x:c r="C494" t="str">
        <x:v>19-4051</x:v>
      </x:c>
      <x:c r="D494" t="str">
        <x:v>Nuclear Technicians</x:v>
      </x:c>
      <x:c r="E494" s="22" t="n">
        <x:v>3600</x:v>
      </x:c>
      <x:c r="F494" s="22" t="n">
        <x:v>117660</x:v>
      </x:c>
      <x:c r="G494" s="22" t="n">
        <x:f>IF(OR(E494="",F494=""),"",E494*F494)</x:f>
        <x:v>423576000</x:v>
      </x:c>
      <x:c r="H494" s="36" t="n">
        <x:v>0.16190000000000002</x:v>
      </x:c>
      <x:c r="I494" s="22" t="n">
        <x:f>IF(G494="","",IF(ISNUMBER(H494),G494,""))</x:f>
        <x:v>423576000</x:v>
      </x:c>
      <x:c r="J494" s="22" t="n">
        <x:f>IF(I494="","",I494*H494)</x:f>
        <x:v>68576954.4</x:v>
      </x:c>
      <x:c r="K494" t="str">
        <x:f>IF(G494="","MISSING OEWS",IF(ISNUMBER(H494),"MATCHED","MISSING WHARTON"))</x:f>
        <x:v>MATCHED</x:v>
      </x:c>
    </x:row>
    <x:row r="495">
      <x:c r="A495" t="str">
        <x:v>22</x:v>
      </x:c>
      <x:c r="B495" t="str">
        <x:v>Utilities</x:v>
      </x:c>
      <x:c r="C495" t="str">
        <x:v>19-4071</x:v>
      </x:c>
      <x:c r="D495" t="str">
        <x:v>Forest and Conservation Technicians</x:v>
      </x:c>
      <x:c r="E495" s="22" t="n">
        <x:v>390</x:v>
      </x:c>
      <x:c r="F495" s="22" t="n">
        <x:v>100170</x:v>
      </x:c>
      <x:c r="G495" s="22" t="n">
        <x:f>IF(OR(E495="",F495=""),"",E495*F495)</x:f>
        <x:v>39066300</x:v>
      </x:c>
      <x:c r="H495" s="36" t="n">
        <x:v>0.18100000000000002</x:v>
      </x:c>
      <x:c r="I495" s="22" t="n">
        <x:f>IF(G495="","",IF(ISNUMBER(H495),G495,""))</x:f>
        <x:v>39066300</x:v>
      </x:c>
      <x:c r="J495" s="22" t="n">
        <x:f>IF(I495="","",I495*H495)</x:f>
        <x:v>7071000.300000001</x:v>
      </x:c>
      <x:c r="K495" t="str">
        <x:f>IF(G495="","MISSING OEWS",IF(ISNUMBER(H495),"MATCHED","MISSING WHARTON"))</x:f>
        <x:v>MATCHED</x:v>
      </x:c>
    </x:row>
    <x:row r="496">
      <x:c r="A496" t="str">
        <x:v>22</x:v>
      </x:c>
      <x:c r="B496" t="str">
        <x:v>Utilities</x:v>
      </x:c>
      <x:c r="C496" t="str">
        <x:v>19-4099</x:v>
      </x:c>
      <x:c r="D496" t="str">
        <x:v>Life, Physical, and Social Science Technicians, All Other</x:v>
      </x:c>
      <x:c r="E496" s="22" t="n">
        <x:v>110</x:v>
      </x:c>
      <x:c r="F496" s="22" t="n">
        <x:v>97280</x:v>
      </x:c>
      <x:c r="G496" s="22" t="n">
        <x:f>IF(OR(E496="",F496=""),"",E496*F496)</x:f>
        <x:v>10700800</x:v>
      </x:c>
      <x:c r="H496" s="36" t="n">
        <x:v>0.5519</x:v>
      </x:c>
      <x:c r="I496" s="22" t="n">
        <x:f>IF(G496="","",IF(ISNUMBER(H496),G496,""))</x:f>
        <x:v>10700800</x:v>
      </x:c>
      <x:c r="J496" s="22" t="n">
        <x:f>IF(I496="","",I496*H496)</x:f>
        <x:v>5905771.52</x:v>
      </x:c>
      <x:c r="K496" t="str">
        <x:f>IF(G496="","MISSING OEWS",IF(ISNUMBER(H496),"MATCHED","MISSING WHARTON"))</x:f>
        <x:v>MATCHED</x:v>
      </x:c>
    </x:row>
    <x:row r="497">
      <x:c r="A497" t="str">
        <x:v>22</x:v>
      </x:c>
      <x:c r="B497" t="str">
        <x:v>Utilities</x:v>
      </x:c>
      <x:c r="C497" t="str">
        <x:v>19-5011</x:v>
      </x:c>
      <x:c r="D497" t="str">
        <x:v>Occupational Health and Safety Specialists</x:v>
      </x:c>
      <x:c r="E497" s="22" t="n">
        <x:v>2880</x:v>
      </x:c>
      <x:c r="F497" s="22" t="n">
        <x:v>117490</x:v>
      </x:c>
      <x:c r="G497" s="22" t="n">
        <x:f>IF(OR(E497="",F497=""),"",E497*F497)</x:f>
        <x:v>338371200</x:v>
      </x:c>
      <x:c r="H497" s="36" t="n">
        <x:v>0.2786</x:v>
      </x:c>
      <x:c r="I497" s="22" t="n">
        <x:f>IF(G497="","",IF(ISNUMBER(H497),G497,""))</x:f>
        <x:v>338371200</x:v>
      </x:c>
      <x:c r="J497" s="22" t="n">
        <x:f>IF(I497="","",I497*H497)</x:f>
        <x:v>94270216.32000001</x:v>
      </x:c>
      <x:c r="K497" t="str">
        <x:f>IF(G497="","MISSING OEWS",IF(ISNUMBER(H497),"MATCHED","MISSING WHARTON"))</x:f>
        <x:v>MATCHED</x:v>
      </x:c>
    </x:row>
    <x:row r="498">
      <x:c r="A498" t="str">
        <x:v>22</x:v>
      </x:c>
      <x:c r="B498" t="str">
        <x:v>Utilities</x:v>
      </x:c>
      <x:c r="C498" t="str">
        <x:v>19-5012</x:v>
      </x:c>
      <x:c r="D498" t="str">
        <x:v>Occupational Health and Safety Technicians</x:v>
      </x:c>
      <x:c r="E498" s="22" t="n">
        <x:v>270</x:v>
      </x:c>
      <x:c r="F498" s="22" t="n">
        <x:v>105310</x:v>
      </x:c>
      <x:c r="G498" s="22" t="n">
        <x:f>IF(OR(E498="",F498=""),"",E498*F498)</x:f>
        <x:v>28433700</x:v>
      </x:c>
      <x:c r="H498" s="36" t="n">
        <x:v>0.2712</x:v>
      </x:c>
      <x:c r="I498" s="22" t="n">
        <x:f>IF(G498="","",IF(ISNUMBER(H498),G498,""))</x:f>
        <x:v>28433700</x:v>
      </x:c>
      <x:c r="J498" s="22" t="n">
        <x:f>IF(I498="","",I498*H498)</x:f>
        <x:v>7711219.4399999995</x:v>
      </x:c>
      <x:c r="K498" t="str">
        <x:f>IF(G498="","MISSING OEWS",IF(ISNUMBER(H498),"MATCHED","MISSING WHARTON"))</x:f>
        <x:v>MATCHED</x:v>
      </x:c>
    </x:row>
    <x:row r="499">
      <x:c r="A499" t="str">
        <x:v>22</x:v>
      </x:c>
      <x:c r="B499" t="str">
        <x:v>Utilities</x:v>
      </x:c>
      <x:c r="C499" t="str">
        <x:v>23-1011</x:v>
      </x:c>
      <x:c r="D499" t="str">
        <x:v>Lawyers</x:v>
      </x:c>
      <x:c r="E499" s="22" t="n">
        <x:v>1540</x:v>
      </x:c>
      <x:c r="F499" s="22" t="n">
        <x:v>235210</x:v>
      </x:c>
      <x:c r="G499" s="22" t="n">
        <x:f>IF(OR(E499="",F499=""),"",E499*F499)</x:f>
        <x:v>362223400</x:v>
      </x:c>
      <x:c r="H499" s="36" t="n">
        <x:v>0.45</x:v>
      </x:c>
      <x:c r="I499" s="22" t="n">
        <x:f>IF(G499="","",IF(ISNUMBER(H499),G499,""))</x:f>
        <x:v>362223400</x:v>
      </x:c>
      <x:c r="J499" s="22" t="n">
        <x:f>IF(I499="","",I499*H499)</x:f>
        <x:v>163000530</x:v>
      </x:c>
      <x:c r="K499" t="str">
        <x:f>IF(G499="","MISSING OEWS",IF(ISNUMBER(H499),"MATCHED","MISSING WHARTON"))</x:f>
        <x:v>MATCHED</x:v>
      </x:c>
    </x:row>
    <x:row r="500">
      <x:c r="A500" t="str">
        <x:v>22</x:v>
      </x:c>
      <x:c r="B500" t="str">
        <x:v>Utilities</x:v>
      </x:c>
      <x:c r="C500" t="str">
        <x:v>23-2011</x:v>
      </x:c>
      <x:c r="D500" t="str">
        <x:v>Paralegals and Legal Assistants</x:v>
      </x:c>
      <x:c r="E500" s="22" t="n">
        <x:v>280</x:v>
      </x:c>
      <x:c r="F500" s="22" t="n">
        <x:v>96380</x:v>
      </x:c>
      <x:c r="G500" s="22" t="n">
        <x:f>IF(OR(E500="",F500=""),"",E500*F500)</x:f>
        <x:v>26986400</x:v>
      </x:c>
      <x:c r="H500" s="36" t="n">
        <x:v>0.5917</x:v>
      </x:c>
      <x:c r="I500" s="22" t="n">
        <x:f>IF(G500="","",IF(ISNUMBER(H500),G500,""))</x:f>
        <x:v>26986400</x:v>
      </x:c>
      <x:c r="J500" s="22" t="n">
        <x:f>IF(I500="","",I500*H500)</x:f>
        <x:v>15967852.88</x:v>
      </x:c>
      <x:c r="K500" t="str">
        <x:f>IF(G500="","MISSING OEWS",IF(ISNUMBER(H500),"MATCHED","MISSING WHARTON"))</x:f>
        <x:v>MATCHED</x:v>
      </x:c>
    </x:row>
    <x:row r="501">
      <x:c r="A501" t="str">
        <x:v>22</x:v>
      </x:c>
      <x:c r="B501" t="str">
        <x:v>Utilities</x:v>
      </x:c>
      <x:c r="C501" t="str">
        <x:v>23-2093</x:v>
      </x:c>
      <x:c r="D501" t="str">
        <x:v>Title Examiners, Abstractors, and Searchers</x:v>
      </x:c>
      <x:c r="E501" s="22" t="n">
        <x:v>100</x:v>
      </x:c>
      <x:c r="F501" s="22" t="n">
        <x:v>96430</x:v>
      </x:c>
      <x:c r="G501" s="22" t="n">
        <x:f>IF(OR(E501="",F501=""),"",E501*F501)</x:f>
        <x:v>9643000</x:v>
      </x:c>
      <x:c r="H501" s="36" t="n">
        <x:v>0.8794</x:v>
      </x:c>
      <x:c r="I501" s="22" t="n">
        <x:f>IF(G501="","",IF(ISNUMBER(H501),G501,""))</x:f>
        <x:v>9643000</x:v>
      </x:c>
      <x:c r="J501" s="22" t="n">
        <x:f>IF(I501="","",I501*H501)</x:f>
        <x:v>8480054.2</x:v>
      </x:c>
      <x:c r="K501" t="str">
        <x:f>IF(G501="","MISSING OEWS",IF(ISNUMBER(H501),"MATCHED","MISSING WHARTON"))</x:f>
        <x:v>MATCHED</x:v>
      </x:c>
    </x:row>
    <x:row r="502">
      <x:c r="A502" t="str">
        <x:v>22</x:v>
      </x:c>
      <x:c r="B502" t="str">
        <x:v>Utilities</x:v>
      </x:c>
      <x:c r="C502" t="str">
        <x:v>27-1024</x:v>
      </x:c>
      <x:c r="D502" t="str">
        <x:v>Graphic Designers</x:v>
      </x:c>
      <x:c r="E502" s="22" t="n">
        <x:v>130</x:v>
      </x:c>
      <x:c r="F502" s="22" t="n">
        <x:v>96550</x:v>
      </x:c>
      <x:c r="G502" s="22" t="n">
        <x:f>IF(OR(E502="",F502=""),"",E502*F502)</x:f>
        <x:v>12551500</x:v>
      </x:c>
      <x:c r="H502" s="36" t="n">
        <x:v>0.7375</x:v>
      </x:c>
      <x:c r="I502" s="22" t="n">
        <x:f>IF(G502="","",IF(ISNUMBER(H502),G502,""))</x:f>
        <x:v>12551500</x:v>
      </x:c>
      <x:c r="J502" s="22" t="n">
        <x:f>IF(I502="","",I502*H502)</x:f>
        <x:v>9256731.25</x:v>
      </x:c>
      <x:c r="K502" t="str">
        <x:f>IF(G502="","MISSING OEWS",IF(ISNUMBER(H502),"MATCHED","MISSING WHARTON"))</x:f>
        <x:v>MATCHED</x:v>
      </x:c>
    </x:row>
    <x:row r="503">
      <x:c r="A503" t="str">
        <x:v>22</x:v>
      </x:c>
      <x:c r="B503" t="str">
        <x:v>Utilities</x:v>
      </x:c>
      <x:c r="C503" t="str">
        <x:v>27-3031</x:v>
      </x:c>
      <x:c r="D503" t="str">
        <x:v>Public Relations Specialists</x:v>
      </x:c>
      <x:c r="E503" s="22" t="n">
        <x:v>1880</x:v>
      </x:c>
      <x:c r="F503" s="22" t="n">
        <x:v>102640</x:v>
      </x:c>
      <x:c r="G503" s="22" t="n">
        <x:f>IF(OR(E503="",F503=""),"",E503*F503)</x:f>
        <x:v>192963200</x:v>
      </x:c>
      <x:c r="H503" s="36" t="n">
        <x:v>0.575</x:v>
      </x:c>
      <x:c r="I503" s="22" t="n">
        <x:f>IF(G503="","",IF(ISNUMBER(H503),G503,""))</x:f>
        <x:v>192963200</x:v>
      </x:c>
      <x:c r="J503" s="22" t="n">
        <x:f>IF(I503="","",I503*H503)</x:f>
        <x:v>110953839.99999999</x:v>
      </x:c>
      <x:c r="K503" t="str">
        <x:f>IF(G503="","MISSING OEWS",IF(ISNUMBER(H503),"MATCHED","MISSING WHARTON"))</x:f>
        <x:v>MATCHED</x:v>
      </x:c>
    </x:row>
    <x:row r="504">
      <x:c r="A504" t="str">
        <x:v>22</x:v>
      </x:c>
      <x:c r="B504" t="str">
        <x:v>Utilities</x:v>
      </x:c>
      <x:c r="C504" t="str">
        <x:v>27-3042</x:v>
      </x:c>
      <x:c r="D504" t="str">
        <x:v>Technical Writers</x:v>
      </x:c>
      <x:c r="E504" s="22" t="n">
        <x:v>250</x:v>
      </x:c>
      <x:c r="F504" s="22" t="n">
        <x:v>124940</x:v>
      </x:c>
      <x:c r="G504" s="22" t="n">
        <x:f>IF(OR(E504="",F504=""),"",E504*F504)</x:f>
        <x:v>31235000</x:v>
      </x:c>
      <x:c r="H504" s="36" t="n">
        <x:v>0.71</x:v>
      </x:c>
      <x:c r="I504" s="22" t="n">
        <x:f>IF(G504="","",IF(ISNUMBER(H504),G504,""))</x:f>
        <x:v>31235000</x:v>
      </x:c>
      <x:c r="J504" s="22" t="n">
        <x:f>IF(I504="","",I504*H504)</x:f>
        <x:v>22176850</x:v>
      </x:c>
      <x:c r="K504" t="str">
        <x:f>IF(G504="","MISSING OEWS",IF(ISNUMBER(H504),"MATCHED","MISSING WHARTON"))</x:f>
        <x:v>MATCHED</x:v>
      </x:c>
    </x:row>
    <x:row r="505">
      <x:c r="A505" t="str">
        <x:v>22</x:v>
      </x:c>
      <x:c r="B505" t="str">
        <x:v>Utilities</x:v>
      </x:c>
      <x:c r="C505" t="str">
        <x:v>27-3043</x:v>
      </x:c>
      <x:c r="D505" t="str">
        <x:v>Writers and Authors</x:v>
      </x:c>
      <x:c r="E505" s="22" t="n">
        <x:v>40</x:v>
      </x:c>
      <x:c r="F505" s="22" t="n">
        <x:v>119850</x:v>
      </x:c>
      <x:c r="G505" s="22" t="n">
        <x:f>IF(OR(E505="",F505=""),"",E505*F505)</x:f>
        <x:v>4794000</x:v>
      </x:c>
      <x:c r="H505" s="36" t="n">
        <x:v>0.7744</x:v>
      </x:c>
      <x:c r="I505" s="22" t="n">
        <x:f>IF(G505="","",IF(ISNUMBER(H505),G505,""))</x:f>
        <x:v>4794000</x:v>
      </x:c>
      <x:c r="J505" s="22" t="n">
        <x:f>IF(I505="","",I505*H505)</x:f>
        <x:v>3712473.6</x:v>
      </x:c>
      <x:c r="K505" t="str">
        <x:f>IF(G505="","MISSING OEWS",IF(ISNUMBER(H505),"MATCHED","MISSING WHARTON"))</x:f>
        <x:v>MATCHED</x:v>
      </x:c>
    </x:row>
    <x:row r="506">
      <x:c r="A506" t="str">
        <x:v>22</x:v>
      </x:c>
      <x:c r="B506" t="str">
        <x:v>Utilities</x:v>
      </x:c>
      <x:c r="C506" t="str">
        <x:v>29-1141</x:v>
      </x:c>
      <x:c r="D506" t="str">
        <x:v>Registered Nurses</x:v>
      </x:c>
      <x:c r="E506" s="22" t="n">
        <x:v>70</x:v>
      </x:c>
      <x:c r="F506" s="22" t="n">
        <x:v>94110</x:v>
      </x:c>
      <x:c r="G506" s="22" t="n">
        <x:f>IF(OR(E506="",F506=""),"",E506*F506)</x:f>
        <x:v>6587700</x:v>
      </x:c>
      <x:c r="H506" s="36" t="n">
        <x:v>0.19579999999999997</x:v>
      </x:c>
      <x:c r="I506" s="22" t="n">
        <x:f>IF(G506="","",IF(ISNUMBER(H506),G506,""))</x:f>
        <x:v>6587700</x:v>
      </x:c>
      <x:c r="J506" s="22" t="n">
        <x:f>IF(I506="","",I506*H506)</x:f>
        <x:v>1289871.66</x:v>
      </x:c>
      <x:c r="K506" t="str">
        <x:f>IF(G506="","MISSING OEWS",IF(ISNUMBER(H506),"MATCHED","MISSING WHARTON"))</x:f>
        <x:v>MATCHED</x:v>
      </x:c>
    </x:row>
    <x:row r="507">
      <x:c r="A507" t="str">
        <x:v>22</x:v>
      </x:c>
      <x:c r="B507" t="str">
        <x:v>Utilities</x:v>
      </x:c>
      <x:c r="C507" t="str">
        <x:v>33-1021</x:v>
      </x:c>
      <x:c r="D507" t="str">
        <x:v>First-Line Supervisors of Firefighting and Prevention Workers</x:v>
      </x:c>
      <x:c r="E507" s="22" t="n">
        <x:v>40</x:v>
      </x:c>
      <x:c r="F507" s="22" t="n">
        <x:v>121550</x:v>
      </x:c>
      <x:c r="G507" s="22" t="n">
        <x:f>IF(OR(E507="",F507=""),"",E507*F507)</x:f>
        <x:v>4862000</x:v>
      </x:c>
      <x:c r="H507" s="36" t="n">
        <x:v>0.2267</x:v>
      </x:c>
      <x:c r="I507" s="22" t="n">
        <x:f>IF(G507="","",IF(ISNUMBER(H507),G507,""))</x:f>
        <x:v>4862000</x:v>
      </x:c>
      <x:c r="J507" s="22" t="n">
        <x:f>IF(I507="","",I507*H507)</x:f>
        <x:v>1102215.4000000001</x:v>
      </x:c>
      <x:c r="K507" t="str">
        <x:f>IF(G507="","MISSING OEWS",IF(ISNUMBER(H507),"MATCHED","MISSING WHARTON"))</x:f>
        <x:v>MATCHED</x:v>
      </x:c>
    </x:row>
    <x:row r="508">
      <x:c r="A508" t="str">
        <x:v>22</x:v>
      </x:c>
      <x:c r="B508" t="str">
        <x:v>Utilities</x:v>
      </x:c>
      <x:c r="C508" t="str">
        <x:v>33-1091</x:v>
      </x:c>
      <x:c r="D508" t="str">
        <x:v>First-Line Supervisors of Security Workers</x:v>
      </x:c>
      <x:c r="E508" s="22" t="n">
        <x:v>630</x:v>
      </x:c>
      <x:c r="F508" s="22" t="n">
        <x:v>104960</x:v>
      </x:c>
      <x:c r="G508" s="22" t="n">
        <x:f>IF(OR(E508="",F508=""),"",E508*F508)</x:f>
        <x:v>66124800</x:v>
      </x:c>
      <x:c r="H508" s="36" t="n">
        <x:v>0.39289999999999997</x:v>
      </x:c>
      <x:c r="I508" s="22" t="n">
        <x:f>IF(G508="","",IF(ISNUMBER(H508),G508,""))</x:f>
        <x:v>66124800</x:v>
      </x:c>
      <x:c r="J508" s="22" t="n">
        <x:f>IF(I508="","",I508*H508)</x:f>
        <x:v>25980433.919999998</x:v>
      </x:c>
      <x:c r="K508" t="str">
        <x:f>IF(G508="","MISSING OEWS",IF(ISNUMBER(H508),"MATCHED","MISSING WHARTON"))</x:f>
        <x:v>MATCHED</x:v>
      </x:c>
    </x:row>
    <x:row r="509">
      <x:c r="A509" t="str">
        <x:v>22</x:v>
      </x:c>
      <x:c r="B509" t="str">
        <x:v>Utilities</x:v>
      </x:c>
      <x:c r="C509" t="str">
        <x:v>33-1099</x:v>
      </x:c>
      <x:c r="D509" t="str">
        <x:v>First-Line Supervisors of Protective Service Workers, All Other</x:v>
      </x:c>
      <x:c r="E509" s="22" t="n">
        <x:v>40</x:v>
      </x:c>
      <x:c r="F509" s="22" t="n">
        <x:v>109600</x:v>
      </x:c>
      <x:c r="G509" s="22" t="n">
        <x:f>IF(OR(E509="",F509=""),"",E509*F509)</x:f>
        <x:v>4384000</x:v>
      </x:c>
      <x:c r="H509" s="36"/>
      <x:c r="I509" s="22" t="str">
        <x:f>IF(G509="","",IF(ISNUMBER(H509),G509,""))</x:f>
      </x:c>
      <x:c r="J509" s="22" t="str">
        <x:f>IF(I509="","",I509*H509)</x:f>
      </x:c>
      <x:c r="K509" t="str">
        <x:f>IF(G509="","MISSING OEWS",IF(ISNUMBER(H509),"MATCHED","MISSING WHARTON"))</x:f>
        <x:v>MISSING WHARTON</x:v>
      </x:c>
    </x:row>
    <x:row r="510">
      <x:c r="A510" t="str">
        <x:v>22</x:v>
      </x:c>
      <x:c r="B510" t="str">
        <x:v>Utilities</x:v>
      </x:c>
      <x:c r="C510" t="str">
        <x:v>33-2011</x:v>
      </x:c>
      <x:c r="D510" t="str">
        <x:v>Firefighters</x:v>
      </x:c>
      <x:c r="E510" s="22" t="n">
        <x:v>70</x:v>
      </x:c>
      <x:c r="F510" s="22" t="n">
        <x:v>93060</x:v>
      </x:c>
      <x:c r="G510" s="22" t="n">
        <x:f>IF(OR(E510="",F510=""),"",E510*F510)</x:f>
        <x:v>6514200</x:v>
      </x:c>
      <x:c r="H510" s="36" t="n">
        <x:v>0.0317</x:v>
      </x:c>
      <x:c r="I510" s="22" t="n">
        <x:f>IF(G510="","",IF(ISNUMBER(H510),G510,""))</x:f>
        <x:v>6514200</x:v>
      </x:c>
      <x:c r="J510" s="22" t="n">
        <x:f>IF(I510="","",I510*H510)</x:f>
        <x:v>206500.13999999998</x:v>
      </x:c>
      <x:c r="K510" t="str">
        <x:f>IF(G510="","MISSING OEWS",IF(ISNUMBER(H510),"MATCHED","MISSING WHARTON"))</x:f>
        <x:v>MATCHED</x:v>
      </x:c>
    </x:row>
    <x:row r="511">
      <x:c r="A511" t="str">
        <x:v>22</x:v>
      </x:c>
      <x:c r="B511" t="str">
        <x:v>Utilities</x:v>
      </x:c>
      <x:c r="C511" t="str">
        <x:v>33-9021</x:v>
      </x:c>
      <x:c r="D511" t="str">
        <x:v>Private Detectives and Investigators</x:v>
      </x:c>
      <x:c r="E511" s="22"/>
      <x:c r="F511" s="22" t="n">
        <x:v>89850</x:v>
      </x:c>
      <x:c r="G511" s="22" t="str">
        <x:f>IF(OR(E511="",F511=""),"",E511*F511)</x:f>
      </x:c>
      <x:c r="H511" s="36" t="n">
        <x:v>0.33240000000000003</x:v>
      </x:c>
      <x:c r="I511" s="22" t="str">
        <x:f>IF(G511="","",IF(ISNUMBER(H511),G511,""))</x:f>
      </x:c>
      <x:c r="J511" s="22" t="str">
        <x:f>IF(I511="","",I511*H511)</x:f>
      </x:c>
      <x:c r="K511" t="str">
        <x:f>IF(G511="","MISSING OEWS",IF(ISNUMBER(H511),"MATCHED","MISSING WHARTON"))</x:f>
        <x:v>MISSING OEWS</x:v>
      </x:c>
    </x:row>
    <x:row r="512">
      <x:c r="A512" t="str">
        <x:v>22</x:v>
      </x:c>
      <x:c r="B512" t="str">
        <x:v>Utilities</x:v>
      </x:c>
      <x:c r="C512" t="str">
        <x:v>33-9032</x:v>
      </x:c>
      <x:c r="D512" t="str">
        <x:v>Security Guards</x:v>
      </x:c>
      <x:c r="E512" s="22" t="n">
        <x:v>4740</x:v>
      </x:c>
      <x:c r="F512" s="22" t="n">
        <x:v>68330</x:v>
      </x:c>
      <x:c r="G512" s="22" t="n">
        <x:f>IF(OR(E512="",F512=""),"",E512*F512)</x:f>
        <x:v>323884200</x:v>
      </x:c>
      <x:c r="H512" s="36" t="n">
        <x:v>0.13570000000000002</x:v>
      </x:c>
      <x:c r="I512" s="22" t="n">
        <x:f>IF(G512="","",IF(ISNUMBER(H512),G512,""))</x:f>
        <x:v>323884200</x:v>
      </x:c>
      <x:c r="J512" s="22" t="n">
        <x:f>IF(I512="","",I512*H512)</x:f>
        <x:v>43951085.940000005</x:v>
      </x:c>
      <x:c r="K512" t="str">
        <x:f>IF(G512="","MISSING OEWS",IF(ISNUMBER(H512),"MATCHED","MISSING WHARTON"))</x:f>
        <x:v>MATCHED</x:v>
      </x:c>
    </x:row>
    <x:row r="513">
      <x:c r="A513" t="str">
        <x:v>22</x:v>
      </x:c>
      <x:c r="B513" t="str">
        <x:v>Utilities</x:v>
      </x:c>
      <x:c r="C513" t="str">
        <x:v>33-9099</x:v>
      </x:c>
      <x:c r="D513" t="str">
        <x:v>Protective Service Workers, All Other</x:v>
      </x:c>
      <x:c r="E513" s="22" t="n">
        <x:v>100</x:v>
      </x:c>
      <x:c r="F513" s="22" t="n">
        <x:v>110060</x:v>
      </x:c>
      <x:c r="G513" s="22" t="n">
        <x:f>IF(OR(E513="",F513=""),"",E513*F513)</x:f>
        <x:v>11006000</x:v>
      </x:c>
      <x:c r="H513" s="36" t="n">
        <x:v>0.3357</x:v>
      </x:c>
      <x:c r="I513" s="22" t="n">
        <x:f>IF(G513="","",IF(ISNUMBER(H513),G513,""))</x:f>
        <x:v>11006000</x:v>
      </x:c>
      <x:c r="J513" s="22" t="n">
        <x:f>IF(I513="","",I513*H513)</x:f>
        <x:v>3694714.2</x:v>
      </x:c>
      <x:c r="K513" t="str">
        <x:f>IF(G513="","MISSING OEWS",IF(ISNUMBER(H513),"MATCHED","MISSING WHARTON"))</x:f>
        <x:v>MATCHED</x:v>
      </x:c>
    </x:row>
    <x:row r="514">
      <x:c r="A514" t="str">
        <x:v>22</x:v>
      </x:c>
      <x:c r="B514" t="str">
        <x:v>Utilities</x:v>
      </x:c>
      <x:c r="C514" t="str">
        <x:v>37-1012</x:v>
      </x:c>
      <x:c r="D514" t="str">
        <x:v>First-Line Supervisors of Landscaping, Lawn Service, and Groundskeeping Workers</x:v>
      </x:c>
      <x:c r="E514" s="22" t="n">
        <x:v>290</x:v>
      </x:c>
      <x:c r="F514" s="22" t="n">
        <x:v>79960</x:v>
      </x:c>
      <x:c r="G514" s="22" t="n">
        <x:f>IF(OR(E514="",F514=""),"",E514*F514)</x:f>
        <x:v>23188400</x:v>
      </x:c>
      <x:c r="H514" s="36" t="n">
        <x:v>0.2357</x:v>
      </x:c>
      <x:c r="I514" s="22" t="n">
        <x:f>IF(G514="","",IF(ISNUMBER(H514),G514,""))</x:f>
        <x:v>23188400</x:v>
      </x:c>
      <x:c r="J514" s="22" t="n">
        <x:f>IF(I514="","",I514*H514)</x:f>
        <x:v>5465505.88</x:v>
      </x:c>
      <x:c r="K514" t="str">
        <x:f>IF(G514="","MISSING OEWS",IF(ISNUMBER(H514),"MATCHED","MISSING WHARTON"))</x:f>
        <x:v>MATCHED</x:v>
      </x:c>
    </x:row>
    <x:row r="515">
      <x:c r="A515" t="str">
        <x:v>22</x:v>
      </x:c>
      <x:c r="B515" t="str">
        <x:v>Utilities</x:v>
      </x:c>
      <x:c r="C515" t="str">
        <x:v>37-2011</x:v>
      </x:c>
      <x:c r="D515" t="str">
        <x:v>Janitors and Cleaners, Except Maids and Housekeeping Cleaners</x:v>
      </x:c>
      <x:c r="E515" s="22" t="n">
        <x:v>620</x:v>
      </x:c>
      <x:c r="F515" s="22" t="n">
        <x:v>47500</x:v>
      </x:c>
      <x:c r="G515" s="22" t="n">
        <x:f>IF(OR(E515="",F515=""),"",E515*F515)</x:f>
        <x:v>29450000</x:v>
      </x:c>
      <x:c r="H515" s="36" t="n">
        <x:v>0</x:v>
      </x:c>
      <x:c r="I515" s="22" t="n">
        <x:f>IF(G515="","",IF(ISNUMBER(H515),G515,""))</x:f>
        <x:v>29450000</x:v>
      </x:c>
      <x:c r="J515" s="22" t="n">
        <x:f>IF(I515="","",I515*H515)</x:f>
        <x:v>0</x:v>
      </x:c>
      <x:c r="K515" t="str">
        <x:f>IF(G515="","MISSING OEWS",IF(ISNUMBER(H515),"MATCHED","MISSING WHARTON"))</x:f>
        <x:v>MATCHED</x:v>
      </x:c>
    </x:row>
    <x:row r="516">
      <x:c r="A516" t="str">
        <x:v>22</x:v>
      </x:c>
      <x:c r="B516" t="str">
        <x:v>Utilities</x:v>
      </x:c>
      <x:c r="C516" t="str">
        <x:v>37-3011</x:v>
      </x:c>
      <x:c r="D516" t="str">
        <x:v>Landscaping and Groundskeeping Workers</x:v>
      </x:c>
      <x:c r="E516" s="22" t="n">
        <x:v>1570</x:v>
      </x:c>
      <x:c r="F516" s="22" t="n">
        <x:v>47060</x:v>
      </x:c>
      <x:c r="G516" s="22" t="n">
        <x:f>IF(OR(E516="",F516=""),"",E516*F516)</x:f>
        <x:v>73884200</x:v>
      </x:c>
      <x:c r="H516" s="36" t="n">
        <x:v>0</x:v>
      </x:c>
      <x:c r="I516" s="22" t="n">
        <x:f>IF(G516="","",IF(ISNUMBER(H516),G516,""))</x:f>
        <x:v>73884200</x:v>
      </x:c>
      <x:c r="J516" s="22" t="n">
        <x:f>IF(I516="","",I516*H516)</x:f>
        <x:v>0</x:v>
      </x:c>
      <x:c r="K516" t="str">
        <x:f>IF(G516="","MISSING OEWS",IF(ISNUMBER(H516),"MATCHED","MISSING WHARTON"))</x:f>
        <x:v>MATCHED</x:v>
      </x:c>
    </x:row>
    <x:row r="517">
      <x:c r="A517" t="str">
        <x:v>22</x:v>
      </x:c>
      <x:c r="B517" t="str">
        <x:v>Utilities</x:v>
      </x:c>
      <x:c r="C517" t="str">
        <x:v>37-3013</x:v>
      </x:c>
      <x:c r="D517" t="str">
        <x:v>Tree Trimmers and Pruners</x:v>
      </x:c>
      <x:c r="E517" s="22" t="n">
        <x:v>1040</x:v>
      </x:c>
      <x:c r="F517" s="22" t="n">
        <x:v>65010</x:v>
      </x:c>
      <x:c r="G517" s="22" t="n">
        <x:f>IF(OR(E517="",F517=""),"",E517*F517)</x:f>
        <x:v>67610400</x:v>
      </x:c>
      <x:c r="H517" s="36" t="n">
        <x:v>0</x:v>
      </x:c>
      <x:c r="I517" s="22" t="n">
        <x:f>IF(G517="","",IF(ISNUMBER(H517),G517,""))</x:f>
        <x:v>67610400</x:v>
      </x:c>
      <x:c r="J517" s="22" t="n">
        <x:f>IF(I517="","",I517*H517)</x:f>
        <x:v>0</x:v>
      </x:c>
      <x:c r="K517" t="str">
        <x:f>IF(G517="","MISSING OEWS",IF(ISNUMBER(H517),"MATCHED","MISSING WHARTON"))</x:f>
        <x:v>MATCHED</x:v>
      </x:c>
    </x:row>
    <x:row r="518">
      <x:c r="A518" t="str">
        <x:v>22</x:v>
      </x:c>
      <x:c r="B518" t="str">
        <x:v>Utilities</x:v>
      </x:c>
      <x:c r="C518" t="str">
        <x:v>37-3019</x:v>
      </x:c>
      <x:c r="D518" t="str">
        <x:v>Grounds Maintenance Workers, All Other</x:v>
      </x:c>
      <x:c r="E518" s="22" t="n">
        <x:v>30</x:v>
      </x:c>
      <x:c r="F518" s="22" t="n">
        <x:v>60910</x:v>
      </x:c>
      <x:c r="G518" s="22" t="n">
        <x:f>IF(OR(E518="",F518=""),"",E518*F518)</x:f>
        <x:v>1827300</x:v>
      </x:c>
      <x:c r="H518" s="36"/>
      <x:c r="I518" s="22" t="str">
        <x:f>IF(G518="","",IF(ISNUMBER(H518),G518,""))</x:f>
      </x:c>
      <x:c r="J518" s="22" t="str">
        <x:f>IF(I518="","",I518*H518)</x:f>
      </x:c>
      <x:c r="K518" t="str">
        <x:f>IF(G518="","MISSING OEWS",IF(ISNUMBER(H518),"MATCHED","MISSING WHARTON"))</x:f>
        <x:v>MISSING WHARTON</x:v>
      </x:c>
    </x:row>
    <x:row r="519">
      <x:c r="A519" t="str">
        <x:v>22</x:v>
      </x:c>
      <x:c r="B519" t="str">
        <x:v>Utilities</x:v>
      </x:c>
      <x:c r="C519" t="str">
        <x:v>39-3091</x:v>
      </x:c>
      <x:c r="D519" t="str">
        <x:v>Amusement and Recreation Attendants</x:v>
      </x:c>
      <x:c r="E519" s="22"/>
      <x:c r="F519" s="22" t="n">
        <x:v>40970</x:v>
      </x:c>
      <x:c r="G519" s="22" t="str">
        <x:f>IF(OR(E519="",F519=""),"",E519*F519)</x:f>
      </x:c>
      <x:c r="H519" s="36" t="n">
        <x:v>0.25</x:v>
      </x:c>
      <x:c r="I519" s="22" t="str">
        <x:f>IF(G519="","",IF(ISNUMBER(H519),G519,""))</x:f>
      </x:c>
      <x:c r="J519" s="22" t="str">
        <x:f>IF(I519="","",I519*H519)</x:f>
      </x:c>
      <x:c r="K519" t="str">
        <x:f>IF(G519="","MISSING OEWS",IF(ISNUMBER(H519),"MATCHED","MISSING WHARTON"))</x:f>
        <x:v>MISSING OEWS</x:v>
      </x:c>
    </x:row>
    <x:row r="520">
      <x:c r="A520" t="str">
        <x:v>22</x:v>
      </x:c>
      <x:c r="B520" t="str">
        <x:v>Utilities</x:v>
      </x:c>
      <x:c r="C520" t="str">
        <x:v>41-1011</x:v>
      </x:c>
      <x:c r="D520" t="str">
        <x:v>First-Line Supervisors of Retail Sales Workers</x:v>
      </x:c>
      <x:c r="E520" s="22" t="n">
        <x:v>60</x:v>
      </x:c>
      <x:c r="F520" s="22" t="n">
        <x:v>72440</x:v>
      </x:c>
      <x:c r="G520" s="22" t="n">
        <x:f>IF(OR(E520="",F520=""),"",E520*F520)</x:f>
        <x:v>4346400</x:v>
      </x:c>
      <x:c r="H520" s="36" t="n">
        <x:v>0.4476</x:v>
      </x:c>
      <x:c r="I520" s="22" t="n">
        <x:f>IF(G520="","",IF(ISNUMBER(H520),G520,""))</x:f>
        <x:v>4346400</x:v>
      </x:c>
      <x:c r="J520" s="22" t="n">
        <x:f>IF(I520="","",I520*H520)</x:f>
        <x:v>1945448.64</x:v>
      </x:c>
      <x:c r="K520" t="str">
        <x:f>IF(G520="","MISSING OEWS",IF(ISNUMBER(H520),"MATCHED","MISSING WHARTON"))</x:f>
        <x:v>MATCHED</x:v>
      </x:c>
    </x:row>
    <x:row r="521">
      <x:c r="A521" t="str">
        <x:v>22</x:v>
      </x:c>
      <x:c r="B521" t="str">
        <x:v>Utilities</x:v>
      </x:c>
      <x:c r="C521" t="str">
        <x:v>41-1012</x:v>
      </x:c>
      <x:c r="D521" t="str">
        <x:v>First-Line Supervisors of Non-Retail Sales Workers</x:v>
      </x:c>
      <x:c r="E521" s="22" t="n">
        <x:v>230</x:v>
      </x:c>
      <x:c r="F521" s="22" t="n">
        <x:v>131430</x:v>
      </x:c>
      <x:c r="G521" s="22" t="n">
        <x:f>IF(OR(E521="",F521=""),"",E521*F521)</x:f>
        <x:v>30228900</x:v>
      </x:c>
      <x:c r="H521" s="36" t="n">
        <x:v>0.4833</x:v>
      </x:c>
      <x:c r="I521" s="22" t="n">
        <x:f>IF(G521="","",IF(ISNUMBER(H521),G521,""))</x:f>
        <x:v>30228900</x:v>
      </x:c>
      <x:c r="J521" s="22" t="n">
        <x:f>IF(I521="","",I521*H521)</x:f>
        <x:v>14609627.370000001</x:v>
      </x:c>
      <x:c r="K521" t="str">
        <x:f>IF(G521="","MISSING OEWS",IF(ISNUMBER(H521),"MATCHED","MISSING WHARTON"))</x:f>
        <x:v>MATCHED</x:v>
      </x:c>
    </x:row>
    <x:row r="522">
      <x:c r="A522" t="str">
        <x:v>22</x:v>
      </x:c>
      <x:c r="B522" t="str">
        <x:v>Utilities</x:v>
      </x:c>
      <x:c r="C522" t="str">
        <x:v>41-2011</x:v>
      </x:c>
      <x:c r="D522" t="str">
        <x:v>Cashiers</x:v>
      </x:c>
      <x:c r="E522" s="22" t="n">
        <x:v>480</x:v>
      </x:c>
      <x:c r="F522" s="22" t="n">
        <x:v>46500</x:v>
      </x:c>
      <x:c r="G522" s="22" t="n">
        <x:f>IF(OR(E522="",F522=""),"",E522*F522)</x:f>
        <x:v>22320000</x:v>
      </x:c>
      <x:c r="H522" s="36" t="n">
        <x:v>0.6672</x:v>
      </x:c>
      <x:c r="I522" s="22" t="n">
        <x:f>IF(G522="","",IF(ISNUMBER(H522),G522,""))</x:f>
        <x:v>22320000</x:v>
      </x:c>
      <x:c r="J522" s="22" t="n">
        <x:f>IF(I522="","",I522*H522)</x:f>
        <x:v>14891904</x:v>
      </x:c>
      <x:c r="K522" t="str">
        <x:f>IF(G522="","MISSING OEWS",IF(ISNUMBER(H522),"MATCHED","MISSING WHARTON"))</x:f>
        <x:v>MATCHED</x:v>
      </x:c>
    </x:row>
    <x:row r="523">
      <x:c r="A523" t="str">
        <x:v>22</x:v>
      </x:c>
      <x:c r="B523" t="str">
        <x:v>Utilities</x:v>
      </x:c>
      <x:c r="C523" t="str">
        <x:v>41-2021</x:v>
      </x:c>
      <x:c r="D523" t="str">
        <x:v>Counter and Rental Clerks</x:v>
      </x:c>
      <x:c r="E523" s="22"/>
      <x:c r="F523" s="22" t="n">
        <x:v>38510</x:v>
      </x:c>
      <x:c r="G523" s="22" t="str">
        <x:f>IF(OR(E523="",F523=""),"",E523*F523)</x:f>
      </x:c>
      <x:c r="H523" s="36" t="n">
        <x:v>0.7719</x:v>
      </x:c>
      <x:c r="I523" s="22" t="str">
        <x:f>IF(G523="","",IF(ISNUMBER(H523),G523,""))</x:f>
      </x:c>
      <x:c r="J523" s="22" t="str">
        <x:f>IF(I523="","",I523*H523)</x:f>
      </x:c>
      <x:c r="K523" t="str">
        <x:f>IF(G523="","MISSING OEWS",IF(ISNUMBER(H523),"MATCHED","MISSING WHARTON"))</x:f>
        <x:v>MISSING OEWS</x:v>
      </x:c>
    </x:row>
    <x:row r="524">
      <x:c r="A524" t="str">
        <x:v>22</x:v>
      </x:c>
      <x:c r="B524" t="str">
        <x:v>Utilities</x:v>
      </x:c>
      <x:c r="C524" t="str">
        <x:v>41-2031</x:v>
      </x:c>
      <x:c r="D524" t="str">
        <x:v>Retail Salespersons</x:v>
      </x:c>
      <x:c r="E524" s="22" t="n">
        <x:v>80</x:v>
      </x:c>
      <x:c r="F524" s="22" t="n">
        <x:v>46730</x:v>
      </x:c>
      <x:c r="G524" s="22" t="n">
        <x:f>IF(OR(E524="",F524=""),"",E524*F524)</x:f>
        <x:v>3738400</x:v>
      </x:c>
      <x:c r="H524" s="36" t="n">
        <x:v>0.4938</x:v>
      </x:c>
      <x:c r="I524" s="22" t="n">
        <x:f>IF(G524="","",IF(ISNUMBER(H524),G524,""))</x:f>
        <x:v>3738400</x:v>
      </x:c>
      <x:c r="J524" s="22" t="n">
        <x:f>IF(I524="","",I524*H524)</x:f>
        <x:v>1846021.9200000002</x:v>
      </x:c>
      <x:c r="K524" t="str">
        <x:f>IF(G524="","MISSING OEWS",IF(ISNUMBER(H524),"MATCHED","MISSING WHARTON"))</x:f>
        <x:v>MATCHED</x:v>
      </x:c>
    </x:row>
    <x:row r="525">
      <x:c r="A525" t="str">
        <x:v>22</x:v>
      </x:c>
      <x:c r="B525" t="str">
        <x:v>Utilities</x:v>
      </x:c>
      <x:c r="C525" t="str">
        <x:v>41-3031</x:v>
      </x:c>
      <x:c r="D525" t="str">
        <x:v>Securities, Commodities, and Financial Services Sales Agents</x:v>
      </x:c>
      <x:c r="E525" s="22" t="n">
        <x:v>330</x:v>
      </x:c>
      <x:c r="F525" s="22" t="n">
        <x:v>127260</x:v>
      </x:c>
      <x:c r="G525" s="22" t="n">
        <x:f>IF(OR(E525="",F525=""),"",E525*F525)</x:f>
        <x:v>41995800</x:v>
      </x:c>
      <x:c r="H525" s="36" t="n">
        <x:v>0.845</x:v>
      </x:c>
      <x:c r="I525" s="22" t="n">
        <x:f>IF(G525="","",IF(ISNUMBER(H525),G525,""))</x:f>
        <x:v>41995800</x:v>
      </x:c>
      <x:c r="J525" s="22" t="n">
        <x:f>IF(I525="","",I525*H525)</x:f>
        <x:v>35486451</x:v>
      </x:c>
      <x:c r="K525" t="str">
        <x:f>IF(G525="","MISSING OEWS",IF(ISNUMBER(H525),"MATCHED","MISSING WHARTON"))</x:f>
        <x:v>MATCHED</x:v>
      </x:c>
    </x:row>
    <x:row r="526">
      <x:c r="A526" t="str">
        <x:v>22</x:v>
      </x:c>
      <x:c r="B526" t="str">
        <x:v>Utilities</x:v>
      </x:c>
      <x:c r="C526" t="str">
        <x:v>41-3091</x:v>
      </x:c>
      <x:c r="D526" t="str">
        <x:v>Sales Representatives of Services, Except Advertising, Insurance, Financial Services, and Travel</x:v>
      </x:c>
      <x:c r="E526" s="22" t="n">
        <x:v>6170</x:v>
      </x:c>
      <x:c r="F526" s="22" t="n">
        <x:v>89140</x:v>
      </x:c>
      <x:c r="G526" s="22" t="n">
        <x:f>IF(OR(E526="",F526=""),"",E526*F526)</x:f>
        <x:v>549993800</x:v>
      </x:c>
      <x:c r="H526" s="36" t="n">
        <x:v>0.73</x:v>
      </x:c>
      <x:c r="I526" s="22" t="n">
        <x:f>IF(G526="","",IF(ISNUMBER(H526),G526,""))</x:f>
        <x:v>549993800</x:v>
      </x:c>
      <x:c r="J526" s="22" t="n">
        <x:f>IF(I526="","",I526*H526)</x:f>
        <x:v>401495474</x:v>
      </x:c>
      <x:c r="K526" t="str">
        <x:f>IF(G526="","MISSING OEWS",IF(ISNUMBER(H526),"MATCHED","MISSING WHARTON"))</x:f>
        <x:v>MATCHED</x:v>
      </x:c>
    </x:row>
    <x:row r="527">
      <x:c r="A527" t="str">
        <x:v>22</x:v>
      </x:c>
      <x:c r="B527" t="str">
        <x:v>Utilities</x:v>
      </x:c>
      <x:c r="C527" t="str">
        <x:v>41-4011</x:v>
      </x:c>
      <x:c r="D527" t="str">
        <x:v>Sales Representatives, Wholesale and Manufacturing, Technical and Scientific Products</x:v>
      </x:c>
      <x:c r="E527" s="22" t="n">
        <x:v>750</x:v>
      </x:c>
      <x:c r="F527" s="22" t="n">
        <x:v>98710</x:v>
      </x:c>
      <x:c r="G527" s="22" t="n">
        <x:f>IF(OR(E527="",F527=""),"",E527*F527)</x:f>
        <x:v>74032500</x:v>
      </x:c>
      <x:c r="H527" s="36" t="n">
        <x:v>0.6463</x:v>
      </x:c>
      <x:c r="I527" s="22" t="n">
        <x:f>IF(G527="","",IF(ISNUMBER(H527),G527,""))</x:f>
        <x:v>74032500</x:v>
      </x:c>
      <x:c r="J527" s="22" t="n">
        <x:f>IF(I527="","",I527*H527)</x:f>
        <x:v>47847204.75</x:v>
      </x:c>
      <x:c r="K527" t="str">
        <x:f>IF(G527="","MISSING OEWS",IF(ISNUMBER(H527),"MATCHED","MISSING WHARTON"))</x:f>
        <x:v>MATCHED</x:v>
      </x:c>
    </x:row>
    <x:row r="528">
      <x:c r="A528" t="str">
        <x:v>22</x:v>
      </x:c>
      <x:c r="B528" t="str">
        <x:v>Utilities</x:v>
      </x:c>
      <x:c r="C528" t="str">
        <x:v>41-4012</x:v>
      </x:c>
      <x:c r="D528" t="str">
        <x:v>Sales Representatives, Wholesale and Manufacturing, Except Technical and Scientific Products</x:v>
      </x:c>
      <x:c r="E528" s="22" t="n">
        <x:v>1090</x:v>
      </x:c>
      <x:c r="F528" s="22" t="n">
        <x:v>82430</x:v>
      </x:c>
      <x:c r="G528" s="22" t="n">
        <x:f>IF(OR(E528="",F528=""),"",E528*F528)</x:f>
        <x:v>89848700</x:v>
      </x:c>
      <x:c r="H528" s="36" t="n">
        <x:v>0.5105</x:v>
      </x:c>
      <x:c r="I528" s="22" t="n">
        <x:f>IF(G528="","",IF(ISNUMBER(H528),G528,""))</x:f>
        <x:v>89848700</x:v>
      </x:c>
      <x:c r="J528" s="22" t="n">
        <x:f>IF(I528="","",I528*H528)</x:f>
        <x:v>45867761.349999994</x:v>
      </x:c>
      <x:c r="K528" t="str">
        <x:f>IF(G528="","MISSING OEWS",IF(ISNUMBER(H528),"MATCHED","MISSING WHARTON"))</x:f>
        <x:v>MATCHED</x:v>
      </x:c>
    </x:row>
    <x:row r="529">
      <x:c r="A529" t="str">
        <x:v>22</x:v>
      </x:c>
      <x:c r="B529" t="str">
        <x:v>Utilities</x:v>
      </x:c>
      <x:c r="C529" t="str">
        <x:v>41-9022</x:v>
      </x:c>
      <x:c r="D529" t="str">
        <x:v>Real Estate Sales Agents</x:v>
      </x:c>
      <x:c r="E529" s="22" t="n">
        <x:v>510</x:v>
      </x:c>
      <x:c r="F529" s="22" t="n">
        <x:v>118500</x:v>
      </x:c>
      <x:c r="G529" s="22" t="n">
        <x:f>IF(OR(E529="",F529=""),"",E529*F529)</x:f>
        <x:v>60435000</x:v>
      </x:c>
      <x:c r="H529" s="36" t="n">
        <x:v>0.5939</x:v>
      </x:c>
      <x:c r="I529" s="22" t="n">
        <x:f>IF(G529="","",IF(ISNUMBER(H529),G529,""))</x:f>
        <x:v>60435000</x:v>
      </x:c>
      <x:c r="J529" s="22" t="n">
        <x:f>IF(I529="","",I529*H529)</x:f>
        <x:v>35892346.5</x:v>
      </x:c>
      <x:c r="K529" t="str">
        <x:f>IF(G529="","MISSING OEWS",IF(ISNUMBER(H529),"MATCHED","MISSING WHARTON"))</x:f>
        <x:v>MATCHED</x:v>
      </x:c>
    </x:row>
    <x:row r="530">
      <x:c r="A530" t="str">
        <x:v>22</x:v>
      </x:c>
      <x:c r="B530" t="str">
        <x:v>Utilities</x:v>
      </x:c>
      <x:c r="C530" t="str">
        <x:v>41-9031</x:v>
      </x:c>
      <x:c r="D530" t="str">
        <x:v>Sales Engineers</x:v>
      </x:c>
      <x:c r="E530" s="22" t="n">
        <x:v>240</x:v>
      </x:c>
      <x:c r="F530" s="22" t="n">
        <x:v>121600</x:v>
      </x:c>
      <x:c r="G530" s="22" t="n">
        <x:f>IF(OR(E530="",F530=""),"",E530*F530)</x:f>
        <x:v>29184000</x:v>
      </x:c>
      <x:c r="H530" s="36" t="n">
        <x:v>0.518</x:v>
      </x:c>
      <x:c r="I530" s="22" t="n">
        <x:f>IF(G530="","",IF(ISNUMBER(H530),G530,""))</x:f>
        <x:v>29184000</x:v>
      </x:c>
      <x:c r="J530" s="22" t="n">
        <x:f>IF(I530="","",I530*H530)</x:f>
        <x:v>15117312</x:v>
      </x:c>
      <x:c r="K530" t="str">
        <x:f>IF(G530="","MISSING OEWS",IF(ISNUMBER(H530),"MATCHED","MISSING WHARTON"))</x:f>
        <x:v>MATCHED</x:v>
      </x:c>
    </x:row>
    <x:row r="531">
      <x:c r="A531" t="str">
        <x:v>22</x:v>
      </x:c>
      <x:c r="B531" t="str">
        <x:v>Utilities</x:v>
      </x:c>
      <x:c r="C531" t="str">
        <x:v>41-9099</x:v>
      </x:c>
      <x:c r="D531" t="str">
        <x:v>Sales and Related Workers, All Other</x:v>
      </x:c>
      <x:c r="E531" s="22" t="n">
        <x:v>80</x:v>
      </x:c>
      <x:c r="F531" s="22" t="n">
        <x:v>78460</x:v>
      </x:c>
      <x:c r="G531" s="22" t="n">
        <x:f>IF(OR(E531="",F531=""),"",E531*F531)</x:f>
        <x:v>6276800</x:v>
      </x:c>
      <x:c r="H531" s="36"/>
      <x:c r="I531" s="22" t="str">
        <x:f>IF(G531="","",IF(ISNUMBER(H531),G531,""))</x:f>
      </x:c>
      <x:c r="J531" s="22" t="str">
        <x:f>IF(I531="","",I531*H531)</x:f>
      </x:c>
      <x:c r="K531" t="str">
        <x:f>IF(G531="","MISSING OEWS",IF(ISNUMBER(H531),"MATCHED","MISSING WHARTON"))</x:f>
        <x:v>MISSING WHARTON</x:v>
      </x:c>
    </x:row>
    <x:row r="532">
      <x:c r="A532" t="str">
        <x:v>22</x:v>
      </x:c>
      <x:c r="B532" t="str">
        <x:v>Utilities</x:v>
      </x:c>
      <x:c r="C532" t="str">
        <x:v>43-1011</x:v>
      </x:c>
      <x:c r="D532" t="str">
        <x:v>First-Line Supervisors of Office and Administrative Support Workers</x:v>
      </x:c>
      <x:c r="E532" s="22" t="n">
        <x:v>7990</x:v>
      </x:c>
      <x:c r="F532" s="22" t="n">
        <x:v>99300</x:v>
      </x:c>
      <x:c r="G532" s="22" t="n">
        <x:f>IF(OR(E532="",F532=""),"",E532*F532)</x:f>
        <x:v>793407000</x:v>
      </x:c>
      <x:c r="H532" s="36" t="n">
        <x:v>0.5034000000000001</x:v>
      </x:c>
      <x:c r="I532" s="22" t="n">
        <x:f>IF(G532="","",IF(ISNUMBER(H532),G532,""))</x:f>
        <x:v>793407000</x:v>
      </x:c>
      <x:c r="J532" s="22" t="n">
        <x:f>IF(I532="","",I532*H532)</x:f>
        <x:v>399401083.8000001</x:v>
      </x:c>
      <x:c r="K532" t="str">
        <x:f>IF(G532="","MISSING OEWS",IF(ISNUMBER(H532),"MATCHED","MISSING WHARTON"))</x:f>
        <x:v>MATCHED</x:v>
      </x:c>
    </x:row>
    <x:row r="533">
      <x:c r="A533" t="str">
        <x:v>22</x:v>
      </x:c>
      <x:c r="B533" t="str">
        <x:v>Utilities</x:v>
      </x:c>
      <x:c r="C533" t="str">
        <x:v>43-3011</x:v>
      </x:c>
      <x:c r="D533" t="str">
        <x:v>Bill and Account Collectors</x:v>
      </x:c>
      <x:c r="E533" s="22" t="n">
        <x:v>1330</x:v>
      </x:c>
      <x:c r="F533" s="22" t="n">
        <x:v>75080</x:v>
      </x:c>
      <x:c r="G533" s="22" t="n">
        <x:f>IF(OR(E533="",F533=""),"",E533*F533)</x:f>
        <x:v>99856400</x:v>
      </x:c>
      <x:c r="H533" s="36" t="n">
        <x:v>0.9</x:v>
      </x:c>
      <x:c r="I533" s="22" t="n">
        <x:f>IF(G533="","",IF(ISNUMBER(H533),G533,""))</x:f>
        <x:v>99856400</x:v>
      </x:c>
      <x:c r="J533" s="22" t="n">
        <x:f>IF(I533="","",I533*H533)</x:f>
        <x:v>89870760</x:v>
      </x:c>
      <x:c r="K533" t="str">
        <x:f>IF(G533="","MISSING OEWS",IF(ISNUMBER(H533),"MATCHED","MISSING WHARTON"))</x:f>
        <x:v>MATCHED</x:v>
      </x:c>
    </x:row>
    <x:row r="534">
      <x:c r="A534" t="str">
        <x:v>22</x:v>
      </x:c>
      <x:c r="B534" t="str">
        <x:v>Utilities</x:v>
      </x:c>
      <x:c r="C534" t="str">
        <x:v>43-3021</x:v>
      </x:c>
      <x:c r="D534" t="str">
        <x:v>Billing and Posting Clerks</x:v>
      </x:c>
      <x:c r="E534" s="22" t="n">
        <x:v>2820</x:v>
      </x:c>
      <x:c r="F534" s="22" t="n">
        <x:v>61110</x:v>
      </x:c>
      <x:c r="G534" s="22" t="n">
        <x:f>IF(OR(E534="",F534=""),"",E534*F534)</x:f>
        <x:v>172330200</x:v>
      </x:c>
      <x:c r="H534" s="36" t="n">
        <x:v>0.8617</x:v>
      </x:c>
      <x:c r="I534" s="22" t="n">
        <x:f>IF(G534="","",IF(ISNUMBER(H534),G534,""))</x:f>
        <x:v>172330200</x:v>
      </x:c>
      <x:c r="J534" s="22" t="n">
        <x:f>IF(I534="","",I534*H534)</x:f>
        <x:v>148496933.34</x:v>
      </x:c>
      <x:c r="K534" t="str">
        <x:f>IF(G534="","MISSING OEWS",IF(ISNUMBER(H534),"MATCHED","MISSING WHARTON"))</x:f>
        <x:v>MATCHED</x:v>
      </x:c>
    </x:row>
    <x:row r="535">
      <x:c r="A535" t="str">
        <x:v>22</x:v>
      </x:c>
      <x:c r="B535" t="str">
        <x:v>Utilities</x:v>
      </x:c>
      <x:c r="C535" t="str">
        <x:v>43-3031</x:v>
      </x:c>
      <x:c r="D535" t="str">
        <x:v>Bookkeeping, Accounting, and Auditing Clerks</x:v>
      </x:c>
      <x:c r="E535" s="22" t="n">
        <x:v>4740</x:v>
      </x:c>
      <x:c r="F535" s="22" t="n">
        <x:v>61050</x:v>
      </x:c>
      <x:c r="G535" s="22" t="n">
        <x:f>IF(OR(E535="",F535=""),"",E535*F535)</x:f>
        <x:v>289377000</x:v>
      </x:c>
      <x:c r="H535" s="36" t="n">
        <x:v>0.9517</x:v>
      </x:c>
      <x:c r="I535" s="22" t="n">
        <x:f>IF(G535="","",IF(ISNUMBER(H535),G535,""))</x:f>
        <x:v>289377000</x:v>
      </x:c>
      <x:c r="J535" s="22" t="n">
        <x:f>IF(I535="","",I535*H535)</x:f>
        <x:v>275400090.9</x:v>
      </x:c>
      <x:c r="K535" t="str">
        <x:f>IF(G535="","MISSING OEWS",IF(ISNUMBER(H535),"MATCHED","MISSING WHARTON"))</x:f>
        <x:v>MATCHED</x:v>
      </x:c>
    </x:row>
    <x:row r="536">
      <x:c r="A536" t="str">
        <x:v>22</x:v>
      </x:c>
      <x:c r="B536" t="str">
        <x:v>Utilities</x:v>
      </x:c>
      <x:c r="C536" t="str">
        <x:v>43-3051</x:v>
      </x:c>
      <x:c r="D536" t="str">
        <x:v>Payroll and Timekeeping Clerks</x:v>
      </x:c>
      <x:c r="E536" s="22" t="n">
        <x:v>490</x:v>
      </x:c>
      <x:c r="F536" s="22" t="n">
        <x:v>72770</x:v>
      </x:c>
      <x:c r="G536" s="22" t="n">
        <x:f>IF(OR(E536="",F536=""),"",E536*F536)</x:f>
        <x:v>35657300</x:v>
      </x:c>
      <x:c r="H536" s="36" t="n">
        <x:v>0.9409000000000001</x:v>
      </x:c>
      <x:c r="I536" s="22" t="n">
        <x:f>IF(G536="","",IF(ISNUMBER(H536),G536,""))</x:f>
        <x:v>35657300</x:v>
      </x:c>
      <x:c r="J536" s="22" t="n">
        <x:f>IF(I536="","",I536*H536)</x:f>
        <x:v>33549953.570000004</x:v>
      </x:c>
      <x:c r="K536" t="str">
        <x:f>IF(G536="","MISSING OEWS",IF(ISNUMBER(H536),"MATCHED","MISSING WHARTON"))</x:f>
        <x:v>MATCHED</x:v>
      </x:c>
    </x:row>
    <x:row r="537">
      <x:c r="A537" t="str">
        <x:v>22</x:v>
      </x:c>
      <x:c r="B537" t="str">
        <x:v>Utilities</x:v>
      </x:c>
      <x:c r="C537" t="str">
        <x:v>43-3061</x:v>
      </x:c>
      <x:c r="D537" t="str">
        <x:v>Procurement Clerks</x:v>
      </x:c>
      <x:c r="E537" s="22" t="n">
        <x:v>200</x:v>
      </x:c>
      <x:c r="F537" s="22" t="n">
        <x:v>61810</x:v>
      </x:c>
      <x:c r="G537" s="22" t="n">
        <x:f>IF(OR(E537="",F537=""),"",E537*F537)</x:f>
        <x:v>12362000</x:v>
      </x:c>
      <x:c r="H537" s="36" t="n">
        <x:v>0.8237000000000001</x:v>
      </x:c>
      <x:c r="I537" s="22" t="n">
        <x:f>IF(G537="","",IF(ISNUMBER(H537),G537,""))</x:f>
        <x:v>12362000</x:v>
      </x:c>
      <x:c r="J537" s="22" t="n">
        <x:f>IF(I537="","",I537*H537)</x:f>
        <x:v>10182579.4</x:v>
      </x:c>
      <x:c r="K537" t="str">
        <x:f>IF(G537="","MISSING OEWS",IF(ISNUMBER(H537),"MATCHED","MISSING WHARTON"))</x:f>
        <x:v>MATCHED</x:v>
      </x:c>
    </x:row>
    <x:row r="538">
      <x:c r="A538" t="str">
        <x:v>22</x:v>
      </x:c>
      <x:c r="B538" t="str">
        <x:v>Utilities</x:v>
      </x:c>
      <x:c r="C538" t="str">
        <x:v>43-3071</x:v>
      </x:c>
      <x:c r="D538" t="str">
        <x:v>Tellers</x:v>
      </x:c>
      <x:c r="E538" s="22"/>
      <x:c r="F538" s="22" t="n">
        <x:v>51070</x:v>
      </x:c>
      <x:c r="G538" s="22" t="str">
        <x:f>IF(OR(E538="",F538=""),"",E538*F538)</x:f>
      </x:c>
      <x:c r="H538" s="36" t="n">
        <x:v>0.9138</x:v>
      </x:c>
      <x:c r="I538" s="22" t="str">
        <x:f>IF(G538="","",IF(ISNUMBER(H538),G538,""))</x:f>
      </x:c>
      <x:c r="J538" s="22" t="str">
        <x:f>IF(I538="","",I538*H538)</x:f>
      </x:c>
      <x:c r="K538" t="str">
        <x:f>IF(G538="","MISSING OEWS",IF(ISNUMBER(H538),"MATCHED","MISSING WHARTON"))</x:f>
        <x:v>MISSING OEWS</x:v>
      </x:c>
    </x:row>
    <x:row r="539">
      <x:c r="A539" t="str">
        <x:v>22</x:v>
      </x:c>
      <x:c r="B539" t="str">
        <x:v>Utilities</x:v>
      </x:c>
      <x:c r="C539" t="str">
        <x:v>43-3099</x:v>
      </x:c>
      <x:c r="D539" t="str">
        <x:v>Financial Clerks, All Other</x:v>
      </x:c>
      <x:c r="E539" s="22" t="n">
        <x:v>80</x:v>
      </x:c>
      <x:c r="F539" s="22" t="n">
        <x:v>82950</x:v>
      </x:c>
      <x:c r="G539" s="22" t="n">
        <x:f>IF(OR(E539="",F539=""),"",E539*F539)</x:f>
        <x:v>6636000</x:v>
      </x:c>
      <x:c r="H539" s="36"/>
      <x:c r="I539" s="22" t="str">
        <x:f>IF(G539="","",IF(ISNUMBER(H539),G539,""))</x:f>
      </x:c>
      <x:c r="J539" s="22" t="str">
        <x:f>IF(I539="","",I539*H539)</x:f>
      </x:c>
      <x:c r="K539" t="str">
        <x:f>IF(G539="","MISSING OEWS",IF(ISNUMBER(H539),"MATCHED","MISSING WHARTON"))</x:f>
        <x:v>MISSING WHARTON</x:v>
      </x:c>
    </x:row>
    <x:row r="540">
      <x:c r="A540" t="str">
        <x:v>22</x:v>
      </x:c>
      <x:c r="B540" t="str">
        <x:v>Utilities</x:v>
      </x:c>
      <x:c r="C540" t="str">
        <x:v>43-4051</x:v>
      </x:c>
      <x:c r="D540" t="str">
        <x:v>Customer Service Representatives</x:v>
      </x:c>
      <x:c r="E540" s="22" t="n">
        <x:v>27180</x:v>
      </x:c>
      <x:c r="F540" s="22" t="n">
        <x:v>61620</x:v>
      </x:c>
      <x:c r="G540" s="22" t="n">
        <x:f>IF(OR(E540="",F540=""),"",E540*F540)</x:f>
        <x:v>1674831600</x:v>
      </x:c>
      <x:c r="H540" s="36" t="n">
        <x:v>0.82</x:v>
      </x:c>
      <x:c r="I540" s="22" t="n">
        <x:f>IF(G540="","",IF(ISNUMBER(H540),G540,""))</x:f>
        <x:v>1674831600</x:v>
      </x:c>
      <x:c r="J540" s="22" t="n">
        <x:f>IF(I540="","",I540*H540)</x:f>
        <x:v>1373361912</x:v>
      </x:c>
      <x:c r="K540" t="str">
        <x:f>IF(G540="","MISSING OEWS",IF(ISNUMBER(H540),"MATCHED","MISSING WHARTON"))</x:f>
        <x:v>MATCHED</x:v>
      </x:c>
    </x:row>
    <x:row r="541">
      <x:c r="A541" t="str">
        <x:v>22</x:v>
      </x:c>
      <x:c r="B541" t="str">
        <x:v>Utilities</x:v>
      </x:c>
      <x:c r="C541" t="str">
        <x:v>43-4071</x:v>
      </x:c>
      <x:c r="D541" t="str">
        <x:v>File Clerks</x:v>
      </x:c>
      <x:c r="E541" s="22" t="n">
        <x:v>180</x:v>
      </x:c>
      <x:c r="F541" s="22" t="n">
        <x:v>66670</x:v>
      </x:c>
      <x:c r="G541" s="22" t="n">
        <x:f>IF(OR(E541="",F541=""),"",E541*F541)</x:f>
        <x:v>12000600</x:v>
      </x:c>
      <x:c r="H541" s="36" t="n">
        <x:v>0.7526</x:v>
      </x:c>
      <x:c r="I541" s="22" t="n">
        <x:f>IF(G541="","",IF(ISNUMBER(H541),G541,""))</x:f>
        <x:v>12000600</x:v>
      </x:c>
      <x:c r="J541" s="22" t="n">
        <x:f>IF(I541="","",I541*H541)</x:f>
        <x:v>9031651.56</x:v>
      </x:c>
      <x:c r="K541" t="str">
        <x:f>IF(G541="","MISSING OEWS",IF(ISNUMBER(H541),"MATCHED","MISSING WHARTON"))</x:f>
        <x:v>MATCHED</x:v>
      </x:c>
    </x:row>
    <x:row r="542">
      <x:c r="A542" t="str">
        <x:v>22</x:v>
      </x:c>
      <x:c r="B542" t="str">
        <x:v>Utilities</x:v>
      </x:c>
      <x:c r="C542" t="str">
        <x:v>43-4151</x:v>
      </x:c>
      <x:c r="D542" t="str">
        <x:v>Order Clerks</x:v>
      </x:c>
      <x:c r="E542" s="22" t="n">
        <x:v>180</x:v>
      </x:c>
      <x:c r="F542" s="22" t="n">
        <x:v>72070</x:v>
      </x:c>
      <x:c r="G542" s="22" t="n">
        <x:f>IF(OR(E542="",F542=""),"",E542*F542)</x:f>
        <x:v>12972600</x:v>
      </x:c>
      <x:c r="H542" s="36" t="n">
        <x:v>0.9553</x:v>
      </x:c>
      <x:c r="I542" s="22" t="n">
        <x:f>IF(G542="","",IF(ISNUMBER(H542),G542,""))</x:f>
        <x:v>12972600</x:v>
      </x:c>
      <x:c r="J542" s="22" t="n">
        <x:f>IF(I542="","",I542*H542)</x:f>
        <x:v>12392724.780000001</x:v>
      </x:c>
      <x:c r="K542" t="str">
        <x:f>IF(G542="","MISSING OEWS",IF(ISNUMBER(H542),"MATCHED","MISSING WHARTON"))</x:f>
        <x:v>MATCHED</x:v>
      </x:c>
    </x:row>
    <x:row r="543">
      <x:c r="A543" t="str">
        <x:v>22</x:v>
      </x:c>
      <x:c r="B543" t="str">
        <x:v>Utilities</x:v>
      </x:c>
      <x:c r="C543" t="str">
        <x:v>43-4161</x:v>
      </x:c>
      <x:c r="D543" t="str">
        <x:v>Human Resources Assistants, Except Payroll and Timekeeping</x:v>
      </x:c>
      <x:c r="E543" s="22" t="n">
        <x:v>220</x:v>
      </x:c>
      <x:c r="F543" s="22" t="n">
        <x:v>63410</x:v>
      </x:c>
      <x:c r="G543" s="22" t="n">
        <x:f>IF(OR(E543="",F543=""),"",E543*F543)</x:f>
        <x:v>13950200</x:v>
      </x:c>
      <x:c r="H543" s="36" t="n">
        <x:v>0.8342</x:v>
      </x:c>
      <x:c r="I543" s="22" t="n">
        <x:f>IF(G543="","",IF(ISNUMBER(H543),G543,""))</x:f>
        <x:v>13950200</x:v>
      </x:c>
      <x:c r="J543" s="22" t="n">
        <x:f>IF(I543="","",I543*H543)</x:f>
        <x:v>11637256.84</x:v>
      </x:c>
      <x:c r="K543" t="str">
        <x:f>IF(G543="","MISSING OEWS",IF(ISNUMBER(H543),"MATCHED","MISSING WHARTON"))</x:f>
        <x:v>MATCHED</x:v>
      </x:c>
    </x:row>
    <x:row r="544">
      <x:c r="A544" t="str">
        <x:v>22</x:v>
      </x:c>
      <x:c r="B544" t="str">
        <x:v>Utilities</x:v>
      </x:c>
      <x:c r="C544" t="str">
        <x:v>43-4171</x:v>
      </x:c>
      <x:c r="D544" t="str">
        <x:v>Receptionists and Information Clerks</x:v>
      </x:c>
      <x:c r="E544" s="22" t="n">
        <x:v>670</x:v>
      </x:c>
      <x:c r="F544" s="22" t="n">
        <x:v>41160</x:v>
      </x:c>
      <x:c r="G544" s="22" t="n">
        <x:f>IF(OR(E544="",F544=""),"",E544*F544)</x:f>
        <x:v>27577200</x:v>
      </x:c>
      <x:c r="H544" s="36" t="n">
        <x:v>0.7368000000000001</x:v>
      </x:c>
      <x:c r="I544" s="22" t="n">
        <x:f>IF(G544="","",IF(ISNUMBER(H544),G544,""))</x:f>
        <x:v>27577200</x:v>
      </x:c>
      <x:c r="J544" s="22" t="n">
        <x:f>IF(I544="","",I544*H544)</x:f>
        <x:v>20318880.960000005</x:v>
      </x:c>
      <x:c r="K544" t="str">
        <x:f>IF(G544="","MISSING OEWS",IF(ISNUMBER(H544),"MATCHED","MISSING WHARTON"))</x:f>
        <x:v>MATCHED</x:v>
      </x:c>
    </x:row>
    <x:row r="545">
      <x:c r="A545" t="str">
        <x:v>22</x:v>
      </x:c>
      <x:c r="B545" t="str">
        <x:v>Utilities</x:v>
      </x:c>
      <x:c r="C545" t="str">
        <x:v>43-4199</x:v>
      </x:c>
      <x:c r="D545" t="str">
        <x:v>Information and Record Clerks, All Other</x:v>
      </x:c>
      <x:c r="E545" s="22" t="n">
        <x:v>240</x:v>
      </x:c>
      <x:c r="F545" s="22" t="n">
        <x:v>76090</x:v>
      </x:c>
      <x:c r="G545" s="22" t="n">
        <x:f>IF(OR(E545="",F545=""),"",E545*F545)</x:f>
        <x:v>18261600</x:v>
      </x:c>
      <x:c r="H545" s="36"/>
      <x:c r="I545" s="22" t="str">
        <x:f>IF(G545="","",IF(ISNUMBER(H545),G545,""))</x:f>
      </x:c>
      <x:c r="J545" s="22" t="str">
        <x:f>IF(I545="","",I545*H545)</x:f>
      </x:c>
      <x:c r="K545" t="str">
        <x:f>IF(G545="","MISSING OEWS",IF(ISNUMBER(H545),"MATCHED","MISSING WHARTON"))</x:f>
        <x:v>MISSING WHARTON</x:v>
      </x:c>
    </x:row>
    <x:row r="546">
      <x:c r="A546" t="str">
        <x:v>22</x:v>
      </x:c>
      <x:c r="B546" t="str">
        <x:v>Utilities</x:v>
      </x:c>
      <x:c r="C546" t="str">
        <x:v>43-5021</x:v>
      </x:c>
      <x:c r="D546" t="str">
        <x:v>Couriers and Messengers</x:v>
      </x:c>
      <x:c r="E546" s="22" t="n">
        <x:v>40</x:v>
      </x:c>
      <x:c r="F546" s="22" t="n">
        <x:v>42970</x:v>
      </x:c>
      <x:c r="G546" s="22" t="n">
        <x:f>IF(OR(E546="",F546=""),"",E546*F546)</x:f>
        <x:v>1718800</x:v>
      </x:c>
      <x:c r="H546" s="36" t="n">
        <x:v>0.2235</x:v>
      </x:c>
      <x:c r="I546" s="22" t="n">
        <x:f>IF(G546="","",IF(ISNUMBER(H546),G546,""))</x:f>
        <x:v>1718800</x:v>
      </x:c>
      <x:c r="J546" s="22" t="n">
        <x:f>IF(I546="","",I546*H546)</x:f>
        <x:v>384151.8</x:v>
      </x:c>
      <x:c r="K546" t="str">
        <x:f>IF(G546="","MISSING OEWS",IF(ISNUMBER(H546),"MATCHED","MISSING WHARTON"))</x:f>
        <x:v>MATCHED</x:v>
      </x:c>
    </x:row>
    <x:row r="547">
      <x:c r="A547" t="str">
        <x:v>22</x:v>
      </x:c>
      <x:c r="B547" t="str">
        <x:v>Utilities</x:v>
      </x:c>
      <x:c r="C547" t="str">
        <x:v>43-5032</x:v>
      </x:c>
      <x:c r="D547" t="str">
        <x:v>Dispatchers, Except Police, Fire, and Ambulance</x:v>
      </x:c>
      <x:c r="E547" s="22" t="n">
        <x:v>2710</x:v>
      </x:c>
      <x:c r="F547" s="22" t="n">
        <x:v>78890</x:v>
      </x:c>
      <x:c r="G547" s="22" t="n">
        <x:f>IF(OR(E547="",F547=""),"",E547*F547)</x:f>
        <x:v>213791900</x:v>
      </x:c>
      <x:c r="H547" s="36" t="n">
        <x:v>0.8192</x:v>
      </x:c>
      <x:c r="I547" s="22" t="n">
        <x:f>IF(G547="","",IF(ISNUMBER(H547),G547,""))</x:f>
        <x:v>213791900</x:v>
      </x:c>
      <x:c r="J547" s="22" t="n">
        <x:f>IF(I547="","",I547*H547)</x:f>
        <x:v>175138324.48000002</x:v>
      </x:c>
      <x:c r="K547" t="str">
        <x:f>IF(G547="","MISSING OEWS",IF(ISNUMBER(H547),"MATCHED","MISSING WHARTON"))</x:f>
        <x:v>MATCHED</x:v>
      </x:c>
    </x:row>
    <x:row r="548">
      <x:c r="A548" t="str">
        <x:v>22</x:v>
      </x:c>
      <x:c r="B548" t="str">
        <x:v>Utilities</x:v>
      </x:c>
      <x:c r="C548" t="str">
        <x:v>43-5041</x:v>
      </x:c>
      <x:c r="D548" t="str">
        <x:v>Meter Readers, Utilities</x:v>
      </x:c>
      <x:c r="E548" s="22" t="n">
        <x:v>6470</x:v>
      </x:c>
      <x:c r="F548" s="22" t="n">
        <x:v>67590</x:v>
      </x:c>
      <x:c r="G548" s="22" t="n">
        <x:f>IF(OR(E548="",F548=""),"",E548*F548)</x:f>
        <x:v>437307300</x:v>
      </x:c>
      <x:c r="H548" s="36" t="n">
        <x:v>0.3654</x:v>
      </x:c>
      <x:c r="I548" s="22" t="n">
        <x:f>IF(G548="","",IF(ISNUMBER(H548),G548,""))</x:f>
        <x:v>437307300</x:v>
      </x:c>
      <x:c r="J548" s="22" t="n">
        <x:f>IF(I548="","",I548*H548)</x:f>
        <x:v>159792087.42</x:v>
      </x:c>
      <x:c r="K548" t="str">
        <x:f>IF(G548="","MISSING OEWS",IF(ISNUMBER(H548),"MATCHED","MISSING WHARTON"))</x:f>
        <x:v>MATCHED</x:v>
      </x:c>
    </x:row>
    <x:row r="549">
      <x:c r="A549" t="str">
        <x:v>22</x:v>
      </x:c>
      <x:c r="B549" t="str">
        <x:v>Utilities</x:v>
      </x:c>
      <x:c r="C549" t="str">
        <x:v>43-5061</x:v>
      </x:c>
      <x:c r="D549" t="str">
        <x:v>Production, Planning, and Expediting Clerks</x:v>
      </x:c>
      <x:c r="E549" s="22" t="n">
        <x:v>4940</x:v>
      </x:c>
      <x:c r="F549" s="22" t="n">
        <x:v>88520</x:v>
      </x:c>
      <x:c r="G549" s="22" t="n">
        <x:f>IF(OR(E549="",F549=""),"",E549*F549)</x:f>
        <x:v>437288800</x:v>
      </x:c>
      <x:c r="H549" s="36" t="n">
        <x:v>0.7794</x:v>
      </x:c>
      <x:c r="I549" s="22" t="n">
        <x:f>IF(G549="","",IF(ISNUMBER(H549),G549,""))</x:f>
        <x:v>437288800</x:v>
      </x:c>
      <x:c r="J549" s="22" t="n">
        <x:f>IF(I549="","",I549*H549)</x:f>
        <x:v>340822890.71999997</x:v>
      </x:c>
      <x:c r="K549" t="str">
        <x:f>IF(G549="","MISSING OEWS",IF(ISNUMBER(H549),"MATCHED","MISSING WHARTON"))</x:f>
        <x:v>MATCHED</x:v>
      </x:c>
    </x:row>
    <x:row r="550">
      <x:c r="A550" t="str">
        <x:v>22</x:v>
      </x:c>
      <x:c r="B550" t="str">
        <x:v>Utilities</x:v>
      </x:c>
      <x:c r="C550" t="str">
        <x:v>43-5071</x:v>
      </x:c>
      <x:c r="D550" t="str">
        <x:v>Shipping, Receiving, and Inventory Clerks</x:v>
      </x:c>
      <x:c r="E550" s="22" t="n">
        <x:v>1420</x:v>
      </x:c>
      <x:c r="F550" s="22" t="n">
        <x:v>69580</x:v>
      </x:c>
      <x:c r="G550" s="22" t="n">
        <x:f>IF(OR(E550="",F550=""),"",E550*F550)</x:f>
        <x:v>98803600</x:v>
      </x:c>
      <x:c r="H550" s="36" t="n">
        <x:v>0.6455</x:v>
      </x:c>
      <x:c r="I550" s="22" t="n">
        <x:f>IF(G550="","",IF(ISNUMBER(H550),G550,""))</x:f>
        <x:v>98803600</x:v>
      </x:c>
      <x:c r="J550" s="22" t="n">
        <x:f>IF(I550="","",I550*H550)</x:f>
        <x:v>63777723.8</x:v>
      </x:c>
      <x:c r="K550" t="str">
        <x:f>IF(G550="","MISSING OEWS",IF(ISNUMBER(H550),"MATCHED","MISSING WHARTON"))</x:f>
        <x:v>MATCHED</x:v>
      </x:c>
    </x:row>
    <x:row r="551">
      <x:c r="A551" t="str">
        <x:v>22</x:v>
      </x:c>
      <x:c r="B551" t="str">
        <x:v>Utilities</x:v>
      </x:c>
      <x:c r="C551" t="str">
        <x:v>43-5111</x:v>
      </x:c>
      <x:c r="D551" t="str">
        <x:v>Weighers, Measurers, Checkers, and Samplers, Recordkeeping</x:v>
      </x:c>
      <x:c r="E551" s="22" t="n">
        <x:v>50</x:v>
      </x:c>
      <x:c r="F551" s="22" t="n">
        <x:v>64290</x:v>
      </x:c>
      <x:c r="G551" s="22" t="n">
        <x:f>IF(OR(E551="",F551=""),"",E551*F551)</x:f>
        <x:v>3214500</x:v>
      </x:c>
      <x:c r="H551" s="36" t="n">
        <x:v>0.2932</x:v>
      </x:c>
      <x:c r="I551" s="22" t="n">
        <x:f>IF(G551="","",IF(ISNUMBER(H551),G551,""))</x:f>
        <x:v>3214500</x:v>
      </x:c>
      <x:c r="J551" s="22" t="n">
        <x:f>IF(I551="","",I551*H551)</x:f>
        <x:v>942491.4</x:v>
      </x:c>
      <x:c r="K551" t="str">
        <x:f>IF(G551="","MISSING OEWS",IF(ISNUMBER(H551),"MATCHED","MISSING WHARTON"))</x:f>
        <x:v>MATCHED</x:v>
      </x:c>
    </x:row>
    <x:row r="552">
      <x:c r="A552" t="str">
        <x:v>22</x:v>
      </x:c>
      <x:c r="B552" t="str">
        <x:v>Utilities</x:v>
      </x:c>
      <x:c r="C552" t="str">
        <x:v>43-6011</x:v>
      </x:c>
      <x:c r="D552" t="str">
        <x:v>Executive Secretaries and Executive Administrative Assistants</x:v>
      </x:c>
      <x:c r="E552" s="22" t="n">
        <x:v>3090</x:v>
      </x:c>
      <x:c r="F552" s="22" t="n">
        <x:v>90120</x:v>
      </x:c>
      <x:c r="G552" s="22" t="n">
        <x:f>IF(OR(E552="",F552=""),"",E552*F552)</x:f>
        <x:v>278470800</x:v>
      </x:c>
      <x:c r="H552" s="36" t="n">
        <x:v>0.7955</x:v>
      </x:c>
      <x:c r="I552" s="22" t="n">
        <x:f>IF(G552="","",IF(ISNUMBER(H552),G552,""))</x:f>
        <x:v>278470800</x:v>
      </x:c>
      <x:c r="J552" s="22" t="n">
        <x:f>IF(I552="","",I552*H552)</x:f>
        <x:v>221523521.4</x:v>
      </x:c>
      <x:c r="K552" t="str">
        <x:f>IF(G552="","MISSING OEWS",IF(ISNUMBER(H552),"MATCHED","MISSING WHARTON"))</x:f>
        <x:v>MATCHED</x:v>
      </x:c>
    </x:row>
    <x:row r="553">
      <x:c r="A553" t="str">
        <x:v>22</x:v>
      </x:c>
      <x:c r="B553" t="str">
        <x:v>Utilities</x:v>
      </x:c>
      <x:c r="C553" t="str">
        <x:v>43-6012</x:v>
      </x:c>
      <x:c r="D553" t="str">
        <x:v>Legal Secretaries and Administrative Assistants</x:v>
      </x:c>
      <x:c r="E553" s="22" t="n">
        <x:v>40</x:v>
      </x:c>
      <x:c r="F553" s="22" t="n">
        <x:v>79900</x:v>
      </x:c>
      <x:c r="G553" s="22" t="n">
        <x:f>IF(OR(E553="",F553=""),"",E553*F553)</x:f>
        <x:v>3196000</x:v>
      </x:c>
      <x:c r="H553" s="36" t="n">
        <x:v>0.8679000000000001</x:v>
      </x:c>
      <x:c r="I553" s="22" t="n">
        <x:f>IF(G553="","",IF(ISNUMBER(H553),G553,""))</x:f>
        <x:v>3196000</x:v>
      </x:c>
      <x:c r="J553" s="22" t="n">
        <x:f>IF(I553="","",I553*H553)</x:f>
        <x:v>2773808.4000000004</x:v>
      </x:c>
      <x:c r="K553" t="str">
        <x:f>IF(G553="","MISSING OEWS",IF(ISNUMBER(H553),"MATCHED","MISSING WHARTON"))</x:f>
        <x:v>MATCHED</x:v>
      </x:c>
    </x:row>
    <x:row r="554">
      <x:c r="A554" t="str">
        <x:v>22</x:v>
      </x:c>
      <x:c r="B554" t="str">
        <x:v>Utilities</x:v>
      </x:c>
      <x:c r="C554" t="str">
        <x:v>43-6014</x:v>
      </x:c>
      <x:c r="D554" t="str">
        <x:v>Secretaries and Administrative Assistants, Except Legal, Medical, and Executive</x:v>
      </x:c>
      <x:c r="E554" s="22" t="n">
        <x:v>5100</x:v>
      </x:c>
      <x:c r="F554" s="22" t="n">
        <x:v>58470</x:v>
      </x:c>
      <x:c r="G554" s="22" t="n">
        <x:f>IF(OR(E554="",F554=""),"",E554*F554)</x:f>
        <x:v>298197000</x:v>
      </x:c>
      <x:c r="H554" s="36" t="n">
        <x:v>0.8031</x:v>
      </x:c>
      <x:c r="I554" s="22" t="n">
        <x:f>IF(G554="","",IF(ISNUMBER(H554),G554,""))</x:f>
        <x:v>298197000</x:v>
      </x:c>
      <x:c r="J554" s="22" t="n">
        <x:f>IF(I554="","",I554*H554)</x:f>
        <x:v>239482010.70000002</x:v>
      </x:c>
      <x:c r="K554" t="str">
        <x:f>IF(G554="","MISSING OEWS",IF(ISNUMBER(H554),"MATCHED","MISSING WHARTON"))</x:f>
        <x:v>MATCHED</x:v>
      </x:c>
    </x:row>
    <x:row r="555">
      <x:c r="A555" t="str">
        <x:v>22</x:v>
      </x:c>
      <x:c r="B555" t="str">
        <x:v>Utilities</x:v>
      </x:c>
      <x:c r="C555" t="str">
        <x:v>43-9021</x:v>
      </x:c>
      <x:c r="D555" t="str">
        <x:v>Data Entry Keyers</x:v>
      </x:c>
      <x:c r="E555" s="22" t="n">
        <x:v>200</x:v>
      </x:c>
      <x:c r="F555" s="22" t="n">
        <x:v>46300</x:v>
      </x:c>
      <x:c r="G555" s="22" t="n">
        <x:f>IF(OR(E555="",F555=""),"",E555*F555)</x:f>
        <x:v>9260000</x:v>
      </x:c>
      <x:c r="H555" s="36" t="n">
        <x:v>0.75</x:v>
      </x:c>
      <x:c r="I555" s="22" t="n">
        <x:f>IF(G555="","",IF(ISNUMBER(H555),G555,""))</x:f>
        <x:v>9260000</x:v>
      </x:c>
      <x:c r="J555" s="22" t="n">
        <x:f>IF(I555="","",I555*H555)</x:f>
        <x:v>6945000</x:v>
      </x:c>
      <x:c r="K555" t="str">
        <x:f>IF(G555="","MISSING OEWS",IF(ISNUMBER(H555),"MATCHED","MISSING WHARTON"))</x:f>
        <x:v>MATCHED</x:v>
      </x:c>
    </x:row>
    <x:row r="556">
      <x:c r="A556" t="str">
        <x:v>22</x:v>
      </x:c>
      <x:c r="B556" t="str">
        <x:v>Utilities</x:v>
      </x:c>
      <x:c r="C556" t="str">
        <x:v>43-9051</x:v>
      </x:c>
      <x:c r="D556" t="str">
        <x:v>Mail Clerks and Mail Machine Operators, Except Postal Service</x:v>
      </x:c>
      <x:c r="E556" s="22" t="n">
        <x:v>120</x:v>
      </x:c>
      <x:c r="F556" s="22" t="n">
        <x:v>61590</x:v>
      </x:c>
      <x:c r="G556" s="22" t="n">
        <x:f>IF(OR(E556="",F556=""),"",E556*F556)</x:f>
        <x:v>7390800</x:v>
      </x:c>
      <x:c r="H556" s="36" t="n">
        <x:v>0.231</x:v>
      </x:c>
      <x:c r="I556" s="22" t="n">
        <x:f>IF(G556="","",IF(ISNUMBER(H556),G556,""))</x:f>
        <x:v>7390800</x:v>
      </x:c>
      <x:c r="J556" s="22" t="n">
        <x:f>IF(I556="","",I556*H556)</x:f>
        <x:v>1707274.8</x:v>
      </x:c>
      <x:c r="K556" t="str">
        <x:f>IF(G556="","MISSING OEWS",IF(ISNUMBER(H556),"MATCHED","MISSING WHARTON"))</x:f>
        <x:v>MATCHED</x:v>
      </x:c>
    </x:row>
    <x:row r="557">
      <x:c r="A557" t="str">
        <x:v>22</x:v>
      </x:c>
      <x:c r="B557" t="str">
        <x:v>Utilities</x:v>
      </x:c>
      <x:c r="C557" t="str">
        <x:v>43-9061</x:v>
      </x:c>
      <x:c r="D557" t="str">
        <x:v>Office Clerks, General</x:v>
      </x:c>
      <x:c r="E557" s="22" t="n">
        <x:v>9270</x:v>
      </x:c>
      <x:c r="F557" s="22" t="n">
        <x:v>58350</x:v>
      </x:c>
      <x:c r="G557" s="22" t="n">
        <x:f>IF(OR(E557="",F557=""),"",E557*F557)</x:f>
        <x:v>540904500</x:v>
      </x:c>
      <x:c r="H557" s="36" t="n">
        <x:v>0.7452</x:v>
      </x:c>
      <x:c r="I557" s="22" t="n">
        <x:f>IF(G557="","",IF(ISNUMBER(H557),G557,""))</x:f>
        <x:v>540904500</x:v>
      </x:c>
      <x:c r="J557" s="22" t="n">
        <x:f>IF(I557="","",I557*H557)</x:f>
        <x:v>403082033.4</x:v>
      </x:c>
      <x:c r="K557" t="str">
        <x:f>IF(G557="","MISSING OEWS",IF(ISNUMBER(H557),"MATCHED","MISSING WHARTON"))</x:f>
        <x:v>MATCHED</x:v>
      </x:c>
    </x:row>
    <x:row r="558">
      <x:c r="A558" t="str">
        <x:v>22</x:v>
      </x:c>
      <x:c r="B558" t="str">
        <x:v>Utilities</x:v>
      </x:c>
      <x:c r="C558" t="str">
        <x:v>43-9071</x:v>
      </x:c>
      <x:c r="D558" t="str">
        <x:v>Office Machine Operators, Except Computer</x:v>
      </x:c>
      <x:c r="E558" s="22" t="n">
        <x:v>50</x:v>
      </x:c>
      <x:c r="F558" s="22" t="n">
        <x:v>54080</x:v>
      </x:c>
      <x:c r="G558" s="22" t="n">
        <x:f>IF(OR(E558="",F558=""),"",E558*F558)</x:f>
        <x:v>2704000</x:v>
      </x:c>
      <x:c r="H558" s="36" t="n">
        <x:v>0.2639</x:v>
      </x:c>
      <x:c r="I558" s="22" t="n">
        <x:f>IF(G558="","",IF(ISNUMBER(H558),G558,""))</x:f>
        <x:v>2704000</x:v>
      </x:c>
      <x:c r="J558" s="22" t="n">
        <x:f>IF(I558="","",I558*H558)</x:f>
        <x:v>713585.6000000001</x:v>
      </x:c>
      <x:c r="K558" t="str">
        <x:f>IF(G558="","MISSING OEWS",IF(ISNUMBER(H558),"MATCHED","MISSING WHARTON"))</x:f>
        <x:v>MATCHED</x:v>
      </x:c>
    </x:row>
    <x:row r="559">
      <x:c r="A559" t="str">
        <x:v>22</x:v>
      </x:c>
      <x:c r="B559" t="str">
        <x:v>Utilities</x:v>
      </x:c>
      <x:c r="C559" t="str">
        <x:v>43-9199</x:v>
      </x:c>
      <x:c r="D559" t="str">
        <x:v>Office and Administrative Support Workers, All Other</x:v>
      </x:c>
      <x:c r="E559" s="22" t="n">
        <x:v>320</x:v>
      </x:c>
      <x:c r="F559" s="22" t="n">
        <x:v>66030</x:v>
      </x:c>
      <x:c r="G559" s="22" t="n">
        <x:f>IF(OR(E559="",F559=""),"",E559*F559)</x:f>
        <x:v>21129600</x:v>
      </x:c>
      <x:c r="H559" s="36"/>
      <x:c r="I559" s="22" t="str">
        <x:f>IF(G559="","",IF(ISNUMBER(H559),G559,""))</x:f>
      </x:c>
      <x:c r="J559" s="22" t="str">
        <x:f>IF(I559="","",I559*H559)</x:f>
      </x:c>
      <x:c r="K559" t="str">
        <x:f>IF(G559="","MISSING OEWS",IF(ISNUMBER(H559),"MATCHED","MISSING WHARTON"))</x:f>
        <x:v>MISSING WHARTON</x:v>
      </x:c>
    </x:row>
    <x:row r="560">
      <x:c r="A560" t="str">
        <x:v>22</x:v>
      </x:c>
      <x:c r="B560" t="str">
        <x:v>Utilities</x:v>
      </x:c>
      <x:c r="C560" t="str">
        <x:v>45-2092</x:v>
      </x:c>
      <x:c r="D560" t="str">
        <x:v>Farmworkers and Laborers, Crop, Nursery, and Greenhouse</x:v>
      </x:c>
      <x:c r="E560" s="22" t="n">
        <x:v>70</x:v>
      </x:c>
      <x:c r="F560" s="22" t="n">
        <x:v>36070</x:v>
      </x:c>
      <x:c r="G560" s="22" t="n">
        <x:f>IF(OR(E560="",F560=""),"",E560*F560)</x:f>
        <x:v>2524900</x:v>
      </x:c>
      <x:c r="H560" s="36" t="n">
        <x:v>0.0633</x:v>
      </x:c>
      <x:c r="I560" s="22" t="n">
        <x:f>IF(G560="","",IF(ISNUMBER(H560),G560,""))</x:f>
        <x:v>2524900</x:v>
      </x:c>
      <x:c r="J560" s="22" t="n">
        <x:f>IF(I560="","",I560*H560)</x:f>
        <x:v>159826.16999999998</x:v>
      </x:c>
      <x:c r="K560" t="str">
        <x:f>IF(G560="","MISSING OEWS",IF(ISNUMBER(H560),"MATCHED","MISSING WHARTON"))</x:f>
        <x:v>MATCHED</x:v>
      </x:c>
    </x:row>
    <x:row r="561">
      <x:c r="A561" t="str">
        <x:v>22</x:v>
      </x:c>
      <x:c r="B561" t="str">
        <x:v>Utilities</x:v>
      </x:c>
      <x:c r="C561" t="str">
        <x:v>45-2099</x:v>
      </x:c>
      <x:c r="D561" t="str">
        <x:v>Agricultural Workers, All Other</x:v>
      </x:c>
      <x:c r="E561" s="22" t="n">
        <x:v>60</x:v>
      </x:c>
      <x:c r="F561" s="22" t="n">
        <x:v>45000</x:v>
      </x:c>
      <x:c r="G561" s="22" t="n">
        <x:f>IF(OR(E561="",F561=""),"",E561*F561)</x:f>
        <x:v>2700000</x:v>
      </x:c>
      <x:c r="H561" s="36"/>
      <x:c r="I561" s="22" t="str">
        <x:f>IF(G561="","",IF(ISNUMBER(H561),G561,""))</x:f>
      </x:c>
      <x:c r="J561" s="22" t="str">
        <x:f>IF(I561="","",I561*H561)</x:f>
      </x:c>
      <x:c r="K561" t="str">
        <x:f>IF(G561="","MISSING OEWS",IF(ISNUMBER(H561),"MATCHED","MISSING WHARTON"))</x:f>
        <x:v>MISSING WHARTON</x:v>
      </x:c>
    </x:row>
    <x:row r="562">
      <x:c r="A562" t="str">
        <x:v>22</x:v>
      </x:c>
      <x:c r="B562" t="str">
        <x:v>Utilities</x:v>
      </x:c>
      <x:c r="C562" t="str">
        <x:v>47-1011</x:v>
      </x:c>
      <x:c r="D562" t="str">
        <x:v>First-Line Supervisors of Construction Trades and Extraction Workers</x:v>
      </x:c>
      <x:c r="E562" s="22" t="n">
        <x:v>5550</x:v>
      </x:c>
      <x:c r="F562" s="22" t="n">
        <x:v>105980</x:v>
      </x:c>
      <x:c r="G562" s="22" t="n">
        <x:f>IF(OR(E562="",F562=""),"",E562*F562)</x:f>
        <x:v>588189000</x:v>
      </x:c>
      <x:c r="H562" s="36" t="n">
        <x:v>0.265</x:v>
      </x:c>
      <x:c r="I562" s="22" t="n">
        <x:f>IF(G562="","",IF(ISNUMBER(H562),G562,""))</x:f>
        <x:v>588189000</x:v>
      </x:c>
      <x:c r="J562" s="22" t="n">
        <x:f>IF(I562="","",I562*H562)</x:f>
        <x:v>155870085</x:v>
      </x:c>
      <x:c r="K562" t="str">
        <x:f>IF(G562="","MISSING OEWS",IF(ISNUMBER(H562),"MATCHED","MISSING WHARTON"))</x:f>
        <x:v>MATCHED</x:v>
      </x:c>
    </x:row>
    <x:row r="563">
      <x:c r="A563" t="str">
        <x:v>22</x:v>
      </x:c>
      <x:c r="B563" t="str">
        <x:v>Utilities</x:v>
      </x:c>
      <x:c r="C563" t="str">
        <x:v>47-2011</x:v>
      </x:c>
      <x:c r="D563" t="str">
        <x:v>Boilermakers</x:v>
      </x:c>
      <x:c r="E563" s="22" t="n">
        <x:v>50</x:v>
      </x:c>
      <x:c r="F563" s="22" t="n">
        <x:v>71350</x:v>
      </x:c>
      <x:c r="G563" s="22" t="n">
        <x:f>IF(OR(E563="",F563=""),"",E563*F563)</x:f>
        <x:v>3567500</x:v>
      </x:c>
      <x:c r="H563" s="36" t="n">
        <x:v>0</x:v>
      </x:c>
      <x:c r="I563" s="22" t="n">
        <x:f>IF(G563="","",IF(ISNUMBER(H563),G563,""))</x:f>
        <x:v>3567500</x:v>
      </x:c>
      <x:c r="J563" s="22" t="n">
        <x:f>IF(I563="","",I563*H563)</x:f>
        <x:v>0</x:v>
      </x:c>
      <x:c r="K563" t="str">
        <x:f>IF(G563="","MISSING OEWS",IF(ISNUMBER(H563),"MATCHED","MISSING WHARTON"))</x:f>
        <x:v>MATCHED</x:v>
      </x:c>
    </x:row>
    <x:row r="564">
      <x:c r="A564" t="str">
        <x:v>22</x:v>
      </x:c>
      <x:c r="B564" t="str">
        <x:v>Utilities</x:v>
      </x:c>
      <x:c r="C564" t="str">
        <x:v>47-2031</x:v>
      </x:c>
      <x:c r="D564" t="str">
        <x:v>Carpenters</x:v>
      </x:c>
      <x:c r="E564" s="22" t="n">
        <x:v>70</x:v>
      </x:c>
      <x:c r="F564" s="22" t="n">
        <x:v>69010</x:v>
      </x:c>
      <x:c r="G564" s="22" t="n">
        <x:f>IF(OR(E564="",F564=""),"",E564*F564)</x:f>
        <x:v>4830700</x:v>
      </x:c>
      <x:c r="H564" s="36" t="n">
        <x:v>0.081</x:v>
      </x:c>
      <x:c r="I564" s="22" t="n">
        <x:f>IF(G564="","",IF(ISNUMBER(H564),G564,""))</x:f>
        <x:v>4830700</x:v>
      </x:c>
      <x:c r="J564" s="22" t="n">
        <x:f>IF(I564="","",I564*H564)</x:f>
        <x:v>391286.7</x:v>
      </x:c>
      <x:c r="K564" t="str">
        <x:f>IF(G564="","MISSING OEWS",IF(ISNUMBER(H564),"MATCHED","MISSING WHARTON"))</x:f>
        <x:v>MATCHED</x:v>
      </x:c>
    </x:row>
    <x:row r="565">
      <x:c r="A565" t="str">
        <x:v>22</x:v>
      </x:c>
      <x:c r="B565" t="str">
        <x:v>Utilities</x:v>
      </x:c>
      <x:c r="C565" t="str">
        <x:v>47-2061</x:v>
      </x:c>
      <x:c r="D565" t="str">
        <x:v>Construction Laborers</x:v>
      </x:c>
      <x:c r="E565" s="22" t="n">
        <x:v>2720</x:v>
      </x:c>
      <x:c r="F565" s="22" t="n">
        <x:v>61510</x:v>
      </x:c>
      <x:c r="G565" s="22" t="n">
        <x:f>IF(OR(E565="",F565=""),"",E565*F565)</x:f>
        <x:v>167307200</x:v>
      </x:c>
      <x:c r="H565" s="36" t="n">
        <x:v>0.0297</x:v>
      </x:c>
      <x:c r="I565" s="22" t="n">
        <x:f>IF(G565="","",IF(ISNUMBER(H565),G565,""))</x:f>
        <x:v>167307200</x:v>
      </x:c>
      <x:c r="J565" s="22" t="n">
        <x:f>IF(I565="","",I565*H565)</x:f>
        <x:v>4969023.84</x:v>
      </x:c>
      <x:c r="K565" t="str">
        <x:f>IF(G565="","MISSING OEWS",IF(ISNUMBER(H565),"MATCHED","MISSING WHARTON"))</x:f>
        <x:v>MATCHED</x:v>
      </x:c>
    </x:row>
    <x:row r="566">
      <x:c r="A566" t="str">
        <x:v>22</x:v>
      </x:c>
      <x:c r="B566" t="str">
        <x:v>Utilities</x:v>
      </x:c>
      <x:c r="C566" t="str">
        <x:v>47-2071</x:v>
      </x:c>
      <x:c r="D566" t="str">
        <x:v>Paving, Surfacing, and Tamping Equipment Operators</x:v>
      </x:c>
      <x:c r="E566" s="22" t="n">
        <x:v>30</x:v>
      </x:c>
      <x:c r="F566" s="22" t="n">
        <x:v>84760</x:v>
      </x:c>
      <x:c r="G566" s="22" t="n">
        <x:f>IF(OR(E566="",F566=""),"",E566*F566)</x:f>
        <x:v>2542800</x:v>
      </x:c>
      <x:c r="H566" s="36" t="n">
        <x:v>0</x:v>
      </x:c>
      <x:c r="I566" s="22" t="n">
        <x:f>IF(G566="","",IF(ISNUMBER(H566),G566,""))</x:f>
        <x:v>2542800</x:v>
      </x:c>
      <x:c r="J566" s="22" t="n">
        <x:f>IF(I566="","",I566*H566)</x:f>
        <x:v>0</x:v>
      </x:c>
      <x:c r="K566" t="str">
        <x:f>IF(G566="","MISSING OEWS",IF(ISNUMBER(H566),"MATCHED","MISSING WHARTON"))</x:f>
        <x:v>MATCHED</x:v>
      </x:c>
    </x:row>
    <x:row r="567">
      <x:c r="A567" t="str">
        <x:v>22</x:v>
      </x:c>
      <x:c r="B567" t="str">
        <x:v>Utilities</x:v>
      </x:c>
      <x:c r="C567" t="str">
        <x:v>47-2073</x:v>
      </x:c>
      <x:c r="D567" t="str">
        <x:v>Operating Engineers and Other Construction Equipment Operators</x:v>
      </x:c>
      <x:c r="E567" s="22" t="n">
        <x:v>4420</x:v>
      </x:c>
      <x:c r="F567" s="22" t="n">
        <x:v>85370</x:v>
      </x:c>
      <x:c r="G567" s="22" t="n">
        <x:f>IF(OR(E567="",F567=""),"",E567*F567)</x:f>
        <x:v>377335400</x:v>
      </x:c>
      <x:c r="H567" s="36" t="n">
        <x:v>0.058899999999999994</x:v>
      </x:c>
      <x:c r="I567" s="22" t="n">
        <x:f>IF(G567="","",IF(ISNUMBER(H567),G567,""))</x:f>
        <x:v>377335400</x:v>
      </x:c>
      <x:c r="J567" s="22" t="n">
        <x:f>IF(I567="","",I567*H567)</x:f>
        <x:v>22225055.06</x:v>
      </x:c>
      <x:c r="K567" t="str">
        <x:f>IF(G567="","MISSING OEWS",IF(ISNUMBER(H567),"MATCHED","MISSING WHARTON"))</x:f>
        <x:v>MATCHED</x:v>
      </x:c>
    </x:row>
    <x:row r="568">
      <x:c r="A568" t="str">
        <x:v>22</x:v>
      </x:c>
      <x:c r="B568" t="str">
        <x:v>Utilities</x:v>
      </x:c>
      <x:c r="C568" t="str">
        <x:v>47-2111</x:v>
      </x:c>
      <x:c r="D568" t="str">
        <x:v>Electricians</x:v>
      </x:c>
      <x:c r="E568" s="22" t="n">
        <x:v>8980</x:v>
      </x:c>
      <x:c r="F568" s="22" t="n">
        <x:v>102840</x:v>
      </x:c>
      <x:c r="G568" s="22" t="n">
        <x:f>IF(OR(E568="",F568=""),"",E568*F568)</x:f>
        <x:v>923503200</x:v>
      </x:c>
      <x:c r="H568" s="36" t="n">
        <x:v>0.0786</x:v>
      </x:c>
      <x:c r="I568" s="22" t="n">
        <x:f>IF(G568="","",IF(ISNUMBER(H568),G568,""))</x:f>
        <x:v>923503200</x:v>
      </x:c>
      <x:c r="J568" s="22" t="n">
        <x:f>IF(I568="","",I568*H568)</x:f>
        <x:v>72587351.52</x:v>
      </x:c>
      <x:c r="K568" t="str">
        <x:f>IF(G568="","MISSING OEWS",IF(ISNUMBER(H568),"MATCHED","MISSING WHARTON"))</x:f>
        <x:v>MATCHED</x:v>
      </x:c>
    </x:row>
    <x:row r="569">
      <x:c r="A569" t="str">
        <x:v>22</x:v>
      </x:c>
      <x:c r="B569" t="str">
        <x:v>Utilities</x:v>
      </x:c>
      <x:c r="C569" t="str">
        <x:v>47-2132</x:v>
      </x:c>
      <x:c r="D569" t="str">
        <x:v>Insulation Workers, Mechanical</x:v>
      </x:c>
      <x:c r="E569" s="22" t="n">
        <x:v>60</x:v>
      </x:c>
      <x:c r="F569" s="22" t="n">
        <x:v>99830</x:v>
      </x:c>
      <x:c r="G569" s="22" t="n">
        <x:f>IF(OR(E569="",F569=""),"",E569*F569)</x:f>
        <x:v>5989800</x:v>
      </x:c>
      <x:c r="H569" s="36" t="n">
        <x:v>0.0731</x:v>
      </x:c>
      <x:c r="I569" s="22" t="n">
        <x:f>IF(G569="","",IF(ISNUMBER(H569),G569,""))</x:f>
        <x:v>5989800</x:v>
      </x:c>
      <x:c r="J569" s="22" t="n">
        <x:f>IF(I569="","",I569*H569)</x:f>
        <x:v>437854.38</x:v>
      </x:c>
      <x:c r="K569" t="str">
        <x:f>IF(G569="","MISSING OEWS",IF(ISNUMBER(H569),"MATCHED","MISSING WHARTON"))</x:f>
        <x:v>MATCHED</x:v>
      </x:c>
    </x:row>
    <x:row r="570">
      <x:c r="A570" t="str">
        <x:v>22</x:v>
      </x:c>
      <x:c r="B570" t="str">
        <x:v>Utilities</x:v>
      </x:c>
      <x:c r="C570" t="str">
        <x:v>47-2151</x:v>
      </x:c>
      <x:c r="D570" t="str">
        <x:v>Pipelayers</x:v>
      </x:c>
      <x:c r="E570" s="22" t="n">
        <x:v>540</x:v>
      </x:c>
      <x:c r="F570" s="22" t="n">
        <x:v>58580</x:v>
      </x:c>
      <x:c r="G570" s="22" t="n">
        <x:f>IF(OR(E570="",F570=""),"",E570*F570)</x:f>
        <x:v>31633200</x:v>
      </x:c>
      <x:c r="H570" s="36" t="n">
        <x:v>0</x:v>
      </x:c>
      <x:c r="I570" s="22" t="n">
        <x:f>IF(G570="","",IF(ISNUMBER(H570),G570,""))</x:f>
        <x:v>31633200</x:v>
      </x:c>
      <x:c r="J570" s="22" t="n">
        <x:f>IF(I570="","",I570*H570)</x:f>
        <x:v>0</x:v>
      </x:c>
      <x:c r="K570" t="str">
        <x:f>IF(G570="","MISSING OEWS",IF(ISNUMBER(H570),"MATCHED","MISSING WHARTON"))</x:f>
        <x:v>MATCHED</x:v>
      </x:c>
    </x:row>
    <x:row r="571">
      <x:c r="A571" t="str">
        <x:v>22</x:v>
      </x:c>
      <x:c r="B571" t="str">
        <x:v>Utilities</x:v>
      </x:c>
      <x:c r="C571" t="str">
        <x:v>47-2152</x:v>
      </x:c>
      <x:c r="D571" t="str">
        <x:v>Plumbers, Pipefitters, and Steamfitters</x:v>
      </x:c>
      <x:c r="E571" s="22" t="n">
        <x:v>7580</x:v>
      </x:c>
      <x:c r="F571" s="22" t="n">
        <x:v>85590</x:v>
      </x:c>
      <x:c r="G571" s="22" t="n">
        <x:f>IF(OR(E571="",F571=""),"",E571*F571)</x:f>
        <x:v>648772200</x:v>
      </x:c>
      <x:c r="H571" s="36" t="n">
        <x:v>0.04</x:v>
      </x:c>
      <x:c r="I571" s="22" t="n">
        <x:f>IF(G571="","",IF(ISNUMBER(H571),G571,""))</x:f>
        <x:v>648772200</x:v>
      </x:c>
      <x:c r="J571" s="22" t="n">
        <x:f>IF(I571="","",I571*H571)</x:f>
        <x:v>25950888</x:v>
      </x:c>
      <x:c r="K571" t="str">
        <x:f>IF(G571="","MISSING OEWS",IF(ISNUMBER(H571),"MATCHED","MISSING WHARTON"))</x:f>
        <x:v>MATCHED</x:v>
      </x:c>
    </x:row>
    <x:row r="572">
      <x:c r="A572" t="str">
        <x:v>22</x:v>
      </x:c>
      <x:c r="B572" t="str">
        <x:v>Utilities</x:v>
      </x:c>
      <x:c r="C572" t="str">
        <x:v>47-2231</x:v>
      </x:c>
      <x:c r="D572" t="str">
        <x:v>Solar Photovoltaic Installers</x:v>
      </x:c>
      <x:c r="E572" s="22" t="n">
        <x:v>4010</x:v>
      </x:c>
      <x:c r="F572" s="22" t="n">
        <x:v>60300</x:v>
      </x:c>
      <x:c r="G572" s="22" t="n">
        <x:f>IF(OR(E572="",F572=""),"",E572*F572)</x:f>
        <x:v>241803000</x:v>
      </x:c>
      <x:c r="H572" s="36" t="n">
        <x:v>0.0635</x:v>
      </x:c>
      <x:c r="I572" s="22" t="n">
        <x:f>IF(G572="","",IF(ISNUMBER(H572),G572,""))</x:f>
        <x:v>241803000</x:v>
      </x:c>
      <x:c r="J572" s="22" t="n">
        <x:f>IF(I572="","",I572*H572)</x:f>
        <x:v>15354490.5</x:v>
      </x:c>
      <x:c r="K572" t="str">
        <x:f>IF(G572="","MISSING OEWS",IF(ISNUMBER(H572),"MATCHED","MISSING WHARTON"))</x:f>
        <x:v>MATCHED</x:v>
      </x:c>
    </x:row>
    <x:row r="573">
      <x:c r="A573" t="str">
        <x:v>22</x:v>
      </x:c>
      <x:c r="B573" t="str">
        <x:v>Utilities</x:v>
      </x:c>
      <x:c r="C573" t="str">
        <x:v>47-3013</x:v>
      </x:c>
      <x:c r="D573" t="str">
        <x:v>Helpers--Electricians</x:v>
      </x:c>
      <x:c r="E573" s="22" t="n">
        <x:v>110</x:v>
      </x:c>
      <x:c r="F573" s="22" t="n">
        <x:v>57090</x:v>
      </x:c>
      <x:c r="G573" s="22" t="n">
        <x:f>IF(OR(E573="",F573=""),"",E573*F573)</x:f>
        <x:v>6279900</x:v>
      </x:c>
      <x:c r="H573" s="36" t="n">
        <x:v>0.039599999999999996</x:v>
      </x:c>
      <x:c r="I573" s="22" t="n">
        <x:f>IF(G573="","",IF(ISNUMBER(H573),G573,""))</x:f>
        <x:v>6279900</x:v>
      </x:c>
      <x:c r="J573" s="22" t="n">
        <x:f>IF(I573="","",I573*H573)</x:f>
        <x:v>248684.03999999998</x:v>
      </x:c>
      <x:c r="K573" t="str">
        <x:f>IF(G573="","MISSING OEWS",IF(ISNUMBER(H573),"MATCHED","MISSING WHARTON"))</x:f>
        <x:v>MATCHED</x:v>
      </x:c>
    </x:row>
    <x:row r="574">
      <x:c r="A574" t="str">
        <x:v>22</x:v>
      </x:c>
      <x:c r="B574" t="str">
        <x:v>Utilities</x:v>
      </x:c>
      <x:c r="C574" t="str">
        <x:v>47-3015</x:v>
      </x:c>
      <x:c r="D574" t="str">
        <x:v>Helpers--Pipelayers, Plumbers, Pipefitters, and Steamfitters</x:v>
      </x:c>
      <x:c r="E574" s="22" t="n">
        <x:v>200</x:v>
      </x:c>
      <x:c r="F574" s="22" t="n">
        <x:v>47470</x:v>
      </x:c>
      <x:c r="G574" s="22" t="n">
        <x:f>IF(OR(E574="",F574=""),"",E574*F574)</x:f>
        <x:v>9494000</x:v>
      </x:c>
      <x:c r="H574" s="36" t="n">
        <x:v>0</x:v>
      </x:c>
      <x:c r="I574" s="22" t="n">
        <x:f>IF(G574="","",IF(ISNUMBER(H574),G574,""))</x:f>
        <x:v>9494000</x:v>
      </x:c>
      <x:c r="J574" s="22" t="n">
        <x:f>IF(I574="","",I574*H574)</x:f>
        <x:v>0</x:v>
      </x:c>
      <x:c r="K574" t="str">
        <x:f>IF(G574="","MISSING OEWS",IF(ISNUMBER(H574),"MATCHED","MISSING WHARTON"))</x:f>
        <x:v>MATCHED</x:v>
      </x:c>
    </x:row>
    <x:row r="575">
      <x:c r="A575" t="str">
        <x:v>22</x:v>
      </x:c>
      <x:c r="B575" t="str">
        <x:v>Utilities</x:v>
      </x:c>
      <x:c r="C575" t="str">
        <x:v>47-3019</x:v>
      </x:c>
      <x:c r="D575" t="str">
        <x:v>Helpers, Construction Trades, All Other</x:v>
      </x:c>
      <x:c r="E575" s="22" t="n">
        <x:v>140</x:v>
      </x:c>
      <x:c r="F575" s="22" t="n">
        <x:v>52220</x:v>
      </x:c>
      <x:c r="G575" s="22" t="n">
        <x:f>IF(OR(E575="",F575=""),"",E575*F575)</x:f>
        <x:v>7310800</x:v>
      </x:c>
      <x:c r="H575" s="36"/>
      <x:c r="I575" s="22" t="str">
        <x:f>IF(G575="","",IF(ISNUMBER(H575),G575,""))</x:f>
      </x:c>
      <x:c r="J575" s="22" t="str">
        <x:f>IF(I575="","",I575*H575)</x:f>
      </x:c>
      <x:c r="K575" t="str">
        <x:f>IF(G575="","MISSING OEWS",IF(ISNUMBER(H575),"MATCHED","MISSING WHARTON"))</x:f>
        <x:v>MISSING WHARTON</x:v>
      </x:c>
    </x:row>
    <x:row r="576">
      <x:c r="A576" t="str">
        <x:v>22</x:v>
      </x:c>
      <x:c r="B576" t="str">
        <x:v>Utilities</x:v>
      </x:c>
      <x:c r="C576" t="str">
        <x:v>47-4011</x:v>
      </x:c>
      <x:c r="D576" t="str">
        <x:v>Construction and Building Inspectors</x:v>
      </x:c>
      <x:c r="E576" s="22" t="n">
        <x:v>4150</x:v>
      </x:c>
      <x:c r="F576" s="22" t="n">
        <x:v>105630</x:v>
      </x:c>
      <x:c r="G576" s="22" t="n">
        <x:f>IF(OR(E576="",F576=""),"",E576*F576)</x:f>
        <x:v>438364500</x:v>
      </x:c>
      <x:c r="H576" s="36" t="n">
        <x:v>0.3737</x:v>
      </x:c>
      <x:c r="I576" s="22" t="n">
        <x:f>IF(G576="","",IF(ISNUMBER(H576),G576,""))</x:f>
        <x:v>438364500</x:v>
      </x:c>
      <x:c r="J576" s="22" t="n">
        <x:f>IF(I576="","",I576*H576)</x:f>
        <x:v>163816813.64999998</x:v>
      </x:c>
      <x:c r="K576" t="str">
        <x:f>IF(G576="","MISSING OEWS",IF(ISNUMBER(H576),"MATCHED","MISSING WHARTON"))</x:f>
        <x:v>MATCHED</x:v>
      </x:c>
    </x:row>
    <x:row r="577">
      <x:c r="A577" t="str">
        <x:v>22</x:v>
      </x:c>
      <x:c r="B577" t="str">
        <x:v>Utilities</x:v>
      </x:c>
      <x:c r="C577" t="str">
        <x:v>47-4041</x:v>
      </x:c>
      <x:c r="D577" t="str">
        <x:v>Hazardous Materials Removal Workers</x:v>
      </x:c>
      <x:c r="E577" s="22" t="n">
        <x:v>150</x:v>
      </x:c>
      <x:c r="F577" s="22" t="n">
        <x:v>102910</x:v>
      </x:c>
      <x:c r="G577" s="22" t="n">
        <x:f>IF(OR(E577="",F577=""),"",E577*F577)</x:f>
        <x:v>15436500</x:v>
      </x:c>
      <x:c r="H577" s="36" t="n">
        <x:v>0.0452</x:v>
      </x:c>
      <x:c r="I577" s="22" t="n">
        <x:f>IF(G577="","",IF(ISNUMBER(H577),G577,""))</x:f>
        <x:v>15436500</x:v>
      </x:c>
      <x:c r="J577" s="22" t="n">
        <x:f>IF(I577="","",I577*H577)</x:f>
        <x:v>697729.7999999999</x:v>
      </x:c>
      <x:c r="K577" t="str">
        <x:f>IF(G577="","MISSING OEWS",IF(ISNUMBER(H577),"MATCHED","MISSING WHARTON"))</x:f>
        <x:v>MATCHED</x:v>
      </x:c>
    </x:row>
    <x:row r="578">
      <x:c r="A578" t="str">
        <x:v>22</x:v>
      </x:c>
      <x:c r="B578" t="str">
        <x:v>Utilities</x:v>
      </x:c>
      <x:c r="C578" t="str">
        <x:v>47-4071</x:v>
      </x:c>
      <x:c r="D578" t="str">
        <x:v>Septic Tank Servicers and Sewer Pipe Cleaners</x:v>
      </x:c>
      <x:c r="E578" s="22" t="n">
        <x:v>140</x:v>
      </x:c>
      <x:c r="F578" s="22" t="n">
        <x:v>55920</x:v>
      </x:c>
      <x:c r="G578" s="22" t="n">
        <x:f>IF(OR(E578="",F578=""),"",E578*F578)</x:f>
        <x:v>7828800</x:v>
      </x:c>
      <x:c r="H578" s="36" t="n">
        <x:v>0.0864</x:v>
      </x:c>
      <x:c r="I578" s="22" t="n">
        <x:f>IF(G578="","",IF(ISNUMBER(H578),G578,""))</x:f>
        <x:v>7828800</x:v>
      </x:c>
      <x:c r="J578" s="22" t="n">
        <x:f>IF(I578="","",I578*H578)</x:f>
        <x:v>676408.3200000001</x:v>
      </x:c>
      <x:c r="K578" t="str">
        <x:f>IF(G578="","MISSING OEWS",IF(ISNUMBER(H578),"MATCHED","MISSING WHARTON"))</x:f>
        <x:v>MATCHED</x:v>
      </x:c>
    </x:row>
    <x:row r="579">
      <x:c r="A579" t="str">
        <x:v>22</x:v>
      </x:c>
      <x:c r="B579" t="str">
        <x:v>Utilities</x:v>
      </x:c>
      <x:c r="C579" t="str">
        <x:v>47-4090</x:v>
      </x:c>
      <x:c r="D579" t="str">
        <x:v>Miscellaneous Construction and Related Workers</x:v>
      </x:c>
      <x:c r="E579" s="22" t="n">
        <x:v>370</x:v>
      </x:c>
      <x:c r="F579" s="22" t="n">
        <x:v>76320</x:v>
      </x:c>
      <x:c r="G579" s="22" t="n">
        <x:f>IF(OR(E579="",F579=""),"",E579*F579)</x:f>
        <x:v>28238400</x:v>
      </x:c>
      <x:c r="H579" s="36" t="n">
        <x:v>0.0825</x:v>
      </x:c>
      <x:c r="I579" s="22" t="n">
        <x:f>IF(G579="","",IF(ISNUMBER(H579),G579,""))</x:f>
        <x:v>28238400</x:v>
      </x:c>
      <x:c r="J579" s="22" t="n">
        <x:f>IF(I579="","",I579*H579)</x:f>
        <x:v>2329668</x:v>
      </x:c>
      <x:c r="K579" t="str">
        <x:f>IF(G579="","MISSING OEWS",IF(ISNUMBER(H579),"MATCHED","MISSING WHARTON"))</x:f>
        <x:v>MATCHED</x:v>
      </x:c>
    </x:row>
    <x:row r="580">
      <x:c r="A580" t="str">
        <x:v>22</x:v>
      </x:c>
      <x:c r="B580" t="str">
        <x:v>Utilities</x:v>
      </x:c>
      <x:c r="C580" t="str">
        <x:v>47-5013</x:v>
      </x:c>
      <x:c r="D580" t="str">
        <x:v>Service Unit Operators, Oil and Gas</x:v>
      </x:c>
      <x:c r="E580" s="22" t="n">
        <x:v>620</x:v>
      </x:c>
      <x:c r="F580" s="22" t="n">
        <x:v>86850</x:v>
      </x:c>
      <x:c r="G580" s="22" t="n">
        <x:f>IF(OR(E580="",F580=""),"",E580*F580)</x:f>
        <x:v>53847000</x:v>
      </x:c>
      <x:c r="H580" s="36" t="n">
        <x:v>0.05</x:v>
      </x:c>
      <x:c r="I580" s="22" t="n">
        <x:f>IF(G580="","",IF(ISNUMBER(H580),G580,""))</x:f>
        <x:v>53847000</x:v>
      </x:c>
      <x:c r="J580" s="22" t="n">
        <x:f>IF(I580="","",I580*H580)</x:f>
        <x:v>2692350</x:v>
      </x:c>
      <x:c r="K580" t="str">
        <x:f>IF(G580="","MISSING OEWS",IF(ISNUMBER(H580),"MATCHED","MISSING WHARTON"))</x:f>
        <x:v>MATCHED</x:v>
      </x:c>
    </x:row>
    <x:row r="581">
      <x:c r="A581" t="str">
        <x:v>22</x:v>
      </x:c>
      <x:c r="B581" t="str">
        <x:v>Utilities</x:v>
      </x:c>
      <x:c r="C581" t="str">
        <x:v>47-5022</x:v>
      </x:c>
      <x:c r="D581" t="str">
        <x:v>Excavating and Loading Machine and Dragline Operators, Surface Mining</x:v>
      </x:c>
      <x:c r="E581" s="22" t="n">
        <x:v>270</x:v>
      </x:c>
      <x:c r="F581" s="22" t="n">
        <x:v>115490</x:v>
      </x:c>
      <x:c r="G581" s="22" t="n">
        <x:f>IF(OR(E581="",F581=""),"",E581*F581)</x:f>
        <x:v>31182300</x:v>
      </x:c>
      <x:c r="H581" s="36" t="n">
        <x:v>0</x:v>
      </x:c>
      <x:c r="I581" s="22" t="n">
        <x:f>IF(G581="","",IF(ISNUMBER(H581),G581,""))</x:f>
        <x:v>31182300</x:v>
      </x:c>
      <x:c r="J581" s="22" t="n">
        <x:f>IF(I581="","",I581*H581)</x:f>
        <x:v>0</x:v>
      </x:c>
      <x:c r="K581" t="str">
        <x:f>IF(G581="","MISSING OEWS",IF(ISNUMBER(H581),"MATCHED","MISSING WHARTON"))</x:f>
        <x:v>MATCHED</x:v>
      </x:c>
    </x:row>
    <x:row r="582">
      <x:c r="A582" t="str">
        <x:v>22</x:v>
      </x:c>
      <x:c r="B582" t="str">
        <x:v>Utilities</x:v>
      </x:c>
      <x:c r="C582" t="str">
        <x:v>47-5023</x:v>
      </x:c>
      <x:c r="D582" t="str">
        <x:v>Earth Drillers, Except Oil and Gas</x:v>
      </x:c>
      <x:c r="E582" s="22" t="n">
        <x:v>80</x:v>
      </x:c>
      <x:c r="F582" s="22" t="n">
        <x:v>79310</x:v>
      </x:c>
      <x:c r="G582" s="22" t="n">
        <x:f>IF(OR(E582="",F582=""),"",E582*F582)</x:f>
        <x:v>6344800</x:v>
      </x:c>
      <x:c r="H582" s="36" t="n">
        <x:v>0.0233</x:v>
      </x:c>
      <x:c r="I582" s="22" t="n">
        <x:f>IF(G582="","",IF(ISNUMBER(H582),G582,""))</x:f>
        <x:v>6344800</x:v>
      </x:c>
      <x:c r="J582" s="22" t="n">
        <x:f>IF(I582="","",I582*H582)</x:f>
        <x:v>147833.84</x:v>
      </x:c>
      <x:c r="K582" t="str">
        <x:f>IF(G582="","MISSING OEWS",IF(ISNUMBER(H582),"MATCHED","MISSING WHARTON"))</x:f>
        <x:v>MATCHED</x:v>
      </x:c>
    </x:row>
    <x:row r="583">
      <x:c r="A583" t="str">
        <x:v>22</x:v>
      </x:c>
      <x:c r="B583" t="str">
        <x:v>Utilities</x:v>
      </x:c>
      <x:c r="C583" t="str">
        <x:v>47-5071</x:v>
      </x:c>
      <x:c r="D583" t="str">
        <x:v>Roustabouts, Oil and Gas</x:v>
      </x:c>
      <x:c r="E583" s="22" t="n">
        <x:v>270</x:v>
      </x:c>
      <x:c r="F583" s="22" t="n">
        <x:v>72260</x:v>
      </x:c>
      <x:c r="G583" s="22" t="n">
        <x:f>IF(OR(E583="",F583=""),"",E583*F583)</x:f>
        <x:v>19510200</x:v>
      </x:c>
      <x:c r="H583" s="36" t="n">
        <x:v>0</x:v>
      </x:c>
      <x:c r="I583" s="22" t="n">
        <x:f>IF(G583="","",IF(ISNUMBER(H583),G583,""))</x:f>
        <x:v>19510200</x:v>
      </x:c>
      <x:c r="J583" s="22" t="n">
        <x:f>IF(I583="","",I583*H583)</x:f>
        <x:v>0</x:v>
      </x:c>
      <x:c r="K583" t="str">
        <x:f>IF(G583="","MISSING OEWS",IF(ISNUMBER(H583),"MATCHED","MISSING WHARTON"))</x:f>
        <x:v>MATCHED</x:v>
      </x:c>
    </x:row>
    <x:row r="584">
      <x:c r="A584" t="str">
        <x:v>22</x:v>
      </x:c>
      <x:c r="B584" t="str">
        <x:v>Utilities</x:v>
      </x:c>
      <x:c r="C584" t="str">
        <x:v>49-1011</x:v>
      </x:c>
      <x:c r="D584" t="str">
        <x:v>First-Line Supervisors of Mechanics, Installers, and Repairers</x:v>
      </x:c>
      <x:c r="E584" s="22" t="n">
        <x:v>24410</x:v>
      </x:c>
      <x:c r="F584" s="22" t="n">
        <x:v>124580</x:v>
      </x:c>
      <x:c r="G584" s="22" t="n">
        <x:f>IF(OR(E584="",F584=""),"",E584*F584)</x:f>
        <x:v>3040997800</x:v>
      </x:c>
      <x:c r="H584" s="36" t="n">
        <x:v>0.35229999999999995</x:v>
      </x:c>
      <x:c r="I584" s="22" t="n">
        <x:f>IF(G584="","",IF(ISNUMBER(H584),G584,""))</x:f>
        <x:v>3040997800</x:v>
      </x:c>
      <x:c r="J584" s="22" t="n">
        <x:f>IF(I584="","",I584*H584)</x:f>
        <x:v>1071343524.9399998</x:v>
      </x:c>
      <x:c r="K584" t="str">
        <x:f>IF(G584="","MISSING OEWS",IF(ISNUMBER(H584),"MATCHED","MISSING WHARTON"))</x:f>
        <x:v>MATCHED</x:v>
      </x:c>
    </x:row>
    <x:row r="585">
      <x:c r="A585" t="str">
        <x:v>22</x:v>
      </x:c>
      <x:c r="B585" t="str">
        <x:v>Utilities</x:v>
      </x:c>
      <x:c r="C585" t="str">
        <x:v>49-2021</x:v>
      </x:c>
      <x:c r="D585" t="str">
        <x:v>Radio, Cellular, and Tower Equipment Installers and Repairers</x:v>
      </x:c>
      <x:c r="E585" s="22" t="n">
        <x:v>100</x:v>
      </x:c>
      <x:c r="F585" s="22" t="n">
        <x:v>105890</x:v>
      </x:c>
      <x:c r="G585" s="22" t="n">
        <x:f>IF(OR(E585="",F585=""),"",E585*F585)</x:f>
        <x:v>10589000</x:v>
      </x:c>
      <x:c r="H585" s="36" t="n">
        <x:v>0.1583</x:v>
      </x:c>
      <x:c r="I585" s="22" t="n">
        <x:f>IF(G585="","",IF(ISNUMBER(H585),G585,""))</x:f>
        <x:v>10589000</x:v>
      </x:c>
      <x:c r="J585" s="22" t="n">
        <x:f>IF(I585="","",I585*H585)</x:f>
        <x:v>1676238.7</x:v>
      </x:c>
      <x:c r="K585" t="str">
        <x:f>IF(G585="","MISSING OEWS",IF(ISNUMBER(H585),"MATCHED","MISSING WHARTON"))</x:f>
        <x:v>MATCHED</x:v>
      </x:c>
    </x:row>
    <x:row r="586">
      <x:c r="A586" t="str">
        <x:v>22</x:v>
      </x:c>
      <x:c r="B586" t="str">
        <x:v>Utilities</x:v>
      </x:c>
      <x:c r="C586" t="str">
        <x:v>49-2022</x:v>
      </x:c>
      <x:c r="D586" t="str">
        <x:v>Telecommunications Equipment Installers and Repairers, Except Line Installers</x:v>
      </x:c>
      <x:c r="E586" s="22" t="n">
        <x:v>380</x:v>
      </x:c>
      <x:c r="F586" s="22" t="n">
        <x:v>97570</x:v>
      </x:c>
      <x:c r="G586" s="22" t="n">
        <x:f>IF(OR(E586="",F586=""),"",E586*F586)</x:f>
        <x:v>37076600</x:v>
      </x:c>
      <x:c r="H586" s="36" t="n">
        <x:v>0.195</x:v>
      </x:c>
      <x:c r="I586" s="22" t="n">
        <x:f>IF(G586="","",IF(ISNUMBER(H586),G586,""))</x:f>
        <x:v>37076600</x:v>
      </x:c>
      <x:c r="J586" s="22" t="n">
        <x:f>IF(I586="","",I586*H586)</x:f>
        <x:v>7229937</x:v>
      </x:c>
      <x:c r="K586" t="str">
        <x:f>IF(G586="","MISSING OEWS",IF(ISNUMBER(H586),"MATCHED","MISSING WHARTON"))</x:f>
        <x:v>MATCHED</x:v>
      </x:c>
    </x:row>
    <x:row r="587">
      <x:c r="A587" t="str">
        <x:v>22</x:v>
      </x:c>
      <x:c r="B587" t="str">
        <x:v>Utilities</x:v>
      </x:c>
      <x:c r="C587" t="str">
        <x:v>49-2092</x:v>
      </x:c>
      <x:c r="D587" t="str">
        <x:v>Electric Motor, Power Tool, and Related Repairers</x:v>
      </x:c>
      <x:c r="E587" s="22" t="n">
        <x:v>150</x:v>
      </x:c>
      <x:c r="F587" s="22" t="n">
        <x:v>78230</x:v>
      </x:c>
      <x:c r="G587" s="22" t="n">
        <x:f>IF(OR(E587="",F587=""),"",E587*F587)</x:f>
        <x:v>11734500</x:v>
      </x:c>
      <x:c r="H587" s="36" t="n">
        <x:v>0.0667</x:v>
      </x:c>
      <x:c r="I587" s="22" t="n">
        <x:f>IF(G587="","",IF(ISNUMBER(H587),G587,""))</x:f>
        <x:v>11734500</x:v>
      </x:c>
      <x:c r="J587" s="22" t="n">
        <x:f>IF(I587="","",I587*H587)</x:f>
        <x:v>782691.1499999999</x:v>
      </x:c>
      <x:c r="K587" t="str">
        <x:f>IF(G587="","MISSING OEWS",IF(ISNUMBER(H587),"MATCHED","MISSING WHARTON"))</x:f>
        <x:v>MATCHED</x:v>
      </x:c>
    </x:row>
    <x:row r="588">
      <x:c r="A588" t="str">
        <x:v>22</x:v>
      </x:c>
      <x:c r="B588" t="str">
        <x:v>Utilities</x:v>
      </x:c>
      <x:c r="C588" t="str">
        <x:v>49-2093</x:v>
      </x:c>
      <x:c r="D588" t="str">
        <x:v>Electrical and Electronics Installers and Repairers, Transportation Equipment</x:v>
      </x:c>
      <x:c r="E588" s="22" t="n">
        <x:v>40</x:v>
      </x:c>
      <x:c r="F588" s="22" t="n">
        <x:v>87910</x:v>
      </x:c>
      <x:c r="G588" s="22" t="n">
        <x:f>IF(OR(E588="",F588=""),"",E588*F588)</x:f>
        <x:v>3516400</x:v>
      </x:c>
      <x:c r="H588" s="36" t="n">
        <x:v>0.20329999999999998</x:v>
      </x:c>
      <x:c r="I588" s="22" t="n">
        <x:f>IF(G588="","",IF(ISNUMBER(H588),G588,""))</x:f>
        <x:v>3516400</x:v>
      </x:c>
      <x:c r="J588" s="22" t="n">
        <x:f>IF(I588="","",I588*H588)</x:f>
        <x:v>714884.1199999999</x:v>
      </x:c>
      <x:c r="K588" t="str">
        <x:f>IF(G588="","MISSING OEWS",IF(ISNUMBER(H588),"MATCHED","MISSING WHARTON"))</x:f>
        <x:v>MATCHED</x:v>
      </x:c>
    </x:row>
    <x:row r="589">
      <x:c r="A589" t="str">
        <x:v>22</x:v>
      </x:c>
      <x:c r="B589" t="str">
        <x:v>Utilities</x:v>
      </x:c>
      <x:c r="C589" t="str">
        <x:v>49-2094</x:v>
      </x:c>
      <x:c r="D589" t="str">
        <x:v>Electrical and Electronics Repairers, Commercial and Industrial Equipment</x:v>
      </x:c>
      <x:c r="E589" s="22" t="n">
        <x:v>1170</x:v>
      </x:c>
      <x:c r="F589" s="22" t="n">
        <x:v>111910</x:v>
      </x:c>
      <x:c r="G589" s="22" t="n">
        <x:f>IF(OR(E589="",F589=""),"",E589*F589)</x:f>
        <x:v>130934700</x:v>
      </x:c>
      <x:c r="H589" s="36" t="n">
        <x:v>0.19</x:v>
      </x:c>
      <x:c r="I589" s="22" t="n">
        <x:f>IF(G589="","",IF(ISNUMBER(H589),G589,""))</x:f>
        <x:v>130934700</x:v>
      </x:c>
      <x:c r="J589" s="22" t="n">
        <x:f>IF(I589="","",I589*H589)</x:f>
        <x:v>24877593</x:v>
      </x:c>
      <x:c r="K589" t="str">
        <x:f>IF(G589="","MISSING OEWS",IF(ISNUMBER(H589),"MATCHED","MISSING WHARTON"))</x:f>
        <x:v>MATCHED</x:v>
      </x:c>
    </x:row>
    <x:row r="590">
      <x:c r="A590" t="str">
        <x:v>22</x:v>
      </x:c>
      <x:c r="B590" t="str">
        <x:v>Utilities</x:v>
      </x:c>
      <x:c r="C590" t="str">
        <x:v>49-2095</x:v>
      </x:c>
      <x:c r="D590" t="str">
        <x:v>Electrical and Electronics Repairers, Powerhouse, Substation, and Relay</x:v>
      </x:c>
      <x:c r="E590" s="22" t="n">
        <x:v>13280</x:v>
      </x:c>
      <x:c r="F590" s="22" t="n">
        <x:v>104470</x:v>
      </x:c>
      <x:c r="G590" s="22" t="n">
        <x:f>IF(OR(E590="",F590=""),"",E590*F590)</x:f>
        <x:v>1387361600</x:v>
      </x:c>
      <x:c r="H590" s="36" t="n">
        <x:v>0.22190000000000001</x:v>
      </x:c>
      <x:c r="I590" s="22" t="n">
        <x:f>IF(G590="","",IF(ISNUMBER(H590),G590,""))</x:f>
        <x:v>1387361600</x:v>
      </x:c>
      <x:c r="J590" s="22" t="n">
        <x:f>IF(I590="","",I590*H590)</x:f>
        <x:v>307855539.04</x:v>
      </x:c>
      <x:c r="K590" t="str">
        <x:f>IF(G590="","MISSING OEWS",IF(ISNUMBER(H590),"MATCHED","MISSING WHARTON"))</x:f>
        <x:v>MATCHED</x:v>
      </x:c>
    </x:row>
    <x:row r="591">
      <x:c r="A591" t="str">
        <x:v>22</x:v>
      </x:c>
      <x:c r="B591" t="str">
        <x:v>Utilities</x:v>
      </x:c>
      <x:c r="C591" t="str">
        <x:v>49-3011</x:v>
      </x:c>
      <x:c r="D591" t="str">
        <x:v>Aircraft Mechanics and Service Technicians</x:v>
      </x:c>
      <x:c r="E591" s="22" t="n">
        <x:v>30</x:v>
      </x:c>
      <x:c r="F591" s="22" t="n">
        <x:v>120440</x:v>
      </x:c>
      <x:c r="G591" s="22" t="n">
        <x:f>IF(OR(E591="",F591=""),"",E591*F591)</x:f>
        <x:v>3613200</x:v>
      </x:c>
      <x:c r="H591" s="36" t="n">
        <x:v>0.0434</x:v>
      </x:c>
      <x:c r="I591" s="22" t="n">
        <x:f>IF(G591="","",IF(ISNUMBER(H591),G591,""))</x:f>
        <x:v>3613200</x:v>
      </x:c>
      <x:c r="J591" s="22" t="n">
        <x:f>IF(I591="","",I591*H591)</x:f>
        <x:v>156812.88</x:v>
      </x:c>
      <x:c r="K591" t="str">
        <x:f>IF(G591="","MISSING OEWS",IF(ISNUMBER(H591),"MATCHED","MISSING WHARTON"))</x:f>
        <x:v>MATCHED</x:v>
      </x:c>
    </x:row>
    <x:row r="592">
      <x:c r="A592" t="str">
        <x:v>22</x:v>
      </x:c>
      <x:c r="B592" t="str">
        <x:v>Utilities</x:v>
      </x:c>
      <x:c r="C592" t="str">
        <x:v>49-3023</x:v>
      </x:c>
      <x:c r="D592" t="str">
        <x:v>Automotive Service Technicians and Mechanics</x:v>
      </x:c>
      <x:c r="E592" s="22" t="n">
        <x:v>1140</x:v>
      </x:c>
      <x:c r="F592" s="22" t="n">
        <x:v>89720</x:v>
      </x:c>
      <x:c r="G592" s="22" t="n">
        <x:f>IF(OR(E592="",F592=""),"",E592*F592)</x:f>
        <x:v>102280800</x:v>
      </x:c>
      <x:c r="H592" s="36" t="n">
        <x:v>0.0233</x:v>
      </x:c>
      <x:c r="I592" s="22" t="n">
        <x:f>IF(G592="","",IF(ISNUMBER(H592),G592,""))</x:f>
        <x:v>102280800</x:v>
      </x:c>
      <x:c r="J592" s="22" t="n">
        <x:f>IF(I592="","",I592*H592)</x:f>
        <x:v>2383142.64</x:v>
      </x:c>
      <x:c r="K592" t="str">
        <x:f>IF(G592="","MISSING OEWS",IF(ISNUMBER(H592),"MATCHED","MISSING WHARTON"))</x:f>
        <x:v>MATCHED</x:v>
      </x:c>
    </x:row>
    <x:row r="593">
      <x:c r="A593" t="str">
        <x:v>22</x:v>
      </x:c>
      <x:c r="B593" t="str">
        <x:v>Utilities</x:v>
      </x:c>
      <x:c r="C593" t="str">
        <x:v>49-3031</x:v>
      </x:c>
      <x:c r="D593" t="str">
        <x:v>Bus and Truck Mechanics and Diesel Engine Specialists</x:v>
      </x:c>
      <x:c r="E593" s="22" t="n">
        <x:v>3030</x:v>
      </x:c>
      <x:c r="F593" s="22" t="n">
        <x:v>95840</x:v>
      </x:c>
      <x:c r="G593" s="22" t="n">
        <x:f>IF(OR(E593="",F593=""),"",E593*F593)</x:f>
        <x:v>290395200</x:v>
      </x:c>
      <x:c r="H593" s="36" t="n">
        <x:v>0</x:v>
      </x:c>
      <x:c r="I593" s="22" t="n">
        <x:f>IF(G593="","",IF(ISNUMBER(H593),G593,""))</x:f>
        <x:v>290395200</x:v>
      </x:c>
      <x:c r="J593" s="22" t="n">
        <x:f>IF(I593="","",I593*H593)</x:f>
        <x:v>0</x:v>
      </x:c>
      <x:c r="K593" t="str">
        <x:f>IF(G593="","MISSING OEWS",IF(ISNUMBER(H593),"MATCHED","MISSING WHARTON"))</x:f>
        <x:v>MATCHED</x:v>
      </x:c>
    </x:row>
    <x:row r="594">
      <x:c r="A594" t="str">
        <x:v>22</x:v>
      </x:c>
      <x:c r="B594" t="str">
        <x:v>Utilities</x:v>
      </x:c>
      <x:c r="C594" t="str">
        <x:v>49-3041</x:v>
      </x:c>
      <x:c r="D594" t="str">
        <x:v>Farm Equipment Mechanics and Service Technicians</x:v>
      </x:c>
      <x:c r="E594" s="22"/>
      <x:c r="F594" s="22" t="n">
        <x:v>56720</x:v>
      </x:c>
      <x:c r="G594" s="22" t="str">
        <x:f>IF(OR(E594="",F594=""),"",E594*F594)</x:f>
      </x:c>
      <x:c r="H594" s="36" t="n">
        <x:v>0.13570000000000002</x:v>
      </x:c>
      <x:c r="I594" s="22" t="str">
        <x:f>IF(G594="","",IF(ISNUMBER(H594),G594,""))</x:f>
      </x:c>
      <x:c r="J594" s="22" t="str">
        <x:f>IF(I594="","",I594*H594)</x:f>
      </x:c>
      <x:c r="K594" t="str">
        <x:f>IF(G594="","MISSING OEWS",IF(ISNUMBER(H594),"MATCHED","MISSING WHARTON"))</x:f>
        <x:v>MISSING OEWS</x:v>
      </x:c>
    </x:row>
    <x:row r="595">
      <x:c r="A595" t="str">
        <x:v>22</x:v>
      </x:c>
      <x:c r="B595" t="str">
        <x:v>Utilities</x:v>
      </x:c>
      <x:c r="C595" t="str">
        <x:v>49-3042</x:v>
      </x:c>
      <x:c r="D595" t="str">
        <x:v>Mobile Heavy Equipment Mechanics, Except Engines</x:v>
      </x:c>
      <x:c r="E595" s="22" t="n">
        <x:v>750</x:v>
      </x:c>
      <x:c r="F595" s="22" t="n">
        <x:v>90280</x:v>
      </x:c>
      <x:c r="G595" s="22" t="n">
        <x:f>IF(OR(E595="",F595=""),"",E595*F595)</x:f>
        <x:v>67710000</x:v>
      </x:c>
      <x:c r="H595" s="36" t="n">
        <x:v>0.1425</x:v>
      </x:c>
      <x:c r="I595" s="22" t="n">
        <x:f>IF(G595="","",IF(ISNUMBER(H595),G595,""))</x:f>
        <x:v>67710000</x:v>
      </x:c>
      <x:c r="J595" s="22" t="n">
        <x:f>IF(I595="","",I595*H595)</x:f>
        <x:v>9648675</x:v>
      </x:c>
      <x:c r="K595" t="str">
        <x:f>IF(G595="","MISSING OEWS",IF(ISNUMBER(H595),"MATCHED","MISSING WHARTON"))</x:f>
        <x:v>MATCHED</x:v>
      </x:c>
    </x:row>
    <x:row r="596">
      <x:c r="A596" t="str">
        <x:v>22</x:v>
      </x:c>
      <x:c r="B596" t="str">
        <x:v>Utilities</x:v>
      </x:c>
      <x:c r="C596" t="str">
        <x:v>49-9012</x:v>
      </x:c>
      <x:c r="D596" t="str">
        <x:v>Control and Valve Installers and Repairers, Except Mechanical Door</x:v>
      </x:c>
      <x:c r="E596" s="22" t="n">
        <x:v>22280</x:v>
      </x:c>
      <x:c r="F596" s="22" t="n">
        <x:v>88890</x:v>
      </x:c>
      <x:c r="G596" s="22" t="n">
        <x:f>IF(OR(E596="",F596=""),"",E596*F596)</x:f>
        <x:v>1980469200</x:v>
      </x:c>
      <x:c r="H596" s="36" t="n">
        <x:v>0.0731</x:v>
      </x:c>
      <x:c r="I596" s="22" t="n">
        <x:f>IF(G596="","",IF(ISNUMBER(H596),G596,""))</x:f>
        <x:v>1980469200</x:v>
      </x:c>
      <x:c r="J596" s="22" t="n">
        <x:f>IF(I596="","",I596*H596)</x:f>
        <x:v>144772298.52</x:v>
      </x:c>
      <x:c r="K596" t="str">
        <x:f>IF(G596="","MISSING OEWS",IF(ISNUMBER(H596),"MATCHED","MISSING WHARTON"))</x:f>
        <x:v>MATCHED</x:v>
      </x:c>
    </x:row>
    <x:row r="597">
      <x:c r="A597" t="str">
        <x:v>22</x:v>
      </x:c>
      <x:c r="B597" t="str">
        <x:v>Utilities</x:v>
      </x:c>
      <x:c r="C597" t="str">
        <x:v>49-9021</x:v>
      </x:c>
      <x:c r="D597" t="str">
        <x:v>Heating, Air Conditioning, and Refrigeration Mechanics and Installers</x:v>
      </x:c>
      <x:c r="E597" s="22" t="n">
        <x:v>1220</x:v>
      </x:c>
      <x:c r="F597" s="22" t="n">
        <x:v>90520</x:v>
      </x:c>
      <x:c r="G597" s="22" t="n">
        <x:f>IF(OR(E597="",F597=""),"",E597*F597)</x:f>
        <x:v>110434400</x:v>
      </x:c>
      <x:c r="H597" s="36" t="n">
        <x:v>0.0867</x:v>
      </x:c>
      <x:c r="I597" s="22" t="n">
        <x:f>IF(G597="","",IF(ISNUMBER(H597),G597,""))</x:f>
        <x:v>110434400</x:v>
      </x:c>
      <x:c r="J597" s="22" t="n">
        <x:f>IF(I597="","",I597*H597)</x:f>
        <x:v>9574662.48</x:v>
      </x:c>
      <x:c r="K597" t="str">
        <x:f>IF(G597="","MISSING OEWS",IF(ISNUMBER(H597),"MATCHED","MISSING WHARTON"))</x:f>
        <x:v>MATCHED</x:v>
      </x:c>
    </x:row>
    <x:row r="598">
      <x:c r="A598" t="str">
        <x:v>22</x:v>
      </x:c>
      <x:c r="B598" t="str">
        <x:v>Utilities</x:v>
      </x:c>
      <x:c r="C598" t="str">
        <x:v>49-9031</x:v>
      </x:c>
      <x:c r="D598" t="str">
        <x:v>Home Appliance Repairers</x:v>
      </x:c>
      <x:c r="E598" s="22"/>
      <x:c r="F598" s="22" t="n">
        <x:v>98990</x:v>
      </x:c>
      <x:c r="G598" s="22" t="str">
        <x:f>IF(OR(E598="",F598=""),"",E598*F598)</x:f>
      </x:c>
      <x:c r="H598" s="36" t="n">
        <x:v>0.1226</x:v>
      </x:c>
      <x:c r="I598" s="22" t="str">
        <x:f>IF(G598="","",IF(ISNUMBER(H598),G598,""))</x:f>
      </x:c>
      <x:c r="J598" s="22" t="str">
        <x:f>IF(I598="","",I598*H598)</x:f>
      </x:c>
      <x:c r="K598" t="str">
        <x:f>IF(G598="","MISSING OEWS",IF(ISNUMBER(H598),"MATCHED","MISSING WHARTON"))</x:f>
        <x:v>MISSING OEWS</x:v>
      </x:c>
    </x:row>
    <x:row r="599">
      <x:c r="A599" t="str">
        <x:v>22</x:v>
      </x:c>
      <x:c r="B599" t="str">
        <x:v>Utilities</x:v>
      </x:c>
      <x:c r="C599" t="str">
        <x:v>49-9041</x:v>
      </x:c>
      <x:c r="D599" t="str">
        <x:v>Industrial Machinery Mechanics</x:v>
      </x:c>
      <x:c r="E599" s="22" t="n">
        <x:v>10100</x:v>
      </x:c>
      <x:c r="F599" s="22" t="n">
        <x:v>92130</x:v>
      </x:c>
      <x:c r="G599" s="22" t="n">
        <x:f>IF(OR(E599="",F599=""),"",E599*F599)</x:f>
        <x:v>930513000</x:v>
      </x:c>
      <x:c r="H599" s="36" t="n">
        <x:v>0.25</x:v>
      </x:c>
      <x:c r="I599" s="22" t="n">
        <x:f>IF(G599="","",IF(ISNUMBER(H599),G599,""))</x:f>
        <x:v>930513000</x:v>
      </x:c>
      <x:c r="J599" s="22" t="n">
        <x:f>IF(I599="","",I599*H599)</x:f>
        <x:v>232628250</x:v>
      </x:c>
      <x:c r="K599" t="str">
        <x:f>IF(G599="","MISSING OEWS",IF(ISNUMBER(H599),"MATCHED","MISSING WHARTON"))</x:f>
        <x:v>MATCHED</x:v>
      </x:c>
    </x:row>
    <x:row r="600">
      <x:c r="A600" t="str">
        <x:v>22</x:v>
      </x:c>
      <x:c r="B600" t="str">
        <x:v>Utilities</x:v>
      </x:c>
      <x:c r="C600" t="str">
        <x:v>49-9043</x:v>
      </x:c>
      <x:c r="D600" t="str">
        <x:v>Maintenance Workers, Machinery</x:v>
      </x:c>
      <x:c r="E600" s="22" t="n">
        <x:v>380</x:v>
      </x:c>
      <x:c r="F600" s="22" t="n">
        <x:v>83320</x:v>
      </x:c>
      <x:c r="G600" s="22" t="n">
        <x:f>IF(OR(E600="",F600=""),"",E600*F600)</x:f>
        <x:v>31661600</x:v>
      </x:c>
      <x:c r="H600" s="36" t="n">
        <x:v>0.0528</x:v>
      </x:c>
      <x:c r="I600" s="22" t="n">
        <x:f>IF(G600="","",IF(ISNUMBER(H600),G600,""))</x:f>
        <x:v>31661600</x:v>
      </x:c>
      <x:c r="J600" s="22" t="n">
        <x:f>IF(I600="","",I600*H600)</x:f>
        <x:v>1671732.48</x:v>
      </x:c>
      <x:c r="K600" t="str">
        <x:f>IF(G600="","MISSING OEWS",IF(ISNUMBER(H600),"MATCHED","MISSING WHARTON"))</x:f>
        <x:v>MATCHED</x:v>
      </x:c>
    </x:row>
    <x:row r="601">
      <x:c r="A601" t="str">
        <x:v>22</x:v>
      </x:c>
      <x:c r="B601" t="str">
        <x:v>Utilities</x:v>
      </x:c>
      <x:c r="C601" t="str">
        <x:v>49-9044</x:v>
      </x:c>
      <x:c r="D601" t="str">
        <x:v>Millwrights</x:v>
      </x:c>
      <x:c r="E601" s="22" t="n">
        <x:v>220</x:v>
      </x:c>
      <x:c r="F601" s="22" t="n">
        <x:v>103530</x:v>
      </x:c>
      <x:c r="G601" s="22" t="n">
        <x:f>IF(OR(E601="",F601=""),"",E601*F601)</x:f>
        <x:v>22776600</x:v>
      </x:c>
      <x:c r="H601" s="36" t="n">
        <x:v>0</x:v>
      </x:c>
      <x:c r="I601" s="22" t="n">
        <x:f>IF(G601="","",IF(ISNUMBER(H601),G601,""))</x:f>
        <x:v>22776600</x:v>
      </x:c>
      <x:c r="J601" s="22" t="n">
        <x:f>IF(I601="","",I601*H601)</x:f>
        <x:v>0</x:v>
      </x:c>
      <x:c r="K601" t="str">
        <x:f>IF(G601="","MISSING OEWS",IF(ISNUMBER(H601),"MATCHED","MISSING WHARTON"))</x:f>
        <x:v>MATCHED</x:v>
      </x:c>
    </x:row>
    <x:row r="602">
      <x:c r="A602" t="str">
        <x:v>22</x:v>
      </x:c>
      <x:c r="B602" t="str">
        <x:v>Utilities</x:v>
      </x:c>
      <x:c r="C602" t="str">
        <x:v>49-9051</x:v>
      </x:c>
      <x:c r="D602" t="str">
        <x:v>Electrical Power-Line Installers and Repairers</x:v>
      </x:c>
      <x:c r="E602" s="22" t="n">
        <x:v>65310</x:v>
      </x:c>
      <x:c r="F602" s="22" t="n">
        <x:v>102040</x:v>
      </x:c>
      <x:c r="G602" s="22" t="n">
        <x:f>IF(OR(E602="",F602=""),"",E602*F602)</x:f>
        <x:v>6664232400</x:v>
      </x:c>
      <x:c r="H602" s="36" t="n">
        <x:v>0</x:v>
      </x:c>
      <x:c r="I602" s="22" t="n">
        <x:f>IF(G602="","",IF(ISNUMBER(H602),G602,""))</x:f>
        <x:v>6664232400</x:v>
      </x:c>
      <x:c r="J602" s="22" t="n">
        <x:f>IF(I602="","",I602*H602)</x:f>
        <x:v>0</x:v>
      </x:c>
      <x:c r="K602" t="str">
        <x:f>IF(G602="","MISSING OEWS",IF(ISNUMBER(H602),"MATCHED","MISSING WHARTON"))</x:f>
        <x:v>MATCHED</x:v>
      </x:c>
    </x:row>
    <x:row r="603">
      <x:c r="A603" t="str">
        <x:v>22</x:v>
      </x:c>
      <x:c r="B603" t="str">
        <x:v>Utilities</x:v>
      </x:c>
      <x:c r="C603" t="str">
        <x:v>49-9052</x:v>
      </x:c>
      <x:c r="D603" t="str">
        <x:v>Telecommunications Line Installers and Repairers</x:v>
      </x:c>
      <x:c r="E603" s="22" t="n">
        <x:v>1420</x:v>
      </x:c>
      <x:c r="F603" s="22" t="n">
        <x:v>86130</x:v>
      </x:c>
      <x:c r="G603" s="22" t="n">
        <x:f>IF(OR(E603="",F603=""),"",E603*F603)</x:f>
        <x:v>122304600</x:v>
      </x:c>
      <x:c r="H603" s="36" t="n">
        <x:v>0.0475</x:v>
      </x:c>
      <x:c r="I603" s="22" t="n">
        <x:f>IF(G603="","",IF(ISNUMBER(H603),G603,""))</x:f>
        <x:v>122304600</x:v>
      </x:c>
      <x:c r="J603" s="22" t="n">
        <x:f>IF(I603="","",I603*H603)</x:f>
        <x:v>5809468.5</x:v>
      </x:c>
      <x:c r="K603" t="str">
        <x:f>IF(G603="","MISSING OEWS",IF(ISNUMBER(H603),"MATCHED","MISSING WHARTON"))</x:f>
        <x:v>MATCHED</x:v>
      </x:c>
    </x:row>
    <x:row r="604">
      <x:c r="A604" t="str">
        <x:v>22</x:v>
      </x:c>
      <x:c r="B604" t="str">
        <x:v>Utilities</x:v>
      </x:c>
      <x:c r="C604" t="str">
        <x:v>49-9069</x:v>
      </x:c>
      <x:c r="D604" t="str">
        <x:v>Precision Instrument and Equipment Repairers, All Other</x:v>
      </x:c>
      <x:c r="E604" s="22" t="n">
        <x:v>130</x:v>
      </x:c>
      <x:c r="F604" s="22" t="n">
        <x:v>103360</x:v>
      </x:c>
      <x:c r="G604" s="22" t="n">
        <x:f>IF(OR(E604="",F604=""),"",E604*F604)</x:f>
        <x:v>13436800</x:v>
      </x:c>
      <x:c r="H604" s="36"/>
      <x:c r="I604" s="22" t="str">
        <x:f>IF(G604="","",IF(ISNUMBER(H604),G604,""))</x:f>
      </x:c>
      <x:c r="J604" s="22" t="str">
        <x:f>IF(I604="","",I604*H604)</x:f>
      </x:c>
      <x:c r="K604" t="str">
        <x:f>IF(G604="","MISSING OEWS",IF(ISNUMBER(H604),"MATCHED","MISSING WHARTON"))</x:f>
        <x:v>MISSING WHARTON</x:v>
      </x:c>
    </x:row>
    <x:row r="605">
      <x:c r="A605" t="str">
        <x:v>22</x:v>
      </x:c>
      <x:c r="B605" t="str">
        <x:v>Utilities</x:v>
      </x:c>
      <x:c r="C605" t="str">
        <x:v>49-9071</x:v>
      </x:c>
      <x:c r="D605" t="str">
        <x:v>Maintenance and Repair Workers, General</x:v>
      </x:c>
      <x:c r="E605" s="22" t="n">
        <x:v>8660</x:v>
      </x:c>
      <x:c r="F605" s="22" t="n">
        <x:v>72830</x:v>
      </x:c>
      <x:c r="G605" s="22" t="n">
        <x:f>IF(OR(E605="",F605=""),"",E605*F605)</x:f>
        <x:v>630707800</x:v>
      </x:c>
      <x:c r="H605" s="36" t="n">
        <x:v>0.0867</x:v>
      </x:c>
      <x:c r="I605" s="22" t="n">
        <x:f>IF(G605="","",IF(ISNUMBER(H605),G605,""))</x:f>
        <x:v>630707800</x:v>
      </x:c>
      <x:c r="J605" s="22" t="n">
        <x:f>IF(I605="","",I605*H605)</x:f>
        <x:v>54682366.26</x:v>
      </x:c>
      <x:c r="K605" t="str">
        <x:f>IF(G605="","MISSING OEWS",IF(ISNUMBER(H605),"MATCHED","MISSING WHARTON"))</x:f>
        <x:v>MATCHED</x:v>
      </x:c>
    </x:row>
    <x:row r="606">
      <x:c r="A606" t="str">
        <x:v>22</x:v>
      </x:c>
      <x:c r="B606" t="str">
        <x:v>Utilities</x:v>
      </x:c>
      <x:c r="C606" t="str">
        <x:v>49-9081</x:v>
      </x:c>
      <x:c r="D606" t="str">
        <x:v>Wind Turbine Service Technicians</x:v>
      </x:c>
      <x:c r="E606" s="22" t="n">
        <x:v>4960</x:v>
      </x:c>
      <x:c r="F606" s="22" t="n">
        <x:v>71120</x:v>
      </x:c>
      <x:c r="G606" s="22" t="n">
        <x:f>IF(OR(E606="",F606=""),"",E606*F606)</x:f>
        <x:v>352755200</x:v>
      </x:c>
      <x:c r="H606" s="36" t="n">
        <x:v>0</x:v>
      </x:c>
      <x:c r="I606" s="22" t="n">
        <x:f>IF(G606="","",IF(ISNUMBER(H606),G606,""))</x:f>
        <x:v>352755200</x:v>
      </x:c>
      <x:c r="J606" s="22" t="n">
        <x:f>IF(I606="","",I606*H606)</x:f>
        <x:v>0</x:v>
      </x:c>
      <x:c r="K606" t="str">
        <x:f>IF(G606="","MISSING OEWS",IF(ISNUMBER(H606),"MATCHED","MISSING WHARTON"))</x:f>
        <x:v>MATCHED</x:v>
      </x:c>
    </x:row>
    <x:row r="607">
      <x:c r="A607" t="str">
        <x:v>22</x:v>
      </x:c>
      <x:c r="B607" t="str">
        <x:v>Utilities</x:v>
      </x:c>
      <x:c r="C607" t="str">
        <x:v>49-9098</x:v>
      </x:c>
      <x:c r="D607" t="str">
        <x:v>Helpers--Installation, Maintenance, and Repair Workers</x:v>
      </x:c>
      <x:c r="E607" s="22" t="n">
        <x:v>1290</x:v>
      </x:c>
      <x:c r="F607" s="22" t="n">
        <x:v>61870</x:v>
      </x:c>
      <x:c r="G607" s="22" t="n">
        <x:f>IF(OR(E607="",F607=""),"",E607*F607)</x:f>
        <x:v>79812300</x:v>
      </x:c>
      <x:c r="H607" s="36" t="n">
        <x:v>0.0594</x:v>
      </x:c>
      <x:c r="I607" s="22" t="n">
        <x:f>IF(G607="","",IF(ISNUMBER(H607),G607,""))</x:f>
        <x:v>79812300</x:v>
      </x:c>
      <x:c r="J607" s="22" t="n">
        <x:f>IF(I607="","",I607*H607)</x:f>
        <x:v>4740850.62</x:v>
      </x:c>
      <x:c r="K607" t="str">
        <x:f>IF(G607="","MISSING OEWS",IF(ISNUMBER(H607),"MATCHED","MISSING WHARTON"))</x:f>
        <x:v>MATCHED</x:v>
      </x:c>
    </x:row>
    <x:row r="608">
      <x:c r="A608" t="str">
        <x:v>22</x:v>
      </x:c>
      <x:c r="B608" t="str">
        <x:v>Utilities</x:v>
      </x:c>
      <x:c r="C608" t="str">
        <x:v>49-9099</x:v>
      </x:c>
      <x:c r="D608" t="str">
        <x:v>Installation, Maintenance, and Repair Workers, All Other</x:v>
      </x:c>
      <x:c r="E608" s="22" t="n">
        <x:v>1730</x:v>
      </x:c>
      <x:c r="F608" s="22" t="n">
        <x:v>79200</x:v>
      </x:c>
      <x:c r="G608" s="22" t="n">
        <x:f>IF(OR(E608="",F608=""),"",E608*F608)</x:f>
        <x:v>137016000</x:v>
      </x:c>
      <x:c r="H608" s="36" t="n">
        <x:v>0.16670000000000001</x:v>
      </x:c>
      <x:c r="I608" s="22" t="n">
        <x:f>IF(G608="","",IF(ISNUMBER(H608),G608,""))</x:f>
        <x:v>137016000</x:v>
      </x:c>
      <x:c r="J608" s="22" t="n">
        <x:f>IF(I608="","",I608*H608)</x:f>
        <x:v>22840567.200000003</x:v>
      </x:c>
      <x:c r="K608" t="str">
        <x:f>IF(G608="","MISSING OEWS",IF(ISNUMBER(H608),"MATCHED","MISSING WHARTON"))</x:f>
        <x:v>MATCHED</x:v>
      </x:c>
    </x:row>
    <x:row r="609">
      <x:c r="A609" t="str">
        <x:v>22</x:v>
      </x:c>
      <x:c r="B609" t="str">
        <x:v>Utilities</x:v>
      </x:c>
      <x:c r="C609" t="str">
        <x:v>51-1011</x:v>
      </x:c>
      <x:c r="D609" t="str">
        <x:v>First-Line Supervisors of Production and Operating Workers</x:v>
      </x:c>
      <x:c r="E609" s="22" t="n">
        <x:v>10480</x:v>
      </x:c>
      <x:c r="F609" s="22" t="n">
        <x:v>123830</x:v>
      </x:c>
      <x:c r="G609" s="22" t="n">
        <x:f>IF(OR(E609="",F609=""),"",E609*F609)</x:f>
        <x:v>1297738400</x:v>
      </x:c>
      <x:c r="H609" s="36" t="n">
        <x:v>0.3775</x:v>
      </x:c>
      <x:c r="I609" s="22" t="n">
        <x:f>IF(G609="","",IF(ISNUMBER(H609),G609,""))</x:f>
        <x:v>1297738400</x:v>
      </x:c>
      <x:c r="J609" s="22" t="n">
        <x:f>IF(I609="","",I609*H609)</x:f>
        <x:v>489896246</x:v>
      </x:c>
      <x:c r="K609" t="str">
        <x:f>IF(G609="","MISSING OEWS",IF(ISNUMBER(H609),"MATCHED","MISSING WHARTON"))</x:f>
        <x:v>MATCHED</x:v>
      </x:c>
    </x:row>
    <x:row r="610">
      <x:c r="A610" t="str">
        <x:v>22</x:v>
      </x:c>
      <x:c r="B610" t="str">
        <x:v>Utilities</x:v>
      </x:c>
      <x:c r="C610" t="str">
        <x:v>51-2028</x:v>
      </x:c>
      <x:c r="D610" t="str">
        <x:v>Electrical, Electronic, and Electromechanical Assemblers, Except Coil Winders, Tapers, and Finishers</x:v>
      </x:c>
      <x:c r="E610" s="22" t="n">
        <x:v>120</x:v>
      </x:c>
      <x:c r="F610" s="22" t="n">
        <x:v>56620</x:v>
      </x:c>
      <x:c r="G610" s="22" t="n">
        <x:f>IF(OR(E610="",F610=""),"",E610*F610)</x:f>
        <x:v>6794400</x:v>
      </x:c>
      <x:c r="H610" s="36" t="n">
        <x:v>0.0559</x:v>
      </x:c>
      <x:c r="I610" s="22" t="n">
        <x:f>IF(G610="","",IF(ISNUMBER(H610),G610,""))</x:f>
        <x:v>6794400</x:v>
      </x:c>
      <x:c r="J610" s="22" t="n">
        <x:f>IF(I610="","",I610*H610)</x:f>
        <x:v>379806.95999999996</x:v>
      </x:c>
      <x:c r="K610" t="str">
        <x:f>IF(G610="","MISSING OEWS",IF(ISNUMBER(H610),"MATCHED","MISSING WHARTON"))</x:f>
        <x:v>MATCHED</x:v>
      </x:c>
    </x:row>
    <x:row r="611">
      <x:c r="A611" t="str">
        <x:v>22</x:v>
      </x:c>
      <x:c r="B611" t="str">
        <x:v>Utilities</x:v>
      </x:c>
      <x:c r="C611" t="str">
        <x:v>51-2090</x:v>
      </x:c>
      <x:c r="D611" t="str">
        <x:v>Miscellaneous Assemblers and Fabricators</x:v>
      </x:c>
      <x:c r="E611" s="22" t="n">
        <x:v>50</x:v>
      </x:c>
      <x:c r="F611" s="22" t="n">
        <x:v>53490</x:v>
      </x:c>
      <x:c r="G611" s="22" t="n">
        <x:f>IF(OR(E611="",F611=""),"",E611*F611)</x:f>
        <x:v>2674500</x:v>
      </x:c>
      <x:c r="H611" s="36" t="n">
        <x:v>0.15</x:v>
      </x:c>
      <x:c r="I611" s="22" t="n">
        <x:f>IF(G611="","",IF(ISNUMBER(H611),G611,""))</x:f>
        <x:v>2674500</x:v>
      </x:c>
      <x:c r="J611" s="22" t="n">
        <x:f>IF(I611="","",I611*H611)</x:f>
        <x:v>401175</x:v>
      </x:c>
      <x:c r="K611" t="str">
        <x:f>IF(G611="","MISSING OEWS",IF(ISNUMBER(H611),"MATCHED","MISSING WHARTON"))</x:f>
        <x:v>MATCHED</x:v>
      </x:c>
    </x:row>
    <x:row r="612">
      <x:c r="A612" t="str">
        <x:v>22</x:v>
      </x:c>
      <x:c r="B612" t="str">
        <x:v>Utilities</x:v>
      </x:c>
      <x:c r="C612" t="str">
        <x:v>51-4041</x:v>
      </x:c>
      <x:c r="D612" t="str">
        <x:v>Machinists</x:v>
      </x:c>
      <x:c r="E612" s="22" t="n">
        <x:v>390</x:v>
      </x:c>
      <x:c r="F612" s="22" t="n">
        <x:v>101590</x:v>
      </x:c>
      <x:c r="G612" s="22" t="n">
        <x:f>IF(OR(E612="",F612=""),"",E612*F612)</x:f>
        <x:v>39620100</x:v>
      </x:c>
      <x:c r="H612" s="36" t="n">
        <x:v>0.0897</x:v>
      </x:c>
      <x:c r="I612" s="22" t="n">
        <x:f>IF(G612="","",IF(ISNUMBER(H612),G612,""))</x:f>
        <x:v>39620100</x:v>
      </x:c>
      <x:c r="J612" s="22" t="n">
        <x:f>IF(I612="","",I612*H612)</x:f>
        <x:v>3553922.97</x:v>
      </x:c>
      <x:c r="K612" t="str">
        <x:f>IF(G612="","MISSING OEWS",IF(ISNUMBER(H612),"MATCHED","MISSING WHARTON"))</x:f>
        <x:v>MATCHED</x:v>
      </x:c>
    </x:row>
    <x:row r="613">
      <x:c r="A613" t="str">
        <x:v>22</x:v>
      </x:c>
      <x:c r="B613" t="str">
        <x:v>Utilities</x:v>
      </x:c>
      <x:c r="C613" t="str">
        <x:v>51-4121</x:v>
      </x:c>
      <x:c r="D613" t="str">
        <x:v>Welders, Cutters, Solderers, and Brazers</x:v>
      </x:c>
      <x:c r="E613" s="22" t="n">
        <x:v>1910</x:v>
      </x:c>
      <x:c r="F613" s="22" t="n">
        <x:v>94900</x:v>
      </x:c>
      <x:c r="G613" s="22" t="n">
        <x:f>IF(OR(E613="",F613=""),"",E613*F613)</x:f>
        <x:v>181259000</x:v>
      </x:c>
      <x:c r="H613" s="36" t="n">
        <x:v>0.0233</x:v>
      </x:c>
      <x:c r="I613" s="22" t="n">
        <x:f>IF(G613="","",IF(ISNUMBER(H613),G613,""))</x:f>
        <x:v>181259000</x:v>
      </x:c>
      <x:c r="J613" s="22" t="n">
        <x:f>IF(I613="","",I613*H613)</x:f>
        <x:v>4223334.7</x:v>
      </x:c>
      <x:c r="K613" t="str">
        <x:f>IF(G613="","MISSING OEWS",IF(ISNUMBER(H613),"MATCHED","MISSING WHARTON"))</x:f>
        <x:v>MATCHED</x:v>
      </x:c>
    </x:row>
    <x:row r="614">
      <x:c r="A614" t="str">
        <x:v>22</x:v>
      </x:c>
      <x:c r="B614" t="str">
        <x:v>Utilities</x:v>
      </x:c>
      <x:c r="C614" t="str">
        <x:v>51-4122</x:v>
      </x:c>
      <x:c r="D614" t="str">
        <x:v>Welding, Soldering, and Brazing Machine Setters, Operators, and Tenders</x:v>
      </x:c>
      <x:c r="E614" s="22" t="n">
        <x:v>120</x:v>
      </x:c>
      <x:c r="F614" s="22" t="n">
        <x:v>73210</x:v>
      </x:c>
      <x:c r="G614" s="22" t="n">
        <x:f>IF(OR(E614="",F614=""),"",E614*F614)</x:f>
        <x:v>8785200</x:v>
      </x:c>
      <x:c r="H614" s="36" t="n">
        <x:v>0.0983</x:v>
      </x:c>
      <x:c r="I614" s="22" t="n">
        <x:f>IF(G614="","",IF(ISNUMBER(H614),G614,""))</x:f>
        <x:v>8785200</x:v>
      </x:c>
      <x:c r="J614" s="22" t="n">
        <x:f>IF(I614="","",I614*H614)</x:f>
        <x:v>863585.16</x:v>
      </x:c>
      <x:c r="K614" t="str">
        <x:f>IF(G614="","MISSING OEWS",IF(ISNUMBER(H614),"MATCHED","MISSING WHARTON"))</x:f>
        <x:v>MATCHED</x:v>
      </x:c>
    </x:row>
    <x:row r="615">
      <x:c r="A615" t="str">
        <x:v>22</x:v>
      </x:c>
      <x:c r="B615" t="str">
        <x:v>Utilities</x:v>
      </x:c>
      <x:c r="C615" t="str">
        <x:v>51-8011</x:v>
      </x:c>
      <x:c r="D615" t="str">
        <x:v>Nuclear Power Reactor Operators</x:v>
      </x:c>
      <x:c r="E615" s="22" t="n">
        <x:v>4030</x:v>
      </x:c>
      <x:c r="F615" s="22" t="n">
        <x:v>120700</x:v>
      </x:c>
      <x:c r="G615" s="22" t="n">
        <x:f>IF(OR(E615="",F615=""),"",E615*F615)</x:f>
        <x:v>486421000</x:v>
      </x:c>
      <x:c r="H615" s="36" t="n">
        <x:v>0.1425</x:v>
      </x:c>
      <x:c r="I615" s="22" t="n">
        <x:f>IF(G615="","",IF(ISNUMBER(H615),G615,""))</x:f>
        <x:v>486421000</x:v>
      </x:c>
      <x:c r="J615" s="22" t="n">
        <x:f>IF(I615="","",I615*H615)</x:f>
        <x:v>69314992.5</x:v>
      </x:c>
      <x:c r="K615" t="str">
        <x:f>IF(G615="","MISSING OEWS",IF(ISNUMBER(H615),"MATCHED","MISSING WHARTON"))</x:f>
        <x:v>MATCHED</x:v>
      </x:c>
    </x:row>
    <x:row r="616">
      <x:c r="A616" t="str">
        <x:v>22</x:v>
      </x:c>
      <x:c r="B616" t="str">
        <x:v>Utilities</x:v>
      </x:c>
      <x:c r="C616" t="str">
        <x:v>51-8012</x:v>
      </x:c>
      <x:c r="D616" t="str">
        <x:v>Power Distributors and Dispatchers</x:v>
      </x:c>
      <x:c r="E616" s="22" t="n">
        <x:v>5570</x:v>
      </x:c>
      <x:c r="F616" s="22" t="n">
        <x:v>109170</x:v>
      </x:c>
      <x:c r="G616" s="22" t="n">
        <x:f>IF(OR(E616="",F616=""),"",E616*F616)</x:f>
        <x:v>608076900</x:v>
      </x:c>
      <x:c r="H616" s="36" t="n">
        <x:v>0.4267</x:v>
      </x:c>
      <x:c r="I616" s="22" t="n">
        <x:f>IF(G616="","",IF(ISNUMBER(H616),G616,""))</x:f>
        <x:v>608076900</x:v>
      </x:c>
      <x:c r="J616" s="22" t="n">
        <x:f>IF(I616="","",I616*H616)</x:f>
        <x:v>259466413.23000002</x:v>
      </x:c>
      <x:c r="K616" t="str">
        <x:f>IF(G616="","MISSING OEWS",IF(ISNUMBER(H616),"MATCHED","MISSING WHARTON"))</x:f>
        <x:v>MATCHED</x:v>
      </x:c>
    </x:row>
    <x:row r="617">
      <x:c r="A617" t="str">
        <x:v>22</x:v>
      </x:c>
      <x:c r="B617" t="str">
        <x:v>Utilities</x:v>
      </x:c>
      <x:c r="C617" t="str">
        <x:v>51-8013</x:v>
      </x:c>
      <x:c r="D617" t="str">
        <x:v>Power Plant Operators</x:v>
      </x:c>
      <x:c r="E617" s="22" t="n">
        <x:v>20400</x:v>
      </x:c>
      <x:c r="F617" s="22" t="n">
        <x:v>104520</x:v>
      </x:c>
      <x:c r="G617" s="22" t="n">
        <x:f>IF(OR(E617="",F617=""),"",E617*F617)</x:f>
        <x:v>2132208000</x:v>
      </x:c>
      <x:c r="H617" s="36" t="n">
        <x:v>0.1618</x:v>
      </x:c>
      <x:c r="I617" s="22" t="n">
        <x:f>IF(G617="","",IF(ISNUMBER(H617),G617,""))</x:f>
        <x:v>2132208000</x:v>
      </x:c>
      <x:c r="J617" s="22" t="n">
        <x:f>IF(I617="","",I617*H617)</x:f>
        <x:v>344991254.4</x:v>
      </x:c>
      <x:c r="K617" t="str">
        <x:f>IF(G617="","MISSING OEWS",IF(ISNUMBER(H617),"MATCHED","MISSING WHARTON"))</x:f>
        <x:v>MATCHED</x:v>
      </x:c>
    </x:row>
    <x:row r="618">
      <x:c r="A618" t="str">
        <x:v>22</x:v>
      </x:c>
      <x:c r="B618" t="str">
        <x:v>Utilities</x:v>
      </x:c>
      <x:c r="C618" t="str">
        <x:v>51-8021</x:v>
      </x:c>
      <x:c r="D618" t="str">
        <x:v>Stationary Engineers and Boiler Operators</x:v>
      </x:c>
      <x:c r="E618" s="22" t="n">
        <x:v>630</x:v>
      </x:c>
      <x:c r="F618" s="22" t="n">
        <x:v>94560</x:v>
      </x:c>
      <x:c r="G618" s="22" t="n">
        <x:f>IF(OR(E618="",F618=""),"",E618*F618)</x:f>
        <x:v>59572800</x:v>
      </x:c>
      <x:c r="H618" s="36" t="n">
        <x:v>0.10400000000000001</x:v>
      </x:c>
      <x:c r="I618" s="22" t="n">
        <x:f>IF(G618="","",IF(ISNUMBER(H618),G618,""))</x:f>
        <x:v>59572800</x:v>
      </x:c>
      <x:c r="J618" s="22" t="n">
        <x:f>IF(I618="","",I618*H618)</x:f>
        <x:v>6195571.2</x:v>
      </x:c>
      <x:c r="K618" t="str">
        <x:f>IF(G618="","MISSING OEWS",IF(ISNUMBER(H618),"MATCHED","MISSING WHARTON"))</x:f>
        <x:v>MATCHED</x:v>
      </x:c>
    </x:row>
    <x:row r="619">
      <x:c r="A619" t="str">
        <x:v>22</x:v>
      </x:c>
      <x:c r="B619" t="str">
        <x:v>Utilities</x:v>
      </x:c>
      <x:c r="C619" t="str">
        <x:v>51-8031</x:v>
      </x:c>
      <x:c r="D619" t="str">
        <x:v>Water and Wastewater Treatment Plant and System Operators</x:v>
      </x:c>
      <x:c r="E619" s="22" t="n">
        <x:v>17880</x:v>
      </x:c>
      <x:c r="F619" s="22" t="n">
        <x:v>61580</x:v>
      </x:c>
      <x:c r="G619" s="22" t="n">
        <x:f>IF(OR(E619="",F619=""),"",E619*F619)</x:f>
        <x:v>1101050400</x:v>
      </x:c>
      <x:c r="H619" s="36" t="n">
        <x:v>0.1188</x:v>
      </x:c>
      <x:c r="I619" s="22" t="n">
        <x:f>IF(G619="","",IF(ISNUMBER(H619),G619,""))</x:f>
        <x:v>1101050400</x:v>
      </x:c>
      <x:c r="J619" s="22" t="n">
        <x:f>IF(I619="","",I619*H619)</x:f>
        <x:v>130804787.52</x:v>
      </x:c>
      <x:c r="K619" t="str">
        <x:f>IF(G619="","MISSING OEWS",IF(ISNUMBER(H619),"MATCHED","MISSING WHARTON"))</x:f>
        <x:v>MATCHED</x:v>
      </x:c>
    </x:row>
    <x:row r="620">
      <x:c r="A620" t="str">
        <x:v>22</x:v>
      </x:c>
      <x:c r="B620" t="str">
        <x:v>Utilities</x:v>
      </x:c>
      <x:c r="C620" t="str">
        <x:v>51-8091</x:v>
      </x:c>
      <x:c r="D620" t="str">
        <x:v>Chemical Plant and System Operators</x:v>
      </x:c>
      <x:c r="E620" s="22" t="n">
        <x:v>50</x:v>
      </x:c>
      <x:c r="F620" s="22" t="n">
        <x:v>104890</x:v>
      </x:c>
      <x:c r="G620" s="22" t="n">
        <x:f>IF(OR(E620="",F620=""),"",E620*F620)</x:f>
        <x:v>5244500</x:v>
      </x:c>
      <x:c r="H620" s="36" t="n">
        <x:v>0.1</x:v>
      </x:c>
      <x:c r="I620" s="22" t="n">
        <x:f>IF(G620="","",IF(ISNUMBER(H620),G620,""))</x:f>
        <x:v>5244500</x:v>
      </x:c>
      <x:c r="J620" s="22" t="n">
        <x:f>IF(I620="","",I620*H620)</x:f>
        <x:v>524450</x:v>
      </x:c>
      <x:c r="K620" t="str">
        <x:f>IF(G620="","MISSING OEWS",IF(ISNUMBER(H620),"MATCHED","MISSING WHARTON"))</x:f>
        <x:v>MATCHED</x:v>
      </x:c>
    </x:row>
    <x:row r="621">
      <x:c r="A621" t="str">
        <x:v>22</x:v>
      </x:c>
      <x:c r="B621" t="str">
        <x:v>Utilities</x:v>
      </x:c>
      <x:c r="C621" t="str">
        <x:v>51-8092</x:v>
      </x:c>
      <x:c r="D621" t="str">
        <x:v>Gas Plant Operators</x:v>
      </x:c>
      <x:c r="E621" s="22" t="n">
        <x:v>7920</x:v>
      </x:c>
      <x:c r="F621" s="22" t="n">
        <x:v>92980</x:v>
      </x:c>
      <x:c r="G621" s="22" t="n">
        <x:f>IF(OR(E621="",F621=""),"",E621*F621)</x:f>
        <x:v>736401600</x:v>
      </x:c>
      <x:c r="H621" s="36" t="n">
        <x:v>0.15</x:v>
      </x:c>
      <x:c r="I621" s="22" t="n">
        <x:f>IF(G621="","",IF(ISNUMBER(H621),G621,""))</x:f>
        <x:v>736401600</x:v>
      </x:c>
      <x:c r="J621" s="22" t="n">
        <x:f>IF(I621="","",I621*H621)</x:f>
        <x:v>110460240</x:v>
      </x:c>
      <x:c r="K621" t="str">
        <x:f>IF(G621="","MISSING OEWS",IF(ISNUMBER(H621),"MATCHED","MISSING WHARTON"))</x:f>
        <x:v>MATCHED</x:v>
      </x:c>
    </x:row>
    <x:row r="622">
      <x:c r="A622" t="str">
        <x:v>22</x:v>
      </x:c>
      <x:c r="B622" t="str">
        <x:v>Utilities</x:v>
      </x:c>
      <x:c r="C622" t="str">
        <x:v>51-8093</x:v>
      </x:c>
      <x:c r="D622" t="str">
        <x:v>Petroleum Pump System Operators, Refinery Operators, and Gaugers</x:v>
      </x:c>
      <x:c r="E622" s="22" t="n">
        <x:v>220</x:v>
      </x:c>
      <x:c r="F622" s="22" t="n">
        <x:v>95020</x:v>
      </x:c>
      <x:c r="G622" s="22" t="n">
        <x:f>IF(OR(E622="",F622=""),"",E622*F622)</x:f>
        <x:v>20904400</x:v>
      </x:c>
      <x:c r="H622" s="36" t="n">
        <x:v>0.1583</x:v>
      </x:c>
      <x:c r="I622" s="22" t="n">
        <x:f>IF(G622="","",IF(ISNUMBER(H622),G622,""))</x:f>
        <x:v>20904400</x:v>
      </x:c>
      <x:c r="J622" s="22" t="n">
        <x:f>IF(I622="","",I622*H622)</x:f>
        <x:v>3309166.52</x:v>
      </x:c>
      <x:c r="K622" t="str">
        <x:f>IF(G622="","MISSING OEWS",IF(ISNUMBER(H622),"MATCHED","MISSING WHARTON"))</x:f>
        <x:v>MATCHED</x:v>
      </x:c>
    </x:row>
    <x:row r="623">
      <x:c r="A623" t="str">
        <x:v>22</x:v>
      </x:c>
      <x:c r="B623" t="str">
        <x:v>Utilities</x:v>
      </x:c>
      <x:c r="C623" t="str">
        <x:v>51-8099</x:v>
      </x:c>
      <x:c r="D623" t="str">
        <x:v>Plant and System Operators, All Other</x:v>
      </x:c>
      <x:c r="E623" s="22" t="n">
        <x:v>260</x:v>
      </x:c>
      <x:c r="F623" s="22" t="n">
        <x:v>75250</x:v>
      </x:c>
      <x:c r="G623" s="22" t="n">
        <x:f>IF(OR(E623="",F623=""),"",E623*F623)</x:f>
        <x:v>19565000</x:v>
      </x:c>
      <x:c r="H623" s="36" t="n">
        <x:v>0.1</x:v>
      </x:c>
      <x:c r="I623" s="22" t="n">
        <x:f>IF(G623="","",IF(ISNUMBER(H623),G623,""))</x:f>
        <x:v>19565000</x:v>
      </x:c>
      <x:c r="J623" s="22" t="n">
        <x:f>IF(I623="","",I623*H623)</x:f>
        <x:v>1956500</x:v>
      </x:c>
      <x:c r="K623" t="str">
        <x:f>IF(G623="","MISSING OEWS",IF(ISNUMBER(H623),"MATCHED","MISSING WHARTON"))</x:f>
        <x:v>MATCHED</x:v>
      </x:c>
    </x:row>
    <x:row r="624">
      <x:c r="A624" t="str">
        <x:v>22</x:v>
      </x:c>
      <x:c r="B624" t="str">
        <x:v>Utilities</x:v>
      </x:c>
      <x:c r="C624" t="str">
        <x:v>51-9012</x:v>
      </x:c>
      <x:c r="D624" t="str">
        <x:v>Separating, Filtering, Clarifying, Precipitating, and Still Machine Setters, Operators, and Tenders</x:v>
      </x:c>
      <x:c r="E624" s="22" t="n">
        <x:v>70</x:v>
      </x:c>
      <x:c r="F624" s="22" t="n">
        <x:v>92680</x:v>
      </x:c>
      <x:c r="G624" s="22" t="n">
        <x:f>IF(OR(E624="",F624=""),"",E624*F624)</x:f>
        <x:v>6487600</x:v>
      </x:c>
      <x:c r="H624" s="36" t="n">
        <x:v>0.0452</x:v>
      </x:c>
      <x:c r="I624" s="22" t="n">
        <x:f>IF(G624="","",IF(ISNUMBER(H624),G624,""))</x:f>
        <x:v>6487600</x:v>
      </x:c>
      <x:c r="J624" s="22" t="n">
        <x:f>IF(I624="","",I624*H624)</x:f>
        <x:v>293239.51999999996</x:v>
      </x:c>
      <x:c r="K624" t="str">
        <x:f>IF(G624="","MISSING OEWS",IF(ISNUMBER(H624),"MATCHED","MISSING WHARTON"))</x:f>
        <x:v>MATCHED</x:v>
      </x:c>
    </x:row>
    <x:row r="625">
      <x:c r="A625" t="str">
        <x:v>22</x:v>
      </x:c>
      <x:c r="B625" t="str">
        <x:v>Utilities</x:v>
      </x:c>
      <x:c r="C625" t="str">
        <x:v>51-9021</x:v>
      </x:c>
      <x:c r="D625" t="str">
        <x:v>Crushing, Grinding, and Polishing Machine Setters, Operators, and Tenders</x:v>
      </x:c>
      <x:c r="E625" s="22" t="n">
        <x:v>140</x:v>
      </x:c>
      <x:c r="F625" s="22" t="n">
        <x:v>54420</x:v>
      </x:c>
      <x:c r="G625" s="22" t="n">
        <x:f>IF(OR(E625="",F625=""),"",E625*F625)</x:f>
        <x:v>7618800</x:v>
      </x:c>
      <x:c r="H625" s="36" t="n">
        <x:v>0.0864</x:v>
      </x:c>
      <x:c r="I625" s="22" t="n">
        <x:f>IF(G625="","",IF(ISNUMBER(H625),G625,""))</x:f>
        <x:v>7618800</x:v>
      </x:c>
      <x:c r="J625" s="22" t="n">
        <x:f>IF(I625="","",I625*H625)</x:f>
        <x:v>658264.3200000001</x:v>
      </x:c>
      <x:c r="K625" t="str">
        <x:f>IF(G625="","MISSING OEWS",IF(ISNUMBER(H625),"MATCHED","MISSING WHARTON"))</x:f>
        <x:v>MATCHED</x:v>
      </x:c>
    </x:row>
    <x:row r="626">
      <x:c r="A626" t="str">
        <x:v>22</x:v>
      </x:c>
      <x:c r="B626" t="str">
        <x:v>Utilities</x:v>
      </x:c>
      <x:c r="C626" t="str">
        <x:v>51-9061</x:v>
      </x:c>
      <x:c r="D626" t="str">
        <x:v>Inspectors, Testers, Sorters, Samplers, and Weighers</x:v>
      </x:c>
      <x:c r="E626" s="22" t="n">
        <x:v>1720</x:v>
      </x:c>
      <x:c r="F626" s="22" t="n">
        <x:v>82100</x:v>
      </x:c>
      <x:c r="G626" s="22" t="n">
        <x:f>IF(OR(E626="",F626=""),"",E626*F626)</x:f>
        <x:v>141212000</x:v>
      </x:c>
      <x:c r="H626" s="36" t="n">
        <x:v>0.2969</x:v>
      </x:c>
      <x:c r="I626" s="22" t="n">
        <x:f>IF(G626="","",IF(ISNUMBER(H626),G626,""))</x:f>
        <x:v>141212000</x:v>
      </x:c>
      <x:c r="J626" s="22" t="n">
        <x:f>IF(I626="","",I626*H626)</x:f>
        <x:v>41925842.8</x:v>
      </x:c>
      <x:c r="K626" t="str">
        <x:f>IF(G626="","MISSING OEWS",IF(ISNUMBER(H626),"MATCHED","MISSING WHARTON"))</x:f>
        <x:v>MATCHED</x:v>
      </x:c>
    </x:row>
    <x:row r="627">
      <x:c r="A627" t="str">
        <x:v>22</x:v>
      </x:c>
      <x:c r="B627" t="str">
        <x:v>Utilities</x:v>
      </x:c>
      <x:c r="C627" t="str">
        <x:v>51-9124</x:v>
      </x:c>
      <x:c r="D627" t="str">
        <x:v>Coating, Painting, and Spraying Machine Setters, Operators, and Tenders</x:v>
      </x:c>
      <x:c r="E627" s="22" t="n">
        <x:v>90</x:v>
      </x:c>
      <x:c r="F627" s="22" t="n">
        <x:v>60210</x:v>
      </x:c>
      <x:c r="G627" s="22" t="n">
        <x:f>IF(OR(E627="",F627=""),"",E627*F627)</x:f>
        <x:v>5418900</x:v>
      </x:c>
      <x:c r="H627" s="36" t="n">
        <x:v>0.0317</x:v>
      </x:c>
      <x:c r="I627" s="22" t="n">
        <x:f>IF(G627="","",IF(ISNUMBER(H627),G627,""))</x:f>
        <x:v>5418900</x:v>
      </x:c>
      <x:c r="J627" s="22" t="n">
        <x:f>IF(I627="","",I627*H627)</x:f>
        <x:v>171779.13</x:v>
      </x:c>
      <x:c r="K627" t="str">
        <x:f>IF(G627="","MISSING OEWS",IF(ISNUMBER(H627),"MATCHED","MISSING WHARTON"))</x:f>
        <x:v>MATCHED</x:v>
      </x:c>
    </x:row>
    <x:row r="628">
      <x:c r="A628" t="str">
        <x:v>22</x:v>
      </x:c>
      <x:c r="B628" t="str">
        <x:v>Utilities</x:v>
      </x:c>
      <x:c r="C628" t="str">
        <x:v>51-9161</x:v>
      </x:c>
      <x:c r="D628" t="str">
        <x:v>Computer Numerically Controlled Tool Operators</x:v>
      </x:c>
      <x:c r="E628" s="22" t="n">
        <x:v>50</x:v>
      </x:c>
      <x:c r="F628" s="22" t="n">
        <x:v>63560</x:v>
      </x:c>
      <x:c r="G628" s="22" t="n">
        <x:f>IF(OR(E628="",F628=""),"",E628*F628)</x:f>
        <x:v>3178000</x:v>
      </x:c>
      <x:c r="H628" s="36" t="n">
        <x:v>0.21109999999999998</x:v>
      </x:c>
      <x:c r="I628" s="22" t="n">
        <x:f>IF(G628="","",IF(ISNUMBER(H628),G628,""))</x:f>
        <x:v>3178000</x:v>
      </x:c>
      <x:c r="J628" s="22" t="n">
        <x:f>IF(I628="","",I628*H628)</x:f>
        <x:v>670875.7999999999</x:v>
      </x:c>
      <x:c r="K628" t="str">
        <x:f>IF(G628="","MISSING OEWS",IF(ISNUMBER(H628),"MATCHED","MISSING WHARTON"))</x:f>
        <x:v>MATCHED</x:v>
      </x:c>
    </x:row>
    <x:row r="629">
      <x:c r="A629" t="str">
        <x:v>22</x:v>
      </x:c>
      <x:c r="B629" t="str">
        <x:v>Utilities</x:v>
      </x:c>
      <x:c r="C629" t="str">
        <x:v>51-9198</x:v>
      </x:c>
      <x:c r="D629" t="str">
        <x:v>Helpers--Production Workers</x:v>
      </x:c>
      <x:c r="E629" s="22" t="n">
        <x:v>170</x:v>
      </x:c>
      <x:c r="F629" s="22" t="n">
        <x:v>59430</x:v>
      </x:c>
      <x:c r="G629" s="22" t="n">
        <x:f>IF(OR(E629="",F629=""),"",E629*F629)</x:f>
        <x:v>10103100</x:v>
      </x:c>
      <x:c r="H629" s="36" t="n">
        <x:v>0.08380000000000001</x:v>
      </x:c>
      <x:c r="I629" s="22" t="n">
        <x:f>IF(G629="","",IF(ISNUMBER(H629),G629,""))</x:f>
        <x:v>10103100</x:v>
      </x:c>
      <x:c r="J629" s="22" t="n">
        <x:f>IF(I629="","",I629*H629)</x:f>
        <x:v>846639.7800000001</x:v>
      </x:c>
      <x:c r="K629" t="str">
        <x:f>IF(G629="","MISSING OEWS",IF(ISNUMBER(H629),"MATCHED","MISSING WHARTON"))</x:f>
        <x:v>MATCHED</x:v>
      </x:c>
    </x:row>
    <x:row r="630">
      <x:c r="A630" t="str">
        <x:v>22</x:v>
      </x:c>
      <x:c r="B630" t="str">
        <x:v>Utilities</x:v>
      </x:c>
      <x:c r="C630" t="str">
        <x:v>51-9199</x:v>
      </x:c>
      <x:c r="D630" t="str">
        <x:v>Production Workers, All Other</x:v>
      </x:c>
      <x:c r="E630" s="22" t="n">
        <x:v>1520</x:v>
      </x:c>
      <x:c r="F630" s="22" t="n">
        <x:v>100040</x:v>
      </x:c>
      <x:c r="G630" s="22" t="n">
        <x:f>IF(OR(E630="",F630=""),"",E630*F630)</x:f>
        <x:v>152060800</x:v>
      </x:c>
      <x:c r="H630" s="36"/>
      <x:c r="I630" s="22" t="str">
        <x:f>IF(G630="","",IF(ISNUMBER(H630),G630,""))</x:f>
      </x:c>
      <x:c r="J630" s="22" t="str">
        <x:f>IF(I630="","",I630*H630)</x:f>
      </x:c>
      <x:c r="K630" t="str">
        <x:f>IF(G630="","MISSING OEWS",IF(ISNUMBER(H630),"MATCHED","MISSING WHARTON"))</x:f>
        <x:v>MISSING WHARTON</x:v>
      </x:c>
    </x:row>
    <x:row r="631">
      <x:c r="A631" t="str">
        <x:v>22</x:v>
      </x:c>
      <x:c r="B631" t="str">
        <x:v>Utilities</x:v>
      </x:c>
      <x:c r="C631" t="str">
        <x:v>53-1047</x:v>
      </x:c>
      <x:c r="D631" t="str">
        <x:v>First-Line Supervisors of Transportation and Material Moving Workers, Except Aircraft Cargo Handling Supervisors</x:v>
      </x:c>
      <x:c r="E631" s="22" t="n">
        <x:v>990</x:v>
      </x:c>
      <x:c r="F631" s="22" t="n">
        <x:v>98520</x:v>
      </x:c>
      <x:c r="G631" s="22" t="n">
        <x:f>IF(OR(E631="",F631=""),"",E631*F631)</x:f>
        <x:v>97534800</x:v>
      </x:c>
      <x:c r="H631" s="36" t="n">
        <x:v>0.3429</x:v>
      </x:c>
      <x:c r="I631" s="22" t="n">
        <x:f>IF(G631="","",IF(ISNUMBER(H631),G631,""))</x:f>
        <x:v>97534800</x:v>
      </x:c>
      <x:c r="J631" s="22" t="n">
        <x:f>IF(I631="","",I631*H631)</x:f>
        <x:v>33444682.919999998</x:v>
      </x:c>
      <x:c r="K631" t="str">
        <x:f>IF(G631="","MISSING OEWS",IF(ISNUMBER(H631),"MATCHED","MISSING WHARTON"))</x:f>
        <x:v>MATCHED</x:v>
      </x:c>
    </x:row>
    <x:row r="632">
      <x:c r="A632" t="str">
        <x:v>22</x:v>
      </x:c>
      <x:c r="B632" t="str">
        <x:v>Utilities</x:v>
      </x:c>
      <x:c r="C632" t="str">
        <x:v>53-2012</x:v>
      </x:c>
      <x:c r="D632" t="str">
        <x:v>Commercial Pilots</x:v>
      </x:c>
      <x:c r="E632" s="22" t="n">
        <x:v>40</x:v>
      </x:c>
      <x:c r="F632" s="22" t="n">
        <x:v>176560</x:v>
      </x:c>
      <x:c r="G632" s="22" t="n">
        <x:f>IF(OR(E632="",F632=""),"",E632*F632)</x:f>
        <x:v>7062400</x:v>
      </x:c>
      <x:c r="H632" s="36" t="n">
        <x:v>0.3558</x:v>
      </x:c>
      <x:c r="I632" s="22" t="n">
        <x:f>IF(G632="","",IF(ISNUMBER(H632),G632,""))</x:f>
        <x:v>7062400</x:v>
      </x:c>
      <x:c r="J632" s="22" t="n">
        <x:f>IF(I632="","",I632*H632)</x:f>
        <x:v>2512801.92</x:v>
      </x:c>
      <x:c r="K632" t="str">
        <x:f>IF(G632="","MISSING OEWS",IF(ISNUMBER(H632),"MATCHED","MISSING WHARTON"))</x:f>
        <x:v>MATCHED</x:v>
      </x:c>
    </x:row>
    <x:row r="633">
      <x:c r="A633" t="str">
        <x:v>22</x:v>
      </x:c>
      <x:c r="B633" t="str">
        <x:v>Utilities</x:v>
      </x:c>
      <x:c r="C633" t="str">
        <x:v>53-3031</x:v>
      </x:c>
      <x:c r="D633" t="str">
        <x:v>Driver/Sales Workers</x:v>
      </x:c>
      <x:c r="E633" s="22" t="n">
        <x:v>180</x:v>
      </x:c>
      <x:c r="F633" s="22" t="n">
        <x:v>41000</x:v>
      </x:c>
      <x:c r="G633" s="22" t="n">
        <x:f>IF(OR(E633="",F633=""),"",E633*F633)</x:f>
        <x:v>7380000</x:v>
      </x:c>
      <x:c r="H633" s="36" t="n">
        <x:v>0.31670000000000004</x:v>
      </x:c>
      <x:c r="I633" s="22" t="n">
        <x:f>IF(G633="","",IF(ISNUMBER(H633),G633,""))</x:f>
        <x:v>7380000</x:v>
      </x:c>
      <x:c r="J633" s="22" t="n">
        <x:f>IF(I633="","",I633*H633)</x:f>
        <x:v>2337246.0000000005</x:v>
      </x:c>
      <x:c r="K633" t="str">
        <x:f>IF(G633="","MISSING OEWS",IF(ISNUMBER(H633),"MATCHED","MISSING WHARTON"))</x:f>
        <x:v>MATCHED</x:v>
      </x:c>
    </x:row>
    <x:row r="634">
      <x:c r="A634" t="str">
        <x:v>22</x:v>
      </x:c>
      <x:c r="B634" t="str">
        <x:v>Utilities</x:v>
      </x:c>
      <x:c r="C634" t="str">
        <x:v>53-3032</x:v>
      </x:c>
      <x:c r="D634" t="str">
        <x:v>Heavy and Tractor-Trailer Truck Drivers</x:v>
      </x:c>
      <x:c r="E634" s="22" t="n">
        <x:v>2070</x:v>
      </x:c>
      <x:c r="F634" s="22" t="n">
        <x:v>68270</x:v>
      </x:c>
      <x:c r="G634" s="22" t="n">
        <x:f>IF(OR(E634="",F634=""),"",E634*F634)</x:f>
        <x:v>141318900</x:v>
      </x:c>
      <x:c r="H634" s="36" t="n">
        <x:v>0.2065</x:v>
      </x:c>
      <x:c r="I634" s="22" t="n">
        <x:f>IF(G634="","",IF(ISNUMBER(H634),G634,""))</x:f>
        <x:v>141318900</x:v>
      </x:c>
      <x:c r="J634" s="22" t="n">
        <x:f>IF(I634="","",I634*H634)</x:f>
        <x:v>29182352.849999998</x:v>
      </x:c>
      <x:c r="K634" t="str">
        <x:f>IF(G634="","MISSING OEWS",IF(ISNUMBER(H634),"MATCHED","MISSING WHARTON"))</x:f>
        <x:v>MATCHED</x:v>
      </x:c>
    </x:row>
    <x:row r="635">
      <x:c r="A635" t="str">
        <x:v>22</x:v>
      </x:c>
      <x:c r="B635" t="str">
        <x:v>Utilities</x:v>
      </x:c>
      <x:c r="C635" t="str">
        <x:v>53-3033</x:v>
      </x:c>
      <x:c r="D635" t="str">
        <x:v>Light Truck Drivers</x:v>
      </x:c>
      <x:c r="E635" s="22" t="n">
        <x:v>480</x:v>
      </x:c>
      <x:c r="F635" s="22" t="n">
        <x:v>66210</x:v>
      </x:c>
      <x:c r="G635" s="22" t="n">
        <x:f>IF(OR(E635="",F635=""),"",E635*F635)</x:f>
        <x:v>31780800</x:v>
      </x:c>
      <x:c r="H635" s="36" t="n">
        <x:v>0.3393</x:v>
      </x:c>
      <x:c r="I635" s="22" t="n">
        <x:f>IF(G635="","",IF(ISNUMBER(H635),G635,""))</x:f>
        <x:v>31780800</x:v>
      </x:c>
      <x:c r="J635" s="22" t="n">
        <x:f>IF(I635="","",I635*H635)</x:f>
        <x:v>10783225.44</x:v>
      </x:c>
      <x:c r="K635" t="str">
        <x:f>IF(G635="","MISSING OEWS",IF(ISNUMBER(H635),"MATCHED","MISSING WHARTON"))</x:f>
        <x:v>MATCHED</x:v>
      </x:c>
    </x:row>
    <x:row r="636">
      <x:c r="A636" t="str">
        <x:v>22</x:v>
      </x:c>
      <x:c r="B636" t="str">
        <x:v>Utilities</x:v>
      </x:c>
      <x:c r="C636" t="str">
        <x:v>53-7021</x:v>
      </x:c>
      <x:c r="D636" t="str">
        <x:v>Crane and Tower Operators</x:v>
      </x:c>
      <x:c r="E636" s="22" t="n">
        <x:v>110</x:v>
      </x:c>
      <x:c r="F636" s="22" t="n">
        <x:v>108080</x:v>
      </x:c>
      <x:c r="G636" s="22" t="n">
        <x:f>IF(OR(E636="",F636=""),"",E636*F636)</x:f>
        <x:v>11888800</x:v>
      </x:c>
      <x:c r="H636" s="36" t="n">
        <x:v>0.0864</x:v>
      </x:c>
      <x:c r="I636" s="22" t="n">
        <x:f>IF(G636="","",IF(ISNUMBER(H636),G636,""))</x:f>
        <x:v>11888800</x:v>
      </x:c>
      <x:c r="J636" s="22" t="n">
        <x:f>IF(I636="","",I636*H636)</x:f>
        <x:v>1027192.3200000001</x:v>
      </x:c>
      <x:c r="K636" t="str">
        <x:f>IF(G636="","MISSING OEWS",IF(ISNUMBER(H636),"MATCHED","MISSING WHARTON"))</x:f>
        <x:v>MATCHED</x:v>
      </x:c>
    </x:row>
    <x:row r="637">
      <x:c r="A637" t="str">
        <x:v>22</x:v>
      </x:c>
      <x:c r="B637" t="str">
        <x:v>Utilities</x:v>
      </x:c>
      <x:c r="C637" t="str">
        <x:v>53-7051</x:v>
      </x:c>
      <x:c r="D637" t="str">
        <x:v>Industrial Truck and Tractor Operators</x:v>
      </x:c>
      <x:c r="E637" s="22" t="n">
        <x:v>830</x:v>
      </x:c>
      <x:c r="F637" s="22" t="n">
        <x:v>58960</x:v>
      </x:c>
      <x:c r="G637" s="22" t="n">
        <x:f>IF(OR(E637="",F637=""),"",E637*F637)</x:f>
        <x:v>48936800</x:v>
      </x:c>
      <x:c r="H637" s="36" t="n">
        <x:v>0</x:v>
      </x:c>
      <x:c r="I637" s="22" t="n">
        <x:f>IF(G637="","",IF(ISNUMBER(H637),G637,""))</x:f>
        <x:v>48936800</x:v>
      </x:c>
      <x:c r="J637" s="22" t="n">
        <x:f>IF(I637="","",I637*H637)</x:f>
        <x:v>0</x:v>
      </x:c>
      <x:c r="K637" t="str">
        <x:f>IF(G637="","MISSING OEWS",IF(ISNUMBER(H637),"MATCHED","MISSING WHARTON"))</x:f>
        <x:v>MATCHED</x:v>
      </x:c>
    </x:row>
    <x:row r="638">
      <x:c r="A638" t="str">
        <x:v>22</x:v>
      </x:c>
      <x:c r="B638" t="str">
        <x:v>Utilities</x:v>
      </x:c>
      <x:c r="C638" t="str">
        <x:v>53-7062</x:v>
      </x:c>
      <x:c r="D638" t="str">
        <x:v>Laborers and Freight, Stock, and Material Movers, Hand</x:v>
      </x:c>
      <x:c r="E638" s="22" t="n">
        <x:v>2710</x:v>
      </x:c>
      <x:c r="F638" s="22" t="n">
        <x:v>55280</x:v>
      </x:c>
      <x:c r="G638" s="22" t="n">
        <x:f>IF(OR(E638="",F638=""),"",E638*F638)</x:f>
        <x:v>149808800</x:v>
      </x:c>
      <x:c r="H638" s="36" t="n">
        <x:v>0.049</x:v>
      </x:c>
      <x:c r="I638" s="22" t="n">
        <x:f>IF(G638="","",IF(ISNUMBER(H638),G638,""))</x:f>
        <x:v>149808800</x:v>
      </x:c>
      <x:c r="J638" s="22" t="n">
        <x:f>IF(I638="","",I638*H638)</x:f>
        <x:v>7340631.2</x:v>
      </x:c>
      <x:c r="K638" t="str">
        <x:f>IF(G638="","MISSING OEWS",IF(ISNUMBER(H638),"MATCHED","MISSING WHARTON"))</x:f>
        <x:v>MATCHED</x:v>
      </x:c>
    </x:row>
    <x:row r="639">
      <x:c r="A639" t="str">
        <x:v>22</x:v>
      </x:c>
      <x:c r="B639" t="str">
        <x:v>Utilities</x:v>
      </x:c>
      <x:c r="C639" t="str">
        <x:v>53-7065</x:v>
      </x:c>
      <x:c r="D639" t="str">
        <x:v>Stockers and Order Fillers</x:v>
      </x:c>
      <x:c r="E639" s="22" t="n">
        <x:v>2610</x:v>
      </x:c>
      <x:c r="F639" s="22" t="n">
        <x:v>63810</x:v>
      </x:c>
      <x:c r="G639" s="22" t="n">
        <x:f>IF(OR(E639="",F639=""),"",E639*F639)</x:f>
        <x:v>166544100</x:v>
      </x:c>
      <x:c r="H639" s="36" t="n">
        <x:v>0.22329999999999997</x:v>
      </x:c>
      <x:c r="I639" s="22" t="n">
        <x:f>IF(G639="","",IF(ISNUMBER(H639),G639,""))</x:f>
        <x:v>166544100</x:v>
      </x:c>
      <x:c r="J639" s="22" t="n">
        <x:f>IF(I639="","",I639*H639)</x:f>
        <x:v>37189297.529999994</x:v>
      </x:c>
      <x:c r="K639" t="str">
        <x:f>IF(G639="","MISSING OEWS",IF(ISNUMBER(H639),"MATCHED","MISSING WHARTON"))</x:f>
        <x:v>MATCHED</x:v>
      </x:c>
    </x:row>
    <x:row r="640">
      <x:c r="A640" t="str">
        <x:v>22</x:v>
      </x:c>
      <x:c r="B640" t="str">
        <x:v>Utilities</x:v>
      </x:c>
      <x:c r="C640" t="str">
        <x:v>53-7071</x:v>
      </x:c>
      <x:c r="D640" t="str">
        <x:v>Gas Compressor and Gas Pumping Station Operators</x:v>
      </x:c>
      <x:c r="E640" s="22" t="n">
        <x:v>320</x:v>
      </x:c>
      <x:c r="F640" s="22" t="n">
        <x:v>83090</x:v>
      </x:c>
      <x:c r="G640" s="22" t="n">
        <x:f>IF(OR(E640="",F640=""),"",E640*F640)</x:f>
        <x:v>26588800</x:v>
      </x:c>
      <x:c r="H640" s="36" t="n">
        <x:v>0.2192</x:v>
      </x:c>
      <x:c r="I640" s="22" t="n">
        <x:f>IF(G640="","",IF(ISNUMBER(H640),G640,""))</x:f>
        <x:v>26588800</x:v>
      </x:c>
      <x:c r="J640" s="22" t="n">
        <x:f>IF(I640="","",I640*H640)</x:f>
        <x:v>5828264.96</x:v>
      </x:c>
      <x:c r="K640" t="str">
        <x:f>IF(G640="","MISSING OEWS",IF(ISNUMBER(H640),"MATCHED","MISSING WHARTON"))</x:f>
        <x:v>MATCHED</x:v>
      </x:c>
    </x:row>
    <x:row r="641">
      <x:c r="A641" t="str">
        <x:v>22</x:v>
      </x:c>
      <x:c r="B641" t="str">
        <x:v>Utilities</x:v>
      </x:c>
      <x:c r="C641" t="str">
        <x:v>53-7072</x:v>
      </x:c>
      <x:c r="D641" t="str">
        <x:v>Pump Operators, Except Wellhead Pumpers</x:v>
      </x:c>
      <x:c r="E641" s="22" t="n">
        <x:v>60</x:v>
      </x:c>
      <x:c r="F641" s="22" t="n">
        <x:v>70270</x:v>
      </x:c>
      <x:c r="G641" s="22" t="n">
        <x:f>IF(OR(E641="",F641=""),"",E641*F641)</x:f>
        <x:v>4216200</x:v>
      </x:c>
      <x:c r="H641" s="36" t="n">
        <x:v>0.0679</x:v>
      </x:c>
      <x:c r="I641" s="22" t="n">
        <x:f>IF(G641="","",IF(ISNUMBER(H641),G641,""))</x:f>
        <x:v>4216200</x:v>
      </x:c>
      <x:c r="J641" s="22" t="n">
        <x:f>IF(I641="","",I641*H641)</x:f>
        <x:v>286279.98</x:v>
      </x:c>
      <x:c r="K641" t="str">
        <x:f>IF(G641="","MISSING OEWS",IF(ISNUMBER(H641),"MATCHED","MISSING WHARTON"))</x:f>
        <x:v>MATCHED</x:v>
      </x:c>
    </x:row>
    <x:row r="642">
      <x:c r="A642" t="str">
        <x:v>22</x:v>
      </x:c>
      <x:c r="B642" t="str">
        <x:v>Utilities</x:v>
      </x:c>
      <x:c r="C642" t="str">
        <x:v>53-7073</x:v>
      </x:c>
      <x:c r="D642" t="str">
        <x:v>Wellhead Pumpers</x:v>
      </x:c>
      <x:c r="E642" s="22" t="n">
        <x:v>50</x:v>
      </x:c>
      <x:c r="F642" s="22" t="n">
        <x:v>57680</x:v>
      </x:c>
      <x:c r="G642" s="22" t="n">
        <x:f>IF(OR(E642="",F642=""),"",E642*F642)</x:f>
        <x:v>2884000</x:v>
      </x:c>
      <x:c r="H642" s="36" t="n">
        <x:v>0</x:v>
      </x:c>
      <x:c r="I642" s="22" t="n">
        <x:f>IF(G642="","",IF(ISNUMBER(H642),G642,""))</x:f>
        <x:v>2884000</x:v>
      </x:c>
      <x:c r="J642" s="22" t="n">
        <x:f>IF(I642="","",I642*H642)</x:f>
        <x:v>0</x:v>
      </x:c>
      <x:c r="K642" t="str">
        <x:f>IF(G642="","MISSING OEWS",IF(ISNUMBER(H642),"MATCHED","MISSING WHARTON"))</x:f>
        <x:v>MATCHED</x:v>
      </x:c>
    </x:row>
    <x:row r="643">
      <x:c r="A643" t="str">
        <x:v>22</x:v>
      </x:c>
      <x:c r="B643" t="str">
        <x:v>Utilities</x:v>
      </x:c>
      <x:c r="C643" t="str">
        <x:v>53-7081</x:v>
      </x:c>
      <x:c r="D643" t="str">
        <x:v>Refuse and Recyclable Material Collectors</x:v>
      </x:c>
      <x:c r="E643" s="22" t="n">
        <x:v>110</x:v>
      </x:c>
      <x:c r="F643" s="22" t="n">
        <x:v>35530</x:v>
      </x:c>
      <x:c r="G643" s="22" t="n">
        <x:f>IF(OR(E643="",F643=""),"",E643*F643)</x:f>
        <x:v>3908300</x:v>
      </x:c>
      <x:c r="H643" s="36" t="n">
        <x:v>0.2375</x:v>
      </x:c>
      <x:c r="I643" s="22" t="n">
        <x:f>IF(G643="","",IF(ISNUMBER(H643),G643,""))</x:f>
        <x:v>3908300</x:v>
      </x:c>
      <x:c r="J643" s="22" t="n">
        <x:f>IF(I643="","",I643*H643)</x:f>
        <x:v>928221.25</x:v>
      </x:c>
      <x:c r="K643" t="str">
        <x:f>IF(G643="","MISSING OEWS",IF(ISNUMBER(H643),"MATCHED","MISSING WHARTON"))</x:f>
        <x:v>MATCHED</x:v>
      </x:c>
    </x:row>
    <x:row r="644">
      <x:c r="A644" t="str">
        <x:v>22</x:v>
      </x:c>
      <x:c r="B644" t="str">
        <x:v>Utilities</x:v>
      </x:c>
      <x:c r="C644" t="str">
        <x:v>53-7121</x:v>
      </x:c>
      <x:c r="D644" t="str">
        <x:v>Tank Car, Truck, and Ship Loaders</x:v>
      </x:c>
      <x:c r="E644" s="22" t="n">
        <x:v>70</x:v>
      </x:c>
      <x:c r="F644" s="22" t="n">
        <x:v>74200</x:v>
      </x:c>
      <x:c r="G644" s="22" t="n">
        <x:f>IF(OR(E644="",F644=""),"",E644*F644)</x:f>
        <x:v>5194000</x:v>
      </x:c>
      <x:c r="H644" s="36" t="n">
        <x:v>0.05</x:v>
      </x:c>
      <x:c r="I644" s="22" t="n">
        <x:f>IF(G644="","",IF(ISNUMBER(H644),G644,""))</x:f>
        <x:v>5194000</x:v>
      </x:c>
      <x:c r="J644" s="22" t="n">
        <x:f>IF(I644="","",I644*H644)</x:f>
        <x:v>259700</x:v>
      </x:c>
      <x:c r="K644" t="str">
        <x:f>IF(G644="","MISSING OEWS",IF(ISNUMBER(H644),"MATCHED","MISSING WHARTON"))</x:f>
        <x:v>MATCHED</x:v>
      </x:c>
    </x:row>
    <x:row r="645">
      <x:c r="A645" t="str">
        <x:v>22</x:v>
      </x:c>
      <x:c r="B645" t="str">
        <x:v>Utilities</x:v>
      </x:c>
      <x:c r="C645" t="str">
        <x:v>53-7199</x:v>
      </x:c>
      <x:c r="D645" t="str">
        <x:v>Material Moving Workers, All Other</x:v>
      </x:c>
      <x:c r="E645" s="22" t="n">
        <x:v>140</x:v>
      </x:c>
      <x:c r="F645" s="22" t="n">
        <x:v>93810</x:v>
      </x:c>
      <x:c r="G645" s="22" t="n">
        <x:f>IF(OR(E645="",F645=""),"",E645*F645)</x:f>
        <x:v>13133400</x:v>
      </x:c>
      <x:c r="H645" s="36"/>
      <x:c r="I645" s="22" t="str">
        <x:f>IF(G645="","",IF(ISNUMBER(H645),G645,""))</x:f>
      </x:c>
      <x:c r="J645" s="22" t="str">
        <x:f>IF(I645="","",I645*H645)</x:f>
      </x:c>
      <x:c r="K645" t="str">
        <x:f>IF(G645="","MISSING OEWS",IF(ISNUMBER(H645),"MATCHED","MISSING WHARTON"))</x:f>
        <x:v>MISSING WHARTON</x:v>
      </x:c>
    </x:row>
    <x:row r="646">
      <x:c r="A646" t="str">
        <x:v>23</x:v>
      </x:c>
      <x:c r="B646" t="str">
        <x:v>Construction</x:v>
      </x:c>
      <x:c r="C646" t="str">
        <x:v>11-1011</x:v>
      </x:c>
      <x:c r="D646" t="str">
        <x:v>Chief Executives</x:v>
      </x:c>
      <x:c r="E646" s="22" t="n">
        <x:v>6450</x:v>
      </x:c>
      <x:c r="F646" s="22" t="n">
        <x:v>231770</x:v>
      </x:c>
      <x:c r="G646" s="22" t="n">
        <x:f>IF(OR(E646="",F646=""),"",E646*F646)</x:f>
        <x:v>1494916500</x:v>
      </x:c>
      <x:c r="H646" s="36" t="n">
        <x:v>0.4775</x:v>
      </x:c>
      <x:c r="I646" s="22" t="n">
        <x:f>IF(G646="","",IF(ISNUMBER(H646),G646,""))</x:f>
        <x:v>1494916500</x:v>
      </x:c>
      <x:c r="J646" s="22" t="n">
        <x:f>IF(I646="","",I646*H646)</x:f>
        <x:v>713822628.75</x:v>
      </x:c>
      <x:c r="K646" t="str">
        <x:f>IF(G646="","MISSING OEWS",IF(ISNUMBER(H646),"MATCHED","MISSING WHARTON"))</x:f>
        <x:v>MATCHED</x:v>
      </x:c>
    </x:row>
    <x:row r="647">
      <x:c r="A647" t="str">
        <x:v>23</x:v>
      </x:c>
      <x:c r="B647" t="str">
        <x:v>Construction</x:v>
      </x:c>
      <x:c r="C647" t="str">
        <x:v>11-1021</x:v>
      </x:c>
      <x:c r="D647" t="str">
        <x:v>General and Operations Managers</x:v>
      </x:c>
      <x:c r="E647" s="22" t="n">
        <x:v>263010</x:v>
      </x:c>
      <x:c r="F647" s="22" t="n">
        <x:v>133650</x:v>
      </x:c>
      <x:c r="G647" s="22" t="n">
        <x:f>IF(OR(E647="",F647=""),"",E647*F647)</x:f>
        <x:v>35151286500</x:v>
      </x:c>
      <x:c r="H647" s="36" t="n">
        <x:v>0.5382</x:v>
      </x:c>
      <x:c r="I647" s="22" t="n">
        <x:f>IF(G647="","",IF(ISNUMBER(H647),G647,""))</x:f>
        <x:v>35151286500</x:v>
      </x:c>
      <x:c r="J647" s="22" t="n">
        <x:f>IF(I647="","",I647*H647)</x:f>
        <x:v>18918422394.3</x:v>
      </x:c>
      <x:c r="K647" t="str">
        <x:f>IF(G647="","MISSING OEWS",IF(ISNUMBER(H647),"MATCHED","MISSING WHARTON"))</x:f>
        <x:v>MATCHED</x:v>
      </x:c>
    </x:row>
    <x:row r="648">
      <x:c r="A648" t="str">
        <x:v>23</x:v>
      </x:c>
      <x:c r="B648" t="str">
        <x:v>Construction</x:v>
      </x:c>
      <x:c r="C648" t="str">
        <x:v>11-2011</x:v>
      </x:c>
      <x:c r="D648" t="str">
        <x:v>Advertising and Promotions Managers</x:v>
      </x:c>
      <x:c r="E648" s="22" t="n">
        <x:v>70</x:v>
      </x:c>
      <x:c r="F648" s="22" t="n">
        <x:v>90380</x:v>
      </x:c>
      <x:c r="G648" s="22" t="n">
        <x:f>IF(OR(E648="",F648=""),"",E648*F648)</x:f>
        <x:v>6326600</x:v>
      </x:c>
      <x:c r="H648" s="36" t="n">
        <x:v>0.5583</x:v>
      </x:c>
      <x:c r="I648" s="22" t="n">
        <x:f>IF(G648="","",IF(ISNUMBER(H648),G648,""))</x:f>
        <x:v>6326600</x:v>
      </x:c>
      <x:c r="J648" s="22" t="n">
        <x:f>IF(I648="","",I648*H648)</x:f>
        <x:v>3532140.7800000003</x:v>
      </x:c>
      <x:c r="K648" t="str">
        <x:f>IF(G648="","MISSING OEWS",IF(ISNUMBER(H648),"MATCHED","MISSING WHARTON"))</x:f>
        <x:v>MATCHED</x:v>
      </x:c>
    </x:row>
    <x:row r="649">
      <x:c r="A649" t="str">
        <x:v>23</x:v>
      </x:c>
      <x:c r="B649" t="str">
        <x:v>Construction</x:v>
      </x:c>
      <x:c r="C649" t="str">
        <x:v>11-2021</x:v>
      </x:c>
      <x:c r="D649" t="str">
        <x:v>Marketing Managers</x:v>
      </x:c>
      <x:c r="E649" s="22" t="n">
        <x:v>5480</x:v>
      </x:c>
      <x:c r="F649" s="22" t="n">
        <x:v>138120</x:v>
      </x:c>
      <x:c r="G649" s="22" t="n">
        <x:f>IF(OR(E649="",F649=""),"",E649*F649)</x:f>
        <x:v>756897600</x:v>
      </x:c>
      <x:c r="H649" s="36" t="n">
        <x:v>0.445</x:v>
      </x:c>
      <x:c r="I649" s="22" t="n">
        <x:f>IF(G649="","",IF(ISNUMBER(H649),G649,""))</x:f>
        <x:v>756897600</x:v>
      </x:c>
      <x:c r="J649" s="22" t="n">
        <x:f>IF(I649="","",I649*H649)</x:f>
        <x:v>336819432</x:v>
      </x:c>
      <x:c r="K649" t="str">
        <x:f>IF(G649="","MISSING OEWS",IF(ISNUMBER(H649),"MATCHED","MISSING WHARTON"))</x:f>
        <x:v>MATCHED</x:v>
      </x:c>
    </x:row>
    <x:row r="650">
      <x:c r="A650" t="str">
        <x:v>23</x:v>
      </x:c>
      <x:c r="B650" t="str">
        <x:v>Construction</x:v>
      </x:c>
      <x:c r="C650" t="str">
        <x:v>11-2022</x:v>
      </x:c>
      <x:c r="D650" t="str">
        <x:v>Sales Managers</x:v>
      </x:c>
      <x:c r="E650" s="22" t="n">
        <x:v>12040</x:v>
      </x:c>
      <x:c r="F650" s="22" t="n">
        <x:v>143860</x:v>
      </x:c>
      <x:c r="G650" s="22" t="n">
        <x:f>IF(OR(E650="",F650=""),"",E650*F650)</x:f>
        <x:v>1732074400</x:v>
      </x:c>
      <x:c r="H650" s="36" t="n">
        <x:v>0.3735</x:v>
      </x:c>
      <x:c r="I650" s="22" t="n">
        <x:f>IF(G650="","",IF(ISNUMBER(H650),G650,""))</x:f>
        <x:v>1732074400</x:v>
      </x:c>
      <x:c r="J650" s="22" t="n">
        <x:f>IF(I650="","",I650*H650)</x:f>
        <x:v>646929788.4</x:v>
      </x:c>
      <x:c r="K650" t="str">
        <x:f>IF(G650="","MISSING OEWS",IF(ISNUMBER(H650),"MATCHED","MISSING WHARTON"))</x:f>
        <x:v>MATCHED</x:v>
      </x:c>
    </x:row>
    <x:row r="651">
      <x:c r="A651" t="str">
        <x:v>23</x:v>
      </x:c>
      <x:c r="B651" t="str">
        <x:v>Construction</x:v>
      </x:c>
      <x:c r="C651" t="str">
        <x:v>11-2032</x:v>
      </x:c>
      <x:c r="D651" t="str">
        <x:v>Public Relations Managers</x:v>
      </x:c>
      <x:c r="E651" s="22" t="n">
        <x:v>320</x:v>
      </x:c>
      <x:c r="F651" s="22" t="n">
        <x:v>169050</x:v>
      </x:c>
      <x:c r="G651" s="22" t="n">
        <x:f>IF(OR(E651="",F651=""),"",E651*F651)</x:f>
        <x:v>54096000</x:v>
      </x:c>
      <x:c r="H651" s="36" t="n">
        <x:v>0.53</x:v>
      </x:c>
      <x:c r="I651" s="22" t="n">
        <x:f>IF(G651="","",IF(ISNUMBER(H651),G651,""))</x:f>
        <x:v>54096000</x:v>
      </x:c>
      <x:c r="J651" s="22" t="n">
        <x:f>IF(I651="","",I651*H651)</x:f>
        <x:v>28670880</x:v>
      </x:c>
      <x:c r="K651" t="str">
        <x:f>IF(G651="","MISSING OEWS",IF(ISNUMBER(H651),"MATCHED","MISSING WHARTON"))</x:f>
        <x:v>MATCHED</x:v>
      </x:c>
    </x:row>
    <x:row r="652">
      <x:c r="A652" t="str">
        <x:v>23</x:v>
      </x:c>
      <x:c r="B652" t="str">
        <x:v>Construction</x:v>
      </x:c>
      <x:c r="C652" t="str">
        <x:v>11-2033</x:v>
      </x:c>
      <x:c r="D652" t="str">
        <x:v>Fundraising Managers</x:v>
      </x:c>
      <x:c r="E652" s="22" t="n">
        <x:v>90</x:v>
      </x:c>
      <x:c r="F652" s="22" t="n">
        <x:v>103300</x:v>
      </x:c>
      <x:c r="G652" s="22" t="n">
        <x:f>IF(OR(E652="",F652=""),"",E652*F652)</x:f>
        <x:v>9297000</x:v>
      </x:c>
      <x:c r="H652" s="36" t="n">
        <x:v>0.5594</x:v>
      </x:c>
      <x:c r="I652" s="22" t="n">
        <x:f>IF(G652="","",IF(ISNUMBER(H652),G652,""))</x:f>
        <x:v>9297000</x:v>
      </x:c>
      <x:c r="J652" s="22" t="n">
        <x:f>IF(I652="","",I652*H652)</x:f>
        <x:v>5200741.8</x:v>
      </x:c>
      <x:c r="K652" t="str">
        <x:f>IF(G652="","MISSING OEWS",IF(ISNUMBER(H652),"MATCHED","MISSING WHARTON"))</x:f>
        <x:v>MATCHED</x:v>
      </x:c>
    </x:row>
    <x:row r="653">
      <x:c r="A653" t="str">
        <x:v>23</x:v>
      </x:c>
      <x:c r="B653" t="str">
        <x:v>Construction</x:v>
      </x:c>
      <x:c r="C653" t="str">
        <x:v>11-3012</x:v>
      </x:c>
      <x:c r="D653" t="str">
        <x:v>Administrative Services Managers</x:v>
      </x:c>
      <x:c r="E653" s="22" t="n">
        <x:v>12800</x:v>
      </x:c>
      <x:c r="F653" s="22" t="n">
        <x:v>124490</x:v>
      </x:c>
      <x:c r="G653" s="22" t="n">
        <x:f>IF(OR(E653="",F653=""),"",E653*F653)</x:f>
        <x:v>1593472000</x:v>
      </x:c>
      <x:c r="H653" s="36" t="n">
        <x:v>0.44439999999999996</x:v>
      </x:c>
      <x:c r="I653" s="22" t="n">
        <x:f>IF(G653="","",IF(ISNUMBER(H653),G653,""))</x:f>
        <x:v>1593472000</x:v>
      </x:c>
      <x:c r="J653" s="22" t="n">
        <x:f>IF(I653="","",I653*H653)</x:f>
        <x:v>708138956.8</x:v>
      </x:c>
      <x:c r="K653" t="str">
        <x:f>IF(G653="","MISSING OEWS",IF(ISNUMBER(H653),"MATCHED","MISSING WHARTON"))</x:f>
        <x:v>MATCHED</x:v>
      </x:c>
    </x:row>
    <x:row r="654">
      <x:c r="A654" t="str">
        <x:v>23</x:v>
      </x:c>
      <x:c r="B654" t="str">
        <x:v>Construction</x:v>
      </x:c>
      <x:c r="C654" t="str">
        <x:v>11-3013</x:v>
      </x:c>
      <x:c r="D654" t="str">
        <x:v>Facilities Managers</x:v>
      </x:c>
      <x:c r="E654" s="22" t="n">
        <x:v>2130</x:v>
      </x:c>
      <x:c r="F654" s="22" t="n">
        <x:v>125630</x:v>
      </x:c>
      <x:c r="G654" s="22" t="n">
        <x:f>IF(OR(E654="",F654=""),"",E654*F654)</x:f>
        <x:v>267591900</x:v>
      </x:c>
      <x:c r="H654" s="36" t="n">
        <x:v>0.2907</x:v>
      </x:c>
      <x:c r="I654" s="22" t="n">
        <x:f>IF(G654="","",IF(ISNUMBER(H654),G654,""))</x:f>
        <x:v>267591900</x:v>
      </x:c>
      <x:c r="J654" s="22" t="n">
        <x:f>IF(I654="","",I654*H654)</x:f>
        <x:v>77788965.33</x:v>
      </x:c>
      <x:c r="K654" t="str">
        <x:f>IF(G654="","MISSING OEWS",IF(ISNUMBER(H654),"MATCHED","MISSING WHARTON"))</x:f>
        <x:v>MATCHED</x:v>
      </x:c>
    </x:row>
    <x:row r="655">
      <x:c r="A655" t="str">
        <x:v>23</x:v>
      </x:c>
      <x:c r="B655" t="str">
        <x:v>Construction</x:v>
      </x:c>
      <x:c r="C655" t="str">
        <x:v>11-3021</x:v>
      </x:c>
      <x:c r="D655" t="str">
        <x:v>Computer and Information Systems Managers</x:v>
      </x:c>
      <x:c r="E655" s="22" t="n">
        <x:v>4380</x:v>
      </x:c>
      <x:c r="F655" s="22" t="n">
        <x:v>155560</x:v>
      </x:c>
      <x:c r="G655" s="22" t="n">
        <x:f>IF(OR(E655="",F655=""),"",E655*F655)</x:f>
        <x:v>681352800</x:v>
      </x:c>
      <x:c r="H655" s="36" t="n">
        <x:v>0.5265</x:v>
      </x:c>
      <x:c r="I655" s="22" t="n">
        <x:f>IF(G655="","",IF(ISNUMBER(H655),G655,""))</x:f>
        <x:v>681352800</x:v>
      </x:c>
      <x:c r="J655" s="22" t="n">
        <x:f>IF(I655="","",I655*H655)</x:f>
        <x:v>358732249.2</x:v>
      </x:c>
      <x:c r="K655" t="str">
        <x:f>IF(G655="","MISSING OEWS",IF(ISNUMBER(H655),"MATCHED","MISSING WHARTON"))</x:f>
        <x:v>MATCHED</x:v>
      </x:c>
    </x:row>
    <x:row r="656">
      <x:c r="A656" t="str">
        <x:v>23</x:v>
      </x:c>
      <x:c r="B656" t="str">
        <x:v>Construction</x:v>
      </x:c>
      <x:c r="C656" t="str">
        <x:v>11-3031</x:v>
      </x:c>
      <x:c r="D656" t="str">
        <x:v>Financial Managers</x:v>
      </x:c>
      <x:c r="E656" s="22" t="n">
        <x:v>19770</x:v>
      </x:c>
      <x:c r="F656" s="22" t="n">
        <x:v>161500</x:v>
      </x:c>
      <x:c r="G656" s="22" t="n">
        <x:f>IF(OR(E656="",F656=""),"",E656*F656)</x:f>
        <x:v>3192855000</x:v>
      </x:c>
      <x:c r="H656" s="36" t="n">
        <x:v>0.7221</x:v>
      </x:c>
      <x:c r="I656" s="22" t="n">
        <x:f>IF(G656="","",IF(ISNUMBER(H656),G656,""))</x:f>
        <x:v>3192855000</x:v>
      </x:c>
      <x:c r="J656" s="22" t="n">
        <x:f>IF(I656="","",I656*H656)</x:f>
        <x:v>2305560595.5</x:v>
      </x:c>
      <x:c r="K656" t="str">
        <x:f>IF(G656="","MISSING OEWS",IF(ISNUMBER(H656),"MATCHED","MISSING WHARTON"))</x:f>
        <x:v>MATCHED</x:v>
      </x:c>
    </x:row>
    <x:row r="657">
      <x:c r="A657" t="str">
        <x:v>23</x:v>
      </x:c>
      <x:c r="B657" t="str">
        <x:v>Construction</x:v>
      </x:c>
      <x:c r="C657" t="str">
        <x:v>11-3051</x:v>
      </x:c>
      <x:c r="D657" t="str">
        <x:v>Industrial Production Managers</x:v>
      </x:c>
      <x:c r="E657" s="22" t="n">
        <x:v>3030</x:v>
      </x:c>
      <x:c r="F657" s="22" t="n">
        <x:v>124550</x:v>
      </x:c>
      <x:c r="G657" s="22" t="n">
        <x:f>IF(OR(E657="",F657=""),"",E657*F657)</x:f>
        <x:v>377386500</x:v>
      </x:c>
      <x:c r="H657" s="36" t="n">
        <x:v>0.3636</x:v>
      </x:c>
      <x:c r="I657" s="22" t="n">
        <x:f>IF(G657="","",IF(ISNUMBER(H657),G657,""))</x:f>
        <x:v>377386500</x:v>
      </x:c>
      <x:c r="J657" s="22" t="n">
        <x:f>IF(I657="","",I657*H657)</x:f>
        <x:v>137217731.4</x:v>
      </x:c>
      <x:c r="K657" t="str">
        <x:f>IF(G657="","MISSING OEWS",IF(ISNUMBER(H657),"MATCHED","MISSING WHARTON"))</x:f>
        <x:v>MATCHED</x:v>
      </x:c>
    </x:row>
    <x:row r="658">
      <x:c r="A658" t="str">
        <x:v>23</x:v>
      </x:c>
      <x:c r="B658" t="str">
        <x:v>Construction</x:v>
      </x:c>
      <x:c r="C658" t="str">
        <x:v>11-3061</x:v>
      </x:c>
      <x:c r="D658" t="str">
        <x:v>Purchasing Managers</x:v>
      </x:c>
      <x:c r="E658" s="22" t="n">
        <x:v>2940</x:v>
      </x:c>
      <x:c r="F658" s="22" t="n">
        <x:v>138370</x:v>
      </x:c>
      <x:c r="G658" s="22" t="n">
        <x:f>IF(OR(E658="",F658=""),"",E658*F658)</x:f>
        <x:v>406807800</x:v>
      </x:c>
      <x:c r="H658" s="36" t="n">
        <x:v>0.6944</x:v>
      </x:c>
      <x:c r="I658" s="22" t="n">
        <x:f>IF(G658="","",IF(ISNUMBER(H658),G658,""))</x:f>
        <x:v>406807800</x:v>
      </x:c>
      <x:c r="J658" s="22" t="n">
        <x:f>IF(I658="","",I658*H658)</x:f>
        <x:v>282487336.32</x:v>
      </x:c>
      <x:c r="K658" t="str">
        <x:f>IF(G658="","MISSING OEWS",IF(ISNUMBER(H658),"MATCHED","MISSING WHARTON"))</x:f>
        <x:v>MATCHED</x:v>
      </x:c>
    </x:row>
    <x:row r="659">
      <x:c r="A659" t="str">
        <x:v>23</x:v>
      </x:c>
      <x:c r="B659" t="str">
        <x:v>Construction</x:v>
      </x:c>
      <x:c r="C659" t="str">
        <x:v>11-3071</x:v>
      </x:c>
      <x:c r="D659" t="str">
        <x:v>Transportation, Storage, and Distribution Managers</x:v>
      </x:c>
      <x:c r="E659" s="22" t="n">
        <x:v>5450</x:v>
      </x:c>
      <x:c r="F659" s="22" t="n">
        <x:v>97010</x:v>
      </x:c>
      <x:c r="G659" s="22" t="n">
        <x:f>IF(OR(E659="",F659=""),"",E659*F659)</x:f>
        <x:v>528704500</x:v>
      </x:c>
      <x:c r="H659" s="36" t="n">
        <x:v>0.5783</x:v>
      </x:c>
      <x:c r="I659" s="22" t="n">
        <x:f>IF(G659="","",IF(ISNUMBER(H659),G659,""))</x:f>
        <x:v>528704500</x:v>
      </x:c>
      <x:c r="J659" s="22" t="n">
        <x:f>IF(I659="","",I659*H659)</x:f>
        <x:v>305749812.35</x:v>
      </x:c>
      <x:c r="K659" t="str">
        <x:f>IF(G659="","MISSING OEWS",IF(ISNUMBER(H659),"MATCHED","MISSING WHARTON"))</x:f>
        <x:v>MATCHED</x:v>
      </x:c>
    </x:row>
    <x:row r="660">
      <x:c r="A660" t="str">
        <x:v>23</x:v>
      </x:c>
      <x:c r="B660" t="str">
        <x:v>Construction</x:v>
      </x:c>
      <x:c r="C660" t="str">
        <x:v>11-3111</x:v>
      </x:c>
      <x:c r="D660" t="str">
        <x:v>Compensation and Benefits Managers</x:v>
      </x:c>
      <x:c r="E660" s="22" t="n">
        <x:v>190</x:v>
      </x:c>
      <x:c r="F660" s="22" t="n">
        <x:v>142300</x:v>
      </x:c>
      <x:c r="G660" s="22" t="n">
        <x:f>IF(OR(E660="",F660=""),"",E660*F660)</x:f>
        <x:v>27037000</x:v>
      </x:c>
      <x:c r="H660" s="36" t="n">
        <x:v>0.5771000000000001</x:v>
      </x:c>
      <x:c r="I660" s="22" t="n">
        <x:f>IF(G660="","",IF(ISNUMBER(H660),G660,""))</x:f>
        <x:v>27037000</x:v>
      </x:c>
      <x:c r="J660" s="22" t="n">
        <x:f>IF(I660="","",I660*H660)</x:f>
        <x:v>15603052.700000001</x:v>
      </x:c>
      <x:c r="K660" t="str">
        <x:f>IF(G660="","MISSING OEWS",IF(ISNUMBER(H660),"MATCHED","MISSING WHARTON"))</x:f>
        <x:v>MATCHED</x:v>
      </x:c>
    </x:row>
    <x:row r="661">
      <x:c r="A661" t="str">
        <x:v>23</x:v>
      </x:c>
      <x:c r="B661" t="str">
        <x:v>Construction</x:v>
      </x:c>
      <x:c r="C661" t="str">
        <x:v>11-3121</x:v>
      </x:c>
      <x:c r="D661" t="str">
        <x:v>Human Resources Managers</x:v>
      </x:c>
      <x:c r="E661" s="22" t="n">
        <x:v>3470</x:v>
      </x:c>
      <x:c r="F661" s="22" t="n">
        <x:v>147400</x:v>
      </x:c>
      <x:c r="G661" s="22" t="n">
        <x:f>IF(OR(E661="",F661=""),"",E661*F661)</x:f>
        <x:v>511478000</x:v>
      </x:c>
      <x:c r="H661" s="36" t="n">
        <x:v>0.5962</x:v>
      </x:c>
      <x:c r="I661" s="22" t="n">
        <x:f>IF(G661="","",IF(ISNUMBER(H661),G661,""))</x:f>
        <x:v>511478000</x:v>
      </x:c>
      <x:c r="J661" s="22" t="n">
        <x:f>IF(I661="","",I661*H661)</x:f>
        <x:v>304943183.59999996</x:v>
      </x:c>
      <x:c r="K661" t="str">
        <x:f>IF(G661="","MISSING OEWS",IF(ISNUMBER(H661),"MATCHED","MISSING WHARTON"))</x:f>
        <x:v>MATCHED</x:v>
      </x:c>
    </x:row>
    <x:row r="662">
      <x:c r="A662" t="str">
        <x:v>23</x:v>
      </x:c>
      <x:c r="B662" t="str">
        <x:v>Construction</x:v>
      </x:c>
      <x:c r="C662" t="str">
        <x:v>11-3131</x:v>
      </x:c>
      <x:c r="D662" t="str">
        <x:v>Training and Development Managers</x:v>
      </x:c>
      <x:c r="E662" s="22" t="n">
        <x:v>570</x:v>
      </x:c>
      <x:c r="F662" s="22" t="n">
        <x:v>141170</x:v>
      </x:c>
      <x:c r="G662" s="22" t="n">
        <x:f>IF(OR(E662="",F662=""),"",E662*F662)</x:f>
        <x:v>80466900</x:v>
      </x:c>
      <x:c r="H662" s="36" t="n">
        <x:v>0.6833</x:v>
      </x:c>
      <x:c r="I662" s="22" t="n">
        <x:f>IF(G662="","",IF(ISNUMBER(H662),G662,""))</x:f>
        <x:v>80466900</x:v>
      </x:c>
      <x:c r="J662" s="22" t="n">
        <x:f>IF(I662="","",I662*H662)</x:f>
        <x:v>54983032.77</x:v>
      </x:c>
      <x:c r="K662" t="str">
        <x:f>IF(G662="","MISSING OEWS",IF(ISNUMBER(H662),"MATCHED","MISSING WHARTON"))</x:f>
        <x:v>MATCHED</x:v>
      </x:c>
    </x:row>
    <x:row r="663">
      <x:c r="A663" t="str">
        <x:v>23</x:v>
      </x:c>
      <x:c r="B663" t="str">
        <x:v>Construction</x:v>
      </x:c>
      <x:c r="C663" t="str">
        <x:v>11-9021</x:v>
      </x:c>
      <x:c r="D663" t="str">
        <x:v>Construction Managers</x:v>
      </x:c>
      <x:c r="E663" s="22" t="n">
        <x:v>305170</x:v>
      </x:c>
      <x:c r="F663" s="22" t="n">
        <x:v>121290</x:v>
      </x:c>
      <x:c r="G663" s="22" t="n">
        <x:f>IF(OR(E663="",F663=""),"",E663*F663)</x:f>
        <x:v>37014069300</x:v>
      </x:c>
      <x:c r="H663" s="36" t="n">
        <x:v>0.374</x:v>
      </x:c>
      <x:c r="I663" s="22" t="n">
        <x:f>IF(G663="","",IF(ISNUMBER(H663),G663,""))</x:f>
        <x:v>37014069300</x:v>
      </x:c>
      <x:c r="J663" s="22" t="n">
        <x:f>IF(I663="","",I663*H663)</x:f>
        <x:v>13843261918.2</x:v>
      </x:c>
      <x:c r="K663" t="str">
        <x:f>IF(G663="","MISSING OEWS",IF(ISNUMBER(H663),"MATCHED","MISSING WHARTON"))</x:f>
        <x:v>MATCHED</x:v>
      </x:c>
    </x:row>
    <x:row r="664">
      <x:c r="A664" t="str">
        <x:v>23</x:v>
      </x:c>
      <x:c r="B664" t="str">
        <x:v>Construction</x:v>
      </x:c>
      <x:c r="C664" t="str">
        <x:v>11-9041</x:v>
      </x:c>
      <x:c r="D664" t="str">
        <x:v>Architectural and Engineering Managers</x:v>
      </x:c>
      <x:c r="E664" s="22" t="n">
        <x:v>4210</x:v>
      </x:c>
      <x:c r="F664" s="22" t="n">
        <x:v>171870</x:v>
      </x:c>
      <x:c r="G664" s="22" t="n">
        <x:f>IF(OR(E664="",F664=""),"",E664*F664)</x:f>
        <x:v>723572700</x:v>
      </x:c>
      <x:c r="H664" s="36" t="n">
        <x:v>0.263</x:v>
      </x:c>
      <x:c r="I664" s="22" t="n">
        <x:f>IF(G664="","",IF(ISNUMBER(H664),G664,""))</x:f>
        <x:v>723572700</x:v>
      </x:c>
      <x:c r="J664" s="22" t="n">
        <x:f>IF(I664="","",I664*H664)</x:f>
        <x:v>190299620.1</x:v>
      </x:c>
      <x:c r="K664" t="str">
        <x:f>IF(G664="","MISSING OEWS",IF(ISNUMBER(H664),"MATCHED","MISSING WHARTON"))</x:f>
        <x:v>MATCHED</x:v>
      </x:c>
    </x:row>
    <x:row r="665">
      <x:c r="A665" t="str">
        <x:v>23</x:v>
      </x:c>
      <x:c r="B665" t="str">
        <x:v>Construction</x:v>
      </x:c>
      <x:c r="C665" t="str">
        <x:v>11-9081</x:v>
      </x:c>
      <x:c r="D665" t="str">
        <x:v>Lodging Managers</x:v>
      </x:c>
      <x:c r="E665" s="22" t="n">
        <x:v>30</x:v>
      </x:c>
      <x:c r="F665" s="22" t="n">
        <x:v>88290</x:v>
      </x:c>
      <x:c r="G665" s="22" t="n">
        <x:f>IF(OR(E665="",F665=""),"",E665*F665)</x:f>
        <x:v>2648700</x:v>
      </x:c>
      <x:c r="H665" s="36" t="n">
        <x:v>0.4729</x:v>
      </x:c>
      <x:c r="I665" s="22" t="n">
        <x:f>IF(G665="","",IF(ISNUMBER(H665),G665,""))</x:f>
        <x:v>2648700</x:v>
      </x:c>
      <x:c r="J665" s="22" t="n">
        <x:f>IF(I665="","",I665*H665)</x:f>
        <x:v>1252570.23</x:v>
      </x:c>
      <x:c r="K665" t="str">
        <x:f>IF(G665="","MISSING OEWS",IF(ISNUMBER(H665),"MATCHED","MISSING WHARTON"))</x:f>
        <x:v>MATCHED</x:v>
      </x:c>
    </x:row>
    <x:row r="666">
      <x:c r="A666" t="str">
        <x:v>23</x:v>
      </x:c>
      <x:c r="B666" t="str">
        <x:v>Construction</x:v>
      </x:c>
      <x:c r="C666" t="str">
        <x:v>11-9121</x:v>
      </x:c>
      <x:c r="D666" t="str">
        <x:v>Natural Sciences Managers</x:v>
      </x:c>
      <x:c r="E666" s="22"/>
      <x:c r="F666" s="22" t="n">
        <x:v>124490</x:v>
      </x:c>
      <x:c r="G666" s="22" t="str">
        <x:f>IF(OR(E666="",F666=""),"",E666*F666)</x:f>
      </x:c>
      <x:c r="H666" s="36" t="n">
        <x:v>0.382</x:v>
      </x:c>
      <x:c r="I666" s="22" t="str">
        <x:f>IF(G666="","",IF(ISNUMBER(H666),G666,""))</x:f>
      </x:c>
      <x:c r="J666" s="22" t="str">
        <x:f>IF(I666="","",I666*H666)</x:f>
      </x:c>
      <x:c r="K666" t="str">
        <x:f>IF(G666="","MISSING OEWS",IF(ISNUMBER(H666),"MATCHED","MISSING WHARTON"))</x:f>
        <x:v>MISSING OEWS</x:v>
      </x:c>
    </x:row>
    <x:row r="667">
      <x:c r="A667" t="str">
        <x:v>23</x:v>
      </x:c>
      <x:c r="B667" t="str">
        <x:v>Construction</x:v>
      </x:c>
      <x:c r="C667" t="str">
        <x:v>11-9141</x:v>
      </x:c>
      <x:c r="D667" t="str">
        <x:v>Property, Real Estate, and Community Association Managers</x:v>
      </x:c>
      <x:c r="E667" s="22" t="n">
        <x:v>7020</x:v>
      </x:c>
      <x:c r="F667" s="22" t="n">
        <x:v>114500</x:v>
      </x:c>
      <x:c r="G667" s="22" t="n">
        <x:f>IF(OR(E667="",F667=""),"",E667*F667)</x:f>
        <x:v>803790000</x:v>
      </x:c>
      <x:c r="H667" s="36" t="n">
        <x:v>0.3833</x:v>
      </x:c>
      <x:c r="I667" s="22" t="n">
        <x:f>IF(G667="","",IF(ISNUMBER(H667),G667,""))</x:f>
        <x:v>803790000</x:v>
      </x:c>
      <x:c r="J667" s="22" t="n">
        <x:f>IF(I667="","",I667*H667)</x:f>
        <x:v>308092707</x:v>
      </x:c>
      <x:c r="K667" t="str">
        <x:f>IF(G667="","MISSING OEWS",IF(ISNUMBER(H667),"MATCHED","MISSING WHARTON"))</x:f>
        <x:v>MATCHED</x:v>
      </x:c>
    </x:row>
    <x:row r="668">
      <x:c r="A668" t="str">
        <x:v>23</x:v>
      </x:c>
      <x:c r="B668" t="str">
        <x:v>Construction</x:v>
      </x:c>
      <x:c r="C668" t="str">
        <x:v>11-9151</x:v>
      </x:c>
      <x:c r="D668" t="str">
        <x:v>Social and Community Service Managers</x:v>
      </x:c>
      <x:c r="E668" s="22" t="n">
        <x:v>90</x:v>
      </x:c>
      <x:c r="F668" s="22" t="n">
        <x:v>82320</x:v>
      </x:c>
      <x:c r="G668" s="22" t="n">
        <x:f>IF(OR(E668="",F668=""),"",E668*F668)</x:f>
        <x:v>7408800</x:v>
      </x:c>
      <x:c r="H668" s="36" t="n">
        <x:v>0.36560000000000004</x:v>
      </x:c>
      <x:c r="I668" s="22" t="n">
        <x:f>IF(G668="","",IF(ISNUMBER(H668),G668,""))</x:f>
        <x:v>7408800</x:v>
      </x:c>
      <x:c r="J668" s="22" t="n">
        <x:f>IF(I668="","",I668*H668)</x:f>
        <x:v>2708657.2800000003</x:v>
      </x:c>
      <x:c r="K668" t="str">
        <x:f>IF(G668="","MISSING OEWS",IF(ISNUMBER(H668),"MATCHED","MISSING WHARTON"))</x:f>
        <x:v>MATCHED</x:v>
      </x:c>
    </x:row>
    <x:row r="669">
      <x:c r="A669" t="str">
        <x:v>23</x:v>
      </x:c>
      <x:c r="B669" t="str">
        <x:v>Construction</x:v>
      </x:c>
      <x:c r="C669" t="str">
        <x:v>11-9199</x:v>
      </x:c>
      <x:c r="D669" t="str">
        <x:v>Managers, All Other</x:v>
      </x:c>
      <x:c r="E669" s="22" t="n">
        <x:v>19320</x:v>
      </x:c>
      <x:c r="F669" s="22" t="n">
        <x:v>136480</x:v>
      </x:c>
      <x:c r="G669" s="22" t="n">
        <x:f>IF(OR(E669="",F669=""),"",E669*F669)</x:f>
        <x:v>2636793600</x:v>
      </x:c>
      <x:c r="H669" s="36" t="n">
        <x:v>0.48960000000000004</x:v>
      </x:c>
      <x:c r="I669" s="22" t="n">
        <x:f>IF(G669="","",IF(ISNUMBER(H669),G669,""))</x:f>
        <x:v>2636793600</x:v>
      </x:c>
      <x:c r="J669" s="22" t="n">
        <x:f>IF(I669="","",I669*H669)</x:f>
        <x:v>1290974146.5600002</x:v>
      </x:c>
      <x:c r="K669" t="str">
        <x:f>IF(G669="","MISSING OEWS",IF(ISNUMBER(H669),"MATCHED","MISSING WHARTON"))</x:f>
        <x:v>MATCHED</x:v>
      </x:c>
    </x:row>
    <x:row r="670">
      <x:c r="A670" t="str">
        <x:v>23</x:v>
      </x:c>
      <x:c r="B670" t="str">
        <x:v>Construction</x:v>
      </x:c>
      <x:c r="C670" t="str">
        <x:v>13-1020</x:v>
      </x:c>
      <x:c r="D670" t="str">
        <x:v>Buyers and Purchasing Agents</x:v>
      </x:c>
      <x:c r="E670" s="22" t="n">
        <x:v>23180</x:v>
      </x:c>
      <x:c r="F670" s="22" t="n">
        <x:v>77960</x:v>
      </x:c>
      <x:c r="G670" s="22" t="n">
        <x:f>IF(OR(E670="",F670=""),"",E670*F670)</x:f>
        <x:v>1807112800</x:v>
      </x:c>
      <x:c r="H670" s="36" t="n">
        <x:v>0.5876</x:v>
      </x:c>
      <x:c r="I670" s="22" t="n">
        <x:f>IF(G670="","",IF(ISNUMBER(H670),G670,""))</x:f>
        <x:v>1807112800</x:v>
      </x:c>
      <x:c r="J670" s="22" t="n">
        <x:f>IF(I670="","",I670*H670)</x:f>
        <x:v>1061859481.28</x:v>
      </x:c>
      <x:c r="K670" t="str">
        <x:f>IF(G670="","MISSING OEWS",IF(ISNUMBER(H670),"MATCHED","MISSING WHARTON"))</x:f>
        <x:v>MATCHED</x:v>
      </x:c>
    </x:row>
    <x:row r="671">
      <x:c r="A671" t="str">
        <x:v>23</x:v>
      </x:c>
      <x:c r="B671" t="str">
        <x:v>Construction</x:v>
      </x:c>
      <x:c r="C671" t="str">
        <x:v>13-1031</x:v>
      </x:c>
      <x:c r="D671" t="str">
        <x:v>Claims Adjusters, Examiners, and Investigators</x:v>
      </x:c>
      <x:c r="E671" s="22" t="n">
        <x:v>120</x:v>
      </x:c>
      <x:c r="F671" s="22" t="n">
        <x:v>86440</x:v>
      </x:c>
      <x:c r="G671" s="22" t="n">
        <x:f>IF(OR(E671="",F671=""),"",E671*F671)</x:f>
        <x:v>10372800</x:v>
      </x:c>
      <x:c r="H671" s="36" t="n">
        <x:v>0.6983</x:v>
      </x:c>
      <x:c r="I671" s="22" t="n">
        <x:f>IF(G671="","",IF(ISNUMBER(H671),G671,""))</x:f>
        <x:v>10372800</x:v>
      </x:c>
      <x:c r="J671" s="22" t="n">
        <x:f>IF(I671="","",I671*H671)</x:f>
        <x:v>7243326.24</x:v>
      </x:c>
      <x:c r="K671" t="str">
        <x:f>IF(G671="","MISSING OEWS",IF(ISNUMBER(H671),"MATCHED","MISSING WHARTON"))</x:f>
        <x:v>MATCHED</x:v>
      </x:c>
    </x:row>
    <x:row r="672">
      <x:c r="A672" t="str">
        <x:v>23</x:v>
      </x:c>
      <x:c r="B672" t="str">
        <x:v>Construction</x:v>
      </x:c>
      <x:c r="C672" t="str">
        <x:v>13-1041</x:v>
      </x:c>
      <x:c r="D672" t="str">
        <x:v>Compliance Officers</x:v>
      </x:c>
      <x:c r="E672" s="22" t="n">
        <x:v>6440</x:v>
      </x:c>
      <x:c r="F672" s="22" t="n">
        <x:v>81690</x:v>
      </x:c>
      <x:c r="G672" s="22" t="n">
        <x:f>IF(OR(E672="",F672=""),"",E672*F672)</x:f>
        <x:v>526083600</x:v>
      </x:c>
      <x:c r="H672" s="36" t="n">
        <x:v>0.4611</x:v>
      </x:c>
      <x:c r="I672" s="22" t="n">
        <x:f>IF(G672="","",IF(ISNUMBER(H672),G672,""))</x:f>
        <x:v>526083600</x:v>
      </x:c>
      <x:c r="J672" s="22" t="n">
        <x:f>IF(I672="","",I672*H672)</x:f>
        <x:v>242577147.96</x:v>
      </x:c>
      <x:c r="K672" t="str">
        <x:f>IF(G672="","MISSING OEWS",IF(ISNUMBER(H672),"MATCHED","MISSING WHARTON"))</x:f>
        <x:v>MATCHED</x:v>
      </x:c>
    </x:row>
    <x:row r="673">
      <x:c r="A673" t="str">
        <x:v>23</x:v>
      </x:c>
      <x:c r="B673" t="str">
        <x:v>Construction</x:v>
      </x:c>
      <x:c r="C673" t="str">
        <x:v>13-1051</x:v>
      </x:c>
      <x:c r="D673" t="str">
        <x:v>Cost Estimators</x:v>
      </x:c>
      <x:c r="E673" s="22" t="n">
        <x:v>122940</x:v>
      </x:c>
      <x:c r="F673" s="22" t="n">
        <x:v>90520</x:v>
      </x:c>
      <x:c r="G673" s="22" t="n">
        <x:f>IF(OR(E673="",F673=""),"",E673*F673)</x:f>
        <x:v>11128528800</x:v>
      </x:c>
      <x:c r="H673" s="36" t="n">
        <x:v>0.6393</x:v>
      </x:c>
      <x:c r="I673" s="22" t="n">
        <x:f>IF(G673="","",IF(ISNUMBER(H673),G673,""))</x:f>
        <x:v>11128528800</x:v>
      </x:c>
      <x:c r="J673" s="22" t="n">
        <x:f>IF(I673="","",I673*H673)</x:f>
        <x:v>7114468461.84</x:v>
      </x:c>
      <x:c r="K673" t="str">
        <x:f>IF(G673="","MISSING OEWS",IF(ISNUMBER(H673),"MATCHED","MISSING WHARTON"))</x:f>
        <x:v>MATCHED</x:v>
      </x:c>
    </x:row>
    <x:row r="674">
      <x:c r="A674" t="str">
        <x:v>23</x:v>
      </x:c>
      <x:c r="B674" t="str">
        <x:v>Construction</x:v>
      </x:c>
      <x:c r="C674" t="str">
        <x:v>13-1071</x:v>
      </x:c>
      <x:c r="D674" t="str">
        <x:v>Human Resources Specialists</x:v>
      </x:c>
      <x:c r="E674" s="22" t="n">
        <x:v>22110</x:v>
      </x:c>
      <x:c r="F674" s="22" t="n">
        <x:v>79050</x:v>
      </x:c>
      <x:c r="G674" s="22" t="n">
        <x:f>IF(OR(E674="",F674=""),"",E674*F674)</x:f>
        <x:v>1747795500</x:v>
      </x:c>
      <x:c r="H674" s="36" t="n">
        <x:v>0.7807999999999999</x:v>
      </x:c>
      <x:c r="I674" s="22" t="n">
        <x:f>IF(G674="","",IF(ISNUMBER(H674),G674,""))</x:f>
        <x:v>1747795500</x:v>
      </x:c>
      <x:c r="J674" s="22" t="n">
        <x:f>IF(I674="","",I674*H674)</x:f>
        <x:v>1364678726.3999999</x:v>
      </x:c>
      <x:c r="K674" t="str">
        <x:f>IF(G674="","MISSING OEWS",IF(ISNUMBER(H674),"MATCHED","MISSING WHARTON"))</x:f>
        <x:v>MATCHED</x:v>
      </x:c>
    </x:row>
    <x:row r="675">
      <x:c r="A675" t="str">
        <x:v>23</x:v>
      </x:c>
      <x:c r="B675" t="str">
        <x:v>Construction</x:v>
      </x:c>
      <x:c r="C675" t="str">
        <x:v>13-1075</x:v>
      </x:c>
      <x:c r="D675" t="str">
        <x:v>Labor Relations Specialists</x:v>
      </x:c>
      <x:c r="E675" s="22" t="n">
        <x:v>400</x:v>
      </x:c>
      <x:c r="F675" s="22" t="n">
        <x:v>105560</x:v>
      </x:c>
      <x:c r="G675" s="22" t="n">
        <x:f>IF(OR(E675="",F675=""),"",E675*F675)</x:f>
        <x:v>42224000</x:v>
      </x:c>
      <x:c r="H675" s="36" t="n">
        <x:v>0.5536</x:v>
      </x:c>
      <x:c r="I675" s="22" t="n">
        <x:f>IF(G675="","",IF(ISNUMBER(H675),G675,""))</x:f>
        <x:v>42224000</x:v>
      </x:c>
      <x:c r="J675" s="22" t="n">
        <x:f>IF(I675="","",I675*H675)</x:f>
        <x:v>23375206.4</x:v>
      </x:c>
      <x:c r="K675" t="str">
        <x:f>IF(G675="","MISSING OEWS",IF(ISNUMBER(H675),"MATCHED","MISSING WHARTON"))</x:f>
        <x:v>MATCHED</x:v>
      </x:c>
    </x:row>
    <x:row r="676">
      <x:c r="A676" t="str">
        <x:v>23</x:v>
      </x:c>
      <x:c r="B676" t="str">
        <x:v>Construction</x:v>
      </x:c>
      <x:c r="C676" t="str">
        <x:v>13-1081</x:v>
      </x:c>
      <x:c r="D676" t="str">
        <x:v>Logisticians</x:v>
      </x:c>
      <x:c r="E676" s="22" t="n">
        <x:v>2690</x:v>
      </x:c>
      <x:c r="F676" s="22" t="n">
        <x:v>87840</x:v>
      </x:c>
      <x:c r="G676" s="22" t="n">
        <x:f>IF(OR(E676="",F676=""),"",E676*F676)</x:f>
        <x:v>236289600</x:v>
      </x:c>
      <x:c r="H676" s="36" t="n">
        <x:v>0.6943</x:v>
      </x:c>
      <x:c r="I676" s="22" t="n">
        <x:f>IF(G676="","",IF(ISNUMBER(H676),G676,""))</x:f>
        <x:v>236289600</x:v>
      </x:c>
      <x:c r="J676" s="22" t="n">
        <x:f>IF(I676="","",I676*H676)</x:f>
        <x:v>164055869.28</x:v>
      </x:c>
      <x:c r="K676" t="str">
        <x:f>IF(G676="","MISSING OEWS",IF(ISNUMBER(H676),"MATCHED","MISSING WHARTON"))</x:f>
        <x:v>MATCHED</x:v>
      </x:c>
    </x:row>
    <x:row r="677">
      <x:c r="A677" t="str">
        <x:v>23</x:v>
      </x:c>
      <x:c r="B677" t="str">
        <x:v>Construction</x:v>
      </x:c>
      <x:c r="C677" t="str">
        <x:v>13-1082</x:v>
      </x:c>
      <x:c r="D677" t="str">
        <x:v>Project Management Specialists</x:v>
      </x:c>
      <x:c r="E677" s="22" t="n">
        <x:v>239500</x:v>
      </x:c>
      <x:c r="F677" s="22" t="n">
        <x:v>103820</x:v>
      </x:c>
      <x:c r="G677" s="22" t="n">
        <x:f>IF(OR(E677="",F677=""),"",E677*F677)</x:f>
        <x:v>24864890000</x:v>
      </x:c>
      <x:c r="H677" s="36" t="n">
        <x:v>0.6375</x:v>
      </x:c>
      <x:c r="I677" s="22" t="n">
        <x:f>IF(G677="","",IF(ISNUMBER(H677),G677,""))</x:f>
        <x:v>24864890000</x:v>
      </x:c>
      <x:c r="J677" s="22" t="n">
        <x:f>IF(I677="","",I677*H677)</x:f>
        <x:v>15851367374.999998</x:v>
      </x:c>
      <x:c r="K677" t="str">
        <x:f>IF(G677="","MISSING OEWS",IF(ISNUMBER(H677),"MATCHED","MISSING WHARTON"))</x:f>
        <x:v>MATCHED</x:v>
      </x:c>
    </x:row>
    <x:row r="678">
      <x:c r="A678" t="str">
        <x:v>23</x:v>
      </x:c>
      <x:c r="B678" t="str">
        <x:v>Construction</x:v>
      </x:c>
      <x:c r="C678" t="str">
        <x:v>13-1111</x:v>
      </x:c>
      <x:c r="D678" t="str">
        <x:v>Management Analysts</x:v>
      </x:c>
      <x:c r="E678" s="22" t="n">
        <x:v>2330</x:v>
      </x:c>
      <x:c r="F678" s="22" t="n">
        <x:v>102900</x:v>
      </x:c>
      <x:c r="G678" s="22" t="n">
        <x:f>IF(OR(E678="",F678=""),"",E678*F678)</x:f>
        <x:v>239757000</x:v>
      </x:c>
      <x:c r="H678" s="36" t="n">
        <x:v>0.5772999999999999</x:v>
      </x:c>
      <x:c r="I678" s="22" t="n">
        <x:f>IF(G678="","",IF(ISNUMBER(H678),G678,""))</x:f>
        <x:v>239757000</x:v>
      </x:c>
      <x:c r="J678" s="22" t="n">
        <x:f>IF(I678="","",I678*H678)</x:f>
        <x:v>138411716.1</x:v>
      </x:c>
      <x:c r="K678" t="str">
        <x:f>IF(G678="","MISSING OEWS",IF(ISNUMBER(H678),"MATCHED","MISSING WHARTON"))</x:f>
        <x:v>MATCHED</x:v>
      </x:c>
    </x:row>
    <x:row r="679">
      <x:c r="A679" t="str">
        <x:v>23</x:v>
      </x:c>
      <x:c r="B679" t="str">
        <x:v>Construction</x:v>
      </x:c>
      <x:c r="C679" t="str">
        <x:v>13-1121</x:v>
      </x:c>
      <x:c r="D679" t="str">
        <x:v>Meeting, Convention, and Event Planners</x:v>
      </x:c>
      <x:c r="E679" s="22" t="n">
        <x:v>460</x:v>
      </x:c>
      <x:c r="F679" s="22" t="n">
        <x:v>63220</x:v>
      </x:c>
      <x:c r="G679" s="22" t="n">
        <x:f>IF(OR(E679="",F679=""),"",E679*F679)</x:f>
        <x:v>29081200</x:v>
      </x:c>
      <x:c r="H679" s="36" t="n">
        <x:v>0.4476</x:v>
      </x:c>
      <x:c r="I679" s="22" t="n">
        <x:f>IF(G679="","",IF(ISNUMBER(H679),G679,""))</x:f>
        <x:v>29081200</x:v>
      </x:c>
      <x:c r="J679" s="22" t="n">
        <x:f>IF(I679="","",I679*H679)</x:f>
        <x:v>13016745.12</x:v>
      </x:c>
      <x:c r="K679" t="str">
        <x:f>IF(G679="","MISSING OEWS",IF(ISNUMBER(H679),"MATCHED","MISSING WHARTON"))</x:f>
        <x:v>MATCHED</x:v>
      </x:c>
    </x:row>
    <x:row r="680">
      <x:c r="A680" t="str">
        <x:v>23</x:v>
      </x:c>
      <x:c r="B680" t="str">
        <x:v>Construction</x:v>
      </x:c>
      <x:c r="C680" t="str">
        <x:v>13-1131</x:v>
      </x:c>
      <x:c r="D680" t="str">
        <x:v>Fundraisers</x:v>
      </x:c>
      <x:c r="E680" s="22" t="n">
        <x:v>360</x:v>
      </x:c>
      <x:c r="F680" s="22" t="n">
        <x:v>60600</x:v>
      </x:c>
      <x:c r="G680" s="22" t="n">
        <x:f>IF(OR(E680="",F680=""),"",E680*F680)</x:f>
        <x:v>21816000</x:v>
      </x:c>
      <x:c r="H680" s="36" t="n">
        <x:v>0.5571</x:v>
      </x:c>
      <x:c r="I680" s="22" t="n">
        <x:f>IF(G680="","",IF(ISNUMBER(H680),G680,""))</x:f>
        <x:v>21816000</x:v>
      </x:c>
      <x:c r="J680" s="22" t="n">
        <x:f>IF(I680="","",I680*H680)</x:f>
        <x:v>12153693.600000001</x:v>
      </x:c>
      <x:c r="K680" t="str">
        <x:f>IF(G680="","MISSING OEWS",IF(ISNUMBER(H680),"MATCHED","MISSING WHARTON"))</x:f>
        <x:v>MATCHED</x:v>
      </x:c>
    </x:row>
    <x:row r="681">
      <x:c r="A681" t="str">
        <x:v>23</x:v>
      </x:c>
      <x:c r="B681" t="str">
        <x:v>Construction</x:v>
      </x:c>
      <x:c r="C681" t="str">
        <x:v>13-1141</x:v>
      </x:c>
      <x:c r="D681" t="str">
        <x:v>Compensation, Benefits, and Job Analysis Specialists</x:v>
      </x:c>
      <x:c r="E681" s="22" t="n">
        <x:v>870</x:v>
      </x:c>
      <x:c r="F681" s="22" t="n">
        <x:v>84490</x:v>
      </x:c>
      <x:c r="G681" s="22" t="n">
        <x:f>IF(OR(E681="",F681=""),"",E681*F681)</x:f>
        <x:v>73506300</x:v>
      </x:c>
      <x:c r="H681" s="36" t="n">
        <x:v>0.6167</x:v>
      </x:c>
      <x:c r="I681" s="22" t="n">
        <x:f>IF(G681="","",IF(ISNUMBER(H681),G681,""))</x:f>
        <x:v>73506300</x:v>
      </x:c>
      <x:c r="J681" s="22" t="n">
        <x:f>IF(I681="","",I681*H681)</x:f>
        <x:v>45331335.21</x:v>
      </x:c>
      <x:c r="K681" t="str">
        <x:f>IF(G681="","MISSING OEWS",IF(ISNUMBER(H681),"MATCHED","MISSING WHARTON"))</x:f>
        <x:v>MATCHED</x:v>
      </x:c>
    </x:row>
    <x:row r="682">
      <x:c r="A682" t="str">
        <x:v>23</x:v>
      </x:c>
      <x:c r="B682" t="str">
        <x:v>Construction</x:v>
      </x:c>
      <x:c r="C682" t="str">
        <x:v>13-1151</x:v>
      </x:c>
      <x:c r="D682" t="str">
        <x:v>Training and Development Specialists</x:v>
      </x:c>
      <x:c r="E682" s="22" t="n">
        <x:v>3850</x:v>
      </x:c>
      <x:c r="F682" s="22" t="n">
        <x:v>86640</x:v>
      </x:c>
      <x:c r="G682" s="22" t="n">
        <x:f>IF(OR(E682="",F682=""),"",E682*F682)</x:f>
        <x:v>333564000</x:v>
      </x:c>
      <x:c r="H682" s="36" t="n">
        <x:v>0.565</x:v>
      </x:c>
      <x:c r="I682" s="22" t="n">
        <x:f>IF(G682="","",IF(ISNUMBER(H682),G682,""))</x:f>
        <x:v>333564000</x:v>
      </x:c>
      <x:c r="J682" s="22" t="n">
        <x:f>IF(I682="","",I682*H682)</x:f>
        <x:v>188463659.99999997</x:v>
      </x:c>
      <x:c r="K682" t="str">
        <x:f>IF(G682="","MISSING OEWS",IF(ISNUMBER(H682),"MATCHED","MISSING WHARTON"))</x:f>
        <x:v>MATCHED</x:v>
      </x:c>
    </x:row>
    <x:row r="683">
      <x:c r="A683" t="str">
        <x:v>23</x:v>
      </x:c>
      <x:c r="B683" t="str">
        <x:v>Construction</x:v>
      </x:c>
      <x:c r="C683" t="str">
        <x:v>13-1161</x:v>
      </x:c>
      <x:c r="D683" t="str">
        <x:v>Market Research Analysts and Marketing Specialists</x:v>
      </x:c>
      <x:c r="E683" s="22" t="n">
        <x:v>19120</x:v>
      </x:c>
      <x:c r="F683" s="22" t="n">
        <x:v>70080</x:v>
      </x:c>
      <x:c r="G683" s="22" t="n">
        <x:f>IF(OR(E683="",F683=""),"",E683*F683)</x:f>
        <x:v>1339929600</x:v>
      </x:c>
      <x:c r="H683" s="36" t="n">
        <x:v>0.7792</x:v>
      </x:c>
      <x:c r="I683" s="22" t="n">
        <x:f>IF(G683="","",IF(ISNUMBER(H683),G683,""))</x:f>
        <x:v>1339929600</x:v>
      </x:c>
      <x:c r="J683" s="22" t="n">
        <x:f>IF(I683="","",I683*H683)</x:f>
        <x:v>1044073144.32</x:v>
      </x:c>
      <x:c r="K683" t="str">
        <x:f>IF(G683="","MISSING OEWS",IF(ISNUMBER(H683),"MATCHED","MISSING WHARTON"))</x:f>
        <x:v>MATCHED</x:v>
      </x:c>
    </x:row>
    <x:row r="684">
      <x:c r="A684" t="str">
        <x:v>23</x:v>
      </x:c>
      <x:c r="B684" t="str">
        <x:v>Construction</x:v>
      </x:c>
      <x:c r="C684" t="str">
        <x:v>13-1199</x:v>
      </x:c>
      <x:c r="D684" t="str">
        <x:v>Business Operations Specialists, All Other</x:v>
      </x:c>
      <x:c r="E684" s="22" t="n">
        <x:v>16630</x:v>
      </x:c>
      <x:c r="F684" s="22" t="n">
        <x:v>86820</x:v>
      </x:c>
      <x:c r="G684" s="22" t="n">
        <x:f>IF(OR(E684="",F684=""),"",E684*F684)</x:f>
        <x:v>1443816600</x:v>
      </x:c>
      <x:c r="H684" s="36" t="n">
        <x:v>0.6598999999999999</x:v>
      </x:c>
      <x:c r="I684" s="22" t="n">
        <x:f>IF(G684="","",IF(ISNUMBER(H684),G684,""))</x:f>
        <x:v>1443816600</x:v>
      </x:c>
      <x:c r="J684" s="22" t="n">
        <x:f>IF(I684="","",I684*H684)</x:f>
        <x:v>952774574.3399999</x:v>
      </x:c>
      <x:c r="K684" t="str">
        <x:f>IF(G684="","MISSING OEWS",IF(ISNUMBER(H684),"MATCHED","MISSING WHARTON"))</x:f>
        <x:v>MATCHED</x:v>
      </x:c>
    </x:row>
    <x:row r="685">
      <x:c r="A685" t="str">
        <x:v>23</x:v>
      </x:c>
      <x:c r="B685" t="str">
        <x:v>Construction</x:v>
      </x:c>
      <x:c r="C685" t="str">
        <x:v>13-2011</x:v>
      </x:c>
      <x:c r="D685" t="str">
        <x:v>Accountants and Auditors</x:v>
      </x:c>
      <x:c r="E685" s="22" t="n">
        <x:v>66920</x:v>
      </x:c>
      <x:c r="F685" s="22" t="n">
        <x:v>91160</x:v>
      </x:c>
      <x:c r="G685" s="22" t="n">
        <x:f>IF(OR(E685="",F685=""),"",E685*F685)</x:f>
        <x:v>6100427200</x:v>
      </x:c>
      <x:c r="H685" s="36" t="n">
        <x:v>0.795</x:v>
      </x:c>
      <x:c r="I685" s="22" t="n">
        <x:f>IF(G685="","",IF(ISNUMBER(H685),G685,""))</x:f>
        <x:v>6100427200</x:v>
      </x:c>
      <x:c r="J685" s="22" t="n">
        <x:f>IF(I685="","",I685*H685)</x:f>
        <x:v>4849839624</x:v>
      </x:c>
      <x:c r="K685" t="str">
        <x:f>IF(G685="","MISSING OEWS",IF(ISNUMBER(H685),"MATCHED","MISSING WHARTON"))</x:f>
        <x:v>MATCHED</x:v>
      </x:c>
    </x:row>
    <x:row r="686">
      <x:c r="A686" t="str">
        <x:v>23</x:v>
      </x:c>
      <x:c r="B686" t="str">
        <x:v>Construction</x:v>
      </x:c>
      <x:c r="C686" t="str">
        <x:v>13-2020</x:v>
      </x:c>
      <x:c r="D686" t="str">
        <x:v>Property Appraisers and Assessors</x:v>
      </x:c>
      <x:c r="E686" s="22"/>
      <x:c r="F686" s="22" t="n">
        <x:v>83440</x:v>
      </x:c>
      <x:c r="G686" s="22" t="str">
        <x:f>IF(OR(E686="",F686=""),"",E686*F686)</x:f>
      </x:c>
      <x:c r="H686" s="36" t="n">
        <x:v>0.6102000000000001</x:v>
      </x:c>
      <x:c r="I686" s="22" t="str">
        <x:f>IF(G686="","",IF(ISNUMBER(H686),G686,""))</x:f>
      </x:c>
      <x:c r="J686" s="22" t="str">
        <x:f>IF(I686="","",I686*H686)</x:f>
      </x:c>
      <x:c r="K686" t="str">
        <x:f>IF(G686="","MISSING OEWS",IF(ISNUMBER(H686),"MATCHED","MISSING WHARTON"))</x:f>
        <x:v>MISSING OEWS</x:v>
      </x:c>
    </x:row>
    <x:row r="687">
      <x:c r="A687" t="str">
        <x:v>23</x:v>
      </x:c>
      <x:c r="B687" t="str">
        <x:v>Construction</x:v>
      </x:c>
      <x:c r="C687" t="str">
        <x:v>13-2031</x:v>
      </x:c>
      <x:c r="D687" t="str">
        <x:v>Budget Analysts</x:v>
      </x:c>
      <x:c r="E687" s="22" t="n">
        <x:v>340</x:v>
      </x:c>
      <x:c r="F687" s="22" t="n">
        <x:v>97570</x:v>
      </x:c>
      <x:c r="G687" s="22" t="n">
        <x:f>IF(OR(E687="",F687=""),"",E687*F687)</x:f>
        <x:v>33173800</x:v>
      </x:c>
      <x:c r="H687" s="36" t="n">
        <x:v>0.8</x:v>
      </x:c>
      <x:c r="I687" s="22" t="n">
        <x:f>IF(G687="","",IF(ISNUMBER(H687),G687,""))</x:f>
        <x:v>33173800</x:v>
      </x:c>
      <x:c r="J687" s="22" t="n">
        <x:f>IF(I687="","",I687*H687)</x:f>
        <x:v>26539040</x:v>
      </x:c>
      <x:c r="K687" t="str">
        <x:f>IF(G687="","MISSING OEWS",IF(ISNUMBER(H687),"MATCHED","MISSING WHARTON"))</x:f>
        <x:v>MATCHED</x:v>
      </x:c>
    </x:row>
    <x:row r="688">
      <x:c r="A688" t="str">
        <x:v>23</x:v>
      </x:c>
      <x:c r="B688" t="str">
        <x:v>Construction</x:v>
      </x:c>
      <x:c r="C688" t="str">
        <x:v>13-2041</x:v>
      </x:c>
      <x:c r="D688" t="str">
        <x:v>Credit Analysts</x:v>
      </x:c>
      <x:c r="E688" s="22" t="n">
        <x:v>110</x:v>
      </x:c>
      <x:c r="F688" s="22" t="n">
        <x:v>84810</x:v>
      </x:c>
      <x:c r="G688" s="22" t="n">
        <x:f>IF(OR(E688="",F688=""),"",E688*F688)</x:f>
        <x:v>9329100</x:v>
      </x:c>
      <x:c r="H688" s="36" t="n">
        <x:v>0.8181999999999999</x:v>
      </x:c>
      <x:c r="I688" s="22" t="n">
        <x:f>IF(G688="","",IF(ISNUMBER(H688),G688,""))</x:f>
        <x:v>9329100</x:v>
      </x:c>
      <x:c r="J688" s="22" t="n">
        <x:f>IF(I688="","",I688*H688)</x:f>
        <x:v>7633069.619999999</x:v>
      </x:c>
      <x:c r="K688" t="str">
        <x:f>IF(G688="","MISSING OEWS",IF(ISNUMBER(H688),"MATCHED","MISSING WHARTON"))</x:f>
        <x:v>MATCHED</x:v>
      </x:c>
    </x:row>
    <x:row r="689">
      <x:c r="A689" t="str">
        <x:v>23</x:v>
      </x:c>
      <x:c r="B689" t="str">
        <x:v>Construction</x:v>
      </x:c>
      <x:c r="C689" t="str">
        <x:v>13-2051</x:v>
      </x:c>
      <x:c r="D689" t="str">
        <x:v>Financial and Investment Analysts</x:v>
      </x:c>
      <x:c r="E689" s="22" t="n">
        <x:v>2020</x:v>
      </x:c>
      <x:c r="F689" s="22" t="n">
        <x:v>100070</x:v>
      </x:c>
      <x:c r="G689" s="22" t="n">
        <x:f>IF(OR(E689="",F689=""),"",E689*F689)</x:f>
        <x:v>202141400</x:v>
      </x:c>
      <x:c r="H689" s="36" t="n">
        <x:v>0.6904</x:v>
      </x:c>
      <x:c r="I689" s="22" t="n">
        <x:f>IF(G689="","",IF(ISNUMBER(H689),G689,""))</x:f>
        <x:v>202141400</x:v>
      </x:c>
      <x:c r="J689" s="22" t="n">
        <x:f>IF(I689="","",I689*H689)</x:f>
        <x:v>139558422.56</x:v>
      </x:c>
      <x:c r="K689" t="str">
        <x:f>IF(G689="","MISSING OEWS",IF(ISNUMBER(H689),"MATCHED","MISSING WHARTON"))</x:f>
        <x:v>MATCHED</x:v>
      </x:c>
    </x:row>
    <x:row r="690">
      <x:c r="A690" t="str">
        <x:v>23</x:v>
      </x:c>
      <x:c r="B690" t="str">
        <x:v>Construction</x:v>
      </x:c>
      <x:c r="C690" t="str">
        <x:v>13-2052</x:v>
      </x:c>
      <x:c r="D690" t="str">
        <x:v>Personal Financial Advisors</x:v>
      </x:c>
      <x:c r="E690" s="22"/>
      <x:c r="F690" s="22" t="n">
        <x:v>52770</x:v>
      </x:c>
      <x:c r="G690" s="22" t="str">
        <x:f>IF(OR(E690="",F690=""),"",E690*F690)</x:f>
      </x:c>
      <x:c r="H690" s="36" t="n">
        <x:v>0.6857</x:v>
      </x:c>
      <x:c r="I690" s="22" t="str">
        <x:f>IF(G690="","",IF(ISNUMBER(H690),G690,""))</x:f>
      </x:c>
      <x:c r="J690" s="22" t="str">
        <x:f>IF(I690="","",I690*H690)</x:f>
      </x:c>
      <x:c r="K690" t="str">
        <x:f>IF(G690="","MISSING OEWS",IF(ISNUMBER(H690),"MATCHED","MISSING WHARTON"))</x:f>
        <x:v>MISSING OEWS</x:v>
      </x:c>
    </x:row>
    <x:row r="691">
      <x:c r="A691" t="str">
        <x:v>23</x:v>
      </x:c>
      <x:c r="B691" t="str">
        <x:v>Construction</x:v>
      </x:c>
      <x:c r="C691" t="str">
        <x:v>13-2054</x:v>
      </x:c>
      <x:c r="D691" t="str">
        <x:v>Financial Risk Specialists</x:v>
      </x:c>
      <x:c r="E691" s="22" t="n">
        <x:v>360</x:v>
      </x:c>
      <x:c r="F691" s="22" t="n">
        <x:v>116850</x:v>
      </x:c>
      <x:c r="G691" s="22" t="n">
        <x:f>IF(OR(E691="",F691=""),"",E691*F691)</x:f>
        <x:v>42066000</x:v>
      </x:c>
      <x:c r="H691" s="36" t="n">
        <x:v>0.7767000000000001</x:v>
      </x:c>
      <x:c r="I691" s="22" t="n">
        <x:f>IF(G691="","",IF(ISNUMBER(H691),G691,""))</x:f>
        <x:v>42066000</x:v>
      </x:c>
      <x:c r="J691" s="22" t="n">
        <x:f>IF(I691="","",I691*H691)</x:f>
        <x:v>32672662.200000003</x:v>
      </x:c>
      <x:c r="K691" t="str">
        <x:f>IF(G691="","MISSING OEWS",IF(ISNUMBER(H691),"MATCHED","MISSING WHARTON"))</x:f>
        <x:v>MATCHED</x:v>
      </x:c>
    </x:row>
    <x:row r="692">
      <x:c r="A692" t="str">
        <x:v>23</x:v>
      </x:c>
      <x:c r="B692" t="str">
        <x:v>Construction</x:v>
      </x:c>
      <x:c r="C692" t="str">
        <x:v>13-2071</x:v>
      </x:c>
      <x:c r="D692" t="str">
        <x:v>Credit Counselors</x:v>
      </x:c>
      <x:c r="E692" s="22" t="n">
        <x:v>50</x:v>
      </x:c>
      <x:c r="F692" s="22" t="n">
        <x:v>56270</x:v>
      </x:c>
      <x:c r="G692" s="22" t="n">
        <x:f>IF(OR(E692="",F692=""),"",E692*F692)</x:f>
        <x:v>2813500</x:v>
      </x:c>
      <x:c r="H692" s="36" t="n">
        <x:v>0.7587</x:v>
      </x:c>
      <x:c r="I692" s="22" t="n">
        <x:f>IF(G692="","",IF(ISNUMBER(H692),G692,""))</x:f>
        <x:v>2813500</x:v>
      </x:c>
      <x:c r="J692" s="22" t="n">
        <x:f>IF(I692="","",I692*H692)</x:f>
        <x:v>2134602.45</x:v>
      </x:c>
      <x:c r="K692" t="str">
        <x:f>IF(G692="","MISSING OEWS",IF(ISNUMBER(H692),"MATCHED","MISSING WHARTON"))</x:f>
        <x:v>MATCHED</x:v>
      </x:c>
    </x:row>
    <x:row r="693">
      <x:c r="A693" t="str">
        <x:v>23</x:v>
      </x:c>
      <x:c r="B693" t="str">
        <x:v>Construction</x:v>
      </x:c>
      <x:c r="C693" t="str">
        <x:v>13-2072</x:v>
      </x:c>
      <x:c r="D693" t="str">
        <x:v>Loan Officers</x:v>
      </x:c>
      <x:c r="E693" s="22" t="n">
        <x:v>590</x:v>
      </x:c>
      <x:c r="F693" s="22" t="n">
        <x:v>78730</x:v>
      </x:c>
      <x:c r="G693" s="22" t="n">
        <x:f>IF(OR(E693="",F693=""),"",E693*F693)</x:f>
        <x:v>46450700</x:v>
      </x:c>
      <x:c r="H693" s="36" t="n">
        <x:v>0.805</x:v>
      </x:c>
      <x:c r="I693" s="22" t="n">
        <x:f>IF(G693="","",IF(ISNUMBER(H693),G693,""))</x:f>
        <x:v>46450700</x:v>
      </x:c>
      <x:c r="J693" s="22" t="n">
        <x:f>IF(I693="","",I693*H693)</x:f>
        <x:v>37392813.5</x:v>
      </x:c>
      <x:c r="K693" t="str">
        <x:f>IF(G693="","MISSING OEWS",IF(ISNUMBER(H693),"MATCHED","MISSING WHARTON"))</x:f>
        <x:v>MATCHED</x:v>
      </x:c>
    </x:row>
    <x:row r="694">
      <x:c r="A694" t="str">
        <x:v>23</x:v>
      </x:c>
      <x:c r="B694" t="str">
        <x:v>Construction</x:v>
      </x:c>
      <x:c r="C694" t="str">
        <x:v>13-2099</x:v>
      </x:c>
      <x:c r="D694" t="str">
        <x:v>Financial Specialists, All Other</x:v>
      </x:c>
      <x:c r="E694" s="22" t="n">
        <x:v>530</x:v>
      </x:c>
      <x:c r="F694" s="22" t="n">
        <x:v>89340</x:v>
      </x:c>
      <x:c r="G694" s="22" t="n">
        <x:f>IF(OR(E694="",F694=""),"",E694*F694)</x:f>
        <x:v>47350200</x:v>
      </x:c>
      <x:c r="H694" s="36" t="n">
        <x:v>0.6192</x:v>
      </x:c>
      <x:c r="I694" s="22" t="n">
        <x:f>IF(G694="","",IF(ISNUMBER(H694),G694,""))</x:f>
        <x:v>47350200</x:v>
      </x:c>
      <x:c r="J694" s="22" t="n">
        <x:f>IF(I694="","",I694*H694)</x:f>
        <x:v>29319243.84</x:v>
      </x:c>
      <x:c r="K694" t="str">
        <x:f>IF(G694="","MISSING OEWS",IF(ISNUMBER(H694),"MATCHED","MISSING WHARTON"))</x:f>
        <x:v>MATCHED</x:v>
      </x:c>
    </x:row>
    <x:row r="695">
      <x:c r="A695" t="str">
        <x:v>23</x:v>
      </x:c>
      <x:c r="B695" t="str">
        <x:v>Construction</x:v>
      </x:c>
      <x:c r="C695" t="str">
        <x:v>15-1211</x:v>
      </x:c>
      <x:c r="D695" t="str">
        <x:v>Computer Systems Analysts</x:v>
      </x:c>
      <x:c r="E695" s="22" t="n">
        <x:v>1690</x:v>
      </x:c>
      <x:c r="F695" s="22" t="n">
        <x:v>101540</x:v>
      </x:c>
      <x:c r="G695" s="22" t="n">
        <x:f>IF(OR(E695="",F695=""),"",E695*F695)</x:f>
        <x:v>171602600</x:v>
      </x:c>
      <x:c r="H695" s="36" t="n">
        <x:v>0.6388</x:v>
      </x:c>
      <x:c r="I695" s="22" t="n">
        <x:f>IF(G695="","",IF(ISNUMBER(H695),G695,""))</x:f>
        <x:v>171602600</x:v>
      </x:c>
      <x:c r="J695" s="22" t="n">
        <x:f>IF(I695="","",I695*H695)</x:f>
        <x:v>109619740.88000001</x:v>
      </x:c>
      <x:c r="K695" t="str">
        <x:f>IF(G695="","MISSING OEWS",IF(ISNUMBER(H695),"MATCHED","MISSING WHARTON"))</x:f>
        <x:v>MATCHED</x:v>
      </x:c>
    </x:row>
    <x:row r="696">
      <x:c r="A696" t="str">
        <x:v>23</x:v>
      </x:c>
      <x:c r="B696" t="str">
        <x:v>Construction</x:v>
      </x:c>
      <x:c r="C696" t="str">
        <x:v>15-1212</x:v>
      </x:c>
      <x:c r="D696" t="str">
        <x:v>Information Security Analysts</x:v>
      </x:c>
      <x:c r="E696" s="22" t="n">
        <x:v>720</x:v>
      </x:c>
      <x:c r="F696" s="22" t="n">
        <x:v>115230</x:v>
      </x:c>
      <x:c r="G696" s="22" t="n">
        <x:f>IF(OR(E696="",F696=""),"",E696*F696)</x:f>
        <x:v>82965600</x:v>
      </x:c>
      <x:c r="H696" s="36" t="n">
        <x:v>0.6292</x:v>
      </x:c>
      <x:c r="I696" s="22" t="n">
        <x:f>IF(G696="","",IF(ISNUMBER(H696),G696,""))</x:f>
        <x:v>82965600</x:v>
      </x:c>
      <x:c r="J696" s="22" t="n">
        <x:f>IF(I696="","",I696*H696)</x:f>
        <x:v>52201955.519999996</x:v>
      </x:c>
      <x:c r="K696" t="str">
        <x:f>IF(G696="","MISSING OEWS",IF(ISNUMBER(H696),"MATCHED","MISSING WHARTON"))</x:f>
        <x:v>MATCHED</x:v>
      </x:c>
    </x:row>
    <x:row r="697">
      <x:c r="A697" t="str">
        <x:v>23</x:v>
      </x:c>
      <x:c r="B697" t="str">
        <x:v>Construction</x:v>
      </x:c>
      <x:c r="C697" t="str">
        <x:v>15-1231</x:v>
      </x:c>
      <x:c r="D697" t="str">
        <x:v>Computer Network Support Specialists</x:v>
      </x:c>
      <x:c r="E697" s="22"/>
      <x:c r="F697" s="22" t="n">
        <x:v>69040</x:v>
      </x:c>
      <x:c r="G697" s="22" t="str">
        <x:f>IF(OR(E697="",F697=""),"",E697*F697)</x:f>
      </x:c>
      <x:c r="H697" s="36" t="n">
        <x:v>0.7095999999999999</x:v>
      </x:c>
      <x:c r="I697" s="22" t="str">
        <x:f>IF(G697="","",IF(ISNUMBER(H697),G697,""))</x:f>
      </x:c>
      <x:c r="J697" s="22" t="str">
        <x:f>IF(I697="","",I697*H697)</x:f>
      </x:c>
      <x:c r="K697" t="str">
        <x:f>IF(G697="","MISSING OEWS",IF(ISNUMBER(H697),"MATCHED","MISSING WHARTON"))</x:f>
        <x:v>MISSING OEWS</x:v>
      </x:c>
    </x:row>
    <x:row r="698">
      <x:c r="A698" t="str">
        <x:v>23</x:v>
      </x:c>
      <x:c r="B698" t="str">
        <x:v>Construction</x:v>
      </x:c>
      <x:c r="C698" t="str">
        <x:v>15-1232</x:v>
      </x:c>
      <x:c r="D698" t="str">
        <x:v>Computer User Support Specialists</x:v>
      </x:c>
      <x:c r="E698" s="22" t="n">
        <x:v>9130</x:v>
      </x:c>
      <x:c r="F698" s="22" t="n">
        <x:v>70160</x:v>
      </x:c>
      <x:c r="G698" s="22" t="n">
        <x:f>IF(OR(E698="",F698=""),"",E698*F698)</x:f>
        <x:v>640560800</x:v>
      </x:c>
      <x:c r="H698" s="36" t="n">
        <x:v>0.6062</x:v>
      </x:c>
      <x:c r="I698" s="22" t="n">
        <x:f>IF(G698="","",IF(ISNUMBER(H698),G698,""))</x:f>
        <x:v>640560800</x:v>
      </x:c>
      <x:c r="J698" s="22" t="n">
        <x:f>IF(I698="","",I698*H698)</x:f>
        <x:v>388307956.96</x:v>
      </x:c>
      <x:c r="K698" t="str">
        <x:f>IF(G698="","MISSING OEWS",IF(ISNUMBER(H698),"MATCHED","MISSING WHARTON"))</x:f>
        <x:v>MATCHED</x:v>
      </x:c>
    </x:row>
    <x:row r="699">
      <x:c r="A699" t="str">
        <x:v>23</x:v>
      </x:c>
      <x:c r="B699" t="str">
        <x:v>Construction</x:v>
      </x:c>
      <x:c r="C699" t="str">
        <x:v>15-1241</x:v>
      </x:c>
      <x:c r="D699" t="str">
        <x:v>Computer Network Architects</x:v>
      </x:c>
      <x:c r="E699" s="22" t="n">
        <x:v>1300</x:v>
      </x:c>
      <x:c r="F699" s="22" t="n">
        <x:v>96560</x:v>
      </x:c>
      <x:c r="G699" s="22" t="n">
        <x:f>IF(OR(E699="",F699=""),"",E699*F699)</x:f>
        <x:v>125528000</x:v>
      </x:c>
      <x:c r="H699" s="36" t="n">
        <x:v>0.6278</x:v>
      </x:c>
      <x:c r="I699" s="22" t="n">
        <x:f>IF(G699="","",IF(ISNUMBER(H699),G699,""))</x:f>
        <x:v>125528000</x:v>
      </x:c>
      <x:c r="J699" s="22" t="n">
        <x:f>IF(I699="","",I699*H699)</x:f>
        <x:v>78806478.4</x:v>
      </x:c>
      <x:c r="K699" t="str">
        <x:f>IF(G699="","MISSING OEWS",IF(ISNUMBER(H699),"MATCHED","MISSING WHARTON"))</x:f>
        <x:v>MATCHED</x:v>
      </x:c>
    </x:row>
    <x:row r="700">
      <x:c r="A700" t="str">
        <x:v>23</x:v>
      </x:c>
      <x:c r="B700" t="str">
        <x:v>Construction</x:v>
      </x:c>
      <x:c r="C700" t="str">
        <x:v>15-1242</x:v>
      </x:c>
      <x:c r="D700" t="str">
        <x:v>Database Administrators</x:v>
      </x:c>
      <x:c r="E700" s="22" t="n">
        <x:v>260</x:v>
      </x:c>
      <x:c r="F700" s="22" t="n">
        <x:v>95210</x:v>
      </x:c>
      <x:c r="G700" s="22" t="n">
        <x:f>IF(OR(E700="",F700=""),"",E700*F700)</x:f>
        <x:v>24754600</x:v>
      </x:c>
      <x:c r="H700" s="36" t="n">
        <x:v>0.8389</x:v>
      </x:c>
      <x:c r="I700" s="22" t="n">
        <x:f>IF(G700="","",IF(ISNUMBER(H700),G700,""))</x:f>
        <x:v>24754600</x:v>
      </x:c>
      <x:c r="J700" s="22" t="n">
        <x:f>IF(I700="","",I700*H700)</x:f>
        <x:v>20766633.94</x:v>
      </x:c>
      <x:c r="K700" t="str">
        <x:f>IF(G700="","MISSING OEWS",IF(ISNUMBER(H700),"MATCHED","MISSING WHARTON"))</x:f>
        <x:v>MATCHED</x:v>
      </x:c>
    </x:row>
    <x:row r="701">
      <x:c r="A701" t="str">
        <x:v>23</x:v>
      </x:c>
      <x:c r="B701" t="str">
        <x:v>Construction</x:v>
      </x:c>
      <x:c r="C701" t="str">
        <x:v>15-1243</x:v>
      </x:c>
      <x:c r="D701" t="str">
        <x:v>Database Architects</x:v>
      </x:c>
      <x:c r="E701" s="22" t="n">
        <x:v>280</x:v>
      </x:c>
      <x:c r="F701" s="22" t="n">
        <x:v>108350</x:v>
      </x:c>
      <x:c r="G701" s="22" t="n">
        <x:f>IF(OR(E701="",F701=""),"",E701*F701)</x:f>
        <x:v>30338000</x:v>
      </x:c>
      <x:c r="H701" s="36" t="n">
        <x:v>0.8502</x:v>
      </x:c>
      <x:c r="I701" s="22" t="n">
        <x:f>IF(G701="","",IF(ISNUMBER(H701),G701,""))</x:f>
        <x:v>30338000</x:v>
      </x:c>
      <x:c r="J701" s="22" t="n">
        <x:f>IF(I701="","",I701*H701)</x:f>
        <x:v>25793367.599999998</x:v>
      </x:c>
      <x:c r="K701" t="str">
        <x:f>IF(G701="","MISSING OEWS",IF(ISNUMBER(H701),"MATCHED","MISSING WHARTON"))</x:f>
        <x:v>MATCHED</x:v>
      </x:c>
    </x:row>
    <x:row r="702">
      <x:c r="A702" t="str">
        <x:v>23</x:v>
      </x:c>
      <x:c r="B702" t="str">
        <x:v>Construction</x:v>
      </x:c>
      <x:c r="C702" t="str">
        <x:v>15-1244</x:v>
      </x:c>
      <x:c r="D702" t="str">
        <x:v>Network and Computer Systems Administrators</x:v>
      </x:c>
      <x:c r="E702" s="22" t="n">
        <x:v>3560</x:v>
      </x:c>
      <x:c r="F702" s="22" t="n">
        <x:v>97600</x:v>
      </x:c>
      <x:c r="G702" s="22" t="n">
        <x:f>IF(OR(E702="",F702=""),"",E702*F702)</x:f>
        <x:v>347456000</x:v>
      </x:c>
      <x:c r="H702" s="36" t="n">
        <x:v>0.695</x:v>
      </x:c>
      <x:c r="I702" s="22" t="n">
        <x:f>IF(G702="","",IF(ISNUMBER(H702),G702,""))</x:f>
        <x:v>347456000</x:v>
      </x:c>
      <x:c r="J702" s="22" t="n">
        <x:f>IF(I702="","",I702*H702)</x:f>
        <x:v>241481919.99999997</x:v>
      </x:c>
      <x:c r="K702" t="str">
        <x:f>IF(G702="","MISSING OEWS",IF(ISNUMBER(H702),"MATCHED","MISSING WHARTON"))</x:f>
        <x:v>MATCHED</x:v>
      </x:c>
    </x:row>
    <x:row r="703">
      <x:c r="A703" t="str">
        <x:v>23</x:v>
      </x:c>
      <x:c r="B703" t="str">
        <x:v>Construction</x:v>
      </x:c>
      <x:c r="C703" t="str">
        <x:v>15-1251</x:v>
      </x:c>
      <x:c r="D703" t="str">
        <x:v>Computer Programmers</x:v>
      </x:c>
      <x:c r="E703" s="22" t="n">
        <x:v>1470</x:v>
      </x:c>
      <x:c r="F703" s="22" t="n">
        <x:v>98130</x:v>
      </x:c>
      <x:c r="G703" s="22" t="n">
        <x:f>IF(OR(E703="",F703=""),"",E703*F703)</x:f>
        <x:v>144251100</x:v>
      </x:c>
      <x:c r="H703" s="36" t="n">
        <x:v>0.6823999999999999</x:v>
      </x:c>
      <x:c r="I703" s="22" t="n">
        <x:f>IF(G703="","",IF(ISNUMBER(H703),G703,""))</x:f>
        <x:v>144251100</x:v>
      </x:c>
      <x:c r="J703" s="22" t="n">
        <x:f>IF(I703="","",I703*H703)</x:f>
        <x:v>98436950.63999999</x:v>
      </x:c>
      <x:c r="K703" t="str">
        <x:f>IF(G703="","MISSING OEWS",IF(ISNUMBER(H703),"MATCHED","MISSING WHARTON"))</x:f>
        <x:v>MATCHED</x:v>
      </x:c>
    </x:row>
    <x:row r="704">
      <x:c r="A704" t="str">
        <x:v>23</x:v>
      </x:c>
      <x:c r="B704" t="str">
        <x:v>Construction</x:v>
      </x:c>
      <x:c r="C704" t="str">
        <x:v>15-1252</x:v>
      </x:c>
      <x:c r="D704" t="str">
        <x:v>Software Developers</x:v>
      </x:c>
      <x:c r="E704" s="22" t="n">
        <x:v>5260</x:v>
      </x:c>
      <x:c r="F704" s="22" t="n">
        <x:v>116690</x:v>
      </x:c>
      <x:c r="G704" s="22" t="n">
        <x:f>IF(OR(E704="",F704=""),"",E704*F704)</x:f>
        <x:v>613789400</x:v>
      </x:c>
      <x:c r="H704" s="36" t="n">
        <x:v>0.5211</x:v>
      </x:c>
      <x:c r="I704" s="22" t="n">
        <x:f>IF(G704="","",IF(ISNUMBER(H704),G704,""))</x:f>
        <x:v>613789400</x:v>
      </x:c>
      <x:c r="J704" s="22" t="n">
        <x:f>IF(I704="","",I704*H704)</x:f>
        <x:v>319845656.34000003</x:v>
      </x:c>
      <x:c r="K704" t="str">
        <x:f>IF(G704="","MISSING OEWS",IF(ISNUMBER(H704),"MATCHED","MISSING WHARTON"))</x:f>
        <x:v>MATCHED</x:v>
      </x:c>
    </x:row>
    <x:row r="705">
      <x:c r="A705" t="str">
        <x:v>23</x:v>
      </x:c>
      <x:c r="B705" t="str">
        <x:v>Construction</x:v>
      </x:c>
      <x:c r="C705" t="str">
        <x:v>15-1253</x:v>
      </x:c>
      <x:c r="D705" t="str">
        <x:v>Software Quality Assurance Analysts and Testers</x:v>
      </x:c>
      <x:c r="E705" s="22" t="n">
        <x:v>300</x:v>
      </x:c>
      <x:c r="F705" s="22" t="n">
        <x:v>90450</x:v>
      </x:c>
      <x:c r="G705" s="22" t="n">
        <x:f>IF(OR(E705="",F705=""),"",E705*F705)</x:f>
        <x:v>27135000</x:v>
      </x:c>
      <x:c r="H705" s="36" t="n">
        <x:v>0.8117</x:v>
      </x:c>
      <x:c r="I705" s="22" t="n">
        <x:f>IF(G705="","",IF(ISNUMBER(H705),G705,""))</x:f>
        <x:v>27135000</x:v>
      </x:c>
      <x:c r="J705" s="22" t="n">
        <x:f>IF(I705="","",I705*H705)</x:f>
        <x:v>22025479.5</x:v>
      </x:c>
      <x:c r="K705" t="str">
        <x:f>IF(G705="","MISSING OEWS",IF(ISNUMBER(H705),"MATCHED","MISSING WHARTON"))</x:f>
        <x:v>MATCHED</x:v>
      </x:c>
    </x:row>
    <x:row r="706">
      <x:c r="A706" t="str">
        <x:v>23</x:v>
      </x:c>
      <x:c r="B706" t="str">
        <x:v>Construction</x:v>
      </x:c>
      <x:c r="C706" t="str">
        <x:v>15-1254</x:v>
      </x:c>
      <x:c r="D706" t="str">
        <x:v>Web Developers</x:v>
      </x:c>
      <x:c r="E706" s="22" t="n">
        <x:v>360</x:v>
      </x:c>
      <x:c r="F706" s="22" t="n">
        <x:v>74050</x:v>
      </x:c>
      <x:c r="G706" s="22" t="n">
        <x:f>IF(OR(E706="",F706=""),"",E706*F706)</x:f>
        <x:v>26658000</x:v>
      </x:c>
      <x:c r="H706" s="36" t="n">
        <x:v>0.8276</x:v>
      </x:c>
      <x:c r="I706" s="22" t="n">
        <x:f>IF(G706="","",IF(ISNUMBER(H706),G706,""))</x:f>
        <x:v>26658000</x:v>
      </x:c>
      <x:c r="J706" s="22" t="n">
        <x:f>IF(I706="","",I706*H706)</x:f>
        <x:v>22062160.8</x:v>
      </x:c>
      <x:c r="K706" t="str">
        <x:f>IF(G706="","MISSING OEWS",IF(ISNUMBER(H706),"MATCHED","MISSING WHARTON"))</x:f>
        <x:v>MATCHED</x:v>
      </x:c>
    </x:row>
    <x:row r="707">
      <x:c r="A707" t="str">
        <x:v>23</x:v>
      </x:c>
      <x:c r="B707" t="str">
        <x:v>Construction</x:v>
      </x:c>
      <x:c r="C707" t="str">
        <x:v>15-1255</x:v>
      </x:c>
      <x:c r="D707" t="str">
        <x:v>Web and Digital Interface Designers</x:v>
      </x:c>
      <x:c r="E707" s="22" t="n">
        <x:v>330</x:v>
      </x:c>
      <x:c r="F707" s="22" t="n">
        <x:v>74270</x:v>
      </x:c>
      <x:c r="G707" s="22" t="n">
        <x:f>IF(OR(E707="",F707=""),"",E707*F707)</x:f>
        <x:v>24509100</x:v>
      </x:c>
      <x:c r="H707" s="36" t="n">
        <x:v>0.6827</x:v>
      </x:c>
      <x:c r="I707" s="22" t="n">
        <x:f>IF(G707="","",IF(ISNUMBER(H707),G707,""))</x:f>
        <x:v>24509100</x:v>
      </x:c>
      <x:c r="J707" s="22" t="n">
        <x:f>IF(I707="","",I707*H707)</x:f>
        <x:v>16732362.569999998</x:v>
      </x:c>
      <x:c r="K707" t="str">
        <x:f>IF(G707="","MISSING OEWS",IF(ISNUMBER(H707),"MATCHED","MISSING WHARTON"))</x:f>
        <x:v>MATCHED</x:v>
      </x:c>
    </x:row>
    <x:row r="708">
      <x:c r="A708" t="str">
        <x:v>23</x:v>
      </x:c>
      <x:c r="B708" t="str">
        <x:v>Construction</x:v>
      </x:c>
      <x:c r="C708" t="str">
        <x:v>15-1299</x:v>
      </x:c>
      <x:c r="D708" t="str">
        <x:v>Computer Occupations, All Other</x:v>
      </x:c>
      <x:c r="E708" s="22" t="n">
        <x:v>2370</x:v>
      </x:c>
      <x:c r="F708" s="22" t="n">
        <x:v>86100</x:v>
      </x:c>
      <x:c r="G708" s="22" t="n">
        <x:f>IF(OR(E708="",F708=""),"",E708*F708)</x:f>
        <x:v>204057000</x:v>
      </x:c>
      <x:c r="H708" s="36" t="n">
        <x:v>0.7425</x:v>
      </x:c>
      <x:c r="I708" s="22" t="n">
        <x:f>IF(G708="","",IF(ISNUMBER(H708),G708,""))</x:f>
        <x:v>204057000</x:v>
      </x:c>
      <x:c r="J708" s="22" t="n">
        <x:f>IF(I708="","",I708*H708)</x:f>
        <x:v>151512322.5</x:v>
      </x:c>
      <x:c r="K708" t="str">
        <x:f>IF(G708="","MISSING OEWS",IF(ISNUMBER(H708),"MATCHED","MISSING WHARTON"))</x:f>
        <x:v>MATCHED</x:v>
      </x:c>
    </x:row>
    <x:row r="709">
      <x:c r="A709" t="str">
        <x:v>23</x:v>
      </x:c>
      <x:c r="B709" t="str">
        <x:v>Construction</x:v>
      </x:c>
      <x:c r="C709" t="str">
        <x:v>15-2031</x:v>
      </x:c>
      <x:c r="D709" t="str">
        <x:v>Operations Research Analysts</x:v>
      </x:c>
      <x:c r="E709" s="22" t="n">
        <x:v>150</x:v>
      </x:c>
      <x:c r="F709" s="22" t="n">
        <x:v>92790</x:v>
      </x:c>
      <x:c r="G709" s="22" t="n">
        <x:f>IF(OR(E709="",F709=""),"",E709*F709)</x:f>
        <x:v>13918500</x:v>
      </x:c>
      <x:c r="H709" s="36" t="n">
        <x:v>0.6031</x:v>
      </x:c>
      <x:c r="I709" s="22" t="n">
        <x:f>IF(G709="","",IF(ISNUMBER(H709),G709,""))</x:f>
        <x:v>13918500</x:v>
      </x:c>
      <x:c r="J709" s="22" t="n">
        <x:f>IF(I709="","",I709*H709)</x:f>
        <x:v>8394247.35</x:v>
      </x:c>
      <x:c r="K709" t="str">
        <x:f>IF(G709="","MISSING OEWS",IF(ISNUMBER(H709),"MATCHED","MISSING WHARTON"))</x:f>
        <x:v>MATCHED</x:v>
      </x:c>
    </x:row>
    <x:row r="710">
      <x:c r="A710" t="str">
        <x:v>23</x:v>
      </x:c>
      <x:c r="B710" t="str">
        <x:v>Construction</x:v>
      </x:c>
      <x:c r="C710" t="str">
        <x:v>15-2051</x:v>
      </x:c>
      <x:c r="D710" t="str">
        <x:v>Data Scientists</x:v>
      </x:c>
      <x:c r="E710" s="22" t="n">
        <x:v>770</x:v>
      </x:c>
      <x:c r="F710" s="22" t="n">
        <x:v>101090</x:v>
      </x:c>
      <x:c r="G710" s="22" t="n">
        <x:f>IF(OR(E710="",F710=""),"",E710*F710)</x:f>
        <x:v>77839300</x:v>
      </x:c>
      <x:c r="H710" s="36" t="n">
        <x:v>0.8228</x:v>
      </x:c>
      <x:c r="I710" s="22" t="n">
        <x:f>IF(G710="","",IF(ISNUMBER(H710),G710,""))</x:f>
        <x:v>77839300</x:v>
      </x:c>
      <x:c r="J710" s="22" t="n">
        <x:f>IF(I710="","",I710*H710)</x:f>
        <x:v>64046176.04</x:v>
      </x:c>
      <x:c r="K710" t="str">
        <x:f>IF(G710="","MISSING OEWS",IF(ISNUMBER(H710),"MATCHED","MISSING WHARTON"))</x:f>
        <x:v>MATCHED</x:v>
      </x:c>
    </x:row>
    <x:row r="711">
      <x:c r="A711" t="str">
        <x:v>23</x:v>
      </x:c>
      <x:c r="B711" t="str">
        <x:v>Construction</x:v>
      </x:c>
      <x:c r="C711" t="str">
        <x:v>17-1011</x:v>
      </x:c>
      <x:c r="D711" t="str">
        <x:v>Architects, Except Landscape and Naval</x:v>
      </x:c>
      <x:c r="E711" s="22" t="n">
        <x:v>4380</x:v>
      </x:c>
      <x:c r="F711" s="22" t="n">
        <x:v>103460</x:v>
      </x:c>
      <x:c r="G711" s="22" t="n">
        <x:f>IF(OR(E711="",F711=""),"",E711*F711)</x:f>
        <x:v>453154800</x:v>
      </x:c>
      <x:c r="H711" s="36" t="n">
        <x:v>0.5375</x:v>
      </x:c>
      <x:c r="I711" s="22" t="n">
        <x:f>IF(G711="","",IF(ISNUMBER(H711),G711,""))</x:f>
        <x:v>453154800</x:v>
      </x:c>
      <x:c r="J711" s="22" t="n">
        <x:f>IF(I711="","",I711*H711)</x:f>
        <x:v>243570705</x:v>
      </x:c>
      <x:c r="K711" t="str">
        <x:f>IF(G711="","MISSING OEWS",IF(ISNUMBER(H711),"MATCHED","MISSING WHARTON"))</x:f>
        <x:v>MATCHED</x:v>
      </x:c>
    </x:row>
    <x:row r="712">
      <x:c r="A712" t="str">
        <x:v>23</x:v>
      </x:c>
      <x:c r="B712" t="str">
        <x:v>Construction</x:v>
      </x:c>
      <x:c r="C712" t="str">
        <x:v>17-1012</x:v>
      </x:c>
      <x:c r="D712" t="str">
        <x:v>Landscape Architects</x:v>
      </x:c>
      <x:c r="E712" s="22" t="n">
        <x:v>350</x:v>
      </x:c>
      <x:c r="F712" s="22" t="n">
        <x:v>78010</x:v>
      </x:c>
      <x:c r="G712" s="22" t="n">
        <x:f>IF(OR(E712="",F712=""),"",E712*F712)</x:f>
        <x:v>27303500</x:v>
      </x:c>
      <x:c r="H712" s="36" t="n">
        <x:v>0.3342</x:v>
      </x:c>
      <x:c r="I712" s="22" t="n">
        <x:f>IF(G712="","",IF(ISNUMBER(H712),G712,""))</x:f>
        <x:v>27303500</x:v>
      </x:c>
      <x:c r="J712" s="22" t="n">
        <x:f>IF(I712="","",I712*H712)</x:f>
        <x:v>9124829.7</x:v>
      </x:c>
      <x:c r="K712" t="str">
        <x:f>IF(G712="","MISSING OEWS",IF(ISNUMBER(H712),"MATCHED","MISSING WHARTON"))</x:f>
        <x:v>MATCHED</x:v>
      </x:c>
    </x:row>
    <x:row r="713">
      <x:c r="A713" t="str">
        <x:v>23</x:v>
      </x:c>
      <x:c r="B713" t="str">
        <x:v>Construction</x:v>
      </x:c>
      <x:c r="C713" t="str">
        <x:v>17-1021</x:v>
      </x:c>
      <x:c r="D713" t="str">
        <x:v>Cartographers and Photogrammetrists</x:v>
      </x:c>
      <x:c r="E713" s="22" t="n">
        <x:v>80</x:v>
      </x:c>
      <x:c r="F713" s="22" t="n">
        <x:v>75610</x:v>
      </x:c>
      <x:c r="G713" s="22" t="n">
        <x:f>IF(OR(E713="",F713=""),"",E713*F713)</x:f>
        <x:v>6048800</x:v>
      </x:c>
      <x:c r="H713" s="36" t="n">
        <x:v>0.7929</x:v>
      </x:c>
      <x:c r="I713" s="22" t="n">
        <x:f>IF(G713="","",IF(ISNUMBER(H713),G713,""))</x:f>
        <x:v>6048800</x:v>
      </x:c>
      <x:c r="J713" s="22" t="n">
        <x:f>IF(I713="","",I713*H713)</x:f>
        <x:v>4796093.5200000005</x:v>
      </x:c>
      <x:c r="K713" t="str">
        <x:f>IF(G713="","MISSING OEWS",IF(ISNUMBER(H713),"MATCHED","MISSING WHARTON"))</x:f>
        <x:v>MATCHED</x:v>
      </x:c>
    </x:row>
    <x:row r="714">
      <x:c r="A714" t="str">
        <x:v>23</x:v>
      </x:c>
      <x:c r="B714" t="str">
        <x:v>Construction</x:v>
      </x:c>
      <x:c r="C714" t="str">
        <x:v>17-1022</x:v>
      </x:c>
      <x:c r="D714" t="str">
        <x:v>Surveyors</x:v>
      </x:c>
      <x:c r="E714" s="22" t="n">
        <x:v>5160</x:v>
      </x:c>
      <x:c r="F714" s="22" t="n">
        <x:v>78930</x:v>
      </x:c>
      <x:c r="G714" s="22" t="n">
        <x:f>IF(OR(E714="",F714=""),"",E714*F714)</x:f>
        <x:v>407278800</x:v>
      </x:c>
      <x:c r="H714" s="36" t="n">
        <x:v>0.3682</x:v>
      </x:c>
      <x:c r="I714" s="22" t="n">
        <x:f>IF(G714="","",IF(ISNUMBER(H714),G714,""))</x:f>
        <x:v>407278800</x:v>
      </x:c>
      <x:c r="J714" s="22" t="n">
        <x:f>IF(I714="","",I714*H714)</x:f>
        <x:v>149960054.16</x:v>
      </x:c>
      <x:c r="K714" t="str">
        <x:f>IF(G714="","MISSING OEWS",IF(ISNUMBER(H714),"MATCHED","MISSING WHARTON"))</x:f>
        <x:v>MATCHED</x:v>
      </x:c>
    </x:row>
    <x:row r="715">
      <x:c r="A715" t="str">
        <x:v>23</x:v>
      </x:c>
      <x:c r="B715" t="str">
        <x:v>Construction</x:v>
      </x:c>
      <x:c r="C715" t="str">
        <x:v>17-2041</x:v>
      </x:c>
      <x:c r="D715" t="str">
        <x:v>Chemical Engineers</x:v>
      </x:c>
      <x:c r="E715" s="22" t="n">
        <x:v>400</x:v>
      </x:c>
      <x:c r="F715" s="22" t="n">
        <x:v>131460</x:v>
      </x:c>
      <x:c r="G715" s="22" t="n">
        <x:f>IF(OR(E715="",F715=""),"",E715*F715)</x:f>
        <x:v>52584000</x:v>
      </x:c>
      <x:c r="H715" s="36" t="n">
        <x:v>0.3615</x:v>
      </x:c>
      <x:c r="I715" s="22" t="n">
        <x:f>IF(G715="","",IF(ISNUMBER(H715),G715,""))</x:f>
        <x:v>52584000</x:v>
      </x:c>
      <x:c r="J715" s="22" t="n">
        <x:f>IF(I715="","",I715*H715)</x:f>
        <x:v>19009116</x:v>
      </x:c>
      <x:c r="K715" t="str">
        <x:f>IF(G715="","MISSING OEWS",IF(ISNUMBER(H715),"MATCHED","MISSING WHARTON"))</x:f>
        <x:v>MATCHED</x:v>
      </x:c>
    </x:row>
    <x:row r="716">
      <x:c r="A716" t="str">
        <x:v>23</x:v>
      </x:c>
      <x:c r="B716" t="str">
        <x:v>Construction</x:v>
      </x:c>
      <x:c r="C716" t="str">
        <x:v>17-2051</x:v>
      </x:c>
      <x:c r="D716" t="str">
        <x:v>Civil Engineers</x:v>
      </x:c>
      <x:c r="E716" s="22" t="n">
        <x:v>48860</x:v>
      </x:c>
      <x:c r="F716" s="22" t="n">
        <x:v>93810</x:v>
      </x:c>
      <x:c r="G716" s="22" t="n">
        <x:f>IF(OR(E716="",F716=""),"",E716*F716)</x:f>
        <x:v>4583556600</x:v>
      </x:c>
      <x:c r="H716" s="36" t="n">
        <x:v>0.4218</x:v>
      </x:c>
      <x:c r="I716" s="22" t="n">
        <x:f>IF(G716="","",IF(ISNUMBER(H716),G716,""))</x:f>
        <x:v>4583556600</x:v>
      </x:c>
      <x:c r="J716" s="22" t="n">
        <x:f>IF(I716="","",I716*H716)</x:f>
        <x:v>1933344173.88</x:v>
      </x:c>
      <x:c r="K716" t="str">
        <x:f>IF(G716="","MISSING OEWS",IF(ISNUMBER(H716),"MATCHED","MISSING WHARTON"))</x:f>
        <x:v>MATCHED</x:v>
      </x:c>
    </x:row>
    <x:row r="717">
      <x:c r="A717" t="str">
        <x:v>23</x:v>
      </x:c>
      <x:c r="B717" t="str">
        <x:v>Construction</x:v>
      </x:c>
      <x:c r="C717" t="str">
        <x:v>17-2061</x:v>
      </x:c>
      <x:c r="D717" t="str">
        <x:v>Computer Hardware Engineers</x:v>
      </x:c>
      <x:c r="E717" s="22" t="n">
        <x:v>50</x:v>
      </x:c>
      <x:c r="F717" s="22" t="n">
        <x:v>143600</x:v>
      </x:c>
      <x:c r="G717" s="22" t="n">
        <x:f>IF(OR(E717="",F717=""),"",E717*F717)</x:f>
        <x:v>7180000</x:v>
      </x:c>
      <x:c r="H717" s="36" t="n">
        <x:v>0.3639</x:v>
      </x:c>
      <x:c r="I717" s="22" t="n">
        <x:f>IF(G717="","",IF(ISNUMBER(H717),G717,""))</x:f>
        <x:v>7180000</x:v>
      </x:c>
      <x:c r="J717" s="22" t="n">
        <x:f>IF(I717="","",I717*H717)</x:f>
        <x:v>2612802</x:v>
      </x:c>
      <x:c r="K717" t="str">
        <x:f>IF(G717="","MISSING OEWS",IF(ISNUMBER(H717),"MATCHED","MISSING WHARTON"))</x:f>
        <x:v>MATCHED</x:v>
      </x:c>
    </x:row>
    <x:row r="718">
      <x:c r="A718" t="str">
        <x:v>23</x:v>
      </x:c>
      <x:c r="B718" t="str">
        <x:v>Construction</x:v>
      </x:c>
      <x:c r="C718" t="str">
        <x:v>17-2071</x:v>
      </x:c>
      <x:c r="D718" t="str">
        <x:v>Electrical Engineers</x:v>
      </x:c>
      <x:c r="E718" s="22" t="n">
        <x:v>10990</x:v>
      </x:c>
      <x:c r="F718" s="22" t="n">
        <x:v>107820</x:v>
      </x:c>
      <x:c r="G718" s="22" t="n">
        <x:f>IF(OR(E718="",F718=""),"",E718*F718)</x:f>
        <x:v>1184941800</x:v>
      </x:c>
      <x:c r="H718" s="36" t="n">
        <x:v>0.35229999999999995</x:v>
      </x:c>
      <x:c r="I718" s="22" t="n">
        <x:f>IF(G718="","",IF(ISNUMBER(H718),G718,""))</x:f>
        <x:v>1184941800</x:v>
      </x:c>
      <x:c r="J718" s="22" t="n">
        <x:f>IF(I718="","",I718*H718)</x:f>
        <x:v>417454996.1399999</x:v>
      </x:c>
      <x:c r="K718" t="str">
        <x:f>IF(G718="","MISSING OEWS",IF(ISNUMBER(H718),"MATCHED","MISSING WHARTON"))</x:f>
        <x:v>MATCHED</x:v>
      </x:c>
    </x:row>
    <x:row r="719">
      <x:c r="A719" t="str">
        <x:v>23</x:v>
      </x:c>
      <x:c r="B719" t="str">
        <x:v>Construction</x:v>
      </x:c>
      <x:c r="C719" t="str">
        <x:v>17-2072</x:v>
      </x:c>
      <x:c r="D719" t="str">
        <x:v>Electronics Engineers, Except Computer</x:v>
      </x:c>
      <x:c r="E719" s="22" t="n">
        <x:v>830</x:v>
      </x:c>
      <x:c r="F719" s="22" t="n">
        <x:v>101420</x:v>
      </x:c>
      <x:c r="G719" s="22" t="n">
        <x:f>IF(OR(E719="",F719=""),"",E719*F719)</x:f>
        <x:v>84178600</x:v>
      </x:c>
      <x:c r="H719" s="36" t="n">
        <x:v>0.4536</x:v>
      </x:c>
      <x:c r="I719" s="22" t="n">
        <x:f>IF(G719="","",IF(ISNUMBER(H719),G719,""))</x:f>
        <x:v>84178600</x:v>
      </x:c>
      <x:c r="J719" s="22" t="n">
        <x:f>IF(I719="","",I719*H719)</x:f>
        <x:v>38183412.96</x:v>
      </x:c>
      <x:c r="K719" t="str">
        <x:f>IF(G719="","MISSING OEWS",IF(ISNUMBER(H719),"MATCHED","MISSING WHARTON"))</x:f>
        <x:v>MATCHED</x:v>
      </x:c>
    </x:row>
    <x:row r="720">
      <x:c r="A720" t="str">
        <x:v>23</x:v>
      </x:c>
      <x:c r="B720" t="str">
        <x:v>Construction</x:v>
      </x:c>
      <x:c r="C720" t="str">
        <x:v>17-2081</x:v>
      </x:c>
      <x:c r="D720" t="str">
        <x:v>Environmental Engineers</x:v>
      </x:c>
      <x:c r="E720" s="22" t="n">
        <x:v>180</x:v>
      </x:c>
      <x:c r="F720" s="22" t="n">
        <x:v>88940</x:v>
      </x:c>
      <x:c r="G720" s="22" t="n">
        <x:f>IF(OR(E720="",F720=""),"",E720*F720)</x:f>
        <x:v>16009200</x:v>
      </x:c>
      <x:c r="H720" s="36" t="n">
        <x:v>0.5196000000000001</x:v>
      </x:c>
      <x:c r="I720" s="22" t="n">
        <x:f>IF(G720="","",IF(ISNUMBER(H720),G720,""))</x:f>
        <x:v>16009200</x:v>
      </x:c>
      <x:c r="J720" s="22" t="n">
        <x:f>IF(I720="","",I720*H720)</x:f>
        <x:v>8318380.320000001</x:v>
      </x:c>
      <x:c r="K720" t="str">
        <x:f>IF(G720="","MISSING OEWS",IF(ISNUMBER(H720),"MATCHED","MISSING WHARTON"))</x:f>
        <x:v>MATCHED</x:v>
      </x:c>
    </x:row>
    <x:row r="721">
      <x:c r="A721" t="str">
        <x:v>23</x:v>
      </x:c>
      <x:c r="B721" t="str">
        <x:v>Construction</x:v>
      </x:c>
      <x:c r="C721" t="str">
        <x:v>17-2111</x:v>
      </x:c>
      <x:c r="D721" t="str">
        <x:v>Health and Safety Engineers, Except Mining Safety Engineers and Inspectors</x:v>
      </x:c>
      <x:c r="E721" s="22" t="n">
        <x:v>1960</x:v>
      </x:c>
      <x:c r="F721" s="22" t="n">
        <x:v>110170</x:v>
      </x:c>
      <x:c r="G721" s="22" t="n">
        <x:f>IF(OR(E721="",F721=""),"",E721*F721)</x:f>
        <x:v>215933200</x:v>
      </x:c>
      <x:c r="H721" s="36" t="n">
        <x:v>0.2672</x:v>
      </x:c>
      <x:c r="I721" s="22" t="n">
        <x:f>IF(G721="","",IF(ISNUMBER(H721),G721,""))</x:f>
        <x:v>215933200</x:v>
      </x:c>
      <x:c r="J721" s="22" t="n">
        <x:f>IF(I721="","",I721*H721)</x:f>
        <x:v>57697351.04</x:v>
      </x:c>
      <x:c r="K721" t="str">
        <x:f>IF(G721="","MISSING OEWS",IF(ISNUMBER(H721),"MATCHED","MISSING WHARTON"))</x:f>
        <x:v>MATCHED</x:v>
      </x:c>
    </x:row>
    <x:row r="722">
      <x:c r="A722" t="str">
        <x:v>23</x:v>
      </x:c>
      <x:c r="B722" t="str">
        <x:v>Construction</x:v>
      </x:c>
      <x:c r="C722" t="str">
        <x:v>17-2112</x:v>
      </x:c>
      <x:c r="D722" t="str">
        <x:v>Industrial Engineers</x:v>
      </x:c>
      <x:c r="E722" s="22" t="n">
        <x:v>2360</x:v>
      </x:c>
      <x:c r="F722" s="22" t="n">
        <x:v>104720</x:v>
      </x:c>
      <x:c r="G722" s="22" t="n">
        <x:f>IF(OR(E722="",F722=""),"",E722*F722)</x:f>
        <x:v>247139200</x:v>
      </x:c>
      <x:c r="H722" s="36" t="n">
        <x:v>0.47859999999999997</x:v>
      </x:c>
      <x:c r="I722" s="22" t="n">
        <x:f>IF(G722="","",IF(ISNUMBER(H722),G722,""))</x:f>
        <x:v>247139200</x:v>
      </x:c>
      <x:c r="J722" s="22" t="n">
        <x:f>IF(I722="","",I722*H722)</x:f>
        <x:v>118280821.11999999</x:v>
      </x:c>
      <x:c r="K722" t="str">
        <x:f>IF(G722="","MISSING OEWS",IF(ISNUMBER(H722),"MATCHED","MISSING WHARTON"))</x:f>
        <x:v>MATCHED</x:v>
      </x:c>
    </x:row>
    <x:row r="723">
      <x:c r="A723" t="str">
        <x:v>23</x:v>
      </x:c>
      <x:c r="B723" t="str">
        <x:v>Construction</x:v>
      </x:c>
      <x:c r="C723" t="str">
        <x:v>17-2121</x:v>
      </x:c>
      <x:c r="D723" t="str">
        <x:v>Marine Engineers and Naval Architects</x:v>
      </x:c>
      <x:c r="E723" s="22"/>
      <x:c r="F723" s="22" t="n">
        <x:v>99050</x:v>
      </x:c>
      <x:c r="G723" s="22" t="str">
        <x:f>IF(OR(E723="",F723=""),"",E723*F723)</x:f>
      </x:c>
      <x:c r="H723" s="36" t="n">
        <x:v>0.24170000000000003</x:v>
      </x:c>
      <x:c r="I723" s="22" t="str">
        <x:f>IF(G723="","",IF(ISNUMBER(H723),G723,""))</x:f>
      </x:c>
      <x:c r="J723" s="22" t="str">
        <x:f>IF(I723="","",I723*H723)</x:f>
      </x:c>
      <x:c r="K723" t="str">
        <x:f>IF(G723="","MISSING OEWS",IF(ISNUMBER(H723),"MATCHED","MISSING WHARTON"))</x:f>
        <x:v>MISSING OEWS</x:v>
      </x:c>
    </x:row>
    <x:row r="724">
      <x:c r="A724" t="str">
        <x:v>23</x:v>
      </x:c>
      <x:c r="B724" t="str">
        <x:v>Construction</x:v>
      </x:c>
      <x:c r="C724" t="str">
        <x:v>17-2131</x:v>
      </x:c>
      <x:c r="D724" t="str">
        <x:v>Materials Engineers</x:v>
      </x:c>
      <x:c r="E724" s="22" t="n">
        <x:v>110</x:v>
      </x:c>
      <x:c r="F724" s="22" t="n">
        <x:v>118580</x:v>
      </x:c>
      <x:c r="G724" s="22" t="n">
        <x:f>IF(OR(E724="",F724=""),"",E724*F724)</x:f>
        <x:v>13043800</x:v>
      </x:c>
      <x:c r="H724" s="36" t="n">
        <x:v>0.26899999999999996</x:v>
      </x:c>
      <x:c r="I724" s="22" t="n">
        <x:f>IF(G724="","",IF(ISNUMBER(H724),G724,""))</x:f>
        <x:v>13043800</x:v>
      </x:c>
      <x:c r="J724" s="22" t="n">
        <x:f>IF(I724="","",I724*H724)</x:f>
        <x:v>3508782.1999999997</x:v>
      </x:c>
      <x:c r="K724" t="str">
        <x:f>IF(G724="","MISSING OEWS",IF(ISNUMBER(H724),"MATCHED","MISSING WHARTON"))</x:f>
        <x:v>MATCHED</x:v>
      </x:c>
    </x:row>
    <x:row r="725">
      <x:c r="A725" t="str">
        <x:v>23</x:v>
      </x:c>
      <x:c r="B725" t="str">
        <x:v>Construction</x:v>
      </x:c>
      <x:c r="C725" t="str">
        <x:v>17-2141</x:v>
      </x:c>
      <x:c r="D725" t="str">
        <x:v>Mechanical Engineers</x:v>
      </x:c>
      <x:c r="E725" s="22" t="n">
        <x:v>7710</x:v>
      </x:c>
      <x:c r="F725" s="22" t="n">
        <x:v>108560</x:v>
      </x:c>
      <x:c r="G725" s="22" t="n">
        <x:f>IF(OR(E725="",F725=""),"",E725*F725)</x:f>
        <x:v>836997600</x:v>
      </x:c>
      <x:c r="H725" s="36" t="n">
        <x:v>0.30079999999999996</x:v>
      </x:c>
      <x:c r="I725" s="22" t="n">
        <x:f>IF(G725="","",IF(ISNUMBER(H725),G725,""))</x:f>
        <x:v>836997600</x:v>
      </x:c>
      <x:c r="J725" s="22" t="n">
        <x:f>IF(I725="","",I725*H725)</x:f>
        <x:v>251768878.07999995</x:v>
      </x:c>
      <x:c r="K725" t="str">
        <x:f>IF(G725="","MISSING OEWS",IF(ISNUMBER(H725),"MATCHED","MISSING WHARTON"))</x:f>
        <x:v>MATCHED</x:v>
      </x:c>
    </x:row>
    <x:row r="726">
      <x:c r="A726" t="str">
        <x:v>23</x:v>
      </x:c>
      <x:c r="B726" t="str">
        <x:v>Construction</x:v>
      </x:c>
      <x:c r="C726" t="str">
        <x:v>17-2151</x:v>
      </x:c>
      <x:c r="D726" t="str">
        <x:v>Mining and Geological Engineers, Including Mining Safety Engineers</x:v>
      </x:c>
      <x:c r="E726" s="22" t="n">
        <x:v>40</x:v>
      </x:c>
      <x:c r="F726" s="22" t="n">
        <x:v>81470</x:v>
      </x:c>
      <x:c r="G726" s="22" t="n">
        <x:f>IF(OR(E726="",F726=""),"",E726*F726)</x:f>
        <x:v>3258800</x:v>
      </x:c>
      <x:c r="H726" s="36" t="n">
        <x:v>0.2861</x:v>
      </x:c>
      <x:c r="I726" s="22" t="n">
        <x:f>IF(G726="","",IF(ISNUMBER(H726),G726,""))</x:f>
        <x:v>3258800</x:v>
      </x:c>
      <x:c r="J726" s="22" t="n">
        <x:f>IF(I726="","",I726*H726)</x:f>
        <x:v>932342.68</x:v>
      </x:c>
      <x:c r="K726" t="str">
        <x:f>IF(G726="","MISSING OEWS",IF(ISNUMBER(H726),"MATCHED","MISSING WHARTON"))</x:f>
        <x:v>MATCHED</x:v>
      </x:c>
    </x:row>
    <x:row r="727">
      <x:c r="A727" t="str">
        <x:v>23</x:v>
      </x:c>
      <x:c r="B727" t="str">
        <x:v>Construction</x:v>
      </x:c>
      <x:c r="C727" t="str">
        <x:v>17-2199</x:v>
      </x:c>
      <x:c r="D727" t="str">
        <x:v>Engineers, All Other</x:v>
      </x:c>
      <x:c r="E727" s="22" t="n">
        <x:v>3880</x:v>
      </x:c>
      <x:c r="F727" s="22" t="n">
        <x:v>107880</x:v>
      </x:c>
      <x:c r="G727" s="22" t="n">
        <x:f>IF(OR(E727="",F727=""),"",E727*F727)</x:f>
        <x:v>418574400</x:v>
      </x:c>
      <x:c r="H727" s="36" t="n">
        <x:v>0.315</x:v>
      </x:c>
      <x:c r="I727" s="22" t="n">
        <x:f>IF(G727="","",IF(ISNUMBER(H727),G727,""))</x:f>
        <x:v>418574400</x:v>
      </x:c>
      <x:c r="J727" s="22" t="n">
        <x:f>IF(I727="","",I727*H727)</x:f>
        <x:v>131850936</x:v>
      </x:c>
      <x:c r="K727" t="str">
        <x:f>IF(G727="","MISSING OEWS",IF(ISNUMBER(H727),"MATCHED","MISSING WHARTON"))</x:f>
        <x:v>MATCHED</x:v>
      </x:c>
    </x:row>
    <x:row r="728">
      <x:c r="A728" t="str">
        <x:v>23</x:v>
      </x:c>
      <x:c r="B728" t="str">
        <x:v>Construction</x:v>
      </x:c>
      <x:c r="C728" t="str">
        <x:v>17-3011</x:v>
      </x:c>
      <x:c r="D728" t="str">
        <x:v>Architectural and Civil Drafters</x:v>
      </x:c>
      <x:c r="E728" s="22" t="n">
        <x:v>12480</x:v>
      </x:c>
      <x:c r="F728" s="22" t="n">
        <x:v>73480</x:v>
      </x:c>
      <x:c r="G728" s="22" t="n">
        <x:f>IF(OR(E728="",F728=""),"",E728*F728)</x:f>
        <x:v>917030400</x:v>
      </x:c>
      <x:c r="H728" s="36" t="n">
        <x:v>0.7</x:v>
      </x:c>
      <x:c r="I728" s="22" t="n">
        <x:f>IF(G728="","",IF(ISNUMBER(H728),G728,""))</x:f>
        <x:v>917030400</x:v>
      </x:c>
      <x:c r="J728" s="22" t="n">
        <x:f>IF(I728="","",I728*H728)</x:f>
        <x:v>641921280</x:v>
      </x:c>
      <x:c r="K728" t="str">
        <x:f>IF(G728="","MISSING OEWS",IF(ISNUMBER(H728),"MATCHED","MISSING WHARTON"))</x:f>
        <x:v>MATCHED</x:v>
      </x:c>
    </x:row>
    <x:row r="729">
      <x:c r="A729" t="str">
        <x:v>23</x:v>
      </x:c>
      <x:c r="B729" t="str">
        <x:v>Construction</x:v>
      </x:c>
      <x:c r="C729" t="str">
        <x:v>17-3012</x:v>
      </x:c>
      <x:c r="D729" t="str">
        <x:v>Electrical and Electronics Drafters</x:v>
      </x:c>
      <x:c r="E729" s="22" t="n">
        <x:v>3860</x:v>
      </x:c>
      <x:c r="F729" s="22" t="n">
        <x:v>74200</x:v>
      </x:c>
      <x:c r="G729" s="22" t="n">
        <x:f>IF(OR(E729="",F729=""),"",E729*F729)</x:f>
        <x:v>286412000</x:v>
      </x:c>
      <x:c r="H729" s="36" t="n">
        <x:v>0.5217</x:v>
      </x:c>
      <x:c r="I729" s="22" t="n">
        <x:f>IF(G729="","",IF(ISNUMBER(H729),G729,""))</x:f>
        <x:v>286412000</x:v>
      </x:c>
      <x:c r="J729" s="22" t="n">
        <x:f>IF(I729="","",I729*H729)</x:f>
        <x:v>149421140.4</x:v>
      </x:c>
      <x:c r="K729" t="str">
        <x:f>IF(G729="","MISSING OEWS",IF(ISNUMBER(H729),"MATCHED","MISSING WHARTON"))</x:f>
        <x:v>MATCHED</x:v>
      </x:c>
    </x:row>
    <x:row r="730">
      <x:c r="A730" t="str">
        <x:v>23</x:v>
      </x:c>
      <x:c r="B730" t="str">
        <x:v>Construction</x:v>
      </x:c>
      <x:c r="C730" t="str">
        <x:v>17-3013</x:v>
      </x:c>
      <x:c r="D730" t="str">
        <x:v>Mechanical Drafters</x:v>
      </x:c>
      <x:c r="E730" s="22" t="n">
        <x:v>4180</x:v>
      </x:c>
      <x:c r="F730" s="22" t="n">
        <x:v>84510</x:v>
      </x:c>
      <x:c r="G730" s="22" t="n">
        <x:f>IF(OR(E730="",F730=""),"",E730*F730)</x:f>
        <x:v>353251800</x:v>
      </x:c>
      <x:c r="H730" s="36" t="n">
        <x:v>0.71</x:v>
      </x:c>
      <x:c r="I730" s="22" t="n">
        <x:f>IF(G730="","",IF(ISNUMBER(H730),G730,""))</x:f>
        <x:v>353251800</x:v>
      </x:c>
      <x:c r="J730" s="22" t="n">
        <x:f>IF(I730="","",I730*H730)</x:f>
        <x:v>250808778</x:v>
      </x:c>
      <x:c r="K730" t="str">
        <x:f>IF(G730="","MISSING OEWS",IF(ISNUMBER(H730),"MATCHED","MISSING WHARTON"))</x:f>
        <x:v>MATCHED</x:v>
      </x:c>
    </x:row>
    <x:row r="731">
      <x:c r="A731" t="str">
        <x:v>23</x:v>
      </x:c>
      <x:c r="B731" t="str">
        <x:v>Construction</x:v>
      </x:c>
      <x:c r="C731" t="str">
        <x:v>17-3019</x:v>
      </x:c>
      <x:c r="D731" t="str">
        <x:v>Drafters, All Other</x:v>
      </x:c>
      <x:c r="E731" s="22" t="n">
        <x:v>2050</x:v>
      </x:c>
      <x:c r="F731" s="22" t="n">
        <x:v>69110</x:v>
      </x:c>
      <x:c r="G731" s="22" t="n">
        <x:f>IF(OR(E731="",F731=""),"",E731*F731)</x:f>
        <x:v>141675500</x:v>
      </x:c>
      <x:c r="H731" s="36"/>
      <x:c r="I731" s="22" t="str">
        <x:f>IF(G731="","",IF(ISNUMBER(H731),G731,""))</x:f>
      </x:c>
      <x:c r="J731" s="22" t="str">
        <x:f>IF(I731="","",I731*H731)</x:f>
      </x:c>
      <x:c r="K731" t="str">
        <x:f>IF(G731="","MISSING OEWS",IF(ISNUMBER(H731),"MATCHED","MISSING WHARTON"))</x:f>
        <x:v>MISSING WHARTON</x:v>
      </x:c>
    </x:row>
    <x:row r="732">
      <x:c r="A732" t="str">
        <x:v>23</x:v>
      </x:c>
      <x:c r="B732" t="str">
        <x:v>Construction</x:v>
      </x:c>
      <x:c r="C732" t="str">
        <x:v>17-3022</x:v>
      </x:c>
      <x:c r="D732" t="str">
        <x:v>Civil Engineering Technologists and Technicians</x:v>
      </x:c>
      <x:c r="E732" s="22" t="n">
        <x:v>2340</x:v>
      </x:c>
      <x:c r="F732" s="22" t="n">
        <x:v>65410</x:v>
      </x:c>
      <x:c r="G732" s="22" t="n">
        <x:f>IF(OR(E732="",F732=""),"",E732*F732)</x:f>
        <x:v>153059400</x:v>
      </x:c>
      <x:c r="H732" s="36" t="n">
        <x:v>0.4567</x:v>
      </x:c>
      <x:c r="I732" s="22" t="n">
        <x:f>IF(G732="","",IF(ISNUMBER(H732),G732,""))</x:f>
        <x:v>153059400</x:v>
      </x:c>
      <x:c r="J732" s="22" t="n">
        <x:f>IF(I732="","",I732*H732)</x:f>
        <x:v>69902227.98</x:v>
      </x:c>
      <x:c r="K732" t="str">
        <x:f>IF(G732="","MISSING OEWS",IF(ISNUMBER(H732),"MATCHED","MISSING WHARTON"))</x:f>
        <x:v>MATCHED</x:v>
      </x:c>
    </x:row>
    <x:row r="733">
      <x:c r="A733" t="str">
        <x:v>23</x:v>
      </x:c>
      <x:c r="B733" t="str">
        <x:v>Construction</x:v>
      </x:c>
      <x:c r="C733" t="str">
        <x:v>17-3023</x:v>
      </x:c>
      <x:c r="D733" t="str">
        <x:v>Electrical and Electronic Engineering Technologists and Technicians</x:v>
      </x:c>
      <x:c r="E733" s="22" t="n">
        <x:v>3190</x:v>
      </x:c>
      <x:c r="F733" s="22" t="n">
        <x:v>72400</x:v>
      </x:c>
      <x:c r="G733" s="22" t="n">
        <x:f>IF(OR(E733="",F733=""),"",E733*F733)</x:f>
        <x:v>230956000</x:v>
      </x:c>
      <x:c r="H733" s="36" t="n">
        <x:v>0.4</x:v>
      </x:c>
      <x:c r="I733" s="22" t="n">
        <x:f>IF(G733="","",IF(ISNUMBER(H733),G733,""))</x:f>
        <x:v>230956000</x:v>
      </x:c>
      <x:c r="J733" s="22" t="n">
        <x:f>IF(I733="","",I733*H733)</x:f>
        <x:v>92382400</x:v>
      </x:c>
      <x:c r="K733" t="str">
        <x:f>IF(G733="","MISSING OEWS",IF(ISNUMBER(H733),"MATCHED","MISSING WHARTON"))</x:f>
        <x:v>MATCHED</x:v>
      </x:c>
    </x:row>
    <x:row r="734">
      <x:c r="A734" t="str">
        <x:v>23</x:v>
      </x:c>
      <x:c r="B734" t="str">
        <x:v>Construction</x:v>
      </x:c>
      <x:c r="C734" t="str">
        <x:v>17-3024</x:v>
      </x:c>
      <x:c r="D734" t="str">
        <x:v>Electro-Mechanical and Mechatronics Technologists and Technicians</x:v>
      </x:c>
      <x:c r="E734" s="22" t="n">
        <x:v>170</x:v>
      </x:c>
      <x:c r="F734" s="22" t="n">
        <x:v>76700</x:v>
      </x:c>
      <x:c r="G734" s="22" t="n">
        <x:f>IF(OR(E734="",F734=""),"",E734*F734)</x:f>
        <x:v>13039000</x:v>
      </x:c>
      <x:c r="H734" s="36" t="n">
        <x:v>0.17809999999999998</x:v>
      </x:c>
      <x:c r="I734" s="22" t="n">
        <x:f>IF(G734="","",IF(ISNUMBER(H734),G734,""))</x:f>
        <x:v>13039000</x:v>
      </x:c>
      <x:c r="J734" s="22" t="n">
        <x:f>IF(I734="","",I734*H734)</x:f>
        <x:v>2322245.9</x:v>
      </x:c>
      <x:c r="K734" t="str">
        <x:f>IF(G734="","MISSING OEWS",IF(ISNUMBER(H734),"MATCHED","MISSING WHARTON"))</x:f>
        <x:v>MATCHED</x:v>
      </x:c>
    </x:row>
    <x:row r="735">
      <x:c r="A735" t="str">
        <x:v>23</x:v>
      </x:c>
      <x:c r="B735" t="str">
        <x:v>Construction</x:v>
      </x:c>
      <x:c r="C735" t="str">
        <x:v>17-3025</x:v>
      </x:c>
      <x:c r="D735" t="str">
        <x:v>Environmental Engineering Technologists and Technicians</x:v>
      </x:c>
      <x:c r="E735" s="22" t="n">
        <x:v>60</x:v>
      </x:c>
      <x:c r="F735" s="22" t="n">
        <x:v>60950</x:v>
      </x:c>
      <x:c r="G735" s="22" t="n">
        <x:f>IF(OR(E735="",F735=""),"",E735*F735)</x:f>
        <x:v>3657000</x:v>
      </x:c>
      <x:c r="H735" s="36" t="n">
        <x:v>0.46149999999999997</x:v>
      </x:c>
      <x:c r="I735" s="22" t="n">
        <x:f>IF(G735="","",IF(ISNUMBER(H735),G735,""))</x:f>
        <x:v>3657000</x:v>
      </x:c>
      <x:c r="J735" s="22" t="n">
        <x:f>IF(I735="","",I735*H735)</x:f>
        <x:v>1687705.4999999998</x:v>
      </x:c>
      <x:c r="K735" t="str">
        <x:f>IF(G735="","MISSING OEWS",IF(ISNUMBER(H735),"MATCHED","MISSING WHARTON"))</x:f>
        <x:v>MATCHED</x:v>
      </x:c>
    </x:row>
    <x:row r="736">
      <x:c r="A736" t="str">
        <x:v>23</x:v>
      </x:c>
      <x:c r="B736" t="str">
        <x:v>Construction</x:v>
      </x:c>
      <x:c r="C736" t="str">
        <x:v>17-3026</x:v>
      </x:c>
      <x:c r="D736" t="str">
        <x:v>Industrial Engineering Technologists and Technicians</x:v>
      </x:c>
      <x:c r="E736" s="22" t="n">
        <x:v>240</x:v>
      </x:c>
      <x:c r="F736" s="22" t="n">
        <x:v>76380</x:v>
      </x:c>
      <x:c r="G736" s="22" t="n">
        <x:f>IF(OR(E736="",F736=""),"",E736*F736)</x:f>
        <x:v>18331200</x:v>
      </x:c>
      <x:c r="H736" s="36" t="n">
        <x:v>0.28550000000000003</x:v>
      </x:c>
      <x:c r="I736" s="22" t="n">
        <x:f>IF(G736="","",IF(ISNUMBER(H736),G736,""))</x:f>
        <x:v>18331200</x:v>
      </x:c>
      <x:c r="J736" s="22" t="n">
        <x:f>IF(I736="","",I736*H736)</x:f>
        <x:v>5233557.600000001</x:v>
      </x:c>
      <x:c r="K736" t="str">
        <x:f>IF(G736="","MISSING OEWS",IF(ISNUMBER(H736),"MATCHED","MISSING WHARTON"))</x:f>
        <x:v>MATCHED</x:v>
      </x:c>
    </x:row>
    <x:row r="737">
      <x:c r="A737" t="str">
        <x:v>23</x:v>
      </x:c>
      <x:c r="B737" t="str">
        <x:v>Construction</x:v>
      </x:c>
      <x:c r="C737" t="str">
        <x:v>17-3027</x:v>
      </x:c>
      <x:c r="D737" t="str">
        <x:v>Mechanical Engineering Technologists and Technicians</x:v>
      </x:c>
      <x:c r="E737" s="22" t="n">
        <x:v>480</x:v>
      </x:c>
      <x:c r="F737" s="22" t="n">
        <x:v>69570</x:v>
      </x:c>
      <x:c r="G737" s="22" t="n">
        <x:f>IF(OR(E737="",F737=""),"",E737*F737)</x:f>
        <x:v>33393600</x:v>
      </x:c>
      <x:c r="H737" s="36" t="n">
        <x:v>0.3125</x:v>
      </x:c>
      <x:c r="I737" s="22" t="n">
        <x:f>IF(G737="","",IF(ISNUMBER(H737),G737,""))</x:f>
        <x:v>33393600</x:v>
      </x:c>
      <x:c r="J737" s="22" t="n">
        <x:f>IF(I737="","",I737*H737)</x:f>
        <x:v>10435500</x:v>
      </x:c>
      <x:c r="K737" t="str">
        <x:f>IF(G737="","MISSING OEWS",IF(ISNUMBER(H737),"MATCHED","MISSING WHARTON"))</x:f>
        <x:v>MATCHED</x:v>
      </x:c>
    </x:row>
    <x:row r="738">
      <x:c r="A738" t="str">
        <x:v>23</x:v>
      </x:c>
      <x:c r="B738" t="str">
        <x:v>Construction</x:v>
      </x:c>
      <x:c r="C738" t="str">
        <x:v>17-3028</x:v>
      </x:c>
      <x:c r="D738" t="str">
        <x:v>Calibration Technologists and Technicians</x:v>
      </x:c>
      <x:c r="E738" s="22" t="n">
        <x:v>620</x:v>
      </x:c>
      <x:c r="F738" s="22" t="n">
        <x:v>84870</x:v>
      </x:c>
      <x:c r="G738" s="22" t="n">
        <x:f>IF(OR(E738="",F738=""),"",E738*F738)</x:f>
        <x:v>52619400</x:v>
      </x:c>
      <x:c r="H738" s="36" t="n">
        <x:v>0.17329999999999998</x:v>
      </x:c>
      <x:c r="I738" s="22" t="n">
        <x:f>IF(G738="","",IF(ISNUMBER(H738),G738,""))</x:f>
        <x:v>52619400</x:v>
      </x:c>
      <x:c r="J738" s="22" t="n">
        <x:f>IF(I738="","",I738*H738)</x:f>
        <x:v>9118942.02</x:v>
      </x:c>
      <x:c r="K738" t="str">
        <x:f>IF(G738="","MISSING OEWS",IF(ISNUMBER(H738),"MATCHED","MISSING WHARTON"))</x:f>
        <x:v>MATCHED</x:v>
      </x:c>
    </x:row>
    <x:row r="739">
      <x:c r="A739" t="str">
        <x:v>23</x:v>
      </x:c>
      <x:c r="B739" t="str">
        <x:v>Construction</x:v>
      </x:c>
      <x:c r="C739" t="str">
        <x:v>17-3029</x:v>
      </x:c>
      <x:c r="D739" t="str">
        <x:v>Engineering Technologists and Technicians, Except Drafters, All Other</x:v>
      </x:c>
      <x:c r="E739" s="22" t="n">
        <x:v>320</x:v>
      </x:c>
      <x:c r="F739" s="22" t="n">
        <x:v>74470</x:v>
      </x:c>
      <x:c r="G739" s="22" t="n">
        <x:f>IF(OR(E739="",F739=""),"",E739*F739)</x:f>
        <x:v>23830400</x:v>
      </x:c>
      <x:c r="H739" s="36" t="n">
        <x:v>0.1404</x:v>
      </x:c>
      <x:c r="I739" s="22" t="n">
        <x:f>IF(G739="","",IF(ISNUMBER(H739),G739,""))</x:f>
        <x:v>23830400</x:v>
      </x:c>
      <x:c r="J739" s="22" t="n">
        <x:f>IF(I739="","",I739*H739)</x:f>
        <x:v>3345788.16</x:v>
      </x:c>
      <x:c r="K739" t="str">
        <x:f>IF(G739="","MISSING OEWS",IF(ISNUMBER(H739),"MATCHED","MISSING WHARTON"))</x:f>
        <x:v>MATCHED</x:v>
      </x:c>
    </x:row>
    <x:row r="740">
      <x:c r="A740" t="str">
        <x:v>23</x:v>
      </x:c>
      <x:c r="B740" t="str">
        <x:v>Construction</x:v>
      </x:c>
      <x:c r="C740" t="str">
        <x:v>17-3031</x:v>
      </x:c>
      <x:c r="D740" t="str">
        <x:v>Surveying and Mapping Technicians</x:v>
      </x:c>
      <x:c r="E740" s="22" t="n">
        <x:v>1980</x:v>
      </x:c>
      <x:c r="F740" s="22" t="n">
        <x:v>58500</x:v>
      </x:c>
      <x:c r="G740" s="22" t="n">
        <x:f>IF(OR(E740="",F740=""),"",E740*F740)</x:f>
        <x:v>115830000</x:v>
      </x:c>
      <x:c r="H740" s="36" t="n">
        <x:v>0.6783</x:v>
      </x:c>
      <x:c r="I740" s="22" t="n">
        <x:f>IF(G740="","",IF(ISNUMBER(H740),G740,""))</x:f>
        <x:v>115830000</x:v>
      </x:c>
      <x:c r="J740" s="22" t="n">
        <x:f>IF(I740="","",I740*H740)</x:f>
        <x:v>78567489</x:v>
      </x:c>
      <x:c r="K740" t="str">
        <x:f>IF(G740="","MISSING OEWS",IF(ISNUMBER(H740),"MATCHED","MISSING WHARTON"))</x:f>
        <x:v>MATCHED</x:v>
      </x:c>
    </x:row>
    <x:row r="741">
      <x:c r="A741" t="str">
        <x:v>23</x:v>
      </x:c>
      <x:c r="B741" t="str">
        <x:v>Construction</x:v>
      </x:c>
      <x:c r="C741" t="str">
        <x:v>19-2031</x:v>
      </x:c>
      <x:c r="D741" t="str">
        <x:v>Chemists</x:v>
      </x:c>
      <x:c r="E741" s="22" t="n">
        <x:v>90</x:v>
      </x:c>
      <x:c r="F741" s="22" t="n">
        <x:v>93310</x:v>
      </x:c>
      <x:c r="G741" s="22" t="n">
        <x:f>IF(OR(E741="",F741=""),"",E741*F741)</x:f>
        <x:v>8397900</x:v>
      </x:c>
      <x:c r="H741" s="36" t="n">
        <x:v>0.1808</x:v>
      </x:c>
      <x:c r="I741" s="22" t="n">
        <x:f>IF(G741="","",IF(ISNUMBER(H741),G741,""))</x:f>
        <x:v>8397900</x:v>
      </x:c>
      <x:c r="J741" s="22" t="n">
        <x:f>IF(I741="","",I741*H741)</x:f>
        <x:v>1518340.3199999998</x:v>
      </x:c>
      <x:c r="K741" t="str">
        <x:f>IF(G741="","MISSING OEWS",IF(ISNUMBER(H741),"MATCHED","MISSING WHARTON"))</x:f>
        <x:v>MATCHED</x:v>
      </x:c>
    </x:row>
    <x:row r="742">
      <x:c r="A742" t="str">
        <x:v>23</x:v>
      </x:c>
      <x:c r="B742" t="str">
        <x:v>Construction</x:v>
      </x:c>
      <x:c r="C742" t="str">
        <x:v>19-2041</x:v>
      </x:c>
      <x:c r="D742" t="str">
        <x:v>Environmental Scientists and Specialists, Including Health</x:v>
      </x:c>
      <x:c r="E742" s="22" t="n">
        <x:v>180</x:v>
      </x:c>
      <x:c r="F742" s="22" t="n">
        <x:v>99740</x:v>
      </x:c>
      <x:c r="G742" s="22" t="n">
        <x:f>IF(OR(E742="",F742=""),"",E742*F742)</x:f>
        <x:v>17953200</x:v>
      </x:c>
      <x:c r="H742" s="36" t="n">
        <x:v>0.46619999999999995</x:v>
      </x:c>
      <x:c r="I742" s="22" t="n">
        <x:f>IF(G742="","",IF(ISNUMBER(H742),G742,""))</x:f>
        <x:v>17953200</x:v>
      </x:c>
      <x:c r="J742" s="22" t="n">
        <x:f>IF(I742="","",I742*H742)</x:f>
        <x:v>8369781.839999999</x:v>
      </x:c>
      <x:c r="K742" t="str">
        <x:f>IF(G742="","MISSING OEWS",IF(ISNUMBER(H742),"MATCHED","MISSING WHARTON"))</x:f>
        <x:v>MATCHED</x:v>
      </x:c>
    </x:row>
    <x:row r="743">
      <x:c r="A743" t="str">
        <x:v>23</x:v>
      </x:c>
      <x:c r="B743" t="str">
        <x:v>Construction</x:v>
      </x:c>
      <x:c r="C743" t="str">
        <x:v>19-2042</x:v>
      </x:c>
      <x:c r="D743" t="str">
        <x:v>Geoscientists, Except Hydrologists and Geographers</x:v>
      </x:c>
      <x:c r="E743" s="22" t="n">
        <x:v>70</x:v>
      </x:c>
      <x:c r="F743" s="22" t="n">
        <x:v>72650</x:v>
      </x:c>
      <x:c r="G743" s="22" t="n">
        <x:f>IF(OR(E743="",F743=""),"",E743*F743)</x:f>
        <x:v>5085500</x:v>
      </x:c>
      <x:c r="H743" s="36" t="n">
        <x:v>0.2937</x:v>
      </x:c>
      <x:c r="I743" s="22" t="n">
        <x:f>IF(G743="","",IF(ISNUMBER(H743),G743,""))</x:f>
        <x:v>5085500</x:v>
      </x:c>
      <x:c r="J743" s="22" t="n">
        <x:f>IF(I743="","",I743*H743)</x:f>
        <x:v>1493611.35</x:v>
      </x:c>
      <x:c r="K743" t="str">
        <x:f>IF(G743="","MISSING OEWS",IF(ISNUMBER(H743),"MATCHED","MISSING WHARTON"))</x:f>
        <x:v>MATCHED</x:v>
      </x:c>
    </x:row>
    <x:row r="744">
      <x:c r="A744" t="str">
        <x:v>23</x:v>
      </x:c>
      <x:c r="B744" t="str">
        <x:v>Construction</x:v>
      </x:c>
      <x:c r="C744" t="str">
        <x:v>19-3051</x:v>
      </x:c>
      <x:c r="D744" t="str">
        <x:v>Urban and Regional Planners</x:v>
      </x:c>
      <x:c r="E744" s="22" t="n">
        <x:v>90</x:v>
      </x:c>
      <x:c r="F744" s="22" t="n">
        <x:v>108270</x:v>
      </x:c>
      <x:c r="G744" s="22" t="n">
        <x:f>IF(OR(E744="",F744=""),"",E744*F744)</x:f>
        <x:v>9744300</x:v>
      </x:c>
      <x:c r="H744" s="36" t="n">
        <x:v>0.5539999999999999</x:v>
      </x:c>
      <x:c r="I744" s="22" t="n">
        <x:f>IF(G744="","",IF(ISNUMBER(H744),G744,""))</x:f>
        <x:v>9744300</x:v>
      </x:c>
      <x:c r="J744" s="22" t="n">
        <x:f>IF(I744="","",I744*H744)</x:f>
        <x:v>5398342.199999999</x:v>
      </x:c>
      <x:c r="K744" t="str">
        <x:f>IF(G744="","MISSING OEWS",IF(ISNUMBER(H744),"MATCHED","MISSING WHARTON"))</x:f>
        <x:v>MATCHED</x:v>
      </x:c>
    </x:row>
    <x:row r="745">
      <x:c r="A745" t="str">
        <x:v>23</x:v>
      </x:c>
      <x:c r="B745" t="str">
        <x:v>Construction</x:v>
      </x:c>
      <x:c r="C745" t="str">
        <x:v>19-4031</x:v>
      </x:c>
      <x:c r="D745" t="str">
        <x:v>Chemical Technicians</x:v>
      </x:c>
      <x:c r="E745" s="22" t="n">
        <x:v>370</x:v>
      </x:c>
      <x:c r="F745" s="22" t="n">
        <x:v>55170</x:v>
      </x:c>
      <x:c r="G745" s="22" t="n">
        <x:f>IF(OR(E745="",F745=""),"",E745*F745)</x:f>
        <x:v>20412900</x:v>
      </x:c>
      <x:c r="H745" s="36" t="n">
        <x:v>0.25</x:v>
      </x:c>
      <x:c r="I745" s="22" t="n">
        <x:f>IF(G745="","",IF(ISNUMBER(H745),G745,""))</x:f>
        <x:v>20412900</x:v>
      </x:c>
      <x:c r="J745" s="22" t="n">
        <x:f>IF(I745="","",I745*H745)</x:f>
        <x:v>5103225</x:v>
      </x:c>
      <x:c r="K745" t="str">
        <x:f>IF(G745="","MISSING OEWS",IF(ISNUMBER(H745),"MATCHED","MISSING WHARTON"))</x:f>
        <x:v>MATCHED</x:v>
      </x:c>
    </x:row>
    <x:row r="746">
      <x:c r="A746" t="str">
        <x:v>23</x:v>
      </x:c>
      <x:c r="B746" t="str">
        <x:v>Construction</x:v>
      </x:c>
      <x:c r="C746" t="str">
        <x:v>19-4042</x:v>
      </x:c>
      <x:c r="D746" t="str">
        <x:v>Environmental Science and Protection Technicians, Including Health</x:v>
      </x:c>
      <x:c r="E746" s="22" t="n">
        <x:v>110</x:v>
      </x:c>
      <x:c r="F746" s="22" t="n">
        <x:v>65870</x:v>
      </x:c>
      <x:c r="G746" s="22" t="n">
        <x:f>IF(OR(E746="",F746=""),"",E746*F746)</x:f>
        <x:v>7245700</x:v>
      </x:c>
      <x:c r="H746" s="36" t="n">
        <x:v>0.2635</x:v>
      </x:c>
      <x:c r="I746" s="22" t="n">
        <x:f>IF(G746="","",IF(ISNUMBER(H746),G746,""))</x:f>
        <x:v>7245700</x:v>
      </x:c>
      <x:c r="J746" s="22" t="n">
        <x:f>IF(I746="","",I746*H746)</x:f>
        <x:v>1909241.9500000002</x:v>
      </x:c>
      <x:c r="K746" t="str">
        <x:f>IF(G746="","MISSING OEWS",IF(ISNUMBER(H746),"MATCHED","MISSING WHARTON"))</x:f>
        <x:v>MATCHED</x:v>
      </x:c>
    </x:row>
    <x:row r="747">
      <x:c r="A747" t="str">
        <x:v>23</x:v>
      </x:c>
      <x:c r="B747" t="str">
        <x:v>Construction</x:v>
      </x:c>
      <x:c r="C747" t="str">
        <x:v>19-4099</x:v>
      </x:c>
      <x:c r="D747" t="str">
        <x:v>Life, Physical, and Social Science Technicians, All Other</x:v>
      </x:c>
      <x:c r="E747" s="22" t="n">
        <x:v>200</x:v>
      </x:c>
      <x:c r="F747" s="22" t="n">
        <x:v>80080</x:v>
      </x:c>
      <x:c r="G747" s="22" t="n">
        <x:f>IF(OR(E747="",F747=""),"",E747*F747)</x:f>
        <x:v>16016000</x:v>
      </x:c>
      <x:c r="H747" s="36" t="n">
        <x:v>0.5519</x:v>
      </x:c>
      <x:c r="I747" s="22" t="n">
        <x:f>IF(G747="","",IF(ISNUMBER(H747),G747,""))</x:f>
        <x:v>16016000</x:v>
      </x:c>
      <x:c r="J747" s="22" t="n">
        <x:f>IF(I747="","",I747*H747)</x:f>
        <x:v>8839230.399999999</x:v>
      </x:c>
      <x:c r="K747" t="str">
        <x:f>IF(G747="","MISSING OEWS",IF(ISNUMBER(H747),"MATCHED","MISSING WHARTON"))</x:f>
        <x:v>MATCHED</x:v>
      </x:c>
    </x:row>
    <x:row r="748">
      <x:c r="A748" t="str">
        <x:v>23</x:v>
      </x:c>
      <x:c r="B748" t="str">
        <x:v>Construction</x:v>
      </x:c>
      <x:c r="C748" t="str">
        <x:v>19-5011</x:v>
      </x:c>
      <x:c r="D748" t="str">
        <x:v>Occupational Health and Safety Specialists</x:v>
      </x:c>
      <x:c r="E748" s="22" t="n">
        <x:v>23810</x:v>
      </x:c>
      <x:c r="F748" s="22" t="n">
        <x:v>95860</x:v>
      </x:c>
      <x:c r="G748" s="22" t="n">
        <x:f>IF(OR(E748="",F748=""),"",E748*F748)</x:f>
        <x:v>2282426600</x:v>
      </x:c>
      <x:c r="H748" s="36" t="n">
        <x:v>0.2786</x:v>
      </x:c>
      <x:c r="I748" s="22" t="n">
        <x:f>IF(G748="","",IF(ISNUMBER(H748),G748,""))</x:f>
        <x:v>2282426600</x:v>
      </x:c>
      <x:c r="J748" s="22" t="n">
        <x:f>IF(I748="","",I748*H748)</x:f>
        <x:v>635884050.76</x:v>
      </x:c>
      <x:c r="K748" t="str">
        <x:f>IF(G748="","MISSING OEWS",IF(ISNUMBER(H748),"MATCHED","MISSING WHARTON"))</x:f>
        <x:v>MATCHED</x:v>
      </x:c>
    </x:row>
    <x:row r="749">
      <x:c r="A749" t="str">
        <x:v>23</x:v>
      </x:c>
      <x:c r="B749" t="str">
        <x:v>Construction</x:v>
      </x:c>
      <x:c r="C749" t="str">
        <x:v>19-5012</x:v>
      </x:c>
      <x:c r="D749" t="str">
        <x:v>Occupational Health and Safety Technicians</x:v>
      </x:c>
      <x:c r="E749" s="22" t="n">
        <x:v>2870</x:v>
      </x:c>
      <x:c r="F749" s="22" t="n">
        <x:v>76460</x:v>
      </x:c>
      <x:c r="G749" s="22" t="n">
        <x:f>IF(OR(E749="",F749=""),"",E749*F749)</x:f>
        <x:v>219440200</x:v>
      </x:c>
      <x:c r="H749" s="36" t="n">
        <x:v>0.2712</x:v>
      </x:c>
      <x:c r="I749" s="22" t="n">
        <x:f>IF(G749="","",IF(ISNUMBER(H749),G749,""))</x:f>
        <x:v>219440200</x:v>
      </x:c>
      <x:c r="J749" s="22" t="n">
        <x:f>IF(I749="","",I749*H749)</x:f>
        <x:v>59512182.24</x:v>
      </x:c>
      <x:c r="K749" t="str">
        <x:f>IF(G749="","MISSING OEWS",IF(ISNUMBER(H749),"MATCHED","MISSING WHARTON"))</x:f>
        <x:v>MATCHED</x:v>
      </x:c>
    </x:row>
    <x:row r="750">
      <x:c r="A750" t="str">
        <x:v>23</x:v>
      </x:c>
      <x:c r="B750" t="str">
        <x:v>Construction</x:v>
      </x:c>
      <x:c r="C750" t="str">
        <x:v>21-1093</x:v>
      </x:c>
      <x:c r="D750" t="str">
        <x:v>Social and Human Service Assistants</x:v>
      </x:c>
      <x:c r="E750" s="22" t="n">
        <x:v>100</x:v>
      </x:c>
      <x:c r="F750" s="22"/>
      <x:c r="G750" s="22" t="str">
        <x:f>IF(OR(E750="",F750=""),"",E750*F750)</x:f>
      </x:c>
      <x:c r="H750" s="36" t="n">
        <x:v>0.4</x:v>
      </x:c>
      <x:c r="I750" s="22" t="str">
        <x:f>IF(G750="","",IF(ISNUMBER(H750),G750,""))</x:f>
      </x:c>
      <x:c r="J750" s="22" t="str">
        <x:f>IF(I750="","",I750*H750)</x:f>
      </x:c>
      <x:c r="K750" t="str">
        <x:f>IF(G750="","MISSING OEWS",IF(ISNUMBER(H750),"MATCHED","MISSING WHARTON"))</x:f>
        <x:v>MISSING OEWS</x:v>
      </x:c>
    </x:row>
    <x:row r="751">
      <x:c r="A751" t="str">
        <x:v>23</x:v>
      </x:c>
      <x:c r="B751" t="str">
        <x:v>Construction</x:v>
      </x:c>
      <x:c r="C751" t="str">
        <x:v>21-1099</x:v>
      </x:c>
      <x:c r="D751" t="str">
        <x:v>Community and Social Service Specialists, All Other</x:v>
      </x:c>
      <x:c r="E751" s="22" t="n">
        <x:v>80</x:v>
      </x:c>
      <x:c r="F751" s="22" t="n">
        <x:v>56040</x:v>
      </x:c>
      <x:c r="G751" s="22" t="n">
        <x:f>IF(OR(E751="",F751=""),"",E751*F751)</x:f>
        <x:v>4483200</x:v>
      </x:c>
      <x:c r="H751" s="36"/>
      <x:c r="I751" s="22" t="str">
        <x:f>IF(G751="","",IF(ISNUMBER(H751),G751,""))</x:f>
      </x:c>
      <x:c r="J751" s="22" t="str">
        <x:f>IF(I751="","",I751*H751)</x:f>
      </x:c>
      <x:c r="K751" t="str">
        <x:f>IF(G751="","MISSING OEWS",IF(ISNUMBER(H751),"MATCHED","MISSING WHARTON"))</x:f>
        <x:v>MISSING WHARTON</x:v>
      </x:c>
    </x:row>
    <x:row r="752">
      <x:c r="A752" t="str">
        <x:v>23</x:v>
      </x:c>
      <x:c r="B752" t="str">
        <x:v>Construction</x:v>
      </x:c>
      <x:c r="C752" t="str">
        <x:v>23-1011</x:v>
      </x:c>
      <x:c r="D752" t="str">
        <x:v>Lawyers</x:v>
      </x:c>
      <x:c r="E752" s="22" t="n">
        <x:v>2170</x:v>
      </x:c>
      <x:c r="F752" s="22" t="n">
        <x:v>195210</x:v>
      </x:c>
      <x:c r="G752" s="22" t="n">
        <x:f>IF(OR(E752="",F752=""),"",E752*F752)</x:f>
        <x:v>423605700</x:v>
      </x:c>
      <x:c r="H752" s="36" t="n">
        <x:v>0.45</x:v>
      </x:c>
      <x:c r="I752" s="22" t="n">
        <x:f>IF(G752="","",IF(ISNUMBER(H752),G752,""))</x:f>
        <x:v>423605700</x:v>
      </x:c>
      <x:c r="J752" s="22" t="n">
        <x:f>IF(I752="","",I752*H752)</x:f>
        <x:v>190622565</x:v>
      </x:c>
      <x:c r="K752" t="str">
        <x:f>IF(G752="","MISSING OEWS",IF(ISNUMBER(H752),"MATCHED","MISSING WHARTON"))</x:f>
        <x:v>MATCHED</x:v>
      </x:c>
    </x:row>
    <x:row r="753">
      <x:c r="A753" t="str">
        <x:v>23</x:v>
      </x:c>
      <x:c r="B753" t="str">
        <x:v>Construction</x:v>
      </x:c>
      <x:c r="C753" t="str">
        <x:v>23-2011</x:v>
      </x:c>
      <x:c r="D753" t="str">
        <x:v>Paralegals and Legal Assistants</x:v>
      </x:c>
      <x:c r="E753" s="22" t="n">
        <x:v>390</x:v>
      </x:c>
      <x:c r="F753" s="22" t="n">
        <x:v>88120</x:v>
      </x:c>
      <x:c r="G753" s="22" t="n">
        <x:f>IF(OR(E753="",F753=""),"",E753*F753)</x:f>
        <x:v>34366800</x:v>
      </x:c>
      <x:c r="H753" s="36" t="n">
        <x:v>0.5917</x:v>
      </x:c>
      <x:c r="I753" s="22" t="n">
        <x:f>IF(G753="","",IF(ISNUMBER(H753),G753,""))</x:f>
        <x:v>34366800</x:v>
      </x:c>
      <x:c r="J753" s="22" t="n">
        <x:f>IF(I753="","",I753*H753)</x:f>
        <x:v>20334835.56</x:v>
      </x:c>
      <x:c r="K753" t="str">
        <x:f>IF(G753="","MISSING OEWS",IF(ISNUMBER(H753),"MATCHED","MISSING WHARTON"))</x:f>
        <x:v>MATCHED</x:v>
      </x:c>
    </x:row>
    <x:row r="754">
      <x:c r="A754" t="str">
        <x:v>23</x:v>
      </x:c>
      <x:c r="B754" t="str">
        <x:v>Construction</x:v>
      </x:c>
      <x:c r="C754" t="str">
        <x:v>23-2093</x:v>
      </x:c>
      <x:c r="D754" t="str">
        <x:v>Title Examiners, Abstractors, and Searchers</x:v>
      </x:c>
      <x:c r="E754" s="22" t="n">
        <x:v>320</x:v>
      </x:c>
      <x:c r="F754" s="22" t="n">
        <x:v>77080</x:v>
      </x:c>
      <x:c r="G754" s="22" t="n">
        <x:f>IF(OR(E754="",F754=""),"",E754*F754)</x:f>
        <x:v>24665600</x:v>
      </x:c>
      <x:c r="H754" s="36" t="n">
        <x:v>0.8794</x:v>
      </x:c>
      <x:c r="I754" s="22" t="n">
        <x:f>IF(G754="","",IF(ISNUMBER(H754),G754,""))</x:f>
        <x:v>24665600</x:v>
      </x:c>
      <x:c r="J754" s="22" t="n">
        <x:f>IF(I754="","",I754*H754)</x:f>
        <x:v>21690928.64</x:v>
      </x:c>
      <x:c r="K754" t="str">
        <x:f>IF(G754="","MISSING OEWS",IF(ISNUMBER(H754),"MATCHED","MISSING WHARTON"))</x:f>
        <x:v>MATCHED</x:v>
      </x:c>
    </x:row>
    <x:row r="755">
      <x:c r="A755" t="str">
        <x:v>23</x:v>
      </x:c>
      <x:c r="B755" t="str">
        <x:v>Construction</x:v>
      </x:c>
      <x:c r="C755" t="str">
        <x:v>23-2099</x:v>
      </x:c>
      <x:c r="D755" t="str">
        <x:v>Legal Support Workers, All Other</x:v>
      </x:c>
      <x:c r="E755" s="22" t="n">
        <x:v>30</x:v>
      </x:c>
      <x:c r="F755" s="22" t="n">
        <x:v>75610</x:v>
      </x:c>
      <x:c r="G755" s="22" t="n">
        <x:f>IF(OR(E755="",F755=""),"",E755*F755)</x:f>
        <x:v>2268300</x:v>
      </x:c>
      <x:c r="H755" s="36"/>
      <x:c r="I755" s="22" t="str">
        <x:f>IF(G755="","",IF(ISNUMBER(H755),G755,""))</x:f>
      </x:c>
      <x:c r="J755" s="22" t="str">
        <x:f>IF(I755="","",I755*H755)</x:f>
      </x:c>
      <x:c r="K755" t="str">
        <x:f>IF(G755="","MISSING OEWS",IF(ISNUMBER(H755),"MATCHED","MISSING WHARTON"))</x:f>
        <x:v>MISSING WHARTON</x:v>
      </x:c>
    </x:row>
    <x:row r="756">
      <x:c r="A756" t="str">
        <x:v>23</x:v>
      </x:c>
      <x:c r="B756" t="str">
        <x:v>Construction</x:v>
      </x:c>
      <x:c r="C756" t="str">
        <x:v>25-9031</x:v>
      </x:c>
      <x:c r="D756" t="str">
        <x:v>Instructional Coordinators</x:v>
      </x:c>
      <x:c r="E756" s="22"/>
      <x:c r="F756" s="22" t="n">
        <x:v>113990</x:v>
      </x:c>
      <x:c r="G756" s="22" t="str">
        <x:f>IF(OR(E756="",F756=""),"",E756*F756)</x:f>
      </x:c>
      <x:c r="H756" s="36" t="n">
        <x:v>0.5783</x:v>
      </x:c>
      <x:c r="I756" s="22" t="str">
        <x:f>IF(G756="","",IF(ISNUMBER(H756),G756,""))</x:f>
      </x:c>
      <x:c r="J756" s="22" t="str">
        <x:f>IF(I756="","",I756*H756)</x:f>
      </x:c>
      <x:c r="K756" t="str">
        <x:f>IF(G756="","MISSING OEWS",IF(ISNUMBER(H756),"MATCHED","MISSING WHARTON"))</x:f>
        <x:v>MISSING OEWS</x:v>
      </x:c>
    </x:row>
    <x:row r="757">
      <x:c r="A757" t="str">
        <x:v>23</x:v>
      </x:c>
      <x:c r="B757" t="str">
        <x:v>Construction</x:v>
      </x:c>
      <x:c r="C757" t="str">
        <x:v>27-1011</x:v>
      </x:c>
      <x:c r="D757" t="str">
        <x:v>Art Directors</x:v>
      </x:c>
      <x:c r="E757" s="22"/>
      <x:c r="F757" s="22" t="n">
        <x:v>140890</x:v>
      </x:c>
      <x:c r="G757" s="22" t="str">
        <x:f>IF(OR(E757="",F757=""),"",E757*F757)</x:f>
      </x:c>
      <x:c r="H757" s="36" t="n">
        <x:v>0.3688</x:v>
      </x:c>
      <x:c r="I757" s="22" t="str">
        <x:f>IF(G757="","",IF(ISNUMBER(H757),G757,""))</x:f>
      </x:c>
      <x:c r="J757" s="22" t="str">
        <x:f>IF(I757="","",I757*H757)</x:f>
      </x:c>
      <x:c r="K757" t="str">
        <x:f>IF(G757="","MISSING OEWS",IF(ISNUMBER(H757),"MATCHED","MISSING WHARTON"))</x:f>
        <x:v>MISSING OEWS</x:v>
      </x:c>
    </x:row>
    <x:row r="758">
      <x:c r="A758" t="str">
        <x:v>23</x:v>
      </x:c>
      <x:c r="B758" t="str">
        <x:v>Construction</x:v>
      </x:c>
      <x:c r="C758" t="str">
        <x:v>27-1013</x:v>
      </x:c>
      <x:c r="D758" t="str">
        <x:v>Fine Artists, Including Painters, Sculptors, and Illustrators</x:v>
      </x:c>
      <x:c r="E758" s="22"/>
      <x:c r="F758" s="22" t="n">
        <x:v>64650</x:v>
      </x:c>
      <x:c r="G758" s="22" t="str">
        <x:f>IF(OR(E758="",F758=""),"",E758*F758)</x:f>
      </x:c>
      <x:c r="H758" s="36" t="n">
        <x:v>0.2281</x:v>
      </x:c>
      <x:c r="I758" s="22" t="str">
        <x:f>IF(G758="","",IF(ISNUMBER(H758),G758,""))</x:f>
      </x:c>
      <x:c r="J758" s="22" t="str">
        <x:f>IF(I758="","",I758*H758)</x:f>
      </x:c>
      <x:c r="K758" t="str">
        <x:f>IF(G758="","MISSING OEWS",IF(ISNUMBER(H758),"MATCHED","MISSING WHARTON"))</x:f>
        <x:v>MISSING OEWS</x:v>
      </x:c>
    </x:row>
    <x:row r="759">
      <x:c r="A759" t="str">
        <x:v>23</x:v>
      </x:c>
      <x:c r="B759" t="str">
        <x:v>Construction</x:v>
      </x:c>
      <x:c r="C759" t="str">
        <x:v>27-1019</x:v>
      </x:c>
      <x:c r="D759" t="str">
        <x:v>Artists and Related Workers, All Other</x:v>
      </x:c>
      <x:c r="E759" s="22"/>
      <x:c r="F759" s="22" t="n">
        <x:v>82100</x:v>
      </x:c>
      <x:c r="G759" s="22" t="str">
        <x:f>IF(OR(E759="",F759=""),"",E759*F759)</x:f>
      </x:c>
      <x:c r="H759" s="36"/>
      <x:c r="I759" s="22" t="str">
        <x:f>IF(G759="","",IF(ISNUMBER(H759),G759,""))</x:f>
      </x:c>
      <x:c r="J759" s="22" t="str">
        <x:f>IF(I759="","",I759*H759)</x:f>
      </x:c>
      <x:c r="K759" t="str">
        <x:f>IF(G759="","MISSING OEWS",IF(ISNUMBER(H759),"MATCHED","MISSING WHARTON"))</x:f>
        <x:v>MISSING OEWS</x:v>
      </x:c>
    </x:row>
    <x:row r="760">
      <x:c r="A760" t="str">
        <x:v>23</x:v>
      </x:c>
      <x:c r="B760" t="str">
        <x:v>Construction</x:v>
      </x:c>
      <x:c r="C760" t="str">
        <x:v>27-1021</x:v>
      </x:c>
      <x:c r="D760" t="str">
        <x:v>Commercial and Industrial Designers</x:v>
      </x:c>
      <x:c r="E760" s="22" t="n">
        <x:v>900</x:v>
      </x:c>
      <x:c r="F760" s="22" t="n">
        <x:v>82850</x:v>
      </x:c>
      <x:c r="G760" s="22" t="n">
        <x:f>IF(OR(E760="",F760=""),"",E760*F760)</x:f>
        <x:v>74565000</x:v>
      </x:c>
      <x:c r="H760" s="36" t="n">
        <x:v>0.3029</x:v>
      </x:c>
      <x:c r="I760" s="22" t="n">
        <x:f>IF(G760="","",IF(ISNUMBER(H760),G760,""))</x:f>
        <x:v>74565000</x:v>
      </x:c>
      <x:c r="J760" s="22" t="n">
        <x:f>IF(I760="","",I760*H760)</x:f>
        <x:v>22585738.5</x:v>
      </x:c>
      <x:c r="K760" t="str">
        <x:f>IF(G760="","MISSING OEWS",IF(ISNUMBER(H760),"MATCHED","MISSING WHARTON"))</x:f>
        <x:v>MATCHED</x:v>
      </x:c>
    </x:row>
    <x:row r="761">
      <x:c r="A761" t="str">
        <x:v>23</x:v>
      </x:c>
      <x:c r="B761" t="str">
        <x:v>Construction</x:v>
      </x:c>
      <x:c r="C761" t="str">
        <x:v>27-1024</x:v>
      </x:c>
      <x:c r="D761" t="str">
        <x:v>Graphic Designers</x:v>
      </x:c>
      <x:c r="E761" s="22" t="n">
        <x:v>1120</x:v>
      </x:c>
      <x:c r="F761" s="22" t="n">
        <x:v>68090</x:v>
      </x:c>
      <x:c r="G761" s="22" t="n">
        <x:f>IF(OR(E761="",F761=""),"",E761*F761)</x:f>
        <x:v>76260800</x:v>
      </x:c>
      <x:c r="H761" s="36" t="n">
        <x:v>0.7375</x:v>
      </x:c>
      <x:c r="I761" s="22" t="n">
        <x:f>IF(G761="","",IF(ISNUMBER(H761),G761,""))</x:f>
        <x:v>76260800</x:v>
      </x:c>
      <x:c r="J761" s="22" t="n">
        <x:f>IF(I761="","",I761*H761)</x:f>
        <x:v>56242340</x:v>
      </x:c>
      <x:c r="K761" t="str">
        <x:f>IF(G761="","MISSING OEWS",IF(ISNUMBER(H761),"MATCHED","MISSING WHARTON"))</x:f>
        <x:v>MATCHED</x:v>
      </x:c>
    </x:row>
    <x:row r="762">
      <x:c r="A762" t="str">
        <x:v>23</x:v>
      </x:c>
      <x:c r="B762" t="str">
        <x:v>Construction</x:v>
      </x:c>
      <x:c r="C762" t="str">
        <x:v>27-1025</x:v>
      </x:c>
      <x:c r="D762" t="str">
        <x:v>Interior Designers</x:v>
      </x:c>
      <x:c r="E762" s="22" t="n">
        <x:v>6230</x:v>
      </x:c>
      <x:c r="F762" s="22" t="n">
        <x:v>70350</x:v>
      </x:c>
      <x:c r="G762" s="22" t="n">
        <x:f>IF(OR(E762="",F762=""),"",E762*F762)</x:f>
        <x:v>438280500</x:v>
      </x:c>
      <x:c r="H762" s="36" t="n">
        <x:v>0.31329999999999997</x:v>
      </x:c>
      <x:c r="I762" s="22" t="n">
        <x:f>IF(G762="","",IF(ISNUMBER(H762),G762,""))</x:f>
        <x:v>438280500</x:v>
      </x:c>
      <x:c r="J762" s="22" t="n">
        <x:f>IF(I762="","",I762*H762)</x:f>
        <x:v>137313280.64999998</x:v>
      </x:c>
      <x:c r="K762" t="str">
        <x:f>IF(G762="","MISSING OEWS",IF(ISNUMBER(H762),"MATCHED","MISSING WHARTON"))</x:f>
        <x:v>MATCHED</x:v>
      </x:c>
    </x:row>
    <x:row r="763">
      <x:c r="A763" t="str">
        <x:v>23</x:v>
      </x:c>
      <x:c r="B763" t="str">
        <x:v>Construction</x:v>
      </x:c>
      <x:c r="C763" t="str">
        <x:v>27-1026</x:v>
      </x:c>
      <x:c r="D763" t="str">
        <x:v>Merchandise Displayers and Window Trimmers</x:v>
      </x:c>
      <x:c r="E763" s="22"/>
      <x:c r="F763" s="22" t="n">
        <x:v>39080</x:v>
      </x:c>
      <x:c r="G763" s="22" t="str">
        <x:f>IF(OR(E763="",F763=""),"",E763*F763)</x:f>
      </x:c>
      <x:c r="H763" s="36" t="n">
        <x:v>0.038</x:v>
      </x:c>
      <x:c r="I763" s="22" t="str">
        <x:f>IF(G763="","",IF(ISNUMBER(H763),G763,""))</x:f>
      </x:c>
      <x:c r="J763" s="22" t="str">
        <x:f>IF(I763="","",I763*H763)</x:f>
      </x:c>
      <x:c r="K763" t="str">
        <x:f>IF(G763="","MISSING OEWS",IF(ISNUMBER(H763),"MATCHED","MISSING WHARTON"))</x:f>
        <x:v>MISSING OEWS</x:v>
      </x:c>
    </x:row>
    <x:row r="764">
      <x:c r="A764" t="str">
        <x:v>23</x:v>
      </x:c>
      <x:c r="B764" t="str">
        <x:v>Construction</x:v>
      </x:c>
      <x:c r="C764" t="str">
        <x:v>27-1029</x:v>
      </x:c>
      <x:c r="D764" t="str">
        <x:v>Designers, All Other</x:v>
      </x:c>
      <x:c r="E764" s="22" t="n">
        <x:v>930</x:v>
      </x:c>
      <x:c r="F764" s="22" t="n">
        <x:v>77220</x:v>
      </x:c>
      <x:c r="G764" s="22" t="n">
        <x:f>IF(OR(E764="",F764=""),"",E764*F764)</x:f>
        <x:v>71814600</x:v>
      </x:c>
      <x:c r="H764" s="36"/>
      <x:c r="I764" s="22" t="str">
        <x:f>IF(G764="","",IF(ISNUMBER(H764),G764,""))</x:f>
      </x:c>
      <x:c r="J764" s="22" t="str">
        <x:f>IF(I764="","",I764*H764)</x:f>
      </x:c>
      <x:c r="K764" t="str">
        <x:f>IF(G764="","MISSING OEWS",IF(ISNUMBER(H764),"MATCHED","MISSING WHARTON"))</x:f>
        <x:v>MISSING WHARTON</x:v>
      </x:c>
    </x:row>
    <x:row r="765">
      <x:c r="A765" t="str">
        <x:v>23</x:v>
      </x:c>
      <x:c r="B765" t="str">
        <x:v>Construction</x:v>
      </x:c>
      <x:c r="C765" t="str">
        <x:v>27-2012</x:v>
      </x:c>
      <x:c r="D765" t="str">
        <x:v>Producers and Directors</x:v>
      </x:c>
      <x:c r="E765" s="22" t="n">
        <x:v>50</x:v>
      </x:c>
      <x:c r="F765" s="22" t="n">
        <x:v>89780</x:v>
      </x:c>
      <x:c r="G765" s="22" t="n">
        <x:f>IF(OR(E765="",F765=""),"",E765*F765)</x:f>
        <x:v>4489000</x:v>
      </x:c>
      <x:c r="H765" s="36" t="n">
        <x:v>0.34630000000000005</x:v>
      </x:c>
      <x:c r="I765" s="22" t="n">
        <x:f>IF(G765="","",IF(ISNUMBER(H765),G765,""))</x:f>
        <x:v>4489000</x:v>
      </x:c>
      <x:c r="J765" s="22" t="n">
        <x:f>IF(I765="","",I765*H765)</x:f>
        <x:v>1554540.7000000002</x:v>
      </x:c>
      <x:c r="K765" t="str">
        <x:f>IF(G765="","MISSING OEWS",IF(ISNUMBER(H765),"MATCHED","MISSING WHARTON"))</x:f>
        <x:v>MATCHED</x:v>
      </x:c>
    </x:row>
    <x:row r="766">
      <x:c r="A766" t="str">
        <x:v>23</x:v>
      </x:c>
      <x:c r="B766" t="str">
        <x:v>Construction</x:v>
      </x:c>
      <x:c r="C766" t="str">
        <x:v>27-3031</x:v>
      </x:c>
      <x:c r="D766" t="str">
        <x:v>Public Relations Specialists</x:v>
      </x:c>
      <x:c r="E766" s="22" t="n">
        <x:v>2000</x:v>
      </x:c>
      <x:c r="F766" s="22" t="n">
        <x:v>62440</x:v>
      </x:c>
      <x:c r="G766" s="22" t="n">
        <x:f>IF(OR(E766="",F766=""),"",E766*F766)</x:f>
        <x:v>124880000</x:v>
      </x:c>
      <x:c r="H766" s="36" t="n">
        <x:v>0.575</x:v>
      </x:c>
      <x:c r="I766" s="22" t="n">
        <x:f>IF(G766="","",IF(ISNUMBER(H766),G766,""))</x:f>
        <x:v>124880000</x:v>
      </x:c>
      <x:c r="J766" s="22" t="n">
        <x:f>IF(I766="","",I766*H766)</x:f>
        <x:v>71806000</x:v>
      </x:c>
      <x:c r="K766" t="str">
        <x:f>IF(G766="","MISSING OEWS",IF(ISNUMBER(H766),"MATCHED","MISSING WHARTON"))</x:f>
        <x:v>MATCHED</x:v>
      </x:c>
    </x:row>
    <x:row r="767">
      <x:c r="A767" t="str">
        <x:v>23</x:v>
      </x:c>
      <x:c r="B767" t="str">
        <x:v>Construction</x:v>
      </x:c>
      <x:c r="C767" t="str">
        <x:v>27-3042</x:v>
      </x:c>
      <x:c r="D767" t="str">
        <x:v>Technical Writers</x:v>
      </x:c>
      <x:c r="E767" s="22"/>
      <x:c r="F767" s="22" t="n">
        <x:v>87820</x:v>
      </x:c>
      <x:c r="G767" s="22" t="str">
        <x:f>IF(OR(E767="",F767=""),"",E767*F767)</x:f>
      </x:c>
      <x:c r="H767" s="36" t="n">
        <x:v>0.71</x:v>
      </x:c>
      <x:c r="I767" s="22" t="str">
        <x:f>IF(G767="","",IF(ISNUMBER(H767),G767,""))</x:f>
      </x:c>
      <x:c r="J767" s="22" t="str">
        <x:f>IF(I767="","",I767*H767)</x:f>
      </x:c>
      <x:c r="K767" t="str">
        <x:f>IF(G767="","MISSING OEWS",IF(ISNUMBER(H767),"MATCHED","MISSING WHARTON"))</x:f>
        <x:v>MISSING OEWS</x:v>
      </x:c>
    </x:row>
    <x:row r="768">
      <x:c r="A768" t="str">
        <x:v>23</x:v>
      </x:c>
      <x:c r="B768" t="str">
        <x:v>Construction</x:v>
      </x:c>
      <x:c r="C768" t="str">
        <x:v>27-4011</x:v>
      </x:c>
      <x:c r="D768" t="str">
        <x:v>Audio and Video Technicians</x:v>
      </x:c>
      <x:c r="E768" s="22" t="n">
        <x:v>1220</x:v>
      </x:c>
      <x:c r="F768" s="22" t="n">
        <x:v>58420</x:v>
      </x:c>
      <x:c r="G768" s="22" t="n">
        <x:f>IF(OR(E768="",F768=""),"",E768*F768)</x:f>
        <x:v>71272400</x:v>
      </x:c>
      <x:c r="H768" s="36" t="n">
        <x:v>0.5483</x:v>
      </x:c>
      <x:c r="I768" s="22" t="n">
        <x:f>IF(G768="","",IF(ISNUMBER(H768),G768,""))</x:f>
        <x:v>71272400</x:v>
      </x:c>
      <x:c r="J768" s="22" t="n">
        <x:f>IF(I768="","",I768*H768)</x:f>
        <x:v>39078656.92</x:v>
      </x:c>
      <x:c r="K768" t="str">
        <x:f>IF(G768="","MISSING OEWS",IF(ISNUMBER(H768),"MATCHED","MISSING WHARTON"))</x:f>
        <x:v>MATCHED</x:v>
      </x:c>
    </x:row>
    <x:row r="769">
      <x:c r="A769" t="str">
        <x:v>23</x:v>
      </x:c>
      <x:c r="B769" t="str">
        <x:v>Construction</x:v>
      </x:c>
      <x:c r="C769" t="str">
        <x:v>27-4014</x:v>
      </x:c>
      <x:c r="D769" t="str">
        <x:v>Sound Engineering Technicians</x:v>
      </x:c>
      <x:c r="E769" s="22"/>
      <x:c r="F769" s="22" t="n">
        <x:v>80180</x:v>
      </x:c>
      <x:c r="G769" s="22" t="str">
        <x:f>IF(OR(E769="",F769=""),"",E769*F769)</x:f>
      </x:c>
      <x:c r="H769" s="36" t="n">
        <x:v>0.5607</x:v>
      </x:c>
      <x:c r="I769" s="22" t="str">
        <x:f>IF(G769="","",IF(ISNUMBER(H769),G769,""))</x:f>
      </x:c>
      <x:c r="J769" s="22" t="str">
        <x:f>IF(I769="","",I769*H769)</x:f>
      </x:c>
      <x:c r="K769" t="str">
        <x:f>IF(G769="","MISSING OEWS",IF(ISNUMBER(H769),"MATCHED","MISSING WHARTON"))</x:f>
        <x:v>MISSING OEWS</x:v>
      </x:c>
    </x:row>
    <x:row r="770">
      <x:c r="A770" t="str">
        <x:v>23</x:v>
      </x:c>
      <x:c r="B770" t="str">
        <x:v>Construction</x:v>
      </x:c>
      <x:c r="C770" t="str">
        <x:v>27-4015</x:v>
      </x:c>
      <x:c r="D770" t="str">
        <x:v>Lighting Technicians</x:v>
      </x:c>
      <x:c r="E770" s="22" t="n">
        <x:v>650</x:v>
      </x:c>
      <x:c r="F770" s="22" t="n">
        <x:v>58090</x:v>
      </x:c>
      <x:c r="G770" s="22" t="n">
        <x:f>IF(OR(E770="",F770=""),"",E770*F770)</x:f>
        <x:v>37758500</x:v>
      </x:c>
      <x:c r="H770" s="36" t="n">
        <x:v>0.0594</x:v>
      </x:c>
      <x:c r="I770" s="22" t="n">
        <x:f>IF(G770="","",IF(ISNUMBER(H770),G770,""))</x:f>
        <x:v>37758500</x:v>
      </x:c>
      <x:c r="J770" s="22" t="n">
        <x:f>IF(I770="","",I770*H770)</x:f>
        <x:v>2242854.9</x:v>
      </x:c>
      <x:c r="K770" t="str">
        <x:f>IF(G770="","MISSING OEWS",IF(ISNUMBER(H770),"MATCHED","MISSING WHARTON"))</x:f>
        <x:v>MATCHED</x:v>
      </x:c>
    </x:row>
    <x:row r="771">
      <x:c r="A771" t="str">
        <x:v>23</x:v>
      </x:c>
      <x:c r="B771" t="str">
        <x:v>Construction</x:v>
      </x:c>
      <x:c r="C771" t="str">
        <x:v>27-4021</x:v>
      </x:c>
      <x:c r="D771" t="str">
        <x:v>Photographers</x:v>
      </x:c>
      <x:c r="E771" s="22" t="n">
        <x:v>40</x:v>
      </x:c>
      <x:c r="F771" s="22" t="n">
        <x:v>69750</x:v>
      </x:c>
      <x:c r="G771" s="22" t="n">
        <x:f>IF(OR(E771="",F771=""),"",E771*F771)</x:f>
        <x:v>2790000</x:v>
      </x:c>
      <x:c r="H771" s="36" t="n">
        <x:v>0.3207</x:v>
      </x:c>
      <x:c r="I771" s="22" t="n">
        <x:f>IF(G771="","",IF(ISNUMBER(H771),G771,""))</x:f>
        <x:v>2790000</x:v>
      </x:c>
      <x:c r="J771" s="22" t="n">
        <x:f>IF(I771="","",I771*H771)</x:f>
        <x:v>894753</x:v>
      </x:c>
      <x:c r="K771" t="str">
        <x:f>IF(G771="","MISSING OEWS",IF(ISNUMBER(H771),"MATCHED","MISSING WHARTON"))</x:f>
        <x:v>MATCHED</x:v>
      </x:c>
    </x:row>
    <x:row r="772">
      <x:c r="A772" t="str">
        <x:v>23</x:v>
      </x:c>
      <x:c r="B772" t="str">
        <x:v>Construction</x:v>
      </x:c>
      <x:c r="C772" t="str">
        <x:v>27-4031</x:v>
      </x:c>
      <x:c r="D772" t="str">
        <x:v>Camera Operators, Television, Video, and Film</x:v>
      </x:c>
      <x:c r="E772" s="22" t="n">
        <x:v>60</x:v>
      </x:c>
      <x:c r="F772" s="22" t="n">
        <x:v>74430</x:v>
      </x:c>
      <x:c r="G772" s="22" t="n">
        <x:f>IF(OR(E772="",F772=""),"",E772*F772)</x:f>
        <x:v>4465800</x:v>
      </x:c>
      <x:c r="H772" s="36" t="n">
        <x:v>0.3458</x:v>
      </x:c>
      <x:c r="I772" s="22" t="n">
        <x:f>IF(G772="","",IF(ISNUMBER(H772),G772,""))</x:f>
        <x:v>4465800</x:v>
      </x:c>
      <x:c r="J772" s="22" t="n">
        <x:f>IF(I772="","",I772*H772)</x:f>
        <x:v>1544273.64</x:v>
      </x:c>
      <x:c r="K772" t="str">
        <x:f>IF(G772="","MISSING OEWS",IF(ISNUMBER(H772),"MATCHED","MISSING WHARTON"))</x:f>
        <x:v>MATCHED</x:v>
      </x:c>
    </x:row>
    <x:row r="773">
      <x:c r="A773" t="str">
        <x:v>23</x:v>
      </x:c>
      <x:c r="B773" t="str">
        <x:v>Construction</x:v>
      </x:c>
      <x:c r="C773" t="str">
        <x:v>31-1120</x:v>
      </x:c>
      <x:c r="D773" t="str">
        <x:v>Home Health and Personal Care Aides</x:v>
      </x:c>
      <x:c r="E773" s="22" t="n">
        <x:v>170</x:v>
      </x:c>
      <x:c r="F773" s="22" t="n">
        <x:v>39970</x:v>
      </x:c>
      <x:c r="G773" s="22" t="n">
        <x:f>IF(OR(E773="",F773=""),"",E773*F773)</x:f>
        <x:v>6794900</x:v>
      </x:c>
      <x:c r="H773" s="36" t="n">
        <x:v>0.11800000000000001</x:v>
      </x:c>
      <x:c r="I773" s="22" t="n">
        <x:f>IF(G773="","",IF(ISNUMBER(H773),G773,""))</x:f>
        <x:v>6794900</x:v>
      </x:c>
      <x:c r="J773" s="22" t="n">
        <x:f>IF(I773="","",I773*H773)</x:f>
        <x:v>801798.2000000001</x:v>
      </x:c>
      <x:c r="K773" t="str">
        <x:f>IF(G773="","MISSING OEWS",IF(ISNUMBER(H773),"MATCHED","MISSING WHARTON"))</x:f>
        <x:v>MATCHED</x:v>
      </x:c>
    </x:row>
    <x:row r="774">
      <x:c r="A774" t="str">
        <x:v>23</x:v>
      </x:c>
      <x:c r="B774" t="str">
        <x:v>Construction</x:v>
      </x:c>
      <x:c r="C774" t="str">
        <x:v>33-1021</x:v>
      </x:c>
      <x:c r="D774" t="str">
        <x:v>First-Line Supervisors of Firefighting and Prevention Workers</x:v>
      </x:c>
      <x:c r="E774" s="22" t="n">
        <x:v>40</x:v>
      </x:c>
      <x:c r="F774" s="22" t="n">
        <x:v>70720</x:v>
      </x:c>
      <x:c r="G774" s="22" t="n">
        <x:f>IF(OR(E774="",F774=""),"",E774*F774)</x:f>
        <x:v>2828800</x:v>
      </x:c>
      <x:c r="H774" s="36" t="n">
        <x:v>0.2267</x:v>
      </x:c>
      <x:c r="I774" s="22" t="n">
        <x:f>IF(G774="","",IF(ISNUMBER(H774),G774,""))</x:f>
        <x:v>2828800</x:v>
      </x:c>
      <x:c r="J774" s="22" t="n">
        <x:f>IF(I774="","",I774*H774)</x:f>
        <x:v>641288.9600000001</x:v>
      </x:c>
      <x:c r="K774" t="str">
        <x:f>IF(G774="","MISSING OEWS",IF(ISNUMBER(H774),"MATCHED","MISSING WHARTON"))</x:f>
        <x:v>MATCHED</x:v>
      </x:c>
    </x:row>
    <x:row r="775">
      <x:c r="A775" t="str">
        <x:v>23</x:v>
      </x:c>
      <x:c r="B775" t="str">
        <x:v>Construction</x:v>
      </x:c>
      <x:c r="C775" t="str">
        <x:v>33-1091</x:v>
      </x:c>
      <x:c r="D775" t="str">
        <x:v>First-Line Supervisors of Security Workers</x:v>
      </x:c>
      <x:c r="E775" s="22" t="n">
        <x:v>30</x:v>
      </x:c>
      <x:c r="F775" s="22" t="n">
        <x:v>74120</x:v>
      </x:c>
      <x:c r="G775" s="22" t="n">
        <x:f>IF(OR(E775="",F775=""),"",E775*F775)</x:f>
        <x:v>2223600</x:v>
      </x:c>
      <x:c r="H775" s="36" t="n">
        <x:v>0.39289999999999997</x:v>
      </x:c>
      <x:c r="I775" s="22" t="n">
        <x:f>IF(G775="","",IF(ISNUMBER(H775),G775,""))</x:f>
        <x:v>2223600</x:v>
      </x:c>
      <x:c r="J775" s="22" t="n">
        <x:f>IF(I775="","",I775*H775)</x:f>
        <x:v>873652.44</x:v>
      </x:c>
      <x:c r="K775" t="str">
        <x:f>IF(G775="","MISSING OEWS",IF(ISNUMBER(H775),"MATCHED","MISSING WHARTON"))</x:f>
        <x:v>MATCHED</x:v>
      </x:c>
    </x:row>
    <x:row r="776">
      <x:c r="A776" t="str">
        <x:v>23</x:v>
      </x:c>
      <x:c r="B776" t="str">
        <x:v>Construction</x:v>
      </x:c>
      <x:c r="C776" t="str">
        <x:v>33-1099</x:v>
      </x:c>
      <x:c r="D776" t="str">
        <x:v>First-Line Supervisors of Protective Service Workers, All Other</x:v>
      </x:c>
      <x:c r="E776" s="22" t="n">
        <x:v>340</x:v>
      </x:c>
      <x:c r="F776" s="22" t="n">
        <x:v>80920</x:v>
      </x:c>
      <x:c r="G776" s="22" t="n">
        <x:f>IF(OR(E776="",F776=""),"",E776*F776)</x:f>
        <x:v>27512800</x:v>
      </x:c>
      <x:c r="H776" s="36"/>
      <x:c r="I776" s="22" t="str">
        <x:f>IF(G776="","",IF(ISNUMBER(H776),G776,""))</x:f>
      </x:c>
      <x:c r="J776" s="22" t="str">
        <x:f>IF(I776="","",I776*H776)</x:f>
      </x:c>
      <x:c r="K776" t="str">
        <x:f>IF(G776="","MISSING OEWS",IF(ISNUMBER(H776),"MATCHED","MISSING WHARTON"))</x:f>
        <x:v>MISSING WHARTON</x:v>
      </x:c>
    </x:row>
    <x:row r="777">
      <x:c r="A777" t="str">
        <x:v>23</x:v>
      </x:c>
      <x:c r="B777" t="str">
        <x:v>Construction</x:v>
      </x:c>
      <x:c r="C777" t="str">
        <x:v>33-2021</x:v>
      </x:c>
      <x:c r="D777" t="str">
        <x:v>Fire Inspectors and Investigators</x:v>
      </x:c>
      <x:c r="E777" s="22"/>
      <x:c r="F777" s="22" t="n">
        <x:v>55690</x:v>
      </x:c>
      <x:c r="G777" s="22" t="str">
        <x:f>IF(OR(E777="",F777=""),"",E777*F777)</x:f>
      </x:c>
      <x:c r="H777" s="36" t="n">
        <x:v>0.125</x:v>
      </x:c>
      <x:c r="I777" s="22" t="str">
        <x:f>IF(G777="","",IF(ISNUMBER(H777),G777,""))</x:f>
      </x:c>
      <x:c r="J777" s="22" t="str">
        <x:f>IF(I777="","",I777*H777)</x:f>
      </x:c>
      <x:c r="K777" t="str">
        <x:f>IF(G777="","MISSING OEWS",IF(ISNUMBER(H777),"MATCHED","MISSING WHARTON"))</x:f>
        <x:v>MISSING OEWS</x:v>
      </x:c>
    </x:row>
    <x:row r="778">
      <x:c r="A778" t="str">
        <x:v>23</x:v>
      </x:c>
      <x:c r="B778" t="str">
        <x:v>Construction</x:v>
      </x:c>
      <x:c r="C778" t="str">
        <x:v>33-9032</x:v>
      </x:c>
      <x:c r="D778" t="str">
        <x:v>Security Guards</x:v>
      </x:c>
      <x:c r="E778" s="22" t="n">
        <x:v>1520</x:v>
      </x:c>
      <x:c r="F778" s="22" t="n">
        <x:v>49940</x:v>
      </x:c>
      <x:c r="G778" s="22" t="n">
        <x:f>IF(OR(E778="",F778=""),"",E778*F778)</x:f>
        <x:v>75908800</x:v>
      </x:c>
      <x:c r="H778" s="36" t="n">
        <x:v>0.13570000000000002</x:v>
      </x:c>
      <x:c r="I778" s="22" t="n">
        <x:f>IF(G778="","",IF(ISNUMBER(H778),G778,""))</x:f>
        <x:v>75908800</x:v>
      </x:c>
      <x:c r="J778" s="22" t="n">
        <x:f>IF(I778="","",I778*H778)</x:f>
        <x:v>10300824.160000002</x:v>
      </x:c>
      <x:c r="K778" t="str">
        <x:f>IF(G778="","MISSING OEWS",IF(ISNUMBER(H778),"MATCHED","MISSING WHARTON"))</x:f>
        <x:v>MATCHED</x:v>
      </x:c>
    </x:row>
    <x:row r="779">
      <x:c r="A779" t="str">
        <x:v>23</x:v>
      </x:c>
      <x:c r="B779" t="str">
        <x:v>Construction</x:v>
      </x:c>
      <x:c r="C779" t="str">
        <x:v>33-9091</x:v>
      </x:c>
      <x:c r="D779" t="str">
        <x:v>Crossing Guards and Flaggers</x:v>
      </x:c>
      <x:c r="E779" s="22" t="n">
        <x:v>6060</x:v>
      </x:c>
      <x:c r="F779" s="22" t="n">
        <x:v>52490</x:v>
      </x:c>
      <x:c r="G779" s="22" t="n">
        <x:f>IF(OR(E779="",F779=""),"",E779*F779)</x:f>
        <x:v>318089400</x:v>
      </x:c>
      <x:c r="H779" s="36" t="n">
        <x:v>0</x:v>
      </x:c>
      <x:c r="I779" s="22" t="n">
        <x:f>IF(G779="","",IF(ISNUMBER(H779),G779,""))</x:f>
        <x:v>318089400</x:v>
      </x:c>
      <x:c r="J779" s="22" t="n">
        <x:f>IF(I779="","",I779*H779)</x:f>
        <x:v>0</x:v>
      </x:c>
      <x:c r="K779" t="str">
        <x:f>IF(G779="","MISSING OEWS",IF(ISNUMBER(H779),"MATCHED","MISSING WHARTON"))</x:f>
        <x:v>MATCHED</x:v>
      </x:c>
    </x:row>
    <x:row r="780">
      <x:c r="A780" t="str">
        <x:v>23</x:v>
      </x:c>
      <x:c r="B780" t="str">
        <x:v>Construction</x:v>
      </x:c>
      <x:c r="C780" t="str">
        <x:v>33-9099</x:v>
      </x:c>
      <x:c r="D780" t="str">
        <x:v>Protective Service Workers, All Other</x:v>
      </x:c>
      <x:c r="E780" s="22" t="n">
        <x:v>30</x:v>
      </x:c>
      <x:c r="F780" s="22" t="n">
        <x:v>47310</x:v>
      </x:c>
      <x:c r="G780" s="22" t="n">
        <x:f>IF(OR(E780="",F780=""),"",E780*F780)</x:f>
        <x:v>1419300</x:v>
      </x:c>
      <x:c r="H780" s="36" t="n">
        <x:v>0.3357</x:v>
      </x:c>
      <x:c r="I780" s="22" t="n">
        <x:f>IF(G780="","",IF(ISNUMBER(H780),G780,""))</x:f>
        <x:v>1419300</x:v>
      </x:c>
      <x:c r="J780" s="22" t="n">
        <x:f>IF(I780="","",I780*H780)</x:f>
        <x:v>476459.01</x:v>
      </x:c>
      <x:c r="K780" t="str">
        <x:f>IF(G780="","MISSING OEWS",IF(ISNUMBER(H780),"MATCHED","MISSING WHARTON"))</x:f>
        <x:v>MATCHED</x:v>
      </x:c>
    </x:row>
    <x:row r="781">
      <x:c r="A781" t="str">
        <x:v>23</x:v>
      </x:c>
      <x:c r="B781" t="str">
        <x:v>Construction</x:v>
      </x:c>
      <x:c r="C781" t="str">
        <x:v>35-1011</x:v>
      </x:c>
      <x:c r="D781" t="str">
        <x:v>Chefs and Head Cooks</x:v>
      </x:c>
      <x:c r="E781" s="22" t="n">
        <x:v>140</x:v>
      </x:c>
      <x:c r="F781" s="22" t="n">
        <x:v>69410</x:v>
      </x:c>
      <x:c r="G781" s="22" t="n">
        <x:f>IF(OR(E781="",F781=""),"",E781*F781)</x:f>
        <x:v>9717400</x:v>
      </x:c>
      <x:c r="H781" s="36" t="n">
        <x:v>0.281</x:v>
      </x:c>
      <x:c r="I781" s="22" t="n">
        <x:f>IF(G781="","",IF(ISNUMBER(H781),G781,""))</x:f>
        <x:v>9717400</x:v>
      </x:c>
      <x:c r="J781" s="22" t="n">
        <x:f>IF(I781="","",I781*H781)</x:f>
        <x:v>2730589.4000000004</x:v>
      </x:c>
      <x:c r="K781" t="str">
        <x:f>IF(G781="","MISSING OEWS",IF(ISNUMBER(H781),"MATCHED","MISSING WHARTON"))</x:f>
        <x:v>MATCHED</x:v>
      </x:c>
    </x:row>
    <x:row r="782">
      <x:c r="A782" t="str">
        <x:v>23</x:v>
      </x:c>
      <x:c r="B782" t="str">
        <x:v>Construction</x:v>
      </x:c>
      <x:c r="C782" t="str">
        <x:v>35-1012</x:v>
      </x:c>
      <x:c r="D782" t="str">
        <x:v>First-Line Supervisors of Food Preparation and Serving Workers</x:v>
      </x:c>
      <x:c r="E782" s="22" t="n">
        <x:v>100</x:v>
      </x:c>
      <x:c r="F782" s="22" t="n">
        <x:v>47830</x:v>
      </x:c>
      <x:c r="G782" s="22" t="n">
        <x:f>IF(OR(E782="",F782=""),"",E782*F782)</x:f>
        <x:v>4783000</x:v>
      </x:c>
      <x:c r="H782" s="36" t="n">
        <x:v>0.41729999999999995</x:v>
      </x:c>
      <x:c r="I782" s="22" t="n">
        <x:f>IF(G782="","",IF(ISNUMBER(H782),G782,""))</x:f>
        <x:v>4783000</x:v>
      </x:c>
      <x:c r="J782" s="22" t="n">
        <x:f>IF(I782="","",I782*H782)</x:f>
        <x:v>1995945.8999999997</x:v>
      </x:c>
      <x:c r="K782" t="str">
        <x:f>IF(G782="","MISSING OEWS",IF(ISNUMBER(H782),"MATCHED","MISSING WHARTON"))</x:f>
        <x:v>MATCHED</x:v>
      </x:c>
    </x:row>
    <x:row r="783">
      <x:c r="A783" t="str">
        <x:v>23</x:v>
      </x:c>
      <x:c r="B783" t="str">
        <x:v>Construction</x:v>
      </x:c>
      <x:c r="C783" t="str">
        <x:v>35-2012</x:v>
      </x:c>
      <x:c r="D783" t="str">
        <x:v>Cooks, Institution and Cafeteria</x:v>
      </x:c>
      <x:c r="E783" s="22" t="n">
        <x:v>810</x:v>
      </x:c>
      <x:c r="F783" s="22" t="n">
        <x:v>25960</x:v>
      </x:c>
      <x:c r="G783" s="22" t="n">
        <x:f>IF(OR(E783="",F783=""),"",E783*F783)</x:f>
        <x:v>21027600</x:v>
      </x:c>
      <x:c r="H783" s="36" t="n">
        <x:v>0.25</x:v>
      </x:c>
      <x:c r="I783" s="22" t="n">
        <x:f>IF(G783="","",IF(ISNUMBER(H783),G783,""))</x:f>
        <x:v>21027600</x:v>
      </x:c>
      <x:c r="J783" s="22" t="n">
        <x:f>IF(I783="","",I783*H783)</x:f>
        <x:v>5256900</x:v>
      </x:c>
      <x:c r="K783" t="str">
        <x:f>IF(G783="","MISSING OEWS",IF(ISNUMBER(H783),"MATCHED","MISSING WHARTON"))</x:f>
        <x:v>MATCHED</x:v>
      </x:c>
    </x:row>
    <x:row r="784">
      <x:c r="A784" t="str">
        <x:v>23</x:v>
      </x:c>
      <x:c r="B784" t="str">
        <x:v>Construction</x:v>
      </x:c>
      <x:c r="C784" t="str">
        <x:v>35-2014</x:v>
      </x:c>
      <x:c r="D784" t="str">
        <x:v>Cooks, Restaurant</x:v>
      </x:c>
      <x:c r="E784" s="22" t="n">
        <x:v>100</x:v>
      </x:c>
      <x:c r="F784" s="22" t="n">
        <x:v>42400</x:v>
      </x:c>
      <x:c r="G784" s="22" t="n">
        <x:f>IF(OR(E784="",F784=""),"",E784*F784)</x:f>
        <x:v>4240000</x:v>
      </x:c>
      <x:c r="H784" s="36" t="n">
        <x:v>0.1175</x:v>
      </x:c>
      <x:c r="I784" s="22" t="n">
        <x:f>IF(G784="","",IF(ISNUMBER(H784),G784,""))</x:f>
        <x:v>4240000</x:v>
      </x:c>
      <x:c r="J784" s="22" t="n">
        <x:f>IF(I784="","",I784*H784)</x:f>
        <x:v>498200</x:v>
      </x:c>
      <x:c r="K784" t="str">
        <x:f>IF(G784="","MISSING OEWS",IF(ISNUMBER(H784),"MATCHED","MISSING WHARTON"))</x:f>
        <x:v>MATCHED</x:v>
      </x:c>
    </x:row>
    <x:row r="785">
      <x:c r="A785" t="str">
        <x:v>23</x:v>
      </x:c>
      <x:c r="B785" t="str">
        <x:v>Construction</x:v>
      </x:c>
      <x:c r="C785" t="str">
        <x:v>35-2021</x:v>
      </x:c>
      <x:c r="D785" t="str">
        <x:v>Food Preparation Workers</x:v>
      </x:c>
      <x:c r="E785" s="22" t="n">
        <x:v>110</x:v>
      </x:c>
      <x:c r="F785" s="22" t="n">
        <x:v>33510</x:v>
      </x:c>
      <x:c r="G785" s="22" t="n">
        <x:f>IF(OR(E785="",F785=""),"",E785*F785)</x:f>
        <x:v>3686100</x:v>
      </x:c>
      <x:c r="H785" s="36" t="n">
        <x:v>0.0613</x:v>
      </x:c>
      <x:c r="I785" s="22" t="n">
        <x:f>IF(G785="","",IF(ISNUMBER(H785),G785,""))</x:f>
        <x:v>3686100</x:v>
      </x:c>
      <x:c r="J785" s="22" t="n">
        <x:f>IF(I785="","",I785*H785)</x:f>
        <x:v>225957.93</x:v>
      </x:c>
      <x:c r="K785" t="str">
        <x:f>IF(G785="","MISSING OEWS",IF(ISNUMBER(H785),"MATCHED","MISSING WHARTON"))</x:f>
        <x:v>MATCHED</x:v>
      </x:c>
    </x:row>
    <x:row r="786">
      <x:c r="A786" t="str">
        <x:v>23</x:v>
      </x:c>
      <x:c r="B786" t="str">
        <x:v>Construction</x:v>
      </x:c>
      <x:c r="C786" t="str">
        <x:v>35-3023</x:v>
      </x:c>
      <x:c r="D786" t="str">
        <x:v>Fast Food and Counter Workers</x:v>
      </x:c>
      <x:c r="E786" s="22"/>
      <x:c r="F786" s="22" t="n">
        <x:v>33650</x:v>
      </x:c>
      <x:c r="G786" s="22" t="str">
        <x:f>IF(OR(E786="",F786=""),"",E786*F786)</x:f>
      </x:c>
      <x:c r="H786" s="36" t="n">
        <x:v>0.20309999999999997</x:v>
      </x:c>
      <x:c r="I786" s="22" t="str">
        <x:f>IF(G786="","",IF(ISNUMBER(H786),G786,""))</x:f>
      </x:c>
      <x:c r="J786" s="22" t="str">
        <x:f>IF(I786="","",I786*H786)</x:f>
      </x:c>
      <x:c r="K786" t="str">
        <x:f>IF(G786="","MISSING OEWS",IF(ISNUMBER(H786),"MATCHED","MISSING WHARTON"))</x:f>
        <x:v>MISSING OEWS</x:v>
      </x:c>
    </x:row>
    <x:row r="787">
      <x:c r="A787" t="str">
        <x:v>23</x:v>
      </x:c>
      <x:c r="B787" t="str">
        <x:v>Construction</x:v>
      </x:c>
      <x:c r="C787" t="str">
        <x:v>35-3031</x:v>
      </x:c>
      <x:c r="D787" t="str">
        <x:v>Waiters and Waitresses</x:v>
      </x:c>
      <x:c r="E787" s="22" t="n">
        <x:v>40</x:v>
      </x:c>
      <x:c r="F787" s="22" t="n">
        <x:v>37930</x:v>
      </x:c>
      <x:c r="G787" s="22" t="n">
        <x:f>IF(OR(E787="",F787=""),"",E787*F787)</x:f>
        <x:v>1517200</x:v>
      </x:c>
      <x:c r="H787" s="36" t="n">
        <x:v>0.152</x:v>
      </x:c>
      <x:c r="I787" s="22" t="n">
        <x:f>IF(G787="","",IF(ISNUMBER(H787),G787,""))</x:f>
        <x:v>1517200</x:v>
      </x:c>
      <x:c r="J787" s="22" t="n">
        <x:f>IF(I787="","",I787*H787)</x:f>
        <x:v>230614.4</x:v>
      </x:c>
      <x:c r="K787" t="str">
        <x:f>IF(G787="","MISSING OEWS",IF(ISNUMBER(H787),"MATCHED","MISSING WHARTON"))</x:f>
        <x:v>MATCHED</x:v>
      </x:c>
    </x:row>
    <x:row r="788">
      <x:c r="A788" t="str">
        <x:v>23</x:v>
      </x:c>
      <x:c r="B788" t="str">
        <x:v>Construction</x:v>
      </x:c>
      <x:c r="C788" t="str">
        <x:v>37-1011</x:v>
      </x:c>
      <x:c r="D788" t="str">
        <x:v>First-Line Supervisors of Housekeeping and Janitorial Workers</x:v>
      </x:c>
      <x:c r="E788" s="22" t="n">
        <x:v>1100</x:v>
      </x:c>
      <x:c r="F788" s="22" t="n">
        <x:v>69280</x:v>
      </x:c>
      <x:c r="G788" s="22" t="n">
        <x:f>IF(OR(E788="",F788=""),"",E788*F788)</x:f>
        <x:v>76208000</x:v>
      </x:c>
      <x:c r="H788" s="36" t="n">
        <x:v>0.22690000000000002</x:v>
      </x:c>
      <x:c r="I788" s="22" t="n">
        <x:f>IF(G788="","",IF(ISNUMBER(H788),G788,""))</x:f>
        <x:v>76208000</x:v>
      </x:c>
      <x:c r="J788" s="22" t="n">
        <x:f>IF(I788="","",I788*H788)</x:f>
        <x:v>17291595.200000003</x:v>
      </x:c>
      <x:c r="K788" t="str">
        <x:f>IF(G788="","MISSING OEWS",IF(ISNUMBER(H788),"MATCHED","MISSING WHARTON"))</x:f>
        <x:v>MATCHED</x:v>
      </x:c>
    </x:row>
    <x:row r="789">
      <x:c r="A789" t="str">
        <x:v>23</x:v>
      </x:c>
      <x:c r="B789" t="str">
        <x:v>Construction</x:v>
      </x:c>
      <x:c r="C789" t="str">
        <x:v>37-1012</x:v>
      </x:c>
      <x:c r="D789" t="str">
        <x:v>First-Line Supervisors of Landscaping, Lawn Service, and Groundskeeping Workers</x:v>
      </x:c>
      <x:c r="E789" s="22" t="n">
        <x:v>1720</x:v>
      </x:c>
      <x:c r="F789" s="22" t="n">
        <x:v>63240</x:v>
      </x:c>
      <x:c r="G789" s="22" t="n">
        <x:f>IF(OR(E789="",F789=""),"",E789*F789)</x:f>
        <x:v>108772800</x:v>
      </x:c>
      <x:c r="H789" s="36" t="n">
        <x:v>0.2357</x:v>
      </x:c>
      <x:c r="I789" s="22" t="n">
        <x:f>IF(G789="","",IF(ISNUMBER(H789),G789,""))</x:f>
        <x:v>108772800</x:v>
      </x:c>
      <x:c r="J789" s="22" t="n">
        <x:f>IF(I789="","",I789*H789)</x:f>
        <x:v>25637748.96</x:v>
      </x:c>
      <x:c r="K789" t="str">
        <x:f>IF(G789="","MISSING OEWS",IF(ISNUMBER(H789),"MATCHED","MISSING WHARTON"))</x:f>
        <x:v>MATCHED</x:v>
      </x:c>
    </x:row>
    <x:row r="790">
      <x:c r="A790" t="str">
        <x:v>23</x:v>
      </x:c>
      <x:c r="B790" t="str">
        <x:v>Construction</x:v>
      </x:c>
      <x:c r="C790" t="str">
        <x:v>37-2011</x:v>
      </x:c>
      <x:c r="D790" t="str">
        <x:v>Janitors and Cleaners, Except Maids and Housekeeping Cleaners</x:v>
      </x:c>
      <x:c r="E790" s="22" t="n">
        <x:v>18640</x:v>
      </x:c>
      <x:c r="F790" s="22" t="n">
        <x:v>39980</x:v>
      </x:c>
      <x:c r="G790" s="22" t="n">
        <x:f>IF(OR(E790="",F790=""),"",E790*F790)</x:f>
        <x:v>745227200</x:v>
      </x:c>
      <x:c r="H790" s="36" t="n">
        <x:v>0</x:v>
      </x:c>
      <x:c r="I790" s="22" t="n">
        <x:f>IF(G790="","",IF(ISNUMBER(H790),G790,""))</x:f>
        <x:v>745227200</x:v>
      </x:c>
      <x:c r="J790" s="22" t="n">
        <x:f>IF(I790="","",I790*H790)</x:f>
        <x:v>0</x:v>
      </x:c>
      <x:c r="K790" t="str">
        <x:f>IF(G790="","MISSING OEWS",IF(ISNUMBER(H790),"MATCHED","MISSING WHARTON"))</x:f>
        <x:v>MATCHED</x:v>
      </x:c>
    </x:row>
    <x:row r="791">
      <x:c r="A791" t="str">
        <x:v>23</x:v>
      </x:c>
      <x:c r="B791" t="str">
        <x:v>Construction</x:v>
      </x:c>
      <x:c r="C791" t="str">
        <x:v>37-2012</x:v>
      </x:c>
      <x:c r="D791" t="str">
        <x:v>Maids and Housekeeping Cleaners</x:v>
      </x:c>
      <x:c r="E791" s="22" t="n">
        <x:v>540</x:v>
      </x:c>
      <x:c r="F791" s="22" t="n">
        <x:v>41190</x:v>
      </x:c>
      <x:c r="G791" s="22" t="n">
        <x:f>IF(OR(E791="",F791=""),"",E791*F791)</x:f>
        <x:v>22242600</x:v>
      </x:c>
      <x:c r="H791" s="36" t="n">
        <x:v>0</x:v>
      </x:c>
      <x:c r="I791" s="22" t="n">
        <x:f>IF(G791="","",IF(ISNUMBER(H791),G791,""))</x:f>
        <x:v>22242600</x:v>
      </x:c>
      <x:c r="J791" s="22" t="n">
        <x:f>IF(I791="","",I791*H791)</x:f>
        <x:v>0</x:v>
      </x:c>
      <x:c r="K791" t="str">
        <x:f>IF(G791="","MISSING OEWS",IF(ISNUMBER(H791),"MATCHED","MISSING WHARTON"))</x:f>
        <x:v>MATCHED</x:v>
      </x:c>
    </x:row>
    <x:row r="792">
      <x:c r="A792" t="str">
        <x:v>23</x:v>
      </x:c>
      <x:c r="B792" t="str">
        <x:v>Construction</x:v>
      </x:c>
      <x:c r="C792" t="str">
        <x:v>37-2019</x:v>
      </x:c>
      <x:c r="D792" t="str">
        <x:v>Building Cleaning Workers, All Other</x:v>
      </x:c>
      <x:c r="E792" s="22" t="n">
        <x:v>840</x:v>
      </x:c>
      <x:c r="F792" s="22" t="n">
        <x:v>51250</x:v>
      </x:c>
      <x:c r="G792" s="22" t="n">
        <x:f>IF(OR(E792="",F792=""),"",E792*F792)</x:f>
        <x:v>43050000</x:v>
      </x:c>
      <x:c r="H792" s="36"/>
      <x:c r="I792" s="22" t="str">
        <x:f>IF(G792="","",IF(ISNUMBER(H792),G792,""))</x:f>
      </x:c>
      <x:c r="J792" s="22" t="str">
        <x:f>IF(I792="","",I792*H792)</x:f>
      </x:c>
      <x:c r="K792" t="str">
        <x:f>IF(G792="","MISSING OEWS",IF(ISNUMBER(H792),"MATCHED","MISSING WHARTON"))</x:f>
        <x:v>MISSING WHARTON</x:v>
      </x:c>
    </x:row>
    <x:row r="793">
      <x:c r="A793" t="str">
        <x:v>23</x:v>
      </x:c>
      <x:c r="B793" t="str">
        <x:v>Construction</x:v>
      </x:c>
      <x:c r="C793" t="str">
        <x:v>37-2021</x:v>
      </x:c>
      <x:c r="D793" t="str">
        <x:v>Pest Control Workers</x:v>
      </x:c>
      <x:c r="E793" s="22" t="n">
        <x:v>180</x:v>
      </x:c>
      <x:c r="F793" s="22" t="n">
        <x:v>50420</x:v>
      </x:c>
      <x:c r="G793" s="22" t="n">
        <x:f>IF(OR(E793="",F793=""),"",E793*F793)</x:f>
        <x:v>9075600</x:v>
      </x:c>
      <x:c r="H793" s="36" t="n">
        <x:v>0.1567</x:v>
      </x:c>
      <x:c r="I793" s="22" t="n">
        <x:f>IF(G793="","",IF(ISNUMBER(H793),G793,""))</x:f>
        <x:v>9075600</x:v>
      </x:c>
      <x:c r="J793" s="22" t="n">
        <x:f>IF(I793="","",I793*H793)</x:f>
        <x:v>1422146.52</x:v>
      </x:c>
      <x:c r="K793" t="str">
        <x:f>IF(G793="","MISSING OEWS",IF(ISNUMBER(H793),"MATCHED","MISSING WHARTON"))</x:f>
        <x:v>MATCHED</x:v>
      </x:c>
    </x:row>
    <x:row r="794">
      <x:c r="A794" t="str">
        <x:v>23</x:v>
      </x:c>
      <x:c r="B794" t="str">
        <x:v>Construction</x:v>
      </x:c>
      <x:c r="C794" t="str">
        <x:v>37-3011</x:v>
      </x:c>
      <x:c r="D794" t="str">
        <x:v>Landscaping and Groundskeeping Workers</x:v>
      </x:c>
      <x:c r="E794" s="22" t="n">
        <x:v>18270</x:v>
      </x:c>
      <x:c r="F794" s="22" t="n">
        <x:v>44810</x:v>
      </x:c>
      <x:c r="G794" s="22" t="n">
        <x:f>IF(OR(E794="",F794=""),"",E794*F794)</x:f>
        <x:v>818678700</x:v>
      </x:c>
      <x:c r="H794" s="36" t="n">
        <x:v>0</x:v>
      </x:c>
      <x:c r="I794" s="22" t="n">
        <x:f>IF(G794="","",IF(ISNUMBER(H794),G794,""))</x:f>
        <x:v>818678700</x:v>
      </x:c>
      <x:c r="J794" s="22" t="n">
        <x:f>IF(I794="","",I794*H794)</x:f>
        <x:v>0</x:v>
      </x:c>
      <x:c r="K794" t="str">
        <x:f>IF(G794="","MISSING OEWS",IF(ISNUMBER(H794),"MATCHED","MISSING WHARTON"))</x:f>
        <x:v>MATCHED</x:v>
      </x:c>
    </x:row>
    <x:row r="795">
      <x:c r="A795" t="str">
        <x:v>23</x:v>
      </x:c>
      <x:c r="B795" t="str">
        <x:v>Construction</x:v>
      </x:c>
      <x:c r="C795" t="str">
        <x:v>37-3012</x:v>
      </x:c>
      <x:c r="D795" t="str">
        <x:v>Pesticide Handlers, Sprayers, and Applicators, Vegetation</x:v>
      </x:c>
      <x:c r="E795" s="22" t="n">
        <x:v>40</x:v>
      </x:c>
      <x:c r="F795" s="22" t="n">
        <x:v>41350</x:v>
      </x:c>
      <x:c r="G795" s="22" t="n">
        <x:f>IF(OR(E795="",F795=""),"",E795*F795)</x:f>
        <x:v>1654000</x:v>
      </x:c>
      <x:c r="H795" s="36" t="n">
        <x:v>0</x:v>
      </x:c>
      <x:c r="I795" s="22" t="n">
        <x:f>IF(G795="","",IF(ISNUMBER(H795),G795,""))</x:f>
        <x:v>1654000</x:v>
      </x:c>
      <x:c r="J795" s="22" t="n">
        <x:f>IF(I795="","",I795*H795)</x:f>
        <x:v>0</x:v>
      </x:c>
      <x:c r="K795" t="str">
        <x:f>IF(G795="","MISSING OEWS",IF(ISNUMBER(H795),"MATCHED","MISSING WHARTON"))</x:f>
        <x:v>MATCHED</x:v>
      </x:c>
    </x:row>
    <x:row r="796">
      <x:c r="A796" t="str">
        <x:v>23</x:v>
      </x:c>
      <x:c r="B796" t="str">
        <x:v>Construction</x:v>
      </x:c>
      <x:c r="C796" t="str">
        <x:v>37-3013</x:v>
      </x:c>
      <x:c r="D796" t="str">
        <x:v>Tree Trimmers and Pruners</x:v>
      </x:c>
      <x:c r="E796" s="22" t="n">
        <x:v>470</x:v>
      </x:c>
      <x:c r="F796" s="22" t="n">
        <x:v>61960</x:v>
      </x:c>
      <x:c r="G796" s="22" t="n">
        <x:f>IF(OR(E796="",F796=""),"",E796*F796)</x:f>
        <x:v>29121200</x:v>
      </x:c>
      <x:c r="H796" s="36" t="n">
        <x:v>0</x:v>
      </x:c>
      <x:c r="I796" s="22" t="n">
        <x:f>IF(G796="","",IF(ISNUMBER(H796),G796,""))</x:f>
        <x:v>29121200</x:v>
      </x:c>
      <x:c r="J796" s="22" t="n">
        <x:f>IF(I796="","",I796*H796)</x:f>
        <x:v>0</x:v>
      </x:c>
      <x:c r="K796" t="str">
        <x:f>IF(G796="","MISSING OEWS",IF(ISNUMBER(H796),"MATCHED","MISSING WHARTON"))</x:f>
        <x:v>MATCHED</x:v>
      </x:c>
    </x:row>
    <x:row r="797">
      <x:c r="A797" t="str">
        <x:v>23</x:v>
      </x:c>
      <x:c r="B797" t="str">
        <x:v>Construction</x:v>
      </x:c>
      <x:c r="C797" t="str">
        <x:v>37-3019</x:v>
      </x:c>
      <x:c r="D797" t="str">
        <x:v>Grounds Maintenance Workers, All Other</x:v>
      </x:c>
      <x:c r="E797" s="22" t="n">
        <x:v>520</x:v>
      </x:c>
      <x:c r="F797" s="22" t="n">
        <x:v>45080</x:v>
      </x:c>
      <x:c r="G797" s="22" t="n">
        <x:f>IF(OR(E797="",F797=""),"",E797*F797)</x:f>
        <x:v>23441600</x:v>
      </x:c>
      <x:c r="H797" s="36"/>
      <x:c r="I797" s="22" t="str">
        <x:f>IF(G797="","",IF(ISNUMBER(H797),G797,""))</x:f>
      </x:c>
      <x:c r="J797" s="22" t="str">
        <x:f>IF(I797="","",I797*H797)</x:f>
      </x:c>
      <x:c r="K797" t="str">
        <x:f>IF(G797="","MISSING OEWS",IF(ISNUMBER(H797),"MATCHED","MISSING WHARTON"))</x:f>
        <x:v>MISSING WHARTON</x:v>
      </x:c>
    </x:row>
    <x:row r="798">
      <x:c r="A798" t="str">
        <x:v>23</x:v>
      </x:c>
      <x:c r="B798" t="str">
        <x:v>Construction</x:v>
      </x:c>
      <x:c r="C798" t="str">
        <x:v>39-2021</x:v>
      </x:c>
      <x:c r="D798" t="str">
        <x:v>Animal Caretakers</x:v>
      </x:c>
      <x:c r="E798" s="22"/>
      <x:c r="F798" s="22" t="n">
        <x:v>53010</x:v>
      </x:c>
      <x:c r="G798" s="22" t="str">
        <x:f>IF(OR(E798="",F798=""),"",E798*F798)</x:f>
      </x:c>
      <x:c r="H798" s="36" t="n">
        <x:v>0.16140000000000002</x:v>
      </x:c>
      <x:c r="I798" s="22" t="str">
        <x:f>IF(G798="","",IF(ISNUMBER(H798),G798,""))</x:f>
      </x:c>
      <x:c r="J798" s="22" t="str">
        <x:f>IF(I798="","",I798*H798)</x:f>
      </x:c>
      <x:c r="K798" t="str">
        <x:f>IF(G798="","MISSING OEWS",IF(ISNUMBER(H798),"MATCHED","MISSING WHARTON"))</x:f>
        <x:v>MISSING OEWS</x:v>
      </x:c>
    </x:row>
    <x:row r="799">
      <x:c r="A799" t="str">
        <x:v>23</x:v>
      </x:c>
      <x:c r="B799" t="str">
        <x:v>Construction</x:v>
      </x:c>
      <x:c r="C799" t="str">
        <x:v>39-3091</x:v>
      </x:c>
      <x:c r="D799" t="str">
        <x:v>Amusement and Recreation Attendants</x:v>
      </x:c>
      <x:c r="E799" s="22" t="n">
        <x:v>180</x:v>
      </x:c>
      <x:c r="F799" s="22" t="n">
        <x:v>34260</x:v>
      </x:c>
      <x:c r="G799" s="22" t="n">
        <x:f>IF(OR(E799="",F799=""),"",E799*F799)</x:f>
        <x:v>6166800</x:v>
      </x:c>
      <x:c r="H799" s="36" t="n">
        <x:v>0.25</x:v>
      </x:c>
      <x:c r="I799" s="22" t="n">
        <x:f>IF(G799="","",IF(ISNUMBER(H799),G799,""))</x:f>
        <x:v>6166800</x:v>
      </x:c>
      <x:c r="J799" s="22" t="n">
        <x:f>IF(I799="","",I799*H799)</x:f>
        <x:v>1541700</x:v>
      </x:c>
      <x:c r="K799" t="str">
        <x:f>IF(G799="","MISSING OEWS",IF(ISNUMBER(H799),"MATCHED","MISSING WHARTON"))</x:f>
        <x:v>MATCHED</x:v>
      </x:c>
    </x:row>
    <x:row r="800">
      <x:c r="A800" t="str">
        <x:v>23</x:v>
      </x:c>
      <x:c r="B800" t="str">
        <x:v>Construction</x:v>
      </x:c>
      <x:c r="C800" t="str">
        <x:v>39-5012</x:v>
      </x:c>
      <x:c r="D800" t="str">
        <x:v>Hairdressers, Hairstylists, and Cosmetologists</x:v>
      </x:c>
      <x:c r="E800" s="22"/>
      <x:c r="F800" s="22" t="n">
        <x:v>37770</x:v>
      </x:c>
      <x:c r="G800" s="22" t="str">
        <x:f>IF(OR(E800="",F800=""),"",E800*F800)</x:f>
      </x:c>
      <x:c r="H800" s="36" t="n">
        <x:v>0.12390000000000001</x:v>
      </x:c>
      <x:c r="I800" s="22" t="str">
        <x:f>IF(G800="","",IF(ISNUMBER(H800),G800,""))</x:f>
      </x:c>
      <x:c r="J800" s="22" t="str">
        <x:f>IF(I800="","",I800*H800)</x:f>
      </x:c>
      <x:c r="K800" t="str">
        <x:f>IF(G800="","MISSING OEWS",IF(ISNUMBER(H800),"MATCHED","MISSING WHARTON"))</x:f>
        <x:v>MISSING OEWS</x:v>
      </x:c>
    </x:row>
    <x:row r="801">
      <x:c r="A801" t="str">
        <x:v>23</x:v>
      </x:c>
      <x:c r="B801" t="str">
        <x:v>Construction</x:v>
      </x:c>
      <x:c r="C801" t="str">
        <x:v>39-6012</x:v>
      </x:c>
      <x:c r="D801" t="str">
        <x:v>Concierges</x:v>
      </x:c>
      <x:c r="E801" s="22" t="n">
        <x:v>120</x:v>
      </x:c>
      <x:c r="F801" s="22" t="n">
        <x:v>51570</x:v>
      </x:c>
      <x:c r="G801" s="22" t="n">
        <x:f>IF(OR(E801="",F801=""),"",E801*F801)</x:f>
        <x:v>6188400</x:v>
      </x:c>
      <x:c r="H801" s="36" t="n">
        <x:v>0.65</x:v>
      </x:c>
      <x:c r="I801" s="22" t="n">
        <x:f>IF(G801="","",IF(ISNUMBER(H801),G801,""))</x:f>
        <x:v>6188400</x:v>
      </x:c>
      <x:c r="J801" s="22" t="n">
        <x:f>IF(I801="","",I801*H801)</x:f>
        <x:v>4022460</x:v>
      </x:c>
      <x:c r="K801" t="str">
        <x:f>IF(G801="","MISSING OEWS",IF(ISNUMBER(H801),"MATCHED","MISSING WHARTON"))</x:f>
        <x:v>MATCHED</x:v>
      </x:c>
    </x:row>
    <x:row r="802">
      <x:c r="A802" t="str">
        <x:v>23</x:v>
      </x:c>
      <x:c r="B802" t="str">
        <x:v>Construction</x:v>
      </x:c>
      <x:c r="C802" t="str">
        <x:v>39-9011</x:v>
      </x:c>
      <x:c r="D802" t="str">
        <x:v>Childcare Workers</x:v>
      </x:c>
      <x:c r="E802" s="22" t="n">
        <x:v>90</x:v>
      </x:c>
      <x:c r="F802" s="22" t="n">
        <x:v>41040</x:v>
      </x:c>
      <x:c r="G802" s="22" t="n">
        <x:f>IF(OR(E802="",F802=""),"",E802*F802)</x:f>
        <x:v>3693600</x:v>
      </x:c>
      <x:c r="H802" s="36" t="n">
        <x:v>0.105</x:v>
      </x:c>
      <x:c r="I802" s="22" t="n">
        <x:f>IF(G802="","",IF(ISNUMBER(H802),G802,""))</x:f>
        <x:v>3693600</x:v>
      </x:c>
      <x:c r="J802" s="22" t="n">
        <x:f>IF(I802="","",I802*H802)</x:f>
        <x:v>387828</x:v>
      </x:c>
      <x:c r="K802" t="str">
        <x:f>IF(G802="","MISSING OEWS",IF(ISNUMBER(H802),"MATCHED","MISSING WHARTON"))</x:f>
        <x:v>MATCHED</x:v>
      </x:c>
    </x:row>
    <x:row r="803">
      <x:c r="A803" t="str">
        <x:v>23</x:v>
      </x:c>
      <x:c r="B803" t="str">
        <x:v>Construction</x:v>
      </x:c>
      <x:c r="C803" t="str">
        <x:v>39-9031</x:v>
      </x:c>
      <x:c r="D803" t="str">
        <x:v>Exercise Trainers and Group Fitness Instructors</x:v>
      </x:c>
      <x:c r="E803" s="22" t="n">
        <x:v>40</x:v>
      </x:c>
      <x:c r="F803" s="22" t="n">
        <x:v>51400</x:v>
      </x:c>
      <x:c r="G803" s="22" t="n">
        <x:f>IF(OR(E803="",F803=""),"",E803*F803)</x:f>
        <x:v>2056000</x:v>
      </x:c>
      <x:c r="H803" s="36" t="n">
        <x:v>0.0636</x:v>
      </x:c>
      <x:c r="I803" s="22" t="n">
        <x:f>IF(G803="","",IF(ISNUMBER(H803),G803,""))</x:f>
        <x:v>2056000</x:v>
      </x:c>
      <x:c r="J803" s="22" t="n">
        <x:f>IF(I803="","",I803*H803)</x:f>
        <x:v>130761.6</x:v>
      </x:c>
      <x:c r="K803" t="str">
        <x:f>IF(G803="","MISSING OEWS",IF(ISNUMBER(H803),"MATCHED","MISSING WHARTON"))</x:f>
        <x:v>MATCHED</x:v>
      </x:c>
    </x:row>
    <x:row r="804">
      <x:c r="A804" t="str">
        <x:v>23</x:v>
      </x:c>
      <x:c r="B804" t="str">
        <x:v>Construction</x:v>
      </x:c>
      <x:c r="C804" t="str">
        <x:v>41-1011</x:v>
      </x:c>
      <x:c r="D804" t="str">
        <x:v>First-Line Supervisors of Retail Sales Workers</x:v>
      </x:c>
      <x:c r="E804" s="22" t="n">
        <x:v>1150</x:v>
      </x:c>
      <x:c r="F804" s="22" t="n">
        <x:v>65150</x:v>
      </x:c>
      <x:c r="G804" s="22" t="n">
        <x:f>IF(OR(E804="",F804=""),"",E804*F804)</x:f>
        <x:v>74922500</x:v>
      </x:c>
      <x:c r="H804" s="36" t="n">
        <x:v>0.4476</x:v>
      </x:c>
      <x:c r="I804" s="22" t="n">
        <x:f>IF(G804="","",IF(ISNUMBER(H804),G804,""))</x:f>
        <x:v>74922500</x:v>
      </x:c>
      <x:c r="J804" s="22" t="n">
        <x:f>IF(I804="","",I804*H804)</x:f>
        <x:v>33535311</x:v>
      </x:c>
      <x:c r="K804" t="str">
        <x:f>IF(G804="","MISSING OEWS",IF(ISNUMBER(H804),"MATCHED","MISSING WHARTON"))</x:f>
        <x:v>MATCHED</x:v>
      </x:c>
    </x:row>
    <x:row r="805">
      <x:c r="A805" t="str">
        <x:v>23</x:v>
      </x:c>
      <x:c r="B805" t="str">
        <x:v>Construction</x:v>
      </x:c>
      <x:c r="C805" t="str">
        <x:v>41-1012</x:v>
      </x:c>
      <x:c r="D805" t="str">
        <x:v>First-Line Supervisors of Non-Retail Sales Workers</x:v>
      </x:c>
      <x:c r="E805" s="22" t="n">
        <x:v>4210</x:v>
      </x:c>
      <x:c r="F805" s="22" t="n">
        <x:v>97430</x:v>
      </x:c>
      <x:c r="G805" s="22" t="n">
        <x:f>IF(OR(E805="",F805=""),"",E805*F805)</x:f>
        <x:v>410180300</x:v>
      </x:c>
      <x:c r="H805" s="36" t="n">
        <x:v>0.4833</x:v>
      </x:c>
      <x:c r="I805" s="22" t="n">
        <x:f>IF(G805="","",IF(ISNUMBER(H805),G805,""))</x:f>
        <x:v>410180300</x:v>
      </x:c>
      <x:c r="J805" s="22" t="n">
        <x:f>IF(I805="","",I805*H805)</x:f>
        <x:v>198240138.99</x:v>
      </x:c>
      <x:c r="K805" t="str">
        <x:f>IF(G805="","MISSING OEWS",IF(ISNUMBER(H805),"MATCHED","MISSING WHARTON"))</x:f>
        <x:v>MATCHED</x:v>
      </x:c>
    </x:row>
    <x:row r="806">
      <x:c r="A806" t="str">
        <x:v>23</x:v>
      </x:c>
      <x:c r="B806" t="str">
        <x:v>Construction</x:v>
      </x:c>
      <x:c r="C806" t="str">
        <x:v>41-2011</x:v>
      </x:c>
      <x:c r="D806" t="str">
        <x:v>Cashiers</x:v>
      </x:c>
      <x:c r="E806" s="22" t="n">
        <x:v>730</x:v>
      </x:c>
      <x:c r="F806" s="22" t="n">
        <x:v>33640</x:v>
      </x:c>
      <x:c r="G806" s="22" t="n">
        <x:f>IF(OR(E806="",F806=""),"",E806*F806)</x:f>
        <x:v>24557200</x:v>
      </x:c>
      <x:c r="H806" s="36" t="n">
        <x:v>0.6672</x:v>
      </x:c>
      <x:c r="I806" s="22" t="n">
        <x:f>IF(G806="","",IF(ISNUMBER(H806),G806,""))</x:f>
        <x:v>24557200</x:v>
      </x:c>
      <x:c r="J806" s="22" t="n">
        <x:f>IF(I806="","",I806*H806)</x:f>
        <x:v>16384563.84</x:v>
      </x:c>
      <x:c r="K806" t="str">
        <x:f>IF(G806="","MISSING OEWS",IF(ISNUMBER(H806),"MATCHED","MISSING WHARTON"))</x:f>
        <x:v>MATCHED</x:v>
      </x:c>
    </x:row>
    <x:row r="807">
      <x:c r="A807" t="str">
        <x:v>23</x:v>
      </x:c>
      <x:c r="B807" t="str">
        <x:v>Construction</x:v>
      </x:c>
      <x:c r="C807" t="str">
        <x:v>41-2021</x:v>
      </x:c>
      <x:c r="D807" t="str">
        <x:v>Counter and Rental Clerks</x:v>
      </x:c>
      <x:c r="E807" s="22" t="n">
        <x:v>1160</x:v>
      </x:c>
      <x:c r="F807" s="22" t="n">
        <x:v>44900</x:v>
      </x:c>
      <x:c r="G807" s="22" t="n">
        <x:f>IF(OR(E807="",F807=""),"",E807*F807)</x:f>
        <x:v>52084000</x:v>
      </x:c>
      <x:c r="H807" s="36" t="n">
        <x:v>0.7719</x:v>
      </x:c>
      <x:c r="I807" s="22" t="n">
        <x:f>IF(G807="","",IF(ISNUMBER(H807),G807,""))</x:f>
        <x:v>52084000</x:v>
      </x:c>
      <x:c r="J807" s="22" t="n">
        <x:f>IF(I807="","",I807*H807)</x:f>
        <x:v>40203639.6</x:v>
      </x:c>
      <x:c r="K807" t="str">
        <x:f>IF(G807="","MISSING OEWS",IF(ISNUMBER(H807),"MATCHED","MISSING WHARTON"))</x:f>
        <x:v>MATCHED</x:v>
      </x:c>
    </x:row>
    <x:row r="808">
      <x:c r="A808" t="str">
        <x:v>23</x:v>
      </x:c>
      <x:c r="B808" t="str">
        <x:v>Construction</x:v>
      </x:c>
      <x:c r="C808" t="str">
        <x:v>41-2022</x:v>
      </x:c>
      <x:c r="D808" t="str">
        <x:v>Parts Salespersons</x:v>
      </x:c>
      <x:c r="E808" s="22" t="n">
        <x:v>820</x:v>
      </x:c>
      <x:c r="F808" s="22" t="n">
        <x:v>56690</x:v>
      </x:c>
      <x:c r="G808" s="22" t="n">
        <x:f>IF(OR(E808="",F808=""),"",E808*F808)</x:f>
        <x:v>46485800</x:v>
      </x:c>
      <x:c r="H808" s="36" t="n">
        <x:v>0.3737</x:v>
      </x:c>
      <x:c r="I808" s="22" t="n">
        <x:f>IF(G808="","",IF(ISNUMBER(H808),G808,""))</x:f>
        <x:v>46485800</x:v>
      </x:c>
      <x:c r="J808" s="22" t="n">
        <x:f>IF(I808="","",I808*H808)</x:f>
        <x:v>17371743.459999997</x:v>
      </x:c>
      <x:c r="K808" t="str">
        <x:f>IF(G808="","MISSING OEWS",IF(ISNUMBER(H808),"MATCHED","MISSING WHARTON"))</x:f>
        <x:v>MATCHED</x:v>
      </x:c>
    </x:row>
    <x:row r="809">
      <x:c r="A809" t="str">
        <x:v>23</x:v>
      </x:c>
      <x:c r="B809" t="str">
        <x:v>Construction</x:v>
      </x:c>
      <x:c r="C809" t="str">
        <x:v>41-2031</x:v>
      </x:c>
      <x:c r="D809" t="str">
        <x:v>Retail Salespersons</x:v>
      </x:c>
      <x:c r="E809" s="22" t="n">
        <x:v>8650</x:v>
      </x:c>
      <x:c r="F809" s="22" t="n">
        <x:v>46400</x:v>
      </x:c>
      <x:c r="G809" s="22" t="n">
        <x:f>IF(OR(E809="",F809=""),"",E809*F809)</x:f>
        <x:v>401360000</x:v>
      </x:c>
      <x:c r="H809" s="36" t="n">
        <x:v>0.4938</x:v>
      </x:c>
      <x:c r="I809" s="22" t="n">
        <x:f>IF(G809="","",IF(ISNUMBER(H809),G809,""))</x:f>
        <x:v>401360000</x:v>
      </x:c>
      <x:c r="J809" s="22" t="n">
        <x:f>IF(I809="","",I809*H809)</x:f>
        <x:v>198191568</x:v>
      </x:c>
      <x:c r="K809" t="str">
        <x:f>IF(G809="","MISSING OEWS",IF(ISNUMBER(H809),"MATCHED","MISSING WHARTON"))</x:f>
        <x:v>MATCHED</x:v>
      </x:c>
    </x:row>
    <x:row r="810">
      <x:c r="A810" t="str">
        <x:v>23</x:v>
      </x:c>
      <x:c r="B810" t="str">
        <x:v>Construction</x:v>
      </x:c>
      <x:c r="C810" t="str">
        <x:v>41-3011</x:v>
      </x:c>
      <x:c r="D810" t="str">
        <x:v>Advertising Sales Agents</x:v>
      </x:c>
      <x:c r="E810" s="22"/>
      <x:c r="F810" s="22" t="n">
        <x:v>49630</x:v>
      </x:c>
      <x:c r="G810" s="22" t="str">
        <x:f>IF(OR(E810="",F810=""),"",E810*F810)</x:f>
      </x:c>
      <x:c r="H810" s="36" t="n">
        <x:v>0.6725</x:v>
      </x:c>
      <x:c r="I810" s="22" t="str">
        <x:f>IF(G810="","",IF(ISNUMBER(H810),G810,""))</x:f>
      </x:c>
      <x:c r="J810" s="22" t="str">
        <x:f>IF(I810="","",I810*H810)</x:f>
      </x:c>
      <x:c r="K810" t="str">
        <x:f>IF(G810="","MISSING OEWS",IF(ISNUMBER(H810),"MATCHED","MISSING WHARTON"))</x:f>
        <x:v>MISSING OEWS</x:v>
      </x:c>
    </x:row>
    <x:row r="811">
      <x:c r="A811" t="str">
        <x:v>23</x:v>
      </x:c>
      <x:c r="B811" t="str">
        <x:v>Construction</x:v>
      </x:c>
      <x:c r="C811" t="str">
        <x:v>41-3021</x:v>
      </x:c>
      <x:c r="D811" t="str">
        <x:v>Insurance Sales Agents</x:v>
      </x:c>
      <x:c r="E811" s="22" t="n">
        <x:v>60</x:v>
      </x:c>
      <x:c r="F811" s="22" t="n">
        <x:v>88850</x:v>
      </x:c>
      <x:c r="G811" s="22" t="n">
        <x:f>IF(OR(E811="",F811=""),"",E811*F811)</x:f>
        <x:v>5331000</x:v>
      </x:c>
      <x:c r="H811" s="36" t="n">
        <x:v>0.6684</x:v>
      </x:c>
      <x:c r="I811" s="22" t="n">
        <x:f>IF(G811="","",IF(ISNUMBER(H811),G811,""))</x:f>
        <x:v>5331000</x:v>
      </x:c>
      <x:c r="J811" s="22" t="n">
        <x:f>IF(I811="","",I811*H811)</x:f>
        <x:v>3563240.4</x:v>
      </x:c>
      <x:c r="K811" t="str">
        <x:f>IF(G811="","MISSING OEWS",IF(ISNUMBER(H811),"MATCHED","MISSING WHARTON"))</x:f>
        <x:v>MATCHED</x:v>
      </x:c>
    </x:row>
    <x:row r="812">
      <x:c r="A812" t="str">
        <x:v>23</x:v>
      </x:c>
      <x:c r="B812" t="str">
        <x:v>Construction</x:v>
      </x:c>
      <x:c r="C812" t="str">
        <x:v>41-3091</x:v>
      </x:c>
      <x:c r="D812" t="str">
        <x:v>Sales Representatives of Services, Except Advertising, Insurance, Financial Services, and Travel</x:v>
      </x:c>
      <x:c r="E812" s="22" t="n">
        <x:v>129530</x:v>
      </x:c>
      <x:c r="F812" s="22" t="n">
        <x:v>83270</x:v>
      </x:c>
      <x:c r="G812" s="22" t="n">
        <x:f>IF(OR(E812="",F812=""),"",E812*F812)</x:f>
        <x:v>10785963100</x:v>
      </x:c>
      <x:c r="H812" s="36" t="n">
        <x:v>0.73</x:v>
      </x:c>
      <x:c r="I812" s="22" t="n">
        <x:f>IF(G812="","",IF(ISNUMBER(H812),G812,""))</x:f>
        <x:v>10785963100</x:v>
      </x:c>
      <x:c r="J812" s="22" t="n">
        <x:f>IF(I812="","",I812*H812)</x:f>
        <x:v>7873753063</x:v>
      </x:c>
      <x:c r="K812" t="str">
        <x:f>IF(G812="","MISSING OEWS",IF(ISNUMBER(H812),"MATCHED","MISSING WHARTON"))</x:f>
        <x:v>MATCHED</x:v>
      </x:c>
    </x:row>
    <x:row r="813">
      <x:c r="A813" t="str">
        <x:v>23</x:v>
      </x:c>
      <x:c r="B813" t="str">
        <x:v>Construction</x:v>
      </x:c>
      <x:c r="C813" t="str">
        <x:v>41-4011</x:v>
      </x:c>
      <x:c r="D813" t="str">
        <x:v>Sales Representatives, Wholesale and Manufacturing, Technical and Scientific Products</x:v>
      </x:c>
      <x:c r="E813" s="22" t="n">
        <x:v>2810</x:v>
      </x:c>
      <x:c r="F813" s="22" t="n">
        <x:v>97460</x:v>
      </x:c>
      <x:c r="G813" s="22" t="n">
        <x:f>IF(OR(E813="",F813=""),"",E813*F813)</x:f>
        <x:v>273862600</x:v>
      </x:c>
      <x:c r="H813" s="36" t="n">
        <x:v>0.6463</x:v>
      </x:c>
      <x:c r="I813" s="22" t="n">
        <x:f>IF(G813="","",IF(ISNUMBER(H813),G813,""))</x:f>
        <x:v>273862600</x:v>
      </x:c>
      <x:c r="J813" s="22" t="n">
        <x:f>IF(I813="","",I813*H813)</x:f>
        <x:v>176997398.38</x:v>
      </x:c>
      <x:c r="K813" t="str">
        <x:f>IF(G813="","MISSING OEWS",IF(ISNUMBER(H813),"MATCHED","MISSING WHARTON"))</x:f>
        <x:v>MATCHED</x:v>
      </x:c>
    </x:row>
    <x:row r="814">
      <x:c r="A814" t="str">
        <x:v>23</x:v>
      </x:c>
      <x:c r="B814" t="str">
        <x:v>Construction</x:v>
      </x:c>
      <x:c r="C814" t="str">
        <x:v>41-4012</x:v>
      </x:c>
      <x:c r="D814" t="str">
        <x:v>Sales Representatives, Wholesale and Manufacturing, Except Technical and Scientific Products</x:v>
      </x:c>
      <x:c r="E814" s="22" t="n">
        <x:v>18610</x:v>
      </x:c>
      <x:c r="F814" s="22" t="n">
        <x:v>83300</x:v>
      </x:c>
      <x:c r="G814" s="22" t="n">
        <x:f>IF(OR(E814="",F814=""),"",E814*F814)</x:f>
        <x:v>1550213000</x:v>
      </x:c>
      <x:c r="H814" s="36" t="n">
        <x:v>0.5105</x:v>
      </x:c>
      <x:c r="I814" s="22" t="n">
        <x:f>IF(G814="","",IF(ISNUMBER(H814),G814,""))</x:f>
        <x:v>1550213000</x:v>
      </x:c>
      <x:c r="J814" s="22" t="n">
        <x:f>IF(I814="","",I814*H814)</x:f>
        <x:v>791383736.4999999</x:v>
      </x:c>
      <x:c r="K814" t="str">
        <x:f>IF(G814="","MISSING OEWS",IF(ISNUMBER(H814),"MATCHED","MISSING WHARTON"))</x:f>
        <x:v>MATCHED</x:v>
      </x:c>
    </x:row>
    <x:row r="815">
      <x:c r="A815" t="str">
        <x:v>23</x:v>
      </x:c>
      <x:c r="B815" t="str">
        <x:v>Construction</x:v>
      </x:c>
      <x:c r="C815" t="str">
        <x:v>41-9011</x:v>
      </x:c>
      <x:c r="D815" t="str">
        <x:v>Demonstrators and Product Promoters</x:v>
      </x:c>
      <x:c r="E815" s="22" t="n">
        <x:v>1250</x:v>
      </x:c>
      <x:c r="F815" s="22" t="n">
        <x:v>39800</x:v>
      </x:c>
      <x:c r="G815" s="22" t="n">
        <x:f>IF(OR(E815="",F815=""),"",E815*F815)</x:f>
        <x:v>49750000</x:v>
      </x:c>
      <x:c r="H815" s="36" t="n">
        <x:v>0.3062</x:v>
      </x:c>
      <x:c r="I815" s="22" t="n">
        <x:f>IF(G815="","",IF(ISNUMBER(H815),G815,""))</x:f>
        <x:v>49750000</x:v>
      </x:c>
      <x:c r="J815" s="22" t="n">
        <x:f>IF(I815="","",I815*H815)</x:f>
        <x:v>15233450.000000002</x:v>
      </x:c>
      <x:c r="K815" t="str">
        <x:f>IF(G815="","MISSING OEWS",IF(ISNUMBER(H815),"MATCHED","MISSING WHARTON"))</x:f>
        <x:v>MATCHED</x:v>
      </x:c>
    </x:row>
    <x:row r="816">
      <x:c r="A816" t="str">
        <x:v>23</x:v>
      </x:c>
      <x:c r="B816" t="str">
        <x:v>Construction</x:v>
      </x:c>
      <x:c r="C816" t="str">
        <x:v>41-9021</x:v>
      </x:c>
      <x:c r="D816" t="str">
        <x:v>Real Estate Brokers</x:v>
      </x:c>
      <x:c r="E816" s="22" t="n">
        <x:v>1040</x:v>
      </x:c>
      <x:c r="F816" s="22" t="n">
        <x:v>91500</x:v>
      </x:c>
      <x:c r="G816" s="22" t="n">
        <x:f>IF(OR(E816="",F816=""),"",E816*F816)</x:f>
        <x:v>95160000</x:v>
      </x:c>
      <x:c r="H816" s="36" t="n">
        <x:v>0.5816</x:v>
      </x:c>
      <x:c r="I816" s="22" t="n">
        <x:f>IF(G816="","",IF(ISNUMBER(H816),G816,""))</x:f>
        <x:v>95160000</x:v>
      </x:c>
      <x:c r="J816" s="22" t="n">
        <x:f>IF(I816="","",I816*H816)</x:f>
        <x:v>55345056</x:v>
      </x:c>
      <x:c r="K816" t="str">
        <x:f>IF(G816="","MISSING OEWS",IF(ISNUMBER(H816),"MATCHED","MISSING WHARTON"))</x:f>
        <x:v>MATCHED</x:v>
      </x:c>
    </x:row>
    <x:row r="817">
      <x:c r="A817" t="str">
        <x:v>23</x:v>
      </x:c>
      <x:c r="B817" t="str">
        <x:v>Construction</x:v>
      </x:c>
      <x:c r="C817" t="str">
        <x:v>41-9022</x:v>
      </x:c>
      <x:c r="D817" t="str">
        <x:v>Real Estate Sales Agents</x:v>
      </x:c>
      <x:c r="E817" s="22" t="n">
        <x:v>13740</x:v>
      </x:c>
      <x:c r="F817" s="22" t="n">
        <x:v>80190</x:v>
      </x:c>
      <x:c r="G817" s="22" t="n">
        <x:f>IF(OR(E817="",F817=""),"",E817*F817)</x:f>
        <x:v>1101810600</x:v>
      </x:c>
      <x:c r="H817" s="36" t="n">
        <x:v>0.5939</x:v>
      </x:c>
      <x:c r="I817" s="22" t="n">
        <x:f>IF(G817="","",IF(ISNUMBER(H817),G817,""))</x:f>
        <x:v>1101810600</x:v>
      </x:c>
      <x:c r="J817" s="22" t="n">
        <x:f>IF(I817="","",I817*H817)</x:f>
        <x:v>654365315.34</x:v>
      </x:c>
      <x:c r="K817" t="str">
        <x:f>IF(G817="","MISSING OEWS",IF(ISNUMBER(H817),"MATCHED","MISSING WHARTON"))</x:f>
        <x:v>MATCHED</x:v>
      </x:c>
    </x:row>
    <x:row r="818">
      <x:c r="A818" t="str">
        <x:v>23</x:v>
      </x:c>
      <x:c r="B818" t="str">
        <x:v>Construction</x:v>
      </x:c>
      <x:c r="C818" t="str">
        <x:v>41-9031</x:v>
      </x:c>
      <x:c r="D818" t="str">
        <x:v>Sales Engineers</x:v>
      </x:c>
      <x:c r="E818" s="22" t="n">
        <x:v>1490</x:v>
      </x:c>
      <x:c r="F818" s="22" t="n">
        <x:v>114120</x:v>
      </x:c>
      <x:c r="G818" s="22" t="n">
        <x:f>IF(OR(E818="",F818=""),"",E818*F818)</x:f>
        <x:v>170038800</x:v>
      </x:c>
      <x:c r="H818" s="36" t="n">
        <x:v>0.518</x:v>
      </x:c>
      <x:c r="I818" s="22" t="n">
        <x:f>IF(G818="","",IF(ISNUMBER(H818),G818,""))</x:f>
        <x:v>170038800</x:v>
      </x:c>
      <x:c r="J818" s="22" t="n">
        <x:f>IF(I818="","",I818*H818)</x:f>
        <x:v>88080098.4</x:v>
      </x:c>
      <x:c r="K818" t="str">
        <x:f>IF(G818="","MISSING OEWS",IF(ISNUMBER(H818),"MATCHED","MISSING WHARTON"))</x:f>
        <x:v>MATCHED</x:v>
      </x:c>
    </x:row>
    <x:row r="819">
      <x:c r="A819" t="str">
        <x:v>23</x:v>
      </x:c>
      <x:c r="B819" t="str">
        <x:v>Construction</x:v>
      </x:c>
      <x:c r="C819" t="str">
        <x:v>41-9041</x:v>
      </x:c>
      <x:c r="D819" t="str">
        <x:v>Telemarketers</x:v>
      </x:c>
      <x:c r="E819" s="22" t="n">
        <x:v>2260</x:v>
      </x:c>
      <x:c r="F819" s="22" t="n">
        <x:v>38850</x:v>
      </x:c>
      <x:c r="G819" s="22" t="n">
        <x:f>IF(OR(E819="",F819=""),"",E819*F819)</x:f>
        <x:v>87801000</x:v>
      </x:c>
      <x:c r="H819" s="36" t="n">
        <x:v>0.9625</x:v>
      </x:c>
      <x:c r="I819" s="22" t="n">
        <x:f>IF(G819="","",IF(ISNUMBER(H819),G819,""))</x:f>
        <x:v>87801000</x:v>
      </x:c>
      <x:c r="J819" s="22" t="n">
        <x:f>IF(I819="","",I819*H819)</x:f>
        <x:v>84508462.5</x:v>
      </x:c>
      <x:c r="K819" t="str">
        <x:f>IF(G819="","MISSING OEWS",IF(ISNUMBER(H819),"MATCHED","MISSING WHARTON"))</x:f>
        <x:v>MATCHED</x:v>
      </x:c>
    </x:row>
    <x:row r="820">
      <x:c r="A820" t="str">
        <x:v>23</x:v>
      </x:c>
      <x:c r="B820" t="str">
        <x:v>Construction</x:v>
      </x:c>
      <x:c r="C820" t="str">
        <x:v>41-9091</x:v>
      </x:c>
      <x:c r="D820" t="str">
        <x:v>Door-to-Door Sales Workers, News and Street Vendors, and Related Workers</x:v>
      </x:c>
      <x:c r="E820" s="22" t="n">
        <x:v>1160</x:v>
      </x:c>
      <x:c r="F820" s="22" t="n">
        <x:v>43770</x:v>
      </x:c>
      <x:c r="G820" s="22" t="n">
        <x:f>IF(OR(E820="",F820=""),"",E820*F820)</x:f>
        <x:v>50773200</x:v>
      </x:c>
      <x:c r="H820" s="36" t="n">
        <x:v>0.31670000000000004</x:v>
      </x:c>
      <x:c r="I820" s="22" t="n">
        <x:f>IF(G820="","",IF(ISNUMBER(H820),G820,""))</x:f>
        <x:v>50773200</x:v>
      </x:c>
      <x:c r="J820" s="22" t="n">
        <x:f>IF(I820="","",I820*H820)</x:f>
        <x:v>16079872.440000001</x:v>
      </x:c>
      <x:c r="K820" t="str">
        <x:f>IF(G820="","MISSING OEWS",IF(ISNUMBER(H820),"MATCHED","MISSING WHARTON"))</x:f>
        <x:v>MATCHED</x:v>
      </x:c>
    </x:row>
    <x:row r="821">
      <x:c r="A821" t="str">
        <x:v>23</x:v>
      </x:c>
      <x:c r="B821" t="str">
        <x:v>Construction</x:v>
      </x:c>
      <x:c r="C821" t="str">
        <x:v>41-9099</x:v>
      </x:c>
      <x:c r="D821" t="str">
        <x:v>Sales and Related Workers, All Other</x:v>
      </x:c>
      <x:c r="E821" s="22" t="n">
        <x:v>2670</x:v>
      </x:c>
      <x:c r="F821" s="22" t="n">
        <x:v>52790</x:v>
      </x:c>
      <x:c r="G821" s="22" t="n">
        <x:f>IF(OR(E821="",F821=""),"",E821*F821)</x:f>
        <x:v>140949300</x:v>
      </x:c>
      <x:c r="H821" s="36"/>
      <x:c r="I821" s="22" t="str">
        <x:f>IF(G821="","",IF(ISNUMBER(H821),G821,""))</x:f>
      </x:c>
      <x:c r="J821" s="22" t="str">
        <x:f>IF(I821="","",I821*H821)</x:f>
      </x:c>
      <x:c r="K821" t="str">
        <x:f>IF(G821="","MISSING OEWS",IF(ISNUMBER(H821),"MATCHED","MISSING WHARTON"))</x:f>
        <x:v>MISSING WHARTON</x:v>
      </x:c>
    </x:row>
    <x:row r="822">
      <x:c r="A822" t="str">
        <x:v>23</x:v>
      </x:c>
      <x:c r="B822" t="str">
        <x:v>Construction</x:v>
      </x:c>
      <x:c r="C822" t="str">
        <x:v>43-1011</x:v>
      </x:c>
      <x:c r="D822" t="str">
        <x:v>First-Line Supervisors of Office and Administrative Support Workers</x:v>
      </x:c>
      <x:c r="E822" s="22" t="n">
        <x:v>55420</x:v>
      </x:c>
      <x:c r="F822" s="22" t="n">
        <x:v>74780</x:v>
      </x:c>
      <x:c r="G822" s="22" t="n">
        <x:f>IF(OR(E822="",F822=""),"",E822*F822)</x:f>
        <x:v>4144307600</x:v>
      </x:c>
      <x:c r="H822" s="36" t="n">
        <x:v>0.5034000000000001</x:v>
      </x:c>
      <x:c r="I822" s="22" t="n">
        <x:f>IF(G822="","",IF(ISNUMBER(H822),G822,""))</x:f>
        <x:v>4144307600</x:v>
      </x:c>
      <x:c r="J822" s="22" t="n">
        <x:f>IF(I822="","",I822*H822)</x:f>
        <x:v>2086244445.8400004</x:v>
      </x:c>
      <x:c r="K822" t="str">
        <x:f>IF(G822="","MISSING OEWS",IF(ISNUMBER(H822),"MATCHED","MISSING WHARTON"))</x:f>
        <x:v>MATCHED</x:v>
      </x:c>
    </x:row>
    <x:row r="823">
      <x:c r="A823" t="str">
        <x:v>23</x:v>
      </x:c>
      <x:c r="B823" t="str">
        <x:v>Construction</x:v>
      </x:c>
      <x:c r="C823" t="str">
        <x:v>43-2011</x:v>
      </x:c>
      <x:c r="D823" t="str">
        <x:v>Switchboard Operators, Including Answering Service</x:v>
      </x:c>
      <x:c r="E823" s="22"/>
      <x:c r="F823" s="22" t="n">
        <x:v>45810</x:v>
      </x:c>
      <x:c r="G823" s="22" t="str">
        <x:f>IF(OR(E823="",F823=""),"",E823*F823)</x:f>
      </x:c>
      <x:c r="H823" s="36" t="n">
        <x:v>0.7579</x:v>
      </x:c>
      <x:c r="I823" s="22" t="str">
        <x:f>IF(G823="","",IF(ISNUMBER(H823),G823,""))</x:f>
      </x:c>
      <x:c r="J823" s="22" t="str">
        <x:f>IF(I823="","",I823*H823)</x:f>
      </x:c>
      <x:c r="K823" t="str">
        <x:f>IF(G823="","MISSING OEWS",IF(ISNUMBER(H823),"MATCHED","MISSING WHARTON"))</x:f>
        <x:v>MISSING OEWS</x:v>
      </x:c>
    </x:row>
    <x:row r="824">
      <x:c r="A824" t="str">
        <x:v>23</x:v>
      </x:c>
      <x:c r="B824" t="str">
        <x:v>Construction</x:v>
      </x:c>
      <x:c r="C824" t="str">
        <x:v>43-3011</x:v>
      </x:c>
      <x:c r="D824" t="str">
        <x:v>Bill and Account Collectors</x:v>
      </x:c>
      <x:c r="E824" s="22" t="n">
        <x:v>1260</x:v>
      </x:c>
      <x:c r="F824" s="22" t="n">
        <x:v>55490</x:v>
      </x:c>
      <x:c r="G824" s="22" t="n">
        <x:f>IF(OR(E824="",F824=""),"",E824*F824)</x:f>
        <x:v>69917400</x:v>
      </x:c>
      <x:c r="H824" s="36" t="n">
        <x:v>0.9</x:v>
      </x:c>
      <x:c r="I824" s="22" t="n">
        <x:f>IF(G824="","",IF(ISNUMBER(H824),G824,""))</x:f>
        <x:v>69917400</x:v>
      </x:c>
      <x:c r="J824" s="22" t="n">
        <x:f>IF(I824="","",I824*H824)</x:f>
        <x:v>62925660</x:v>
      </x:c>
      <x:c r="K824" t="str">
        <x:f>IF(G824="","MISSING OEWS",IF(ISNUMBER(H824),"MATCHED","MISSING WHARTON"))</x:f>
        <x:v>MATCHED</x:v>
      </x:c>
    </x:row>
    <x:row r="825">
      <x:c r="A825" t="str">
        <x:v>23</x:v>
      </x:c>
      <x:c r="B825" t="str">
        <x:v>Construction</x:v>
      </x:c>
      <x:c r="C825" t="str">
        <x:v>43-3021</x:v>
      </x:c>
      <x:c r="D825" t="str">
        <x:v>Billing and Posting Clerks</x:v>
      </x:c>
      <x:c r="E825" s="22" t="n">
        <x:v>9590</x:v>
      </x:c>
      <x:c r="F825" s="22" t="n">
        <x:v>53780</x:v>
      </x:c>
      <x:c r="G825" s="22" t="n">
        <x:f>IF(OR(E825="",F825=""),"",E825*F825)</x:f>
        <x:v>515750200</x:v>
      </x:c>
      <x:c r="H825" s="36" t="n">
        <x:v>0.8617</x:v>
      </x:c>
      <x:c r="I825" s="22" t="n">
        <x:f>IF(G825="","",IF(ISNUMBER(H825),G825,""))</x:f>
        <x:v>515750200</x:v>
      </x:c>
      <x:c r="J825" s="22" t="n">
        <x:f>IF(I825="","",I825*H825)</x:f>
        <x:v>444421947.34000003</x:v>
      </x:c>
      <x:c r="K825" t="str">
        <x:f>IF(G825="","MISSING OEWS",IF(ISNUMBER(H825),"MATCHED","MISSING WHARTON"))</x:f>
        <x:v>MATCHED</x:v>
      </x:c>
    </x:row>
    <x:row r="826">
      <x:c r="A826" t="str">
        <x:v>23</x:v>
      </x:c>
      <x:c r="B826" t="str">
        <x:v>Construction</x:v>
      </x:c>
      <x:c r="C826" t="str">
        <x:v>43-3031</x:v>
      </x:c>
      <x:c r="D826" t="str">
        <x:v>Bookkeeping, Accounting, and Auditing Clerks</x:v>
      </x:c>
      <x:c r="E826" s="22" t="n">
        <x:v>116680</x:v>
      </x:c>
      <x:c r="F826" s="22" t="n">
        <x:v>55630</x:v>
      </x:c>
      <x:c r="G826" s="22" t="n">
        <x:f>IF(OR(E826="",F826=""),"",E826*F826)</x:f>
        <x:v>6490908400</x:v>
      </x:c>
      <x:c r="H826" s="36" t="n">
        <x:v>0.9517</x:v>
      </x:c>
      <x:c r="I826" s="22" t="n">
        <x:f>IF(G826="","",IF(ISNUMBER(H826),G826,""))</x:f>
        <x:v>6490908400</x:v>
      </x:c>
      <x:c r="J826" s="22" t="n">
        <x:f>IF(I826="","",I826*H826)</x:f>
        <x:v>6177397524.28</x:v>
      </x:c>
      <x:c r="K826" t="str">
        <x:f>IF(G826="","MISSING OEWS",IF(ISNUMBER(H826),"MATCHED","MISSING WHARTON"))</x:f>
        <x:v>MATCHED</x:v>
      </x:c>
    </x:row>
    <x:row r="827">
      <x:c r="A827" t="str">
        <x:v>23</x:v>
      </x:c>
      <x:c r="B827" t="str">
        <x:v>Construction</x:v>
      </x:c>
      <x:c r="C827" t="str">
        <x:v>43-3051</x:v>
      </x:c>
      <x:c r="D827" t="str">
        <x:v>Payroll and Timekeeping Clerks</x:v>
      </x:c>
      <x:c r="E827" s="22" t="n">
        <x:v>15930</x:v>
      </x:c>
      <x:c r="F827" s="22" t="n">
        <x:v>59660</x:v>
      </x:c>
      <x:c r="G827" s="22" t="n">
        <x:f>IF(OR(E827="",F827=""),"",E827*F827)</x:f>
        <x:v>950383800</x:v>
      </x:c>
      <x:c r="H827" s="36" t="n">
        <x:v>0.9409000000000001</x:v>
      </x:c>
      <x:c r="I827" s="22" t="n">
        <x:f>IF(G827="","",IF(ISNUMBER(H827),G827,""))</x:f>
        <x:v>950383800</x:v>
      </x:c>
      <x:c r="J827" s="22" t="n">
        <x:f>IF(I827="","",I827*H827)</x:f>
        <x:v>894216117.4200001</x:v>
      </x:c>
      <x:c r="K827" t="str">
        <x:f>IF(G827="","MISSING OEWS",IF(ISNUMBER(H827),"MATCHED","MISSING WHARTON"))</x:f>
        <x:v>MATCHED</x:v>
      </x:c>
    </x:row>
    <x:row r="828">
      <x:c r="A828" t="str">
        <x:v>23</x:v>
      </x:c>
      <x:c r="B828" t="str">
        <x:v>Construction</x:v>
      </x:c>
      <x:c r="C828" t="str">
        <x:v>43-3061</x:v>
      </x:c>
      <x:c r="D828" t="str">
        <x:v>Procurement Clerks</x:v>
      </x:c>
      <x:c r="E828" s="22" t="n">
        <x:v>2590</x:v>
      </x:c>
      <x:c r="F828" s="22" t="n">
        <x:v>52060</x:v>
      </x:c>
      <x:c r="G828" s="22" t="n">
        <x:f>IF(OR(E828="",F828=""),"",E828*F828)</x:f>
        <x:v>134835400</x:v>
      </x:c>
      <x:c r="H828" s="36" t="n">
        <x:v>0.8237000000000001</x:v>
      </x:c>
      <x:c r="I828" s="22" t="n">
        <x:f>IF(G828="","",IF(ISNUMBER(H828),G828,""))</x:f>
        <x:v>134835400</x:v>
      </x:c>
      <x:c r="J828" s="22" t="n">
        <x:f>IF(I828="","",I828*H828)</x:f>
        <x:v>111063918.98000002</x:v>
      </x:c>
      <x:c r="K828" t="str">
        <x:f>IF(G828="","MISSING OEWS",IF(ISNUMBER(H828),"MATCHED","MISSING WHARTON"))</x:f>
        <x:v>MATCHED</x:v>
      </x:c>
    </x:row>
    <x:row r="829">
      <x:c r="A829" t="str">
        <x:v>23</x:v>
      </x:c>
      <x:c r="B829" t="str">
        <x:v>Construction</x:v>
      </x:c>
      <x:c r="C829" t="str">
        <x:v>43-3099</x:v>
      </x:c>
      <x:c r="D829" t="str">
        <x:v>Financial Clerks, All Other</x:v>
      </x:c>
      <x:c r="E829" s="22" t="n">
        <x:v>140</x:v>
      </x:c>
      <x:c r="F829" s="22" t="n">
        <x:v>60220</x:v>
      </x:c>
      <x:c r="G829" s="22" t="n">
        <x:f>IF(OR(E829="",F829=""),"",E829*F829)</x:f>
        <x:v>8430800</x:v>
      </x:c>
      <x:c r="H829" s="36"/>
      <x:c r="I829" s="22" t="str">
        <x:f>IF(G829="","",IF(ISNUMBER(H829),G829,""))</x:f>
      </x:c>
      <x:c r="J829" s="22" t="str">
        <x:f>IF(I829="","",I829*H829)</x:f>
      </x:c>
      <x:c r="K829" t="str">
        <x:f>IF(G829="","MISSING OEWS",IF(ISNUMBER(H829),"MATCHED","MISSING WHARTON"))</x:f>
        <x:v>MISSING WHARTON</x:v>
      </x:c>
    </x:row>
    <x:row r="830">
      <x:c r="A830" t="str">
        <x:v>23</x:v>
      </x:c>
      <x:c r="B830" t="str">
        <x:v>Construction</x:v>
      </x:c>
      <x:c r="C830" t="str">
        <x:v>43-4041</x:v>
      </x:c>
      <x:c r="D830" t="str">
        <x:v>Credit Authorizers, Checkers, and Clerks</x:v>
      </x:c>
      <x:c r="E830" s="22" t="n">
        <x:v>40</x:v>
      </x:c>
      <x:c r="F830" s="22" t="n">
        <x:v>55970</x:v>
      </x:c>
      <x:c r="G830" s="22" t="n">
        <x:f>IF(OR(E830="",F830=""),"",E830*F830)</x:f>
        <x:v>2238800</x:v>
      </x:c>
      <x:c r="H830" s="36" t="n">
        <x:v>0.9469</x:v>
      </x:c>
      <x:c r="I830" s="22" t="n">
        <x:f>IF(G830="","",IF(ISNUMBER(H830),G830,""))</x:f>
        <x:v>2238800</x:v>
      </x:c>
      <x:c r="J830" s="22" t="n">
        <x:f>IF(I830="","",I830*H830)</x:f>
        <x:v>2119919.7199999997</x:v>
      </x:c>
      <x:c r="K830" t="str">
        <x:f>IF(G830="","MISSING OEWS",IF(ISNUMBER(H830),"MATCHED","MISSING WHARTON"))</x:f>
        <x:v>MATCHED</x:v>
      </x:c>
    </x:row>
    <x:row r="831">
      <x:c r="A831" t="str">
        <x:v>23</x:v>
      </x:c>
      <x:c r="B831" t="str">
        <x:v>Construction</x:v>
      </x:c>
      <x:c r="C831" t="str">
        <x:v>43-4051</x:v>
      </x:c>
      <x:c r="D831" t="str">
        <x:v>Customer Service Representatives</x:v>
      </x:c>
      <x:c r="E831" s="22" t="n">
        <x:v>39810</x:v>
      </x:c>
      <x:c r="F831" s="22" t="n">
        <x:v>50420</x:v>
      </x:c>
      <x:c r="G831" s="22" t="n">
        <x:f>IF(OR(E831="",F831=""),"",E831*F831)</x:f>
        <x:v>2007220200</x:v>
      </x:c>
      <x:c r="H831" s="36" t="n">
        <x:v>0.82</x:v>
      </x:c>
      <x:c r="I831" s="22" t="n">
        <x:f>IF(G831="","",IF(ISNUMBER(H831),G831,""))</x:f>
        <x:v>2007220200</x:v>
      </x:c>
      <x:c r="J831" s="22" t="n">
        <x:f>IF(I831="","",I831*H831)</x:f>
        <x:v>1645920564</x:v>
      </x:c>
      <x:c r="K831" t="str">
        <x:f>IF(G831="","MISSING OEWS",IF(ISNUMBER(H831),"MATCHED","MISSING WHARTON"))</x:f>
        <x:v>MATCHED</x:v>
      </x:c>
    </x:row>
    <x:row r="832">
      <x:c r="A832" t="str">
        <x:v>23</x:v>
      </x:c>
      <x:c r="B832" t="str">
        <x:v>Construction</x:v>
      </x:c>
      <x:c r="C832" t="str">
        <x:v>43-4071</x:v>
      </x:c>
      <x:c r="D832" t="str">
        <x:v>File Clerks</x:v>
      </x:c>
      <x:c r="E832" s="22" t="n">
        <x:v>1360</x:v>
      </x:c>
      <x:c r="F832" s="22" t="n">
        <x:v>39700</x:v>
      </x:c>
      <x:c r="G832" s="22" t="n">
        <x:f>IF(OR(E832="",F832=""),"",E832*F832)</x:f>
        <x:v>53992000</x:v>
      </x:c>
      <x:c r="H832" s="36" t="n">
        <x:v>0.7526</x:v>
      </x:c>
      <x:c r="I832" s="22" t="n">
        <x:f>IF(G832="","",IF(ISNUMBER(H832),G832,""))</x:f>
        <x:v>53992000</x:v>
      </x:c>
      <x:c r="J832" s="22" t="n">
        <x:f>IF(I832="","",I832*H832)</x:f>
        <x:v>40634379.2</x:v>
      </x:c>
      <x:c r="K832" t="str">
        <x:f>IF(G832="","MISSING OEWS",IF(ISNUMBER(H832),"MATCHED","MISSING WHARTON"))</x:f>
        <x:v>MATCHED</x:v>
      </x:c>
    </x:row>
    <x:row r="833">
      <x:c r="A833" t="str">
        <x:v>23</x:v>
      </x:c>
      <x:c r="B833" t="str">
        <x:v>Construction</x:v>
      </x:c>
      <x:c r="C833" t="str">
        <x:v>43-4131</x:v>
      </x:c>
      <x:c r="D833" t="str">
        <x:v>Loan Interviewers and Clerks</x:v>
      </x:c>
      <x:c r="E833" s="22" t="n">
        <x:v>570</x:v>
      </x:c>
      <x:c r="F833" s="22" t="n">
        <x:v>60510</x:v>
      </x:c>
      <x:c r="G833" s="22" t="n">
        <x:f>IF(OR(E833="",F833=""),"",E833*F833)</x:f>
        <x:v>34490700</x:v>
      </x:c>
      <x:c r="H833" s="36" t="n">
        <x:v>0.9111</x:v>
      </x:c>
      <x:c r="I833" s="22" t="n">
        <x:f>IF(G833="","",IF(ISNUMBER(H833),G833,""))</x:f>
        <x:v>34490700</x:v>
      </x:c>
      <x:c r="J833" s="22" t="n">
        <x:f>IF(I833="","",I833*H833)</x:f>
        <x:v>31424476.77</x:v>
      </x:c>
      <x:c r="K833" t="str">
        <x:f>IF(G833="","MISSING OEWS",IF(ISNUMBER(H833),"MATCHED","MISSING WHARTON"))</x:f>
        <x:v>MATCHED</x:v>
      </x:c>
    </x:row>
    <x:row r="834">
      <x:c r="A834" t="str">
        <x:v>23</x:v>
      </x:c>
      <x:c r="B834" t="str">
        <x:v>Construction</x:v>
      </x:c>
      <x:c r="C834" t="str">
        <x:v>43-4151</x:v>
      </x:c>
      <x:c r="D834" t="str">
        <x:v>Order Clerks</x:v>
      </x:c>
      <x:c r="E834" s="22" t="n">
        <x:v>1000</x:v>
      </x:c>
      <x:c r="F834" s="22" t="n">
        <x:v>46870</x:v>
      </x:c>
      <x:c r="G834" s="22" t="n">
        <x:f>IF(OR(E834="",F834=""),"",E834*F834)</x:f>
        <x:v>46870000</x:v>
      </x:c>
      <x:c r="H834" s="36" t="n">
        <x:v>0.9553</x:v>
      </x:c>
      <x:c r="I834" s="22" t="n">
        <x:f>IF(G834="","",IF(ISNUMBER(H834),G834,""))</x:f>
        <x:v>46870000</x:v>
      </x:c>
      <x:c r="J834" s="22" t="n">
        <x:f>IF(I834="","",I834*H834)</x:f>
        <x:v>44774911</x:v>
      </x:c>
      <x:c r="K834" t="str">
        <x:f>IF(G834="","MISSING OEWS",IF(ISNUMBER(H834),"MATCHED","MISSING WHARTON"))</x:f>
        <x:v>MATCHED</x:v>
      </x:c>
    </x:row>
    <x:row r="835">
      <x:c r="A835" t="str">
        <x:v>23</x:v>
      </x:c>
      <x:c r="B835" t="str">
        <x:v>Construction</x:v>
      </x:c>
      <x:c r="C835" t="str">
        <x:v>43-4161</x:v>
      </x:c>
      <x:c r="D835" t="str">
        <x:v>Human Resources Assistants, Except Payroll and Timekeeping</x:v>
      </x:c>
      <x:c r="E835" s="22" t="n">
        <x:v>1610</x:v>
      </x:c>
      <x:c r="F835" s="22" t="n">
        <x:v>53470</x:v>
      </x:c>
      <x:c r="G835" s="22" t="n">
        <x:f>IF(OR(E835="",F835=""),"",E835*F835)</x:f>
        <x:v>86086700</x:v>
      </x:c>
      <x:c r="H835" s="36" t="n">
        <x:v>0.8342</x:v>
      </x:c>
      <x:c r="I835" s="22" t="n">
        <x:f>IF(G835="","",IF(ISNUMBER(H835),G835,""))</x:f>
        <x:v>86086700</x:v>
      </x:c>
      <x:c r="J835" s="22" t="n">
        <x:f>IF(I835="","",I835*H835)</x:f>
        <x:v>71813525.14</x:v>
      </x:c>
      <x:c r="K835" t="str">
        <x:f>IF(G835="","MISSING OEWS",IF(ISNUMBER(H835),"MATCHED","MISSING WHARTON"))</x:f>
        <x:v>MATCHED</x:v>
      </x:c>
    </x:row>
    <x:row r="836">
      <x:c r="A836" t="str">
        <x:v>23</x:v>
      </x:c>
      <x:c r="B836" t="str">
        <x:v>Construction</x:v>
      </x:c>
      <x:c r="C836" t="str">
        <x:v>43-4171</x:v>
      </x:c>
      <x:c r="D836" t="str">
        <x:v>Receptionists and Information Clerks</x:v>
      </x:c>
      <x:c r="E836" s="22" t="n">
        <x:v>17610</x:v>
      </x:c>
      <x:c r="F836" s="22" t="n">
        <x:v>40820</x:v>
      </x:c>
      <x:c r="G836" s="22" t="n">
        <x:f>IF(OR(E836="",F836=""),"",E836*F836)</x:f>
        <x:v>718840200</x:v>
      </x:c>
      <x:c r="H836" s="36" t="n">
        <x:v>0.7368000000000001</x:v>
      </x:c>
      <x:c r="I836" s="22" t="n">
        <x:f>IF(G836="","",IF(ISNUMBER(H836),G836,""))</x:f>
        <x:v>718840200</x:v>
      </x:c>
      <x:c r="J836" s="22" t="n">
        <x:f>IF(I836="","",I836*H836)</x:f>
        <x:v>529641459.3600001</x:v>
      </x:c>
      <x:c r="K836" t="str">
        <x:f>IF(G836="","MISSING OEWS",IF(ISNUMBER(H836),"MATCHED","MISSING WHARTON"))</x:f>
        <x:v>MATCHED</x:v>
      </x:c>
    </x:row>
    <x:row r="837">
      <x:c r="A837" t="str">
        <x:v>23</x:v>
      </x:c>
      <x:c r="B837" t="str">
        <x:v>Construction</x:v>
      </x:c>
      <x:c r="C837" t="str">
        <x:v>43-4199</x:v>
      </x:c>
      <x:c r="D837" t="str">
        <x:v>Information and Record Clerks, All Other</x:v>
      </x:c>
      <x:c r="E837" s="22" t="n">
        <x:v>780</x:v>
      </x:c>
      <x:c r="F837" s="22" t="n">
        <x:v>59870</x:v>
      </x:c>
      <x:c r="G837" s="22" t="n">
        <x:f>IF(OR(E837="",F837=""),"",E837*F837)</x:f>
        <x:v>46698600</x:v>
      </x:c>
      <x:c r="H837" s="36"/>
      <x:c r="I837" s="22" t="str">
        <x:f>IF(G837="","",IF(ISNUMBER(H837),G837,""))</x:f>
      </x:c>
      <x:c r="J837" s="22" t="str">
        <x:f>IF(I837="","",I837*H837)</x:f>
      </x:c>
      <x:c r="K837" t="str">
        <x:f>IF(G837="","MISSING OEWS",IF(ISNUMBER(H837),"MATCHED","MISSING WHARTON"))</x:f>
        <x:v>MISSING WHARTON</x:v>
      </x:c>
    </x:row>
    <x:row r="838">
      <x:c r="A838" t="str">
        <x:v>23</x:v>
      </x:c>
      <x:c r="B838" t="str">
        <x:v>Construction</x:v>
      </x:c>
      <x:c r="C838" t="str">
        <x:v>43-5021</x:v>
      </x:c>
      <x:c r="D838" t="str">
        <x:v>Couriers and Messengers</x:v>
      </x:c>
      <x:c r="E838" s="22" t="n">
        <x:v>560</x:v>
      </x:c>
      <x:c r="F838" s="22" t="n">
        <x:v>36900</x:v>
      </x:c>
      <x:c r="G838" s="22" t="n">
        <x:f>IF(OR(E838="",F838=""),"",E838*F838)</x:f>
        <x:v>20664000</x:v>
      </x:c>
      <x:c r="H838" s="36" t="n">
        <x:v>0.2235</x:v>
      </x:c>
      <x:c r="I838" s="22" t="n">
        <x:f>IF(G838="","",IF(ISNUMBER(H838),G838,""))</x:f>
        <x:v>20664000</x:v>
      </x:c>
      <x:c r="J838" s="22" t="n">
        <x:f>IF(I838="","",I838*H838)</x:f>
        <x:v>4618404</x:v>
      </x:c>
      <x:c r="K838" t="str">
        <x:f>IF(G838="","MISSING OEWS",IF(ISNUMBER(H838),"MATCHED","MISSING WHARTON"))</x:f>
        <x:v>MATCHED</x:v>
      </x:c>
    </x:row>
    <x:row r="839">
      <x:c r="A839" t="str">
        <x:v>23</x:v>
      </x:c>
      <x:c r="B839" t="str">
        <x:v>Construction</x:v>
      </x:c>
      <x:c r="C839" t="str">
        <x:v>43-5032</x:v>
      </x:c>
      <x:c r="D839" t="str">
        <x:v>Dispatchers, Except Police, Fire, and Ambulance</x:v>
      </x:c>
      <x:c r="E839" s="22" t="n">
        <x:v>18890</x:v>
      </x:c>
      <x:c r="F839" s="22" t="n">
        <x:v>53010</x:v>
      </x:c>
      <x:c r="G839" s="22" t="n">
        <x:f>IF(OR(E839="",F839=""),"",E839*F839)</x:f>
        <x:v>1001358900</x:v>
      </x:c>
      <x:c r="H839" s="36" t="n">
        <x:v>0.8192</x:v>
      </x:c>
      <x:c r="I839" s="22" t="n">
        <x:f>IF(G839="","",IF(ISNUMBER(H839),G839,""))</x:f>
        <x:v>1001358900</x:v>
      </x:c>
      <x:c r="J839" s="22" t="n">
        <x:f>IF(I839="","",I839*H839)</x:f>
        <x:v>820313210.88</x:v>
      </x:c>
      <x:c r="K839" t="str">
        <x:f>IF(G839="","MISSING OEWS",IF(ISNUMBER(H839),"MATCHED","MISSING WHARTON"))</x:f>
        <x:v>MATCHED</x:v>
      </x:c>
    </x:row>
    <x:row r="840">
      <x:c r="A840" t="str">
        <x:v>23</x:v>
      </x:c>
      <x:c r="B840" t="str">
        <x:v>Construction</x:v>
      </x:c>
      <x:c r="C840" t="str">
        <x:v>43-5041</x:v>
      </x:c>
      <x:c r="D840" t="str">
        <x:v>Meter Readers, Utilities</x:v>
      </x:c>
      <x:c r="E840" s="22" t="n">
        <x:v>370</x:v>
      </x:c>
      <x:c r="F840" s="22" t="n">
        <x:v>43410</x:v>
      </x:c>
      <x:c r="G840" s="22" t="n">
        <x:f>IF(OR(E840="",F840=""),"",E840*F840)</x:f>
        <x:v>16061700</x:v>
      </x:c>
      <x:c r="H840" s="36" t="n">
        <x:v>0.3654</x:v>
      </x:c>
      <x:c r="I840" s="22" t="n">
        <x:f>IF(G840="","",IF(ISNUMBER(H840),G840,""))</x:f>
        <x:v>16061700</x:v>
      </x:c>
      <x:c r="J840" s="22" t="n">
        <x:f>IF(I840="","",I840*H840)</x:f>
        <x:v>5868945.18</x:v>
      </x:c>
      <x:c r="K840" t="str">
        <x:f>IF(G840="","MISSING OEWS",IF(ISNUMBER(H840),"MATCHED","MISSING WHARTON"))</x:f>
        <x:v>MATCHED</x:v>
      </x:c>
    </x:row>
    <x:row r="841">
      <x:c r="A841" t="str">
        <x:v>23</x:v>
      </x:c>
      <x:c r="B841" t="str">
        <x:v>Construction</x:v>
      </x:c>
      <x:c r="C841" t="str">
        <x:v>43-5061</x:v>
      </x:c>
      <x:c r="D841" t="str">
        <x:v>Production, Planning, and Expediting Clerks</x:v>
      </x:c>
      <x:c r="E841" s="22" t="n">
        <x:v>23610</x:v>
      </x:c>
      <x:c r="F841" s="22" t="n">
        <x:v>62870</x:v>
      </x:c>
      <x:c r="G841" s="22" t="n">
        <x:f>IF(OR(E841="",F841=""),"",E841*F841)</x:f>
        <x:v>1484360700</x:v>
      </x:c>
      <x:c r="H841" s="36" t="n">
        <x:v>0.7794</x:v>
      </x:c>
      <x:c r="I841" s="22" t="n">
        <x:f>IF(G841="","",IF(ISNUMBER(H841),G841,""))</x:f>
        <x:v>1484360700</x:v>
      </x:c>
      <x:c r="J841" s="22" t="n">
        <x:f>IF(I841="","",I841*H841)</x:f>
        <x:v>1156910729.58</x:v>
      </x:c>
      <x:c r="K841" t="str">
        <x:f>IF(G841="","MISSING OEWS",IF(ISNUMBER(H841),"MATCHED","MISSING WHARTON"))</x:f>
        <x:v>MATCHED</x:v>
      </x:c>
    </x:row>
    <x:row r="842">
      <x:c r="A842" t="str">
        <x:v>23</x:v>
      </x:c>
      <x:c r="B842" t="str">
        <x:v>Construction</x:v>
      </x:c>
      <x:c r="C842" t="str">
        <x:v>43-5071</x:v>
      </x:c>
      <x:c r="D842" t="str">
        <x:v>Shipping, Receiving, and Inventory Clerks</x:v>
      </x:c>
      <x:c r="E842" s="22" t="n">
        <x:v>11740</x:v>
      </x:c>
      <x:c r="F842" s="22" t="n">
        <x:v>52170</x:v>
      </x:c>
      <x:c r="G842" s="22" t="n">
        <x:f>IF(OR(E842="",F842=""),"",E842*F842)</x:f>
        <x:v>612475800</x:v>
      </x:c>
      <x:c r="H842" s="36" t="n">
        <x:v>0.6455</x:v>
      </x:c>
      <x:c r="I842" s="22" t="n">
        <x:f>IF(G842="","",IF(ISNUMBER(H842),G842,""))</x:f>
        <x:v>612475800</x:v>
      </x:c>
      <x:c r="J842" s="22" t="n">
        <x:f>IF(I842="","",I842*H842)</x:f>
        <x:v>395353128.9</x:v>
      </x:c>
      <x:c r="K842" t="str">
        <x:f>IF(G842="","MISSING OEWS",IF(ISNUMBER(H842),"MATCHED","MISSING WHARTON"))</x:f>
        <x:v>MATCHED</x:v>
      </x:c>
    </x:row>
    <x:row r="843">
      <x:c r="A843" t="str">
        <x:v>23</x:v>
      </x:c>
      <x:c r="B843" t="str">
        <x:v>Construction</x:v>
      </x:c>
      <x:c r="C843" t="str">
        <x:v>43-5111</x:v>
      </x:c>
      <x:c r="D843" t="str">
        <x:v>Weighers, Measurers, Checkers, and Samplers, Recordkeeping</x:v>
      </x:c>
      <x:c r="E843" s="22" t="n">
        <x:v>550</x:v>
      </x:c>
      <x:c r="F843" s="22" t="n">
        <x:v>48670</x:v>
      </x:c>
      <x:c r="G843" s="22" t="n">
        <x:f>IF(OR(E843="",F843=""),"",E843*F843)</x:f>
        <x:v>26768500</x:v>
      </x:c>
      <x:c r="H843" s="36" t="n">
        <x:v>0.2932</x:v>
      </x:c>
      <x:c r="I843" s="22" t="n">
        <x:f>IF(G843="","",IF(ISNUMBER(H843),G843,""))</x:f>
        <x:v>26768500</x:v>
      </x:c>
      <x:c r="J843" s="22" t="n">
        <x:f>IF(I843="","",I843*H843)</x:f>
        <x:v>7848524.2</x:v>
      </x:c>
      <x:c r="K843" t="str">
        <x:f>IF(G843="","MISSING OEWS",IF(ISNUMBER(H843),"MATCHED","MISSING WHARTON"))</x:f>
        <x:v>MATCHED</x:v>
      </x:c>
    </x:row>
    <x:row r="844">
      <x:c r="A844" t="str">
        <x:v>23</x:v>
      </x:c>
      <x:c r="B844" t="str">
        <x:v>Construction</x:v>
      </x:c>
      <x:c r="C844" t="str">
        <x:v>43-6011</x:v>
      </x:c>
      <x:c r="D844" t="str">
        <x:v>Executive Secretaries and Executive Administrative Assistants</x:v>
      </x:c>
      <x:c r="E844" s="22" t="n">
        <x:v>18450</x:v>
      </x:c>
      <x:c r="F844" s="22" t="n">
        <x:v>77410</x:v>
      </x:c>
      <x:c r="G844" s="22" t="n">
        <x:f>IF(OR(E844="",F844=""),"",E844*F844)</x:f>
        <x:v>1428214500</x:v>
      </x:c>
      <x:c r="H844" s="36" t="n">
        <x:v>0.7955</x:v>
      </x:c>
      <x:c r="I844" s="22" t="n">
        <x:f>IF(G844="","",IF(ISNUMBER(H844),G844,""))</x:f>
        <x:v>1428214500</x:v>
      </x:c>
      <x:c r="J844" s="22" t="n">
        <x:f>IF(I844="","",I844*H844)</x:f>
        <x:v>1136144634.75</x:v>
      </x:c>
      <x:c r="K844" t="str">
        <x:f>IF(G844="","MISSING OEWS",IF(ISNUMBER(H844),"MATCHED","MISSING WHARTON"))</x:f>
        <x:v>MATCHED</x:v>
      </x:c>
    </x:row>
    <x:row r="845">
      <x:c r="A845" t="str">
        <x:v>23</x:v>
      </x:c>
      <x:c r="B845" t="str">
        <x:v>Construction</x:v>
      </x:c>
      <x:c r="C845" t="str">
        <x:v>43-6012</x:v>
      </x:c>
      <x:c r="D845" t="str">
        <x:v>Legal Secretaries and Administrative Assistants</x:v>
      </x:c>
      <x:c r="E845" s="22" t="n">
        <x:v>180</x:v>
      </x:c>
      <x:c r="F845" s="22" t="n">
        <x:v>69560</x:v>
      </x:c>
      <x:c r="G845" s="22" t="n">
        <x:f>IF(OR(E845="",F845=""),"",E845*F845)</x:f>
        <x:v>12520800</x:v>
      </x:c>
      <x:c r="H845" s="36" t="n">
        <x:v>0.8679000000000001</x:v>
      </x:c>
      <x:c r="I845" s="22" t="n">
        <x:f>IF(G845="","",IF(ISNUMBER(H845),G845,""))</x:f>
        <x:v>12520800</x:v>
      </x:c>
      <x:c r="J845" s="22" t="n">
        <x:f>IF(I845="","",I845*H845)</x:f>
        <x:v>10866802.320000002</x:v>
      </x:c>
      <x:c r="K845" t="str">
        <x:f>IF(G845="","MISSING OEWS",IF(ISNUMBER(H845),"MATCHED","MISSING WHARTON"))</x:f>
        <x:v>MATCHED</x:v>
      </x:c>
    </x:row>
    <x:row r="846">
      <x:c r="A846" t="str">
        <x:v>23</x:v>
      </x:c>
      <x:c r="B846" t="str">
        <x:v>Construction</x:v>
      </x:c>
      <x:c r="C846" t="str">
        <x:v>43-6014</x:v>
      </x:c>
      <x:c r="D846" t="str">
        <x:v>Secretaries and Administrative Assistants, Except Legal, Medical, and Executive</x:v>
      </x:c>
      <x:c r="E846" s="22" t="n">
        <x:v>135720</x:v>
      </x:c>
      <x:c r="F846" s="22" t="n">
        <x:v>47720</x:v>
      </x:c>
      <x:c r="G846" s="22" t="n">
        <x:f>IF(OR(E846="",F846=""),"",E846*F846)</x:f>
        <x:v>6476558400</x:v>
      </x:c>
      <x:c r="H846" s="36" t="n">
        <x:v>0.8031</x:v>
      </x:c>
      <x:c r="I846" s="22" t="n">
        <x:f>IF(G846="","",IF(ISNUMBER(H846),G846,""))</x:f>
        <x:v>6476558400</x:v>
      </x:c>
      <x:c r="J846" s="22" t="n">
        <x:f>IF(I846="","",I846*H846)</x:f>
        <x:v>5201324051.04</x:v>
      </x:c>
      <x:c r="K846" t="str">
        <x:f>IF(G846="","MISSING OEWS",IF(ISNUMBER(H846),"MATCHED","MISSING WHARTON"))</x:f>
        <x:v>MATCHED</x:v>
      </x:c>
    </x:row>
    <x:row r="847">
      <x:c r="A847" t="str">
        <x:v>23</x:v>
      </x:c>
      <x:c r="B847" t="str">
        <x:v>Construction</x:v>
      </x:c>
      <x:c r="C847" t="str">
        <x:v>43-9021</x:v>
      </x:c>
      <x:c r="D847" t="str">
        <x:v>Data Entry Keyers</x:v>
      </x:c>
      <x:c r="E847" s="22" t="n">
        <x:v>2020</x:v>
      </x:c>
      <x:c r="F847" s="22" t="n">
        <x:v>44670</x:v>
      </x:c>
      <x:c r="G847" s="22" t="n">
        <x:f>IF(OR(E847="",F847=""),"",E847*F847)</x:f>
        <x:v>90233400</x:v>
      </x:c>
      <x:c r="H847" s="36" t="n">
        <x:v>0.75</x:v>
      </x:c>
      <x:c r="I847" s="22" t="n">
        <x:f>IF(G847="","",IF(ISNUMBER(H847),G847,""))</x:f>
        <x:v>90233400</x:v>
      </x:c>
      <x:c r="J847" s="22" t="n">
        <x:f>IF(I847="","",I847*H847)</x:f>
        <x:v>67675050</x:v>
      </x:c>
      <x:c r="K847" t="str">
        <x:f>IF(G847="","MISSING OEWS",IF(ISNUMBER(H847),"MATCHED","MISSING WHARTON"))</x:f>
        <x:v>MATCHED</x:v>
      </x:c>
    </x:row>
    <x:row r="848">
      <x:c r="A848" t="str">
        <x:v>23</x:v>
      </x:c>
      <x:c r="B848" t="str">
        <x:v>Construction</x:v>
      </x:c>
      <x:c r="C848" t="str">
        <x:v>43-9041</x:v>
      </x:c>
      <x:c r="D848" t="str">
        <x:v>Insurance Claims and Policy Processing Clerks</x:v>
      </x:c>
      <x:c r="E848" s="22" t="n">
        <x:v>70</x:v>
      </x:c>
      <x:c r="F848" s="22" t="n">
        <x:v>58280</x:v>
      </x:c>
      <x:c r="G848" s="22" t="n">
        <x:f>IF(OR(E848="",F848=""),"",E848*F848)</x:f>
        <x:v>4079600</x:v>
      </x:c>
      <x:c r="H848" s="36" t="n">
        <x:v>0.9519</x:v>
      </x:c>
      <x:c r="I848" s="22" t="n">
        <x:f>IF(G848="","",IF(ISNUMBER(H848),G848,""))</x:f>
        <x:v>4079600</x:v>
      </x:c>
      <x:c r="J848" s="22" t="n">
        <x:f>IF(I848="","",I848*H848)</x:f>
        <x:v>3883371.2399999998</x:v>
      </x:c>
      <x:c r="K848" t="str">
        <x:f>IF(G848="","MISSING OEWS",IF(ISNUMBER(H848),"MATCHED","MISSING WHARTON"))</x:f>
        <x:v>MATCHED</x:v>
      </x:c>
    </x:row>
    <x:row r="849">
      <x:c r="A849" t="str">
        <x:v>23</x:v>
      </x:c>
      <x:c r="B849" t="str">
        <x:v>Construction</x:v>
      </x:c>
      <x:c r="C849" t="str">
        <x:v>43-9051</x:v>
      </x:c>
      <x:c r="D849" t="str">
        <x:v>Mail Clerks and Mail Machine Operators, Except Postal Service</x:v>
      </x:c>
      <x:c r="E849" s="22"/>
      <x:c r="F849" s="22" t="n">
        <x:v>42350</x:v>
      </x:c>
      <x:c r="G849" s="22" t="str">
        <x:f>IF(OR(E849="",F849=""),"",E849*F849)</x:f>
      </x:c>
      <x:c r="H849" s="36" t="n">
        <x:v>0.231</x:v>
      </x:c>
      <x:c r="I849" s="22" t="str">
        <x:f>IF(G849="","",IF(ISNUMBER(H849),G849,""))</x:f>
      </x:c>
      <x:c r="J849" s="22" t="str">
        <x:f>IF(I849="","",I849*H849)</x:f>
      </x:c>
      <x:c r="K849" t="str">
        <x:f>IF(G849="","MISSING OEWS",IF(ISNUMBER(H849),"MATCHED","MISSING WHARTON"))</x:f>
        <x:v>MISSING OEWS</x:v>
      </x:c>
    </x:row>
    <x:row r="850">
      <x:c r="A850" t="str">
        <x:v>23</x:v>
      </x:c>
      <x:c r="B850" t="str">
        <x:v>Construction</x:v>
      </x:c>
      <x:c r="C850" t="str">
        <x:v>43-9061</x:v>
      </x:c>
      <x:c r="D850" t="str">
        <x:v>Office Clerks, General</x:v>
      </x:c>
      <x:c r="E850" s="22" t="n">
        <x:v>260720</x:v>
      </x:c>
      <x:c r="F850" s="22" t="n">
        <x:v>49570</x:v>
      </x:c>
      <x:c r="G850" s="22" t="n">
        <x:f>IF(OR(E850="",F850=""),"",E850*F850)</x:f>
        <x:v>12923890400</x:v>
      </x:c>
      <x:c r="H850" s="36" t="n">
        <x:v>0.7452</x:v>
      </x:c>
      <x:c r="I850" s="22" t="n">
        <x:f>IF(G850="","",IF(ISNUMBER(H850),G850,""))</x:f>
        <x:v>12923890400</x:v>
      </x:c>
      <x:c r="J850" s="22" t="n">
        <x:f>IF(I850="","",I850*H850)</x:f>
        <x:v>9630883126.08</x:v>
      </x:c>
      <x:c r="K850" t="str">
        <x:f>IF(G850="","MISSING OEWS",IF(ISNUMBER(H850),"MATCHED","MISSING WHARTON"))</x:f>
        <x:v>MATCHED</x:v>
      </x:c>
    </x:row>
    <x:row r="851">
      <x:c r="A851" t="str">
        <x:v>23</x:v>
      </x:c>
      <x:c r="B851" t="str">
        <x:v>Construction</x:v>
      </x:c>
      <x:c r="C851" t="str">
        <x:v>43-9071</x:v>
      </x:c>
      <x:c r="D851" t="str">
        <x:v>Office Machine Operators, Except Computer</x:v>
      </x:c>
      <x:c r="E851" s="22" t="n">
        <x:v>100</x:v>
      </x:c>
      <x:c r="F851" s="22" t="n">
        <x:v>53680</x:v>
      </x:c>
      <x:c r="G851" s="22" t="n">
        <x:f>IF(OR(E851="",F851=""),"",E851*F851)</x:f>
        <x:v>5368000</x:v>
      </x:c>
      <x:c r="H851" s="36" t="n">
        <x:v>0.2639</x:v>
      </x:c>
      <x:c r="I851" s="22" t="n">
        <x:f>IF(G851="","",IF(ISNUMBER(H851),G851,""))</x:f>
        <x:v>5368000</x:v>
      </x:c>
      <x:c r="J851" s="22" t="n">
        <x:f>IF(I851="","",I851*H851)</x:f>
        <x:v>1416615.2000000002</x:v>
      </x:c>
      <x:c r="K851" t="str">
        <x:f>IF(G851="","MISSING OEWS",IF(ISNUMBER(H851),"MATCHED","MISSING WHARTON"))</x:f>
        <x:v>MATCHED</x:v>
      </x:c>
    </x:row>
    <x:row r="852">
      <x:c r="A852" t="str">
        <x:v>23</x:v>
      </x:c>
      <x:c r="B852" t="str">
        <x:v>Construction</x:v>
      </x:c>
      <x:c r="C852" t="str">
        <x:v>43-9199</x:v>
      </x:c>
      <x:c r="D852" t="str">
        <x:v>Office and Administrative Support Workers, All Other</x:v>
      </x:c>
      <x:c r="E852" s="22" t="n">
        <x:v>3570</x:v>
      </x:c>
      <x:c r="F852" s="22" t="n">
        <x:v>56090</x:v>
      </x:c>
      <x:c r="G852" s="22" t="n">
        <x:f>IF(OR(E852="",F852=""),"",E852*F852)</x:f>
        <x:v>200241300</x:v>
      </x:c>
      <x:c r="H852" s="36"/>
      <x:c r="I852" s="22" t="str">
        <x:f>IF(G852="","",IF(ISNUMBER(H852),G852,""))</x:f>
      </x:c>
      <x:c r="J852" s="22" t="str">
        <x:f>IF(I852="","",I852*H852)</x:f>
      </x:c>
      <x:c r="K852" t="str">
        <x:f>IF(G852="","MISSING OEWS",IF(ISNUMBER(H852),"MATCHED","MISSING WHARTON"))</x:f>
        <x:v>MISSING WHARTON</x:v>
      </x:c>
    </x:row>
    <x:row r="853">
      <x:c r="A853" t="str">
        <x:v>23</x:v>
      </x:c>
      <x:c r="B853" t="str">
        <x:v>Construction</x:v>
      </x:c>
      <x:c r="C853" t="str">
        <x:v>45-1011</x:v>
      </x:c>
      <x:c r="D853" t="str">
        <x:v>First-Line Supervisors of Farming, Fishing, and Forestry Workers</x:v>
      </x:c>
      <x:c r="E853" s="22" t="n">
        <x:v>80</x:v>
      </x:c>
      <x:c r="F853" s="22" t="n">
        <x:v>60430</x:v>
      </x:c>
      <x:c r="G853" s="22" t="n">
        <x:f>IF(OR(E853="",F853=""),"",E853*F853)</x:f>
        <x:v>4834400</x:v>
      </x:c>
      <x:c r="H853" s="36" t="n">
        <x:v>0.22</x:v>
      </x:c>
      <x:c r="I853" s="22" t="n">
        <x:f>IF(G853="","",IF(ISNUMBER(H853),G853,""))</x:f>
        <x:v>4834400</x:v>
      </x:c>
      <x:c r="J853" s="22" t="n">
        <x:f>IF(I853="","",I853*H853)</x:f>
        <x:v>1063568</x:v>
      </x:c>
      <x:c r="K853" t="str">
        <x:f>IF(G853="","MISSING OEWS",IF(ISNUMBER(H853),"MATCHED","MISSING WHARTON"))</x:f>
        <x:v>MATCHED</x:v>
      </x:c>
    </x:row>
    <x:row r="854">
      <x:c r="A854" t="str">
        <x:v>23</x:v>
      </x:c>
      <x:c r="B854" t="str">
        <x:v>Construction</x:v>
      </x:c>
      <x:c r="C854" t="str">
        <x:v>45-2091</x:v>
      </x:c>
      <x:c r="D854" t="str">
        <x:v>Agricultural Equipment Operators</x:v>
      </x:c>
      <x:c r="E854" s="22"/>
      <x:c r="F854" s="22" t="n">
        <x:v>44520</x:v>
      </x:c>
      <x:c r="G854" s="22" t="str">
        <x:f>IF(OR(E854="",F854=""),"",E854*F854)</x:f>
      </x:c>
      <x:c r="H854" s="36" t="n">
        <x:v>0.0559</x:v>
      </x:c>
      <x:c r="I854" s="22" t="str">
        <x:f>IF(G854="","",IF(ISNUMBER(H854),G854,""))</x:f>
      </x:c>
      <x:c r="J854" s="22" t="str">
        <x:f>IF(I854="","",I854*H854)</x:f>
      </x:c>
      <x:c r="K854" t="str">
        <x:f>IF(G854="","MISSING OEWS",IF(ISNUMBER(H854),"MATCHED","MISSING WHARTON"))</x:f>
        <x:v>MISSING OEWS</x:v>
      </x:c>
    </x:row>
    <x:row r="855">
      <x:c r="A855" t="str">
        <x:v>23</x:v>
      </x:c>
      <x:c r="B855" t="str">
        <x:v>Construction</x:v>
      </x:c>
      <x:c r="C855" t="str">
        <x:v>45-2092</x:v>
      </x:c>
      <x:c r="D855" t="str">
        <x:v>Farmworkers and Laborers, Crop, Nursery, and Greenhouse</x:v>
      </x:c>
      <x:c r="E855" s="22" t="n">
        <x:v>340</x:v>
      </x:c>
      <x:c r="F855" s="22" t="n">
        <x:v>40890</x:v>
      </x:c>
      <x:c r="G855" s="22" t="n">
        <x:f>IF(OR(E855="",F855=""),"",E855*F855)</x:f>
        <x:v>13902600</x:v>
      </x:c>
      <x:c r="H855" s="36" t="n">
        <x:v>0.0633</x:v>
      </x:c>
      <x:c r="I855" s="22" t="n">
        <x:f>IF(G855="","",IF(ISNUMBER(H855),G855,""))</x:f>
        <x:v>13902600</x:v>
      </x:c>
      <x:c r="J855" s="22" t="n">
        <x:f>IF(I855="","",I855*H855)</x:f>
        <x:v>880034.58</x:v>
      </x:c>
      <x:c r="K855" t="str">
        <x:f>IF(G855="","MISSING OEWS",IF(ISNUMBER(H855),"MATCHED","MISSING WHARTON"))</x:f>
        <x:v>MATCHED</x:v>
      </x:c>
    </x:row>
    <x:row r="856">
      <x:c r="A856" t="str">
        <x:v>23</x:v>
      </x:c>
      <x:c r="B856" t="str">
        <x:v>Construction</x:v>
      </x:c>
      <x:c r="C856" t="str">
        <x:v>45-2093</x:v>
      </x:c>
      <x:c r="D856" t="str">
        <x:v>Farmworkers, Farm, Ranch, and Aquacultural Animals</x:v>
      </x:c>
      <x:c r="E856" s="22" t="n">
        <x:v>410</x:v>
      </x:c>
      <x:c r="F856" s="22" t="n">
        <x:v>36290</x:v>
      </x:c>
      <x:c r="G856" s="22" t="n">
        <x:f>IF(OR(E856="",F856=""),"",E856*F856)</x:f>
        <x:v>14878900</x:v>
      </x:c>
      <x:c r="H856" s="36" t="n">
        <x:v>0.0864</x:v>
      </x:c>
      <x:c r="I856" s="22" t="n">
        <x:f>IF(G856="","",IF(ISNUMBER(H856),G856,""))</x:f>
        <x:v>14878900</x:v>
      </x:c>
      <x:c r="J856" s="22" t="n">
        <x:f>IF(I856="","",I856*H856)</x:f>
        <x:v>1285536.96</x:v>
      </x:c>
      <x:c r="K856" t="str">
        <x:f>IF(G856="","MISSING OEWS",IF(ISNUMBER(H856),"MATCHED","MISSING WHARTON"))</x:f>
        <x:v>MATCHED</x:v>
      </x:c>
    </x:row>
    <x:row r="857">
      <x:c r="A857" t="str">
        <x:v>23</x:v>
      </x:c>
      <x:c r="B857" t="str">
        <x:v>Construction</x:v>
      </x:c>
      <x:c r="C857" t="str">
        <x:v>45-4022</x:v>
      </x:c>
      <x:c r="D857" t="str">
        <x:v>Logging Equipment Operators</x:v>
      </x:c>
      <x:c r="E857" s="22" t="n">
        <x:v>50</x:v>
      </x:c>
      <x:c r="F857" s="22" t="n">
        <x:v>53330</x:v>
      </x:c>
      <x:c r="G857" s="22" t="n">
        <x:f>IF(OR(E857="",F857=""),"",E857*F857)</x:f>
        <x:v>2666500</x:v>
      </x:c>
      <x:c r="H857" s="36" t="n">
        <x:v>0.21109999999999998</x:v>
      </x:c>
      <x:c r="I857" s="22" t="n">
        <x:f>IF(G857="","",IF(ISNUMBER(H857),G857,""))</x:f>
        <x:v>2666500</x:v>
      </x:c>
      <x:c r="J857" s="22" t="n">
        <x:f>IF(I857="","",I857*H857)</x:f>
        <x:v>562898.1499999999</x:v>
      </x:c>
      <x:c r="K857" t="str">
        <x:f>IF(G857="","MISSING OEWS",IF(ISNUMBER(H857),"MATCHED","MISSING WHARTON"))</x:f>
        <x:v>MATCHED</x:v>
      </x:c>
    </x:row>
    <x:row r="858">
      <x:c r="A858" t="str">
        <x:v>23</x:v>
      </x:c>
      <x:c r="B858" t="str">
        <x:v>Construction</x:v>
      </x:c>
      <x:c r="C858" t="str">
        <x:v>47-1011</x:v>
      </x:c>
      <x:c r="D858" t="str">
        <x:v>First-Line Supervisors of Construction Trades and Extraction Workers</x:v>
      </x:c>
      <x:c r="E858" s="22" t="n">
        <x:v>633650</x:v>
      </x:c>
      <x:c r="F858" s="22" t="n">
        <x:v>86580</x:v>
      </x:c>
      <x:c r="G858" s="22" t="n">
        <x:f>IF(OR(E858="",F858=""),"",E858*F858)</x:f>
        <x:v>54861417000</x:v>
      </x:c>
      <x:c r="H858" s="36" t="n">
        <x:v>0.265</x:v>
      </x:c>
      <x:c r="I858" s="22" t="n">
        <x:f>IF(G858="","",IF(ISNUMBER(H858),G858,""))</x:f>
        <x:v>54861417000</x:v>
      </x:c>
      <x:c r="J858" s="22" t="n">
        <x:f>IF(I858="","",I858*H858)</x:f>
        <x:v>14538275505</x:v>
      </x:c>
      <x:c r="K858" t="str">
        <x:f>IF(G858="","MISSING OEWS",IF(ISNUMBER(H858),"MATCHED","MISSING WHARTON"))</x:f>
        <x:v>MATCHED</x:v>
      </x:c>
    </x:row>
    <x:row r="859">
      <x:c r="A859" t="str">
        <x:v>23</x:v>
      </x:c>
      <x:c r="B859" t="str">
        <x:v>Construction</x:v>
      </x:c>
      <x:c r="C859" t="str">
        <x:v>47-2011</x:v>
      </x:c>
      <x:c r="D859" t="str">
        <x:v>Boilermakers</x:v>
      </x:c>
      <x:c r="E859" s="22" t="n">
        <x:v>6160</x:v>
      </x:c>
      <x:c r="F859" s="22" t="n">
        <x:v>81180</x:v>
      </x:c>
      <x:c r="G859" s="22" t="n">
        <x:f>IF(OR(E859="",F859=""),"",E859*F859)</x:f>
        <x:v>500068800</x:v>
      </x:c>
      <x:c r="H859" s="36" t="n">
        <x:v>0</x:v>
      </x:c>
      <x:c r="I859" s="22" t="n">
        <x:f>IF(G859="","",IF(ISNUMBER(H859),G859,""))</x:f>
        <x:v>500068800</x:v>
      </x:c>
      <x:c r="J859" s="22" t="n">
        <x:f>IF(I859="","",I859*H859)</x:f>
        <x:v>0</x:v>
      </x:c>
      <x:c r="K859" t="str">
        <x:f>IF(G859="","MISSING OEWS",IF(ISNUMBER(H859),"MATCHED","MISSING WHARTON"))</x:f>
        <x:v>MATCHED</x:v>
      </x:c>
    </x:row>
    <x:row r="860">
      <x:c r="A860" t="str">
        <x:v>23</x:v>
      </x:c>
      <x:c r="B860" t="str">
        <x:v>Construction</x:v>
      </x:c>
      <x:c r="C860" t="str">
        <x:v>47-2021</x:v>
      </x:c>
      <x:c r="D860" t="str">
        <x:v>Brickmasons and Blockmasons</x:v>
      </x:c>
      <x:c r="E860" s="22" t="n">
        <x:v>49800</x:v>
      </x:c>
      <x:c r="F860" s="22" t="n">
        <x:v>68570</x:v>
      </x:c>
      <x:c r="G860" s="22" t="n">
        <x:f>IF(OR(E860="",F860=""),"",E860*F860)</x:f>
        <x:v>3414786000</x:v>
      </x:c>
      <x:c r="H860" s="36" t="n">
        <x:v>0.05</x:v>
      </x:c>
      <x:c r="I860" s="22" t="n">
        <x:f>IF(G860="","",IF(ISNUMBER(H860),G860,""))</x:f>
        <x:v>3414786000</x:v>
      </x:c>
      <x:c r="J860" s="22" t="n">
        <x:f>IF(I860="","",I860*H860)</x:f>
        <x:v>170739300</x:v>
      </x:c>
      <x:c r="K860" t="str">
        <x:f>IF(G860="","MISSING OEWS",IF(ISNUMBER(H860),"MATCHED","MISSING WHARTON"))</x:f>
        <x:v>MATCHED</x:v>
      </x:c>
    </x:row>
    <x:row r="861">
      <x:c r="A861" t="str">
        <x:v>23</x:v>
      </x:c>
      <x:c r="B861" t="str">
        <x:v>Construction</x:v>
      </x:c>
      <x:c r="C861" t="str">
        <x:v>47-2022</x:v>
      </x:c>
      <x:c r="D861" t="str">
        <x:v>Stonemasons</x:v>
      </x:c>
      <x:c r="E861" s="22" t="n">
        <x:v>6260</x:v>
      </x:c>
      <x:c r="F861" s="22" t="n">
        <x:v>61910</x:v>
      </x:c>
      <x:c r="G861" s="22" t="n">
        <x:f>IF(OR(E861="",F861=""),"",E861*F861)</x:f>
        <x:v>387556600</x:v>
      </x:c>
      <x:c r="H861" s="36" t="n">
        <x:v>0</x:v>
      </x:c>
      <x:c r="I861" s="22" t="n">
        <x:f>IF(G861="","",IF(ISNUMBER(H861),G861,""))</x:f>
        <x:v>387556600</x:v>
      </x:c>
      <x:c r="J861" s="22" t="n">
        <x:f>IF(I861="","",I861*H861)</x:f>
        <x:v>0</x:v>
      </x:c>
      <x:c r="K861" t="str">
        <x:f>IF(G861="","MISSING OEWS",IF(ISNUMBER(H861),"MATCHED","MISSING WHARTON"))</x:f>
        <x:v>MATCHED</x:v>
      </x:c>
    </x:row>
    <x:row r="862">
      <x:c r="A862" t="str">
        <x:v>23</x:v>
      </x:c>
      <x:c r="B862" t="str">
        <x:v>Construction</x:v>
      </x:c>
      <x:c r="C862" t="str">
        <x:v>47-2031</x:v>
      </x:c>
      <x:c r="D862" t="str">
        <x:v>Carpenters</x:v>
      </x:c>
      <x:c r="E862" s="22" t="n">
        <x:v>570980</x:v>
      </x:c>
      <x:c r="F862" s="22" t="n">
        <x:v>66470</x:v>
      </x:c>
      <x:c r="G862" s="22" t="n">
        <x:f>IF(OR(E862="",F862=""),"",E862*F862)</x:f>
        <x:v>37953040600</x:v>
      </x:c>
      <x:c r="H862" s="36" t="n">
        <x:v>0.081</x:v>
      </x:c>
      <x:c r="I862" s="22" t="n">
        <x:f>IF(G862="","",IF(ISNUMBER(H862),G862,""))</x:f>
        <x:v>37953040600</x:v>
      </x:c>
      <x:c r="J862" s="22" t="n">
        <x:f>IF(I862="","",I862*H862)</x:f>
        <x:v>3074196288.6</x:v>
      </x:c>
      <x:c r="K862" t="str">
        <x:f>IF(G862="","MISSING OEWS",IF(ISNUMBER(H862),"MATCHED","MISSING WHARTON"))</x:f>
        <x:v>MATCHED</x:v>
      </x:c>
    </x:row>
    <x:row r="863">
      <x:c r="A863" t="str">
        <x:v>23</x:v>
      </x:c>
      <x:c r="B863" t="str">
        <x:v>Construction</x:v>
      </x:c>
      <x:c r="C863" t="str">
        <x:v>47-2041</x:v>
      </x:c>
      <x:c r="D863" t="str">
        <x:v>Carpet Installers</x:v>
      </x:c>
      <x:c r="E863" s="22" t="n">
        <x:v>7980</x:v>
      </x:c>
      <x:c r="F863" s="22" t="n">
        <x:v>58330</x:v>
      </x:c>
      <x:c r="G863" s="22" t="n">
        <x:f>IF(OR(E863="",F863=""),"",E863*F863)</x:f>
        <x:v>465473400</x:v>
      </x:c>
      <x:c r="H863" s="36" t="n">
        <x:v>0.0438</x:v>
      </x:c>
      <x:c r="I863" s="22" t="n">
        <x:f>IF(G863="","",IF(ISNUMBER(H863),G863,""))</x:f>
        <x:v>465473400</x:v>
      </x:c>
      <x:c r="J863" s="22" t="n">
        <x:f>IF(I863="","",I863*H863)</x:f>
        <x:v>20387734.919999998</x:v>
      </x:c>
      <x:c r="K863" t="str">
        <x:f>IF(G863="","MISSING OEWS",IF(ISNUMBER(H863),"MATCHED","MISSING WHARTON"))</x:f>
        <x:v>MATCHED</x:v>
      </x:c>
    </x:row>
    <x:row r="864">
      <x:c r="A864" t="str">
        <x:v>23</x:v>
      </x:c>
      <x:c r="B864" t="str">
        <x:v>Construction</x:v>
      </x:c>
      <x:c r="C864" t="str">
        <x:v>47-2042</x:v>
      </x:c>
      <x:c r="D864" t="str">
        <x:v>Floor Layers, Except Carpet, Wood, and Hard Tiles</x:v>
      </x:c>
      <x:c r="E864" s="22" t="n">
        <x:v>20310</x:v>
      </x:c>
      <x:c r="F864" s="22" t="n">
        <x:v>62830</x:v>
      </x:c>
      <x:c r="G864" s="22" t="n">
        <x:f>IF(OR(E864="",F864=""),"",E864*F864)</x:f>
        <x:v>1276077300</x:v>
      </x:c>
      <x:c r="H864" s="36" t="n">
        <x:v>0</x:v>
      </x:c>
      <x:c r="I864" s="22" t="n">
        <x:f>IF(G864="","",IF(ISNUMBER(H864),G864,""))</x:f>
        <x:v>1276077300</x:v>
      </x:c>
      <x:c r="J864" s="22" t="n">
        <x:f>IF(I864="","",I864*H864)</x:f>
        <x:v>0</x:v>
      </x:c>
      <x:c r="K864" t="str">
        <x:f>IF(G864="","MISSING OEWS",IF(ISNUMBER(H864),"MATCHED","MISSING WHARTON"))</x:f>
        <x:v>MATCHED</x:v>
      </x:c>
    </x:row>
    <x:row r="865">
      <x:c r="A865" t="str">
        <x:v>23</x:v>
      </x:c>
      <x:c r="B865" t="str">
        <x:v>Construction</x:v>
      </x:c>
      <x:c r="C865" t="str">
        <x:v>47-2043</x:v>
      </x:c>
      <x:c r="D865" t="str">
        <x:v>Floor Sanders and Finishers</x:v>
      </x:c>
      <x:c r="E865" s="22" t="n">
        <x:v>3430</x:v>
      </x:c>
      <x:c r="F865" s="22" t="n">
        <x:v>53250</x:v>
      </x:c>
      <x:c r="G865" s="22" t="n">
        <x:f>IF(OR(E865="",F865=""),"",E865*F865)</x:f>
        <x:v>182647500</x:v>
      </x:c>
      <x:c r="H865" s="36" t="n">
        <x:v>0</x:v>
      </x:c>
      <x:c r="I865" s="22" t="n">
        <x:f>IF(G865="","",IF(ISNUMBER(H865),G865,""))</x:f>
        <x:v>182647500</x:v>
      </x:c>
      <x:c r="J865" s="22" t="n">
        <x:f>IF(I865="","",I865*H865)</x:f>
        <x:v>0</x:v>
      </x:c>
      <x:c r="K865" t="str">
        <x:f>IF(G865="","MISSING OEWS",IF(ISNUMBER(H865),"MATCHED","MISSING WHARTON"))</x:f>
        <x:v>MATCHED</x:v>
      </x:c>
    </x:row>
    <x:row r="866">
      <x:c r="A866" t="str">
        <x:v>23</x:v>
      </x:c>
      <x:c r="B866" t="str">
        <x:v>Construction</x:v>
      </x:c>
      <x:c r="C866" t="str">
        <x:v>47-2044</x:v>
      </x:c>
      <x:c r="D866" t="str">
        <x:v>Tile and Stone Setters</x:v>
      </x:c>
      <x:c r="E866" s="22" t="n">
        <x:v>28940</x:v>
      </x:c>
      <x:c r="F866" s="22" t="n">
        <x:v>60750</x:v>
      </x:c>
      <x:c r="G866" s="22" t="n">
        <x:f>IF(OR(E866="",F866=""),"",E866*F866)</x:f>
        <x:v>1758105000</x:v>
      </x:c>
      <x:c r="H866" s="36" t="n">
        <x:v>0.027999999999999997</x:v>
      </x:c>
      <x:c r="I866" s="22" t="n">
        <x:f>IF(G866="","",IF(ISNUMBER(H866),G866,""))</x:f>
        <x:v>1758105000</x:v>
      </x:c>
      <x:c r="J866" s="22" t="n">
        <x:f>IF(I866="","",I866*H866)</x:f>
        <x:v>49226939.99999999</x:v>
      </x:c>
      <x:c r="K866" t="str">
        <x:f>IF(G866="","MISSING OEWS",IF(ISNUMBER(H866),"MATCHED","MISSING WHARTON"))</x:f>
        <x:v>MATCHED</x:v>
      </x:c>
    </x:row>
    <x:row r="867">
      <x:c r="A867" t="str">
        <x:v>23</x:v>
      </x:c>
      <x:c r="B867" t="str">
        <x:v>Construction</x:v>
      </x:c>
      <x:c r="C867" t="str">
        <x:v>47-2051</x:v>
      </x:c>
      <x:c r="D867" t="str">
        <x:v>Cement Masons and Concrete Finishers</x:v>
      </x:c>
      <x:c r="E867" s="22" t="n">
        <x:v>194180</x:v>
      </x:c>
      <x:c r="F867" s="22" t="n">
        <x:v>60240</x:v>
      </x:c>
      <x:c r="G867" s="22" t="n">
        <x:f>IF(OR(E867="",F867=""),"",E867*F867)</x:f>
        <x:v>11697403200</x:v>
      </x:c>
      <x:c r="H867" s="36" t="n">
        <x:v>0</x:v>
      </x:c>
      <x:c r="I867" s="22" t="n">
        <x:f>IF(G867="","",IF(ISNUMBER(H867),G867,""))</x:f>
        <x:v>11697403200</x:v>
      </x:c>
      <x:c r="J867" s="22" t="n">
        <x:f>IF(I867="","",I867*H867)</x:f>
        <x:v>0</x:v>
      </x:c>
      <x:c r="K867" t="str">
        <x:f>IF(G867="","MISSING OEWS",IF(ISNUMBER(H867),"MATCHED","MISSING WHARTON"))</x:f>
        <x:v>MATCHED</x:v>
      </x:c>
    </x:row>
    <x:row r="868">
      <x:c r="A868" t="str">
        <x:v>23</x:v>
      </x:c>
      <x:c r="B868" t="str">
        <x:v>Construction</x:v>
      </x:c>
      <x:c r="C868" t="str">
        <x:v>47-2053</x:v>
      </x:c>
      <x:c r="D868" t="str">
        <x:v>Terrazzo Workers and Finishers</x:v>
      </x:c>
      <x:c r="E868" s="22" t="n">
        <x:v>1160</x:v>
      </x:c>
      <x:c r="F868" s="22" t="n">
        <x:v>85230</x:v>
      </x:c>
      <x:c r="G868" s="22" t="n">
        <x:f>IF(OR(E868="",F868=""),"",E868*F868)</x:f>
        <x:v>98866800</x:v>
      </x:c>
      <x:c r="H868" s="36" t="n">
        <x:v>0</x:v>
      </x:c>
      <x:c r="I868" s="22" t="n">
        <x:f>IF(G868="","",IF(ISNUMBER(H868),G868,""))</x:f>
        <x:v>98866800</x:v>
      </x:c>
      <x:c r="J868" s="22" t="n">
        <x:f>IF(I868="","",I868*H868)</x:f>
        <x:v>0</x:v>
      </x:c>
      <x:c r="K868" t="str">
        <x:f>IF(G868="","MISSING OEWS",IF(ISNUMBER(H868),"MATCHED","MISSING WHARTON"))</x:f>
        <x:v>MATCHED</x:v>
      </x:c>
    </x:row>
    <x:row r="869">
      <x:c r="A869" t="str">
        <x:v>23</x:v>
      </x:c>
      <x:c r="B869" t="str">
        <x:v>Construction</x:v>
      </x:c>
      <x:c r="C869" t="str">
        <x:v>47-2061</x:v>
      </x:c>
      <x:c r="D869" t="str">
        <x:v>Construction Laborers</x:v>
      </x:c>
      <x:c r="E869" s="22" t="n">
        <x:v>929760</x:v>
      </x:c>
      <x:c r="F869" s="22" t="n">
        <x:v>52810</x:v>
      </x:c>
      <x:c r="G869" s="22" t="n">
        <x:f>IF(OR(E869="",F869=""),"",E869*F869)</x:f>
        <x:v>49100625600</x:v>
      </x:c>
      <x:c r="H869" s="36" t="n">
        <x:v>0.0297</x:v>
      </x:c>
      <x:c r="I869" s="22" t="n">
        <x:f>IF(G869="","",IF(ISNUMBER(H869),G869,""))</x:f>
        <x:v>49100625600</x:v>
      </x:c>
      <x:c r="J869" s="22" t="n">
        <x:f>IF(I869="","",I869*H869)</x:f>
        <x:v>1458288580.32</x:v>
      </x:c>
      <x:c r="K869" t="str">
        <x:f>IF(G869="","MISSING OEWS",IF(ISNUMBER(H869),"MATCHED","MISSING WHARTON"))</x:f>
        <x:v>MATCHED</x:v>
      </x:c>
    </x:row>
    <x:row r="870">
      <x:c r="A870" t="str">
        <x:v>23</x:v>
      </x:c>
      <x:c r="B870" t="str">
        <x:v>Construction</x:v>
      </x:c>
      <x:c r="C870" t="str">
        <x:v>47-2071</x:v>
      </x:c>
      <x:c r="D870" t="str">
        <x:v>Paving, Surfacing, and Tamping Equipment Operators</x:v>
      </x:c>
      <x:c r="E870" s="22" t="n">
        <x:v>31820</x:v>
      </x:c>
      <x:c r="F870" s="22" t="n">
        <x:v>58930</x:v>
      </x:c>
      <x:c r="G870" s="22" t="n">
        <x:f>IF(OR(E870="",F870=""),"",E870*F870)</x:f>
        <x:v>1875152600</x:v>
      </x:c>
      <x:c r="H870" s="36" t="n">
        <x:v>0</x:v>
      </x:c>
      <x:c r="I870" s="22" t="n">
        <x:f>IF(G870="","",IF(ISNUMBER(H870),G870,""))</x:f>
        <x:v>1875152600</x:v>
      </x:c>
      <x:c r="J870" s="22" t="n">
        <x:f>IF(I870="","",I870*H870)</x:f>
        <x:v>0</x:v>
      </x:c>
      <x:c r="K870" t="str">
        <x:f>IF(G870="","MISSING OEWS",IF(ISNUMBER(H870),"MATCHED","MISSING WHARTON"))</x:f>
        <x:v>MATCHED</x:v>
      </x:c>
    </x:row>
    <x:row r="871">
      <x:c r="A871" t="str">
        <x:v>23</x:v>
      </x:c>
      <x:c r="B871" t="str">
        <x:v>Construction</x:v>
      </x:c>
      <x:c r="C871" t="str">
        <x:v>47-2072</x:v>
      </x:c>
      <x:c r="D871" t="str">
        <x:v>Pile Driver Operators</x:v>
      </x:c>
      <x:c r="E871" s="22" t="n">
        <x:v>2110</x:v>
      </x:c>
      <x:c r="F871" s="22" t="n">
        <x:v>82040</x:v>
      </x:c>
      <x:c r="G871" s="22" t="n">
        <x:f>IF(OR(E871="",F871=""),"",E871*F871)</x:f>
        <x:v>173104400</x:v>
      </x:c>
      <x:c r="H871" s="36" t="n">
        <x:v>0</x:v>
      </x:c>
      <x:c r="I871" s="22" t="n">
        <x:f>IF(G871="","",IF(ISNUMBER(H871),G871,""))</x:f>
        <x:v>173104400</x:v>
      </x:c>
      <x:c r="J871" s="22" t="n">
        <x:f>IF(I871="","",I871*H871)</x:f>
        <x:v>0</x:v>
      </x:c>
      <x:c r="K871" t="str">
        <x:f>IF(G871="","MISSING OEWS",IF(ISNUMBER(H871),"MATCHED","MISSING WHARTON"))</x:f>
        <x:v>MATCHED</x:v>
      </x:c>
    </x:row>
    <x:row r="872">
      <x:c r="A872" t="str">
        <x:v>23</x:v>
      </x:c>
      <x:c r="B872" t="str">
        <x:v>Construction</x:v>
      </x:c>
      <x:c r="C872" t="str">
        <x:v>47-2073</x:v>
      </x:c>
      <x:c r="D872" t="str">
        <x:v>Operating Engineers and Other Construction Equipment Operators</x:v>
      </x:c>
      <x:c r="E872" s="22" t="n">
        <x:v>302290</x:v>
      </x:c>
      <x:c r="F872" s="22" t="n">
        <x:v>70760</x:v>
      </x:c>
      <x:c r="G872" s="22" t="n">
        <x:f>IF(OR(E872="",F872=""),"",E872*F872)</x:f>
        <x:v>21390040400</x:v>
      </x:c>
      <x:c r="H872" s="36" t="n">
        <x:v>0.058899999999999994</x:v>
      </x:c>
      <x:c r="I872" s="22" t="n">
        <x:f>IF(G872="","",IF(ISNUMBER(H872),G872,""))</x:f>
        <x:v>21390040400</x:v>
      </x:c>
      <x:c r="J872" s="22" t="n">
        <x:f>IF(I872="","",I872*H872)</x:f>
        <x:v>1259873379.56</x:v>
      </x:c>
      <x:c r="K872" t="str">
        <x:f>IF(G872="","MISSING OEWS",IF(ISNUMBER(H872),"MATCHED","MISSING WHARTON"))</x:f>
        <x:v>MATCHED</x:v>
      </x:c>
    </x:row>
    <x:row r="873">
      <x:c r="A873" t="str">
        <x:v>23</x:v>
      </x:c>
      <x:c r="B873" t="str">
        <x:v>Construction</x:v>
      </x:c>
      <x:c r="C873" t="str">
        <x:v>47-2081</x:v>
      </x:c>
      <x:c r="D873" t="str">
        <x:v>Drywall and Ceiling Tile Installers</x:v>
      </x:c>
      <x:c r="E873" s="22" t="n">
        <x:v>80680</x:v>
      </x:c>
      <x:c r="F873" s="22" t="n">
        <x:v>64120</x:v>
      </x:c>
      <x:c r="G873" s="22" t="n">
        <x:f>IF(OR(E873="",F873=""),"",E873*F873)</x:f>
        <x:v>5173201600</x:v>
      </x:c>
      <x:c r="H873" s="36" t="n">
        <x:v>0</x:v>
      </x:c>
      <x:c r="I873" s="22" t="n">
        <x:f>IF(G873="","",IF(ISNUMBER(H873),G873,""))</x:f>
        <x:v>5173201600</x:v>
      </x:c>
      <x:c r="J873" s="22" t="n">
        <x:f>IF(I873="","",I873*H873)</x:f>
        <x:v>0</x:v>
      </x:c>
      <x:c r="K873" t="str">
        <x:f>IF(G873="","MISSING OEWS",IF(ISNUMBER(H873),"MATCHED","MISSING WHARTON"))</x:f>
        <x:v>MATCHED</x:v>
      </x:c>
    </x:row>
    <x:row r="874">
      <x:c r="A874" t="str">
        <x:v>23</x:v>
      </x:c>
      <x:c r="B874" t="str">
        <x:v>Construction</x:v>
      </x:c>
      <x:c r="C874" t="str">
        <x:v>47-2082</x:v>
      </x:c>
      <x:c r="D874" t="str">
        <x:v>Tapers</x:v>
      </x:c>
      <x:c r="E874" s="22" t="n">
        <x:v>12680</x:v>
      </x:c>
      <x:c r="F874" s="22" t="n">
        <x:v>72730</x:v>
      </x:c>
      <x:c r="G874" s="22" t="n">
        <x:f>IF(OR(E874="",F874=""),"",E874*F874)</x:f>
        <x:v>922216400</x:v>
      </x:c>
      <x:c r="H874" s="36" t="n">
        <x:v>0</x:v>
      </x:c>
      <x:c r="I874" s="22" t="n">
        <x:f>IF(G874="","",IF(ISNUMBER(H874),G874,""))</x:f>
        <x:v>922216400</x:v>
      </x:c>
      <x:c r="J874" s="22" t="n">
        <x:f>IF(I874="","",I874*H874)</x:f>
        <x:v>0</x:v>
      </x:c>
      <x:c r="K874" t="str">
        <x:f>IF(G874="","MISSING OEWS",IF(ISNUMBER(H874),"MATCHED","MISSING WHARTON"))</x:f>
        <x:v>MATCHED</x:v>
      </x:c>
    </x:row>
    <x:row r="875">
      <x:c r="A875" t="str">
        <x:v>23</x:v>
      </x:c>
      <x:c r="B875" t="str">
        <x:v>Construction</x:v>
      </x:c>
      <x:c r="C875" t="str">
        <x:v>47-2111</x:v>
      </x:c>
      <x:c r="D875" t="str">
        <x:v>Electricians</x:v>
      </x:c>
      <x:c r="E875" s="22" t="n">
        <x:v>599700</x:v>
      </x:c>
      <x:c r="F875" s="22" t="n">
        <x:v>70190</x:v>
      </x:c>
      <x:c r="G875" s="22" t="n">
        <x:f>IF(OR(E875="",F875=""),"",E875*F875)</x:f>
        <x:v>42092943000</x:v>
      </x:c>
      <x:c r="H875" s="36" t="n">
        <x:v>0.0786</x:v>
      </x:c>
      <x:c r="I875" s="22" t="n">
        <x:f>IF(G875="","",IF(ISNUMBER(H875),G875,""))</x:f>
        <x:v>42092943000</x:v>
      </x:c>
      <x:c r="J875" s="22" t="n">
        <x:f>IF(I875="","",I875*H875)</x:f>
        <x:v>3308505319.8</x:v>
      </x:c>
      <x:c r="K875" t="str">
        <x:f>IF(G875="","MISSING OEWS",IF(ISNUMBER(H875),"MATCHED","MISSING WHARTON"))</x:f>
        <x:v>MATCHED</x:v>
      </x:c>
    </x:row>
    <x:row r="876">
      <x:c r="A876" t="str">
        <x:v>23</x:v>
      </x:c>
      <x:c r="B876" t="str">
        <x:v>Construction</x:v>
      </x:c>
      <x:c r="C876" t="str">
        <x:v>47-2121</x:v>
      </x:c>
      <x:c r="D876" t="str">
        <x:v>Glaziers</x:v>
      </x:c>
      <x:c r="E876" s="22" t="n">
        <x:v>46870</x:v>
      </x:c>
      <x:c r="F876" s="22" t="n">
        <x:v>60630</x:v>
      </x:c>
      <x:c r="G876" s="22" t="n">
        <x:f>IF(OR(E876="",F876=""),"",E876*F876)</x:f>
        <x:v>2841728100</x:v>
      </x:c>
      <x:c r="H876" s="36" t="n">
        <x:v>0</x:v>
      </x:c>
      <x:c r="I876" s="22" t="n">
        <x:f>IF(G876="","",IF(ISNUMBER(H876),G876,""))</x:f>
        <x:v>2841728100</x:v>
      </x:c>
      <x:c r="J876" s="22" t="n">
        <x:f>IF(I876="","",I876*H876)</x:f>
        <x:v>0</x:v>
      </x:c>
      <x:c r="K876" t="str">
        <x:f>IF(G876="","MISSING OEWS",IF(ISNUMBER(H876),"MATCHED","MISSING WHARTON"))</x:f>
        <x:v>MATCHED</x:v>
      </x:c>
    </x:row>
    <x:row r="877">
      <x:c r="A877" t="str">
        <x:v>23</x:v>
      </x:c>
      <x:c r="B877" t="str">
        <x:v>Construction</x:v>
      </x:c>
      <x:c r="C877" t="str">
        <x:v>47-2131</x:v>
      </x:c>
      <x:c r="D877" t="str">
        <x:v>Insulation Workers, Floor, Ceiling, and Wall</x:v>
      </x:c>
      <x:c r="E877" s="22" t="n">
        <x:v>42240</x:v>
      </x:c>
      <x:c r="F877" s="22" t="n">
        <x:v>55010</x:v>
      </x:c>
      <x:c r="G877" s="22" t="n">
        <x:f>IF(OR(E877="",F877=""),"",E877*F877)</x:f>
        <x:v>2323622400</x:v>
      </x:c>
      <x:c r="H877" s="36" t="n">
        <x:v>0</x:v>
      </x:c>
      <x:c r="I877" s="22" t="n">
        <x:f>IF(G877="","",IF(ISNUMBER(H877),G877,""))</x:f>
        <x:v>2323622400</x:v>
      </x:c>
      <x:c r="J877" s="22" t="n">
        <x:f>IF(I877="","",I877*H877)</x:f>
        <x:v>0</x:v>
      </x:c>
      <x:c r="K877" t="str">
        <x:f>IF(G877="","MISSING OEWS",IF(ISNUMBER(H877),"MATCHED","MISSING WHARTON"))</x:f>
        <x:v>MATCHED</x:v>
      </x:c>
    </x:row>
    <x:row r="878">
      <x:c r="A878" t="str">
        <x:v>23</x:v>
      </x:c>
      <x:c r="B878" t="str">
        <x:v>Construction</x:v>
      </x:c>
      <x:c r="C878" t="str">
        <x:v>47-2132</x:v>
      </x:c>
      <x:c r="D878" t="str">
        <x:v>Insulation Workers, Mechanical</x:v>
      </x:c>
      <x:c r="E878" s="22" t="n">
        <x:v>23330</x:v>
      </x:c>
      <x:c r="F878" s="22" t="n">
        <x:v>65140</x:v>
      </x:c>
      <x:c r="G878" s="22" t="n">
        <x:f>IF(OR(E878="",F878=""),"",E878*F878)</x:f>
        <x:v>1519716200</x:v>
      </x:c>
      <x:c r="H878" s="36" t="n">
        <x:v>0.0731</x:v>
      </x:c>
      <x:c r="I878" s="22" t="n">
        <x:f>IF(G878="","",IF(ISNUMBER(H878),G878,""))</x:f>
        <x:v>1519716200</x:v>
      </x:c>
      <x:c r="J878" s="22" t="n">
        <x:f>IF(I878="","",I878*H878)</x:f>
        <x:v>111091254.22</x:v>
      </x:c>
      <x:c r="K878" t="str">
        <x:f>IF(G878="","MISSING OEWS",IF(ISNUMBER(H878),"MATCHED","MISSING WHARTON"))</x:f>
        <x:v>MATCHED</x:v>
      </x:c>
    </x:row>
    <x:row r="879">
      <x:c r="A879" t="str">
        <x:v>23</x:v>
      </x:c>
      <x:c r="B879" t="str">
        <x:v>Construction</x:v>
      </x:c>
      <x:c r="C879" t="str">
        <x:v>47-2141</x:v>
      </x:c>
      <x:c r="D879" t="str">
        <x:v>Painters, Construction and Maintenance</x:v>
      </x:c>
      <x:c r="E879" s="22" t="n">
        <x:v>185730</x:v>
      </x:c>
      <x:c r="F879" s="22" t="n">
        <x:v>54820</x:v>
      </x:c>
      <x:c r="G879" s="22" t="n">
        <x:f>IF(OR(E879="",F879=""),"",E879*F879)</x:f>
        <x:v>10181718600</x:v>
      </x:c>
      <x:c r="H879" s="36" t="n">
        <x:v>0.0368</x:v>
      </x:c>
      <x:c r="I879" s="22" t="n">
        <x:f>IF(G879="","",IF(ISNUMBER(H879),G879,""))</x:f>
        <x:v>10181718600</x:v>
      </x:c>
      <x:c r="J879" s="22" t="n">
        <x:f>IF(I879="","",I879*H879)</x:f>
        <x:v>374687244.48</x:v>
      </x:c>
      <x:c r="K879" t="str">
        <x:f>IF(G879="","MISSING OEWS",IF(ISNUMBER(H879),"MATCHED","MISSING WHARTON"))</x:f>
        <x:v>MATCHED</x:v>
      </x:c>
    </x:row>
    <x:row r="880">
      <x:c r="A880" t="str">
        <x:v>23</x:v>
      </x:c>
      <x:c r="B880" t="str">
        <x:v>Construction</x:v>
      </x:c>
      <x:c r="C880" t="str">
        <x:v>47-2142</x:v>
      </x:c>
      <x:c r="D880" t="str">
        <x:v>Paperhangers</x:v>
      </x:c>
      <x:c r="E880" s="22" t="n">
        <x:v>360</x:v>
      </x:c>
      <x:c r="F880" s="22" t="n">
        <x:v>58550</x:v>
      </x:c>
      <x:c r="G880" s="22" t="n">
        <x:f>IF(OR(E880="",F880=""),"",E880*F880)</x:f>
        <x:v>21078000</x:v>
      </x:c>
      <x:c r="H880" s="36" t="n">
        <x:v>0</x:v>
      </x:c>
      <x:c r="I880" s="22" t="n">
        <x:f>IF(G880="","",IF(ISNUMBER(H880),G880,""))</x:f>
        <x:v>21078000</x:v>
      </x:c>
      <x:c r="J880" s="22" t="n">
        <x:f>IF(I880="","",I880*H880)</x:f>
        <x:v>0</x:v>
      </x:c>
      <x:c r="K880" t="str">
        <x:f>IF(G880="","MISSING OEWS",IF(ISNUMBER(H880),"MATCHED","MISSING WHARTON"))</x:f>
        <x:v>MATCHED</x:v>
      </x:c>
    </x:row>
    <x:row r="881">
      <x:c r="A881" t="str">
        <x:v>23</x:v>
      </x:c>
      <x:c r="B881" t="str">
        <x:v>Construction</x:v>
      </x:c>
      <x:c r="C881" t="str">
        <x:v>47-2151</x:v>
      </x:c>
      <x:c r="D881" t="str">
        <x:v>Pipelayers</x:v>
      </x:c>
      <x:c r="E881" s="22" t="n">
        <x:v>26300</x:v>
      </x:c>
      <x:c r="F881" s="22" t="n">
        <x:v>54600</x:v>
      </x:c>
      <x:c r="G881" s="22" t="n">
        <x:f>IF(OR(E881="",F881=""),"",E881*F881)</x:f>
        <x:v>1435980000</x:v>
      </x:c>
      <x:c r="H881" s="36" t="n">
        <x:v>0</x:v>
      </x:c>
      <x:c r="I881" s="22" t="n">
        <x:f>IF(G881="","",IF(ISNUMBER(H881),G881,""))</x:f>
        <x:v>1435980000</x:v>
      </x:c>
      <x:c r="J881" s="22" t="n">
        <x:f>IF(I881="","",I881*H881)</x:f>
        <x:v>0</x:v>
      </x:c>
      <x:c r="K881" t="str">
        <x:f>IF(G881="","MISSING OEWS",IF(ISNUMBER(H881),"MATCHED","MISSING WHARTON"))</x:f>
        <x:v>MATCHED</x:v>
      </x:c>
    </x:row>
    <x:row r="882">
      <x:c r="A882" t="str">
        <x:v>23</x:v>
      </x:c>
      <x:c r="B882" t="str">
        <x:v>Construction</x:v>
      </x:c>
      <x:c r="C882" t="str">
        <x:v>47-2152</x:v>
      </x:c>
      <x:c r="D882" t="str">
        <x:v>Plumbers, Pipefitters, and Steamfitters</x:v>
      </x:c>
      <x:c r="E882" s="22" t="n">
        <x:v>383600</x:v>
      </x:c>
      <x:c r="F882" s="22" t="n">
        <x:v>71870</x:v>
      </x:c>
      <x:c r="G882" s="22" t="n">
        <x:f>IF(OR(E882="",F882=""),"",E882*F882)</x:f>
        <x:v>27569332000</x:v>
      </x:c>
      <x:c r="H882" s="36" t="n">
        <x:v>0.04</x:v>
      </x:c>
      <x:c r="I882" s="22" t="n">
        <x:f>IF(G882="","",IF(ISNUMBER(H882),G882,""))</x:f>
        <x:v>27569332000</x:v>
      </x:c>
      <x:c r="J882" s="22" t="n">
        <x:f>IF(I882="","",I882*H882)</x:f>
        <x:v>1102773280</x:v>
      </x:c>
      <x:c r="K882" t="str">
        <x:f>IF(G882="","MISSING OEWS",IF(ISNUMBER(H882),"MATCHED","MISSING WHARTON"))</x:f>
        <x:v>MATCHED</x:v>
      </x:c>
    </x:row>
    <x:row r="883">
      <x:c r="A883" t="str">
        <x:v>23</x:v>
      </x:c>
      <x:c r="B883" t="str">
        <x:v>Construction</x:v>
      </x:c>
      <x:c r="C883" t="str">
        <x:v>47-2161</x:v>
      </x:c>
      <x:c r="D883" t="str">
        <x:v>Plasterers and Stucco Masons</x:v>
      </x:c>
      <x:c r="E883" s="22" t="n">
        <x:v>18350</x:v>
      </x:c>
      <x:c r="F883" s="22" t="n">
        <x:v>61900</x:v>
      </x:c>
      <x:c r="G883" s="22" t="n">
        <x:f>IF(OR(E883="",F883=""),"",E883*F883)</x:f>
        <x:v>1135865000</x:v>
      </x:c>
      <x:c r="H883" s="36" t="n">
        <x:v>0</x:v>
      </x:c>
      <x:c r="I883" s="22" t="n">
        <x:f>IF(G883="","",IF(ISNUMBER(H883),G883,""))</x:f>
        <x:v>1135865000</x:v>
      </x:c>
      <x:c r="J883" s="22" t="n">
        <x:f>IF(I883="","",I883*H883)</x:f>
        <x:v>0</x:v>
      </x:c>
      <x:c r="K883" t="str">
        <x:f>IF(G883="","MISSING OEWS",IF(ISNUMBER(H883),"MATCHED","MISSING WHARTON"))</x:f>
        <x:v>MATCHED</x:v>
      </x:c>
    </x:row>
    <x:row r="884">
      <x:c r="A884" t="str">
        <x:v>23</x:v>
      </x:c>
      <x:c r="B884" t="str">
        <x:v>Construction</x:v>
      </x:c>
      <x:c r="C884" t="str">
        <x:v>47-2171</x:v>
      </x:c>
      <x:c r="D884" t="str">
        <x:v>Reinforcing Iron and Rebar Workers</x:v>
      </x:c>
      <x:c r="E884" s="22" t="n">
        <x:v>12410</x:v>
      </x:c>
      <x:c r="F884" s="22" t="n">
        <x:v>65520</x:v>
      </x:c>
      <x:c r="G884" s="22" t="n">
        <x:f>IF(OR(E884="",F884=""),"",E884*F884)</x:f>
        <x:v>813103200</x:v>
      </x:c>
      <x:c r="H884" s="36" t="n">
        <x:v>0</x:v>
      </x:c>
      <x:c r="I884" s="22" t="n">
        <x:f>IF(G884="","",IF(ISNUMBER(H884),G884,""))</x:f>
        <x:v>813103200</x:v>
      </x:c>
      <x:c r="J884" s="22" t="n">
        <x:f>IF(I884="","",I884*H884)</x:f>
        <x:v>0</x:v>
      </x:c>
      <x:c r="K884" t="str">
        <x:f>IF(G884="","MISSING OEWS",IF(ISNUMBER(H884),"MATCHED","MISSING WHARTON"))</x:f>
        <x:v>MATCHED</x:v>
      </x:c>
    </x:row>
    <x:row r="885">
      <x:c r="A885" t="str">
        <x:v>23</x:v>
      </x:c>
      <x:c r="B885" t="str">
        <x:v>Construction</x:v>
      </x:c>
      <x:c r="C885" t="str">
        <x:v>47-2181</x:v>
      </x:c>
      <x:c r="D885" t="str">
        <x:v>Roofers</x:v>
      </x:c>
      <x:c r="E885" s="22" t="n">
        <x:v>132130</x:v>
      </x:c>
      <x:c r="F885" s="22" t="n">
        <x:v>58230</x:v>
      </x:c>
      <x:c r="G885" s="22" t="n">
        <x:f>IF(OR(E885="",F885=""),"",E885*F885)</x:f>
        <x:v>7693929900</x:v>
      </x:c>
      <x:c r="H885" s="36" t="n">
        <x:v>0</x:v>
      </x:c>
      <x:c r="I885" s="22" t="n">
        <x:f>IF(G885="","",IF(ISNUMBER(H885),G885,""))</x:f>
        <x:v>7693929900</x:v>
      </x:c>
      <x:c r="J885" s="22" t="n">
        <x:f>IF(I885="","",I885*H885)</x:f>
        <x:v>0</x:v>
      </x:c>
      <x:c r="K885" t="str">
        <x:f>IF(G885="","MISSING OEWS",IF(ISNUMBER(H885),"MATCHED","MISSING WHARTON"))</x:f>
        <x:v>MATCHED</x:v>
      </x:c>
    </x:row>
    <x:row r="886">
      <x:c r="A886" t="str">
        <x:v>23</x:v>
      </x:c>
      <x:c r="B886" t="str">
        <x:v>Construction</x:v>
      </x:c>
      <x:c r="C886" t="str">
        <x:v>47-2211</x:v>
      </x:c>
      <x:c r="D886" t="str">
        <x:v>Sheet Metal Workers</x:v>
      </x:c>
      <x:c r="E886" s="22" t="n">
        <x:v>77530</x:v>
      </x:c>
      <x:c r="F886" s="22" t="n">
        <x:v>70890</x:v>
      </x:c>
      <x:c r="G886" s="22" t="n">
        <x:f>IF(OR(E886="",F886=""),"",E886*F886)</x:f>
        <x:v>5496101700</x:v>
      </x:c>
      <x:c r="H886" s="36" t="n">
        <x:v>0.0687</x:v>
      </x:c>
      <x:c r="I886" s="22" t="n">
        <x:f>IF(G886="","",IF(ISNUMBER(H886),G886,""))</x:f>
        <x:v>5496101700</x:v>
      </x:c>
      <x:c r="J886" s="22" t="n">
        <x:f>IF(I886="","",I886*H886)</x:f>
        <x:v>377582186.78999996</x:v>
      </x:c>
      <x:c r="K886" t="str">
        <x:f>IF(G886="","MISSING OEWS",IF(ISNUMBER(H886),"MATCHED","MISSING WHARTON"))</x:f>
        <x:v>MATCHED</x:v>
      </x:c>
    </x:row>
    <x:row r="887">
      <x:c r="A887" t="str">
        <x:v>23</x:v>
      </x:c>
      <x:c r="B887" t="str">
        <x:v>Construction</x:v>
      </x:c>
      <x:c r="C887" t="str">
        <x:v>47-2221</x:v>
      </x:c>
      <x:c r="D887" t="str">
        <x:v>Structural Iron and Steel Workers</x:v>
      </x:c>
      <x:c r="E887" s="22" t="n">
        <x:v>57020</x:v>
      </x:c>
      <x:c r="F887" s="22" t="n">
        <x:v>71330</x:v>
      </x:c>
      <x:c r="G887" s="22" t="n">
        <x:f>IF(OR(E887="",F887=""),"",E887*F887)</x:f>
        <x:v>4067236600</x:v>
      </x:c>
      <x:c r="H887" s="36" t="n">
        <x:v>0</x:v>
      </x:c>
      <x:c r="I887" s="22" t="n">
        <x:f>IF(G887="","",IF(ISNUMBER(H887),G887,""))</x:f>
        <x:v>4067236600</x:v>
      </x:c>
      <x:c r="J887" s="22" t="n">
        <x:f>IF(I887="","",I887*H887)</x:f>
        <x:v>0</x:v>
      </x:c>
      <x:c r="K887" t="str">
        <x:f>IF(G887="","MISSING OEWS",IF(ISNUMBER(H887),"MATCHED","MISSING WHARTON"))</x:f>
        <x:v>MATCHED</x:v>
      </x:c>
    </x:row>
    <x:row r="888">
      <x:c r="A888" t="str">
        <x:v>23</x:v>
      </x:c>
      <x:c r="B888" t="str">
        <x:v>Construction</x:v>
      </x:c>
      <x:c r="C888" t="str">
        <x:v>47-2231</x:v>
      </x:c>
      <x:c r="D888" t="str">
        <x:v>Solar Photovoltaic Installers</x:v>
      </x:c>
      <x:c r="E888" s="22" t="n">
        <x:v>20420</x:v>
      </x:c>
      <x:c r="F888" s="22" t="n">
        <x:v>60360</x:v>
      </x:c>
      <x:c r="G888" s="22" t="n">
        <x:f>IF(OR(E888="",F888=""),"",E888*F888)</x:f>
        <x:v>1232551200</x:v>
      </x:c>
      <x:c r="H888" s="36" t="n">
        <x:v>0.0635</x:v>
      </x:c>
      <x:c r="I888" s="22" t="n">
        <x:f>IF(G888="","",IF(ISNUMBER(H888),G888,""))</x:f>
        <x:v>1232551200</x:v>
      </x:c>
      <x:c r="J888" s="22" t="n">
        <x:f>IF(I888="","",I888*H888)</x:f>
        <x:v>78267001.2</x:v>
      </x:c>
      <x:c r="K888" t="str">
        <x:f>IF(G888="","MISSING OEWS",IF(ISNUMBER(H888),"MATCHED","MISSING WHARTON"))</x:f>
        <x:v>MATCHED</x:v>
      </x:c>
    </x:row>
    <x:row r="889">
      <x:c r="A889" t="str">
        <x:v>23</x:v>
      </x:c>
      <x:c r="B889" t="str">
        <x:v>Construction</x:v>
      </x:c>
      <x:c r="C889" t="str">
        <x:v>47-3011</x:v>
      </x:c>
      <x:c r="D889" t="str">
        <x:v>Helpers--Brickmasons, Blockmasons, Stonemasons, and Tile and Marble Setters</x:v>
      </x:c>
      <x:c r="E889" s="22" t="n">
        <x:v>13730</x:v>
      </x:c>
      <x:c r="F889" s="22" t="n">
        <x:v>51040</x:v>
      </x:c>
      <x:c r="G889" s="22" t="n">
        <x:f>IF(OR(E889="",F889=""),"",E889*F889)</x:f>
        <x:v>700779200</x:v>
      </x:c>
      <x:c r="H889" s="36" t="n">
        <x:v>0</x:v>
      </x:c>
      <x:c r="I889" s="22" t="n">
        <x:f>IF(G889="","",IF(ISNUMBER(H889),G889,""))</x:f>
        <x:v>700779200</x:v>
      </x:c>
      <x:c r="J889" s="22" t="n">
        <x:f>IF(I889="","",I889*H889)</x:f>
        <x:v>0</x:v>
      </x:c>
      <x:c r="K889" t="str">
        <x:f>IF(G889="","MISSING OEWS",IF(ISNUMBER(H889),"MATCHED","MISSING WHARTON"))</x:f>
        <x:v>MATCHED</x:v>
      </x:c>
    </x:row>
    <x:row r="890">
      <x:c r="A890" t="str">
        <x:v>23</x:v>
      </x:c>
      <x:c r="B890" t="str">
        <x:v>Construction</x:v>
      </x:c>
      <x:c r="C890" t="str">
        <x:v>47-3012</x:v>
      </x:c>
      <x:c r="D890" t="str">
        <x:v>Helpers--Carpenters</x:v>
      </x:c>
      <x:c r="E890" s="22" t="n">
        <x:v>19120</x:v>
      </x:c>
      <x:c r="F890" s="22" t="n">
        <x:v>43830</x:v>
      </x:c>
      <x:c r="G890" s="22" t="n">
        <x:f>IF(OR(E890="",F890=""),"",E890*F890)</x:f>
        <x:v>838029600</x:v>
      </x:c>
      <x:c r="H890" s="36" t="n">
        <x:v>0</x:v>
      </x:c>
      <x:c r="I890" s="22" t="n">
        <x:f>IF(G890="","",IF(ISNUMBER(H890),G890,""))</x:f>
        <x:v>838029600</x:v>
      </x:c>
      <x:c r="J890" s="22" t="n">
        <x:f>IF(I890="","",I890*H890)</x:f>
        <x:v>0</x:v>
      </x:c>
      <x:c r="K890" t="str">
        <x:f>IF(G890="","MISSING OEWS",IF(ISNUMBER(H890),"MATCHED","MISSING WHARTON"))</x:f>
        <x:v>MATCHED</x:v>
      </x:c>
    </x:row>
    <x:row r="891">
      <x:c r="A891" t="str">
        <x:v>23</x:v>
      </x:c>
      <x:c r="B891" t="str">
        <x:v>Construction</x:v>
      </x:c>
      <x:c r="C891" t="str">
        <x:v>47-3013</x:v>
      </x:c>
      <x:c r="D891" t="str">
        <x:v>Helpers--Electricians</x:v>
      </x:c>
      <x:c r="E891" s="22" t="n">
        <x:v>57960</x:v>
      </x:c>
      <x:c r="F891" s="22" t="n">
        <x:v>43550</x:v>
      </x:c>
      <x:c r="G891" s="22" t="n">
        <x:f>IF(OR(E891="",F891=""),"",E891*F891)</x:f>
        <x:v>2524158000</x:v>
      </x:c>
      <x:c r="H891" s="36" t="n">
        <x:v>0.039599999999999996</x:v>
      </x:c>
      <x:c r="I891" s="22" t="n">
        <x:f>IF(G891="","",IF(ISNUMBER(H891),G891,""))</x:f>
        <x:v>2524158000</x:v>
      </x:c>
      <x:c r="J891" s="22" t="n">
        <x:f>IF(I891="","",I891*H891)</x:f>
        <x:v>99956656.8</x:v>
      </x:c>
      <x:c r="K891" t="str">
        <x:f>IF(G891="","MISSING OEWS",IF(ISNUMBER(H891),"MATCHED","MISSING WHARTON"))</x:f>
        <x:v>MATCHED</x:v>
      </x:c>
    </x:row>
    <x:row r="892">
      <x:c r="A892" t="str">
        <x:v>23</x:v>
      </x:c>
      <x:c r="B892" t="str">
        <x:v>Construction</x:v>
      </x:c>
      <x:c r="C892" t="str">
        <x:v>47-3014</x:v>
      </x:c>
      <x:c r="D892" t="str">
        <x:v>Helpers--Painters, Paperhangers, Plasterers, and Stucco Masons</x:v>
      </x:c>
      <x:c r="E892" s="22" t="n">
        <x:v>6930</x:v>
      </x:c>
      <x:c r="F892" s="22" t="n">
        <x:v>42830</x:v>
      </x:c>
      <x:c r="G892" s="22" t="n">
        <x:f>IF(OR(E892="",F892=""),"",E892*F892)</x:f>
        <x:v>296811900</x:v>
      </x:c>
      <x:c r="H892" s="36" t="n">
        <x:v>0</x:v>
      </x:c>
      <x:c r="I892" s="22" t="n">
        <x:f>IF(G892="","",IF(ISNUMBER(H892),G892,""))</x:f>
        <x:v>296811900</x:v>
      </x:c>
      <x:c r="J892" s="22" t="n">
        <x:f>IF(I892="","",I892*H892)</x:f>
        <x:v>0</x:v>
      </x:c>
      <x:c r="K892" t="str">
        <x:f>IF(G892="","MISSING OEWS",IF(ISNUMBER(H892),"MATCHED","MISSING WHARTON"))</x:f>
        <x:v>MATCHED</x:v>
      </x:c>
    </x:row>
    <x:row r="893">
      <x:c r="A893" t="str">
        <x:v>23</x:v>
      </x:c>
      <x:c r="B893" t="str">
        <x:v>Construction</x:v>
      </x:c>
      <x:c r="C893" t="str">
        <x:v>47-3015</x:v>
      </x:c>
      <x:c r="D893" t="str">
        <x:v>Helpers--Pipelayers, Plumbers, Pipefitters, and Steamfitters</x:v>
      </x:c>
      <x:c r="E893" s="22" t="n">
        <x:v>42460</x:v>
      </x:c>
      <x:c r="F893" s="22" t="n">
        <x:v>43590</x:v>
      </x:c>
      <x:c r="G893" s="22" t="n">
        <x:f>IF(OR(E893="",F893=""),"",E893*F893)</x:f>
        <x:v>1850831400</x:v>
      </x:c>
      <x:c r="H893" s="36" t="n">
        <x:v>0</x:v>
      </x:c>
      <x:c r="I893" s="22" t="n">
        <x:f>IF(G893="","",IF(ISNUMBER(H893),G893,""))</x:f>
        <x:v>1850831400</x:v>
      </x:c>
      <x:c r="J893" s="22" t="n">
        <x:f>IF(I893="","",I893*H893)</x:f>
        <x:v>0</x:v>
      </x:c>
      <x:c r="K893" t="str">
        <x:f>IF(G893="","MISSING OEWS",IF(ISNUMBER(H893),"MATCHED","MISSING WHARTON"))</x:f>
        <x:v>MATCHED</x:v>
      </x:c>
    </x:row>
    <x:row r="894">
      <x:c r="A894" t="str">
        <x:v>23</x:v>
      </x:c>
      <x:c r="B894" t="str">
        <x:v>Construction</x:v>
      </x:c>
      <x:c r="C894" t="str">
        <x:v>47-3016</x:v>
      </x:c>
      <x:c r="D894" t="str">
        <x:v>Helpers--Roofers</x:v>
      </x:c>
      <x:c r="E894" s="22" t="n">
        <x:v>5930</x:v>
      </x:c>
      <x:c r="F894" s="22" t="n">
        <x:v>45240</x:v>
      </x:c>
      <x:c r="G894" s="22" t="n">
        <x:f>IF(OR(E894="",F894=""),"",E894*F894)</x:f>
        <x:v>268273200</x:v>
      </x:c>
      <x:c r="H894" s="36" t="n">
        <x:v>0</x:v>
      </x:c>
      <x:c r="I894" s="22" t="n">
        <x:f>IF(G894="","",IF(ISNUMBER(H894),G894,""))</x:f>
        <x:v>268273200</x:v>
      </x:c>
      <x:c r="J894" s="22" t="n">
        <x:f>IF(I894="","",I894*H894)</x:f>
        <x:v>0</x:v>
      </x:c>
      <x:c r="K894" t="str">
        <x:f>IF(G894="","MISSING OEWS",IF(ISNUMBER(H894),"MATCHED","MISSING WHARTON"))</x:f>
        <x:v>MATCHED</x:v>
      </x:c>
    </x:row>
    <x:row r="895">
      <x:c r="A895" t="str">
        <x:v>23</x:v>
      </x:c>
      <x:c r="B895" t="str">
        <x:v>Construction</x:v>
      </x:c>
      <x:c r="C895" t="str">
        <x:v>47-3019</x:v>
      </x:c>
      <x:c r="D895" t="str">
        <x:v>Helpers, Construction Trades, All Other</x:v>
      </x:c>
      <x:c r="E895" s="22" t="n">
        <x:v>20640</x:v>
      </x:c>
      <x:c r="F895" s="22" t="n">
        <x:v>45130</x:v>
      </x:c>
      <x:c r="G895" s="22" t="n">
        <x:f>IF(OR(E895="",F895=""),"",E895*F895)</x:f>
        <x:v>931483200</x:v>
      </x:c>
      <x:c r="H895" s="36"/>
      <x:c r="I895" s="22" t="str">
        <x:f>IF(G895="","",IF(ISNUMBER(H895),G895,""))</x:f>
      </x:c>
      <x:c r="J895" s="22" t="str">
        <x:f>IF(I895="","",I895*H895)</x:f>
      </x:c>
      <x:c r="K895" t="str">
        <x:f>IF(G895="","MISSING OEWS",IF(ISNUMBER(H895),"MATCHED","MISSING WHARTON"))</x:f>
        <x:v>MISSING WHARTON</x:v>
      </x:c>
    </x:row>
    <x:row r="896">
      <x:c r="A896" t="str">
        <x:v>23</x:v>
      </x:c>
      <x:c r="B896" t="str">
        <x:v>Construction</x:v>
      </x:c>
      <x:c r="C896" t="str">
        <x:v>47-4011</x:v>
      </x:c>
      <x:c r="D896" t="str">
        <x:v>Construction and Building Inspectors</x:v>
      </x:c>
      <x:c r="E896" s="22" t="n">
        <x:v>13780</x:v>
      </x:c>
      <x:c r="F896" s="22" t="n">
        <x:v>78260</x:v>
      </x:c>
      <x:c r="G896" s="22" t="n">
        <x:f>IF(OR(E896="",F896=""),"",E896*F896)</x:f>
        <x:v>1078422800</x:v>
      </x:c>
      <x:c r="H896" s="36" t="n">
        <x:v>0.3737</x:v>
      </x:c>
      <x:c r="I896" s="22" t="n">
        <x:f>IF(G896="","",IF(ISNUMBER(H896),G896,""))</x:f>
        <x:v>1078422800</x:v>
      </x:c>
      <x:c r="J896" s="22" t="n">
        <x:f>IF(I896="","",I896*H896)</x:f>
        <x:v>403006600.35999995</x:v>
      </x:c>
      <x:c r="K896" t="str">
        <x:f>IF(G896="","MISSING OEWS",IF(ISNUMBER(H896),"MATCHED","MISSING WHARTON"))</x:f>
        <x:v>MATCHED</x:v>
      </x:c>
    </x:row>
    <x:row r="897">
      <x:c r="A897" t="str">
        <x:v>23</x:v>
      </x:c>
      <x:c r="B897" t="str">
        <x:v>Construction</x:v>
      </x:c>
      <x:c r="C897" t="str">
        <x:v>47-4021</x:v>
      </x:c>
      <x:c r="D897" t="str">
        <x:v>Elevator and Escalator Installers and Repairers</x:v>
      </x:c>
      <x:c r="E897" s="22" t="n">
        <x:v>21280</x:v>
      </x:c>
      <x:c r="F897" s="22" t="n">
        <x:v>112120</x:v>
      </x:c>
      <x:c r="G897" s="22" t="n">
        <x:f>IF(OR(E897="",F897=""),"",E897*F897)</x:f>
        <x:v>2385913600</x:v>
      </x:c>
      <x:c r="H897" s="36" t="n">
        <x:v>0.0475</x:v>
      </x:c>
      <x:c r="I897" s="22" t="n">
        <x:f>IF(G897="","",IF(ISNUMBER(H897),G897,""))</x:f>
        <x:v>2385913600</x:v>
      </x:c>
      <x:c r="J897" s="22" t="n">
        <x:f>IF(I897="","",I897*H897)</x:f>
        <x:v>113330896</x:v>
      </x:c>
      <x:c r="K897" t="str">
        <x:f>IF(G897="","MISSING OEWS",IF(ISNUMBER(H897),"MATCHED","MISSING WHARTON"))</x:f>
        <x:v>MATCHED</x:v>
      </x:c>
    </x:row>
    <x:row r="898">
      <x:c r="A898" t="str">
        <x:v>23</x:v>
      </x:c>
      <x:c r="B898" t="str">
        <x:v>Construction</x:v>
      </x:c>
      <x:c r="C898" t="str">
        <x:v>47-4031</x:v>
      </x:c>
      <x:c r="D898" t="str">
        <x:v>Fence Erectors</x:v>
      </x:c>
      <x:c r="E898" s="22" t="n">
        <x:v>21770</x:v>
      </x:c>
      <x:c r="F898" s="22" t="n">
        <x:v>50910</x:v>
      </x:c>
      <x:c r="G898" s="22" t="n">
        <x:f>IF(OR(E898="",F898=""),"",E898*F898)</x:f>
        <x:v>1108310700</x:v>
      </x:c>
      <x:c r="H898" s="36" t="n">
        <x:v>0</x:v>
      </x:c>
      <x:c r="I898" s="22" t="n">
        <x:f>IF(G898="","",IF(ISNUMBER(H898),G898,""))</x:f>
        <x:v>1108310700</x:v>
      </x:c>
      <x:c r="J898" s="22" t="n">
        <x:f>IF(I898="","",I898*H898)</x:f>
        <x:v>0</x:v>
      </x:c>
      <x:c r="K898" t="str">
        <x:f>IF(G898="","MISSING OEWS",IF(ISNUMBER(H898),"MATCHED","MISSING WHARTON"))</x:f>
        <x:v>MATCHED</x:v>
      </x:c>
    </x:row>
    <x:row r="899">
      <x:c r="A899" t="str">
        <x:v>23</x:v>
      </x:c>
      <x:c r="B899" t="str">
        <x:v>Construction</x:v>
      </x:c>
      <x:c r="C899" t="str">
        <x:v>47-4041</x:v>
      </x:c>
      <x:c r="D899" t="str">
        <x:v>Hazardous Materials Removal Workers</x:v>
      </x:c>
      <x:c r="E899" s="22" t="n">
        <x:v>2810</x:v>
      </x:c>
      <x:c r="F899" s="22" t="n">
        <x:v>53630</x:v>
      </x:c>
      <x:c r="G899" s="22" t="n">
        <x:f>IF(OR(E899="",F899=""),"",E899*F899)</x:f>
        <x:v>150700300</x:v>
      </x:c>
      <x:c r="H899" s="36" t="n">
        <x:v>0.0452</x:v>
      </x:c>
      <x:c r="I899" s="22" t="n">
        <x:f>IF(G899="","",IF(ISNUMBER(H899),G899,""))</x:f>
        <x:v>150700300</x:v>
      </x:c>
      <x:c r="J899" s="22" t="n">
        <x:f>IF(I899="","",I899*H899)</x:f>
        <x:v>6811653.56</x:v>
      </x:c>
      <x:c r="K899" t="str">
        <x:f>IF(G899="","MISSING OEWS",IF(ISNUMBER(H899),"MATCHED","MISSING WHARTON"))</x:f>
        <x:v>MATCHED</x:v>
      </x:c>
    </x:row>
    <x:row r="900">
      <x:c r="A900" t="str">
        <x:v>23</x:v>
      </x:c>
      <x:c r="B900" t="str">
        <x:v>Construction</x:v>
      </x:c>
      <x:c r="C900" t="str">
        <x:v>47-4051</x:v>
      </x:c>
      <x:c r="D900" t="str">
        <x:v>Highway Maintenance Workers</x:v>
      </x:c>
      <x:c r="E900" s="22" t="n">
        <x:v>4290</x:v>
      </x:c>
      <x:c r="F900" s="22" t="n">
        <x:v>56460</x:v>
      </x:c>
      <x:c r="G900" s="22" t="n">
        <x:f>IF(OR(E900="",F900=""),"",E900*F900)</x:f>
        <x:v>242213400</x:v>
      </x:c>
      <x:c r="H900" s="36" t="n">
        <x:v>0</x:v>
      </x:c>
      <x:c r="I900" s="22" t="n">
        <x:f>IF(G900="","",IF(ISNUMBER(H900),G900,""))</x:f>
        <x:v>242213400</x:v>
      </x:c>
      <x:c r="J900" s="22" t="n">
        <x:f>IF(I900="","",I900*H900)</x:f>
        <x:v>0</x:v>
      </x:c>
      <x:c r="K900" t="str">
        <x:f>IF(G900="","MISSING OEWS",IF(ISNUMBER(H900),"MATCHED","MISSING WHARTON"))</x:f>
        <x:v>MATCHED</x:v>
      </x:c>
    </x:row>
    <x:row r="901">
      <x:c r="A901" t="str">
        <x:v>23</x:v>
      </x:c>
      <x:c r="B901" t="str">
        <x:v>Construction</x:v>
      </x:c>
      <x:c r="C901" t="str">
        <x:v>47-4061</x:v>
      </x:c>
      <x:c r="D901" t="str">
        <x:v>Rail-Track Laying and Maintenance Equipment Operators</x:v>
      </x:c>
      <x:c r="E901" s="22" t="n">
        <x:v>1390</x:v>
      </x:c>
      <x:c r="F901" s="22" t="n">
        <x:v>58740</x:v>
      </x:c>
      <x:c r="G901" s="22" t="n">
        <x:f>IF(OR(E901="",F901=""),"",E901*F901)</x:f>
        <x:v>81648600</x:v>
      </x:c>
      <x:c r="H901" s="36" t="n">
        <x:v>0</x:v>
      </x:c>
      <x:c r="I901" s="22" t="n">
        <x:f>IF(G901="","",IF(ISNUMBER(H901),G901,""))</x:f>
        <x:v>81648600</x:v>
      </x:c>
      <x:c r="J901" s="22" t="n">
        <x:f>IF(I901="","",I901*H901)</x:f>
        <x:v>0</x:v>
      </x:c>
      <x:c r="K901" t="str">
        <x:f>IF(G901="","MISSING OEWS",IF(ISNUMBER(H901),"MATCHED","MISSING WHARTON"))</x:f>
        <x:v>MATCHED</x:v>
      </x:c>
    </x:row>
    <x:row r="902">
      <x:c r="A902" t="str">
        <x:v>23</x:v>
      </x:c>
      <x:c r="B902" t="str">
        <x:v>Construction</x:v>
      </x:c>
      <x:c r="C902" t="str">
        <x:v>47-4071</x:v>
      </x:c>
      <x:c r="D902" t="str">
        <x:v>Septic Tank Servicers and Sewer Pipe Cleaners</x:v>
      </x:c>
      <x:c r="E902" s="22" t="n">
        <x:v>4670</x:v>
      </x:c>
      <x:c r="F902" s="22" t="n">
        <x:v>56690</x:v>
      </x:c>
      <x:c r="G902" s="22" t="n">
        <x:f>IF(OR(E902="",F902=""),"",E902*F902)</x:f>
        <x:v>264742300</x:v>
      </x:c>
      <x:c r="H902" s="36" t="n">
        <x:v>0.0864</x:v>
      </x:c>
      <x:c r="I902" s="22" t="n">
        <x:f>IF(G902="","",IF(ISNUMBER(H902),G902,""))</x:f>
        <x:v>264742300</x:v>
      </x:c>
      <x:c r="J902" s="22" t="n">
        <x:f>IF(I902="","",I902*H902)</x:f>
        <x:v>22873734.720000003</x:v>
      </x:c>
      <x:c r="K902" t="str">
        <x:f>IF(G902="","MISSING OEWS",IF(ISNUMBER(H902),"MATCHED","MISSING WHARTON"))</x:f>
        <x:v>MATCHED</x:v>
      </x:c>
    </x:row>
    <x:row r="903">
      <x:c r="A903" t="str">
        <x:v>23</x:v>
      </x:c>
      <x:c r="B903" t="str">
        <x:v>Construction</x:v>
      </x:c>
      <x:c r="C903" t="str">
        <x:v>47-4090</x:v>
      </x:c>
      <x:c r="D903" t="str">
        <x:v>Miscellaneous Construction and Related Workers</x:v>
      </x:c>
      <x:c r="E903" s="22" t="n">
        <x:v>18940</x:v>
      </x:c>
      <x:c r="F903" s="22" t="n">
        <x:v>54690</x:v>
      </x:c>
      <x:c r="G903" s="22" t="n">
        <x:f>IF(OR(E903="",F903=""),"",E903*F903)</x:f>
        <x:v>1035828600</x:v>
      </x:c>
      <x:c r="H903" s="36" t="n">
        <x:v>0.0825</x:v>
      </x:c>
      <x:c r="I903" s="22" t="n">
        <x:f>IF(G903="","",IF(ISNUMBER(H903),G903,""))</x:f>
        <x:v>1035828600</x:v>
      </x:c>
      <x:c r="J903" s="22" t="n">
        <x:f>IF(I903="","",I903*H903)</x:f>
        <x:v>85455859.5</x:v>
      </x:c>
      <x:c r="K903" t="str">
        <x:f>IF(G903="","MISSING OEWS",IF(ISNUMBER(H903),"MATCHED","MISSING WHARTON"))</x:f>
        <x:v>MATCHED</x:v>
      </x:c>
    </x:row>
    <x:row r="904">
      <x:c r="A904" t="str">
        <x:v>23</x:v>
      </x:c>
      <x:c r="B904" t="str">
        <x:v>Construction</x:v>
      </x:c>
      <x:c r="C904" t="str">
        <x:v>47-5011</x:v>
      </x:c>
      <x:c r="D904" t="str">
        <x:v>Derrick Operators, Oil and Gas</x:v>
      </x:c>
      <x:c r="E904" s="22" t="n">
        <x:v>80</x:v>
      </x:c>
      <x:c r="F904" s="22" t="n">
        <x:v>67990</x:v>
      </x:c>
      <x:c r="G904" s="22" t="n">
        <x:f>IF(OR(E904="",F904=""),"",E904*F904)</x:f>
        <x:v>5439200</x:v>
      </x:c>
      <x:c r="H904" s="36" t="n">
        <x:v>0</x:v>
      </x:c>
      <x:c r="I904" s="22" t="n">
        <x:f>IF(G904="","",IF(ISNUMBER(H904),G904,""))</x:f>
        <x:v>5439200</x:v>
      </x:c>
      <x:c r="J904" s="22" t="n">
        <x:f>IF(I904="","",I904*H904)</x:f>
        <x:v>0</x:v>
      </x:c>
      <x:c r="K904" t="str">
        <x:f>IF(G904="","MISSING OEWS",IF(ISNUMBER(H904),"MATCHED","MISSING WHARTON"))</x:f>
        <x:v>MATCHED</x:v>
      </x:c>
    </x:row>
    <x:row r="905">
      <x:c r="A905" t="str">
        <x:v>23</x:v>
      </x:c>
      <x:c r="B905" t="str">
        <x:v>Construction</x:v>
      </x:c>
      <x:c r="C905" t="str">
        <x:v>47-5012</x:v>
      </x:c>
      <x:c r="D905" t="str">
        <x:v>Rotary Drill Operators, Oil and Gas</x:v>
      </x:c>
      <x:c r="E905" s="22" t="n">
        <x:v>370</x:v>
      </x:c>
      <x:c r="F905" s="22" t="n">
        <x:v>58280</x:v>
      </x:c>
      <x:c r="G905" s="22" t="n">
        <x:f>IF(OR(E905="",F905=""),"",E905*F905)</x:f>
        <x:v>21563600</x:v>
      </x:c>
      <x:c r="H905" s="36" t="n">
        <x:v>0.0432</x:v>
      </x:c>
      <x:c r="I905" s="22" t="n">
        <x:f>IF(G905="","",IF(ISNUMBER(H905),G905,""))</x:f>
        <x:v>21563600</x:v>
      </x:c>
      <x:c r="J905" s="22" t="n">
        <x:f>IF(I905="","",I905*H905)</x:f>
        <x:v>931547.52</x:v>
      </x:c>
      <x:c r="K905" t="str">
        <x:f>IF(G905="","MISSING OEWS",IF(ISNUMBER(H905),"MATCHED","MISSING WHARTON"))</x:f>
        <x:v>MATCHED</x:v>
      </x:c>
    </x:row>
    <x:row r="906">
      <x:c r="A906" t="str">
        <x:v>23</x:v>
      </x:c>
      <x:c r="B906" t="str">
        <x:v>Construction</x:v>
      </x:c>
      <x:c r="C906" t="str">
        <x:v>47-5013</x:v>
      </x:c>
      <x:c r="D906" t="str">
        <x:v>Service Unit Operators, Oil and Gas</x:v>
      </x:c>
      <x:c r="E906" s="22"/>
      <x:c r="F906" s="22" t="n">
        <x:v>56330</x:v>
      </x:c>
      <x:c r="G906" s="22" t="str">
        <x:f>IF(OR(E906="",F906=""),"",E906*F906)</x:f>
      </x:c>
      <x:c r="H906" s="36" t="n">
        <x:v>0.05</x:v>
      </x:c>
      <x:c r="I906" s="22" t="str">
        <x:f>IF(G906="","",IF(ISNUMBER(H906),G906,""))</x:f>
      </x:c>
      <x:c r="J906" s="22" t="str">
        <x:f>IF(I906="","",I906*H906)</x:f>
      </x:c>
      <x:c r="K906" t="str">
        <x:f>IF(G906="","MISSING OEWS",IF(ISNUMBER(H906),"MATCHED","MISSING WHARTON"))</x:f>
        <x:v>MISSING OEWS</x:v>
      </x:c>
    </x:row>
    <x:row r="907">
      <x:c r="A907" t="str">
        <x:v>23</x:v>
      </x:c>
      <x:c r="B907" t="str">
        <x:v>Construction</x:v>
      </x:c>
      <x:c r="C907" t="str">
        <x:v>47-5022</x:v>
      </x:c>
      <x:c r="D907" t="str">
        <x:v>Excavating and Loading Machine and Dragline Operators, Surface Mining</x:v>
      </x:c>
      <x:c r="E907" s="22" t="n">
        <x:v>7850</x:v>
      </x:c>
      <x:c r="F907" s="22" t="n">
        <x:v>60430</x:v>
      </x:c>
      <x:c r="G907" s="22" t="n">
        <x:f>IF(OR(E907="",F907=""),"",E907*F907)</x:f>
        <x:v>474375500</x:v>
      </x:c>
      <x:c r="H907" s="36" t="n">
        <x:v>0</x:v>
      </x:c>
      <x:c r="I907" s="22" t="n">
        <x:f>IF(G907="","",IF(ISNUMBER(H907),G907,""))</x:f>
        <x:v>474375500</x:v>
      </x:c>
      <x:c r="J907" s="22" t="n">
        <x:f>IF(I907="","",I907*H907)</x:f>
        <x:v>0</x:v>
      </x:c>
      <x:c r="K907" t="str">
        <x:f>IF(G907="","MISSING OEWS",IF(ISNUMBER(H907),"MATCHED","MISSING WHARTON"))</x:f>
        <x:v>MATCHED</x:v>
      </x:c>
    </x:row>
    <x:row r="908">
      <x:c r="A908" t="str">
        <x:v>23</x:v>
      </x:c>
      <x:c r="B908" t="str">
        <x:v>Construction</x:v>
      </x:c>
      <x:c r="C908" t="str">
        <x:v>47-5023</x:v>
      </x:c>
      <x:c r="D908" t="str">
        <x:v>Earth Drillers, Except Oil and Gas</x:v>
      </x:c>
      <x:c r="E908" s="22" t="n">
        <x:v>12980</x:v>
      </x:c>
      <x:c r="F908" s="22" t="n">
        <x:v>63320</x:v>
      </x:c>
      <x:c r="G908" s="22" t="n">
        <x:f>IF(OR(E908="",F908=""),"",E908*F908)</x:f>
        <x:v>821893600</x:v>
      </x:c>
      <x:c r="H908" s="36" t="n">
        <x:v>0.0233</x:v>
      </x:c>
      <x:c r="I908" s="22" t="n">
        <x:f>IF(G908="","",IF(ISNUMBER(H908),G908,""))</x:f>
        <x:v>821893600</x:v>
      </x:c>
      <x:c r="J908" s="22" t="n">
        <x:f>IF(I908="","",I908*H908)</x:f>
        <x:v>19150120.880000003</x:v>
      </x:c>
      <x:c r="K908" t="str">
        <x:f>IF(G908="","MISSING OEWS",IF(ISNUMBER(H908),"MATCHED","MISSING WHARTON"))</x:f>
        <x:v>MATCHED</x:v>
      </x:c>
    </x:row>
    <x:row r="909">
      <x:c r="A909" t="str">
        <x:v>23</x:v>
      </x:c>
      <x:c r="B909" t="str">
        <x:v>Construction</x:v>
      </x:c>
      <x:c r="C909" t="str">
        <x:v>47-5032</x:v>
      </x:c>
      <x:c r="D909" t="str">
        <x:v>Explosives Workers, Ordnance Handling Experts, and Blasters</x:v>
      </x:c>
      <x:c r="E909" s="22" t="n">
        <x:v>680</x:v>
      </x:c>
      <x:c r="F909" s="22" t="n">
        <x:v>71540</x:v>
      </x:c>
      <x:c r="G909" s="22" t="n">
        <x:f>IF(OR(E909="",F909=""),"",E909*F909)</x:f>
        <x:v>48647200</x:v>
      </x:c>
      <x:c r="H909" s="36" t="n">
        <x:v>0.095</x:v>
      </x:c>
      <x:c r="I909" s="22" t="n">
        <x:f>IF(G909="","",IF(ISNUMBER(H909),G909,""))</x:f>
        <x:v>48647200</x:v>
      </x:c>
      <x:c r="J909" s="22" t="n">
        <x:f>IF(I909="","",I909*H909)</x:f>
        <x:v>4621484</x:v>
      </x:c>
      <x:c r="K909" t="str">
        <x:f>IF(G909="","MISSING OEWS",IF(ISNUMBER(H909),"MATCHED","MISSING WHARTON"))</x:f>
        <x:v>MATCHED</x:v>
      </x:c>
    </x:row>
    <x:row r="910">
      <x:c r="A910" t="str">
        <x:v>23</x:v>
      </x:c>
      <x:c r="B910" t="str">
        <x:v>Construction</x:v>
      </x:c>
      <x:c r="C910" t="str">
        <x:v>47-5044</x:v>
      </x:c>
      <x:c r="D910" t="str">
        <x:v>Loading and Moving Machine Operators, Underground Mining</x:v>
      </x:c>
      <x:c r="E910" s="22" t="n">
        <x:v>130</x:v>
      </x:c>
      <x:c r="F910" s="22" t="n">
        <x:v>52740</x:v>
      </x:c>
      <x:c r="G910" s="22" t="n">
        <x:f>IF(OR(E910="",F910=""),"",E910*F910)</x:f>
        <x:v>6856200</x:v>
      </x:c>
      <x:c r="H910" s="36" t="n">
        <x:v>0.0339</x:v>
      </x:c>
      <x:c r="I910" s="22" t="n">
        <x:f>IF(G910="","",IF(ISNUMBER(H910),G910,""))</x:f>
        <x:v>6856200</x:v>
      </x:c>
      <x:c r="J910" s="22" t="n">
        <x:f>IF(I910="","",I910*H910)</x:f>
        <x:v>232425.18</x:v>
      </x:c>
      <x:c r="K910" t="str">
        <x:f>IF(G910="","MISSING OEWS",IF(ISNUMBER(H910),"MATCHED","MISSING WHARTON"))</x:f>
        <x:v>MATCHED</x:v>
      </x:c>
    </x:row>
    <x:row r="911">
      <x:c r="A911" t="str">
        <x:v>23</x:v>
      </x:c>
      <x:c r="B911" t="str">
        <x:v>Construction</x:v>
      </x:c>
      <x:c r="C911" t="str">
        <x:v>47-5051</x:v>
      </x:c>
      <x:c r="D911" t="str">
        <x:v>Rock Splitters, Quarry</x:v>
      </x:c>
      <x:c r="E911" s="22" t="n">
        <x:v>40</x:v>
      </x:c>
      <x:c r="F911" s="22" t="n">
        <x:v>63240</x:v>
      </x:c>
      <x:c r="G911" s="22" t="n">
        <x:f>IF(OR(E911="",F911=""),"",E911*F911)</x:f>
        <x:v>2529600</x:v>
      </x:c>
      <x:c r="H911" s="36" t="n">
        <x:v>0</x:v>
      </x:c>
      <x:c r="I911" s="22" t="n">
        <x:f>IF(G911="","",IF(ISNUMBER(H911),G911,""))</x:f>
        <x:v>2529600</x:v>
      </x:c>
      <x:c r="J911" s="22" t="n">
        <x:f>IF(I911="","",I911*H911)</x:f>
        <x:v>0</x:v>
      </x:c>
      <x:c r="K911" t="str">
        <x:f>IF(G911="","MISSING OEWS",IF(ISNUMBER(H911),"MATCHED","MISSING WHARTON"))</x:f>
        <x:v>MATCHED</x:v>
      </x:c>
    </x:row>
    <x:row r="912">
      <x:c r="A912" t="str">
        <x:v>23</x:v>
      </x:c>
      <x:c r="B912" t="str">
        <x:v>Construction</x:v>
      </x:c>
      <x:c r="C912" t="str">
        <x:v>47-5071</x:v>
      </x:c>
      <x:c r="D912" t="str">
        <x:v>Roustabouts, Oil and Gas</x:v>
      </x:c>
      <x:c r="E912" s="22" t="n">
        <x:v>3460</x:v>
      </x:c>
      <x:c r="F912" s="22" t="n">
        <x:v>43270</x:v>
      </x:c>
      <x:c r="G912" s="22" t="n">
        <x:f>IF(OR(E912="",F912=""),"",E912*F912)</x:f>
        <x:v>149714200</x:v>
      </x:c>
      <x:c r="H912" s="36" t="n">
        <x:v>0</x:v>
      </x:c>
      <x:c r="I912" s="22" t="n">
        <x:f>IF(G912="","",IF(ISNUMBER(H912),G912,""))</x:f>
        <x:v>149714200</x:v>
      </x:c>
      <x:c r="J912" s="22" t="n">
        <x:f>IF(I912="","",I912*H912)</x:f>
        <x:v>0</x:v>
      </x:c>
      <x:c r="K912" t="str">
        <x:f>IF(G912="","MISSING OEWS",IF(ISNUMBER(H912),"MATCHED","MISSING WHARTON"))</x:f>
        <x:v>MATCHED</x:v>
      </x:c>
    </x:row>
    <x:row r="913">
      <x:c r="A913" t="str">
        <x:v>23</x:v>
      </x:c>
      <x:c r="B913" t="str">
        <x:v>Construction</x:v>
      </x:c>
      <x:c r="C913" t="str">
        <x:v>47-5081</x:v>
      </x:c>
      <x:c r="D913" t="str">
        <x:v>Helpers--Extraction Workers</x:v>
      </x:c>
      <x:c r="E913" s="22" t="n">
        <x:v>3100</x:v>
      </x:c>
      <x:c r="F913" s="22" t="n">
        <x:v>49670</x:v>
      </x:c>
      <x:c r="G913" s="22" t="n">
        <x:f>IF(OR(E913="",F913=""),"",E913*F913)</x:f>
        <x:v>153977000</x:v>
      </x:c>
      <x:c r="H913" s="36" t="n">
        <x:v>0</x:v>
      </x:c>
      <x:c r="I913" s="22" t="n">
        <x:f>IF(G913="","",IF(ISNUMBER(H913),G913,""))</x:f>
        <x:v>153977000</x:v>
      </x:c>
      <x:c r="J913" s="22" t="n">
        <x:f>IF(I913="","",I913*H913)</x:f>
        <x:v>0</x:v>
      </x:c>
      <x:c r="K913" t="str">
        <x:f>IF(G913="","MISSING OEWS",IF(ISNUMBER(H913),"MATCHED","MISSING WHARTON"))</x:f>
        <x:v>MATCHED</x:v>
      </x:c>
    </x:row>
    <x:row r="914">
      <x:c r="A914" t="str">
        <x:v>23</x:v>
      </x:c>
      <x:c r="B914" t="str">
        <x:v>Construction</x:v>
      </x:c>
      <x:c r="C914" t="str">
        <x:v>47-5099</x:v>
      </x:c>
      <x:c r="D914" t="str">
        <x:v>Extraction Workers, All Other</x:v>
      </x:c>
      <x:c r="E914" s="22"/>
      <x:c r="F914" s="22" t="n">
        <x:v>57090</x:v>
      </x:c>
      <x:c r="G914" s="22" t="str">
        <x:f>IF(OR(E914="",F914=""),"",E914*F914)</x:f>
      </x:c>
      <x:c r="H914" s="36"/>
      <x:c r="I914" s="22" t="str">
        <x:f>IF(G914="","",IF(ISNUMBER(H914),G914,""))</x:f>
      </x:c>
      <x:c r="J914" s="22" t="str">
        <x:f>IF(I914="","",I914*H914)</x:f>
      </x:c>
      <x:c r="K914" t="str">
        <x:f>IF(G914="","MISSING OEWS",IF(ISNUMBER(H914),"MATCHED","MISSING WHARTON"))</x:f>
        <x:v>MISSING OEWS</x:v>
      </x:c>
    </x:row>
    <x:row r="915">
      <x:c r="A915" t="str">
        <x:v>23</x:v>
      </x:c>
      <x:c r="B915" t="str">
        <x:v>Construction</x:v>
      </x:c>
      <x:c r="C915" t="str">
        <x:v>49-1011</x:v>
      </x:c>
      <x:c r="D915" t="str">
        <x:v>First-Line Supervisors of Mechanics, Installers, and Repairers</x:v>
      </x:c>
      <x:c r="E915" s="22" t="n">
        <x:v>68510</x:v>
      </x:c>
      <x:c r="F915" s="22" t="n">
        <x:v>89150</x:v>
      </x:c>
      <x:c r="G915" s="22" t="n">
        <x:f>IF(OR(E915="",F915=""),"",E915*F915)</x:f>
        <x:v>6107666500</x:v>
      </x:c>
      <x:c r="H915" s="36" t="n">
        <x:v>0.35229999999999995</x:v>
      </x:c>
      <x:c r="I915" s="22" t="n">
        <x:f>IF(G915="","",IF(ISNUMBER(H915),G915,""))</x:f>
        <x:v>6107666500</x:v>
      </x:c>
      <x:c r="J915" s="22" t="n">
        <x:f>IF(I915="","",I915*H915)</x:f>
        <x:v>2151730907.95</x:v>
      </x:c>
      <x:c r="K915" t="str">
        <x:f>IF(G915="","MISSING OEWS",IF(ISNUMBER(H915),"MATCHED","MISSING WHARTON"))</x:f>
        <x:v>MATCHED</x:v>
      </x:c>
    </x:row>
    <x:row r="916">
      <x:c r="A916" t="str">
        <x:v>23</x:v>
      </x:c>
      <x:c r="B916" t="str">
        <x:v>Construction</x:v>
      </x:c>
      <x:c r="C916" t="str">
        <x:v>49-2011</x:v>
      </x:c>
      <x:c r="D916" t="str">
        <x:v>Computer, Automated Teller, and Office Machine Repairers</x:v>
      </x:c>
      <x:c r="E916" s="22" t="n">
        <x:v>820</x:v>
      </x:c>
      <x:c r="F916" s="22" t="n">
        <x:v>52400</x:v>
      </x:c>
      <x:c r="G916" s="22" t="n">
        <x:f>IF(OR(E916="",F916=""),"",E916*F916)</x:f>
        <x:v>42968000</x:v>
      </x:c>
      <x:c r="H916" s="36" t="n">
        <x:v>0.284</x:v>
      </x:c>
      <x:c r="I916" s="22" t="n">
        <x:f>IF(G916="","",IF(ISNUMBER(H916),G916,""))</x:f>
        <x:v>42968000</x:v>
      </x:c>
      <x:c r="J916" s="22" t="n">
        <x:f>IF(I916="","",I916*H916)</x:f>
        <x:v>12202911.999999998</x:v>
      </x:c>
      <x:c r="K916" t="str">
        <x:f>IF(G916="","MISSING OEWS",IF(ISNUMBER(H916),"MATCHED","MISSING WHARTON"))</x:f>
        <x:v>MATCHED</x:v>
      </x:c>
    </x:row>
    <x:row r="917">
      <x:c r="A917" t="str">
        <x:v>23</x:v>
      </x:c>
      <x:c r="B917" t="str">
        <x:v>Construction</x:v>
      </x:c>
      <x:c r="C917" t="str">
        <x:v>49-2021</x:v>
      </x:c>
      <x:c r="D917" t="str">
        <x:v>Radio, Cellular, and Tower Equipment Installers and Repairers</x:v>
      </x:c>
      <x:c r="E917" s="22" t="n">
        <x:v>2750</x:v>
      </x:c>
      <x:c r="F917" s="22" t="n">
        <x:v>60210</x:v>
      </x:c>
      <x:c r="G917" s="22" t="n">
        <x:f>IF(OR(E917="",F917=""),"",E917*F917)</x:f>
        <x:v>165577500</x:v>
      </x:c>
      <x:c r="H917" s="36" t="n">
        <x:v>0.1583</x:v>
      </x:c>
      <x:c r="I917" s="22" t="n">
        <x:f>IF(G917="","",IF(ISNUMBER(H917),G917,""))</x:f>
        <x:v>165577500</x:v>
      </x:c>
      <x:c r="J917" s="22" t="n">
        <x:f>IF(I917="","",I917*H917)</x:f>
        <x:v>26210918.25</x:v>
      </x:c>
      <x:c r="K917" t="str">
        <x:f>IF(G917="","MISSING OEWS",IF(ISNUMBER(H917),"MATCHED","MISSING WHARTON"))</x:f>
        <x:v>MATCHED</x:v>
      </x:c>
    </x:row>
    <x:row r="918">
      <x:c r="A918" t="str">
        <x:v>23</x:v>
      </x:c>
      <x:c r="B918" t="str">
        <x:v>Construction</x:v>
      </x:c>
      <x:c r="C918" t="str">
        <x:v>49-2022</x:v>
      </x:c>
      <x:c r="D918" t="str">
        <x:v>Telecommunications Equipment Installers and Repairers, Except Line Installers</x:v>
      </x:c>
      <x:c r="E918" s="22" t="n">
        <x:v>20050</x:v>
      </x:c>
      <x:c r="F918" s="22" t="n">
        <x:v>66710</x:v>
      </x:c>
      <x:c r="G918" s="22" t="n">
        <x:f>IF(OR(E918="",F918=""),"",E918*F918)</x:f>
        <x:v>1337535500</x:v>
      </x:c>
      <x:c r="H918" s="36" t="n">
        <x:v>0.195</x:v>
      </x:c>
      <x:c r="I918" s="22" t="n">
        <x:f>IF(G918="","",IF(ISNUMBER(H918),G918,""))</x:f>
        <x:v>1337535500</x:v>
      </x:c>
      <x:c r="J918" s="22" t="n">
        <x:f>IF(I918="","",I918*H918)</x:f>
        <x:v>260819422.5</x:v>
      </x:c>
      <x:c r="K918" t="str">
        <x:f>IF(G918="","MISSING OEWS",IF(ISNUMBER(H918),"MATCHED","MISSING WHARTON"))</x:f>
        <x:v>MATCHED</x:v>
      </x:c>
    </x:row>
    <x:row r="919">
      <x:c r="A919" t="str">
        <x:v>23</x:v>
      </x:c>
      <x:c r="B919" t="str">
        <x:v>Construction</x:v>
      </x:c>
      <x:c r="C919" t="str">
        <x:v>49-2092</x:v>
      </x:c>
      <x:c r="D919" t="str">
        <x:v>Electric Motor, Power Tool, and Related Repairers</x:v>
      </x:c>
      <x:c r="E919" s="22" t="n">
        <x:v>770</x:v>
      </x:c>
      <x:c r="F919" s="22" t="n">
        <x:v>62120</x:v>
      </x:c>
      <x:c r="G919" s="22" t="n">
        <x:f>IF(OR(E919="",F919=""),"",E919*F919)</x:f>
        <x:v>47832400</x:v>
      </x:c>
      <x:c r="H919" s="36" t="n">
        <x:v>0.0667</x:v>
      </x:c>
      <x:c r="I919" s="22" t="n">
        <x:f>IF(G919="","",IF(ISNUMBER(H919),G919,""))</x:f>
        <x:v>47832400</x:v>
      </x:c>
      <x:c r="J919" s="22" t="n">
        <x:f>IF(I919="","",I919*H919)</x:f>
        <x:v>3190421.0799999996</x:v>
      </x:c>
      <x:c r="K919" t="str">
        <x:f>IF(G919="","MISSING OEWS",IF(ISNUMBER(H919),"MATCHED","MISSING WHARTON"))</x:f>
        <x:v>MATCHED</x:v>
      </x:c>
    </x:row>
    <x:row r="920">
      <x:c r="A920" t="str">
        <x:v>23</x:v>
      </x:c>
      <x:c r="B920" t="str">
        <x:v>Construction</x:v>
      </x:c>
      <x:c r="C920" t="str">
        <x:v>49-2093</x:v>
      </x:c>
      <x:c r="D920" t="str">
        <x:v>Electrical and Electronics Installers and Repairers, Transportation Equipment</x:v>
      </x:c>
      <x:c r="E920" s="22" t="n">
        <x:v>150</x:v>
      </x:c>
      <x:c r="F920" s="22" t="n">
        <x:v>53980</x:v>
      </x:c>
      <x:c r="G920" s="22" t="n">
        <x:f>IF(OR(E920="",F920=""),"",E920*F920)</x:f>
        <x:v>8097000</x:v>
      </x:c>
      <x:c r="H920" s="36" t="n">
        <x:v>0.20329999999999998</x:v>
      </x:c>
      <x:c r="I920" s="22" t="n">
        <x:f>IF(G920="","",IF(ISNUMBER(H920),G920,""))</x:f>
        <x:v>8097000</x:v>
      </x:c>
      <x:c r="J920" s="22" t="n">
        <x:f>IF(I920="","",I920*H920)</x:f>
        <x:v>1646120.0999999999</x:v>
      </x:c>
      <x:c r="K920" t="str">
        <x:f>IF(G920="","MISSING OEWS",IF(ISNUMBER(H920),"MATCHED","MISSING WHARTON"))</x:f>
        <x:v>MATCHED</x:v>
      </x:c>
    </x:row>
    <x:row r="921">
      <x:c r="A921" t="str">
        <x:v>23</x:v>
      </x:c>
      <x:c r="B921" t="str">
        <x:v>Construction</x:v>
      </x:c>
      <x:c r="C921" t="str">
        <x:v>49-2094</x:v>
      </x:c>
      <x:c r="D921" t="str">
        <x:v>Electrical and Electronics Repairers, Commercial and Industrial Equipment</x:v>
      </x:c>
      <x:c r="E921" s="22" t="n">
        <x:v>3960</x:v>
      </x:c>
      <x:c r="F921" s="22" t="n">
        <x:v>67550</x:v>
      </x:c>
      <x:c r="G921" s="22" t="n">
        <x:f>IF(OR(E921="",F921=""),"",E921*F921)</x:f>
        <x:v>267498000</x:v>
      </x:c>
      <x:c r="H921" s="36" t="n">
        <x:v>0.19</x:v>
      </x:c>
      <x:c r="I921" s="22" t="n">
        <x:f>IF(G921="","",IF(ISNUMBER(H921),G921,""))</x:f>
        <x:v>267498000</x:v>
      </x:c>
      <x:c r="J921" s="22" t="n">
        <x:f>IF(I921="","",I921*H921)</x:f>
        <x:v>50824620</x:v>
      </x:c>
      <x:c r="K921" t="str">
        <x:f>IF(G921="","MISSING OEWS",IF(ISNUMBER(H921),"MATCHED","MISSING WHARTON"))</x:f>
        <x:v>MATCHED</x:v>
      </x:c>
    </x:row>
    <x:row r="922">
      <x:c r="A922" t="str">
        <x:v>23</x:v>
      </x:c>
      <x:c r="B922" t="str">
        <x:v>Construction</x:v>
      </x:c>
      <x:c r="C922" t="str">
        <x:v>49-2095</x:v>
      </x:c>
      <x:c r="D922" t="str">
        <x:v>Electrical and Electronics Repairers, Powerhouse, Substation, and Relay</x:v>
      </x:c>
      <x:c r="E922" s="22" t="n">
        <x:v>1280</x:v>
      </x:c>
      <x:c r="F922" s="22" t="n">
        <x:v>88250</x:v>
      </x:c>
      <x:c r="G922" s="22" t="n">
        <x:f>IF(OR(E922="",F922=""),"",E922*F922)</x:f>
        <x:v>112960000</x:v>
      </x:c>
      <x:c r="H922" s="36" t="n">
        <x:v>0.22190000000000001</x:v>
      </x:c>
      <x:c r="I922" s="22" t="n">
        <x:f>IF(G922="","",IF(ISNUMBER(H922),G922,""))</x:f>
        <x:v>112960000</x:v>
      </x:c>
      <x:c r="J922" s="22" t="n">
        <x:f>IF(I922="","",I922*H922)</x:f>
        <x:v>25065824</x:v>
      </x:c>
      <x:c r="K922" t="str">
        <x:f>IF(G922="","MISSING OEWS",IF(ISNUMBER(H922),"MATCHED","MISSING WHARTON"))</x:f>
        <x:v>MATCHED</x:v>
      </x:c>
    </x:row>
    <x:row r="923">
      <x:c r="A923" t="str">
        <x:v>23</x:v>
      </x:c>
      <x:c r="B923" t="str">
        <x:v>Construction</x:v>
      </x:c>
      <x:c r="C923" t="str">
        <x:v>49-2097</x:v>
      </x:c>
      <x:c r="D923" t="str">
        <x:v>Audiovisual Equipment Installers and Repairers</x:v>
      </x:c>
      <x:c r="E923" s="22" t="n">
        <x:v>5450</x:v>
      </x:c>
      <x:c r="F923" s="22" t="n">
        <x:v>62670</x:v>
      </x:c>
      <x:c r="G923" s="22" t="n">
        <x:f>IF(OR(E923="",F923=""),"",E923*F923)</x:f>
        <x:v>341551500</x:v>
      </x:c>
      <x:c r="H923" s="36" t="n">
        <x:v>0.2591</x:v>
      </x:c>
      <x:c r="I923" s="22" t="n">
        <x:f>IF(G923="","",IF(ISNUMBER(H923),G923,""))</x:f>
        <x:v>341551500</x:v>
      </x:c>
      <x:c r="J923" s="22" t="n">
        <x:f>IF(I923="","",I923*H923)</x:f>
        <x:v>88495993.65</x:v>
      </x:c>
      <x:c r="K923" t="str">
        <x:f>IF(G923="","MISSING OEWS",IF(ISNUMBER(H923),"MATCHED","MISSING WHARTON"))</x:f>
        <x:v>MATCHED</x:v>
      </x:c>
    </x:row>
    <x:row r="924">
      <x:c r="A924" t="str">
        <x:v>23</x:v>
      </x:c>
      <x:c r="B924" t="str">
        <x:v>Construction</x:v>
      </x:c>
      <x:c r="C924" t="str">
        <x:v>49-2098</x:v>
      </x:c>
      <x:c r="D924" t="str">
        <x:v>Security and Fire Alarm Systems Installers</x:v>
      </x:c>
      <x:c r="E924" s="22" t="n">
        <x:v>21340</x:v>
      </x:c>
      <x:c r="F924" s="22" t="n">
        <x:v>62960</x:v>
      </x:c>
      <x:c r="G924" s="22" t="n">
        <x:f>IF(OR(E924="",F924=""),"",E924*F924)</x:f>
        <x:v>1343566400</x:v>
      </x:c>
      <x:c r="H924" s="36" t="n">
        <x:v>0.22190000000000001</x:v>
      </x:c>
      <x:c r="I924" s="22" t="n">
        <x:f>IF(G924="","",IF(ISNUMBER(H924),G924,""))</x:f>
        <x:v>1343566400</x:v>
      </x:c>
      <x:c r="J924" s="22" t="n">
        <x:f>IF(I924="","",I924*H924)</x:f>
        <x:v>298137384.16</x:v>
      </x:c>
      <x:c r="K924" t="str">
        <x:f>IF(G924="","MISSING OEWS",IF(ISNUMBER(H924),"MATCHED","MISSING WHARTON"))</x:f>
        <x:v>MATCHED</x:v>
      </x:c>
    </x:row>
    <x:row r="925">
      <x:c r="A925" t="str">
        <x:v>23</x:v>
      </x:c>
      <x:c r="B925" t="str">
        <x:v>Construction</x:v>
      </x:c>
      <x:c r="C925" t="str">
        <x:v>49-3011</x:v>
      </x:c>
      <x:c r="D925" t="str">
        <x:v>Aircraft Mechanics and Service Technicians</x:v>
      </x:c>
      <x:c r="E925" s="22" t="n">
        <x:v>70</x:v>
      </x:c>
      <x:c r="F925" s="22" t="n">
        <x:v>98040</x:v>
      </x:c>
      <x:c r="G925" s="22" t="n">
        <x:f>IF(OR(E925="",F925=""),"",E925*F925)</x:f>
        <x:v>6862800</x:v>
      </x:c>
      <x:c r="H925" s="36" t="n">
        <x:v>0.0434</x:v>
      </x:c>
      <x:c r="I925" s="22" t="n">
        <x:f>IF(G925="","",IF(ISNUMBER(H925),G925,""))</x:f>
        <x:v>6862800</x:v>
      </x:c>
      <x:c r="J925" s="22" t="n">
        <x:f>IF(I925="","",I925*H925)</x:f>
        <x:v>297845.52</x:v>
      </x:c>
      <x:c r="K925" t="str">
        <x:f>IF(G925="","MISSING OEWS",IF(ISNUMBER(H925),"MATCHED","MISSING WHARTON"))</x:f>
        <x:v>MATCHED</x:v>
      </x:c>
    </x:row>
    <x:row r="926">
      <x:c r="A926" t="str">
        <x:v>23</x:v>
      </x:c>
      <x:c r="B926" t="str">
        <x:v>Construction</x:v>
      </x:c>
      <x:c r="C926" t="str">
        <x:v>49-3021</x:v>
      </x:c>
      <x:c r="D926" t="str">
        <x:v>Automotive Body and Related Repairers</x:v>
      </x:c>
      <x:c r="E926" s="22" t="n">
        <x:v>90</x:v>
      </x:c>
      <x:c r="F926" s="22" t="n">
        <x:v>54150</x:v>
      </x:c>
      <x:c r="G926" s="22" t="n">
        <x:f>IF(OR(E926="",F926=""),"",E926*F926)</x:f>
        <x:v>4873500</x:v>
      </x:c>
      <x:c r="H926" s="36" t="n">
        <x:v>0.027999999999999997</x:v>
      </x:c>
      <x:c r="I926" s="22" t="n">
        <x:f>IF(G926="","",IF(ISNUMBER(H926),G926,""))</x:f>
        <x:v>4873500</x:v>
      </x:c>
      <x:c r="J926" s="22" t="n">
        <x:f>IF(I926="","",I926*H926)</x:f>
        <x:v>136458</x:v>
      </x:c>
      <x:c r="K926" t="str">
        <x:f>IF(G926="","MISSING OEWS",IF(ISNUMBER(H926),"MATCHED","MISSING WHARTON"))</x:f>
        <x:v>MATCHED</x:v>
      </x:c>
    </x:row>
    <x:row r="927">
      <x:c r="A927" t="str">
        <x:v>23</x:v>
      </x:c>
      <x:c r="B927" t="str">
        <x:v>Construction</x:v>
      </x:c>
      <x:c r="C927" t="str">
        <x:v>49-3022</x:v>
      </x:c>
      <x:c r="D927" t="str">
        <x:v>Automotive Glass Installers and Repairers</x:v>
      </x:c>
      <x:c r="E927" s="22" t="n">
        <x:v>520</x:v>
      </x:c>
      <x:c r="F927" s="22" t="n">
        <x:v>47830</x:v>
      </x:c>
      <x:c r="G927" s="22" t="n">
        <x:f>IF(OR(E927="",F927=""),"",E927*F927)</x:f>
        <x:v>24871600</x:v>
      </x:c>
      <x:c r="H927" s="36" t="n">
        <x:v>0</x:v>
      </x:c>
      <x:c r="I927" s="22" t="n">
        <x:f>IF(G927="","",IF(ISNUMBER(H927),G927,""))</x:f>
        <x:v>24871600</x:v>
      </x:c>
      <x:c r="J927" s="22" t="n">
        <x:f>IF(I927="","",I927*H927)</x:f>
        <x:v>0</x:v>
      </x:c>
      <x:c r="K927" t="str">
        <x:f>IF(G927="","MISSING OEWS",IF(ISNUMBER(H927),"MATCHED","MISSING WHARTON"))</x:f>
        <x:v>MATCHED</x:v>
      </x:c>
    </x:row>
    <x:row r="928">
      <x:c r="A928" t="str">
        <x:v>23</x:v>
      </x:c>
      <x:c r="B928" t="str">
        <x:v>Construction</x:v>
      </x:c>
      <x:c r="C928" t="str">
        <x:v>49-3023</x:v>
      </x:c>
      <x:c r="D928" t="str">
        <x:v>Automotive Service Technicians and Mechanics</x:v>
      </x:c>
      <x:c r="E928" s="22" t="n">
        <x:v>4170</x:v>
      </x:c>
      <x:c r="F928" s="22" t="n">
        <x:v>60770</x:v>
      </x:c>
      <x:c r="G928" s="22" t="n">
        <x:f>IF(OR(E928="",F928=""),"",E928*F928)</x:f>
        <x:v>253410900</x:v>
      </x:c>
      <x:c r="H928" s="36" t="n">
        <x:v>0.0233</x:v>
      </x:c>
      <x:c r="I928" s="22" t="n">
        <x:f>IF(G928="","",IF(ISNUMBER(H928),G928,""))</x:f>
        <x:v>253410900</x:v>
      </x:c>
      <x:c r="J928" s="22" t="n">
        <x:f>IF(I928="","",I928*H928)</x:f>
        <x:v>5904473.970000001</x:v>
      </x:c>
      <x:c r="K928" t="str">
        <x:f>IF(G928="","MISSING OEWS",IF(ISNUMBER(H928),"MATCHED","MISSING WHARTON"))</x:f>
        <x:v>MATCHED</x:v>
      </x:c>
    </x:row>
    <x:row r="929">
      <x:c r="A929" t="str">
        <x:v>23</x:v>
      </x:c>
      <x:c r="B929" t="str">
        <x:v>Construction</x:v>
      </x:c>
      <x:c r="C929" t="str">
        <x:v>49-3031</x:v>
      </x:c>
      <x:c r="D929" t="str">
        <x:v>Bus and Truck Mechanics and Diesel Engine Specialists</x:v>
      </x:c>
      <x:c r="E929" s="22" t="n">
        <x:v>10330</x:v>
      </x:c>
      <x:c r="F929" s="22" t="n">
        <x:v>67120</x:v>
      </x:c>
      <x:c r="G929" s="22" t="n">
        <x:f>IF(OR(E929="",F929=""),"",E929*F929)</x:f>
        <x:v>693349600</x:v>
      </x:c>
      <x:c r="H929" s="36" t="n">
        <x:v>0</x:v>
      </x:c>
      <x:c r="I929" s="22" t="n">
        <x:f>IF(G929="","",IF(ISNUMBER(H929),G929,""))</x:f>
        <x:v>693349600</x:v>
      </x:c>
      <x:c r="J929" s="22" t="n">
        <x:f>IF(I929="","",I929*H929)</x:f>
        <x:v>0</x:v>
      </x:c>
      <x:c r="K929" t="str">
        <x:f>IF(G929="","MISSING OEWS",IF(ISNUMBER(H929),"MATCHED","MISSING WHARTON"))</x:f>
        <x:v>MATCHED</x:v>
      </x:c>
    </x:row>
    <x:row r="930">
      <x:c r="A930" t="str">
        <x:v>23</x:v>
      </x:c>
      <x:c r="B930" t="str">
        <x:v>Construction</x:v>
      </x:c>
      <x:c r="C930" t="str">
        <x:v>49-3041</x:v>
      </x:c>
      <x:c r="D930" t="str">
        <x:v>Farm Equipment Mechanics and Service Technicians</x:v>
      </x:c>
      <x:c r="E930" s="22" t="n">
        <x:v>80</x:v>
      </x:c>
      <x:c r="F930" s="22" t="n">
        <x:v>56890</x:v>
      </x:c>
      <x:c r="G930" s="22" t="n">
        <x:f>IF(OR(E930="",F930=""),"",E930*F930)</x:f>
        <x:v>4551200</x:v>
      </x:c>
      <x:c r="H930" s="36" t="n">
        <x:v>0.13570000000000002</x:v>
      </x:c>
      <x:c r="I930" s="22" t="n">
        <x:f>IF(G930="","",IF(ISNUMBER(H930),G930,""))</x:f>
        <x:v>4551200</x:v>
      </x:c>
      <x:c r="J930" s="22" t="n">
        <x:f>IF(I930="","",I930*H930)</x:f>
        <x:v>617597.8400000001</x:v>
      </x:c>
      <x:c r="K930" t="str">
        <x:f>IF(G930="","MISSING OEWS",IF(ISNUMBER(H930),"MATCHED","MISSING WHARTON"))</x:f>
        <x:v>MATCHED</x:v>
      </x:c>
    </x:row>
    <x:row r="931">
      <x:c r="A931" t="str">
        <x:v>23</x:v>
      </x:c>
      <x:c r="B931" t="str">
        <x:v>Construction</x:v>
      </x:c>
      <x:c r="C931" t="str">
        <x:v>49-3042</x:v>
      </x:c>
      <x:c r="D931" t="str">
        <x:v>Mobile Heavy Equipment Mechanics, Except Engines</x:v>
      </x:c>
      <x:c r="E931" s="22" t="n">
        <x:v>44220</x:v>
      </x:c>
      <x:c r="F931" s="22" t="n">
        <x:v>67290</x:v>
      </x:c>
      <x:c r="G931" s="22" t="n">
        <x:f>IF(OR(E931="",F931=""),"",E931*F931)</x:f>
        <x:v>2975563800</x:v>
      </x:c>
      <x:c r="H931" s="36" t="n">
        <x:v>0.1425</x:v>
      </x:c>
      <x:c r="I931" s="22" t="n">
        <x:f>IF(G931="","",IF(ISNUMBER(H931),G931,""))</x:f>
        <x:v>2975563800</x:v>
      </x:c>
      <x:c r="J931" s="22" t="n">
        <x:f>IF(I931="","",I931*H931)</x:f>
        <x:v>424017841.49999994</x:v>
      </x:c>
      <x:c r="K931" t="str">
        <x:f>IF(G931="","MISSING OEWS",IF(ISNUMBER(H931),"MATCHED","MISSING WHARTON"))</x:f>
        <x:v>MATCHED</x:v>
      </x:c>
    </x:row>
    <x:row r="932">
      <x:c r="A932" t="str">
        <x:v>23</x:v>
      </x:c>
      <x:c r="B932" t="str">
        <x:v>Construction</x:v>
      </x:c>
      <x:c r="C932" t="str">
        <x:v>49-3051</x:v>
      </x:c>
      <x:c r="D932" t="str">
        <x:v>Motorboat Mechanics and Service Technicians</x:v>
      </x:c>
      <x:c r="E932" s="22" t="n">
        <x:v>40</x:v>
      </x:c>
      <x:c r="F932" s="22" t="n">
        <x:v>62960</x:v>
      </x:c>
      <x:c r="G932" s="22" t="n">
        <x:f>IF(OR(E932="",F932=""),"",E932*F932)</x:f>
        <x:v>2518400</x:v>
      </x:c>
      <x:c r="H932" s="36" t="n">
        <x:v>0.0731</x:v>
      </x:c>
      <x:c r="I932" s="22" t="n">
        <x:f>IF(G932="","",IF(ISNUMBER(H932),G932,""))</x:f>
        <x:v>2518400</x:v>
      </x:c>
      <x:c r="J932" s="22" t="n">
        <x:f>IF(I932="","",I932*H932)</x:f>
        <x:v>184095.04</x:v>
      </x:c>
      <x:c r="K932" t="str">
        <x:f>IF(G932="","MISSING OEWS",IF(ISNUMBER(H932),"MATCHED","MISSING WHARTON"))</x:f>
        <x:v>MATCHED</x:v>
      </x:c>
    </x:row>
    <x:row r="933">
      <x:c r="A933" t="str">
        <x:v>23</x:v>
      </x:c>
      <x:c r="B933" t="str">
        <x:v>Construction</x:v>
      </x:c>
      <x:c r="C933" t="str">
        <x:v>49-3053</x:v>
      </x:c>
      <x:c r="D933" t="str">
        <x:v>Outdoor Power Equipment and Other Small Engine Mechanics</x:v>
      </x:c>
      <x:c r="E933" s="22" t="n">
        <x:v>330</x:v>
      </x:c>
      <x:c r="F933" s="22" t="n">
        <x:v>57460</x:v>
      </x:c>
      <x:c r="G933" s="22" t="n">
        <x:f>IF(OR(E933="",F933=""),"",E933*F933)</x:f>
        <x:v>18961800</x:v>
      </x:c>
      <x:c r="H933" s="36" t="n">
        <x:v>0.11789999999999999</x:v>
      </x:c>
      <x:c r="I933" s="22" t="n">
        <x:f>IF(G933="","",IF(ISNUMBER(H933),G933,""))</x:f>
        <x:v>18961800</x:v>
      </x:c>
      <x:c r="J933" s="22" t="n">
        <x:f>IF(I933="","",I933*H933)</x:f>
        <x:v>2235596.2199999997</x:v>
      </x:c>
      <x:c r="K933" t="str">
        <x:f>IF(G933="","MISSING OEWS",IF(ISNUMBER(H933),"MATCHED","MISSING WHARTON"))</x:f>
        <x:v>MATCHED</x:v>
      </x:c>
    </x:row>
    <x:row r="934">
      <x:c r="A934" t="str">
        <x:v>23</x:v>
      </x:c>
      <x:c r="B934" t="str">
        <x:v>Construction</x:v>
      </x:c>
      <x:c r="C934" t="str">
        <x:v>49-3093</x:v>
      </x:c>
      <x:c r="D934" t="str">
        <x:v>Tire Repairers and Changers</x:v>
      </x:c>
      <x:c r="E934" s="22" t="n">
        <x:v>60</x:v>
      </x:c>
      <x:c r="F934" s="22" t="n">
        <x:v>53290</x:v>
      </x:c>
      <x:c r="G934" s="22" t="n">
        <x:f>IF(OR(E934="",F934=""),"",E934*F934)</x:f>
        <x:v>3197400</x:v>
      </x:c>
      <x:c r="H934" s="36" t="n">
        <x:v>0</x:v>
      </x:c>
      <x:c r="I934" s="22" t="n">
        <x:f>IF(G934="","",IF(ISNUMBER(H934),G934,""))</x:f>
        <x:v>3197400</x:v>
      </x:c>
      <x:c r="J934" s="22" t="n">
        <x:f>IF(I934="","",I934*H934)</x:f>
        <x:v>0</x:v>
      </x:c>
      <x:c r="K934" t="str">
        <x:f>IF(G934="","MISSING OEWS",IF(ISNUMBER(H934),"MATCHED","MISSING WHARTON"))</x:f>
        <x:v>MATCHED</x:v>
      </x:c>
    </x:row>
    <x:row r="935">
      <x:c r="A935" t="str">
        <x:v>23</x:v>
      </x:c>
      <x:c r="B935" t="str">
        <x:v>Construction</x:v>
      </x:c>
      <x:c r="C935" t="str">
        <x:v>49-9011</x:v>
      </x:c>
      <x:c r="D935" t="str">
        <x:v>Mechanical Door Repairers</x:v>
      </x:c>
      <x:c r="E935" s="22" t="n">
        <x:v>20300</x:v>
      </x:c>
      <x:c r="F935" s="22" t="n">
        <x:v>57390</x:v>
      </x:c>
      <x:c r="G935" s="22" t="n">
        <x:f>IF(OR(E935="",F935=""),"",E935*F935)</x:f>
        <x:v>1165017000</x:v>
      </x:c>
      <x:c r="H935" s="36" t="n">
        <x:v>0.076</x:v>
      </x:c>
      <x:c r="I935" s="22" t="n">
        <x:f>IF(G935="","",IF(ISNUMBER(H935),G935,""))</x:f>
        <x:v>1165017000</x:v>
      </x:c>
      <x:c r="J935" s="22" t="n">
        <x:f>IF(I935="","",I935*H935)</x:f>
        <x:v>88541292</x:v>
      </x:c>
      <x:c r="K935" t="str">
        <x:f>IF(G935="","MISSING OEWS",IF(ISNUMBER(H935),"MATCHED","MISSING WHARTON"))</x:f>
        <x:v>MATCHED</x:v>
      </x:c>
    </x:row>
    <x:row r="936">
      <x:c r="A936" t="str">
        <x:v>23</x:v>
      </x:c>
      <x:c r="B936" t="str">
        <x:v>Construction</x:v>
      </x:c>
      <x:c r="C936" t="str">
        <x:v>49-9012</x:v>
      </x:c>
      <x:c r="D936" t="str">
        <x:v>Control and Valve Installers and Repairers, Except Mechanical Door</x:v>
      </x:c>
      <x:c r="E936" s="22" t="n">
        <x:v>3340</x:v>
      </x:c>
      <x:c r="F936" s="22" t="n">
        <x:v>75880</x:v>
      </x:c>
      <x:c r="G936" s="22" t="n">
        <x:f>IF(OR(E936="",F936=""),"",E936*F936)</x:f>
        <x:v>253439200</x:v>
      </x:c>
      <x:c r="H936" s="36" t="n">
        <x:v>0.0731</x:v>
      </x:c>
      <x:c r="I936" s="22" t="n">
        <x:f>IF(G936="","",IF(ISNUMBER(H936),G936,""))</x:f>
        <x:v>253439200</x:v>
      </x:c>
      <x:c r="J936" s="22" t="n">
        <x:f>IF(I936="","",I936*H936)</x:f>
        <x:v>18526405.52</x:v>
      </x:c>
      <x:c r="K936" t="str">
        <x:f>IF(G936="","MISSING OEWS",IF(ISNUMBER(H936),"MATCHED","MISSING WHARTON"))</x:f>
        <x:v>MATCHED</x:v>
      </x:c>
    </x:row>
    <x:row r="937">
      <x:c r="A937" t="str">
        <x:v>23</x:v>
      </x:c>
      <x:c r="B937" t="str">
        <x:v>Construction</x:v>
      </x:c>
      <x:c r="C937" t="str">
        <x:v>49-9021</x:v>
      </x:c>
      <x:c r="D937" t="str">
        <x:v>Heating, Air Conditioning, and Refrigeration Mechanics and Installers</x:v>
      </x:c>
      <x:c r="E937" s="22" t="n">
        <x:v>310000</x:v>
      </x:c>
      <x:c r="F937" s="22" t="n">
        <x:v>63290</x:v>
      </x:c>
      <x:c r="G937" s="22" t="n">
        <x:f>IF(OR(E937="",F937=""),"",E937*F937)</x:f>
        <x:v>19619900000</x:v>
      </x:c>
      <x:c r="H937" s="36" t="n">
        <x:v>0.0867</x:v>
      </x:c>
      <x:c r="I937" s="22" t="n">
        <x:f>IF(G937="","",IF(ISNUMBER(H937),G937,""))</x:f>
        <x:v>19619900000</x:v>
      </x:c>
      <x:c r="J937" s="22" t="n">
        <x:f>IF(I937="","",I937*H937)</x:f>
        <x:v>1701045330</x:v>
      </x:c>
      <x:c r="K937" t="str">
        <x:f>IF(G937="","MISSING OEWS",IF(ISNUMBER(H937),"MATCHED","MISSING WHARTON"))</x:f>
        <x:v>MATCHED</x:v>
      </x:c>
    </x:row>
    <x:row r="938">
      <x:c r="A938" t="str">
        <x:v>23</x:v>
      </x:c>
      <x:c r="B938" t="str">
        <x:v>Construction</x:v>
      </x:c>
      <x:c r="C938" t="str">
        <x:v>49-9031</x:v>
      </x:c>
      <x:c r="D938" t="str">
        <x:v>Home Appliance Repairers</x:v>
      </x:c>
      <x:c r="E938" s="22" t="n">
        <x:v>1030</x:v>
      </x:c>
      <x:c r="F938" s="22" t="n">
        <x:v>60500</x:v>
      </x:c>
      <x:c r="G938" s="22" t="n">
        <x:f>IF(OR(E938="",F938=""),"",E938*F938)</x:f>
        <x:v>62315000</x:v>
      </x:c>
      <x:c r="H938" s="36" t="n">
        <x:v>0.1226</x:v>
      </x:c>
      <x:c r="I938" s="22" t="n">
        <x:f>IF(G938="","",IF(ISNUMBER(H938),G938,""))</x:f>
        <x:v>62315000</x:v>
      </x:c>
      <x:c r="J938" s="22" t="n">
        <x:f>IF(I938="","",I938*H938)</x:f>
        <x:v>7639819</x:v>
      </x:c>
      <x:c r="K938" t="str">
        <x:f>IF(G938="","MISSING OEWS",IF(ISNUMBER(H938),"MATCHED","MISSING WHARTON"))</x:f>
        <x:v>MATCHED</x:v>
      </x:c>
    </x:row>
    <x:row r="939">
      <x:c r="A939" t="str">
        <x:v>23</x:v>
      </x:c>
      <x:c r="B939" t="str">
        <x:v>Construction</x:v>
      </x:c>
      <x:c r="C939" t="str">
        <x:v>49-9041</x:v>
      </x:c>
      <x:c r="D939" t="str">
        <x:v>Industrial Machinery Mechanics</x:v>
      </x:c>
      <x:c r="E939" s="22" t="n">
        <x:v>7390</x:v>
      </x:c>
      <x:c r="F939" s="22" t="n">
        <x:v>65660</x:v>
      </x:c>
      <x:c r="G939" s="22" t="n">
        <x:f>IF(OR(E939="",F939=""),"",E939*F939)</x:f>
        <x:v>485227400</x:v>
      </x:c>
      <x:c r="H939" s="36" t="n">
        <x:v>0.25</x:v>
      </x:c>
      <x:c r="I939" s="22" t="n">
        <x:f>IF(G939="","",IF(ISNUMBER(H939),G939,""))</x:f>
        <x:v>485227400</x:v>
      </x:c>
      <x:c r="J939" s="22" t="n">
        <x:f>IF(I939="","",I939*H939)</x:f>
        <x:v>121306850</x:v>
      </x:c>
      <x:c r="K939" t="str">
        <x:f>IF(G939="","MISSING OEWS",IF(ISNUMBER(H939),"MATCHED","MISSING WHARTON"))</x:f>
        <x:v>MATCHED</x:v>
      </x:c>
    </x:row>
    <x:row r="940">
      <x:c r="A940" t="str">
        <x:v>23</x:v>
      </x:c>
      <x:c r="B940" t="str">
        <x:v>Construction</x:v>
      </x:c>
      <x:c r="C940" t="str">
        <x:v>49-9043</x:v>
      </x:c>
      <x:c r="D940" t="str">
        <x:v>Maintenance Workers, Machinery</x:v>
      </x:c>
      <x:c r="E940" s="22" t="n">
        <x:v>1690</x:v>
      </x:c>
      <x:c r="F940" s="22" t="n">
        <x:v>66580</x:v>
      </x:c>
      <x:c r="G940" s="22" t="n">
        <x:f>IF(OR(E940="",F940=""),"",E940*F940)</x:f>
        <x:v>112520200</x:v>
      </x:c>
      <x:c r="H940" s="36" t="n">
        <x:v>0.0528</x:v>
      </x:c>
      <x:c r="I940" s="22" t="n">
        <x:f>IF(G940="","",IF(ISNUMBER(H940),G940,""))</x:f>
        <x:v>112520200</x:v>
      </x:c>
      <x:c r="J940" s="22" t="n">
        <x:f>IF(I940="","",I940*H940)</x:f>
        <x:v>5941066.56</x:v>
      </x:c>
      <x:c r="K940" t="str">
        <x:f>IF(G940="","MISSING OEWS",IF(ISNUMBER(H940),"MATCHED","MISSING WHARTON"))</x:f>
        <x:v>MATCHED</x:v>
      </x:c>
    </x:row>
    <x:row r="941">
      <x:c r="A941" t="str">
        <x:v>23</x:v>
      </x:c>
      <x:c r="B941" t="str">
        <x:v>Construction</x:v>
      </x:c>
      <x:c r="C941" t="str">
        <x:v>49-9044</x:v>
      </x:c>
      <x:c r="D941" t="str">
        <x:v>Millwrights</x:v>
      </x:c>
      <x:c r="E941" s="22" t="n">
        <x:v>17640</x:v>
      </x:c>
      <x:c r="F941" s="22" t="n">
        <x:v>68880</x:v>
      </x:c>
      <x:c r="G941" s="22" t="n">
        <x:f>IF(OR(E941="",F941=""),"",E941*F941)</x:f>
        <x:v>1215043200</x:v>
      </x:c>
      <x:c r="H941" s="36" t="n">
        <x:v>0</x:v>
      </x:c>
      <x:c r="I941" s="22" t="n">
        <x:f>IF(G941="","",IF(ISNUMBER(H941),G941,""))</x:f>
        <x:v>1215043200</x:v>
      </x:c>
      <x:c r="J941" s="22" t="n">
        <x:f>IF(I941="","",I941*H941)</x:f>
        <x:v>0</x:v>
      </x:c>
      <x:c r="K941" t="str">
        <x:f>IF(G941="","MISSING OEWS",IF(ISNUMBER(H941),"MATCHED","MISSING WHARTON"))</x:f>
        <x:v>MATCHED</x:v>
      </x:c>
    </x:row>
    <x:row r="942">
      <x:c r="A942" t="str">
        <x:v>23</x:v>
      </x:c>
      <x:c r="B942" t="str">
        <x:v>Construction</x:v>
      </x:c>
      <x:c r="C942" t="str">
        <x:v>49-9045</x:v>
      </x:c>
      <x:c r="D942" t="str">
        <x:v>Refractory Materials Repairers, Except Brickmasons</x:v>
      </x:c>
      <x:c r="E942" s="22" t="n">
        <x:v>320</x:v>
      </x:c>
      <x:c r="F942" s="22" t="n">
        <x:v>65560</x:v>
      </x:c>
      <x:c r="G942" s="22" t="n">
        <x:f>IF(OR(E942="",F942=""),"",E942*F942)</x:f>
        <x:v>20979200</x:v>
      </x:c>
      <x:c r="H942" s="36" t="n">
        <x:v>0</x:v>
      </x:c>
      <x:c r="I942" s="22" t="n">
        <x:f>IF(G942="","",IF(ISNUMBER(H942),G942,""))</x:f>
        <x:v>20979200</x:v>
      </x:c>
      <x:c r="J942" s="22" t="n">
        <x:f>IF(I942="","",I942*H942)</x:f>
        <x:v>0</x:v>
      </x:c>
      <x:c r="K942" t="str">
        <x:f>IF(G942="","MISSING OEWS",IF(ISNUMBER(H942),"MATCHED","MISSING WHARTON"))</x:f>
        <x:v>MATCHED</x:v>
      </x:c>
    </x:row>
    <x:row r="943">
      <x:c r="A943" t="str">
        <x:v>23</x:v>
      </x:c>
      <x:c r="B943" t="str">
        <x:v>Construction</x:v>
      </x:c>
      <x:c r="C943" t="str">
        <x:v>49-9051</x:v>
      </x:c>
      <x:c r="D943" t="str">
        <x:v>Electrical Power-Line Installers and Repairers</x:v>
      </x:c>
      <x:c r="E943" s="22" t="n">
        <x:v>47460</x:v>
      </x:c>
      <x:c r="F943" s="22" t="n">
        <x:v>78850</x:v>
      </x:c>
      <x:c r="G943" s="22" t="n">
        <x:f>IF(OR(E943="",F943=""),"",E943*F943)</x:f>
        <x:v>3742221000</x:v>
      </x:c>
      <x:c r="H943" s="36" t="n">
        <x:v>0</x:v>
      </x:c>
      <x:c r="I943" s="22" t="n">
        <x:f>IF(G943="","",IF(ISNUMBER(H943),G943,""))</x:f>
        <x:v>3742221000</x:v>
      </x:c>
      <x:c r="J943" s="22" t="n">
        <x:f>IF(I943="","",I943*H943)</x:f>
        <x:v>0</x:v>
      </x:c>
      <x:c r="K943" t="str">
        <x:f>IF(G943="","MISSING OEWS",IF(ISNUMBER(H943),"MATCHED","MISSING WHARTON"))</x:f>
        <x:v>MATCHED</x:v>
      </x:c>
    </x:row>
    <x:row r="944">
      <x:c r="A944" t="str">
        <x:v>23</x:v>
      </x:c>
      <x:c r="B944" t="str">
        <x:v>Construction</x:v>
      </x:c>
      <x:c r="C944" t="str">
        <x:v>49-9052</x:v>
      </x:c>
      <x:c r="D944" t="str">
        <x:v>Telecommunications Line Installers and Repairers</x:v>
      </x:c>
      <x:c r="E944" s="22" t="n">
        <x:v>28940</x:v>
      </x:c>
      <x:c r="F944" s="22" t="n">
        <x:v>58650</x:v>
      </x:c>
      <x:c r="G944" s="22" t="n">
        <x:f>IF(OR(E944="",F944=""),"",E944*F944)</x:f>
        <x:v>1697331000</x:v>
      </x:c>
      <x:c r="H944" s="36" t="n">
        <x:v>0.0475</x:v>
      </x:c>
      <x:c r="I944" s="22" t="n">
        <x:f>IF(G944="","",IF(ISNUMBER(H944),G944,""))</x:f>
        <x:v>1697331000</x:v>
      </x:c>
      <x:c r="J944" s="22" t="n">
        <x:f>IF(I944="","",I944*H944)</x:f>
        <x:v>80623222.5</x:v>
      </x:c>
      <x:c r="K944" t="str">
        <x:f>IF(G944="","MISSING OEWS",IF(ISNUMBER(H944),"MATCHED","MISSING WHARTON"))</x:f>
        <x:v>MATCHED</x:v>
      </x:c>
    </x:row>
    <x:row r="945">
      <x:c r="A945" t="str">
        <x:v>23</x:v>
      </x:c>
      <x:c r="B945" t="str">
        <x:v>Construction</x:v>
      </x:c>
      <x:c r="C945" t="str">
        <x:v>49-9069</x:v>
      </x:c>
      <x:c r="D945" t="str">
        <x:v>Precision Instrument and Equipment Repairers, All Other</x:v>
      </x:c>
      <x:c r="E945" s="22" t="n">
        <x:v>30</x:v>
      </x:c>
      <x:c r="F945" s="22" t="n">
        <x:v>70710</x:v>
      </x:c>
      <x:c r="G945" s="22" t="n">
        <x:f>IF(OR(E945="",F945=""),"",E945*F945)</x:f>
        <x:v>2121300</x:v>
      </x:c>
      <x:c r="H945" s="36"/>
      <x:c r="I945" s="22" t="str">
        <x:f>IF(G945="","",IF(ISNUMBER(H945),G945,""))</x:f>
      </x:c>
      <x:c r="J945" s="22" t="str">
        <x:f>IF(I945="","",I945*H945)</x:f>
      </x:c>
      <x:c r="K945" t="str">
        <x:f>IF(G945="","MISSING OEWS",IF(ISNUMBER(H945),"MATCHED","MISSING WHARTON"))</x:f>
        <x:v>MISSING WHARTON</x:v>
      </x:c>
    </x:row>
    <x:row r="946">
      <x:c r="A946" t="str">
        <x:v>23</x:v>
      </x:c>
      <x:c r="B946" t="str">
        <x:v>Construction</x:v>
      </x:c>
      <x:c r="C946" t="str">
        <x:v>49-9071</x:v>
      </x:c>
      <x:c r="D946" t="str">
        <x:v>Maintenance and Repair Workers, General</x:v>
      </x:c>
      <x:c r="E946" s="22" t="n">
        <x:v>34200</x:v>
      </x:c>
      <x:c r="F946" s="22" t="n">
        <x:v>54380</x:v>
      </x:c>
      <x:c r="G946" s="22" t="n">
        <x:f>IF(OR(E946="",F946=""),"",E946*F946)</x:f>
        <x:v>1859796000</x:v>
      </x:c>
      <x:c r="H946" s="36" t="n">
        <x:v>0.0867</x:v>
      </x:c>
      <x:c r="I946" s="22" t="n">
        <x:f>IF(G946="","",IF(ISNUMBER(H946),G946,""))</x:f>
        <x:v>1859796000</x:v>
      </x:c>
      <x:c r="J946" s="22" t="n">
        <x:f>IF(I946="","",I946*H946)</x:f>
        <x:v>161244313.2</x:v>
      </x:c>
      <x:c r="K946" t="str">
        <x:f>IF(G946="","MISSING OEWS",IF(ISNUMBER(H946),"MATCHED","MISSING WHARTON"))</x:f>
        <x:v>MATCHED</x:v>
      </x:c>
    </x:row>
    <x:row r="947">
      <x:c r="A947" t="str">
        <x:v>23</x:v>
      </x:c>
      <x:c r="B947" t="str">
        <x:v>Construction</x:v>
      </x:c>
      <x:c r="C947" t="str">
        <x:v>49-9081</x:v>
      </x:c>
      <x:c r="D947" t="str">
        <x:v>Wind Turbine Service Technicians</x:v>
      </x:c>
      <x:c r="E947" s="22" t="n">
        <x:v>2050</x:v>
      </x:c>
      <x:c r="F947" s="22" t="n">
        <x:v>65520</x:v>
      </x:c>
      <x:c r="G947" s="22" t="n">
        <x:f>IF(OR(E947="",F947=""),"",E947*F947)</x:f>
        <x:v>134316000</x:v>
      </x:c>
      <x:c r="H947" s="36" t="n">
        <x:v>0</x:v>
      </x:c>
      <x:c r="I947" s="22" t="n">
        <x:f>IF(G947="","",IF(ISNUMBER(H947),G947,""))</x:f>
        <x:v>134316000</x:v>
      </x:c>
      <x:c r="J947" s="22" t="n">
        <x:f>IF(I947="","",I947*H947)</x:f>
        <x:v>0</x:v>
      </x:c>
      <x:c r="K947" t="str">
        <x:f>IF(G947="","MISSING OEWS",IF(ISNUMBER(H947),"MATCHED","MISSING WHARTON"))</x:f>
        <x:v>MATCHED</x:v>
      </x:c>
    </x:row>
    <x:row r="948">
      <x:c r="A948" t="str">
        <x:v>23</x:v>
      </x:c>
      <x:c r="B948" t="str">
        <x:v>Construction</x:v>
      </x:c>
      <x:c r="C948" t="str">
        <x:v>49-9091</x:v>
      </x:c>
      <x:c r="D948" t="str">
        <x:v>Coin, Vending, and Amusement Machine Servicers and Repairers</x:v>
      </x:c>
      <x:c r="E948" s="22" t="n">
        <x:v>90</x:v>
      </x:c>
      <x:c r="F948" s="22" t="n">
        <x:v>49890</x:v>
      </x:c>
      <x:c r="G948" s="22" t="n">
        <x:f>IF(OR(E948="",F948=""),"",E948*F948)</x:f>
        <x:v>4490100</x:v>
      </x:c>
      <x:c r="H948" s="36" t="n">
        <x:v>0.2868</x:v>
      </x:c>
      <x:c r="I948" s="22" t="n">
        <x:f>IF(G948="","",IF(ISNUMBER(H948),G948,""))</x:f>
        <x:v>4490100</x:v>
      </x:c>
      <x:c r="J948" s="22" t="n">
        <x:f>IF(I948="","",I948*H948)</x:f>
        <x:v>1287760.68</x:v>
      </x:c>
      <x:c r="K948" t="str">
        <x:f>IF(G948="","MISSING OEWS",IF(ISNUMBER(H948),"MATCHED","MISSING WHARTON"))</x:f>
        <x:v>MATCHED</x:v>
      </x:c>
    </x:row>
    <x:row r="949">
      <x:c r="A949" t="str">
        <x:v>23</x:v>
      </x:c>
      <x:c r="B949" t="str">
        <x:v>Construction</x:v>
      </x:c>
      <x:c r="C949" t="str">
        <x:v>49-9092</x:v>
      </x:c>
      <x:c r="D949" t="str">
        <x:v>Commercial Divers</x:v>
      </x:c>
      <x:c r="E949" s="22" t="n">
        <x:v>1020</x:v>
      </x:c>
      <x:c r="F949" s="22" t="n">
        <x:v>105320</x:v>
      </x:c>
      <x:c r="G949" s="22" t="n">
        <x:f>IF(OR(E949="",F949=""),"",E949*F949)</x:f>
        <x:v>107426400</x:v>
      </x:c>
      <x:c r="H949" s="36" t="n">
        <x:v>0</x:v>
      </x:c>
      <x:c r="I949" s="22" t="n">
        <x:f>IF(G949="","",IF(ISNUMBER(H949),G949,""))</x:f>
        <x:v>107426400</x:v>
      </x:c>
      <x:c r="J949" s="22" t="n">
        <x:f>IF(I949="","",I949*H949)</x:f>
        <x:v>0</x:v>
      </x:c>
      <x:c r="K949" t="str">
        <x:f>IF(G949="","MISSING OEWS",IF(ISNUMBER(H949),"MATCHED","MISSING WHARTON"))</x:f>
        <x:v>MATCHED</x:v>
      </x:c>
    </x:row>
    <x:row r="950">
      <x:c r="A950" t="str">
        <x:v>23</x:v>
      </x:c>
      <x:c r="B950" t="str">
        <x:v>Construction</x:v>
      </x:c>
      <x:c r="C950" t="str">
        <x:v>49-9094</x:v>
      </x:c>
      <x:c r="D950" t="str">
        <x:v>Locksmiths and Safe Repairers</x:v>
      </x:c>
      <x:c r="E950" s="22" t="n">
        <x:v>240</x:v>
      </x:c>
      <x:c r="F950" s="22" t="n">
        <x:v>47780</x:v>
      </x:c>
      <x:c r="G950" s="22" t="n">
        <x:f>IF(OR(E950="",F950=""),"",E950*F950)</x:f>
        <x:v>11467200</x:v>
      </x:c>
      <x:c r="H950" s="36" t="n">
        <x:v>0.0679</x:v>
      </x:c>
      <x:c r="I950" s="22" t="n">
        <x:f>IF(G950="","",IF(ISNUMBER(H950),G950,""))</x:f>
        <x:v>11467200</x:v>
      </x:c>
      <x:c r="J950" s="22" t="n">
        <x:f>IF(I950="","",I950*H950)</x:f>
        <x:v>778622.88</x:v>
      </x:c>
      <x:c r="K950" t="str">
        <x:f>IF(G950="","MISSING OEWS",IF(ISNUMBER(H950),"MATCHED","MISSING WHARTON"))</x:f>
        <x:v>MATCHED</x:v>
      </x:c>
    </x:row>
    <x:row r="951">
      <x:c r="A951" t="str">
        <x:v>23</x:v>
      </x:c>
      <x:c r="B951" t="str">
        <x:v>Construction</x:v>
      </x:c>
      <x:c r="C951" t="str">
        <x:v>49-9095</x:v>
      </x:c>
      <x:c r="D951" t="str">
        <x:v>Manufactured Building and Mobile Home Installers</x:v>
      </x:c>
      <x:c r="E951" s="22"/>
      <x:c r="F951" s="22" t="n">
        <x:v>59830</x:v>
      </x:c>
      <x:c r="G951" s="22" t="str">
        <x:f>IF(OR(E951="",F951=""),"",E951*F951)</x:f>
      </x:c>
      <x:c r="H951" s="36" t="n">
        <x:v>0.05</x:v>
      </x:c>
      <x:c r="I951" s="22" t="str">
        <x:f>IF(G951="","",IF(ISNUMBER(H951),G951,""))</x:f>
      </x:c>
      <x:c r="J951" s="22" t="str">
        <x:f>IF(I951="","",I951*H951)</x:f>
      </x:c>
      <x:c r="K951" t="str">
        <x:f>IF(G951="","MISSING OEWS",IF(ISNUMBER(H951),"MATCHED","MISSING WHARTON"))</x:f>
        <x:v>MISSING OEWS</x:v>
      </x:c>
    </x:row>
    <x:row r="952">
      <x:c r="A952" t="str">
        <x:v>23</x:v>
      </x:c>
      <x:c r="B952" t="str">
        <x:v>Construction</x:v>
      </x:c>
      <x:c r="C952" t="str">
        <x:v>49-9096</x:v>
      </x:c>
      <x:c r="D952" t="str">
        <x:v>Riggers</x:v>
      </x:c>
      <x:c r="E952" s="22" t="n">
        <x:v>7690</x:v>
      </x:c>
      <x:c r="F952" s="22" t="n">
        <x:v>66550</x:v>
      </x:c>
      <x:c r="G952" s="22" t="n">
        <x:f>IF(OR(E952="",F952=""),"",E952*F952)</x:f>
        <x:v>511769500</x:v>
      </x:c>
      <x:c r="H952" s="36" t="n">
        <x:v>0</x:v>
      </x:c>
      <x:c r="I952" s="22" t="n">
        <x:f>IF(G952="","",IF(ISNUMBER(H952),G952,""))</x:f>
        <x:v>511769500</x:v>
      </x:c>
      <x:c r="J952" s="22" t="n">
        <x:f>IF(I952="","",I952*H952)</x:f>
        <x:v>0</x:v>
      </x:c>
      <x:c r="K952" t="str">
        <x:f>IF(G952="","MISSING OEWS",IF(ISNUMBER(H952),"MATCHED","MISSING WHARTON"))</x:f>
        <x:v>MATCHED</x:v>
      </x:c>
    </x:row>
    <x:row r="953">
      <x:c r="A953" t="str">
        <x:v>23</x:v>
      </x:c>
      <x:c r="B953" t="str">
        <x:v>Construction</x:v>
      </x:c>
      <x:c r="C953" t="str">
        <x:v>49-9097</x:v>
      </x:c>
      <x:c r="D953" t="str">
        <x:v>Signal and Track Switch Repairers</x:v>
      </x:c>
      <x:c r="E953" s="22"/>
      <x:c r="F953" s="22" t="n">
        <x:v>76540</x:v>
      </x:c>
      <x:c r="G953" s="22" t="str">
        <x:f>IF(OR(E953="",F953=""),"",E953*F953)</x:f>
      </x:c>
      <x:c r="H953" s="36" t="n">
        <x:v>0.0679</x:v>
      </x:c>
      <x:c r="I953" s="22" t="str">
        <x:f>IF(G953="","",IF(ISNUMBER(H953),G953,""))</x:f>
      </x:c>
      <x:c r="J953" s="22" t="str">
        <x:f>IF(I953="","",I953*H953)</x:f>
      </x:c>
      <x:c r="K953" t="str">
        <x:f>IF(G953="","MISSING OEWS",IF(ISNUMBER(H953),"MATCHED","MISSING WHARTON"))</x:f>
        <x:v>MISSING OEWS</x:v>
      </x:c>
    </x:row>
    <x:row r="954">
      <x:c r="A954" t="str">
        <x:v>23</x:v>
      </x:c>
      <x:c r="B954" t="str">
        <x:v>Construction</x:v>
      </x:c>
      <x:c r="C954" t="str">
        <x:v>49-9098</x:v>
      </x:c>
      <x:c r="D954" t="str">
        <x:v>Helpers--Installation, Maintenance, and Repair Workers</x:v>
      </x:c>
      <x:c r="E954" s="22" t="n">
        <x:v>34460</x:v>
      </x:c>
      <x:c r="F954" s="22" t="n">
        <x:v>41700</x:v>
      </x:c>
      <x:c r="G954" s="22" t="n">
        <x:f>IF(OR(E954="",F954=""),"",E954*F954)</x:f>
        <x:v>1436982000</x:v>
      </x:c>
      <x:c r="H954" s="36" t="n">
        <x:v>0.0594</x:v>
      </x:c>
      <x:c r="I954" s="22" t="n">
        <x:f>IF(G954="","",IF(ISNUMBER(H954),G954,""))</x:f>
        <x:v>1436982000</x:v>
      </x:c>
      <x:c r="J954" s="22" t="n">
        <x:f>IF(I954="","",I954*H954)</x:f>
        <x:v>85356730.8</x:v>
      </x:c>
      <x:c r="K954" t="str">
        <x:f>IF(G954="","MISSING OEWS",IF(ISNUMBER(H954),"MATCHED","MISSING WHARTON"))</x:f>
        <x:v>MATCHED</x:v>
      </x:c>
    </x:row>
    <x:row r="955">
      <x:c r="A955" t="str">
        <x:v>23</x:v>
      </x:c>
      <x:c r="B955" t="str">
        <x:v>Construction</x:v>
      </x:c>
      <x:c r="C955" t="str">
        <x:v>49-9099</x:v>
      </x:c>
      <x:c r="D955" t="str">
        <x:v>Installation, Maintenance, and Repair Workers, All Other</x:v>
      </x:c>
      <x:c r="E955" s="22" t="n">
        <x:v>18900</x:v>
      </x:c>
      <x:c r="F955" s="22" t="n">
        <x:v>52560</x:v>
      </x:c>
      <x:c r="G955" s="22" t="n">
        <x:f>IF(OR(E955="",F955=""),"",E955*F955)</x:f>
        <x:v>993384000</x:v>
      </x:c>
      <x:c r="H955" s="36" t="n">
        <x:v>0.16670000000000001</x:v>
      </x:c>
      <x:c r="I955" s="22" t="n">
        <x:f>IF(G955="","",IF(ISNUMBER(H955),G955,""))</x:f>
        <x:v>993384000</x:v>
      </x:c>
      <x:c r="J955" s="22" t="n">
        <x:f>IF(I955="","",I955*H955)</x:f>
        <x:v>165597112.8</x:v>
      </x:c>
      <x:c r="K955" t="str">
        <x:f>IF(G955="","MISSING OEWS",IF(ISNUMBER(H955),"MATCHED","MISSING WHARTON"))</x:f>
        <x:v>MATCHED</x:v>
      </x:c>
    </x:row>
    <x:row r="956">
      <x:c r="A956" t="str">
        <x:v>23</x:v>
      </x:c>
      <x:c r="B956" t="str">
        <x:v>Construction</x:v>
      </x:c>
      <x:c r="C956" t="str">
        <x:v>51-1011</x:v>
      </x:c>
      <x:c r="D956" t="str">
        <x:v>First-Line Supervisors of Production and Operating Workers</x:v>
      </x:c>
      <x:c r="E956" s="22" t="n">
        <x:v>8370</x:v>
      </x:c>
      <x:c r="F956" s="22" t="n">
        <x:v>81520</x:v>
      </x:c>
      <x:c r="G956" s="22" t="n">
        <x:f>IF(OR(E956="",F956=""),"",E956*F956)</x:f>
        <x:v>682322400</x:v>
      </x:c>
      <x:c r="H956" s="36" t="n">
        <x:v>0.3775</x:v>
      </x:c>
      <x:c r="I956" s="22" t="n">
        <x:f>IF(G956="","",IF(ISNUMBER(H956),G956,""))</x:f>
        <x:v>682322400</x:v>
      </x:c>
      <x:c r="J956" s="22" t="n">
        <x:f>IF(I956="","",I956*H956)</x:f>
        <x:v>257576706</x:v>
      </x:c>
      <x:c r="K956" t="str">
        <x:f>IF(G956="","MISSING OEWS",IF(ISNUMBER(H956),"MATCHED","MISSING WHARTON"))</x:f>
        <x:v>MATCHED</x:v>
      </x:c>
    </x:row>
    <x:row r="957">
      <x:c r="A957" t="str">
        <x:v>23</x:v>
      </x:c>
      <x:c r="B957" t="str">
        <x:v>Construction</x:v>
      </x:c>
      <x:c r="C957" t="str">
        <x:v>51-2028</x:v>
      </x:c>
      <x:c r="D957" t="str">
        <x:v>Electrical, Electronic, and Electromechanical Assemblers, Except Coil Winders, Tapers, and Finishers</x:v>
      </x:c>
      <x:c r="E957" s="22" t="n">
        <x:v>350</x:v>
      </x:c>
      <x:c r="F957" s="22" t="n">
        <x:v>58400</x:v>
      </x:c>
      <x:c r="G957" s="22" t="n">
        <x:f>IF(OR(E957="",F957=""),"",E957*F957)</x:f>
        <x:v>20440000</x:v>
      </x:c>
      <x:c r="H957" s="36" t="n">
        <x:v>0.0559</x:v>
      </x:c>
      <x:c r="I957" s="22" t="n">
        <x:f>IF(G957="","",IF(ISNUMBER(H957),G957,""))</x:f>
        <x:v>20440000</x:v>
      </x:c>
      <x:c r="J957" s="22" t="n">
        <x:f>IF(I957="","",I957*H957)</x:f>
        <x:v>1142596</x:v>
      </x:c>
      <x:c r="K957" t="str">
        <x:f>IF(G957="","MISSING OEWS",IF(ISNUMBER(H957),"MATCHED","MISSING WHARTON"))</x:f>
        <x:v>MATCHED</x:v>
      </x:c>
    </x:row>
    <x:row r="958">
      <x:c r="A958" t="str">
        <x:v>23</x:v>
      </x:c>
      <x:c r="B958" t="str">
        <x:v>Construction</x:v>
      </x:c>
      <x:c r="C958" t="str">
        <x:v>51-2041</x:v>
      </x:c>
      <x:c r="D958" t="str">
        <x:v>Structural Metal Fabricators and Fitters</x:v>
      </x:c>
      <x:c r="E958" s="22" t="n">
        <x:v>5460</x:v>
      </x:c>
      <x:c r="F958" s="22" t="n">
        <x:v>54140</x:v>
      </x:c>
      <x:c r="G958" s="22" t="n">
        <x:f>IF(OR(E958="",F958=""),"",E958*F958)</x:f>
        <x:v>295604400</x:v>
      </x:c>
      <x:c r="H958" s="36" t="n">
        <x:v>0</x:v>
      </x:c>
      <x:c r="I958" s="22" t="n">
        <x:f>IF(G958="","",IF(ISNUMBER(H958),G958,""))</x:f>
        <x:v>295604400</x:v>
      </x:c>
      <x:c r="J958" s="22" t="n">
        <x:f>IF(I958="","",I958*H958)</x:f>
        <x:v>0</x:v>
      </x:c>
      <x:c r="K958" t="str">
        <x:f>IF(G958="","MISSING OEWS",IF(ISNUMBER(H958),"MATCHED","MISSING WHARTON"))</x:f>
        <x:v>MATCHED</x:v>
      </x:c>
    </x:row>
    <x:row r="959">
      <x:c r="A959" t="str">
        <x:v>23</x:v>
      </x:c>
      <x:c r="B959" t="str">
        <x:v>Construction</x:v>
      </x:c>
      <x:c r="C959" t="str">
        <x:v>51-2051</x:v>
      </x:c>
      <x:c r="D959" t="str">
        <x:v>Fiberglass Laminators and Fabricators</x:v>
      </x:c>
      <x:c r="E959" s="22"/>
      <x:c r="F959" s="22" t="n">
        <x:v>59000</x:v>
      </x:c>
      <x:c r="G959" s="22" t="str">
        <x:f>IF(OR(E959="",F959=""),"",E959*F959)</x:f>
      </x:c>
      <x:c r="H959" s="36" t="n">
        <x:v>0</x:v>
      </x:c>
      <x:c r="I959" s="22" t="str">
        <x:f>IF(G959="","",IF(ISNUMBER(H959),G959,""))</x:f>
      </x:c>
      <x:c r="J959" s="22" t="str">
        <x:f>IF(I959="","",I959*H959)</x:f>
      </x:c>
      <x:c r="K959" t="str">
        <x:f>IF(G959="","MISSING OEWS",IF(ISNUMBER(H959),"MATCHED","MISSING WHARTON"))</x:f>
        <x:v>MISSING OEWS</x:v>
      </x:c>
    </x:row>
    <x:row r="960">
      <x:c r="A960" t="str">
        <x:v>23</x:v>
      </x:c>
      <x:c r="B960" t="str">
        <x:v>Construction</x:v>
      </x:c>
      <x:c r="C960" t="str">
        <x:v>51-2090</x:v>
      </x:c>
      <x:c r="D960" t="str">
        <x:v>Miscellaneous Assemblers and Fabricators</x:v>
      </x:c>
      <x:c r="E960" s="22" t="n">
        <x:v>10150</x:v>
      </x:c>
      <x:c r="F960" s="22" t="n">
        <x:v>47950</x:v>
      </x:c>
      <x:c r="G960" s="22" t="n">
        <x:f>IF(OR(E960="",F960=""),"",E960*F960)</x:f>
        <x:v>486692500</x:v>
      </x:c>
      <x:c r="H960" s="36" t="n">
        <x:v>0.15</x:v>
      </x:c>
      <x:c r="I960" s="22" t="n">
        <x:f>IF(G960="","",IF(ISNUMBER(H960),G960,""))</x:f>
        <x:v>486692500</x:v>
      </x:c>
      <x:c r="J960" s="22" t="n">
        <x:f>IF(I960="","",I960*H960)</x:f>
        <x:v>73003875</x:v>
      </x:c>
      <x:c r="K960" t="str">
        <x:f>IF(G960="","MISSING OEWS",IF(ISNUMBER(H960),"MATCHED","MISSING WHARTON"))</x:f>
        <x:v>MATCHED</x:v>
      </x:c>
    </x:row>
    <x:row r="961">
      <x:c r="A961" t="str">
        <x:v>23</x:v>
      </x:c>
      <x:c r="B961" t="str">
        <x:v>Construction</x:v>
      </x:c>
      <x:c r="C961" t="str">
        <x:v>51-4021</x:v>
      </x:c>
      <x:c r="D961" t="str">
        <x:v>Extruding and Drawing Machine Setters, Operators, and Tenders, Metal and Plastic</x:v>
      </x:c>
      <x:c r="E961" s="22" t="n">
        <x:v>70</x:v>
      </x:c>
      <x:c r="F961" s="22" t="n">
        <x:v>49580</x:v>
      </x:c>
      <x:c r="G961" s="22" t="n">
        <x:f>IF(OR(E961="",F961=""),"",E961*F961)</x:f>
        <x:v>3470600</x:v>
      </x:c>
      <x:c r="H961" s="36" t="n">
        <x:v>0</x:v>
      </x:c>
      <x:c r="I961" s="22" t="n">
        <x:f>IF(G961="","",IF(ISNUMBER(H961),G961,""))</x:f>
        <x:v>3470600</x:v>
      </x:c>
      <x:c r="J961" s="22" t="n">
        <x:f>IF(I961="","",I961*H961)</x:f>
        <x:v>0</x:v>
      </x:c>
      <x:c r="K961" t="str">
        <x:f>IF(G961="","MISSING OEWS",IF(ISNUMBER(H961),"MATCHED","MISSING WHARTON"))</x:f>
        <x:v>MATCHED</x:v>
      </x:c>
    </x:row>
    <x:row r="962">
      <x:c r="A962" t="str">
        <x:v>23</x:v>
      </x:c>
      <x:c r="B962" t="str">
        <x:v>Construction</x:v>
      </x:c>
      <x:c r="C962" t="str">
        <x:v>51-4022</x:v>
      </x:c>
      <x:c r="D962" t="str">
        <x:v>Forging Machine Setters, Operators, and Tenders, Metal and Plastic</x:v>
      </x:c>
      <x:c r="E962" s="22"/>
      <x:c r="F962" s="22" t="n">
        <x:v>45360</x:v>
      </x:c>
      <x:c r="G962" s="22" t="str">
        <x:f>IF(OR(E962="",F962=""),"",E962*F962)</x:f>
      </x:c>
      <x:c r="H962" s="36" t="n">
        <x:v>0</x:v>
      </x:c>
      <x:c r="I962" s="22" t="str">
        <x:f>IF(G962="","",IF(ISNUMBER(H962),G962,""))</x:f>
      </x:c>
      <x:c r="J962" s="22" t="str">
        <x:f>IF(I962="","",I962*H962)</x:f>
      </x:c>
      <x:c r="K962" t="str">
        <x:f>IF(G962="","MISSING OEWS",IF(ISNUMBER(H962),"MATCHED","MISSING WHARTON"))</x:f>
        <x:v>MISSING OEWS</x:v>
      </x:c>
    </x:row>
    <x:row r="963">
      <x:c r="A963" t="str">
        <x:v>23</x:v>
      </x:c>
      <x:c r="B963" t="str">
        <x:v>Construction</x:v>
      </x:c>
      <x:c r="C963" t="str">
        <x:v>51-4023</x:v>
      </x:c>
      <x:c r="D963" t="str">
        <x:v>Rolling Machine Setters, Operators, and Tenders, Metal and Plastic</x:v>
      </x:c>
      <x:c r="E963" s="22" t="n">
        <x:v>120</x:v>
      </x:c>
      <x:c r="F963" s="22" t="n">
        <x:v>53620</x:v>
      </x:c>
      <x:c r="G963" s="22" t="n">
        <x:f>IF(OR(E963="",F963=""),"",E963*F963)</x:f>
        <x:v>6434400</x:v>
      </x:c>
      <x:c r="H963" s="36" t="n">
        <x:v>0.1</x:v>
      </x:c>
      <x:c r="I963" s="22" t="n">
        <x:f>IF(G963="","",IF(ISNUMBER(H963),G963,""))</x:f>
        <x:v>6434400</x:v>
      </x:c>
      <x:c r="J963" s="22" t="n">
        <x:f>IF(I963="","",I963*H963)</x:f>
        <x:v>643440</x:v>
      </x:c>
      <x:c r="K963" t="str">
        <x:f>IF(G963="","MISSING OEWS",IF(ISNUMBER(H963),"MATCHED","MISSING WHARTON"))</x:f>
        <x:v>MATCHED</x:v>
      </x:c>
    </x:row>
    <x:row r="964">
      <x:c r="A964" t="str">
        <x:v>23</x:v>
      </x:c>
      <x:c r="B964" t="str">
        <x:v>Construction</x:v>
      </x:c>
      <x:c r="C964" t="str">
        <x:v>51-4031</x:v>
      </x:c>
      <x:c r="D964" t="str">
        <x:v>Cutting, Punching, and Press Machine Setters, Operators, and Tenders, Metal and Plastic</x:v>
      </x:c>
      <x:c r="E964" s="22" t="n">
        <x:v>670</x:v>
      </x:c>
      <x:c r="F964" s="22" t="n">
        <x:v>54860</x:v>
      </x:c>
      <x:c r="G964" s="22" t="n">
        <x:f>IF(OR(E964="",F964=""),"",E964*F964)</x:f>
        <x:v>36756200</x:v>
      </x:c>
      <x:c r="H964" s="36" t="n">
        <x:v>0.0297</x:v>
      </x:c>
      <x:c r="I964" s="22" t="n">
        <x:f>IF(G964="","",IF(ISNUMBER(H964),G964,""))</x:f>
        <x:v>36756200</x:v>
      </x:c>
      <x:c r="J964" s="22" t="n">
        <x:f>IF(I964="","",I964*H964)</x:f>
        <x:v>1091659.1400000001</x:v>
      </x:c>
      <x:c r="K964" t="str">
        <x:f>IF(G964="","MISSING OEWS",IF(ISNUMBER(H964),"MATCHED","MISSING WHARTON"))</x:f>
        <x:v>MATCHED</x:v>
      </x:c>
    </x:row>
    <x:row r="965">
      <x:c r="A965" t="str">
        <x:v>23</x:v>
      </x:c>
      <x:c r="B965" t="str">
        <x:v>Construction</x:v>
      </x:c>
      <x:c r="C965" t="str">
        <x:v>51-4032</x:v>
      </x:c>
      <x:c r="D965" t="str">
        <x:v>Drilling and Boring Machine Tool Setters, Operators, and Tenders, Metal and Plastic</x:v>
      </x:c>
      <x:c r="E965" s="22" t="n">
        <x:v>110</x:v>
      </x:c>
      <x:c r="F965" s="22" t="n">
        <x:v>78400</x:v>
      </x:c>
      <x:c r="G965" s="22" t="n">
        <x:f>IF(OR(E965="",F965=""),"",E965*F965)</x:f>
        <x:v>8624000</x:v>
      </x:c>
      <x:c r="H965" s="36" t="n">
        <x:v>0</x:v>
      </x:c>
      <x:c r="I965" s="22" t="n">
        <x:f>IF(G965="","",IF(ISNUMBER(H965),G965,""))</x:f>
        <x:v>8624000</x:v>
      </x:c>
      <x:c r="J965" s="22" t="n">
        <x:f>IF(I965="","",I965*H965)</x:f>
        <x:v>0</x:v>
      </x:c>
      <x:c r="K965" t="str">
        <x:f>IF(G965="","MISSING OEWS",IF(ISNUMBER(H965),"MATCHED","MISSING WHARTON"))</x:f>
        <x:v>MATCHED</x:v>
      </x:c>
    </x:row>
    <x:row r="966">
      <x:c r="A966" t="str">
        <x:v>23</x:v>
      </x:c>
      <x:c r="B966" t="str">
        <x:v>Construction</x:v>
      </x:c>
      <x:c r="C966" t="str">
        <x:v>51-4033</x:v>
      </x:c>
      <x:c r="D966" t="str">
        <x:v>Grinding, Lapping, Polishing, and Buffing Machine Tool Setters, Operators, and Tenders, Metal and Plastic</x:v>
      </x:c>
      <x:c r="E966" s="22" t="n">
        <x:v>80</x:v>
      </x:c>
      <x:c r="F966" s="22" t="n">
        <x:v>48750</x:v>
      </x:c>
      <x:c r="G966" s="22" t="n">
        <x:f>IF(OR(E966="",F966=""),"",E966*F966)</x:f>
        <x:v>3900000</x:v>
      </x:c>
      <x:c r="H966" s="36" t="n">
        <x:v>0.0917</x:v>
      </x:c>
      <x:c r="I966" s="22" t="n">
        <x:f>IF(G966="","",IF(ISNUMBER(H966),G966,""))</x:f>
        <x:v>3900000</x:v>
      </x:c>
      <x:c r="J966" s="22" t="n">
        <x:f>IF(I966="","",I966*H966)</x:f>
        <x:v>357630</x:v>
      </x:c>
      <x:c r="K966" t="str">
        <x:f>IF(G966="","MISSING OEWS",IF(ISNUMBER(H966),"MATCHED","MISSING WHARTON"))</x:f>
        <x:v>MATCHED</x:v>
      </x:c>
    </x:row>
    <x:row r="967">
      <x:c r="A967" t="str">
        <x:v>23</x:v>
      </x:c>
      <x:c r="B967" t="str">
        <x:v>Construction</x:v>
      </x:c>
      <x:c r="C967" t="str">
        <x:v>51-4034</x:v>
      </x:c>
      <x:c r="D967" t="str">
        <x:v>Lathe and Turning Machine Tool Setters, Operators, and Tenders, Metal and Plastic</x:v>
      </x:c>
      <x:c r="E967" s="22"/>
      <x:c r="F967" s="22" t="n">
        <x:v>53740</x:v>
      </x:c>
      <x:c r="G967" s="22" t="str">
        <x:f>IF(OR(E967="",F967=""),"",E967*F967)</x:f>
      </x:c>
      <x:c r="H967" s="36" t="n">
        <x:v>0.0438</x:v>
      </x:c>
      <x:c r="I967" s="22" t="str">
        <x:f>IF(G967="","",IF(ISNUMBER(H967),G967,""))</x:f>
      </x:c>
      <x:c r="J967" s="22" t="str">
        <x:f>IF(I967="","",I967*H967)</x:f>
      </x:c>
      <x:c r="K967" t="str">
        <x:f>IF(G967="","MISSING OEWS",IF(ISNUMBER(H967),"MATCHED","MISSING WHARTON"))</x:f>
        <x:v>MISSING OEWS</x:v>
      </x:c>
    </x:row>
    <x:row r="968">
      <x:c r="A968" t="str">
        <x:v>23</x:v>
      </x:c>
      <x:c r="B968" t="str">
        <x:v>Construction</x:v>
      </x:c>
      <x:c r="C968" t="str">
        <x:v>51-4035</x:v>
      </x:c>
      <x:c r="D968" t="str">
        <x:v>Milling and Planing Machine Setters, Operators, and Tenders, Metal and Plastic</x:v>
      </x:c>
      <x:c r="E968" s="22" t="n">
        <x:v>320</x:v>
      </x:c>
      <x:c r="F968" s="22" t="n">
        <x:v>53170</x:v>
      </x:c>
      <x:c r="G968" s="22" t="n">
        <x:f>IF(OR(E968="",F968=""),"",E968*F968)</x:f>
        <x:v>17014400</x:v>
      </x:c>
      <x:c r="H968" s="36" t="n">
        <x:v>0.0633</x:v>
      </x:c>
      <x:c r="I968" s="22" t="n">
        <x:f>IF(G968="","",IF(ISNUMBER(H968),G968,""))</x:f>
        <x:v>17014400</x:v>
      </x:c>
      <x:c r="J968" s="22" t="n">
        <x:f>IF(I968="","",I968*H968)</x:f>
        <x:v>1077011.52</x:v>
      </x:c>
      <x:c r="K968" t="str">
        <x:f>IF(G968="","MISSING OEWS",IF(ISNUMBER(H968),"MATCHED","MISSING WHARTON"))</x:f>
        <x:v>MATCHED</x:v>
      </x:c>
    </x:row>
    <x:row r="969">
      <x:c r="A969" t="str">
        <x:v>23</x:v>
      </x:c>
      <x:c r="B969" t="str">
        <x:v>Construction</x:v>
      </x:c>
      <x:c r="C969" t="str">
        <x:v>51-4041</x:v>
      </x:c>
      <x:c r="D969" t="str">
        <x:v>Machinists</x:v>
      </x:c>
      <x:c r="E969" s="22" t="n">
        <x:v>2480</x:v>
      </x:c>
      <x:c r="F969" s="22" t="n">
        <x:v>68640</x:v>
      </x:c>
      <x:c r="G969" s="22" t="n">
        <x:f>IF(OR(E969="",F969=""),"",E969*F969)</x:f>
        <x:v>170227200</x:v>
      </x:c>
      <x:c r="H969" s="36" t="n">
        <x:v>0.0897</x:v>
      </x:c>
      <x:c r="I969" s="22" t="n">
        <x:f>IF(G969="","",IF(ISNUMBER(H969),G969,""))</x:f>
        <x:v>170227200</x:v>
      </x:c>
      <x:c r="J969" s="22" t="n">
        <x:f>IF(I969="","",I969*H969)</x:f>
        <x:v>15269379.84</x:v>
      </x:c>
      <x:c r="K969" t="str">
        <x:f>IF(G969="","MISSING OEWS",IF(ISNUMBER(H969),"MATCHED","MISSING WHARTON"))</x:f>
        <x:v>MATCHED</x:v>
      </x:c>
    </x:row>
    <x:row r="970">
      <x:c r="A970" t="str">
        <x:v>23</x:v>
      </x:c>
      <x:c r="B970" t="str">
        <x:v>Construction</x:v>
      </x:c>
      <x:c r="C970" t="str">
        <x:v>51-4072</x:v>
      </x:c>
      <x:c r="D970" t="str">
        <x:v>Molding, Coremaking, and Casting Machine Setters, Operators, and Tenders, Metal and Plastic</x:v>
      </x:c>
      <x:c r="E970" s="22" t="n">
        <x:v>40</x:v>
      </x:c>
      <x:c r="F970" s="22" t="n">
        <x:v>48240</x:v>
      </x:c>
      <x:c r="G970" s="22" t="n">
        <x:f>IF(OR(E970="",F970=""),"",E970*F970)</x:f>
        <x:v>1929600</x:v>
      </x:c>
      <x:c r="H970" s="36" t="n">
        <x:v>0.0288</x:v>
      </x:c>
      <x:c r="I970" s="22" t="n">
        <x:f>IF(G970="","",IF(ISNUMBER(H970),G970,""))</x:f>
        <x:v>1929600</x:v>
      </x:c>
      <x:c r="J970" s="22" t="n">
        <x:f>IF(I970="","",I970*H970)</x:f>
        <x:v>55572.479999999996</x:v>
      </x:c>
      <x:c r="K970" t="str">
        <x:f>IF(G970="","MISSING OEWS",IF(ISNUMBER(H970),"MATCHED","MISSING WHARTON"))</x:f>
        <x:v>MATCHED</x:v>
      </x:c>
    </x:row>
    <x:row r="971">
      <x:c r="A971" t="str">
        <x:v>23</x:v>
      </x:c>
      <x:c r="B971" t="str">
        <x:v>Construction</x:v>
      </x:c>
      <x:c r="C971" t="str">
        <x:v>51-4081</x:v>
      </x:c>
      <x:c r="D971" t="str">
        <x:v>Multiple Machine Tool Setters, Operators, and Tenders, Metal and Plastic</x:v>
      </x:c>
      <x:c r="E971" s="22" t="n">
        <x:v>170</x:v>
      </x:c>
      <x:c r="F971" s="22" t="n">
        <x:v>52800</x:v>
      </x:c>
      <x:c r="G971" s="22" t="n">
        <x:f>IF(OR(E971="",F971=""),"",E971*F971)</x:f>
        <x:v>8976000</x:v>
      </x:c>
      <x:c r="H971" s="36" t="n">
        <x:v>0.16899999999999998</x:v>
      </x:c>
      <x:c r="I971" s="22" t="n">
        <x:f>IF(G971="","",IF(ISNUMBER(H971),G971,""))</x:f>
        <x:v>8976000</x:v>
      </x:c>
      <x:c r="J971" s="22" t="n">
        <x:f>IF(I971="","",I971*H971)</x:f>
        <x:v>1516943.9999999998</x:v>
      </x:c>
      <x:c r="K971" t="str">
        <x:f>IF(G971="","MISSING OEWS",IF(ISNUMBER(H971),"MATCHED","MISSING WHARTON"))</x:f>
        <x:v>MATCHED</x:v>
      </x:c>
    </x:row>
    <x:row r="972">
      <x:c r="A972" t="str">
        <x:v>23</x:v>
      </x:c>
      <x:c r="B972" t="str">
        <x:v>Construction</x:v>
      </x:c>
      <x:c r="C972" t="str">
        <x:v>51-4111</x:v>
      </x:c>
      <x:c r="D972" t="str">
        <x:v>Tool and Die Makers</x:v>
      </x:c>
      <x:c r="E972" s="22" t="n">
        <x:v>90</x:v>
      </x:c>
      <x:c r="F972" s="22" t="n">
        <x:v>59360</x:v>
      </x:c>
      <x:c r="G972" s="22" t="n">
        <x:f>IF(OR(E972="",F972=""),"",E972*F972)</x:f>
        <x:v>5342400</x:v>
      </x:c>
      <x:c r="H972" s="36" t="n">
        <x:v>0.0559</x:v>
      </x:c>
      <x:c r="I972" s="22" t="n">
        <x:f>IF(G972="","",IF(ISNUMBER(H972),G972,""))</x:f>
        <x:v>5342400</x:v>
      </x:c>
      <x:c r="J972" s="22" t="n">
        <x:f>IF(I972="","",I972*H972)</x:f>
        <x:v>298640.16</x:v>
      </x:c>
      <x:c r="K972" t="str">
        <x:f>IF(G972="","MISSING OEWS",IF(ISNUMBER(H972),"MATCHED","MISSING WHARTON"))</x:f>
        <x:v>MATCHED</x:v>
      </x:c>
    </x:row>
    <x:row r="973">
      <x:c r="A973" t="str">
        <x:v>23</x:v>
      </x:c>
      <x:c r="B973" t="str">
        <x:v>Construction</x:v>
      </x:c>
      <x:c r="C973" t="str">
        <x:v>51-4121</x:v>
      </x:c>
      <x:c r="D973" t="str">
        <x:v>Welders, Cutters, Solderers, and Brazers</x:v>
      </x:c>
      <x:c r="E973" s="22" t="n">
        <x:v>55860</x:v>
      </x:c>
      <x:c r="F973" s="22" t="n">
        <x:v>64690</x:v>
      </x:c>
      <x:c r="G973" s="22" t="n">
        <x:f>IF(OR(E973="",F973=""),"",E973*F973)</x:f>
        <x:v>3613583400</x:v>
      </x:c>
      <x:c r="H973" s="36" t="n">
        <x:v>0.0233</x:v>
      </x:c>
      <x:c r="I973" s="22" t="n">
        <x:f>IF(G973="","",IF(ISNUMBER(H973),G973,""))</x:f>
        <x:v>3613583400</x:v>
      </x:c>
      <x:c r="J973" s="22" t="n">
        <x:f>IF(I973="","",I973*H973)</x:f>
        <x:v>84196493.22</x:v>
      </x:c>
      <x:c r="K973" t="str">
        <x:f>IF(G973="","MISSING OEWS",IF(ISNUMBER(H973),"MATCHED","MISSING WHARTON"))</x:f>
        <x:v>MATCHED</x:v>
      </x:c>
    </x:row>
    <x:row r="974">
      <x:c r="A974" t="str">
        <x:v>23</x:v>
      </x:c>
      <x:c r="B974" t="str">
        <x:v>Construction</x:v>
      </x:c>
      <x:c r="C974" t="str">
        <x:v>51-4122</x:v>
      </x:c>
      <x:c r="D974" t="str">
        <x:v>Welding, Soldering, and Brazing Machine Setters, Operators, and Tenders</x:v>
      </x:c>
      <x:c r="E974" s="22" t="n">
        <x:v>830</x:v>
      </x:c>
      <x:c r="F974" s="22" t="n">
        <x:v>54780</x:v>
      </x:c>
      <x:c r="G974" s="22" t="n">
        <x:f>IF(OR(E974="",F974=""),"",E974*F974)</x:f>
        <x:v>45467400</x:v>
      </x:c>
      <x:c r="H974" s="36" t="n">
        <x:v>0.0983</x:v>
      </x:c>
      <x:c r="I974" s="22" t="n">
        <x:f>IF(G974="","",IF(ISNUMBER(H974),G974,""))</x:f>
        <x:v>45467400</x:v>
      </x:c>
      <x:c r="J974" s="22" t="n">
        <x:f>IF(I974="","",I974*H974)</x:f>
        <x:v>4469445.42</x:v>
      </x:c>
      <x:c r="K974" t="str">
        <x:f>IF(G974="","MISSING OEWS",IF(ISNUMBER(H974),"MATCHED","MISSING WHARTON"))</x:f>
        <x:v>MATCHED</x:v>
      </x:c>
    </x:row>
    <x:row r="975">
      <x:c r="A975" t="str">
        <x:v>23</x:v>
      </x:c>
      <x:c r="B975" t="str">
        <x:v>Construction</x:v>
      </x:c>
      <x:c r="C975" t="str">
        <x:v>51-4191</x:v>
      </x:c>
      <x:c r="D975" t="str">
        <x:v>Heat Treating Equipment Setters, Operators, and Tenders, Metal and Plastic</x:v>
      </x:c>
      <x:c r="E975" s="22" t="n">
        <x:v>50</x:v>
      </x:c>
      <x:c r="F975" s="22" t="n">
        <x:v>81200</x:v>
      </x:c>
      <x:c r="G975" s="22" t="n">
        <x:f>IF(OR(E975="",F975=""),"",E975*F975)</x:f>
        <x:v>4060000</x:v>
      </x:c>
      <x:c r="H975" s="36" t="n">
        <x:v>0.0365</x:v>
      </x:c>
      <x:c r="I975" s="22" t="n">
        <x:f>IF(G975="","",IF(ISNUMBER(H975),G975,""))</x:f>
        <x:v>4060000</x:v>
      </x:c>
      <x:c r="J975" s="22" t="n">
        <x:f>IF(I975="","",I975*H975)</x:f>
        <x:v>148190</x:v>
      </x:c>
      <x:c r="K975" t="str">
        <x:f>IF(G975="","MISSING OEWS",IF(ISNUMBER(H975),"MATCHED","MISSING WHARTON"))</x:f>
        <x:v>MATCHED</x:v>
      </x:c>
    </x:row>
    <x:row r="976">
      <x:c r="A976" t="str">
        <x:v>23</x:v>
      </x:c>
      <x:c r="B976" t="str">
        <x:v>Construction</x:v>
      </x:c>
      <x:c r="C976" t="str">
        <x:v>51-4192</x:v>
      </x:c>
      <x:c r="D976" t="str">
        <x:v>Layout Workers, Metal and Plastic</x:v>
      </x:c>
      <x:c r="E976" s="22" t="n">
        <x:v>350</x:v>
      </x:c>
      <x:c r="F976" s="22" t="n">
        <x:v>83960</x:v>
      </x:c>
      <x:c r="G976" s="22" t="n">
        <x:f>IF(OR(E976="",F976=""),"",E976*F976)</x:f>
        <x:v>29386000</x:v>
      </x:c>
      <x:c r="H976" s="36" t="n">
        <x:v>0.0679</x:v>
      </x:c>
      <x:c r="I976" s="22" t="n">
        <x:f>IF(G976="","",IF(ISNUMBER(H976),G976,""))</x:f>
        <x:v>29386000</x:v>
      </x:c>
      <x:c r="J976" s="22" t="n">
        <x:f>IF(I976="","",I976*H976)</x:f>
        <x:v>1995309.4000000001</x:v>
      </x:c>
      <x:c r="K976" t="str">
        <x:f>IF(G976="","MISSING OEWS",IF(ISNUMBER(H976),"MATCHED","MISSING WHARTON"))</x:f>
        <x:v>MATCHED</x:v>
      </x:c>
    </x:row>
    <x:row r="977">
      <x:c r="A977" t="str">
        <x:v>23</x:v>
      </x:c>
      <x:c r="B977" t="str">
        <x:v>Construction</x:v>
      </x:c>
      <x:c r="C977" t="str">
        <x:v>51-4194</x:v>
      </x:c>
      <x:c r="D977" t="str">
        <x:v>Tool Grinders, Filers, and Sharpeners</x:v>
      </x:c>
      <x:c r="E977" s="22" t="n">
        <x:v>50</x:v>
      </x:c>
      <x:c r="F977" s="22" t="n">
        <x:v>49500</x:v>
      </x:c>
      <x:c r="G977" s="22" t="n">
        <x:f>IF(OR(E977="",F977=""),"",E977*F977)</x:f>
        <x:v>2475000</x:v>
      </x:c>
      <x:c r="H977" s="36" t="n">
        <x:v>0</x:v>
      </x:c>
      <x:c r="I977" s="22" t="n">
        <x:f>IF(G977="","",IF(ISNUMBER(H977),G977,""))</x:f>
        <x:v>2475000</x:v>
      </x:c>
      <x:c r="J977" s="22" t="n">
        <x:f>IF(I977="","",I977*H977)</x:f>
        <x:v>0</x:v>
      </x:c>
      <x:c r="K977" t="str">
        <x:f>IF(G977="","MISSING OEWS",IF(ISNUMBER(H977),"MATCHED","MISSING WHARTON"))</x:f>
        <x:v>MATCHED</x:v>
      </x:c>
    </x:row>
    <x:row r="978">
      <x:c r="A978" t="str">
        <x:v>23</x:v>
      </x:c>
      <x:c r="B978" t="str">
        <x:v>Construction</x:v>
      </x:c>
      <x:c r="C978" t="str">
        <x:v>51-4199</x:v>
      </x:c>
      <x:c r="D978" t="str">
        <x:v>Metal Workers and Plastic Workers, All Other</x:v>
      </x:c>
      <x:c r="E978" s="22" t="n">
        <x:v>530</x:v>
      </x:c>
      <x:c r="F978" s="22" t="n">
        <x:v>43850</x:v>
      </x:c>
      <x:c r="G978" s="22" t="n">
        <x:f>IF(OR(E978="",F978=""),"",E978*F978)</x:f>
        <x:v>23240500</x:v>
      </x:c>
      <x:c r="H978" s="36"/>
      <x:c r="I978" s="22" t="str">
        <x:f>IF(G978="","",IF(ISNUMBER(H978),G978,""))</x:f>
      </x:c>
      <x:c r="J978" s="22" t="str">
        <x:f>IF(I978="","",I978*H978)</x:f>
      </x:c>
      <x:c r="K978" t="str">
        <x:f>IF(G978="","MISSING OEWS",IF(ISNUMBER(H978),"MATCHED","MISSING WHARTON"))</x:f>
        <x:v>MISSING WHARTON</x:v>
      </x:c>
    </x:row>
    <x:row r="979">
      <x:c r="A979" t="str">
        <x:v>23</x:v>
      </x:c>
      <x:c r="B979" t="str">
        <x:v>Construction</x:v>
      </x:c>
      <x:c r="C979" t="str">
        <x:v>51-6011</x:v>
      </x:c>
      <x:c r="D979" t="str">
        <x:v>Laundry and Dry-Cleaning Workers</x:v>
      </x:c>
      <x:c r="E979" s="22" t="n">
        <x:v>40</x:v>
      </x:c>
      <x:c r="F979" s="22" t="n">
        <x:v>36320</x:v>
      </x:c>
      <x:c r="G979" s="22" t="n">
        <x:f>IF(OR(E979="",F979=""),"",E979*F979)</x:f>
        <x:v>1452800</x:v>
      </x:c>
      <x:c r="H979" s="36" t="n">
        <x:v>0</x:v>
      </x:c>
      <x:c r="I979" s="22" t="n">
        <x:f>IF(G979="","",IF(ISNUMBER(H979),G979,""))</x:f>
        <x:v>1452800</x:v>
      </x:c>
      <x:c r="J979" s="22" t="n">
        <x:f>IF(I979="","",I979*H979)</x:f>
        <x:v>0</x:v>
      </x:c>
      <x:c r="K979" t="str">
        <x:f>IF(G979="","MISSING OEWS",IF(ISNUMBER(H979),"MATCHED","MISSING WHARTON"))</x:f>
        <x:v>MATCHED</x:v>
      </x:c>
    </x:row>
    <x:row r="980">
      <x:c r="A980" t="str">
        <x:v>23</x:v>
      </x:c>
      <x:c r="B980" t="str">
        <x:v>Construction</x:v>
      </x:c>
      <x:c r="C980" t="str">
        <x:v>51-6031</x:v>
      </x:c>
      <x:c r="D980" t="str">
        <x:v>Sewing Machine Operators</x:v>
      </x:c>
      <x:c r="E980" s="22" t="n">
        <x:v>40</x:v>
      </x:c>
      <x:c r="F980" s="22" t="n">
        <x:v>44890</x:v>
      </x:c>
      <x:c r="G980" s="22" t="n">
        <x:f>IF(OR(E980="",F980=""),"",E980*F980)</x:f>
        <x:v>1795600</x:v>
      </x:c>
      <x:c r="H980" s="36" t="n">
        <x:v>0.0365</x:v>
      </x:c>
      <x:c r="I980" s="22" t="n">
        <x:f>IF(G980="","",IF(ISNUMBER(H980),G980,""))</x:f>
        <x:v>1795600</x:v>
      </x:c>
      <x:c r="J980" s="22" t="n">
        <x:f>IF(I980="","",I980*H980)</x:f>
        <x:v>65539.4</x:v>
      </x:c>
      <x:c r="K980" t="str">
        <x:f>IF(G980="","MISSING OEWS",IF(ISNUMBER(H980),"MATCHED","MISSING WHARTON"))</x:f>
        <x:v>MATCHED</x:v>
      </x:c>
    </x:row>
    <x:row r="981">
      <x:c r="A981" t="str">
        <x:v>23</x:v>
      </x:c>
      <x:c r="B981" t="str">
        <x:v>Construction</x:v>
      </x:c>
      <x:c r="C981" t="str">
        <x:v>51-6093</x:v>
      </x:c>
      <x:c r="D981" t="str">
        <x:v>Upholsterers</x:v>
      </x:c>
      <x:c r="E981" s="22" t="n">
        <x:v>40</x:v>
      </x:c>
      <x:c r="F981" s="22" t="n">
        <x:v>46410</x:v>
      </x:c>
      <x:c r="G981" s="22" t="n">
        <x:f>IF(OR(E981="",F981=""),"",E981*F981)</x:f>
        <x:v>1856400</x:v>
      </x:c>
      <x:c r="H981" s="36" t="n">
        <x:v>0.0432</x:v>
      </x:c>
      <x:c r="I981" s="22" t="n">
        <x:f>IF(G981="","",IF(ISNUMBER(H981),G981,""))</x:f>
        <x:v>1856400</x:v>
      </x:c>
      <x:c r="J981" s="22" t="n">
        <x:f>IF(I981="","",I981*H981)</x:f>
        <x:v>80196.48000000001</x:v>
      </x:c>
      <x:c r="K981" t="str">
        <x:f>IF(G981="","MISSING OEWS",IF(ISNUMBER(H981),"MATCHED","MISSING WHARTON"))</x:f>
        <x:v>MATCHED</x:v>
      </x:c>
    </x:row>
    <x:row r="982">
      <x:c r="A982" t="str">
        <x:v>23</x:v>
      </x:c>
      <x:c r="B982" t="str">
        <x:v>Construction</x:v>
      </x:c>
      <x:c r="C982" t="str">
        <x:v>51-7011</x:v>
      </x:c>
      <x:c r="D982" t="str">
        <x:v>Cabinetmakers and Bench Carpenters</x:v>
      </x:c>
      <x:c r="E982" s="22" t="n">
        <x:v>7120</x:v>
      </x:c>
      <x:c r="F982" s="22" t="n">
        <x:v>52490</x:v>
      </x:c>
      <x:c r="G982" s="22" t="n">
        <x:f>IF(OR(E982="",F982=""),"",E982*F982)</x:f>
        <x:v>373728800</x:v>
      </x:c>
      <x:c r="H982" s="36" t="n">
        <x:v>0.13</x:v>
      </x:c>
      <x:c r="I982" s="22" t="n">
        <x:f>IF(G982="","",IF(ISNUMBER(H982),G982,""))</x:f>
        <x:v>373728800</x:v>
      </x:c>
      <x:c r="J982" s="22" t="n">
        <x:f>IF(I982="","",I982*H982)</x:f>
        <x:v>48584744</x:v>
      </x:c>
      <x:c r="K982" t="str">
        <x:f>IF(G982="","MISSING OEWS",IF(ISNUMBER(H982),"MATCHED","MISSING WHARTON"))</x:f>
        <x:v>MATCHED</x:v>
      </x:c>
    </x:row>
    <x:row r="983">
      <x:c r="A983" t="str">
        <x:v>23</x:v>
      </x:c>
      <x:c r="B983" t="str">
        <x:v>Construction</x:v>
      </x:c>
      <x:c r="C983" t="str">
        <x:v>51-7021</x:v>
      </x:c>
      <x:c r="D983" t="str">
        <x:v>Furniture Finishers</x:v>
      </x:c>
      <x:c r="E983" s="22" t="n">
        <x:v>110</x:v>
      </x:c>
      <x:c r="F983" s="22" t="n">
        <x:v>43330</x:v>
      </x:c>
      <x:c r="G983" s="22" t="n">
        <x:f>IF(OR(E983="",F983=""),"",E983*F983)</x:f>
        <x:v>4766300</x:v>
      </x:c>
      <x:c r="H983" s="36" t="n">
        <x:v>0</x:v>
      </x:c>
      <x:c r="I983" s="22" t="n">
        <x:f>IF(G983="","",IF(ISNUMBER(H983),G983,""))</x:f>
        <x:v>4766300</x:v>
      </x:c>
      <x:c r="J983" s="22" t="n">
        <x:f>IF(I983="","",I983*H983)</x:f>
        <x:v>0</x:v>
      </x:c>
      <x:c r="K983" t="str">
        <x:f>IF(G983="","MISSING OEWS",IF(ISNUMBER(H983),"MATCHED","MISSING WHARTON"))</x:f>
        <x:v>MATCHED</x:v>
      </x:c>
    </x:row>
    <x:row r="984">
      <x:c r="A984" t="str">
        <x:v>23</x:v>
      </x:c>
      <x:c r="B984" t="str">
        <x:v>Construction</x:v>
      </x:c>
      <x:c r="C984" t="str">
        <x:v>51-7041</x:v>
      </x:c>
      <x:c r="D984" t="str">
        <x:v>Sawing Machine Setters, Operators, and Tenders, Wood</x:v>
      </x:c>
      <x:c r="E984" s="22" t="n">
        <x:v>210</x:v>
      </x:c>
      <x:c r="F984" s="22" t="n">
        <x:v>52330</x:v>
      </x:c>
      <x:c r="G984" s="22" t="n">
        <x:f>IF(OR(E984="",F984=""),"",E984*F984)</x:f>
        <x:v>10989300</x:v>
      </x:c>
      <x:c r="H984" s="36" t="n">
        <x:v>0</x:v>
      </x:c>
      <x:c r="I984" s="22" t="n">
        <x:f>IF(G984="","",IF(ISNUMBER(H984),G984,""))</x:f>
        <x:v>10989300</x:v>
      </x:c>
      <x:c r="J984" s="22" t="n">
        <x:f>IF(I984="","",I984*H984)</x:f>
        <x:v>0</x:v>
      </x:c>
      <x:c r="K984" t="str">
        <x:f>IF(G984="","MISSING OEWS",IF(ISNUMBER(H984),"MATCHED","MISSING WHARTON"))</x:f>
        <x:v>MATCHED</x:v>
      </x:c>
    </x:row>
    <x:row r="985">
      <x:c r="A985" t="str">
        <x:v>23</x:v>
      </x:c>
      <x:c r="B985" t="str">
        <x:v>Construction</x:v>
      </x:c>
      <x:c r="C985" t="str">
        <x:v>51-7042</x:v>
      </x:c>
      <x:c r="D985" t="str">
        <x:v>Woodworking Machine Setters, Operators, and Tenders, Except Sawing</x:v>
      </x:c>
      <x:c r="E985" s="22" t="n">
        <x:v>280</x:v>
      </x:c>
      <x:c r="F985" s="22" t="n">
        <x:v>50030</x:v>
      </x:c>
      <x:c r="G985" s="22" t="n">
        <x:f>IF(OR(E985="",F985=""),"",E985*F985)</x:f>
        <x:v>14008400</x:v>
      </x:c>
      <x:c r="H985" s="36" t="n">
        <x:v>0.0365</x:v>
      </x:c>
      <x:c r="I985" s="22" t="n">
        <x:f>IF(G985="","",IF(ISNUMBER(H985),G985,""))</x:f>
        <x:v>14008400</x:v>
      </x:c>
      <x:c r="J985" s="22" t="n">
        <x:f>IF(I985="","",I985*H985)</x:f>
        <x:v>511306.6</x:v>
      </x:c>
      <x:c r="K985" t="str">
        <x:f>IF(G985="","MISSING OEWS",IF(ISNUMBER(H985),"MATCHED","MISSING WHARTON"))</x:f>
        <x:v>MATCHED</x:v>
      </x:c>
    </x:row>
    <x:row r="986">
      <x:c r="A986" t="str">
        <x:v>23</x:v>
      </x:c>
      <x:c r="B986" t="str">
        <x:v>Construction</x:v>
      </x:c>
      <x:c r="C986" t="str">
        <x:v>51-8013</x:v>
      </x:c>
      <x:c r="D986" t="str">
        <x:v>Power Plant Operators</x:v>
      </x:c>
      <x:c r="E986" s="22"/>
      <x:c r="F986" s="22" t="n">
        <x:v>80430</x:v>
      </x:c>
      <x:c r="G986" s="22" t="str">
        <x:f>IF(OR(E986="",F986=""),"",E986*F986)</x:f>
      </x:c>
      <x:c r="H986" s="36" t="n">
        <x:v>0.1618</x:v>
      </x:c>
      <x:c r="I986" s="22" t="str">
        <x:f>IF(G986="","",IF(ISNUMBER(H986),G986,""))</x:f>
      </x:c>
      <x:c r="J986" s="22" t="str">
        <x:f>IF(I986="","",I986*H986)</x:f>
      </x:c>
      <x:c r="K986" t="str">
        <x:f>IF(G986="","MISSING OEWS",IF(ISNUMBER(H986),"MATCHED","MISSING WHARTON"))</x:f>
        <x:v>MISSING OEWS</x:v>
      </x:c>
    </x:row>
    <x:row r="987">
      <x:c r="A987" t="str">
        <x:v>23</x:v>
      </x:c>
      <x:c r="B987" t="str">
        <x:v>Construction</x:v>
      </x:c>
      <x:c r="C987" t="str">
        <x:v>51-8021</x:v>
      </x:c>
      <x:c r="D987" t="str">
        <x:v>Stationary Engineers and Boiler Operators</x:v>
      </x:c>
      <x:c r="E987" s="22" t="n">
        <x:v>800</x:v>
      </x:c>
      <x:c r="F987" s="22" t="n">
        <x:v>83870</x:v>
      </x:c>
      <x:c r="G987" s="22" t="n">
        <x:f>IF(OR(E987="",F987=""),"",E987*F987)</x:f>
        <x:v>67096000</x:v>
      </x:c>
      <x:c r="H987" s="36" t="n">
        <x:v>0.10400000000000001</x:v>
      </x:c>
      <x:c r="I987" s="22" t="n">
        <x:f>IF(G987="","",IF(ISNUMBER(H987),G987,""))</x:f>
        <x:v>67096000</x:v>
      </x:c>
      <x:c r="J987" s="22" t="n">
        <x:f>IF(I987="","",I987*H987)</x:f>
        <x:v>6977984.000000001</x:v>
      </x:c>
      <x:c r="K987" t="str">
        <x:f>IF(G987="","MISSING OEWS",IF(ISNUMBER(H987),"MATCHED","MISSING WHARTON"))</x:f>
        <x:v>MATCHED</x:v>
      </x:c>
    </x:row>
    <x:row r="988">
      <x:c r="A988" t="str">
        <x:v>23</x:v>
      </x:c>
      <x:c r="B988" t="str">
        <x:v>Construction</x:v>
      </x:c>
      <x:c r="C988" t="str">
        <x:v>51-8031</x:v>
      </x:c>
      <x:c r="D988" t="str">
        <x:v>Water and Wastewater Treatment Plant and System Operators</x:v>
      </x:c>
      <x:c r="E988" s="22" t="n">
        <x:v>1030</x:v>
      </x:c>
      <x:c r="F988" s="22" t="n">
        <x:v>68810</x:v>
      </x:c>
      <x:c r="G988" s="22" t="n">
        <x:f>IF(OR(E988="",F988=""),"",E988*F988)</x:f>
        <x:v>70874300</x:v>
      </x:c>
      <x:c r="H988" s="36" t="n">
        <x:v>0.1188</x:v>
      </x:c>
      <x:c r="I988" s="22" t="n">
        <x:f>IF(G988="","",IF(ISNUMBER(H988),G988,""))</x:f>
        <x:v>70874300</x:v>
      </x:c>
      <x:c r="J988" s="22" t="n">
        <x:f>IF(I988="","",I988*H988)</x:f>
        <x:v>8419866.84</x:v>
      </x:c>
      <x:c r="K988" t="str">
        <x:f>IF(G988="","MISSING OEWS",IF(ISNUMBER(H988),"MATCHED","MISSING WHARTON"))</x:f>
        <x:v>MATCHED</x:v>
      </x:c>
    </x:row>
    <x:row r="989">
      <x:c r="A989" t="str">
        <x:v>23</x:v>
      </x:c>
      <x:c r="B989" t="str">
        <x:v>Construction</x:v>
      </x:c>
      <x:c r="C989" t="str">
        <x:v>51-8093</x:v>
      </x:c>
      <x:c r="D989" t="str">
        <x:v>Petroleum Pump System Operators, Refinery Operators, and Gaugers</x:v>
      </x:c>
      <x:c r="E989" s="22" t="n">
        <x:v>110</x:v>
      </x:c>
      <x:c r="F989" s="22" t="n">
        <x:v>69870</x:v>
      </x:c>
      <x:c r="G989" s="22" t="n">
        <x:f>IF(OR(E989="",F989=""),"",E989*F989)</x:f>
        <x:v>7685700</x:v>
      </x:c>
      <x:c r="H989" s="36" t="n">
        <x:v>0.1583</x:v>
      </x:c>
      <x:c r="I989" s="22" t="n">
        <x:f>IF(G989="","",IF(ISNUMBER(H989),G989,""))</x:f>
        <x:v>7685700</x:v>
      </x:c>
      <x:c r="J989" s="22" t="n">
        <x:f>IF(I989="","",I989*H989)</x:f>
        <x:v>1216646.31</x:v>
      </x:c>
      <x:c r="K989" t="str">
        <x:f>IF(G989="","MISSING OEWS",IF(ISNUMBER(H989),"MATCHED","MISSING WHARTON"))</x:f>
        <x:v>MATCHED</x:v>
      </x:c>
    </x:row>
    <x:row r="990">
      <x:c r="A990" t="str">
        <x:v>23</x:v>
      </x:c>
      <x:c r="B990" t="str">
        <x:v>Construction</x:v>
      </x:c>
      <x:c r="C990" t="str">
        <x:v>51-8099</x:v>
      </x:c>
      <x:c r="D990" t="str">
        <x:v>Plant and System Operators, All Other</x:v>
      </x:c>
      <x:c r="E990" s="22" t="n">
        <x:v>960</x:v>
      </x:c>
      <x:c r="F990" s="22" t="n">
        <x:v>62330</x:v>
      </x:c>
      <x:c r="G990" s="22" t="n">
        <x:f>IF(OR(E990="",F990=""),"",E990*F990)</x:f>
        <x:v>59836800</x:v>
      </x:c>
      <x:c r="H990" s="36" t="n">
        <x:v>0.1</x:v>
      </x:c>
      <x:c r="I990" s="22" t="n">
        <x:f>IF(G990="","",IF(ISNUMBER(H990),G990,""))</x:f>
        <x:v>59836800</x:v>
      </x:c>
      <x:c r="J990" s="22" t="n">
        <x:f>IF(I990="","",I990*H990)</x:f>
        <x:v>5983680</x:v>
      </x:c>
      <x:c r="K990" t="str">
        <x:f>IF(G990="","MISSING OEWS",IF(ISNUMBER(H990),"MATCHED","MISSING WHARTON"))</x:f>
        <x:v>MATCHED</x:v>
      </x:c>
    </x:row>
    <x:row r="991">
      <x:c r="A991" t="str">
        <x:v>23</x:v>
      </x:c>
      <x:c r="B991" t="str">
        <x:v>Construction</x:v>
      </x:c>
      <x:c r="C991" t="str">
        <x:v>51-9012</x:v>
      </x:c>
      <x:c r="D991" t="str">
        <x:v>Separating, Filtering, Clarifying, Precipitating, and Still Machine Setters, Operators, and Tenders</x:v>
      </x:c>
      <x:c r="E991" s="22" t="n">
        <x:v>130</x:v>
      </x:c>
      <x:c r="F991" s="22" t="n">
        <x:v>61550</x:v>
      </x:c>
      <x:c r="G991" s="22" t="n">
        <x:f>IF(OR(E991="",F991=""),"",E991*F991)</x:f>
        <x:v>8001500</x:v>
      </x:c>
      <x:c r="H991" s="36" t="n">
        <x:v>0.0452</x:v>
      </x:c>
      <x:c r="I991" s="22" t="n">
        <x:f>IF(G991="","",IF(ISNUMBER(H991),G991,""))</x:f>
        <x:v>8001500</x:v>
      </x:c>
      <x:c r="J991" s="22" t="n">
        <x:f>IF(I991="","",I991*H991)</x:f>
        <x:v>361667.8</x:v>
      </x:c>
      <x:c r="K991" t="str">
        <x:f>IF(G991="","MISSING OEWS",IF(ISNUMBER(H991),"MATCHED","MISSING WHARTON"))</x:f>
        <x:v>MATCHED</x:v>
      </x:c>
    </x:row>
    <x:row r="992">
      <x:c r="A992" t="str">
        <x:v>23</x:v>
      </x:c>
      <x:c r="B992" t="str">
        <x:v>Construction</x:v>
      </x:c>
      <x:c r="C992" t="str">
        <x:v>51-9021</x:v>
      </x:c>
      <x:c r="D992" t="str">
        <x:v>Crushing, Grinding, and Polishing Machine Setters, Operators, and Tenders</x:v>
      </x:c>
      <x:c r="E992" s="22" t="n">
        <x:v>1080</x:v>
      </x:c>
      <x:c r="F992" s="22" t="n">
        <x:v>54480</x:v>
      </x:c>
      <x:c r="G992" s="22" t="n">
        <x:f>IF(OR(E992="",F992=""),"",E992*F992)</x:f>
        <x:v>58838400</x:v>
      </x:c>
      <x:c r="H992" s="36" t="n">
        <x:v>0.0864</x:v>
      </x:c>
      <x:c r="I992" s="22" t="n">
        <x:f>IF(G992="","",IF(ISNUMBER(H992),G992,""))</x:f>
        <x:v>58838400</x:v>
      </x:c>
      <x:c r="J992" s="22" t="n">
        <x:f>IF(I992="","",I992*H992)</x:f>
        <x:v>5083637.760000001</x:v>
      </x:c>
      <x:c r="K992" t="str">
        <x:f>IF(G992="","MISSING OEWS",IF(ISNUMBER(H992),"MATCHED","MISSING WHARTON"))</x:f>
        <x:v>MATCHED</x:v>
      </x:c>
    </x:row>
    <x:row r="993">
      <x:c r="A993" t="str">
        <x:v>23</x:v>
      </x:c>
      <x:c r="B993" t="str">
        <x:v>Construction</x:v>
      </x:c>
      <x:c r="C993" t="str">
        <x:v>51-9022</x:v>
      </x:c>
      <x:c r="D993" t="str">
        <x:v>Grinding and Polishing Workers, Hand</x:v>
      </x:c>
      <x:c r="E993" s="22" t="n">
        <x:v>200</x:v>
      </x:c>
      <x:c r="F993" s="22" t="n">
        <x:v>47730</x:v>
      </x:c>
      <x:c r="G993" s="22" t="n">
        <x:f>IF(OR(E993="",F993=""),"",E993*F993)</x:f>
        <x:v>9546000</x:v>
      </x:c>
      <x:c r="H993" s="36" t="n">
        <x:v>0.0475</x:v>
      </x:c>
      <x:c r="I993" s="22" t="n">
        <x:f>IF(G993="","",IF(ISNUMBER(H993),G993,""))</x:f>
        <x:v>9546000</x:v>
      </x:c>
      <x:c r="J993" s="22" t="n">
        <x:f>IF(I993="","",I993*H993)</x:f>
        <x:v>453435</x:v>
      </x:c>
      <x:c r="K993" t="str">
        <x:f>IF(G993="","MISSING OEWS",IF(ISNUMBER(H993),"MATCHED","MISSING WHARTON"))</x:f>
        <x:v>MATCHED</x:v>
      </x:c>
    </x:row>
    <x:row r="994">
      <x:c r="A994" t="str">
        <x:v>23</x:v>
      </x:c>
      <x:c r="B994" t="str">
        <x:v>Construction</x:v>
      </x:c>
      <x:c r="C994" t="str">
        <x:v>51-9023</x:v>
      </x:c>
      <x:c r="D994" t="str">
        <x:v>Mixing and Blending Machine Setters, Operators, and Tenders</x:v>
      </x:c>
      <x:c r="E994" s="22" t="n">
        <x:v>1300</x:v>
      </x:c>
      <x:c r="F994" s="22" t="n">
        <x:v>52520</x:v>
      </x:c>
      <x:c r="G994" s="22" t="n">
        <x:f>IF(OR(E994="",F994=""),"",E994*F994)</x:f>
        <x:v>68276000</x:v>
      </x:c>
      <x:c r="H994" s="36" t="n">
        <x:v>0.1026</x:v>
      </x:c>
      <x:c r="I994" s="22" t="n">
        <x:f>IF(G994="","",IF(ISNUMBER(H994),G994,""))</x:f>
        <x:v>68276000</x:v>
      </x:c>
      <x:c r="J994" s="22" t="n">
        <x:f>IF(I994="","",I994*H994)</x:f>
        <x:v>7005117.6</x:v>
      </x:c>
      <x:c r="K994" t="str">
        <x:f>IF(G994="","MISSING OEWS",IF(ISNUMBER(H994),"MATCHED","MISSING WHARTON"))</x:f>
        <x:v>MATCHED</x:v>
      </x:c>
    </x:row>
    <x:row r="995">
      <x:c r="A995" t="str">
        <x:v>23</x:v>
      </x:c>
      <x:c r="B995" t="str">
        <x:v>Construction</x:v>
      </x:c>
      <x:c r="C995" t="str">
        <x:v>51-9031</x:v>
      </x:c>
      <x:c r="D995" t="str">
        <x:v>Cutters and Trimmers, Hand</x:v>
      </x:c>
      <x:c r="E995" s="22" t="n">
        <x:v>260</x:v>
      </x:c>
      <x:c r="F995" s="22" t="n">
        <x:v>54100</x:v>
      </x:c>
      <x:c r="G995" s="22" t="n">
        <x:f>IF(OR(E995="",F995=""),"",E995*F995)</x:f>
        <x:v>14066000</x:v>
      </x:c>
      <x:c r="H995" s="36" t="n">
        <x:v>0</x:v>
      </x:c>
      <x:c r="I995" s="22" t="n">
        <x:f>IF(G995="","",IF(ISNUMBER(H995),G995,""))</x:f>
        <x:v>14066000</x:v>
      </x:c>
      <x:c r="J995" s="22" t="n">
        <x:f>IF(I995="","",I995*H995)</x:f>
        <x:v>0</x:v>
      </x:c>
      <x:c r="K995" t="str">
        <x:f>IF(G995="","MISSING OEWS",IF(ISNUMBER(H995),"MATCHED","MISSING WHARTON"))</x:f>
        <x:v>MATCHED</x:v>
      </x:c>
    </x:row>
    <x:row r="996">
      <x:c r="A996" t="str">
        <x:v>23</x:v>
      </x:c>
      <x:c r="B996" t="str">
        <x:v>Construction</x:v>
      </x:c>
      <x:c r="C996" t="str">
        <x:v>51-9032</x:v>
      </x:c>
      <x:c r="D996" t="str">
        <x:v>Cutting and Slicing Machine Setters, Operators, and Tenders</x:v>
      </x:c>
      <x:c r="E996" s="22" t="n">
        <x:v>1530</x:v>
      </x:c>
      <x:c r="F996" s="22" t="n">
        <x:v>48310</x:v>
      </x:c>
      <x:c r="G996" s="22" t="n">
        <x:f>IF(OR(E996="",F996=""),"",E996*F996)</x:f>
        <x:v>73914300</x:v>
      </x:c>
      <x:c r="H996" s="36" t="n">
        <x:v>0.0339</x:v>
      </x:c>
      <x:c r="I996" s="22" t="n">
        <x:f>IF(G996="","",IF(ISNUMBER(H996),G996,""))</x:f>
        <x:v>73914300</x:v>
      </x:c>
      <x:c r="J996" s="22" t="n">
        <x:f>IF(I996="","",I996*H996)</x:f>
        <x:v>2505694.77</x:v>
      </x:c>
      <x:c r="K996" t="str">
        <x:f>IF(G996="","MISSING OEWS",IF(ISNUMBER(H996),"MATCHED","MISSING WHARTON"))</x:f>
        <x:v>MATCHED</x:v>
      </x:c>
    </x:row>
    <x:row r="997">
      <x:c r="A997" t="str">
        <x:v>23</x:v>
      </x:c>
      <x:c r="B997" t="str">
        <x:v>Construction</x:v>
      </x:c>
      <x:c r="C997" t="str">
        <x:v>51-9041</x:v>
      </x:c>
      <x:c r="D997" t="str">
        <x:v>Extruding, Forming, Pressing, and Compacting Machine Setters, Operators, and Tenders</x:v>
      </x:c>
      <x:c r="E997" s="22" t="n">
        <x:v>80</x:v>
      </x:c>
      <x:c r="F997" s="22" t="n">
        <x:v>42400</x:v>
      </x:c>
      <x:c r="G997" s="22" t="n">
        <x:f>IF(OR(E997="",F997=""),"",E997*F997)</x:f>
        <x:v>3392000</x:v>
      </x:c>
      <x:c r="H997" s="36" t="n">
        <x:v>0.0679</x:v>
      </x:c>
      <x:c r="I997" s="22" t="n">
        <x:f>IF(G997="","",IF(ISNUMBER(H997),G997,""))</x:f>
        <x:v>3392000</x:v>
      </x:c>
      <x:c r="J997" s="22" t="n">
        <x:f>IF(I997="","",I997*H997)</x:f>
        <x:v>230316.80000000002</x:v>
      </x:c>
      <x:c r="K997" t="str">
        <x:f>IF(G997="","MISSING OEWS",IF(ISNUMBER(H997),"MATCHED","MISSING WHARTON"))</x:f>
        <x:v>MATCHED</x:v>
      </x:c>
    </x:row>
    <x:row r="998">
      <x:c r="A998" t="str">
        <x:v>23</x:v>
      </x:c>
      <x:c r="B998" t="str">
        <x:v>Construction</x:v>
      </x:c>
      <x:c r="C998" t="str">
        <x:v>51-9061</x:v>
      </x:c>
      <x:c r="D998" t="str">
        <x:v>Inspectors, Testers, Sorters, Samplers, and Weighers</x:v>
      </x:c>
      <x:c r="E998" s="22" t="n">
        <x:v>7410</x:v>
      </x:c>
      <x:c r="F998" s="22" t="n">
        <x:v>63510</x:v>
      </x:c>
      <x:c r="G998" s="22" t="n">
        <x:f>IF(OR(E998="",F998=""),"",E998*F998)</x:f>
        <x:v>470609100</x:v>
      </x:c>
      <x:c r="H998" s="36" t="n">
        <x:v>0.2969</x:v>
      </x:c>
      <x:c r="I998" s="22" t="n">
        <x:f>IF(G998="","",IF(ISNUMBER(H998),G998,""))</x:f>
        <x:v>470609100</x:v>
      </x:c>
      <x:c r="J998" s="22" t="n">
        <x:f>IF(I998="","",I998*H998)</x:f>
        <x:v>139723841.79</x:v>
      </x:c>
      <x:c r="K998" t="str">
        <x:f>IF(G998="","MISSING OEWS",IF(ISNUMBER(H998),"MATCHED","MISSING WHARTON"))</x:f>
        <x:v>MATCHED</x:v>
      </x:c>
    </x:row>
    <x:row r="999">
      <x:c r="A999" t="str">
        <x:v>23</x:v>
      </x:c>
      <x:c r="B999" t="str">
        <x:v>Construction</x:v>
      </x:c>
      <x:c r="C999" t="str">
        <x:v>51-9111</x:v>
      </x:c>
      <x:c r="D999" t="str">
        <x:v>Packaging and Filling Machine Operators and Tenders</x:v>
      </x:c>
      <x:c r="E999" s="22" t="n">
        <x:v>430</x:v>
      </x:c>
      <x:c r="F999" s="22" t="n">
        <x:v>43830</x:v>
      </x:c>
      <x:c r="G999" s="22" t="n">
        <x:f>IF(OR(E999="",F999=""),"",E999*F999)</x:f>
        <x:v>18846900</x:v>
      </x:c>
      <x:c r="H999" s="36" t="n">
        <x:v>0.0475</x:v>
      </x:c>
      <x:c r="I999" s="22" t="n">
        <x:f>IF(G999="","",IF(ISNUMBER(H999),G999,""))</x:f>
        <x:v>18846900</x:v>
      </x:c>
      <x:c r="J999" s="22" t="n">
        <x:f>IF(I999="","",I999*H999)</x:f>
        <x:v>895227.75</x:v>
      </x:c>
      <x:c r="K999" t="str">
        <x:f>IF(G999="","MISSING OEWS",IF(ISNUMBER(H999),"MATCHED","MISSING WHARTON"))</x:f>
        <x:v>MATCHED</x:v>
      </x:c>
    </x:row>
    <x:row r="1000">
      <x:c r="A1000" t="str">
        <x:v>23</x:v>
      </x:c>
      <x:c r="B1000" t="str">
        <x:v>Construction</x:v>
      </x:c>
      <x:c r="C1000" t="str">
        <x:v>51-9123</x:v>
      </x:c>
      <x:c r="D1000" t="str">
        <x:v>Painting, Coating, and Decorating Workers</x:v>
      </x:c>
      <x:c r="E1000" s="22"/>
      <x:c r="F1000" s="22" t="n">
        <x:v>55810</x:v>
      </x:c>
      <x:c r="G1000" s="22" t="str">
        <x:f>IF(OR(E1000="",F1000=""),"",E1000*F1000)</x:f>
      </x:c>
      <x:c r="H1000" s="36" t="n">
        <x:v>0</x:v>
      </x:c>
      <x:c r="I1000" s="22" t="str">
        <x:f>IF(G1000="","",IF(ISNUMBER(H1000),G1000,""))</x:f>
      </x:c>
      <x:c r="J1000" s="22" t="str">
        <x:f>IF(I1000="","",I1000*H1000)</x:f>
      </x:c>
      <x:c r="K1000" t="str">
        <x:f>IF(G1000="","MISSING OEWS",IF(ISNUMBER(H1000),"MATCHED","MISSING WHARTON"))</x:f>
        <x:v>MISSING OEWS</x:v>
      </x:c>
    </x:row>
    <x:row r="1001">
      <x:c r="A1001" t="str">
        <x:v>23</x:v>
      </x:c>
      <x:c r="B1001" t="str">
        <x:v>Construction</x:v>
      </x:c>
      <x:c r="C1001" t="str">
        <x:v>51-9124</x:v>
      </x:c>
      <x:c r="D1001" t="str">
        <x:v>Coating, Painting, and Spraying Machine Setters, Operators, and Tenders</x:v>
      </x:c>
      <x:c r="E1001" s="22" t="n">
        <x:v>2800</x:v>
      </x:c>
      <x:c r="F1001" s="22" t="n">
        <x:v>55550</x:v>
      </x:c>
      <x:c r="G1001" s="22" t="n">
        <x:f>IF(OR(E1001="",F1001=""),"",E1001*F1001)</x:f>
        <x:v>155540000</x:v>
      </x:c>
      <x:c r="H1001" s="36" t="n">
        <x:v>0.0317</x:v>
      </x:c>
      <x:c r="I1001" s="22" t="n">
        <x:f>IF(G1001="","",IF(ISNUMBER(H1001),G1001,""))</x:f>
        <x:v>155540000</x:v>
      </x:c>
      <x:c r="J1001" s="22" t="n">
        <x:f>IF(I1001="","",I1001*H1001)</x:f>
        <x:v>4930618</x:v>
      </x:c>
      <x:c r="K1001" t="str">
        <x:f>IF(G1001="","MISSING OEWS",IF(ISNUMBER(H1001),"MATCHED","MISSING WHARTON"))</x:f>
        <x:v>MATCHED</x:v>
      </x:c>
    </x:row>
    <x:row r="1002">
      <x:c r="A1002" t="str">
        <x:v>23</x:v>
      </x:c>
      <x:c r="B1002" t="str">
        <x:v>Construction</x:v>
      </x:c>
      <x:c r="C1002" t="str">
        <x:v>51-9161</x:v>
      </x:c>
      <x:c r="D1002" t="str">
        <x:v>Computer Numerically Controlled Tool Operators</x:v>
      </x:c>
      <x:c r="E1002" s="22" t="n">
        <x:v>1290</x:v>
      </x:c>
      <x:c r="F1002" s="22" t="n">
        <x:v>51500</x:v>
      </x:c>
      <x:c r="G1002" s="22" t="n">
        <x:f>IF(OR(E1002="",F1002=""),"",E1002*F1002)</x:f>
        <x:v>66435000</x:v>
      </x:c>
      <x:c r="H1002" s="36" t="n">
        <x:v>0.21109999999999998</x:v>
      </x:c>
      <x:c r="I1002" s="22" t="n">
        <x:f>IF(G1002="","",IF(ISNUMBER(H1002),G1002,""))</x:f>
        <x:v>66435000</x:v>
      </x:c>
      <x:c r="J1002" s="22" t="n">
        <x:f>IF(I1002="","",I1002*H1002)</x:f>
        <x:v>14024428.499999998</x:v>
      </x:c>
      <x:c r="K1002" t="str">
        <x:f>IF(G1002="","MISSING OEWS",IF(ISNUMBER(H1002),"MATCHED","MISSING WHARTON"))</x:f>
        <x:v>MATCHED</x:v>
      </x:c>
    </x:row>
    <x:row r="1003">
      <x:c r="A1003" t="str">
        <x:v>23</x:v>
      </x:c>
      <x:c r="B1003" t="str">
        <x:v>Construction</x:v>
      </x:c>
      <x:c r="C1003" t="str">
        <x:v>51-9162</x:v>
      </x:c>
      <x:c r="D1003" t="str">
        <x:v>Computer Numerically Controlled Tool Programmers</x:v>
      </x:c>
      <x:c r="E1003" s="22" t="n">
        <x:v>430</x:v>
      </x:c>
      <x:c r="F1003" s="22" t="n">
        <x:v>71050</x:v>
      </x:c>
      <x:c r="G1003" s="22" t="n">
        <x:f>IF(OR(E1003="",F1003=""),"",E1003*F1003)</x:f>
        <x:v>30551500</x:v>
      </x:c>
      <x:c r="H1003" s="36" t="n">
        <x:v>0.5938</x:v>
      </x:c>
      <x:c r="I1003" s="22" t="n">
        <x:f>IF(G1003="","",IF(ISNUMBER(H1003),G1003,""))</x:f>
        <x:v>30551500</x:v>
      </x:c>
      <x:c r="J1003" s="22" t="n">
        <x:f>IF(I1003="","",I1003*H1003)</x:f>
        <x:v>18141480.7</x:v>
      </x:c>
      <x:c r="K1003" t="str">
        <x:f>IF(G1003="","MISSING OEWS",IF(ISNUMBER(H1003),"MATCHED","MISSING WHARTON"))</x:f>
        <x:v>MATCHED</x:v>
      </x:c>
    </x:row>
    <x:row r="1004">
      <x:c r="A1004" t="str">
        <x:v>23</x:v>
      </x:c>
      <x:c r="B1004" t="str">
        <x:v>Construction</x:v>
      </x:c>
      <x:c r="C1004" t="str">
        <x:v>51-9195</x:v>
      </x:c>
      <x:c r="D1004" t="str">
        <x:v>Molders, Shapers, and Casters, Except Metal and Plastic</x:v>
      </x:c>
      <x:c r="E1004" s="22" t="n">
        <x:v>3110</x:v>
      </x:c>
      <x:c r="F1004" s="22" t="n">
        <x:v>51720</x:v>
      </x:c>
      <x:c r="G1004" s="22" t="n">
        <x:f>IF(OR(E1004="",F1004=""),"",E1004*F1004)</x:f>
        <x:v>160849200</x:v>
      </x:c>
      <x:c r="H1004" s="36" t="n">
        <x:v>0.0125</x:v>
      </x:c>
      <x:c r="I1004" s="22" t="n">
        <x:f>IF(G1004="","",IF(ISNUMBER(H1004),G1004,""))</x:f>
        <x:v>160849200</x:v>
      </x:c>
      <x:c r="J1004" s="22" t="n">
        <x:f>IF(I1004="","",I1004*H1004)</x:f>
        <x:v>2010615</x:v>
      </x:c>
      <x:c r="K1004" t="str">
        <x:f>IF(G1004="","MISSING OEWS",IF(ISNUMBER(H1004),"MATCHED","MISSING WHARTON"))</x:f>
        <x:v>MATCHED</x:v>
      </x:c>
    </x:row>
    <x:row r="1005">
      <x:c r="A1005" t="str">
        <x:v>23</x:v>
      </x:c>
      <x:c r="B1005" t="str">
        <x:v>Construction</x:v>
      </x:c>
      <x:c r="C1005" t="str">
        <x:v>51-9198</x:v>
      </x:c>
      <x:c r="D1005" t="str">
        <x:v>Helpers--Production Workers</x:v>
      </x:c>
      <x:c r="E1005" s="22" t="n">
        <x:v>4930</x:v>
      </x:c>
      <x:c r="F1005" s="22" t="n">
        <x:v>42440</x:v>
      </x:c>
      <x:c r="G1005" s="22" t="n">
        <x:f>IF(OR(E1005="",F1005=""),"",E1005*F1005)</x:f>
        <x:v>209229200</x:v>
      </x:c>
      <x:c r="H1005" s="36" t="n">
        <x:v>0.08380000000000001</x:v>
      </x:c>
      <x:c r="I1005" s="22" t="n">
        <x:f>IF(G1005="","",IF(ISNUMBER(H1005),G1005,""))</x:f>
        <x:v>209229200</x:v>
      </x:c>
      <x:c r="J1005" s="22" t="n">
        <x:f>IF(I1005="","",I1005*H1005)</x:f>
        <x:v>17533406.960000005</x:v>
      </x:c>
      <x:c r="K1005" t="str">
        <x:f>IF(G1005="","MISSING OEWS",IF(ISNUMBER(H1005),"MATCHED","MISSING WHARTON"))</x:f>
        <x:v>MATCHED</x:v>
      </x:c>
    </x:row>
    <x:row r="1006">
      <x:c r="A1006" t="str">
        <x:v>23</x:v>
      </x:c>
      <x:c r="B1006" t="str">
        <x:v>Construction</x:v>
      </x:c>
      <x:c r="C1006" t="str">
        <x:v>51-9199</x:v>
      </x:c>
      <x:c r="D1006" t="str">
        <x:v>Production Workers, All Other</x:v>
      </x:c>
      <x:c r="E1006" s="22" t="n">
        <x:v>2190</x:v>
      </x:c>
      <x:c r="F1006" s="22" t="n">
        <x:v>45350</x:v>
      </x:c>
      <x:c r="G1006" s="22" t="n">
        <x:f>IF(OR(E1006="",F1006=""),"",E1006*F1006)</x:f>
        <x:v>99316500</x:v>
      </x:c>
      <x:c r="H1006" s="36"/>
      <x:c r="I1006" s="22" t="str">
        <x:f>IF(G1006="","",IF(ISNUMBER(H1006),G1006,""))</x:f>
      </x:c>
      <x:c r="J1006" s="22" t="str">
        <x:f>IF(I1006="","",I1006*H1006)</x:f>
      </x:c>
      <x:c r="K1006" t="str">
        <x:f>IF(G1006="","MISSING OEWS",IF(ISNUMBER(H1006),"MATCHED","MISSING WHARTON"))</x:f>
        <x:v>MISSING WHARTON</x:v>
      </x:c>
    </x:row>
    <x:row r="1007">
      <x:c r="A1007" t="str">
        <x:v>23</x:v>
      </x:c>
      <x:c r="B1007" t="str">
        <x:v>Construction</x:v>
      </x:c>
      <x:c r="C1007" t="str">
        <x:v>53-1047</x:v>
      </x:c>
      <x:c r="D1007" t="str">
        <x:v>First-Line Supervisors of Transportation and Material Moving Workers, Except Aircraft Cargo Handling Supervisors</x:v>
      </x:c>
      <x:c r="E1007" s="22" t="n">
        <x:v>10680</x:v>
      </x:c>
      <x:c r="F1007" s="22" t="n">
        <x:v>73410</x:v>
      </x:c>
      <x:c r="G1007" s="22" t="n">
        <x:f>IF(OR(E1007="",F1007=""),"",E1007*F1007)</x:f>
        <x:v>784018800</x:v>
      </x:c>
      <x:c r="H1007" s="36" t="n">
        <x:v>0.3429</x:v>
      </x:c>
      <x:c r="I1007" s="22" t="n">
        <x:f>IF(G1007="","",IF(ISNUMBER(H1007),G1007,""))</x:f>
        <x:v>784018800</x:v>
      </x:c>
      <x:c r="J1007" s="22" t="n">
        <x:f>IF(I1007="","",I1007*H1007)</x:f>
        <x:v>268840046.52</x:v>
      </x:c>
      <x:c r="K1007" t="str">
        <x:f>IF(G1007="","MISSING OEWS",IF(ISNUMBER(H1007),"MATCHED","MISSING WHARTON"))</x:f>
        <x:v>MATCHED</x:v>
      </x:c>
    </x:row>
    <x:row r="1008">
      <x:c r="A1008" t="str">
        <x:v>23</x:v>
      </x:c>
      <x:c r="B1008" t="str">
        <x:v>Construction</x:v>
      </x:c>
      <x:c r="C1008" t="str">
        <x:v>53-2012</x:v>
      </x:c>
      <x:c r="D1008" t="str">
        <x:v>Commercial Pilots</x:v>
      </x:c>
      <x:c r="E1008" s="22" t="n">
        <x:v>450</x:v>
      </x:c>
      <x:c r="F1008" s="22" t="n">
        <x:v>159370</x:v>
      </x:c>
      <x:c r="G1008" s="22" t="n">
        <x:f>IF(OR(E1008="",F1008=""),"",E1008*F1008)</x:f>
        <x:v>71716500</x:v>
      </x:c>
      <x:c r="H1008" s="36" t="n">
        <x:v>0.3558</x:v>
      </x:c>
      <x:c r="I1008" s="22" t="n">
        <x:f>IF(G1008="","",IF(ISNUMBER(H1008),G1008,""))</x:f>
        <x:v>71716500</x:v>
      </x:c>
      <x:c r="J1008" s="22" t="n">
        <x:f>IF(I1008="","",I1008*H1008)</x:f>
        <x:v>25516730.7</x:v>
      </x:c>
      <x:c r="K1008" t="str">
        <x:f>IF(G1008="","MISSING OEWS",IF(ISNUMBER(H1008),"MATCHED","MISSING WHARTON"))</x:f>
        <x:v>MATCHED</x:v>
      </x:c>
    </x:row>
    <x:row r="1009">
      <x:c r="A1009" t="str">
        <x:v>23</x:v>
      </x:c>
      <x:c r="B1009" t="str">
        <x:v>Construction</x:v>
      </x:c>
      <x:c r="C1009" t="str">
        <x:v>53-3031</x:v>
      </x:c>
      <x:c r="D1009" t="str">
        <x:v>Driver/Sales Workers</x:v>
      </x:c>
      <x:c r="E1009" s="22" t="n">
        <x:v>820</x:v>
      </x:c>
      <x:c r="F1009" s="22" t="n">
        <x:v>49120</x:v>
      </x:c>
      <x:c r="G1009" s="22" t="n">
        <x:f>IF(OR(E1009="",F1009=""),"",E1009*F1009)</x:f>
        <x:v>40278400</x:v>
      </x:c>
      <x:c r="H1009" s="36" t="n">
        <x:v>0.31670000000000004</x:v>
      </x:c>
      <x:c r="I1009" s="22" t="n">
        <x:f>IF(G1009="","",IF(ISNUMBER(H1009),G1009,""))</x:f>
        <x:v>40278400</x:v>
      </x:c>
      <x:c r="J1009" s="22" t="n">
        <x:f>IF(I1009="","",I1009*H1009)</x:f>
        <x:v>12756169.280000001</x:v>
      </x:c>
      <x:c r="K1009" t="str">
        <x:f>IF(G1009="","MISSING OEWS",IF(ISNUMBER(H1009),"MATCHED","MISSING WHARTON"))</x:f>
        <x:v>MATCHED</x:v>
      </x:c>
    </x:row>
    <x:row r="1010">
      <x:c r="A1010" t="str">
        <x:v>23</x:v>
      </x:c>
      <x:c r="B1010" t="str">
        <x:v>Construction</x:v>
      </x:c>
      <x:c r="C1010" t="str">
        <x:v>53-3032</x:v>
      </x:c>
      <x:c r="D1010" t="str">
        <x:v>Heavy and Tractor-Trailer Truck Drivers</x:v>
      </x:c>
      <x:c r="E1010" s="22" t="n">
        <x:v>138590</x:v>
      </x:c>
      <x:c r="F1010" s="22" t="n">
        <x:v>57970</x:v>
      </x:c>
      <x:c r="G1010" s="22" t="n">
        <x:f>IF(OR(E1010="",F1010=""),"",E1010*F1010)</x:f>
        <x:v>8034062300</x:v>
      </x:c>
      <x:c r="H1010" s="36" t="n">
        <x:v>0.2065</x:v>
      </x:c>
      <x:c r="I1010" s="22" t="n">
        <x:f>IF(G1010="","",IF(ISNUMBER(H1010),G1010,""))</x:f>
        <x:v>8034062300</x:v>
      </x:c>
      <x:c r="J1010" s="22" t="n">
        <x:f>IF(I1010="","",I1010*H1010)</x:f>
        <x:v>1659033864.9499998</x:v>
      </x:c>
      <x:c r="K1010" t="str">
        <x:f>IF(G1010="","MISSING OEWS",IF(ISNUMBER(H1010),"MATCHED","MISSING WHARTON"))</x:f>
        <x:v>MATCHED</x:v>
      </x:c>
    </x:row>
    <x:row r="1011">
      <x:c r="A1011" t="str">
        <x:v>23</x:v>
      </x:c>
      <x:c r="B1011" t="str">
        <x:v>Construction</x:v>
      </x:c>
      <x:c r="C1011" t="str">
        <x:v>53-3033</x:v>
      </x:c>
      <x:c r="D1011" t="str">
        <x:v>Light Truck Drivers</x:v>
      </x:c>
      <x:c r="E1011" s="22" t="n">
        <x:v>18180</x:v>
      </x:c>
      <x:c r="F1011" s="22" t="n">
        <x:v>49590</x:v>
      </x:c>
      <x:c r="G1011" s="22" t="n">
        <x:f>IF(OR(E1011="",F1011=""),"",E1011*F1011)</x:f>
        <x:v>901546200</x:v>
      </x:c>
      <x:c r="H1011" s="36" t="n">
        <x:v>0.3393</x:v>
      </x:c>
      <x:c r="I1011" s="22" t="n">
        <x:f>IF(G1011="","",IF(ISNUMBER(H1011),G1011,""))</x:f>
        <x:v>901546200</x:v>
      </x:c>
      <x:c r="J1011" s="22" t="n">
        <x:f>IF(I1011="","",I1011*H1011)</x:f>
        <x:v>305894625.65999997</x:v>
      </x:c>
      <x:c r="K1011" t="str">
        <x:f>IF(G1011="","MISSING OEWS",IF(ISNUMBER(H1011),"MATCHED","MISSING WHARTON"))</x:f>
        <x:v>MATCHED</x:v>
      </x:c>
    </x:row>
    <x:row r="1012">
      <x:c r="A1012" t="str">
        <x:v>23</x:v>
      </x:c>
      <x:c r="B1012" t="str">
        <x:v>Construction</x:v>
      </x:c>
      <x:c r="C1012" t="str">
        <x:v>53-3053</x:v>
      </x:c>
      <x:c r="D1012" t="str">
        <x:v>Shuttle Drivers and Chauffeurs</x:v>
      </x:c>
      <x:c r="E1012" s="22" t="n">
        <x:v>70</x:v>
      </x:c>
      <x:c r="F1012" s="22" t="n">
        <x:v>53280</x:v>
      </x:c>
      <x:c r="G1012" s="22" t="n">
        <x:f>IF(OR(E1012="",F1012=""),"",E1012*F1012)</x:f>
        <x:v>3729600</x:v>
      </x:c>
      <x:c r="H1012" s="36" t="n">
        <x:v>0.32880000000000004</x:v>
      </x:c>
      <x:c r="I1012" s="22" t="n">
        <x:f>IF(G1012="","",IF(ISNUMBER(H1012),G1012,""))</x:f>
        <x:v>3729600</x:v>
      </x:c>
      <x:c r="J1012" s="22" t="n">
        <x:f>IF(I1012="","",I1012*H1012)</x:f>
        <x:v>1226292.4800000002</x:v>
      </x:c>
      <x:c r="K1012" t="str">
        <x:f>IF(G1012="","MISSING OEWS",IF(ISNUMBER(H1012),"MATCHED","MISSING WHARTON"))</x:f>
        <x:v>MATCHED</x:v>
      </x:c>
    </x:row>
    <x:row r="1013">
      <x:c r="A1013" t="str">
        <x:v>23</x:v>
      </x:c>
      <x:c r="B1013" t="str">
        <x:v>Construction</x:v>
      </x:c>
      <x:c r="C1013" t="str">
        <x:v>53-3099</x:v>
      </x:c>
      <x:c r="D1013" t="str">
        <x:v>Motor Vehicle Operators, All Other</x:v>
      </x:c>
      <x:c r="E1013" s="22" t="n">
        <x:v>320</x:v>
      </x:c>
      <x:c r="F1013" s="22" t="n">
        <x:v>51880</x:v>
      </x:c>
      <x:c r="G1013" s="22" t="n">
        <x:f>IF(OR(E1013="",F1013=""),"",E1013*F1013)</x:f>
        <x:v>16601600</x:v>
      </x:c>
      <x:c r="H1013" s="36"/>
      <x:c r="I1013" s="22" t="str">
        <x:f>IF(G1013="","",IF(ISNUMBER(H1013),G1013,""))</x:f>
      </x:c>
      <x:c r="J1013" s="22" t="str">
        <x:f>IF(I1013="","",I1013*H1013)</x:f>
      </x:c>
      <x:c r="K1013" t="str">
        <x:f>IF(G1013="","MISSING OEWS",IF(ISNUMBER(H1013),"MATCHED","MISSING WHARTON"))</x:f>
        <x:v>MISSING WHARTON</x:v>
      </x:c>
    </x:row>
    <x:row r="1014">
      <x:c r="A1014" t="str">
        <x:v>23</x:v>
      </x:c>
      <x:c r="B1014" t="str">
        <x:v>Construction</x:v>
      </x:c>
      <x:c r="C1014" t="str">
        <x:v>53-5011</x:v>
      </x:c>
      <x:c r="D1014" t="str">
        <x:v>Sailors and Marine Oilers</x:v>
      </x:c>
      <x:c r="E1014" s="22" t="n">
        <x:v>950</x:v>
      </x:c>
      <x:c r="F1014" s="22" t="n">
        <x:v>50080</x:v>
      </x:c>
      <x:c r="G1014" s="22" t="n">
        <x:f>IF(OR(E1014="",F1014=""),"",E1014*F1014)</x:f>
        <x:v>47576000</x:v>
      </x:c>
      <x:c r="H1014" s="36" t="n">
        <x:v>0.1018</x:v>
      </x:c>
      <x:c r="I1014" s="22" t="n">
        <x:f>IF(G1014="","",IF(ISNUMBER(H1014),G1014,""))</x:f>
        <x:v>47576000</x:v>
      </x:c>
      <x:c r="J1014" s="22" t="n">
        <x:f>IF(I1014="","",I1014*H1014)</x:f>
        <x:v>4843236.8</x:v>
      </x:c>
      <x:c r="K1014" t="str">
        <x:f>IF(G1014="","MISSING OEWS",IF(ISNUMBER(H1014),"MATCHED","MISSING WHARTON"))</x:f>
        <x:v>MATCHED</x:v>
      </x:c>
    </x:row>
    <x:row r="1015">
      <x:c r="A1015" t="str">
        <x:v>23</x:v>
      </x:c>
      <x:c r="B1015" t="str">
        <x:v>Construction</x:v>
      </x:c>
      <x:c r="C1015" t="str">
        <x:v>53-5021</x:v>
      </x:c>
      <x:c r="D1015" t="str">
        <x:v>Captains, Mates, and Pilots of Water Vessels</x:v>
      </x:c>
      <x:c r="E1015" s="22" t="n">
        <x:v>1010</x:v>
      </x:c>
      <x:c r="F1015" s="22" t="n">
        <x:v>95220</x:v>
      </x:c>
      <x:c r="G1015" s="22" t="n">
        <x:f>IF(OR(E1015="",F1015=""),"",E1015*F1015)</x:f>
        <x:v>96172200</x:v>
      </x:c>
      <x:c r="H1015" s="36" t="n">
        <x:v>0.095</x:v>
      </x:c>
      <x:c r="I1015" s="22" t="n">
        <x:f>IF(G1015="","",IF(ISNUMBER(H1015),G1015,""))</x:f>
        <x:v>96172200</x:v>
      </x:c>
      <x:c r="J1015" s="22" t="n">
        <x:f>IF(I1015="","",I1015*H1015)</x:f>
        <x:v>9136359</x:v>
      </x:c>
      <x:c r="K1015" t="str">
        <x:f>IF(G1015="","MISSING OEWS",IF(ISNUMBER(H1015),"MATCHED","MISSING WHARTON"))</x:f>
        <x:v>MATCHED</x:v>
      </x:c>
    </x:row>
    <x:row r="1016">
      <x:c r="A1016" t="str">
        <x:v>23</x:v>
      </x:c>
      <x:c r="B1016" t="str">
        <x:v>Construction</x:v>
      </x:c>
      <x:c r="C1016" t="str">
        <x:v>53-5022</x:v>
      </x:c>
      <x:c r="D1016" t="str">
        <x:v>Motorboat Operators</x:v>
      </x:c>
      <x:c r="E1016" s="22" t="n">
        <x:v>60</x:v>
      </x:c>
      <x:c r="F1016" s="22" t="n">
        <x:v>56300</x:v>
      </x:c>
      <x:c r="G1016" s="22" t="n">
        <x:f>IF(OR(E1016="",F1016=""),"",E1016*F1016)</x:f>
        <x:v>3378000</x:v>
      </x:c>
      <x:c r="H1016" s="36" t="n">
        <x:v>0.0559</x:v>
      </x:c>
      <x:c r="I1016" s="22" t="n">
        <x:f>IF(G1016="","",IF(ISNUMBER(H1016),G1016,""))</x:f>
        <x:v>3378000</x:v>
      </x:c>
      <x:c r="J1016" s="22" t="n">
        <x:f>IF(I1016="","",I1016*H1016)</x:f>
        <x:v>188830.19999999998</x:v>
      </x:c>
      <x:c r="K1016" t="str">
        <x:f>IF(G1016="","MISSING OEWS",IF(ISNUMBER(H1016),"MATCHED","MISSING WHARTON"))</x:f>
        <x:v>MATCHED</x:v>
      </x:c>
    </x:row>
    <x:row r="1017">
      <x:c r="A1017" t="str">
        <x:v>23</x:v>
      </x:c>
      <x:c r="B1017" t="str">
        <x:v>Construction</x:v>
      </x:c>
      <x:c r="C1017" t="str">
        <x:v>53-5031</x:v>
      </x:c>
      <x:c r="D1017" t="str">
        <x:v>Ship Engineers</x:v>
      </x:c>
      <x:c r="E1017" s="22" t="n">
        <x:v>140</x:v>
      </x:c>
      <x:c r="F1017" s="22" t="n">
        <x:v>83720</x:v>
      </x:c>
      <x:c r="G1017" s="22" t="n">
        <x:f>IF(OR(E1017="",F1017=""),"",E1017*F1017)</x:f>
        <x:v>11720800</x:v>
      </x:c>
      <x:c r="H1017" s="36" t="n">
        <x:v>0.0971</x:v>
      </x:c>
      <x:c r="I1017" s="22" t="n">
        <x:f>IF(G1017="","",IF(ISNUMBER(H1017),G1017,""))</x:f>
        <x:v>11720800</x:v>
      </x:c>
      <x:c r="J1017" s="22" t="n">
        <x:f>IF(I1017="","",I1017*H1017)</x:f>
        <x:v>1138089.6800000002</x:v>
      </x:c>
      <x:c r="K1017" t="str">
        <x:f>IF(G1017="","MISSING OEWS",IF(ISNUMBER(H1017),"MATCHED","MISSING WHARTON"))</x:f>
        <x:v>MATCHED</x:v>
      </x:c>
    </x:row>
    <x:row r="1018">
      <x:c r="A1018" t="str">
        <x:v>23</x:v>
      </x:c>
      <x:c r="B1018" t="str">
        <x:v>Construction</x:v>
      </x:c>
      <x:c r="C1018" t="str">
        <x:v>53-6031</x:v>
      </x:c>
      <x:c r="D1018" t="str">
        <x:v>Automotive and Watercraft Service Attendants</x:v>
      </x:c>
      <x:c r="E1018" s="22" t="n">
        <x:v>160</x:v>
      </x:c>
      <x:c r="F1018" s="22" t="n">
        <x:v>53470</x:v>
      </x:c>
      <x:c r="G1018" s="22" t="n">
        <x:f>IF(OR(E1018="",F1018=""),"",E1018*F1018)</x:f>
        <x:v>8555200</x:v>
      </x:c>
      <x:c r="H1018" s="36" t="n">
        <x:v>0.25329999999999997</x:v>
      </x:c>
      <x:c r="I1018" s="22" t="n">
        <x:f>IF(G1018="","",IF(ISNUMBER(H1018),G1018,""))</x:f>
        <x:v>8555200</x:v>
      </x:c>
      <x:c r="J1018" s="22" t="n">
        <x:f>IF(I1018="","",I1018*H1018)</x:f>
        <x:v>2167032.1599999997</x:v>
      </x:c>
      <x:c r="K1018" t="str">
        <x:f>IF(G1018="","MISSING OEWS",IF(ISNUMBER(H1018),"MATCHED","MISSING WHARTON"))</x:f>
        <x:v>MATCHED</x:v>
      </x:c>
    </x:row>
    <x:row r="1019">
      <x:c r="A1019" t="str">
        <x:v>23</x:v>
      </x:c>
      <x:c r="B1019" t="str">
        <x:v>Construction</x:v>
      </x:c>
      <x:c r="C1019" t="str">
        <x:v>53-6041</x:v>
      </x:c>
      <x:c r="D1019" t="str">
        <x:v>Traffic Technicians</x:v>
      </x:c>
      <x:c r="E1019" s="22" t="n">
        <x:v>100</x:v>
      </x:c>
      <x:c r="F1019" s="22" t="n">
        <x:v>48160</x:v>
      </x:c>
      <x:c r="G1019" s="22" t="n">
        <x:f>IF(OR(E1019="",F1019=""),"",E1019*F1019)</x:f>
        <x:v>4816000</x:v>
      </x:c>
      <x:c r="H1019" s="36" t="n">
        <x:v>0.39380000000000004</x:v>
      </x:c>
      <x:c r="I1019" s="22" t="n">
        <x:f>IF(G1019="","",IF(ISNUMBER(H1019),G1019,""))</x:f>
        <x:v>4816000</x:v>
      </x:c>
      <x:c r="J1019" s="22" t="n">
        <x:f>IF(I1019="","",I1019*H1019)</x:f>
        <x:v>1896540.8000000003</x:v>
      </x:c>
      <x:c r="K1019" t="str">
        <x:f>IF(G1019="","MISSING OEWS",IF(ISNUMBER(H1019),"MATCHED","MISSING WHARTON"))</x:f>
        <x:v>MATCHED</x:v>
      </x:c>
    </x:row>
    <x:row r="1020">
      <x:c r="A1020" t="str">
        <x:v>23</x:v>
      </x:c>
      <x:c r="B1020" t="str">
        <x:v>Construction</x:v>
      </x:c>
      <x:c r="C1020" t="str">
        <x:v>53-6099</x:v>
      </x:c>
      <x:c r="D1020" t="str">
        <x:v>Transportation Workers, All Other</x:v>
      </x:c>
      <x:c r="E1020" s="22" t="n">
        <x:v>40</x:v>
      </x:c>
      <x:c r="F1020" s="22" t="n">
        <x:v>59160</x:v>
      </x:c>
      <x:c r="G1020" s="22" t="n">
        <x:f>IF(OR(E1020="",F1020=""),"",E1020*F1020)</x:f>
        <x:v>2366400</x:v>
      </x:c>
      <x:c r="H1020" s="36"/>
      <x:c r="I1020" s="22" t="str">
        <x:f>IF(G1020="","",IF(ISNUMBER(H1020),G1020,""))</x:f>
      </x:c>
      <x:c r="J1020" s="22" t="str">
        <x:f>IF(I1020="","",I1020*H1020)</x:f>
      </x:c>
      <x:c r="K1020" t="str">
        <x:f>IF(G1020="","MISSING OEWS",IF(ISNUMBER(H1020),"MATCHED","MISSING WHARTON"))</x:f>
        <x:v>MISSING WHARTON</x:v>
      </x:c>
    </x:row>
    <x:row r="1021">
      <x:c r="A1021" t="str">
        <x:v>23</x:v>
      </x:c>
      <x:c r="B1021" t="str">
        <x:v>Construction</x:v>
      </x:c>
      <x:c r="C1021" t="str">
        <x:v>53-7011</x:v>
      </x:c>
      <x:c r="D1021" t="str">
        <x:v>Conveyor Operators and Tenders</x:v>
      </x:c>
      <x:c r="E1021" s="22" t="n">
        <x:v>30</x:v>
      </x:c>
      <x:c r="F1021" s="22" t="n">
        <x:v>53480</x:v>
      </x:c>
      <x:c r="G1021" s="22" t="n">
        <x:f>IF(OR(E1021="",F1021=""),"",E1021*F1021)</x:f>
        <x:v>1604400</x:v>
      </x:c>
      <x:c r="H1021" s="36" t="n">
        <x:v>0.1261</x:v>
      </x:c>
      <x:c r="I1021" s="22" t="n">
        <x:f>IF(G1021="","",IF(ISNUMBER(H1021),G1021,""))</x:f>
        <x:v>1604400</x:v>
      </x:c>
      <x:c r="J1021" s="22" t="n">
        <x:f>IF(I1021="","",I1021*H1021)</x:f>
        <x:v>202314.84</x:v>
      </x:c>
      <x:c r="K1021" t="str">
        <x:f>IF(G1021="","MISSING OEWS",IF(ISNUMBER(H1021),"MATCHED","MISSING WHARTON"))</x:f>
        <x:v>MATCHED</x:v>
      </x:c>
    </x:row>
    <x:row r="1022">
      <x:c r="A1022" t="str">
        <x:v>23</x:v>
      </x:c>
      <x:c r="B1022" t="str">
        <x:v>Construction</x:v>
      </x:c>
      <x:c r="C1022" t="str">
        <x:v>53-7021</x:v>
      </x:c>
      <x:c r="D1022" t="str">
        <x:v>Crane and Tower Operators</x:v>
      </x:c>
      <x:c r="E1022" s="22" t="n">
        <x:v>17550</x:v>
      </x:c>
      <x:c r="F1022" s="22" t="n">
        <x:v>84400</x:v>
      </x:c>
      <x:c r="G1022" s="22" t="n">
        <x:f>IF(OR(E1022="",F1022=""),"",E1022*F1022)</x:f>
        <x:v>1481220000</x:v>
      </x:c>
      <x:c r="H1022" s="36" t="n">
        <x:v>0.0864</x:v>
      </x:c>
      <x:c r="I1022" s="22" t="n">
        <x:f>IF(G1022="","",IF(ISNUMBER(H1022),G1022,""))</x:f>
        <x:v>1481220000</x:v>
      </x:c>
      <x:c r="J1022" s="22" t="n">
        <x:f>IF(I1022="","",I1022*H1022)</x:f>
        <x:v>127977408</x:v>
      </x:c>
      <x:c r="K1022" t="str">
        <x:f>IF(G1022="","MISSING OEWS",IF(ISNUMBER(H1022),"MATCHED","MISSING WHARTON"))</x:f>
        <x:v>MATCHED</x:v>
      </x:c>
    </x:row>
    <x:row r="1023">
      <x:c r="A1023" t="str">
        <x:v>23</x:v>
      </x:c>
      <x:c r="B1023" t="str">
        <x:v>Construction</x:v>
      </x:c>
      <x:c r="C1023" t="str">
        <x:v>53-7031</x:v>
      </x:c>
      <x:c r="D1023" t="str">
        <x:v>Dredge Operators</x:v>
      </x:c>
      <x:c r="E1023" s="22" t="n">
        <x:v>590</x:v>
      </x:c>
      <x:c r="F1023" s="22" t="n">
        <x:v>56730</x:v>
      </x:c>
      <x:c r="G1023" s="22" t="n">
        <x:f>IF(OR(E1023="",F1023=""),"",E1023*F1023)</x:f>
        <x:v>33470700</x:v>
      </x:c>
      <x:c r="H1023" s="36" t="n">
        <x:v>0</x:v>
      </x:c>
      <x:c r="I1023" s="22" t="n">
        <x:f>IF(G1023="","",IF(ISNUMBER(H1023),G1023,""))</x:f>
        <x:v>33470700</x:v>
      </x:c>
      <x:c r="J1023" s="22" t="n">
        <x:f>IF(I1023="","",I1023*H1023)</x:f>
        <x:v>0</x:v>
      </x:c>
      <x:c r="K1023" t="str">
        <x:f>IF(G1023="","MISSING OEWS",IF(ISNUMBER(H1023),"MATCHED","MISSING WHARTON"))</x:f>
        <x:v>MATCHED</x:v>
      </x:c>
    </x:row>
    <x:row r="1024">
      <x:c r="A1024" t="str">
        <x:v>23</x:v>
      </x:c>
      <x:c r="B1024" t="str">
        <x:v>Construction</x:v>
      </x:c>
      <x:c r="C1024" t="str">
        <x:v>53-7041</x:v>
      </x:c>
      <x:c r="D1024" t="str">
        <x:v>Hoist and Winch Operators</x:v>
      </x:c>
      <x:c r="E1024" s="22" t="n">
        <x:v>320</x:v>
      </x:c>
      <x:c r="F1024" s="22" t="n">
        <x:v>72160</x:v>
      </x:c>
      <x:c r="G1024" s="22" t="n">
        <x:f>IF(OR(E1024="",F1024=""),"",E1024*F1024)</x:f>
        <x:v>23091200</x:v>
      </x:c>
      <x:c r="H1024" s="36" t="n">
        <x:v>0</x:v>
      </x:c>
      <x:c r="I1024" s="22" t="n">
        <x:f>IF(G1024="","",IF(ISNUMBER(H1024),G1024,""))</x:f>
        <x:v>23091200</x:v>
      </x:c>
      <x:c r="J1024" s="22" t="n">
        <x:f>IF(I1024="","",I1024*H1024)</x:f>
        <x:v>0</x:v>
      </x:c>
      <x:c r="K1024" t="str">
        <x:f>IF(G1024="","MISSING OEWS",IF(ISNUMBER(H1024),"MATCHED","MISSING WHARTON"))</x:f>
        <x:v>MATCHED</x:v>
      </x:c>
    </x:row>
    <x:row r="1025">
      <x:c r="A1025" t="str">
        <x:v>23</x:v>
      </x:c>
      <x:c r="B1025" t="str">
        <x:v>Construction</x:v>
      </x:c>
      <x:c r="C1025" t="str">
        <x:v>53-7051</x:v>
      </x:c>
      <x:c r="D1025" t="str">
        <x:v>Industrial Truck and Tractor Operators</x:v>
      </x:c>
      <x:c r="E1025" s="22" t="n">
        <x:v>9290</x:v>
      </x:c>
      <x:c r="F1025" s="22" t="n">
        <x:v>53140</x:v>
      </x:c>
      <x:c r="G1025" s="22" t="n">
        <x:f>IF(OR(E1025="",F1025=""),"",E1025*F1025)</x:f>
        <x:v>493670600</x:v>
      </x:c>
      <x:c r="H1025" s="36" t="n">
        <x:v>0</x:v>
      </x:c>
      <x:c r="I1025" s="22" t="n">
        <x:f>IF(G1025="","",IF(ISNUMBER(H1025),G1025,""))</x:f>
        <x:v>493670600</x:v>
      </x:c>
      <x:c r="J1025" s="22" t="n">
        <x:f>IF(I1025="","",I1025*H1025)</x:f>
        <x:v>0</x:v>
      </x:c>
      <x:c r="K1025" t="str">
        <x:f>IF(G1025="","MISSING OEWS",IF(ISNUMBER(H1025),"MATCHED","MISSING WHARTON"))</x:f>
        <x:v>MATCHED</x:v>
      </x:c>
    </x:row>
    <x:row r="1026">
      <x:c r="A1026" t="str">
        <x:v>23</x:v>
      </x:c>
      <x:c r="B1026" t="str">
        <x:v>Construction</x:v>
      </x:c>
      <x:c r="C1026" t="str">
        <x:v>53-7061</x:v>
      </x:c>
      <x:c r="D1026" t="str">
        <x:v>Cleaners of Vehicles and Equipment</x:v>
      </x:c>
      <x:c r="E1026" s="22" t="n">
        <x:v>830</x:v>
      </x:c>
      <x:c r="F1026" s="22" t="n">
        <x:v>43920</x:v>
      </x:c>
      <x:c r="G1026" s="22" t="n">
        <x:f>IF(OR(E1026="",F1026=""),"",E1026*F1026)</x:f>
        <x:v>36453600</x:v>
      </x:c>
      <x:c r="H1026" s="36" t="n">
        <x:v>0.0452</x:v>
      </x:c>
      <x:c r="I1026" s="22" t="n">
        <x:f>IF(G1026="","",IF(ISNUMBER(H1026),G1026,""))</x:f>
        <x:v>36453600</x:v>
      </x:c>
      <x:c r="J1026" s="22" t="n">
        <x:f>IF(I1026="","",I1026*H1026)</x:f>
        <x:v>1647702.72</x:v>
      </x:c>
      <x:c r="K1026" t="str">
        <x:f>IF(G1026="","MISSING OEWS",IF(ISNUMBER(H1026),"MATCHED","MISSING WHARTON"))</x:f>
        <x:v>MATCHED</x:v>
      </x:c>
    </x:row>
    <x:row r="1027">
      <x:c r="A1027" t="str">
        <x:v>23</x:v>
      </x:c>
      <x:c r="B1027" t="str">
        <x:v>Construction</x:v>
      </x:c>
      <x:c r="C1027" t="str">
        <x:v>53-7062</x:v>
      </x:c>
      <x:c r="D1027" t="str">
        <x:v>Laborers and Freight, Stock, and Material Movers, Hand</x:v>
      </x:c>
      <x:c r="E1027" s="22" t="n">
        <x:v>49830</x:v>
      </x:c>
      <x:c r="F1027" s="22" t="n">
        <x:v>45890</x:v>
      </x:c>
      <x:c r="G1027" s="22" t="n">
        <x:f>IF(OR(E1027="",F1027=""),"",E1027*F1027)</x:f>
        <x:v>2286698700</x:v>
      </x:c>
      <x:c r="H1027" s="36" t="n">
        <x:v>0.049</x:v>
      </x:c>
      <x:c r="I1027" s="22" t="n">
        <x:f>IF(G1027="","",IF(ISNUMBER(H1027),G1027,""))</x:f>
        <x:v>2286698700</x:v>
      </x:c>
      <x:c r="J1027" s="22" t="n">
        <x:f>IF(I1027="","",I1027*H1027)</x:f>
        <x:v>112048236.3</x:v>
      </x:c>
      <x:c r="K1027" t="str">
        <x:f>IF(G1027="","MISSING OEWS",IF(ISNUMBER(H1027),"MATCHED","MISSING WHARTON"))</x:f>
        <x:v>MATCHED</x:v>
      </x:c>
    </x:row>
    <x:row r="1028">
      <x:c r="A1028" t="str">
        <x:v>23</x:v>
      </x:c>
      <x:c r="B1028" t="str">
        <x:v>Construction</x:v>
      </x:c>
      <x:c r="C1028" t="str">
        <x:v>53-7063</x:v>
      </x:c>
      <x:c r="D1028" t="str">
        <x:v>Machine Feeders and Offbearers</x:v>
      </x:c>
      <x:c r="E1028" s="22" t="n">
        <x:v>30</x:v>
      </x:c>
      <x:c r="F1028" s="22" t="n">
        <x:v>42470</x:v>
      </x:c>
      <x:c r="G1028" s="22" t="n">
        <x:f>IF(OR(E1028="",F1028=""),"",E1028*F1028)</x:f>
        <x:v>1274100</x:v>
      </x:c>
      <x:c r="H1028" s="36" t="n">
        <x:v>0.0731</x:v>
      </x:c>
      <x:c r="I1028" s="22" t="n">
        <x:f>IF(G1028="","",IF(ISNUMBER(H1028),G1028,""))</x:f>
        <x:v>1274100</x:v>
      </x:c>
      <x:c r="J1028" s="22" t="n">
        <x:f>IF(I1028="","",I1028*H1028)</x:f>
        <x:v>93136.70999999999</x:v>
      </x:c>
      <x:c r="K1028" t="str">
        <x:f>IF(G1028="","MISSING OEWS",IF(ISNUMBER(H1028),"MATCHED","MISSING WHARTON"))</x:f>
        <x:v>MATCHED</x:v>
      </x:c>
    </x:row>
    <x:row r="1029">
      <x:c r="A1029" t="str">
        <x:v>23</x:v>
      </x:c>
      <x:c r="B1029" t="str">
        <x:v>Construction</x:v>
      </x:c>
      <x:c r="C1029" t="str">
        <x:v>53-7064</x:v>
      </x:c>
      <x:c r="D1029" t="str">
        <x:v>Packers and Packagers, Hand</x:v>
      </x:c>
      <x:c r="E1029" s="22"/>
      <x:c r="F1029" s="22" t="n">
        <x:v>42690</x:v>
      </x:c>
      <x:c r="G1029" s="22" t="str">
        <x:f>IF(OR(E1029="",F1029=""),"",E1029*F1029)</x:f>
      </x:c>
      <x:c r="H1029" s="36" t="n">
        <x:v>0.07919999999999999</x:v>
      </x:c>
      <x:c r="I1029" s="22" t="str">
        <x:f>IF(G1029="","",IF(ISNUMBER(H1029),G1029,""))</x:f>
      </x:c>
      <x:c r="J1029" s="22" t="str">
        <x:f>IF(I1029="","",I1029*H1029)</x:f>
      </x:c>
      <x:c r="K1029" t="str">
        <x:f>IF(G1029="","MISSING OEWS",IF(ISNUMBER(H1029),"MATCHED","MISSING WHARTON"))</x:f>
        <x:v>MISSING OEWS</x:v>
      </x:c>
    </x:row>
    <x:row r="1030">
      <x:c r="A1030" t="str">
        <x:v>23</x:v>
      </x:c>
      <x:c r="B1030" t="str">
        <x:v>Construction</x:v>
      </x:c>
      <x:c r="C1030" t="str">
        <x:v>53-7065</x:v>
      </x:c>
      <x:c r="D1030" t="str">
        <x:v>Stockers and Order Fillers</x:v>
      </x:c>
      <x:c r="E1030" s="22" t="n">
        <x:v>10770</x:v>
      </x:c>
      <x:c r="F1030" s="22" t="n">
        <x:v>46230</x:v>
      </x:c>
      <x:c r="G1030" s="22" t="n">
        <x:f>IF(OR(E1030="",F1030=""),"",E1030*F1030)</x:f>
        <x:v>497897100</x:v>
      </x:c>
      <x:c r="H1030" s="36" t="n">
        <x:v>0.22329999999999997</x:v>
      </x:c>
      <x:c r="I1030" s="22" t="n">
        <x:f>IF(G1030="","",IF(ISNUMBER(H1030),G1030,""))</x:f>
        <x:v>497897100</x:v>
      </x:c>
      <x:c r="J1030" s="22" t="n">
        <x:f>IF(I1030="","",I1030*H1030)</x:f>
        <x:v>111180422.42999999</x:v>
      </x:c>
      <x:c r="K1030" t="str">
        <x:f>IF(G1030="","MISSING OEWS",IF(ISNUMBER(H1030),"MATCHED","MISSING WHARTON"))</x:f>
        <x:v>MATCHED</x:v>
      </x:c>
    </x:row>
    <x:row r="1031">
      <x:c r="A1031" t="str">
        <x:v>23</x:v>
      </x:c>
      <x:c r="B1031" t="str">
        <x:v>Construction</x:v>
      </x:c>
      <x:c r="C1031" t="str">
        <x:v>53-7071</x:v>
      </x:c>
      <x:c r="D1031" t="str">
        <x:v>Gas Compressor and Gas Pumping Station Operators</x:v>
      </x:c>
      <x:c r="E1031" s="22" t="n">
        <x:v>150</x:v>
      </x:c>
      <x:c r="F1031" s="22" t="n">
        <x:v>62220</x:v>
      </x:c>
      <x:c r="G1031" s="22" t="n">
        <x:f>IF(OR(E1031="",F1031=""),"",E1031*F1031)</x:f>
        <x:v>9333000</x:v>
      </x:c>
      <x:c r="H1031" s="36" t="n">
        <x:v>0.2192</x:v>
      </x:c>
      <x:c r="I1031" s="22" t="n">
        <x:f>IF(G1031="","",IF(ISNUMBER(H1031),G1031,""))</x:f>
        <x:v>9333000</x:v>
      </x:c>
      <x:c r="J1031" s="22" t="n">
        <x:f>IF(I1031="","",I1031*H1031)</x:f>
        <x:v>2045793.6</x:v>
      </x:c>
      <x:c r="K1031" t="str">
        <x:f>IF(G1031="","MISSING OEWS",IF(ISNUMBER(H1031),"MATCHED","MISSING WHARTON"))</x:f>
        <x:v>MATCHED</x:v>
      </x:c>
    </x:row>
    <x:row r="1032">
      <x:c r="A1032" t="str">
        <x:v>23</x:v>
      </x:c>
      <x:c r="B1032" t="str">
        <x:v>Construction</x:v>
      </x:c>
      <x:c r="C1032" t="str">
        <x:v>53-7072</x:v>
      </x:c>
      <x:c r="D1032" t="str">
        <x:v>Pump Operators, Except Wellhead Pumpers</x:v>
      </x:c>
      <x:c r="E1032" s="22" t="n">
        <x:v>2700</x:v>
      </x:c>
      <x:c r="F1032" s="22" t="n">
        <x:v>61910</x:v>
      </x:c>
      <x:c r="G1032" s="22" t="n">
        <x:f>IF(OR(E1032="",F1032=""),"",E1032*F1032)</x:f>
        <x:v>167157000</x:v>
      </x:c>
      <x:c r="H1032" s="36" t="n">
        <x:v>0.0679</x:v>
      </x:c>
      <x:c r="I1032" s="22" t="n">
        <x:f>IF(G1032="","",IF(ISNUMBER(H1032),G1032,""))</x:f>
        <x:v>167157000</x:v>
      </x:c>
      <x:c r="J1032" s="22" t="n">
        <x:f>IF(I1032="","",I1032*H1032)</x:f>
        <x:v>11349960.3</x:v>
      </x:c>
      <x:c r="K1032" t="str">
        <x:f>IF(G1032="","MISSING OEWS",IF(ISNUMBER(H1032),"MATCHED","MISSING WHARTON"))</x:f>
        <x:v>MATCHED</x:v>
      </x:c>
    </x:row>
    <x:row r="1033">
      <x:c r="A1033" t="str">
        <x:v>23</x:v>
      </x:c>
      <x:c r="B1033" t="str">
        <x:v>Construction</x:v>
      </x:c>
      <x:c r="C1033" t="str">
        <x:v>53-7073</x:v>
      </x:c>
      <x:c r="D1033" t="str">
        <x:v>Wellhead Pumpers</x:v>
      </x:c>
      <x:c r="E1033" s="22"/>
      <x:c r="F1033" s="22" t="n">
        <x:v>63480</x:v>
      </x:c>
      <x:c r="G1033" s="22" t="str">
        <x:f>IF(OR(E1033="",F1033=""),"",E1033*F1033)</x:f>
      </x:c>
      <x:c r="H1033" s="36" t="n">
        <x:v>0</x:v>
      </x:c>
      <x:c r="I1033" s="22" t="str">
        <x:f>IF(G1033="","",IF(ISNUMBER(H1033),G1033,""))</x:f>
      </x:c>
      <x:c r="J1033" s="22" t="str">
        <x:f>IF(I1033="","",I1033*H1033)</x:f>
      </x:c>
      <x:c r="K1033" t="str">
        <x:f>IF(G1033="","MISSING OEWS",IF(ISNUMBER(H1033),"MATCHED","MISSING WHARTON"))</x:f>
        <x:v>MISSING OEWS</x:v>
      </x:c>
    </x:row>
    <x:row r="1034">
      <x:c r="A1034" t="str">
        <x:v>23</x:v>
      </x:c>
      <x:c r="B1034" t="str">
        <x:v>Construction</x:v>
      </x:c>
      <x:c r="C1034" t="str">
        <x:v>53-7121</x:v>
      </x:c>
      <x:c r="D1034" t="str">
        <x:v>Tank Car, Truck, and Ship Loaders</x:v>
      </x:c>
      <x:c r="E1034" s="22" t="n">
        <x:v>90</x:v>
      </x:c>
      <x:c r="F1034" s="22" t="n">
        <x:v>53710</x:v>
      </x:c>
      <x:c r="G1034" s="22" t="n">
        <x:f>IF(OR(E1034="",F1034=""),"",E1034*F1034)</x:f>
        <x:v>4833900</x:v>
      </x:c>
      <x:c r="H1034" s="36" t="n">
        <x:v>0.05</x:v>
      </x:c>
      <x:c r="I1034" s="22" t="n">
        <x:f>IF(G1034="","",IF(ISNUMBER(H1034),G1034,""))</x:f>
        <x:v>4833900</x:v>
      </x:c>
      <x:c r="J1034" s="22" t="n">
        <x:f>IF(I1034="","",I1034*H1034)</x:f>
        <x:v>241695</x:v>
      </x:c>
      <x:c r="K1034" t="str">
        <x:f>IF(G1034="","MISSING OEWS",IF(ISNUMBER(H1034),"MATCHED","MISSING WHARTON"))</x:f>
        <x:v>MATCHED</x:v>
      </x:c>
    </x:row>
    <x:row r="1035">
      <x:c r="A1035" t="str">
        <x:v>23</x:v>
      </x:c>
      <x:c r="B1035" t="str">
        <x:v>Construction</x:v>
      </x:c>
      <x:c r="C1035" t="str">
        <x:v>53-7199</x:v>
      </x:c>
      <x:c r="D1035" t="str">
        <x:v>Material Moving Workers, All Other</x:v>
      </x:c>
      <x:c r="E1035" s="22" t="n">
        <x:v>1020</x:v>
      </x:c>
      <x:c r="F1035" s="22" t="n">
        <x:v>59270</x:v>
      </x:c>
      <x:c r="G1035" s="22" t="n">
        <x:f>IF(OR(E1035="",F1035=""),"",E1035*F1035)</x:f>
        <x:v>60455400</x:v>
      </x:c>
      <x:c r="H1035" s="36"/>
      <x:c r="I1035" s="22" t="str">
        <x:f>IF(G1035="","",IF(ISNUMBER(H1035),G1035,""))</x:f>
      </x:c>
      <x:c r="J1035" s="22" t="str">
        <x:f>IF(I1035="","",I1035*H1035)</x:f>
      </x:c>
      <x:c r="K1035" t="str">
        <x:f>IF(G1035="","MISSING OEWS",IF(ISNUMBER(H1035),"MATCHED","MISSING WHARTON"))</x:f>
        <x:v>MISSING WHARTON</x:v>
      </x:c>
    </x:row>
    <x:row r="1036">
      <x:c r="A1036" t="str">
        <x:v>31-33</x:v>
      </x:c>
      <x:c r="B1036" t="str">
        <x:v>Manufacturing</x:v>
      </x:c>
      <x:c r="C1036" t="str">
        <x:v>11-1011</x:v>
      </x:c>
      <x:c r="D1036" t="str">
        <x:v>Chief Executives</x:v>
      </x:c>
      <x:c r="E1036" s="22" t="n">
        <x:v>10990</x:v>
      </x:c>
      <x:c r="F1036" s="22" t="n">
        <x:v>294550</x:v>
      </x:c>
      <x:c r="G1036" s="22" t="n">
        <x:f>IF(OR(E1036="",F1036=""),"",E1036*F1036)</x:f>
        <x:v>3237104500</x:v>
      </x:c>
      <x:c r="H1036" s="36" t="n">
        <x:v>0.4775</x:v>
      </x:c>
      <x:c r="I1036" s="22" t="n">
        <x:f>IF(G1036="","",IF(ISNUMBER(H1036),G1036,""))</x:f>
        <x:v>3237104500</x:v>
      </x:c>
      <x:c r="J1036" s="22" t="n">
        <x:f>IF(I1036="","",I1036*H1036)</x:f>
        <x:v>1545717398.75</x:v>
      </x:c>
      <x:c r="K1036" t="str">
        <x:f>IF(G1036="","MISSING OEWS",IF(ISNUMBER(H1036),"MATCHED","MISSING WHARTON"))</x:f>
        <x:v>MATCHED</x:v>
      </x:c>
    </x:row>
    <x:row r="1037">
      <x:c r="A1037" t="str">
        <x:v>31-33</x:v>
      </x:c>
      <x:c r="B1037" t="str">
        <x:v>Manufacturing</x:v>
      </x:c>
      <x:c r="C1037" t="str">
        <x:v>11-1021</x:v>
      </x:c>
      <x:c r="D1037" t="str">
        <x:v>General and Operations Managers</x:v>
      </x:c>
      <x:c r="E1037" s="22" t="n">
        <x:v>249060</x:v>
      </x:c>
      <x:c r="F1037" s="22" t="n">
        <x:v>152860</x:v>
      </x:c>
      <x:c r="G1037" s="22" t="n">
        <x:f>IF(OR(E1037="",F1037=""),"",E1037*F1037)</x:f>
        <x:v>38071311600</x:v>
      </x:c>
      <x:c r="H1037" s="36" t="n">
        <x:v>0.5382</x:v>
      </x:c>
      <x:c r="I1037" s="22" t="n">
        <x:f>IF(G1037="","",IF(ISNUMBER(H1037),G1037,""))</x:f>
        <x:v>38071311600</x:v>
      </x:c>
      <x:c r="J1037" s="22" t="n">
        <x:f>IF(I1037="","",I1037*H1037)</x:f>
        <x:v>20489979903.12</x:v>
      </x:c>
      <x:c r="K1037" t="str">
        <x:f>IF(G1037="","MISSING OEWS",IF(ISNUMBER(H1037),"MATCHED","MISSING WHARTON"))</x:f>
        <x:v>MATCHED</x:v>
      </x:c>
    </x:row>
    <x:row r="1038">
      <x:c r="A1038" t="str">
        <x:v>31-33</x:v>
      </x:c>
      <x:c r="B1038" t="str">
        <x:v>Manufacturing</x:v>
      </x:c>
      <x:c r="C1038" t="str">
        <x:v>11-2011</x:v>
      </x:c>
      <x:c r="D1038" t="str">
        <x:v>Advertising and Promotions Managers</x:v>
      </x:c>
      <x:c r="E1038" s="22" t="n">
        <x:v>330</x:v>
      </x:c>
      <x:c r="F1038" s="22" t="n">
        <x:v>134610</x:v>
      </x:c>
      <x:c r="G1038" s="22" t="n">
        <x:f>IF(OR(E1038="",F1038=""),"",E1038*F1038)</x:f>
        <x:v>44421300</x:v>
      </x:c>
      <x:c r="H1038" s="36" t="n">
        <x:v>0.5583</x:v>
      </x:c>
      <x:c r="I1038" s="22" t="n">
        <x:f>IF(G1038="","",IF(ISNUMBER(H1038),G1038,""))</x:f>
        <x:v>44421300</x:v>
      </x:c>
      <x:c r="J1038" s="22" t="n">
        <x:f>IF(I1038="","",I1038*H1038)</x:f>
        <x:v>24800411.79</x:v>
      </x:c>
      <x:c r="K1038" t="str">
        <x:f>IF(G1038="","MISSING OEWS",IF(ISNUMBER(H1038),"MATCHED","MISSING WHARTON"))</x:f>
        <x:v>MATCHED</x:v>
      </x:c>
    </x:row>
    <x:row r="1039">
      <x:c r="A1039" t="str">
        <x:v>31-33</x:v>
      </x:c>
      <x:c r="B1039" t="str">
        <x:v>Manufacturing</x:v>
      </x:c>
      <x:c r="C1039" t="str">
        <x:v>11-2021</x:v>
      </x:c>
      <x:c r="D1039" t="str">
        <x:v>Marketing Managers</x:v>
      </x:c>
      <x:c r="E1039" s="22" t="n">
        <x:v>31460</x:v>
      </x:c>
      <x:c r="F1039" s="22" t="n">
        <x:v>178590</x:v>
      </x:c>
      <x:c r="G1039" s="22" t="n">
        <x:f>IF(OR(E1039="",F1039=""),"",E1039*F1039)</x:f>
        <x:v>5618441400</x:v>
      </x:c>
      <x:c r="H1039" s="36" t="n">
        <x:v>0.445</x:v>
      </x:c>
      <x:c r="I1039" s="22" t="n">
        <x:f>IF(G1039="","",IF(ISNUMBER(H1039),G1039,""))</x:f>
        <x:v>5618441400</x:v>
      </x:c>
      <x:c r="J1039" s="22" t="n">
        <x:f>IF(I1039="","",I1039*H1039)</x:f>
        <x:v>2500206423</x:v>
      </x:c>
      <x:c r="K1039" t="str">
        <x:f>IF(G1039="","MISSING OEWS",IF(ISNUMBER(H1039),"MATCHED","MISSING WHARTON"))</x:f>
        <x:v>MATCHED</x:v>
      </x:c>
    </x:row>
    <x:row r="1040">
      <x:c r="A1040" t="str">
        <x:v>31-33</x:v>
      </x:c>
      <x:c r="B1040" t="str">
        <x:v>Manufacturing</x:v>
      </x:c>
      <x:c r="C1040" t="str">
        <x:v>11-2022</x:v>
      </x:c>
      <x:c r="D1040" t="str">
        <x:v>Sales Managers</x:v>
      </x:c>
      <x:c r="E1040" s="22" t="n">
        <x:v>65440</x:v>
      </x:c>
      <x:c r="F1040" s="22" t="n">
        <x:v>164990</x:v>
      </x:c>
      <x:c r="G1040" s="22" t="n">
        <x:f>IF(OR(E1040="",F1040=""),"",E1040*F1040)</x:f>
        <x:v>10796945600</x:v>
      </x:c>
      <x:c r="H1040" s="36" t="n">
        <x:v>0.3735</x:v>
      </x:c>
      <x:c r="I1040" s="22" t="n">
        <x:f>IF(G1040="","",IF(ISNUMBER(H1040),G1040,""))</x:f>
        <x:v>10796945600</x:v>
      </x:c>
      <x:c r="J1040" s="22" t="n">
        <x:f>IF(I1040="","",I1040*H1040)</x:f>
        <x:v>4032659181.6</x:v>
      </x:c>
      <x:c r="K1040" t="str">
        <x:f>IF(G1040="","MISSING OEWS",IF(ISNUMBER(H1040),"MATCHED","MISSING WHARTON"))</x:f>
        <x:v>MATCHED</x:v>
      </x:c>
    </x:row>
    <x:row r="1041">
      <x:c r="A1041" t="str">
        <x:v>31-33</x:v>
      </x:c>
      <x:c r="B1041" t="str">
        <x:v>Manufacturing</x:v>
      </x:c>
      <x:c r="C1041" t="str">
        <x:v>11-2032</x:v>
      </x:c>
      <x:c r="D1041" t="str">
        <x:v>Public Relations Managers</x:v>
      </x:c>
      <x:c r="E1041" s="22" t="n">
        <x:v>1770</x:v>
      </x:c>
      <x:c r="F1041" s="22" t="n">
        <x:v>185210</x:v>
      </x:c>
      <x:c r="G1041" s="22" t="n">
        <x:f>IF(OR(E1041="",F1041=""),"",E1041*F1041)</x:f>
        <x:v>327821700</x:v>
      </x:c>
      <x:c r="H1041" s="36" t="n">
        <x:v>0.53</x:v>
      </x:c>
      <x:c r="I1041" s="22" t="n">
        <x:f>IF(G1041="","",IF(ISNUMBER(H1041),G1041,""))</x:f>
        <x:v>327821700</x:v>
      </x:c>
      <x:c r="J1041" s="22" t="n">
        <x:f>IF(I1041="","",I1041*H1041)</x:f>
        <x:v>173745501</x:v>
      </x:c>
      <x:c r="K1041" t="str">
        <x:f>IF(G1041="","MISSING OEWS",IF(ISNUMBER(H1041),"MATCHED","MISSING WHARTON"))</x:f>
        <x:v>MATCHED</x:v>
      </x:c>
    </x:row>
    <x:row r="1042">
      <x:c r="A1042" t="str">
        <x:v>31-33</x:v>
      </x:c>
      <x:c r="B1042" t="str">
        <x:v>Manufacturing</x:v>
      </x:c>
      <x:c r="C1042" t="str">
        <x:v>11-2033</x:v>
      </x:c>
      <x:c r="D1042" t="str">
        <x:v>Fundraising Managers</x:v>
      </x:c>
      <x:c r="E1042" s="22" t="n">
        <x:v>40</x:v>
      </x:c>
      <x:c r="F1042" s="22" t="n">
        <x:v>161560</x:v>
      </x:c>
      <x:c r="G1042" s="22" t="n">
        <x:f>IF(OR(E1042="",F1042=""),"",E1042*F1042)</x:f>
        <x:v>6462400</x:v>
      </x:c>
      <x:c r="H1042" s="36" t="n">
        <x:v>0.5594</x:v>
      </x:c>
      <x:c r="I1042" s="22" t="n">
        <x:f>IF(G1042="","",IF(ISNUMBER(H1042),G1042,""))</x:f>
        <x:v>6462400</x:v>
      </x:c>
      <x:c r="J1042" s="22" t="n">
        <x:f>IF(I1042="","",I1042*H1042)</x:f>
        <x:v>3615066.56</x:v>
      </x:c>
      <x:c r="K1042" t="str">
        <x:f>IF(G1042="","MISSING OEWS",IF(ISNUMBER(H1042),"MATCHED","MISSING WHARTON"))</x:f>
        <x:v>MATCHED</x:v>
      </x:c>
    </x:row>
    <x:row r="1043">
      <x:c r="A1043" t="str">
        <x:v>31-33</x:v>
      </x:c>
      <x:c r="B1043" t="str">
        <x:v>Manufacturing</x:v>
      </x:c>
      <x:c r="C1043" t="str">
        <x:v>11-3012</x:v>
      </x:c>
      <x:c r="D1043" t="str">
        <x:v>Administrative Services Managers</x:v>
      </x:c>
      <x:c r="E1043" s="22" t="n">
        <x:v>11570</x:v>
      </x:c>
      <x:c r="F1043" s="22" t="n">
        <x:v>143670</x:v>
      </x:c>
      <x:c r="G1043" s="22" t="n">
        <x:f>IF(OR(E1043="",F1043=""),"",E1043*F1043)</x:f>
        <x:v>1662261900</x:v>
      </x:c>
      <x:c r="H1043" s="36" t="n">
        <x:v>0.44439999999999996</x:v>
      </x:c>
      <x:c r="I1043" s="22" t="n">
        <x:f>IF(G1043="","",IF(ISNUMBER(H1043),G1043,""))</x:f>
        <x:v>1662261900</x:v>
      </x:c>
      <x:c r="J1043" s="22" t="n">
        <x:f>IF(I1043="","",I1043*H1043)</x:f>
        <x:v>738709188.3599999</x:v>
      </x:c>
      <x:c r="K1043" t="str">
        <x:f>IF(G1043="","MISSING OEWS",IF(ISNUMBER(H1043),"MATCHED","MISSING WHARTON"))</x:f>
        <x:v>MATCHED</x:v>
      </x:c>
    </x:row>
    <x:row r="1044">
      <x:c r="A1044" t="str">
        <x:v>31-33</x:v>
      </x:c>
      <x:c r="B1044" t="str">
        <x:v>Manufacturing</x:v>
      </x:c>
      <x:c r="C1044" t="str">
        <x:v>11-3013</x:v>
      </x:c>
      <x:c r="D1044" t="str">
        <x:v>Facilities Managers</x:v>
      </x:c>
      <x:c r="E1044" s="22" t="n">
        <x:v>18590</x:v>
      </x:c>
      <x:c r="F1044" s="22" t="n">
        <x:v>133810</x:v>
      </x:c>
      <x:c r="G1044" s="22" t="n">
        <x:f>IF(OR(E1044="",F1044=""),"",E1044*F1044)</x:f>
        <x:v>2487527900</x:v>
      </x:c>
      <x:c r="H1044" s="36" t="n">
        <x:v>0.2907</x:v>
      </x:c>
      <x:c r="I1044" s="22" t="n">
        <x:f>IF(G1044="","",IF(ISNUMBER(H1044),G1044,""))</x:f>
        <x:v>2487527900</x:v>
      </x:c>
      <x:c r="J1044" s="22" t="n">
        <x:f>IF(I1044="","",I1044*H1044)</x:f>
        <x:v>723124360.5300001</x:v>
      </x:c>
      <x:c r="K1044" t="str">
        <x:f>IF(G1044="","MISSING OEWS",IF(ISNUMBER(H1044),"MATCHED","MISSING WHARTON"))</x:f>
        <x:v>MATCHED</x:v>
      </x:c>
    </x:row>
    <x:row r="1045">
      <x:c r="A1045" t="str">
        <x:v>31-33</x:v>
      </x:c>
      <x:c r="B1045" t="str">
        <x:v>Manufacturing</x:v>
      </x:c>
      <x:c r="C1045" t="str">
        <x:v>11-3021</x:v>
      </x:c>
      <x:c r="D1045" t="str">
        <x:v>Computer and Information Systems Managers</x:v>
      </x:c>
      <x:c r="E1045" s="22" t="n">
        <x:v>43350</x:v>
      </x:c>
      <x:c r="F1045" s="22" t="n">
        <x:v>191730</x:v>
      </x:c>
      <x:c r="G1045" s="22" t="n">
        <x:f>IF(OR(E1045="",F1045=""),"",E1045*F1045)</x:f>
        <x:v>8311495500</x:v>
      </x:c>
      <x:c r="H1045" s="36" t="n">
        <x:v>0.5265</x:v>
      </x:c>
      <x:c r="I1045" s="22" t="n">
        <x:f>IF(G1045="","",IF(ISNUMBER(H1045),G1045,""))</x:f>
        <x:v>8311495500</x:v>
      </x:c>
      <x:c r="J1045" s="22" t="n">
        <x:f>IF(I1045="","",I1045*H1045)</x:f>
        <x:v>4376002380.75</x:v>
      </x:c>
      <x:c r="K1045" t="str">
        <x:f>IF(G1045="","MISSING OEWS",IF(ISNUMBER(H1045),"MATCHED","MISSING WHARTON"))</x:f>
        <x:v>MATCHED</x:v>
      </x:c>
    </x:row>
    <x:row r="1046">
      <x:c r="A1046" t="str">
        <x:v>31-33</x:v>
      </x:c>
      <x:c r="B1046" t="str">
        <x:v>Manufacturing</x:v>
      </x:c>
      <x:c r="C1046" t="str">
        <x:v>11-3031</x:v>
      </x:c>
      <x:c r="D1046" t="str">
        <x:v>Financial Managers</x:v>
      </x:c>
      <x:c r="E1046" s="22" t="n">
        <x:v>46980</x:v>
      </x:c>
      <x:c r="F1046" s="22" t="n">
        <x:v>179420</x:v>
      </x:c>
      <x:c r="G1046" s="22" t="n">
        <x:f>IF(OR(E1046="",F1046=""),"",E1046*F1046)</x:f>
        <x:v>8429151600</x:v>
      </x:c>
      <x:c r="H1046" s="36" t="n">
        <x:v>0.7221</x:v>
      </x:c>
      <x:c r="I1046" s="22" t="n">
        <x:f>IF(G1046="","",IF(ISNUMBER(H1046),G1046,""))</x:f>
        <x:v>8429151600</x:v>
      </x:c>
      <x:c r="J1046" s="22" t="n">
        <x:f>IF(I1046="","",I1046*H1046)</x:f>
        <x:v>6086690370.36</x:v>
      </x:c>
      <x:c r="K1046" t="str">
        <x:f>IF(G1046="","MISSING OEWS",IF(ISNUMBER(H1046),"MATCHED","MISSING WHARTON"))</x:f>
        <x:v>MATCHED</x:v>
      </x:c>
    </x:row>
    <x:row r="1047">
      <x:c r="A1047" t="str">
        <x:v>31-33</x:v>
      </x:c>
      <x:c r="B1047" t="str">
        <x:v>Manufacturing</x:v>
      </x:c>
      <x:c r="C1047" t="str">
        <x:v>11-3051</x:v>
      </x:c>
      <x:c r="D1047" t="str">
        <x:v>Industrial Production Managers</x:v>
      </x:c>
      <x:c r="E1047" s="22" t="n">
        <x:v>185250</x:v>
      </x:c>
      <x:c r="F1047" s="22" t="n">
        <x:v>131670</x:v>
      </x:c>
      <x:c r="G1047" s="22" t="n">
        <x:f>IF(OR(E1047="",F1047=""),"",E1047*F1047)</x:f>
        <x:v>24391867500</x:v>
      </x:c>
      <x:c r="H1047" s="36" t="n">
        <x:v>0.3636</x:v>
      </x:c>
      <x:c r="I1047" s="22" t="n">
        <x:f>IF(G1047="","",IF(ISNUMBER(H1047),G1047,""))</x:f>
        <x:v>24391867500</x:v>
      </x:c>
      <x:c r="J1047" s="22" t="n">
        <x:f>IF(I1047="","",I1047*H1047)</x:f>
        <x:v>8868883023</x:v>
      </x:c>
      <x:c r="K1047" t="str">
        <x:f>IF(G1047="","MISSING OEWS",IF(ISNUMBER(H1047),"MATCHED","MISSING WHARTON"))</x:f>
        <x:v>MATCHED</x:v>
      </x:c>
    </x:row>
    <x:row r="1048">
      <x:c r="A1048" t="str">
        <x:v>31-33</x:v>
      </x:c>
      <x:c r="B1048" t="str">
        <x:v>Manufacturing</x:v>
      </x:c>
      <x:c r="C1048" t="str">
        <x:v>11-3061</x:v>
      </x:c>
      <x:c r="D1048" t="str">
        <x:v>Purchasing Managers</x:v>
      </x:c>
      <x:c r="E1048" s="22" t="n">
        <x:v>20100</x:v>
      </x:c>
      <x:c r="F1048" s="22" t="n">
        <x:v>147410</x:v>
      </x:c>
      <x:c r="G1048" s="22" t="n">
        <x:f>IF(OR(E1048="",F1048=""),"",E1048*F1048)</x:f>
        <x:v>2962941000</x:v>
      </x:c>
      <x:c r="H1048" s="36" t="n">
        <x:v>0.6944</x:v>
      </x:c>
      <x:c r="I1048" s="22" t="n">
        <x:f>IF(G1048="","",IF(ISNUMBER(H1048),G1048,""))</x:f>
        <x:v>2962941000</x:v>
      </x:c>
      <x:c r="J1048" s="22" t="n">
        <x:f>IF(I1048="","",I1048*H1048)</x:f>
        <x:v>2057466230.4</x:v>
      </x:c>
      <x:c r="K1048" t="str">
        <x:f>IF(G1048="","MISSING OEWS",IF(ISNUMBER(H1048),"MATCHED","MISSING WHARTON"))</x:f>
        <x:v>MATCHED</x:v>
      </x:c>
    </x:row>
    <x:row r="1049">
      <x:c r="A1049" t="str">
        <x:v>31-33</x:v>
      </x:c>
      <x:c r="B1049" t="str">
        <x:v>Manufacturing</x:v>
      </x:c>
      <x:c r="C1049" t="str">
        <x:v>11-3071</x:v>
      </x:c>
      <x:c r="D1049" t="str">
        <x:v>Transportation, Storage, and Distribution Managers</x:v>
      </x:c>
      <x:c r="E1049" s="22" t="n">
        <x:v>29990</x:v>
      </x:c>
      <x:c r="F1049" s="22" t="n">
        <x:v>127290</x:v>
      </x:c>
      <x:c r="G1049" s="22" t="n">
        <x:f>IF(OR(E1049="",F1049=""),"",E1049*F1049)</x:f>
        <x:v>3817427100</x:v>
      </x:c>
      <x:c r="H1049" s="36" t="n">
        <x:v>0.5783</x:v>
      </x:c>
      <x:c r="I1049" s="22" t="n">
        <x:f>IF(G1049="","",IF(ISNUMBER(H1049),G1049,""))</x:f>
        <x:v>3817427100</x:v>
      </x:c>
      <x:c r="J1049" s="22" t="n">
        <x:f>IF(I1049="","",I1049*H1049)</x:f>
        <x:v>2207618091.9300003</x:v>
      </x:c>
      <x:c r="K1049" t="str">
        <x:f>IF(G1049="","MISSING OEWS",IF(ISNUMBER(H1049),"MATCHED","MISSING WHARTON"))</x:f>
        <x:v>MATCHED</x:v>
      </x:c>
    </x:row>
    <x:row r="1050">
      <x:c r="A1050" t="str">
        <x:v>31-33</x:v>
      </x:c>
      <x:c r="B1050" t="str">
        <x:v>Manufacturing</x:v>
      </x:c>
      <x:c r="C1050" t="str">
        <x:v>11-3111</x:v>
      </x:c>
      <x:c r="D1050" t="str">
        <x:v>Compensation and Benefits Managers</x:v>
      </x:c>
      <x:c r="E1050" s="22" t="n">
        <x:v>980</x:v>
      </x:c>
      <x:c r="F1050" s="22" t="n">
        <x:v>168530</x:v>
      </x:c>
      <x:c r="G1050" s="22" t="n">
        <x:f>IF(OR(E1050="",F1050=""),"",E1050*F1050)</x:f>
        <x:v>165159400</x:v>
      </x:c>
      <x:c r="H1050" s="36" t="n">
        <x:v>0.5771000000000001</x:v>
      </x:c>
      <x:c r="I1050" s="22" t="n">
        <x:f>IF(G1050="","",IF(ISNUMBER(H1050),G1050,""))</x:f>
        <x:v>165159400</x:v>
      </x:c>
      <x:c r="J1050" s="22" t="n">
        <x:f>IF(I1050="","",I1050*H1050)</x:f>
        <x:v>95313489.74000001</x:v>
      </x:c>
      <x:c r="K1050" t="str">
        <x:f>IF(G1050="","MISSING OEWS",IF(ISNUMBER(H1050),"MATCHED","MISSING WHARTON"))</x:f>
        <x:v>MATCHED</x:v>
      </x:c>
    </x:row>
    <x:row r="1051">
      <x:c r="A1051" t="str">
        <x:v>31-33</x:v>
      </x:c>
      <x:c r="B1051" t="str">
        <x:v>Manufacturing</x:v>
      </x:c>
      <x:c r="C1051" t="str">
        <x:v>11-3121</x:v>
      </x:c>
      <x:c r="D1051" t="str">
        <x:v>Human Resources Managers</x:v>
      </x:c>
      <x:c r="E1051" s="22" t="n">
        <x:v>20320</x:v>
      </x:c>
      <x:c r="F1051" s="22" t="n">
        <x:v>159990</x:v>
      </x:c>
      <x:c r="G1051" s="22" t="n">
        <x:f>IF(OR(E1051="",F1051=""),"",E1051*F1051)</x:f>
        <x:v>3250996800</x:v>
      </x:c>
      <x:c r="H1051" s="36" t="n">
        <x:v>0.5962</x:v>
      </x:c>
      <x:c r="I1051" s="22" t="n">
        <x:f>IF(G1051="","",IF(ISNUMBER(H1051),G1051,""))</x:f>
        <x:v>3250996800</x:v>
      </x:c>
      <x:c r="J1051" s="22" t="n">
        <x:f>IF(I1051="","",I1051*H1051)</x:f>
        <x:v>1938244292.1599998</x:v>
      </x:c>
      <x:c r="K1051" t="str">
        <x:f>IF(G1051="","MISSING OEWS",IF(ISNUMBER(H1051),"MATCHED","MISSING WHARTON"))</x:f>
        <x:v>MATCHED</x:v>
      </x:c>
    </x:row>
    <x:row r="1052">
      <x:c r="A1052" t="str">
        <x:v>31-33</x:v>
      </x:c>
      <x:c r="B1052" t="str">
        <x:v>Manufacturing</x:v>
      </x:c>
      <x:c r="C1052" t="str">
        <x:v>11-3131</x:v>
      </x:c>
      <x:c r="D1052" t="str">
        <x:v>Training and Development Managers</x:v>
      </x:c>
      <x:c r="E1052" s="22" t="n">
        <x:v>2470</x:v>
      </x:c>
      <x:c r="F1052" s="22" t="n">
        <x:v>148960</x:v>
      </x:c>
      <x:c r="G1052" s="22" t="n">
        <x:f>IF(OR(E1052="",F1052=""),"",E1052*F1052)</x:f>
        <x:v>367931200</x:v>
      </x:c>
      <x:c r="H1052" s="36" t="n">
        <x:v>0.6833</x:v>
      </x:c>
      <x:c r="I1052" s="22" t="n">
        <x:f>IF(G1052="","",IF(ISNUMBER(H1052),G1052,""))</x:f>
        <x:v>367931200</x:v>
      </x:c>
      <x:c r="J1052" s="22" t="n">
        <x:f>IF(I1052="","",I1052*H1052)</x:f>
        <x:v>251407388.96</x:v>
      </x:c>
      <x:c r="K1052" t="str">
        <x:f>IF(G1052="","MISSING OEWS",IF(ISNUMBER(H1052),"MATCHED","MISSING WHARTON"))</x:f>
        <x:v>MATCHED</x:v>
      </x:c>
    </x:row>
    <x:row r="1053">
      <x:c r="A1053" t="str">
        <x:v>31-33</x:v>
      </x:c>
      <x:c r="B1053" t="str">
        <x:v>Manufacturing</x:v>
      </x:c>
      <x:c r="C1053" t="str">
        <x:v>11-9013</x:v>
      </x:c>
      <x:c r="D1053" t="str">
        <x:v>Farmers, Ranchers, and Other Agricultural Managers</x:v>
      </x:c>
      <x:c r="E1053" s="22" t="n">
        <x:v>450</x:v>
      </x:c>
      <x:c r="F1053" s="22" t="n">
        <x:v>122520</x:v>
      </x:c>
      <x:c r="G1053" s="22" t="n">
        <x:f>IF(OR(E1053="",F1053=""),"",E1053*F1053)</x:f>
        <x:v>55134000</x:v>
      </x:c>
      <x:c r="H1053" s="36" t="n">
        <x:v>0.22</x:v>
      </x:c>
      <x:c r="I1053" s="22" t="n">
        <x:f>IF(G1053="","",IF(ISNUMBER(H1053),G1053,""))</x:f>
        <x:v>55134000</x:v>
      </x:c>
      <x:c r="J1053" s="22" t="n">
        <x:f>IF(I1053="","",I1053*H1053)</x:f>
        <x:v>12129480</x:v>
      </x:c>
      <x:c r="K1053" t="str">
        <x:f>IF(G1053="","MISSING OEWS",IF(ISNUMBER(H1053),"MATCHED","MISSING WHARTON"))</x:f>
        <x:v>MATCHED</x:v>
      </x:c>
    </x:row>
    <x:row r="1054">
      <x:c r="A1054" t="str">
        <x:v>31-33</x:v>
      </x:c>
      <x:c r="B1054" t="str">
        <x:v>Manufacturing</x:v>
      </x:c>
      <x:c r="C1054" t="str">
        <x:v>11-9021</x:v>
      </x:c>
      <x:c r="D1054" t="str">
        <x:v>Construction Managers</x:v>
      </x:c>
      <x:c r="E1054" s="22" t="n">
        <x:v>3380</x:v>
      </x:c>
      <x:c r="F1054" s="22" t="n">
        <x:v>137870</x:v>
      </x:c>
      <x:c r="G1054" s="22" t="n">
        <x:f>IF(OR(E1054="",F1054=""),"",E1054*F1054)</x:f>
        <x:v>466000600</x:v>
      </x:c>
      <x:c r="H1054" s="36" t="n">
        <x:v>0.374</x:v>
      </x:c>
      <x:c r="I1054" s="22" t="n">
        <x:f>IF(G1054="","",IF(ISNUMBER(H1054),G1054,""))</x:f>
        <x:v>466000600</x:v>
      </x:c>
      <x:c r="J1054" s="22" t="n">
        <x:f>IF(I1054="","",I1054*H1054)</x:f>
        <x:v>174284224.4</x:v>
      </x:c>
      <x:c r="K1054" t="str">
        <x:f>IF(G1054="","MISSING OEWS",IF(ISNUMBER(H1054),"MATCHED","MISSING WHARTON"))</x:f>
        <x:v>MATCHED</x:v>
      </x:c>
    </x:row>
    <x:row r="1055">
      <x:c r="A1055" t="str">
        <x:v>31-33</x:v>
      </x:c>
      <x:c r="B1055" t="str">
        <x:v>Manufacturing</x:v>
      </x:c>
      <x:c r="C1055" t="str">
        <x:v>11-9041</x:v>
      </x:c>
      <x:c r="D1055" t="str">
        <x:v>Architectural and Engineering Managers</x:v>
      </x:c>
      <x:c r="E1055" s="22" t="n">
        <x:v>77280</x:v>
      </x:c>
      <x:c r="F1055" s="22" t="n">
        <x:v>177270</x:v>
      </x:c>
      <x:c r="G1055" s="22" t="n">
        <x:f>IF(OR(E1055="",F1055=""),"",E1055*F1055)</x:f>
        <x:v>13699425600</x:v>
      </x:c>
      <x:c r="H1055" s="36" t="n">
        <x:v>0.263</x:v>
      </x:c>
      <x:c r="I1055" s="22" t="n">
        <x:f>IF(G1055="","",IF(ISNUMBER(H1055),G1055,""))</x:f>
        <x:v>13699425600</x:v>
      </x:c>
      <x:c r="J1055" s="22" t="n">
        <x:f>IF(I1055="","",I1055*H1055)</x:f>
        <x:v>3602948932.8</x:v>
      </x:c>
      <x:c r="K1055" t="str">
        <x:f>IF(G1055="","MISSING OEWS",IF(ISNUMBER(H1055),"MATCHED","MISSING WHARTON"))</x:f>
        <x:v>MATCHED</x:v>
      </x:c>
    </x:row>
    <x:row r="1056">
      <x:c r="A1056" t="str">
        <x:v>31-33</x:v>
      </x:c>
      <x:c r="B1056" t="str">
        <x:v>Manufacturing</x:v>
      </x:c>
      <x:c r="C1056" t="str">
        <x:v>11-9051</x:v>
      </x:c>
      <x:c r="D1056" t="str">
        <x:v>Food Service Managers</x:v>
      </x:c>
      <x:c r="E1056" s="22" t="n">
        <x:v>1030</x:v>
      </x:c>
      <x:c r="F1056" s="22" t="n">
        <x:v>82010</x:v>
      </x:c>
      <x:c r="G1056" s="22" t="n">
        <x:f>IF(OR(E1056="",F1056=""),"",E1056*F1056)</x:f>
        <x:v>84470300</x:v>
      </x:c>
      <x:c r="H1056" s="36" t="n">
        <x:v>0.3821</x:v>
      </x:c>
      <x:c r="I1056" s="22" t="n">
        <x:f>IF(G1056="","",IF(ISNUMBER(H1056),G1056,""))</x:f>
        <x:v>84470300</x:v>
      </x:c>
      <x:c r="J1056" s="22" t="n">
        <x:f>IF(I1056="","",I1056*H1056)</x:f>
        <x:v>32276101.63</x:v>
      </x:c>
      <x:c r="K1056" t="str">
        <x:f>IF(G1056="","MISSING OEWS",IF(ISNUMBER(H1056),"MATCHED","MISSING WHARTON"))</x:f>
        <x:v>MATCHED</x:v>
      </x:c>
    </x:row>
    <x:row r="1057">
      <x:c r="A1057" t="str">
        <x:v>31-33</x:v>
      </x:c>
      <x:c r="B1057" t="str">
        <x:v>Manufacturing</x:v>
      </x:c>
      <x:c r="C1057" t="str">
        <x:v>11-9111</x:v>
      </x:c>
      <x:c r="D1057" t="str">
        <x:v>Medical and Health Services Managers</x:v>
      </x:c>
      <x:c r="E1057" s="22" t="n">
        <x:v>2320</x:v>
      </x:c>
      <x:c r="F1057" s="22" t="n">
        <x:v>227030</x:v>
      </x:c>
      <x:c r="G1057" s="22" t="n">
        <x:f>IF(OR(E1057="",F1057=""),"",E1057*F1057)</x:f>
        <x:v>526709600</x:v>
      </x:c>
      <x:c r="H1057" s="36" t="n">
        <x:v>0.44170000000000004</x:v>
      </x:c>
      <x:c r="I1057" s="22" t="n">
        <x:f>IF(G1057="","",IF(ISNUMBER(H1057),G1057,""))</x:f>
        <x:v>526709600</x:v>
      </x:c>
      <x:c r="J1057" s="22" t="n">
        <x:f>IF(I1057="","",I1057*H1057)</x:f>
        <x:v>232647630.32000002</x:v>
      </x:c>
      <x:c r="K1057" t="str">
        <x:f>IF(G1057="","MISSING OEWS",IF(ISNUMBER(H1057),"MATCHED","MISSING WHARTON"))</x:f>
        <x:v>MATCHED</x:v>
      </x:c>
    </x:row>
    <x:row r="1058">
      <x:c r="A1058" t="str">
        <x:v>31-33</x:v>
      </x:c>
      <x:c r="B1058" t="str">
        <x:v>Manufacturing</x:v>
      </x:c>
      <x:c r="C1058" t="str">
        <x:v>11-9121</x:v>
      </x:c>
      <x:c r="D1058" t="str">
        <x:v>Natural Sciences Managers</x:v>
      </x:c>
      <x:c r="E1058" s="22" t="n">
        <x:v>9270</x:v>
      </x:c>
      <x:c r="F1058" s="22" t="n">
        <x:v>201740</x:v>
      </x:c>
      <x:c r="G1058" s="22" t="n">
        <x:f>IF(OR(E1058="",F1058=""),"",E1058*F1058)</x:f>
        <x:v>1870129800</x:v>
      </x:c>
      <x:c r="H1058" s="36" t="n">
        <x:v>0.382</x:v>
      </x:c>
      <x:c r="I1058" s="22" t="n">
        <x:f>IF(G1058="","",IF(ISNUMBER(H1058),G1058,""))</x:f>
        <x:v>1870129800</x:v>
      </x:c>
      <x:c r="J1058" s="22" t="n">
        <x:f>IF(I1058="","",I1058*H1058)</x:f>
        <x:v>714389583.6</x:v>
      </x:c>
      <x:c r="K1058" t="str">
        <x:f>IF(G1058="","MISSING OEWS",IF(ISNUMBER(H1058),"MATCHED","MISSING WHARTON"))</x:f>
        <x:v>MATCHED</x:v>
      </x:c>
    </x:row>
    <x:row r="1059">
      <x:c r="A1059" t="str">
        <x:v>31-33</x:v>
      </x:c>
      <x:c r="B1059" t="str">
        <x:v>Manufacturing</x:v>
      </x:c>
      <x:c r="C1059" t="str">
        <x:v>11-9141</x:v>
      </x:c>
      <x:c r="D1059" t="str">
        <x:v>Property, Real Estate, and Community Association Managers</x:v>
      </x:c>
      <x:c r="E1059" s="22" t="n">
        <x:v>390</x:v>
      </x:c>
      <x:c r="F1059" s="22" t="n">
        <x:v>145810</x:v>
      </x:c>
      <x:c r="G1059" s="22" t="n">
        <x:f>IF(OR(E1059="",F1059=""),"",E1059*F1059)</x:f>
        <x:v>56865900</x:v>
      </x:c>
      <x:c r="H1059" s="36" t="n">
        <x:v>0.3833</x:v>
      </x:c>
      <x:c r="I1059" s="22" t="n">
        <x:f>IF(G1059="","",IF(ISNUMBER(H1059),G1059,""))</x:f>
        <x:v>56865900</x:v>
      </x:c>
      <x:c r="J1059" s="22" t="n">
        <x:f>IF(I1059="","",I1059*H1059)</x:f>
        <x:v>21796699.47</x:v>
      </x:c>
      <x:c r="K1059" t="str">
        <x:f>IF(G1059="","MISSING OEWS",IF(ISNUMBER(H1059),"MATCHED","MISSING WHARTON"))</x:f>
        <x:v>MATCHED</x:v>
      </x:c>
    </x:row>
    <x:row r="1060">
      <x:c r="A1060" t="str">
        <x:v>31-33</x:v>
      </x:c>
      <x:c r="B1060" t="str">
        <x:v>Manufacturing</x:v>
      </x:c>
      <x:c r="C1060" t="str">
        <x:v>11-9161</x:v>
      </x:c>
      <x:c r="D1060" t="str">
        <x:v>Emergency Management Directors</x:v>
      </x:c>
      <x:c r="E1060" s="22" t="n">
        <x:v>160</x:v>
      </x:c>
      <x:c r="F1060" s="22" t="n">
        <x:v>132590</x:v>
      </x:c>
      <x:c r="G1060" s="22" t="n">
        <x:f>IF(OR(E1060="",F1060=""),"",E1060*F1060)</x:f>
        <x:v>21214400</x:v>
      </x:c>
      <x:c r="H1060" s="36" t="n">
        <x:v>0.4174</x:v>
      </x:c>
      <x:c r="I1060" s="22" t="n">
        <x:f>IF(G1060="","",IF(ISNUMBER(H1060),G1060,""))</x:f>
        <x:v>21214400</x:v>
      </x:c>
      <x:c r="J1060" s="22" t="n">
        <x:f>IF(I1060="","",I1060*H1060)</x:f>
        <x:v>8854890.56</x:v>
      </x:c>
      <x:c r="K1060" t="str">
        <x:f>IF(G1060="","MISSING OEWS",IF(ISNUMBER(H1060),"MATCHED","MISSING WHARTON"))</x:f>
        <x:v>MATCHED</x:v>
      </x:c>
    </x:row>
    <x:row r="1061">
      <x:c r="A1061" t="str">
        <x:v>31-33</x:v>
      </x:c>
      <x:c r="B1061" t="str">
        <x:v>Manufacturing</x:v>
      </x:c>
      <x:c r="C1061" t="str">
        <x:v>11-9179</x:v>
      </x:c>
      <x:c r="D1061" t="str">
        <x:v>Personal Service Managers, All Other</x:v>
      </x:c>
      <x:c r="E1061" s="22" t="n">
        <x:v>40</x:v>
      </x:c>
      <x:c r="F1061" s="22" t="n">
        <x:v>76530</x:v>
      </x:c>
      <x:c r="G1061" s="22" t="n">
        <x:f>IF(OR(E1061="",F1061=""),"",E1061*F1061)</x:f>
        <x:v>3061200</x:v>
      </x:c>
      <x:c r="H1061" s="36" t="n">
        <x:v>0.4143</x:v>
      </x:c>
      <x:c r="I1061" s="22" t="n">
        <x:f>IF(G1061="","",IF(ISNUMBER(H1061),G1061,""))</x:f>
        <x:v>3061200</x:v>
      </x:c>
      <x:c r="J1061" s="22" t="n">
        <x:f>IF(I1061="","",I1061*H1061)</x:f>
        <x:v>1268255.16</x:v>
      </x:c>
      <x:c r="K1061" t="str">
        <x:f>IF(G1061="","MISSING OEWS",IF(ISNUMBER(H1061),"MATCHED","MISSING WHARTON"))</x:f>
        <x:v>MATCHED</x:v>
      </x:c>
    </x:row>
    <x:row r="1062">
      <x:c r="A1062" t="str">
        <x:v>31-33</x:v>
      </x:c>
      <x:c r="B1062" t="str">
        <x:v>Manufacturing</x:v>
      </x:c>
      <x:c r="C1062" t="str">
        <x:v>11-9199</x:v>
      </x:c>
      <x:c r="D1062" t="str">
        <x:v>Managers, All Other</x:v>
      </x:c>
      <x:c r="E1062" s="22" t="n">
        <x:v>45220</x:v>
      </x:c>
      <x:c r="F1062" s="22" t="n">
        <x:v>167640</x:v>
      </x:c>
      <x:c r="G1062" s="22" t="n">
        <x:f>IF(OR(E1062="",F1062=""),"",E1062*F1062)</x:f>
        <x:v>7580680800</x:v>
      </x:c>
      <x:c r="H1062" s="36" t="n">
        <x:v>0.48960000000000004</x:v>
      </x:c>
      <x:c r="I1062" s="22" t="n">
        <x:f>IF(G1062="","",IF(ISNUMBER(H1062),G1062,""))</x:f>
        <x:v>7580680800</x:v>
      </x:c>
      <x:c r="J1062" s="22" t="n">
        <x:f>IF(I1062="","",I1062*H1062)</x:f>
        <x:v>3711501319.6800003</x:v>
      </x:c>
      <x:c r="K1062" t="str">
        <x:f>IF(G1062="","MISSING OEWS",IF(ISNUMBER(H1062),"MATCHED","MISSING WHARTON"))</x:f>
        <x:v>MATCHED</x:v>
      </x:c>
    </x:row>
    <x:row r="1063">
      <x:c r="A1063" t="str">
        <x:v>31-33</x:v>
      </x:c>
      <x:c r="B1063" t="str">
        <x:v>Manufacturing</x:v>
      </x:c>
      <x:c r="C1063" t="str">
        <x:v>13-1020</x:v>
      </x:c>
      <x:c r="D1063" t="str">
        <x:v>Buyers and Purchasing Agents</x:v>
      </x:c>
      <x:c r="E1063" s="22" t="n">
        <x:v>112200</x:v>
      </x:c>
      <x:c r="F1063" s="22" t="n">
        <x:v>82180</x:v>
      </x:c>
      <x:c r="G1063" s="22" t="n">
        <x:f>IF(OR(E1063="",F1063=""),"",E1063*F1063)</x:f>
        <x:v>9220596000</x:v>
      </x:c>
      <x:c r="H1063" s="36" t="n">
        <x:v>0.5876</x:v>
      </x:c>
      <x:c r="I1063" s="22" t="n">
        <x:f>IF(G1063="","",IF(ISNUMBER(H1063),G1063,""))</x:f>
        <x:v>9220596000</x:v>
      </x:c>
      <x:c r="J1063" s="22" t="n">
        <x:f>IF(I1063="","",I1063*H1063)</x:f>
        <x:v>5418022209.6</x:v>
      </x:c>
      <x:c r="K1063" t="str">
        <x:f>IF(G1063="","MISSING OEWS",IF(ISNUMBER(H1063),"MATCHED","MISSING WHARTON"))</x:f>
        <x:v>MATCHED</x:v>
      </x:c>
    </x:row>
    <x:row r="1064">
      <x:c r="A1064" t="str">
        <x:v>31-33</x:v>
      </x:c>
      <x:c r="B1064" t="str">
        <x:v>Manufacturing</x:v>
      </x:c>
      <x:c r="C1064" t="str">
        <x:v>13-1031</x:v>
      </x:c>
      <x:c r="D1064" t="str">
        <x:v>Claims Adjusters, Examiners, and Investigators</x:v>
      </x:c>
      <x:c r="E1064" s="22" t="n">
        <x:v>110</x:v>
      </x:c>
      <x:c r="F1064" s="22" t="n">
        <x:v>83270</x:v>
      </x:c>
      <x:c r="G1064" s="22" t="n">
        <x:f>IF(OR(E1064="",F1064=""),"",E1064*F1064)</x:f>
        <x:v>9159700</x:v>
      </x:c>
      <x:c r="H1064" s="36" t="n">
        <x:v>0.6983</x:v>
      </x:c>
      <x:c r="I1064" s="22" t="n">
        <x:f>IF(G1064="","",IF(ISNUMBER(H1064),G1064,""))</x:f>
        <x:v>9159700</x:v>
      </x:c>
      <x:c r="J1064" s="22" t="n">
        <x:f>IF(I1064="","",I1064*H1064)</x:f>
        <x:v>6396218.510000001</x:v>
      </x:c>
      <x:c r="K1064" t="str">
        <x:f>IF(G1064="","MISSING OEWS",IF(ISNUMBER(H1064),"MATCHED","MISSING WHARTON"))</x:f>
        <x:v>MATCHED</x:v>
      </x:c>
    </x:row>
    <x:row r="1065">
      <x:c r="A1065" t="str">
        <x:v>31-33</x:v>
      </x:c>
      <x:c r="B1065" t="str">
        <x:v>Manufacturing</x:v>
      </x:c>
      <x:c r="C1065" t="str">
        <x:v>13-1041</x:v>
      </x:c>
      <x:c r="D1065" t="str">
        <x:v>Compliance Officers</x:v>
      </x:c>
      <x:c r="E1065" s="22" t="n">
        <x:v>19770</x:v>
      </x:c>
      <x:c r="F1065" s="22" t="n">
        <x:v>95990</x:v>
      </x:c>
      <x:c r="G1065" s="22" t="n">
        <x:f>IF(OR(E1065="",F1065=""),"",E1065*F1065)</x:f>
        <x:v>1897722300</x:v>
      </x:c>
      <x:c r="H1065" s="36" t="n">
        <x:v>0.4611</x:v>
      </x:c>
      <x:c r="I1065" s="22" t="n">
        <x:f>IF(G1065="","",IF(ISNUMBER(H1065),G1065,""))</x:f>
        <x:v>1897722300</x:v>
      </x:c>
      <x:c r="J1065" s="22" t="n">
        <x:f>IF(I1065="","",I1065*H1065)</x:f>
        <x:v>875039752.53</x:v>
      </x:c>
      <x:c r="K1065" t="str">
        <x:f>IF(G1065="","MISSING OEWS",IF(ISNUMBER(H1065),"MATCHED","MISSING WHARTON"))</x:f>
        <x:v>MATCHED</x:v>
      </x:c>
    </x:row>
    <x:row r="1066">
      <x:c r="A1066" t="str">
        <x:v>31-33</x:v>
      </x:c>
      <x:c r="B1066" t="str">
        <x:v>Manufacturing</x:v>
      </x:c>
      <x:c r="C1066" t="str">
        <x:v>13-1051</x:v>
      </x:c>
      <x:c r="D1066" t="str">
        <x:v>Cost Estimators</x:v>
      </x:c>
      <x:c r="E1066" s="22" t="n">
        <x:v>26950</x:v>
      </x:c>
      <x:c r="F1066" s="22" t="n">
        <x:v>80260</x:v>
      </x:c>
      <x:c r="G1066" s="22" t="n">
        <x:f>IF(OR(E1066="",F1066=""),"",E1066*F1066)</x:f>
        <x:v>2163007000</x:v>
      </x:c>
      <x:c r="H1066" s="36" t="n">
        <x:v>0.6393</x:v>
      </x:c>
      <x:c r="I1066" s="22" t="n">
        <x:f>IF(G1066="","",IF(ISNUMBER(H1066),G1066,""))</x:f>
        <x:v>2163007000</x:v>
      </x:c>
      <x:c r="J1066" s="22" t="n">
        <x:f>IF(I1066="","",I1066*H1066)</x:f>
        <x:v>1382810375.1</x:v>
      </x:c>
      <x:c r="K1066" t="str">
        <x:f>IF(G1066="","MISSING OEWS",IF(ISNUMBER(H1066),"MATCHED","MISSING WHARTON"))</x:f>
        <x:v>MATCHED</x:v>
      </x:c>
    </x:row>
    <x:row r="1067">
      <x:c r="A1067" t="str">
        <x:v>31-33</x:v>
      </x:c>
      <x:c r="B1067" t="str">
        <x:v>Manufacturing</x:v>
      </x:c>
      <x:c r="C1067" t="str">
        <x:v>13-1071</x:v>
      </x:c>
      <x:c r="D1067" t="str">
        <x:v>Human Resources Specialists</x:v>
      </x:c>
      <x:c r="E1067" s="22" t="n">
        <x:v>67120</x:v>
      </x:c>
      <x:c r="F1067" s="22" t="n">
        <x:v>85530</x:v>
      </x:c>
      <x:c r="G1067" s="22" t="n">
        <x:f>IF(OR(E1067="",F1067=""),"",E1067*F1067)</x:f>
        <x:v>5740773600</x:v>
      </x:c>
      <x:c r="H1067" s="36" t="n">
        <x:v>0.7807999999999999</x:v>
      </x:c>
      <x:c r="I1067" s="22" t="n">
        <x:f>IF(G1067="","",IF(ISNUMBER(H1067),G1067,""))</x:f>
        <x:v>5740773600</x:v>
      </x:c>
      <x:c r="J1067" s="22" t="n">
        <x:f>IF(I1067="","",I1067*H1067)</x:f>
        <x:v>4482396026.88</x:v>
      </x:c>
      <x:c r="K1067" t="str">
        <x:f>IF(G1067="","MISSING OEWS",IF(ISNUMBER(H1067),"MATCHED","MISSING WHARTON"))</x:f>
        <x:v>MATCHED</x:v>
      </x:c>
    </x:row>
    <x:row r="1068">
      <x:c r="A1068" t="str">
        <x:v>31-33</x:v>
      </x:c>
      <x:c r="B1068" t="str">
        <x:v>Manufacturing</x:v>
      </x:c>
      <x:c r="C1068" t="str">
        <x:v>13-1075</x:v>
      </x:c>
      <x:c r="D1068" t="str">
        <x:v>Labor Relations Specialists</x:v>
      </x:c>
      <x:c r="E1068" s="22" t="n">
        <x:v>900</x:v>
      </x:c>
      <x:c r="F1068" s="22" t="n">
        <x:v>106720</x:v>
      </x:c>
      <x:c r="G1068" s="22" t="n">
        <x:f>IF(OR(E1068="",F1068=""),"",E1068*F1068)</x:f>
        <x:v>96048000</x:v>
      </x:c>
      <x:c r="H1068" s="36" t="n">
        <x:v>0.5536</x:v>
      </x:c>
      <x:c r="I1068" s="22" t="n">
        <x:f>IF(G1068="","",IF(ISNUMBER(H1068),G1068,""))</x:f>
        <x:v>96048000</x:v>
      </x:c>
      <x:c r="J1068" s="22" t="n">
        <x:f>IF(I1068="","",I1068*H1068)</x:f>
        <x:v>53172172.8</x:v>
      </x:c>
      <x:c r="K1068" t="str">
        <x:f>IF(G1068="","MISSING OEWS",IF(ISNUMBER(H1068),"MATCHED","MISSING WHARTON"))</x:f>
        <x:v>MATCHED</x:v>
      </x:c>
    </x:row>
    <x:row r="1069">
      <x:c r="A1069" t="str">
        <x:v>31-33</x:v>
      </x:c>
      <x:c r="B1069" t="str">
        <x:v>Manufacturing</x:v>
      </x:c>
      <x:c r="C1069" t="str">
        <x:v>13-1081</x:v>
      </x:c>
      <x:c r="D1069" t="str">
        <x:v>Logisticians</x:v>
      </x:c>
      <x:c r="E1069" s="22" t="n">
        <x:v>56330</x:v>
      </x:c>
      <x:c r="F1069" s="22" t="n">
        <x:v>90670</x:v>
      </x:c>
      <x:c r="G1069" s="22" t="n">
        <x:f>IF(OR(E1069="",F1069=""),"",E1069*F1069)</x:f>
        <x:v>5107441100</x:v>
      </x:c>
      <x:c r="H1069" s="36" t="n">
        <x:v>0.6943</x:v>
      </x:c>
      <x:c r="I1069" s="22" t="n">
        <x:f>IF(G1069="","",IF(ISNUMBER(H1069),G1069,""))</x:f>
        <x:v>5107441100</x:v>
      </x:c>
      <x:c r="J1069" s="22" t="n">
        <x:f>IF(I1069="","",I1069*H1069)</x:f>
        <x:v>3546096355.73</x:v>
      </x:c>
      <x:c r="K1069" t="str">
        <x:f>IF(G1069="","MISSING OEWS",IF(ISNUMBER(H1069),"MATCHED","MISSING WHARTON"))</x:f>
        <x:v>MATCHED</x:v>
      </x:c>
    </x:row>
    <x:row r="1070">
      <x:c r="A1070" t="str">
        <x:v>31-33</x:v>
      </x:c>
      <x:c r="B1070" t="str">
        <x:v>Manufacturing</x:v>
      </x:c>
      <x:c r="C1070" t="str">
        <x:v>13-1082</x:v>
      </x:c>
      <x:c r="D1070" t="str">
        <x:v>Project Management Specialists</x:v>
      </x:c>
      <x:c r="E1070" s="22" t="n">
        <x:v>79810</x:v>
      </x:c>
      <x:c r="F1070" s="22" t="n">
        <x:v>109920</x:v>
      </x:c>
      <x:c r="G1070" s="22" t="n">
        <x:f>IF(OR(E1070="",F1070=""),"",E1070*F1070)</x:f>
        <x:v>8772715200</x:v>
      </x:c>
      <x:c r="H1070" s="36" t="n">
        <x:v>0.6375</x:v>
      </x:c>
      <x:c r="I1070" s="22" t="n">
        <x:f>IF(G1070="","",IF(ISNUMBER(H1070),G1070,""))</x:f>
        <x:v>8772715200</x:v>
      </x:c>
      <x:c r="J1070" s="22" t="n">
        <x:f>IF(I1070="","",I1070*H1070)</x:f>
        <x:v>5592605940</x:v>
      </x:c>
      <x:c r="K1070" t="str">
        <x:f>IF(G1070="","MISSING OEWS",IF(ISNUMBER(H1070),"MATCHED","MISSING WHARTON"))</x:f>
        <x:v>MATCHED</x:v>
      </x:c>
    </x:row>
    <x:row r="1071">
      <x:c r="A1071" t="str">
        <x:v>31-33</x:v>
      </x:c>
      <x:c r="B1071" t="str">
        <x:v>Manufacturing</x:v>
      </x:c>
      <x:c r="C1071" t="str">
        <x:v>13-1111</x:v>
      </x:c>
      <x:c r="D1071" t="str">
        <x:v>Management Analysts</x:v>
      </x:c>
      <x:c r="E1071" s="22" t="n">
        <x:v>22140</x:v>
      </x:c>
      <x:c r="F1071" s="22" t="n">
        <x:v>116290</x:v>
      </x:c>
      <x:c r="G1071" s="22" t="n">
        <x:f>IF(OR(E1071="",F1071=""),"",E1071*F1071)</x:f>
        <x:v>2574660600</x:v>
      </x:c>
      <x:c r="H1071" s="36" t="n">
        <x:v>0.5772999999999999</x:v>
      </x:c>
      <x:c r="I1071" s="22" t="n">
        <x:f>IF(G1071="","",IF(ISNUMBER(H1071),G1071,""))</x:f>
        <x:v>2574660600</x:v>
      </x:c>
      <x:c r="J1071" s="22" t="n">
        <x:f>IF(I1071="","",I1071*H1071)</x:f>
        <x:v>1486351564.3799999</x:v>
      </x:c>
      <x:c r="K1071" t="str">
        <x:f>IF(G1071="","MISSING OEWS",IF(ISNUMBER(H1071),"MATCHED","MISSING WHARTON"))</x:f>
        <x:v>MATCHED</x:v>
      </x:c>
    </x:row>
    <x:row r="1072">
      <x:c r="A1072" t="str">
        <x:v>31-33</x:v>
      </x:c>
      <x:c r="B1072" t="str">
        <x:v>Manufacturing</x:v>
      </x:c>
      <x:c r="C1072" t="str">
        <x:v>13-1121</x:v>
      </x:c>
      <x:c r="D1072" t="str">
        <x:v>Meeting, Convention, and Event Planners</x:v>
      </x:c>
      <x:c r="E1072" s="22" t="n">
        <x:v>3030</x:v>
      </x:c>
      <x:c r="F1072" s="22" t="n">
        <x:v>64480</x:v>
      </x:c>
      <x:c r="G1072" s="22" t="n">
        <x:f>IF(OR(E1072="",F1072=""),"",E1072*F1072)</x:f>
        <x:v>195374400</x:v>
      </x:c>
      <x:c r="H1072" s="36" t="n">
        <x:v>0.4476</x:v>
      </x:c>
      <x:c r="I1072" s="22" t="n">
        <x:f>IF(G1072="","",IF(ISNUMBER(H1072),G1072,""))</x:f>
        <x:v>195374400</x:v>
      </x:c>
      <x:c r="J1072" s="22" t="n">
        <x:f>IF(I1072="","",I1072*H1072)</x:f>
        <x:v>87449581.44</x:v>
      </x:c>
      <x:c r="K1072" t="str">
        <x:f>IF(G1072="","MISSING OEWS",IF(ISNUMBER(H1072),"MATCHED","MISSING WHARTON"))</x:f>
        <x:v>MATCHED</x:v>
      </x:c>
    </x:row>
    <x:row r="1073">
      <x:c r="A1073" t="str">
        <x:v>31-33</x:v>
      </x:c>
      <x:c r="B1073" t="str">
        <x:v>Manufacturing</x:v>
      </x:c>
      <x:c r="C1073" t="str">
        <x:v>13-1131</x:v>
      </x:c>
      <x:c r="D1073" t="str">
        <x:v>Fundraisers</x:v>
      </x:c>
      <x:c r="E1073" s="22" t="n">
        <x:v>100</x:v>
      </x:c>
      <x:c r="F1073" s="22" t="n">
        <x:v>83970</x:v>
      </x:c>
      <x:c r="G1073" s="22" t="n">
        <x:f>IF(OR(E1073="",F1073=""),"",E1073*F1073)</x:f>
        <x:v>8397000</x:v>
      </x:c>
      <x:c r="H1073" s="36" t="n">
        <x:v>0.5571</x:v>
      </x:c>
      <x:c r="I1073" s="22" t="n">
        <x:f>IF(G1073="","",IF(ISNUMBER(H1073),G1073,""))</x:f>
        <x:v>8397000</x:v>
      </x:c>
      <x:c r="J1073" s="22" t="n">
        <x:f>IF(I1073="","",I1073*H1073)</x:f>
        <x:v>4677968.7</x:v>
      </x:c>
      <x:c r="K1073" t="str">
        <x:f>IF(G1073="","MISSING OEWS",IF(ISNUMBER(H1073),"MATCHED","MISSING WHARTON"))</x:f>
        <x:v>MATCHED</x:v>
      </x:c>
    </x:row>
    <x:row r="1074">
      <x:c r="A1074" t="str">
        <x:v>31-33</x:v>
      </x:c>
      <x:c r="B1074" t="str">
        <x:v>Manufacturing</x:v>
      </x:c>
      <x:c r="C1074" t="str">
        <x:v>13-1141</x:v>
      </x:c>
      <x:c r="D1074" t="str">
        <x:v>Compensation, Benefits, and Job Analysis Specialists</x:v>
      </x:c>
      <x:c r="E1074" s="22" t="n">
        <x:v>3900</x:v>
      </x:c>
      <x:c r="F1074" s="22" t="n">
        <x:v>92350</x:v>
      </x:c>
      <x:c r="G1074" s="22" t="n">
        <x:f>IF(OR(E1074="",F1074=""),"",E1074*F1074)</x:f>
        <x:v>360165000</x:v>
      </x:c>
      <x:c r="H1074" s="36" t="n">
        <x:v>0.6167</x:v>
      </x:c>
      <x:c r="I1074" s="22" t="n">
        <x:f>IF(G1074="","",IF(ISNUMBER(H1074),G1074,""))</x:f>
        <x:v>360165000</x:v>
      </x:c>
      <x:c r="J1074" s="22" t="n">
        <x:f>IF(I1074="","",I1074*H1074)</x:f>
        <x:v>222113755.5</x:v>
      </x:c>
      <x:c r="K1074" t="str">
        <x:f>IF(G1074="","MISSING OEWS",IF(ISNUMBER(H1074),"MATCHED","MISSING WHARTON"))</x:f>
        <x:v>MATCHED</x:v>
      </x:c>
    </x:row>
    <x:row r="1075">
      <x:c r="A1075" t="str">
        <x:v>31-33</x:v>
      </x:c>
      <x:c r="B1075" t="str">
        <x:v>Manufacturing</x:v>
      </x:c>
      <x:c r="C1075" t="str">
        <x:v>13-1151</x:v>
      </x:c>
      <x:c r="D1075" t="str">
        <x:v>Training and Development Specialists</x:v>
      </x:c>
      <x:c r="E1075" s="22" t="n">
        <x:v>32690</x:v>
      </x:c>
      <x:c r="F1075" s="22" t="n">
        <x:v>74940</x:v>
      </x:c>
      <x:c r="G1075" s="22" t="n">
        <x:f>IF(OR(E1075="",F1075=""),"",E1075*F1075)</x:f>
        <x:v>2449788600</x:v>
      </x:c>
      <x:c r="H1075" s="36" t="n">
        <x:v>0.565</x:v>
      </x:c>
      <x:c r="I1075" s="22" t="n">
        <x:f>IF(G1075="","",IF(ISNUMBER(H1075),G1075,""))</x:f>
        <x:v>2449788600</x:v>
      </x:c>
      <x:c r="J1075" s="22" t="n">
        <x:f>IF(I1075="","",I1075*H1075)</x:f>
        <x:v>1384130558.9999998</x:v>
      </x:c>
      <x:c r="K1075" t="str">
        <x:f>IF(G1075="","MISSING OEWS",IF(ISNUMBER(H1075),"MATCHED","MISSING WHARTON"))</x:f>
        <x:v>MATCHED</x:v>
      </x:c>
    </x:row>
    <x:row r="1076">
      <x:c r="A1076" t="str">
        <x:v>31-33</x:v>
      </x:c>
      <x:c r="B1076" t="str">
        <x:v>Manufacturing</x:v>
      </x:c>
      <x:c r="C1076" t="str">
        <x:v>13-1161</x:v>
      </x:c>
      <x:c r="D1076" t="str">
        <x:v>Market Research Analysts and Marketing Specialists</x:v>
      </x:c>
      <x:c r="E1076" s="22" t="n">
        <x:v>53160</x:v>
      </x:c>
      <x:c r="F1076" s="22" t="n">
        <x:v>95190</x:v>
      </x:c>
      <x:c r="G1076" s="22" t="n">
        <x:f>IF(OR(E1076="",F1076=""),"",E1076*F1076)</x:f>
        <x:v>5060300400</x:v>
      </x:c>
      <x:c r="H1076" s="36" t="n">
        <x:v>0.7792</x:v>
      </x:c>
      <x:c r="I1076" s="22" t="n">
        <x:f>IF(G1076="","",IF(ISNUMBER(H1076),G1076,""))</x:f>
        <x:v>5060300400</x:v>
      </x:c>
      <x:c r="J1076" s="22" t="n">
        <x:f>IF(I1076="","",I1076*H1076)</x:f>
        <x:v>3942986071.68</x:v>
      </x:c>
      <x:c r="K1076" t="str">
        <x:f>IF(G1076="","MISSING OEWS",IF(ISNUMBER(H1076),"MATCHED","MISSING WHARTON"))</x:f>
        <x:v>MATCHED</x:v>
      </x:c>
    </x:row>
    <x:row r="1077">
      <x:c r="A1077" t="str">
        <x:v>31-33</x:v>
      </x:c>
      <x:c r="B1077" t="str">
        <x:v>Manufacturing</x:v>
      </x:c>
      <x:c r="C1077" t="str">
        <x:v>13-1199</x:v>
      </x:c>
      <x:c r="D1077" t="str">
        <x:v>Business Operations Specialists, All Other</x:v>
      </x:c>
      <x:c r="E1077" s="22" t="n">
        <x:v>66780</x:v>
      </x:c>
      <x:c r="F1077" s="22" t="n">
        <x:v>110650</x:v>
      </x:c>
      <x:c r="G1077" s="22" t="n">
        <x:f>IF(OR(E1077="",F1077=""),"",E1077*F1077)</x:f>
        <x:v>7389207000</x:v>
      </x:c>
      <x:c r="H1077" s="36" t="n">
        <x:v>0.6598999999999999</x:v>
      </x:c>
      <x:c r="I1077" s="22" t="n">
        <x:f>IF(G1077="","",IF(ISNUMBER(H1077),G1077,""))</x:f>
        <x:v>7389207000</x:v>
      </x:c>
      <x:c r="J1077" s="22" t="n">
        <x:f>IF(I1077="","",I1077*H1077)</x:f>
        <x:v>4876137699.299999</x:v>
      </x:c>
      <x:c r="K1077" t="str">
        <x:f>IF(G1077="","MISSING OEWS",IF(ISNUMBER(H1077),"MATCHED","MISSING WHARTON"))</x:f>
        <x:v>MATCHED</x:v>
      </x:c>
    </x:row>
    <x:row r="1078">
      <x:c r="A1078" t="str">
        <x:v>31-33</x:v>
      </x:c>
      <x:c r="B1078" t="str">
        <x:v>Manufacturing</x:v>
      </x:c>
      <x:c r="C1078" t="str">
        <x:v>13-2011</x:v>
      </x:c>
      <x:c r="D1078" t="str">
        <x:v>Accountants and Auditors</x:v>
      </x:c>
      <x:c r="E1078" s="22" t="n">
        <x:v>90380</x:v>
      </x:c>
      <x:c r="F1078" s="22" t="n">
        <x:v>95040</x:v>
      </x:c>
      <x:c r="G1078" s="22" t="n">
        <x:f>IF(OR(E1078="",F1078=""),"",E1078*F1078)</x:f>
        <x:v>8589715200</x:v>
      </x:c>
      <x:c r="H1078" s="36" t="n">
        <x:v>0.795</x:v>
      </x:c>
      <x:c r="I1078" s="22" t="n">
        <x:f>IF(G1078="","",IF(ISNUMBER(H1078),G1078,""))</x:f>
        <x:v>8589715200</x:v>
      </x:c>
      <x:c r="J1078" s="22" t="n">
        <x:f>IF(I1078="","",I1078*H1078)</x:f>
        <x:v>6828823584</x:v>
      </x:c>
      <x:c r="K1078" t="str">
        <x:f>IF(G1078="","MISSING OEWS",IF(ISNUMBER(H1078),"MATCHED","MISSING WHARTON"))</x:f>
        <x:v>MATCHED</x:v>
      </x:c>
    </x:row>
    <x:row r="1079">
      <x:c r="A1079" t="str">
        <x:v>31-33</x:v>
      </x:c>
      <x:c r="B1079" t="str">
        <x:v>Manufacturing</x:v>
      </x:c>
      <x:c r="C1079" t="str">
        <x:v>13-2020</x:v>
      </x:c>
      <x:c r="D1079" t="str">
        <x:v>Property Appraisers and Assessors</x:v>
      </x:c>
      <x:c r="E1079" s="22" t="n">
        <x:v>30</x:v>
      </x:c>
      <x:c r="F1079" s="22" t="n">
        <x:v>88100</x:v>
      </x:c>
      <x:c r="G1079" s="22" t="n">
        <x:f>IF(OR(E1079="",F1079=""),"",E1079*F1079)</x:f>
        <x:v>2643000</x:v>
      </x:c>
      <x:c r="H1079" s="36" t="n">
        <x:v>0.6102000000000001</x:v>
      </x:c>
      <x:c r="I1079" s="22" t="n">
        <x:f>IF(G1079="","",IF(ISNUMBER(H1079),G1079,""))</x:f>
        <x:v>2643000</x:v>
      </x:c>
      <x:c r="J1079" s="22" t="n">
        <x:f>IF(I1079="","",I1079*H1079)</x:f>
        <x:v>1612758.6</x:v>
      </x:c>
      <x:c r="K1079" t="str">
        <x:f>IF(G1079="","MISSING OEWS",IF(ISNUMBER(H1079),"MATCHED","MISSING WHARTON"))</x:f>
        <x:v>MATCHED</x:v>
      </x:c>
    </x:row>
    <x:row r="1080">
      <x:c r="A1080" t="str">
        <x:v>31-33</x:v>
      </x:c>
      <x:c r="B1080" t="str">
        <x:v>Manufacturing</x:v>
      </x:c>
      <x:c r="C1080" t="str">
        <x:v>13-2031</x:v>
      </x:c>
      <x:c r="D1080" t="str">
        <x:v>Budget Analysts</x:v>
      </x:c>
      <x:c r="E1080" s="22" t="n">
        <x:v>1820</x:v>
      </x:c>
      <x:c r="F1080" s="22" t="n">
        <x:v>98230</x:v>
      </x:c>
      <x:c r="G1080" s="22" t="n">
        <x:f>IF(OR(E1080="",F1080=""),"",E1080*F1080)</x:f>
        <x:v>178778600</x:v>
      </x:c>
      <x:c r="H1080" s="36" t="n">
        <x:v>0.8</x:v>
      </x:c>
      <x:c r="I1080" s="22" t="n">
        <x:f>IF(G1080="","",IF(ISNUMBER(H1080),G1080,""))</x:f>
        <x:v>178778600</x:v>
      </x:c>
      <x:c r="J1080" s="22" t="n">
        <x:f>IF(I1080="","",I1080*H1080)</x:f>
        <x:v>143022880</x:v>
      </x:c>
      <x:c r="K1080" t="str">
        <x:f>IF(G1080="","MISSING OEWS",IF(ISNUMBER(H1080),"MATCHED","MISSING WHARTON"))</x:f>
        <x:v>MATCHED</x:v>
      </x:c>
    </x:row>
    <x:row r="1081">
      <x:c r="A1081" t="str">
        <x:v>31-33</x:v>
      </x:c>
      <x:c r="B1081" t="str">
        <x:v>Manufacturing</x:v>
      </x:c>
      <x:c r="C1081" t="str">
        <x:v>13-2041</x:v>
      </x:c>
      <x:c r="D1081" t="str">
        <x:v>Credit Analysts</x:v>
      </x:c>
      <x:c r="E1081" s="22" t="n">
        <x:v>1120</x:v>
      </x:c>
      <x:c r="F1081" s="22" t="n">
        <x:v>73050</x:v>
      </x:c>
      <x:c r="G1081" s="22" t="n">
        <x:f>IF(OR(E1081="",F1081=""),"",E1081*F1081)</x:f>
        <x:v>81816000</x:v>
      </x:c>
      <x:c r="H1081" s="36" t="n">
        <x:v>0.8181999999999999</x:v>
      </x:c>
      <x:c r="I1081" s="22" t="n">
        <x:f>IF(G1081="","",IF(ISNUMBER(H1081),G1081,""))</x:f>
        <x:v>81816000</x:v>
      </x:c>
      <x:c r="J1081" s="22" t="n">
        <x:f>IF(I1081="","",I1081*H1081)</x:f>
        <x:v>66941851.199999996</x:v>
      </x:c>
      <x:c r="K1081" t="str">
        <x:f>IF(G1081="","MISSING OEWS",IF(ISNUMBER(H1081),"MATCHED","MISSING WHARTON"))</x:f>
        <x:v>MATCHED</x:v>
      </x:c>
    </x:row>
    <x:row r="1082">
      <x:c r="A1082" t="str">
        <x:v>31-33</x:v>
      </x:c>
      <x:c r="B1082" t="str">
        <x:v>Manufacturing</x:v>
      </x:c>
      <x:c r="C1082" t="str">
        <x:v>13-2051</x:v>
      </x:c>
      <x:c r="D1082" t="str">
        <x:v>Financial and Investment Analysts</x:v>
      </x:c>
      <x:c r="E1082" s="22" t="n">
        <x:v>16190</x:v>
      </x:c>
      <x:c r="F1082" s="22" t="n">
        <x:v>106700</x:v>
      </x:c>
      <x:c r="G1082" s="22" t="n">
        <x:f>IF(OR(E1082="",F1082=""),"",E1082*F1082)</x:f>
        <x:v>1727473000</x:v>
      </x:c>
      <x:c r="H1082" s="36" t="n">
        <x:v>0.6904</x:v>
      </x:c>
      <x:c r="I1082" s="22" t="n">
        <x:f>IF(G1082="","",IF(ISNUMBER(H1082),G1082,""))</x:f>
        <x:v>1727473000</x:v>
      </x:c>
      <x:c r="J1082" s="22" t="n">
        <x:f>IF(I1082="","",I1082*H1082)</x:f>
        <x:v>1192647359.2</x:v>
      </x:c>
      <x:c r="K1082" t="str">
        <x:f>IF(G1082="","MISSING OEWS",IF(ISNUMBER(H1082),"MATCHED","MISSING WHARTON"))</x:f>
        <x:v>MATCHED</x:v>
      </x:c>
    </x:row>
    <x:row r="1083">
      <x:c r="A1083" t="str">
        <x:v>31-33</x:v>
      </x:c>
      <x:c r="B1083" t="str">
        <x:v>Manufacturing</x:v>
      </x:c>
      <x:c r="C1083" t="str">
        <x:v>13-2054</x:v>
      </x:c>
      <x:c r="D1083" t="str">
        <x:v>Financial Risk Specialists</x:v>
      </x:c>
      <x:c r="E1083" s="22" t="n">
        <x:v>450</x:v>
      </x:c>
      <x:c r="F1083" s="22" t="n">
        <x:v>122910</x:v>
      </x:c>
      <x:c r="G1083" s="22" t="n">
        <x:f>IF(OR(E1083="",F1083=""),"",E1083*F1083)</x:f>
        <x:v>55309500</x:v>
      </x:c>
      <x:c r="H1083" s="36" t="n">
        <x:v>0.7767000000000001</x:v>
      </x:c>
      <x:c r="I1083" s="22" t="n">
        <x:f>IF(G1083="","",IF(ISNUMBER(H1083),G1083,""))</x:f>
        <x:v>55309500</x:v>
      </x:c>
      <x:c r="J1083" s="22" t="n">
        <x:f>IF(I1083="","",I1083*H1083)</x:f>
        <x:v>42958888.650000006</x:v>
      </x:c>
      <x:c r="K1083" t="str">
        <x:f>IF(G1083="","MISSING OEWS",IF(ISNUMBER(H1083),"MATCHED","MISSING WHARTON"))</x:f>
        <x:v>MATCHED</x:v>
      </x:c>
    </x:row>
    <x:row r="1084">
      <x:c r="A1084" t="str">
        <x:v>31-33</x:v>
      </x:c>
      <x:c r="B1084" t="str">
        <x:v>Manufacturing</x:v>
      </x:c>
      <x:c r="C1084" t="str">
        <x:v>13-2061</x:v>
      </x:c>
      <x:c r="D1084" t="str">
        <x:v>Financial Examiners</x:v>
      </x:c>
      <x:c r="E1084" s="22" t="n">
        <x:v>30</x:v>
      </x:c>
      <x:c r="F1084" s="22" t="n">
        <x:v>117040</x:v>
      </x:c>
      <x:c r="G1084" s="22" t="n">
        <x:f>IF(OR(E1084="",F1084=""),"",E1084*F1084)</x:f>
        <x:v>3511200</x:v>
      </x:c>
      <x:c r="H1084" s="36" t="n">
        <x:v>0.5647</x:v>
      </x:c>
      <x:c r="I1084" s="22" t="n">
        <x:f>IF(G1084="","",IF(ISNUMBER(H1084),G1084,""))</x:f>
        <x:v>3511200</x:v>
      </x:c>
      <x:c r="J1084" s="22" t="n">
        <x:f>IF(I1084="","",I1084*H1084)</x:f>
        <x:v>1982774.64</x:v>
      </x:c>
      <x:c r="K1084" t="str">
        <x:f>IF(G1084="","MISSING OEWS",IF(ISNUMBER(H1084),"MATCHED","MISSING WHARTON"))</x:f>
        <x:v>MATCHED</x:v>
      </x:c>
    </x:row>
    <x:row r="1085">
      <x:c r="A1085" t="str">
        <x:v>31-33</x:v>
      </x:c>
      <x:c r="B1085" t="str">
        <x:v>Manufacturing</x:v>
      </x:c>
      <x:c r="C1085" t="str">
        <x:v>13-2072</x:v>
      </x:c>
      <x:c r="D1085" t="str">
        <x:v>Loan Officers</x:v>
      </x:c>
      <x:c r="E1085" s="22"/>
      <x:c r="F1085" s="22" t="n">
        <x:v>83060</x:v>
      </x:c>
      <x:c r="G1085" s="22" t="str">
        <x:f>IF(OR(E1085="",F1085=""),"",E1085*F1085)</x:f>
      </x:c>
      <x:c r="H1085" s="36" t="n">
        <x:v>0.805</x:v>
      </x:c>
      <x:c r="I1085" s="22" t="str">
        <x:f>IF(G1085="","",IF(ISNUMBER(H1085),G1085,""))</x:f>
      </x:c>
      <x:c r="J1085" s="22" t="str">
        <x:f>IF(I1085="","",I1085*H1085)</x:f>
      </x:c>
      <x:c r="K1085" t="str">
        <x:f>IF(G1085="","MISSING OEWS",IF(ISNUMBER(H1085),"MATCHED","MISSING WHARTON"))</x:f>
        <x:v>MISSING OEWS</x:v>
      </x:c>
    </x:row>
    <x:row r="1086">
      <x:c r="A1086" t="str">
        <x:v>31-33</x:v>
      </x:c>
      <x:c r="B1086" t="str">
        <x:v>Manufacturing</x:v>
      </x:c>
      <x:c r="C1086" t="str">
        <x:v>13-2099</x:v>
      </x:c>
      <x:c r="D1086" t="str">
        <x:v>Financial Specialists, All Other</x:v>
      </x:c>
      <x:c r="E1086" s="22" t="n">
        <x:v>2220</x:v>
      </x:c>
      <x:c r="F1086" s="22" t="n">
        <x:v>105610</x:v>
      </x:c>
      <x:c r="G1086" s="22" t="n">
        <x:f>IF(OR(E1086="",F1086=""),"",E1086*F1086)</x:f>
        <x:v>234454200</x:v>
      </x:c>
      <x:c r="H1086" s="36" t="n">
        <x:v>0.6192</x:v>
      </x:c>
      <x:c r="I1086" s="22" t="n">
        <x:f>IF(G1086="","",IF(ISNUMBER(H1086),G1086,""))</x:f>
        <x:v>234454200</x:v>
      </x:c>
      <x:c r="J1086" s="22" t="n">
        <x:f>IF(I1086="","",I1086*H1086)</x:f>
        <x:v>145174040.64</x:v>
      </x:c>
      <x:c r="K1086" t="str">
        <x:f>IF(G1086="","MISSING OEWS",IF(ISNUMBER(H1086),"MATCHED","MISSING WHARTON"))</x:f>
        <x:v>MATCHED</x:v>
      </x:c>
    </x:row>
    <x:row r="1087">
      <x:c r="A1087" t="str">
        <x:v>31-33</x:v>
      </x:c>
      <x:c r="B1087" t="str">
        <x:v>Manufacturing</x:v>
      </x:c>
      <x:c r="C1087" t="str">
        <x:v>15-1211</x:v>
      </x:c>
      <x:c r="D1087" t="str">
        <x:v>Computer Systems Analysts</x:v>
      </x:c>
      <x:c r="E1087" s="22" t="n">
        <x:v>23870</x:v>
      </x:c>
      <x:c r="F1087" s="22" t="n">
        <x:v>118200</x:v>
      </x:c>
      <x:c r="G1087" s="22" t="n">
        <x:f>IF(OR(E1087="",F1087=""),"",E1087*F1087)</x:f>
        <x:v>2821434000</x:v>
      </x:c>
      <x:c r="H1087" s="36" t="n">
        <x:v>0.6388</x:v>
      </x:c>
      <x:c r="I1087" s="22" t="n">
        <x:f>IF(G1087="","",IF(ISNUMBER(H1087),G1087,""))</x:f>
        <x:v>2821434000</x:v>
      </x:c>
      <x:c r="J1087" s="22" t="n">
        <x:f>IF(I1087="","",I1087*H1087)</x:f>
        <x:v>1802332039.2</x:v>
      </x:c>
      <x:c r="K1087" t="str">
        <x:f>IF(G1087="","MISSING OEWS",IF(ISNUMBER(H1087),"MATCHED","MISSING WHARTON"))</x:f>
        <x:v>MATCHED</x:v>
      </x:c>
    </x:row>
    <x:row r="1088">
      <x:c r="A1088" t="str">
        <x:v>31-33</x:v>
      </x:c>
      <x:c r="B1088" t="str">
        <x:v>Manufacturing</x:v>
      </x:c>
      <x:c r="C1088" t="str">
        <x:v>15-1212</x:v>
      </x:c>
      <x:c r="D1088" t="str">
        <x:v>Information Security Analysts</x:v>
      </x:c>
      <x:c r="E1088" s="22" t="n">
        <x:v>9870</x:v>
      </x:c>
      <x:c r="F1088" s="22" t="n">
        <x:v>132510</x:v>
      </x:c>
      <x:c r="G1088" s="22" t="n">
        <x:f>IF(OR(E1088="",F1088=""),"",E1088*F1088)</x:f>
        <x:v>1307873700</x:v>
      </x:c>
      <x:c r="H1088" s="36" t="n">
        <x:v>0.6292</x:v>
      </x:c>
      <x:c r="I1088" s="22" t="n">
        <x:f>IF(G1088="","",IF(ISNUMBER(H1088),G1088,""))</x:f>
        <x:v>1307873700</x:v>
      </x:c>
      <x:c r="J1088" s="22" t="n">
        <x:f>IF(I1088="","",I1088*H1088)</x:f>
        <x:v>822914132.04</x:v>
      </x:c>
      <x:c r="K1088" t="str">
        <x:f>IF(G1088="","MISSING OEWS",IF(ISNUMBER(H1088),"MATCHED","MISSING WHARTON"))</x:f>
        <x:v>MATCHED</x:v>
      </x:c>
    </x:row>
    <x:row r="1089">
      <x:c r="A1089" t="str">
        <x:v>31-33</x:v>
      </x:c>
      <x:c r="B1089" t="str">
        <x:v>Manufacturing</x:v>
      </x:c>
      <x:c r="C1089" t="str">
        <x:v>15-1221</x:v>
      </x:c>
      <x:c r="D1089" t="str">
        <x:v>Computer and Information Research Scientists</x:v>
      </x:c>
      <x:c r="E1089" s="22" t="n">
        <x:v>1680</x:v>
      </x:c>
      <x:c r="F1089" s="22" t="n">
        <x:v>199840</x:v>
      </x:c>
      <x:c r="G1089" s="22" t="n">
        <x:f>IF(OR(E1089="",F1089=""),"",E1089*F1089)</x:f>
        <x:v>335731200</x:v>
      </x:c>
      <x:c r="H1089" s="36" t="n">
        <x:v>0.39</x:v>
      </x:c>
      <x:c r="I1089" s="22" t="n">
        <x:f>IF(G1089="","",IF(ISNUMBER(H1089),G1089,""))</x:f>
        <x:v>335731200</x:v>
      </x:c>
      <x:c r="J1089" s="22" t="n">
        <x:f>IF(I1089="","",I1089*H1089)</x:f>
        <x:v>130935168</x:v>
      </x:c>
      <x:c r="K1089" t="str">
        <x:f>IF(G1089="","MISSING OEWS",IF(ISNUMBER(H1089),"MATCHED","MISSING WHARTON"))</x:f>
        <x:v>MATCHED</x:v>
      </x:c>
    </x:row>
    <x:row r="1090">
      <x:c r="A1090" t="str">
        <x:v>31-33</x:v>
      </x:c>
      <x:c r="B1090" t="str">
        <x:v>Manufacturing</x:v>
      </x:c>
      <x:c r="C1090" t="str">
        <x:v>15-1231</x:v>
      </x:c>
      <x:c r="D1090" t="str">
        <x:v>Computer Network Support Specialists</x:v>
      </x:c>
      <x:c r="E1090" s="22" t="n">
        <x:v>6180</x:v>
      </x:c>
      <x:c r="F1090" s="22" t="n">
        <x:v>85240</x:v>
      </x:c>
      <x:c r="G1090" s="22" t="n">
        <x:f>IF(OR(E1090="",F1090=""),"",E1090*F1090)</x:f>
        <x:v>526783200</x:v>
      </x:c>
      <x:c r="H1090" s="36" t="n">
        <x:v>0.7095999999999999</x:v>
      </x:c>
      <x:c r="I1090" s="22" t="n">
        <x:f>IF(G1090="","",IF(ISNUMBER(H1090),G1090,""))</x:f>
        <x:v>526783200</x:v>
      </x:c>
      <x:c r="J1090" s="22" t="n">
        <x:f>IF(I1090="","",I1090*H1090)</x:f>
        <x:v>373805358.71999997</x:v>
      </x:c>
      <x:c r="K1090" t="str">
        <x:f>IF(G1090="","MISSING OEWS",IF(ISNUMBER(H1090),"MATCHED","MISSING WHARTON"))</x:f>
        <x:v>MATCHED</x:v>
      </x:c>
    </x:row>
    <x:row r="1091">
      <x:c r="A1091" t="str">
        <x:v>31-33</x:v>
      </x:c>
      <x:c r="B1091" t="str">
        <x:v>Manufacturing</x:v>
      </x:c>
      <x:c r="C1091" t="str">
        <x:v>15-1232</x:v>
      </x:c>
      <x:c r="D1091" t="str">
        <x:v>Computer User Support Specialists</x:v>
      </x:c>
      <x:c r="E1091" s="22" t="n">
        <x:v>31700</x:v>
      </x:c>
      <x:c r="F1091" s="22" t="n">
        <x:v>72210</x:v>
      </x:c>
      <x:c r="G1091" s="22" t="n">
        <x:f>IF(OR(E1091="",F1091=""),"",E1091*F1091)</x:f>
        <x:v>2289057000</x:v>
      </x:c>
      <x:c r="H1091" s="36" t="n">
        <x:v>0.6062</x:v>
      </x:c>
      <x:c r="I1091" s="22" t="n">
        <x:f>IF(G1091="","",IF(ISNUMBER(H1091),G1091,""))</x:f>
        <x:v>2289057000</x:v>
      </x:c>
      <x:c r="J1091" s="22" t="n">
        <x:f>IF(I1091="","",I1091*H1091)</x:f>
        <x:v>1387626353.3999999</x:v>
      </x:c>
      <x:c r="K1091" t="str">
        <x:f>IF(G1091="","MISSING OEWS",IF(ISNUMBER(H1091),"MATCHED","MISSING WHARTON"))</x:f>
        <x:v>MATCHED</x:v>
      </x:c>
    </x:row>
    <x:row r="1092">
      <x:c r="A1092" t="str">
        <x:v>31-33</x:v>
      </x:c>
      <x:c r="B1092" t="str">
        <x:v>Manufacturing</x:v>
      </x:c>
      <x:c r="C1092" t="str">
        <x:v>15-1241</x:v>
      </x:c>
      <x:c r="D1092" t="str">
        <x:v>Computer Network Architects</x:v>
      </x:c>
      <x:c r="E1092" s="22" t="n">
        <x:v>7480</x:v>
      </x:c>
      <x:c r="F1092" s="22" t="n">
        <x:v>142540</x:v>
      </x:c>
      <x:c r="G1092" s="22" t="n">
        <x:f>IF(OR(E1092="",F1092=""),"",E1092*F1092)</x:f>
        <x:v>1066199200</x:v>
      </x:c>
      <x:c r="H1092" s="36" t="n">
        <x:v>0.6278</x:v>
      </x:c>
      <x:c r="I1092" s="22" t="n">
        <x:f>IF(G1092="","",IF(ISNUMBER(H1092),G1092,""))</x:f>
        <x:v>1066199200</x:v>
      </x:c>
      <x:c r="J1092" s="22" t="n">
        <x:f>IF(I1092="","",I1092*H1092)</x:f>
        <x:v>669359857.76</x:v>
      </x:c>
      <x:c r="K1092" t="str">
        <x:f>IF(G1092="","MISSING OEWS",IF(ISNUMBER(H1092),"MATCHED","MISSING WHARTON"))</x:f>
        <x:v>MATCHED</x:v>
      </x:c>
    </x:row>
    <x:row r="1093">
      <x:c r="A1093" t="str">
        <x:v>31-33</x:v>
      </x:c>
      <x:c r="B1093" t="str">
        <x:v>Manufacturing</x:v>
      </x:c>
      <x:c r="C1093" t="str">
        <x:v>15-1242</x:v>
      </x:c>
      <x:c r="D1093" t="str">
        <x:v>Database Administrators</x:v>
      </x:c>
      <x:c r="E1093" s="22" t="n">
        <x:v>2920</x:v>
      </x:c>
      <x:c r="F1093" s="22" t="n">
        <x:v>105760</x:v>
      </x:c>
      <x:c r="G1093" s="22" t="n">
        <x:f>IF(OR(E1093="",F1093=""),"",E1093*F1093)</x:f>
        <x:v>308819200</x:v>
      </x:c>
      <x:c r="H1093" s="36" t="n">
        <x:v>0.8389</x:v>
      </x:c>
      <x:c r="I1093" s="22" t="n">
        <x:f>IF(G1093="","",IF(ISNUMBER(H1093),G1093,""))</x:f>
        <x:v>308819200</x:v>
      </x:c>
      <x:c r="J1093" s="22" t="n">
        <x:f>IF(I1093="","",I1093*H1093)</x:f>
        <x:v>259068426.88</x:v>
      </x:c>
      <x:c r="K1093" t="str">
        <x:f>IF(G1093="","MISSING OEWS",IF(ISNUMBER(H1093),"MATCHED","MISSING WHARTON"))</x:f>
        <x:v>MATCHED</x:v>
      </x:c>
    </x:row>
    <x:row r="1094">
      <x:c r="A1094" t="str">
        <x:v>31-33</x:v>
      </x:c>
      <x:c r="B1094" t="str">
        <x:v>Manufacturing</x:v>
      </x:c>
      <x:c r="C1094" t="str">
        <x:v>15-1243</x:v>
      </x:c>
      <x:c r="D1094" t="str">
        <x:v>Database Architects</x:v>
      </x:c>
      <x:c r="E1094" s="22" t="n">
        <x:v>1630</x:v>
      </x:c>
      <x:c r="F1094" s="22" t="n">
        <x:v>139720</x:v>
      </x:c>
      <x:c r="G1094" s="22" t="n">
        <x:f>IF(OR(E1094="",F1094=""),"",E1094*F1094)</x:f>
        <x:v>227743600</x:v>
      </x:c>
      <x:c r="H1094" s="36" t="n">
        <x:v>0.8502</x:v>
      </x:c>
      <x:c r="I1094" s="22" t="n">
        <x:f>IF(G1094="","",IF(ISNUMBER(H1094),G1094,""))</x:f>
        <x:v>227743600</x:v>
      </x:c>
      <x:c r="J1094" s="22" t="n">
        <x:f>IF(I1094="","",I1094*H1094)</x:f>
        <x:v>193627608.72</x:v>
      </x:c>
      <x:c r="K1094" t="str">
        <x:f>IF(G1094="","MISSING OEWS",IF(ISNUMBER(H1094),"MATCHED","MISSING WHARTON"))</x:f>
        <x:v>MATCHED</x:v>
      </x:c>
    </x:row>
    <x:row r="1095">
      <x:c r="A1095" t="str">
        <x:v>31-33</x:v>
      </x:c>
      <x:c r="B1095" t="str">
        <x:v>Manufacturing</x:v>
      </x:c>
      <x:c r="C1095" t="str">
        <x:v>15-1244</x:v>
      </x:c>
      <x:c r="D1095" t="str">
        <x:v>Network and Computer Systems Administrators</x:v>
      </x:c>
      <x:c r="E1095" s="22" t="n">
        <x:v>21100</x:v>
      </x:c>
      <x:c r="F1095" s="22" t="n">
        <x:v>105220</x:v>
      </x:c>
      <x:c r="G1095" s="22" t="n">
        <x:f>IF(OR(E1095="",F1095=""),"",E1095*F1095)</x:f>
        <x:v>2220142000</x:v>
      </x:c>
      <x:c r="H1095" s="36" t="n">
        <x:v>0.695</x:v>
      </x:c>
      <x:c r="I1095" s="22" t="n">
        <x:f>IF(G1095="","",IF(ISNUMBER(H1095),G1095,""))</x:f>
        <x:v>2220142000</x:v>
      </x:c>
      <x:c r="J1095" s="22" t="n">
        <x:f>IF(I1095="","",I1095*H1095)</x:f>
        <x:v>1542998690</x:v>
      </x:c>
      <x:c r="K1095" t="str">
        <x:f>IF(G1095="","MISSING OEWS",IF(ISNUMBER(H1095),"MATCHED","MISSING WHARTON"))</x:f>
        <x:v>MATCHED</x:v>
      </x:c>
    </x:row>
    <x:row r="1096">
      <x:c r="A1096" t="str">
        <x:v>31-33</x:v>
      </x:c>
      <x:c r="B1096" t="str">
        <x:v>Manufacturing</x:v>
      </x:c>
      <x:c r="C1096" t="str">
        <x:v>15-1251</x:v>
      </x:c>
      <x:c r="D1096" t="str">
        <x:v>Computer Programmers</x:v>
      </x:c>
      <x:c r="E1096" s="22" t="n">
        <x:v>7360</x:v>
      </x:c>
      <x:c r="F1096" s="22" t="n">
        <x:v>105260</x:v>
      </x:c>
      <x:c r="G1096" s="22" t="n">
        <x:f>IF(OR(E1096="",F1096=""),"",E1096*F1096)</x:f>
        <x:v>774713600</x:v>
      </x:c>
      <x:c r="H1096" s="36" t="n">
        <x:v>0.6823999999999999</x:v>
      </x:c>
      <x:c r="I1096" s="22" t="n">
        <x:f>IF(G1096="","",IF(ISNUMBER(H1096),G1096,""))</x:f>
        <x:v>774713600</x:v>
      </x:c>
      <x:c r="J1096" s="22" t="n">
        <x:f>IF(I1096="","",I1096*H1096)</x:f>
        <x:v>528664560.6399999</x:v>
      </x:c>
      <x:c r="K1096" t="str">
        <x:f>IF(G1096="","MISSING OEWS",IF(ISNUMBER(H1096),"MATCHED","MISSING WHARTON"))</x:f>
        <x:v>MATCHED</x:v>
      </x:c>
    </x:row>
    <x:row r="1097">
      <x:c r="A1097" t="str">
        <x:v>31-33</x:v>
      </x:c>
      <x:c r="B1097" t="str">
        <x:v>Manufacturing</x:v>
      </x:c>
      <x:c r="C1097" t="str">
        <x:v>15-1252</x:v>
      </x:c>
      <x:c r="D1097" t="str">
        <x:v>Software Developers</x:v>
      </x:c>
      <x:c r="E1097" s="22" t="n">
        <x:v>136390</x:v>
      </x:c>
      <x:c r="F1097" s="22" t="n">
        <x:v>147420</x:v>
      </x:c>
      <x:c r="G1097" s="22" t="n">
        <x:f>IF(OR(E1097="",F1097=""),"",E1097*F1097)</x:f>
        <x:v>20106613800</x:v>
      </x:c>
      <x:c r="H1097" s="36" t="n">
        <x:v>0.5211</x:v>
      </x:c>
      <x:c r="I1097" s="22" t="n">
        <x:f>IF(G1097="","",IF(ISNUMBER(H1097),G1097,""))</x:f>
        <x:v>20106613800</x:v>
      </x:c>
      <x:c r="J1097" s="22" t="n">
        <x:f>IF(I1097="","",I1097*H1097)</x:f>
        <x:v>10477556451.18</x:v>
      </x:c>
      <x:c r="K1097" t="str">
        <x:f>IF(G1097="","MISSING OEWS",IF(ISNUMBER(H1097),"MATCHED","MISSING WHARTON"))</x:f>
        <x:v>MATCHED</x:v>
      </x:c>
    </x:row>
    <x:row r="1098">
      <x:c r="A1098" t="str">
        <x:v>31-33</x:v>
      </x:c>
      <x:c r="B1098" t="str">
        <x:v>Manufacturing</x:v>
      </x:c>
      <x:c r="C1098" t="str">
        <x:v>15-1253</x:v>
      </x:c>
      <x:c r="D1098" t="str">
        <x:v>Software Quality Assurance Analysts and Testers</x:v>
      </x:c>
      <x:c r="E1098" s="22" t="n">
        <x:v>16230</x:v>
      </x:c>
      <x:c r="F1098" s="22" t="n">
        <x:v>130710</x:v>
      </x:c>
      <x:c r="G1098" s="22" t="n">
        <x:f>IF(OR(E1098="",F1098=""),"",E1098*F1098)</x:f>
        <x:v>2121423300</x:v>
      </x:c>
      <x:c r="H1098" s="36" t="n">
        <x:v>0.8117</x:v>
      </x:c>
      <x:c r="I1098" s="22" t="n">
        <x:f>IF(G1098="","",IF(ISNUMBER(H1098),G1098,""))</x:f>
        <x:v>2121423300</x:v>
      </x:c>
      <x:c r="J1098" s="22" t="n">
        <x:f>IF(I1098="","",I1098*H1098)</x:f>
        <x:v>1721959292.61</x:v>
      </x:c>
      <x:c r="K1098" t="str">
        <x:f>IF(G1098="","MISSING OEWS",IF(ISNUMBER(H1098),"MATCHED","MISSING WHARTON"))</x:f>
        <x:v>MATCHED</x:v>
      </x:c>
    </x:row>
    <x:row r="1099">
      <x:c r="A1099" t="str">
        <x:v>31-33</x:v>
      </x:c>
      <x:c r="B1099" t="str">
        <x:v>Manufacturing</x:v>
      </x:c>
      <x:c r="C1099" t="str">
        <x:v>15-1254</x:v>
      </x:c>
      <x:c r="D1099" t="str">
        <x:v>Web Developers</x:v>
      </x:c>
      <x:c r="E1099" s="22" t="n">
        <x:v>2550</x:v>
      </x:c>
      <x:c r="F1099" s="22" t="n">
        <x:v>97490</x:v>
      </x:c>
      <x:c r="G1099" s="22" t="n">
        <x:f>IF(OR(E1099="",F1099=""),"",E1099*F1099)</x:f>
        <x:v>248599500</x:v>
      </x:c>
      <x:c r="H1099" s="36" t="n">
        <x:v>0.8276</x:v>
      </x:c>
      <x:c r="I1099" s="22" t="n">
        <x:f>IF(G1099="","",IF(ISNUMBER(H1099),G1099,""))</x:f>
        <x:v>248599500</x:v>
      </x:c>
      <x:c r="J1099" s="22" t="n">
        <x:f>IF(I1099="","",I1099*H1099)</x:f>
        <x:v>205740946.2</x:v>
      </x:c>
      <x:c r="K1099" t="str">
        <x:f>IF(G1099="","MISSING OEWS",IF(ISNUMBER(H1099),"MATCHED","MISSING WHARTON"))</x:f>
        <x:v>MATCHED</x:v>
      </x:c>
    </x:row>
    <x:row r="1100">
      <x:c r="A1100" t="str">
        <x:v>31-33</x:v>
      </x:c>
      <x:c r="B1100" t="str">
        <x:v>Manufacturing</x:v>
      </x:c>
      <x:c r="C1100" t="str">
        <x:v>15-1255</x:v>
      </x:c>
      <x:c r="D1100" t="str">
        <x:v>Web and Digital Interface Designers</x:v>
      </x:c>
      <x:c r="E1100" s="22" t="n">
        <x:v>3640</x:v>
      </x:c>
      <x:c r="F1100" s="22" t="n">
        <x:v>116840</x:v>
      </x:c>
      <x:c r="G1100" s="22" t="n">
        <x:f>IF(OR(E1100="",F1100=""),"",E1100*F1100)</x:f>
        <x:v>425297600</x:v>
      </x:c>
      <x:c r="H1100" s="36" t="n">
        <x:v>0.6827</x:v>
      </x:c>
      <x:c r="I1100" s="22" t="n">
        <x:f>IF(G1100="","",IF(ISNUMBER(H1100),G1100,""))</x:f>
        <x:v>425297600</x:v>
      </x:c>
      <x:c r="J1100" s="22" t="n">
        <x:f>IF(I1100="","",I1100*H1100)</x:f>
        <x:v>290350671.52</x:v>
      </x:c>
      <x:c r="K1100" t="str">
        <x:f>IF(G1100="","MISSING OEWS",IF(ISNUMBER(H1100),"MATCHED","MISSING WHARTON"))</x:f>
        <x:v>MATCHED</x:v>
      </x:c>
    </x:row>
    <x:row r="1101">
      <x:c r="A1101" t="str">
        <x:v>31-33</x:v>
      </x:c>
      <x:c r="B1101" t="str">
        <x:v>Manufacturing</x:v>
      </x:c>
      <x:c r="C1101" t="str">
        <x:v>15-1299</x:v>
      </x:c>
      <x:c r="D1101" t="str">
        <x:v>Computer Occupations, All Other</x:v>
      </x:c>
      <x:c r="E1101" s="22" t="n">
        <x:v>23360</x:v>
      </x:c>
      <x:c r="F1101" s="22" t="n">
        <x:v>117330</x:v>
      </x:c>
      <x:c r="G1101" s="22" t="n">
        <x:f>IF(OR(E1101="",F1101=""),"",E1101*F1101)</x:f>
        <x:v>2740828800</x:v>
      </x:c>
      <x:c r="H1101" s="36" t="n">
        <x:v>0.7425</x:v>
      </x:c>
      <x:c r="I1101" s="22" t="n">
        <x:f>IF(G1101="","",IF(ISNUMBER(H1101),G1101,""))</x:f>
        <x:v>2740828800</x:v>
      </x:c>
      <x:c r="J1101" s="22" t="n">
        <x:f>IF(I1101="","",I1101*H1101)</x:f>
        <x:v>2035065384.0000002</x:v>
      </x:c>
      <x:c r="K1101" t="str">
        <x:f>IF(G1101="","MISSING OEWS",IF(ISNUMBER(H1101),"MATCHED","MISSING WHARTON"))</x:f>
        <x:v>MATCHED</x:v>
      </x:c>
    </x:row>
    <x:row r="1102">
      <x:c r="A1102" t="str">
        <x:v>31-33</x:v>
      </x:c>
      <x:c r="B1102" t="str">
        <x:v>Manufacturing</x:v>
      </x:c>
      <x:c r="C1102" t="str">
        <x:v>15-2021</x:v>
      </x:c>
      <x:c r="D1102" t="str">
        <x:v>Mathematicians</x:v>
      </x:c>
      <x:c r="E1102" s="22" t="n">
        <x:v>130</x:v>
      </x:c>
      <x:c r="F1102" s="22" t="n">
        <x:v>147800</x:v>
      </x:c>
      <x:c r="G1102" s="22" t="n">
        <x:f>IF(OR(E1102="",F1102=""),"",E1102*F1102)</x:f>
        <x:v>19214000</x:v>
      </x:c>
      <x:c r="H1102" s="36" t="n">
        <x:v>0.5318</x:v>
      </x:c>
      <x:c r="I1102" s="22" t="n">
        <x:f>IF(G1102="","",IF(ISNUMBER(H1102),G1102,""))</x:f>
        <x:v>19214000</x:v>
      </x:c>
      <x:c r="J1102" s="22" t="n">
        <x:f>IF(I1102="","",I1102*H1102)</x:f>
        <x:v>10218005.200000001</x:v>
      </x:c>
      <x:c r="K1102" t="str">
        <x:f>IF(G1102="","MISSING OEWS",IF(ISNUMBER(H1102),"MATCHED","MISSING WHARTON"))</x:f>
        <x:v>MATCHED</x:v>
      </x:c>
    </x:row>
    <x:row r="1103">
      <x:c r="A1103" t="str">
        <x:v>31-33</x:v>
      </x:c>
      <x:c r="B1103" t="str">
        <x:v>Manufacturing</x:v>
      </x:c>
      <x:c r="C1103" t="str">
        <x:v>15-2031</x:v>
      </x:c>
      <x:c r="D1103" t="str">
        <x:v>Operations Research Analysts</x:v>
      </x:c>
      <x:c r="E1103" s="22" t="n">
        <x:v>4230</x:v>
      </x:c>
      <x:c r="F1103" s="22" t="n">
        <x:v>115270</x:v>
      </x:c>
      <x:c r="G1103" s="22" t="n">
        <x:f>IF(OR(E1103="",F1103=""),"",E1103*F1103)</x:f>
        <x:v>487592100</x:v>
      </x:c>
      <x:c r="H1103" s="36" t="n">
        <x:v>0.6031</x:v>
      </x:c>
      <x:c r="I1103" s="22" t="n">
        <x:f>IF(G1103="","",IF(ISNUMBER(H1103),G1103,""))</x:f>
        <x:v>487592100</x:v>
      </x:c>
      <x:c r="J1103" s="22" t="n">
        <x:f>IF(I1103="","",I1103*H1103)</x:f>
        <x:v>294066795.51</x:v>
      </x:c>
      <x:c r="K1103" t="str">
        <x:f>IF(G1103="","MISSING OEWS",IF(ISNUMBER(H1103),"MATCHED","MISSING WHARTON"))</x:f>
        <x:v>MATCHED</x:v>
      </x:c>
    </x:row>
    <x:row r="1104">
      <x:c r="A1104" t="str">
        <x:v>31-33</x:v>
      </x:c>
      <x:c r="B1104" t="str">
        <x:v>Manufacturing</x:v>
      </x:c>
      <x:c r="C1104" t="str">
        <x:v>15-2041</x:v>
      </x:c>
      <x:c r="D1104" t="str">
        <x:v>Statisticians</x:v>
      </x:c>
      <x:c r="E1104" s="22" t="n">
        <x:v>570</x:v>
      </x:c>
      <x:c r="F1104" s="22" t="n">
        <x:v>132830</x:v>
      </x:c>
      <x:c r="G1104" s="22" t="n">
        <x:f>IF(OR(E1104="",F1104=""),"",E1104*F1104)</x:f>
        <x:v>75713100</x:v>
      </x:c>
      <x:c r="H1104" s="36" t="n">
        <x:v>0.7282</x:v>
      </x:c>
      <x:c r="I1104" s="22" t="n">
        <x:f>IF(G1104="","",IF(ISNUMBER(H1104),G1104,""))</x:f>
        <x:v>75713100</x:v>
      </x:c>
      <x:c r="J1104" s="22" t="n">
        <x:f>IF(I1104="","",I1104*H1104)</x:f>
        <x:v>55134279.419999994</x:v>
      </x:c>
      <x:c r="K1104" t="str">
        <x:f>IF(G1104="","MISSING OEWS",IF(ISNUMBER(H1104),"MATCHED","MISSING WHARTON"))</x:f>
        <x:v>MATCHED</x:v>
      </x:c>
    </x:row>
    <x:row r="1105">
      <x:c r="A1105" t="str">
        <x:v>31-33</x:v>
      </x:c>
      <x:c r="B1105" t="str">
        <x:v>Manufacturing</x:v>
      </x:c>
      <x:c r="C1105" t="str">
        <x:v>15-2051</x:v>
      </x:c>
      <x:c r="D1105" t="str">
        <x:v>Data Scientists</x:v>
      </x:c>
      <x:c r="E1105" s="22" t="n">
        <x:v>10400</x:v>
      </x:c>
      <x:c r="F1105" s="22" t="n">
        <x:v>125990</x:v>
      </x:c>
      <x:c r="G1105" s="22" t="n">
        <x:f>IF(OR(E1105="",F1105=""),"",E1105*F1105)</x:f>
        <x:v>1310296000</x:v>
      </x:c>
      <x:c r="H1105" s="36" t="n">
        <x:v>0.8228</x:v>
      </x:c>
      <x:c r="I1105" s="22" t="n">
        <x:f>IF(G1105="","",IF(ISNUMBER(H1105),G1105,""))</x:f>
        <x:v>1310296000</x:v>
      </x:c>
      <x:c r="J1105" s="22" t="n">
        <x:f>IF(I1105="","",I1105*H1105)</x:f>
        <x:v>1078111548.8</x:v>
      </x:c>
      <x:c r="K1105" t="str">
        <x:f>IF(G1105="","MISSING OEWS",IF(ISNUMBER(H1105),"MATCHED","MISSING WHARTON"))</x:f>
        <x:v>MATCHED</x:v>
      </x:c>
    </x:row>
    <x:row r="1106">
      <x:c r="A1106" t="str">
        <x:v>31-33</x:v>
      </x:c>
      <x:c r="B1106" t="str">
        <x:v>Manufacturing</x:v>
      </x:c>
      <x:c r="C1106" t="str">
        <x:v>15-2099</x:v>
      </x:c>
      <x:c r="D1106" t="str">
        <x:v>Mathematical Science Occupations, All Other</x:v>
      </x:c>
      <x:c r="E1106" s="22" t="n">
        <x:v>100</x:v>
      </x:c>
      <x:c r="F1106" s="22" t="n">
        <x:v>74550</x:v>
      </x:c>
      <x:c r="G1106" s="22" t="n">
        <x:f>IF(OR(E1106="",F1106=""),"",E1106*F1106)</x:f>
        <x:v>7455000</x:v>
      </x:c>
      <x:c r="H1106" s="36" t="n">
        <x:v>0.7711</x:v>
      </x:c>
      <x:c r="I1106" s="22" t="n">
        <x:f>IF(G1106="","",IF(ISNUMBER(H1106),G1106,""))</x:f>
        <x:v>7455000</x:v>
      </x:c>
      <x:c r="J1106" s="22" t="n">
        <x:f>IF(I1106="","",I1106*H1106)</x:f>
        <x:v>5748550.5</x:v>
      </x:c>
      <x:c r="K1106" t="str">
        <x:f>IF(G1106="","MISSING OEWS",IF(ISNUMBER(H1106),"MATCHED","MISSING WHARTON"))</x:f>
        <x:v>MATCHED</x:v>
      </x:c>
    </x:row>
    <x:row r="1107">
      <x:c r="A1107" t="str">
        <x:v>31-33</x:v>
      </x:c>
      <x:c r="B1107" t="str">
        <x:v>Manufacturing</x:v>
      </x:c>
      <x:c r="C1107" t="str">
        <x:v>17-1011</x:v>
      </x:c>
      <x:c r="D1107" t="str">
        <x:v>Architects, Except Landscape and Naval</x:v>
      </x:c>
      <x:c r="E1107" s="22" t="n">
        <x:v>350</x:v>
      </x:c>
      <x:c r="F1107" s="22"/>
      <x:c r="G1107" s="22" t="str">
        <x:f>IF(OR(E1107="",F1107=""),"",E1107*F1107)</x:f>
      </x:c>
      <x:c r="H1107" s="36" t="n">
        <x:v>0.5375</x:v>
      </x:c>
      <x:c r="I1107" s="22" t="str">
        <x:f>IF(G1107="","",IF(ISNUMBER(H1107),G1107,""))</x:f>
      </x:c>
      <x:c r="J1107" s="22" t="str">
        <x:f>IF(I1107="","",I1107*H1107)</x:f>
      </x:c>
      <x:c r="K1107" t="str">
        <x:f>IF(G1107="","MISSING OEWS",IF(ISNUMBER(H1107),"MATCHED","MISSING WHARTON"))</x:f>
        <x:v>MISSING OEWS</x:v>
      </x:c>
    </x:row>
    <x:row r="1108">
      <x:c r="A1108" t="str">
        <x:v>31-33</x:v>
      </x:c>
      <x:c r="B1108" t="str">
        <x:v>Manufacturing</x:v>
      </x:c>
      <x:c r="C1108" t="str">
        <x:v>17-1021</x:v>
      </x:c>
      <x:c r="D1108" t="str">
        <x:v>Cartographers and Photogrammetrists</x:v>
      </x:c>
      <x:c r="E1108" s="22" t="n">
        <x:v>70</x:v>
      </x:c>
      <x:c r="F1108" s="22"/>
      <x:c r="G1108" s="22" t="str">
        <x:f>IF(OR(E1108="",F1108=""),"",E1108*F1108)</x:f>
      </x:c>
      <x:c r="H1108" s="36" t="n">
        <x:v>0.7929</x:v>
      </x:c>
      <x:c r="I1108" s="22" t="str">
        <x:f>IF(G1108="","",IF(ISNUMBER(H1108),G1108,""))</x:f>
      </x:c>
      <x:c r="J1108" s="22" t="str">
        <x:f>IF(I1108="","",I1108*H1108)</x:f>
      </x:c>
      <x:c r="K1108" t="str">
        <x:f>IF(G1108="","MISSING OEWS",IF(ISNUMBER(H1108),"MATCHED","MISSING WHARTON"))</x:f>
        <x:v>MISSING OEWS</x:v>
      </x:c>
    </x:row>
    <x:row r="1109">
      <x:c r="A1109" t="str">
        <x:v>31-33</x:v>
      </x:c>
      <x:c r="B1109" t="str">
        <x:v>Manufacturing</x:v>
      </x:c>
      <x:c r="C1109" t="str">
        <x:v>17-1022</x:v>
      </x:c>
      <x:c r="D1109" t="str">
        <x:v>Surveyors</x:v>
      </x:c>
      <x:c r="E1109" s="22" t="n">
        <x:v>90</x:v>
      </x:c>
      <x:c r="F1109" s="22" t="n">
        <x:v>69990</x:v>
      </x:c>
      <x:c r="G1109" s="22" t="n">
        <x:f>IF(OR(E1109="",F1109=""),"",E1109*F1109)</x:f>
        <x:v>6299100</x:v>
      </x:c>
      <x:c r="H1109" s="36" t="n">
        <x:v>0.3682</x:v>
      </x:c>
      <x:c r="I1109" s="22" t="n">
        <x:f>IF(G1109="","",IF(ISNUMBER(H1109),G1109,""))</x:f>
        <x:v>6299100</x:v>
      </x:c>
      <x:c r="J1109" s="22" t="n">
        <x:f>IF(I1109="","",I1109*H1109)</x:f>
        <x:v>2319328.62</x:v>
      </x:c>
      <x:c r="K1109" t="str">
        <x:f>IF(G1109="","MISSING OEWS",IF(ISNUMBER(H1109),"MATCHED","MISSING WHARTON"))</x:f>
        <x:v>MATCHED</x:v>
      </x:c>
    </x:row>
    <x:row r="1110">
      <x:c r="A1110" t="str">
        <x:v>31-33</x:v>
      </x:c>
      <x:c r="B1110" t="str">
        <x:v>Manufacturing</x:v>
      </x:c>
      <x:c r="C1110" t="str">
        <x:v>17-2011</x:v>
      </x:c>
      <x:c r="D1110" t="str">
        <x:v>Aerospace Engineers</x:v>
      </x:c>
      <x:c r="E1110" s="22" t="n">
        <x:v>32750</x:v>
      </x:c>
      <x:c r="F1110" s="22" t="n">
        <x:v>141790</x:v>
      </x:c>
      <x:c r="G1110" s="22" t="n">
        <x:f>IF(OR(E1110="",F1110=""),"",E1110*F1110)</x:f>
        <x:v>4643622500</x:v>
      </x:c>
      <x:c r="H1110" s="36" t="n">
        <x:v>0.5333</x:v>
      </x:c>
      <x:c r="I1110" s="22" t="n">
        <x:f>IF(G1110="","",IF(ISNUMBER(H1110),G1110,""))</x:f>
        <x:v>4643622500</x:v>
      </x:c>
      <x:c r="J1110" s="22" t="n">
        <x:f>IF(I1110="","",I1110*H1110)</x:f>
        <x:v>2476443879.25</x:v>
      </x:c>
      <x:c r="K1110" t="str">
        <x:f>IF(G1110="","MISSING OEWS",IF(ISNUMBER(H1110),"MATCHED","MISSING WHARTON"))</x:f>
        <x:v>MATCHED</x:v>
      </x:c>
    </x:row>
    <x:row r="1111">
      <x:c r="A1111" t="str">
        <x:v>31-33</x:v>
      </x:c>
      <x:c r="B1111" t="str">
        <x:v>Manufacturing</x:v>
      </x:c>
      <x:c r="C1111" t="str">
        <x:v>17-2021</x:v>
      </x:c>
      <x:c r="D1111" t="str">
        <x:v>Agricultural Engineers</x:v>
      </x:c>
      <x:c r="E1111" s="22" t="n">
        <x:v>170</x:v>
      </x:c>
      <x:c r="F1111" s="22" t="n">
        <x:v>105340</x:v>
      </x:c>
      <x:c r="G1111" s="22" t="n">
        <x:f>IF(OR(E1111="",F1111=""),"",E1111*F1111)</x:f>
        <x:v>17907800</x:v>
      </x:c>
      <x:c r="H1111" s="36" t="n">
        <x:v>0.1</x:v>
      </x:c>
      <x:c r="I1111" s="22" t="n">
        <x:f>IF(G1111="","",IF(ISNUMBER(H1111),G1111,""))</x:f>
        <x:v>17907800</x:v>
      </x:c>
      <x:c r="J1111" s="22" t="n">
        <x:f>IF(I1111="","",I1111*H1111)</x:f>
        <x:v>1790780</x:v>
      </x:c>
      <x:c r="K1111" t="str">
        <x:f>IF(G1111="","MISSING OEWS",IF(ISNUMBER(H1111),"MATCHED","MISSING WHARTON"))</x:f>
        <x:v>MATCHED</x:v>
      </x:c>
    </x:row>
    <x:row r="1112">
      <x:c r="A1112" t="str">
        <x:v>31-33</x:v>
      </x:c>
      <x:c r="B1112" t="str">
        <x:v>Manufacturing</x:v>
      </x:c>
      <x:c r="C1112" t="str">
        <x:v>17-2031</x:v>
      </x:c>
      <x:c r="D1112" t="str">
        <x:v>Bioengineers and Biomedical Engineers</x:v>
      </x:c>
      <x:c r="E1112" s="22" t="n">
        <x:v>6520</x:v>
      </x:c>
      <x:c r="F1112" s="22" t="n">
        <x:v>122640</x:v>
      </x:c>
      <x:c r="G1112" s="22" t="n">
        <x:f>IF(OR(E1112="",F1112=""),"",E1112*F1112)</x:f>
        <x:v>799612800</x:v>
      </x:c>
      <x:c r="H1112" s="36" t="n">
        <x:v>0.4067</x:v>
      </x:c>
      <x:c r="I1112" s="22" t="n">
        <x:f>IF(G1112="","",IF(ISNUMBER(H1112),G1112,""))</x:f>
        <x:v>799612800</x:v>
      </x:c>
      <x:c r="J1112" s="22" t="n">
        <x:f>IF(I1112="","",I1112*H1112)</x:f>
        <x:v>325202525.76</x:v>
      </x:c>
      <x:c r="K1112" t="str">
        <x:f>IF(G1112="","MISSING OEWS",IF(ISNUMBER(H1112),"MATCHED","MISSING WHARTON"))</x:f>
        <x:v>MATCHED</x:v>
      </x:c>
    </x:row>
    <x:row r="1113">
      <x:c r="A1113" t="str">
        <x:v>31-33</x:v>
      </x:c>
      <x:c r="B1113" t="str">
        <x:v>Manufacturing</x:v>
      </x:c>
      <x:c r="C1113" t="str">
        <x:v>17-2041</x:v>
      </x:c>
      <x:c r="D1113" t="str">
        <x:v>Chemical Engineers</x:v>
      </x:c>
      <x:c r="E1113" s="22" t="n">
        <x:v>10860</x:v>
      </x:c>
      <x:c r="F1113" s="22" t="n">
        <x:v>126110</x:v>
      </x:c>
      <x:c r="G1113" s="22" t="n">
        <x:f>IF(OR(E1113="",F1113=""),"",E1113*F1113)</x:f>
        <x:v>1369554600</x:v>
      </x:c>
      <x:c r="H1113" s="36" t="n">
        <x:v>0.3615</x:v>
      </x:c>
      <x:c r="I1113" s="22" t="n">
        <x:f>IF(G1113="","",IF(ISNUMBER(H1113),G1113,""))</x:f>
        <x:v>1369554600</x:v>
      </x:c>
      <x:c r="J1113" s="22" t="n">
        <x:f>IF(I1113="","",I1113*H1113)</x:f>
        <x:v>495093987.9</x:v>
      </x:c>
      <x:c r="K1113" t="str">
        <x:f>IF(G1113="","MISSING OEWS",IF(ISNUMBER(H1113),"MATCHED","MISSING WHARTON"))</x:f>
        <x:v>MATCHED</x:v>
      </x:c>
    </x:row>
    <x:row r="1114">
      <x:c r="A1114" t="str">
        <x:v>31-33</x:v>
      </x:c>
      <x:c r="B1114" t="str">
        <x:v>Manufacturing</x:v>
      </x:c>
      <x:c r="C1114" t="str">
        <x:v>17-2051</x:v>
      </x:c>
      <x:c r="D1114" t="str">
        <x:v>Civil Engineers</x:v>
      </x:c>
      <x:c r="E1114" s="22" t="n">
        <x:v>4440</x:v>
      </x:c>
      <x:c r="F1114" s="22" t="n">
        <x:v>116430</x:v>
      </x:c>
      <x:c r="G1114" s="22" t="n">
        <x:f>IF(OR(E1114="",F1114=""),"",E1114*F1114)</x:f>
        <x:v>516949200</x:v>
      </x:c>
      <x:c r="H1114" s="36" t="n">
        <x:v>0.4218</x:v>
      </x:c>
      <x:c r="I1114" s="22" t="n">
        <x:f>IF(G1114="","",IF(ISNUMBER(H1114),G1114,""))</x:f>
        <x:v>516949200</x:v>
      </x:c>
      <x:c r="J1114" s="22" t="n">
        <x:f>IF(I1114="","",I1114*H1114)</x:f>
        <x:v>218049172.56</x:v>
      </x:c>
      <x:c r="K1114" t="str">
        <x:f>IF(G1114="","MISSING OEWS",IF(ISNUMBER(H1114),"MATCHED","MISSING WHARTON"))</x:f>
        <x:v>MATCHED</x:v>
      </x:c>
    </x:row>
    <x:row r="1115">
      <x:c r="A1115" t="str">
        <x:v>31-33</x:v>
      </x:c>
      <x:c r="B1115" t="str">
        <x:v>Manufacturing</x:v>
      </x:c>
      <x:c r="C1115" t="str">
        <x:v>17-2061</x:v>
      </x:c>
      <x:c r="D1115" t="str">
        <x:v>Computer Hardware Engineers</x:v>
      </x:c>
      <x:c r="E1115" s="22" t="n">
        <x:v>26270</x:v>
      </x:c>
      <x:c r="F1115" s="22" t="n">
        <x:v>160980</x:v>
      </x:c>
      <x:c r="G1115" s="22" t="n">
        <x:f>IF(OR(E1115="",F1115=""),"",E1115*F1115)</x:f>
        <x:v>4228944600</x:v>
      </x:c>
      <x:c r="H1115" s="36" t="n">
        <x:v>0.3639</x:v>
      </x:c>
      <x:c r="I1115" s="22" t="n">
        <x:f>IF(G1115="","",IF(ISNUMBER(H1115),G1115,""))</x:f>
        <x:v>4228944600</x:v>
      </x:c>
      <x:c r="J1115" s="22" t="n">
        <x:f>IF(I1115="","",I1115*H1115)</x:f>
        <x:v>1538912939.94</x:v>
      </x:c>
      <x:c r="K1115" t="str">
        <x:f>IF(G1115="","MISSING OEWS",IF(ISNUMBER(H1115),"MATCHED","MISSING WHARTON"))</x:f>
        <x:v>MATCHED</x:v>
      </x:c>
    </x:row>
    <x:row r="1116">
      <x:c r="A1116" t="str">
        <x:v>31-33</x:v>
      </x:c>
      <x:c r="B1116" t="str">
        <x:v>Manufacturing</x:v>
      </x:c>
      <x:c r="C1116" t="str">
        <x:v>17-2071</x:v>
      </x:c>
      <x:c r="D1116" t="str">
        <x:v>Electrical Engineers</x:v>
      </x:c>
      <x:c r="E1116" s="22" t="n">
        <x:v>57140</x:v>
      </x:c>
      <x:c r="F1116" s="22" t="n">
        <x:v>124440</x:v>
      </x:c>
      <x:c r="G1116" s="22" t="n">
        <x:f>IF(OR(E1116="",F1116=""),"",E1116*F1116)</x:f>
        <x:v>7110501600</x:v>
      </x:c>
      <x:c r="H1116" s="36" t="n">
        <x:v>0.35229999999999995</x:v>
      </x:c>
      <x:c r="I1116" s="22" t="n">
        <x:f>IF(G1116="","",IF(ISNUMBER(H1116),G1116,""))</x:f>
        <x:v>7110501600</x:v>
      </x:c>
      <x:c r="J1116" s="22" t="n">
        <x:f>IF(I1116="","",I1116*H1116)</x:f>
        <x:v>2505029713.68</x:v>
      </x:c>
      <x:c r="K1116" t="str">
        <x:f>IF(G1116="","MISSING OEWS",IF(ISNUMBER(H1116),"MATCHED","MISSING WHARTON"))</x:f>
        <x:v>MATCHED</x:v>
      </x:c>
    </x:row>
    <x:row r="1117">
      <x:c r="A1117" t="str">
        <x:v>31-33</x:v>
      </x:c>
      <x:c r="B1117" t="str">
        <x:v>Manufacturing</x:v>
      </x:c>
      <x:c r="C1117" t="str">
        <x:v>17-2072</x:v>
      </x:c>
      <x:c r="D1117" t="str">
        <x:v>Electronics Engineers, Except Computer</x:v>
      </x:c>
      <x:c r="E1117" s="22" t="n">
        <x:v>34710</x:v>
      </x:c>
      <x:c r="F1117" s="22" t="n">
        <x:v>143110</x:v>
      </x:c>
      <x:c r="G1117" s="22" t="n">
        <x:f>IF(OR(E1117="",F1117=""),"",E1117*F1117)</x:f>
        <x:v>4967348100</x:v>
      </x:c>
      <x:c r="H1117" s="36" t="n">
        <x:v>0.4536</x:v>
      </x:c>
      <x:c r="I1117" s="22" t="n">
        <x:f>IF(G1117="","",IF(ISNUMBER(H1117),G1117,""))</x:f>
        <x:v>4967348100</x:v>
      </x:c>
      <x:c r="J1117" s="22" t="n">
        <x:f>IF(I1117="","",I1117*H1117)</x:f>
        <x:v>2253189098.16</x:v>
      </x:c>
      <x:c r="K1117" t="str">
        <x:f>IF(G1117="","MISSING OEWS",IF(ISNUMBER(H1117),"MATCHED","MISSING WHARTON"))</x:f>
        <x:v>MATCHED</x:v>
      </x:c>
    </x:row>
    <x:row r="1118">
      <x:c r="A1118" t="str">
        <x:v>31-33</x:v>
      </x:c>
      <x:c r="B1118" t="str">
        <x:v>Manufacturing</x:v>
      </x:c>
      <x:c r="C1118" t="str">
        <x:v>17-2081</x:v>
      </x:c>
      <x:c r="D1118" t="str">
        <x:v>Environmental Engineers</x:v>
      </x:c>
      <x:c r="E1118" s="22" t="n">
        <x:v>2670</x:v>
      </x:c>
      <x:c r="F1118" s="22" t="n">
        <x:v>119580</x:v>
      </x:c>
      <x:c r="G1118" s="22" t="n">
        <x:f>IF(OR(E1118="",F1118=""),"",E1118*F1118)</x:f>
        <x:v>319278600</x:v>
      </x:c>
      <x:c r="H1118" s="36" t="n">
        <x:v>0.5196000000000001</x:v>
      </x:c>
      <x:c r="I1118" s="22" t="n">
        <x:f>IF(G1118="","",IF(ISNUMBER(H1118),G1118,""))</x:f>
        <x:v>319278600</x:v>
      </x:c>
      <x:c r="J1118" s="22" t="n">
        <x:f>IF(I1118="","",I1118*H1118)</x:f>
        <x:v>165897160.56000003</x:v>
      </x:c>
      <x:c r="K1118" t="str">
        <x:f>IF(G1118="","MISSING OEWS",IF(ISNUMBER(H1118),"MATCHED","MISSING WHARTON"))</x:f>
        <x:v>MATCHED</x:v>
      </x:c>
    </x:row>
    <x:row r="1119">
      <x:c r="A1119" t="str">
        <x:v>31-33</x:v>
      </x:c>
      <x:c r="B1119" t="str">
        <x:v>Manufacturing</x:v>
      </x:c>
      <x:c r="C1119" t="str">
        <x:v>17-2111</x:v>
      </x:c>
      <x:c r="D1119" t="str">
        <x:v>Health and Safety Engineers, Except Mining Safety Engineers and Inspectors</x:v>
      </x:c>
      <x:c r="E1119" s="22" t="n">
        <x:v>4840</x:v>
      </x:c>
      <x:c r="F1119" s="22" t="n">
        <x:v>120780</x:v>
      </x:c>
      <x:c r="G1119" s="22" t="n">
        <x:f>IF(OR(E1119="",F1119=""),"",E1119*F1119)</x:f>
        <x:v>584575200</x:v>
      </x:c>
      <x:c r="H1119" s="36" t="n">
        <x:v>0.2672</x:v>
      </x:c>
      <x:c r="I1119" s="22" t="n">
        <x:f>IF(G1119="","",IF(ISNUMBER(H1119),G1119,""))</x:f>
        <x:v>584575200</x:v>
      </x:c>
      <x:c r="J1119" s="22" t="n">
        <x:f>IF(I1119="","",I1119*H1119)</x:f>
        <x:v>156198493.44</x:v>
      </x:c>
      <x:c r="K1119" t="str">
        <x:f>IF(G1119="","MISSING OEWS",IF(ISNUMBER(H1119),"MATCHED","MISSING WHARTON"))</x:f>
        <x:v>MATCHED</x:v>
      </x:c>
    </x:row>
    <x:row r="1120">
      <x:c r="A1120" t="str">
        <x:v>31-33</x:v>
      </x:c>
      <x:c r="B1120" t="str">
        <x:v>Manufacturing</x:v>
      </x:c>
      <x:c r="C1120" t="str">
        <x:v>17-2112</x:v>
      </x:c>
      <x:c r="D1120" t="str">
        <x:v>Industrial Engineers</x:v>
      </x:c>
      <x:c r="E1120" s="22" t="n">
        <x:v>248860</x:v>
      </x:c>
      <x:c r="F1120" s="22" t="n">
        <x:v>106390</x:v>
      </x:c>
      <x:c r="G1120" s="22" t="n">
        <x:f>IF(OR(E1120="",F1120=""),"",E1120*F1120)</x:f>
        <x:v>26476215400</x:v>
      </x:c>
      <x:c r="H1120" s="36" t="n">
        <x:v>0.47859999999999997</x:v>
      </x:c>
      <x:c r="I1120" s="22" t="n">
        <x:f>IF(G1120="","",IF(ISNUMBER(H1120),G1120,""))</x:f>
        <x:v>26476215400</x:v>
      </x:c>
      <x:c r="J1120" s="22" t="n">
        <x:f>IF(I1120="","",I1120*H1120)</x:f>
        <x:v>12671516690.439999</x:v>
      </x:c>
      <x:c r="K1120" t="str">
        <x:f>IF(G1120="","MISSING OEWS",IF(ISNUMBER(H1120),"MATCHED","MISSING WHARTON"))</x:f>
        <x:v>MATCHED</x:v>
      </x:c>
    </x:row>
    <x:row r="1121">
      <x:c r="A1121" t="str">
        <x:v>31-33</x:v>
      </x:c>
      <x:c r="B1121" t="str">
        <x:v>Manufacturing</x:v>
      </x:c>
      <x:c r="C1121" t="str">
        <x:v>17-2121</x:v>
      </x:c>
      <x:c r="D1121" t="str">
        <x:v>Marine Engineers and Naval Architects</x:v>
      </x:c>
      <x:c r="E1121" s="22" t="n">
        <x:v>4230</x:v>
      </x:c>
      <x:c r="F1121" s="22" t="n">
        <x:v>114500</x:v>
      </x:c>
      <x:c r="G1121" s="22" t="n">
        <x:f>IF(OR(E1121="",F1121=""),"",E1121*F1121)</x:f>
        <x:v>484335000</x:v>
      </x:c>
      <x:c r="H1121" s="36" t="n">
        <x:v>0.24170000000000003</x:v>
      </x:c>
      <x:c r="I1121" s="22" t="n">
        <x:f>IF(G1121="","",IF(ISNUMBER(H1121),G1121,""))</x:f>
        <x:v>484335000</x:v>
      </x:c>
      <x:c r="J1121" s="22" t="n">
        <x:f>IF(I1121="","",I1121*H1121)</x:f>
        <x:v>117063769.50000001</x:v>
      </x:c>
      <x:c r="K1121" t="str">
        <x:f>IF(G1121="","MISSING OEWS",IF(ISNUMBER(H1121),"MATCHED","MISSING WHARTON"))</x:f>
        <x:v>MATCHED</x:v>
      </x:c>
    </x:row>
    <x:row r="1122">
      <x:c r="A1122" t="str">
        <x:v>31-33</x:v>
      </x:c>
      <x:c r="B1122" t="str">
        <x:v>Manufacturing</x:v>
      </x:c>
      <x:c r="C1122" t="str">
        <x:v>17-2131</x:v>
      </x:c>
      <x:c r="D1122" t="str">
        <x:v>Materials Engineers</x:v>
      </x:c>
      <x:c r="E1122" s="22" t="n">
        <x:v>11400</x:v>
      </x:c>
      <x:c r="F1122" s="22" t="n">
        <x:v>115800</x:v>
      </x:c>
      <x:c r="G1122" s="22" t="n">
        <x:f>IF(OR(E1122="",F1122=""),"",E1122*F1122)</x:f>
        <x:v>1320120000</x:v>
      </x:c>
      <x:c r="H1122" s="36" t="n">
        <x:v>0.26899999999999996</x:v>
      </x:c>
      <x:c r="I1122" s="22" t="n">
        <x:f>IF(G1122="","",IF(ISNUMBER(H1122),G1122,""))</x:f>
        <x:v>1320120000</x:v>
      </x:c>
      <x:c r="J1122" s="22" t="n">
        <x:f>IF(I1122="","",I1122*H1122)</x:f>
        <x:v>355112279.99999994</x:v>
      </x:c>
      <x:c r="K1122" t="str">
        <x:f>IF(G1122="","MISSING OEWS",IF(ISNUMBER(H1122),"MATCHED","MISSING WHARTON"))</x:f>
        <x:v>MATCHED</x:v>
      </x:c>
    </x:row>
    <x:row r="1123">
      <x:c r="A1123" t="str">
        <x:v>31-33</x:v>
      </x:c>
      <x:c r="B1123" t="str">
        <x:v>Manufacturing</x:v>
      </x:c>
      <x:c r="C1123" t="str">
        <x:v>17-2141</x:v>
      </x:c>
      <x:c r="D1123" t="str">
        <x:v>Mechanical Engineers</x:v>
      </x:c>
      <x:c r="E1123" s="22" t="n">
        <x:v>130930</x:v>
      </x:c>
      <x:c r="F1123" s="22" t="n">
        <x:v>107840</x:v>
      </x:c>
      <x:c r="G1123" s="22" t="n">
        <x:f>IF(OR(E1123="",F1123=""),"",E1123*F1123)</x:f>
        <x:v>14119491200</x:v>
      </x:c>
      <x:c r="H1123" s="36" t="n">
        <x:v>0.30079999999999996</x:v>
      </x:c>
      <x:c r="I1123" s="22" t="n">
        <x:f>IF(G1123="","",IF(ISNUMBER(H1123),G1123,""))</x:f>
        <x:v>14119491200</x:v>
      </x:c>
      <x:c r="J1123" s="22" t="n">
        <x:f>IF(I1123="","",I1123*H1123)</x:f>
        <x:v>4247142952.9599996</x:v>
      </x:c>
      <x:c r="K1123" t="str">
        <x:f>IF(G1123="","MISSING OEWS",IF(ISNUMBER(H1123),"MATCHED","MISSING WHARTON"))</x:f>
        <x:v>MATCHED</x:v>
      </x:c>
    </x:row>
    <x:row r="1124">
      <x:c r="A1124" t="str">
        <x:v>31-33</x:v>
      </x:c>
      <x:c r="B1124" t="str">
        <x:v>Manufacturing</x:v>
      </x:c>
      <x:c r="C1124" t="str">
        <x:v>17-2151</x:v>
      </x:c>
      <x:c r="D1124" t="str">
        <x:v>Mining and Geological Engineers, Including Mining Safety Engineers</x:v>
      </x:c>
      <x:c r="E1124" s="22" t="n">
        <x:v>60</x:v>
      </x:c>
      <x:c r="F1124" s="22" t="n">
        <x:v>105490</x:v>
      </x:c>
      <x:c r="G1124" s="22" t="n">
        <x:f>IF(OR(E1124="",F1124=""),"",E1124*F1124)</x:f>
        <x:v>6329400</x:v>
      </x:c>
      <x:c r="H1124" s="36" t="n">
        <x:v>0.2861</x:v>
      </x:c>
      <x:c r="I1124" s="22" t="n">
        <x:f>IF(G1124="","",IF(ISNUMBER(H1124),G1124,""))</x:f>
        <x:v>6329400</x:v>
      </x:c>
      <x:c r="J1124" s="22" t="n">
        <x:f>IF(I1124="","",I1124*H1124)</x:f>
        <x:v>1810841.34</x:v>
      </x:c>
      <x:c r="K1124" t="str">
        <x:f>IF(G1124="","MISSING OEWS",IF(ISNUMBER(H1124),"MATCHED","MISSING WHARTON"))</x:f>
        <x:v>MATCHED</x:v>
      </x:c>
    </x:row>
    <x:row r="1125">
      <x:c r="A1125" t="str">
        <x:v>31-33</x:v>
      </x:c>
      <x:c r="B1125" t="str">
        <x:v>Manufacturing</x:v>
      </x:c>
      <x:c r="C1125" t="str">
        <x:v>17-2161</x:v>
      </x:c>
      <x:c r="D1125" t="str">
        <x:v>Nuclear Engineers</x:v>
      </x:c>
      <x:c r="E1125" s="22" t="n">
        <x:v>780</x:v>
      </x:c>
      <x:c r="F1125" s="22" t="n">
        <x:v>117900</x:v>
      </x:c>
      <x:c r="G1125" s="22" t="n">
        <x:f>IF(OR(E1125="",F1125=""),"",E1125*F1125)</x:f>
        <x:v>91962000</x:v>
      </x:c>
      <x:c r="H1125" s="36" t="n">
        <x:v>0.2825</x:v>
      </x:c>
      <x:c r="I1125" s="22" t="n">
        <x:f>IF(G1125="","",IF(ISNUMBER(H1125),G1125,""))</x:f>
        <x:v>91962000</x:v>
      </x:c>
      <x:c r="J1125" s="22" t="n">
        <x:f>IF(I1125="","",I1125*H1125)</x:f>
        <x:v>25979264.999999996</x:v>
      </x:c>
      <x:c r="K1125" t="str">
        <x:f>IF(G1125="","MISSING OEWS",IF(ISNUMBER(H1125),"MATCHED","MISSING WHARTON"))</x:f>
        <x:v>MATCHED</x:v>
      </x:c>
    </x:row>
    <x:row r="1126">
      <x:c r="A1126" t="str">
        <x:v>31-33</x:v>
      </x:c>
      <x:c r="B1126" t="str">
        <x:v>Manufacturing</x:v>
      </x:c>
      <x:c r="C1126" t="str">
        <x:v>17-2171</x:v>
      </x:c>
      <x:c r="D1126" t="str">
        <x:v>Petroleum Engineers</x:v>
      </x:c>
      <x:c r="E1126" s="22" t="n">
        <x:v>1380</x:v>
      </x:c>
      <x:c r="F1126" s="22" t="n">
        <x:v>160440</x:v>
      </x:c>
      <x:c r="G1126" s="22" t="n">
        <x:f>IF(OR(E1126="",F1126=""),"",E1126*F1126)</x:f>
        <x:v>221407200</x:v>
      </x:c>
      <x:c r="H1126" s="36" t="n">
        <x:v>0.3065</x:v>
      </x:c>
      <x:c r="I1126" s="22" t="n">
        <x:f>IF(G1126="","",IF(ISNUMBER(H1126),G1126,""))</x:f>
        <x:v>221407200</x:v>
      </x:c>
      <x:c r="J1126" s="22" t="n">
        <x:f>IF(I1126="","",I1126*H1126)</x:f>
        <x:v>67861306.8</x:v>
      </x:c>
      <x:c r="K1126" t="str">
        <x:f>IF(G1126="","MISSING OEWS",IF(ISNUMBER(H1126),"MATCHED","MISSING WHARTON"))</x:f>
        <x:v>MATCHED</x:v>
      </x:c>
    </x:row>
    <x:row r="1127">
      <x:c r="A1127" t="str">
        <x:v>31-33</x:v>
      </x:c>
      <x:c r="B1127" t="str">
        <x:v>Manufacturing</x:v>
      </x:c>
      <x:c r="C1127" t="str">
        <x:v>17-2199</x:v>
      </x:c>
      <x:c r="D1127" t="str">
        <x:v>Engineers, All Other</x:v>
      </x:c>
      <x:c r="E1127" s="22" t="n">
        <x:v>34400</x:v>
      </x:c>
      <x:c r="F1127" s="22" t="n">
        <x:v>117080</x:v>
      </x:c>
      <x:c r="G1127" s="22" t="n">
        <x:f>IF(OR(E1127="",F1127=""),"",E1127*F1127)</x:f>
        <x:v>4027552000</x:v>
      </x:c>
      <x:c r="H1127" s="36" t="n">
        <x:v>0.315</x:v>
      </x:c>
      <x:c r="I1127" s="22" t="n">
        <x:f>IF(G1127="","",IF(ISNUMBER(H1127),G1127,""))</x:f>
        <x:v>4027552000</x:v>
      </x:c>
      <x:c r="J1127" s="22" t="n">
        <x:f>IF(I1127="","",I1127*H1127)</x:f>
        <x:v>1268678880</x:v>
      </x:c>
      <x:c r="K1127" t="str">
        <x:f>IF(G1127="","MISSING OEWS",IF(ISNUMBER(H1127),"MATCHED","MISSING WHARTON"))</x:f>
        <x:v>MATCHED</x:v>
      </x:c>
    </x:row>
    <x:row r="1128">
      <x:c r="A1128" t="str">
        <x:v>31-33</x:v>
      </x:c>
      <x:c r="B1128" t="str">
        <x:v>Manufacturing</x:v>
      </x:c>
      <x:c r="C1128" t="str">
        <x:v>17-3011</x:v>
      </x:c>
      <x:c r="D1128" t="str">
        <x:v>Architectural and Civil Drafters</x:v>
      </x:c>
      <x:c r="E1128" s="22" t="n">
        <x:v>6810</x:v>
      </x:c>
      <x:c r="F1128" s="22" t="n">
        <x:v>66260</x:v>
      </x:c>
      <x:c r="G1128" s="22" t="n">
        <x:f>IF(OR(E1128="",F1128=""),"",E1128*F1128)</x:f>
        <x:v>451230600</x:v>
      </x:c>
      <x:c r="H1128" s="36" t="n">
        <x:v>0.7</x:v>
      </x:c>
      <x:c r="I1128" s="22" t="n">
        <x:f>IF(G1128="","",IF(ISNUMBER(H1128),G1128,""))</x:f>
        <x:v>451230600</x:v>
      </x:c>
      <x:c r="J1128" s="22" t="n">
        <x:f>IF(I1128="","",I1128*H1128)</x:f>
        <x:v>315861420</x:v>
      </x:c>
      <x:c r="K1128" t="str">
        <x:f>IF(G1128="","MISSING OEWS",IF(ISNUMBER(H1128),"MATCHED","MISSING WHARTON"))</x:f>
        <x:v>MATCHED</x:v>
      </x:c>
    </x:row>
    <x:row r="1129">
      <x:c r="A1129" t="str">
        <x:v>31-33</x:v>
      </x:c>
      <x:c r="B1129" t="str">
        <x:v>Manufacturing</x:v>
      </x:c>
      <x:c r="C1129" t="str">
        <x:v>17-3012</x:v>
      </x:c>
      <x:c r="D1129" t="str">
        <x:v>Electrical and Electronics Drafters</x:v>
      </x:c>
      <x:c r="E1129" s="22" t="n">
        <x:v>4100</x:v>
      </x:c>
      <x:c r="F1129" s="22" t="n">
        <x:v>83850</x:v>
      </x:c>
      <x:c r="G1129" s="22" t="n">
        <x:f>IF(OR(E1129="",F1129=""),"",E1129*F1129)</x:f>
        <x:v>343785000</x:v>
      </x:c>
      <x:c r="H1129" s="36" t="n">
        <x:v>0.5217</x:v>
      </x:c>
      <x:c r="I1129" s="22" t="n">
        <x:f>IF(G1129="","",IF(ISNUMBER(H1129),G1129,""))</x:f>
        <x:v>343785000</x:v>
      </x:c>
      <x:c r="J1129" s="22" t="n">
        <x:f>IF(I1129="","",I1129*H1129)</x:f>
        <x:v>179352634.50000003</x:v>
      </x:c>
      <x:c r="K1129" t="str">
        <x:f>IF(G1129="","MISSING OEWS",IF(ISNUMBER(H1129),"MATCHED","MISSING WHARTON"))</x:f>
        <x:v>MATCHED</x:v>
      </x:c>
    </x:row>
    <x:row r="1130">
      <x:c r="A1130" t="str">
        <x:v>31-33</x:v>
      </x:c>
      <x:c r="B1130" t="str">
        <x:v>Manufacturing</x:v>
      </x:c>
      <x:c r="C1130" t="str">
        <x:v>17-3013</x:v>
      </x:c>
      <x:c r="D1130" t="str">
        <x:v>Mechanical Drafters</x:v>
      </x:c>
      <x:c r="E1130" s="22" t="n">
        <x:v>21160</x:v>
      </x:c>
      <x:c r="F1130" s="22" t="n">
        <x:v>71120</x:v>
      </x:c>
      <x:c r="G1130" s="22" t="n">
        <x:f>IF(OR(E1130="",F1130=""),"",E1130*F1130)</x:f>
        <x:v>1504899200</x:v>
      </x:c>
      <x:c r="H1130" s="36" t="n">
        <x:v>0.71</x:v>
      </x:c>
      <x:c r="I1130" s="22" t="n">
        <x:f>IF(G1130="","",IF(ISNUMBER(H1130),G1130,""))</x:f>
        <x:v>1504899200</x:v>
      </x:c>
      <x:c r="J1130" s="22" t="n">
        <x:f>IF(I1130="","",I1130*H1130)</x:f>
        <x:v>1068478432</x:v>
      </x:c>
      <x:c r="K1130" t="str">
        <x:f>IF(G1130="","MISSING OEWS",IF(ISNUMBER(H1130),"MATCHED","MISSING WHARTON"))</x:f>
        <x:v>MATCHED</x:v>
      </x:c>
    </x:row>
    <x:row r="1131">
      <x:c r="A1131" t="str">
        <x:v>31-33</x:v>
      </x:c>
      <x:c r="B1131" t="str">
        <x:v>Manufacturing</x:v>
      </x:c>
      <x:c r="C1131" t="str">
        <x:v>17-3019</x:v>
      </x:c>
      <x:c r="D1131" t="str">
        <x:v>Drafters, All Other</x:v>
      </x:c>
      <x:c r="E1131" s="22" t="n">
        <x:v>6390</x:v>
      </x:c>
      <x:c r="F1131" s="22" t="n">
        <x:v>65660</x:v>
      </x:c>
      <x:c r="G1131" s="22" t="n">
        <x:f>IF(OR(E1131="",F1131=""),"",E1131*F1131)</x:f>
        <x:v>419567400</x:v>
      </x:c>
      <x:c r="H1131" s="36"/>
      <x:c r="I1131" s="22" t="str">
        <x:f>IF(G1131="","",IF(ISNUMBER(H1131),G1131,""))</x:f>
      </x:c>
      <x:c r="J1131" s="22" t="str">
        <x:f>IF(I1131="","",I1131*H1131)</x:f>
      </x:c>
      <x:c r="K1131" t="str">
        <x:f>IF(G1131="","MISSING OEWS",IF(ISNUMBER(H1131),"MATCHED","MISSING WHARTON"))</x:f>
        <x:v>MISSING WHARTON</x:v>
      </x:c>
    </x:row>
    <x:row r="1132">
      <x:c r="A1132" t="str">
        <x:v>31-33</x:v>
      </x:c>
      <x:c r="B1132" t="str">
        <x:v>Manufacturing</x:v>
      </x:c>
      <x:c r="C1132" t="str">
        <x:v>17-3021</x:v>
      </x:c>
      <x:c r="D1132" t="str">
        <x:v>Aerospace Engineering and Operations Technologists and Technicians</x:v>
      </x:c>
      <x:c r="E1132" s="22" t="n">
        <x:v>6310</x:v>
      </x:c>
      <x:c r="F1132" s="22" t="n">
        <x:v>93090</x:v>
      </x:c>
      <x:c r="G1132" s="22" t="n">
        <x:f>IF(OR(E1132="",F1132=""),"",E1132*F1132)</x:f>
        <x:v>587397900</x:v>
      </x:c>
      <x:c r="H1132" s="36" t="n">
        <x:v>0.175</x:v>
      </x:c>
      <x:c r="I1132" s="22" t="n">
        <x:f>IF(G1132="","",IF(ISNUMBER(H1132),G1132,""))</x:f>
        <x:v>587397900</x:v>
      </x:c>
      <x:c r="J1132" s="22" t="n">
        <x:f>IF(I1132="","",I1132*H1132)</x:f>
        <x:v>102794632.5</x:v>
      </x:c>
      <x:c r="K1132" t="str">
        <x:f>IF(G1132="","MISSING OEWS",IF(ISNUMBER(H1132),"MATCHED","MISSING WHARTON"))</x:f>
        <x:v>MATCHED</x:v>
      </x:c>
    </x:row>
    <x:row r="1133">
      <x:c r="A1133" t="str">
        <x:v>31-33</x:v>
      </x:c>
      <x:c r="B1133" t="str">
        <x:v>Manufacturing</x:v>
      </x:c>
      <x:c r="C1133" t="str">
        <x:v>17-3022</x:v>
      </x:c>
      <x:c r="D1133" t="str">
        <x:v>Civil Engineering Technologists and Technicians</x:v>
      </x:c>
      <x:c r="E1133" s="22" t="n">
        <x:v>360</x:v>
      </x:c>
      <x:c r="F1133" s="22" t="n">
        <x:v>72490</x:v>
      </x:c>
      <x:c r="G1133" s="22" t="n">
        <x:f>IF(OR(E1133="",F1133=""),"",E1133*F1133)</x:f>
        <x:v>26096400</x:v>
      </x:c>
      <x:c r="H1133" s="36" t="n">
        <x:v>0.4567</x:v>
      </x:c>
      <x:c r="I1133" s="22" t="n">
        <x:f>IF(G1133="","",IF(ISNUMBER(H1133),G1133,""))</x:f>
        <x:v>26096400</x:v>
      </x:c>
      <x:c r="J1133" s="22" t="n">
        <x:f>IF(I1133="","",I1133*H1133)</x:f>
        <x:v>11918225.879999999</x:v>
      </x:c>
      <x:c r="K1133" t="str">
        <x:f>IF(G1133="","MISSING OEWS",IF(ISNUMBER(H1133),"MATCHED","MISSING WHARTON"))</x:f>
        <x:v>MATCHED</x:v>
      </x:c>
    </x:row>
    <x:row r="1134">
      <x:c r="A1134" t="str">
        <x:v>31-33</x:v>
      </x:c>
      <x:c r="B1134" t="str">
        <x:v>Manufacturing</x:v>
      </x:c>
      <x:c r="C1134" t="str">
        <x:v>17-3023</x:v>
      </x:c>
      <x:c r="D1134" t="str">
        <x:v>Electrical and Electronic Engineering Technologists and Technicians</x:v>
      </x:c>
      <x:c r="E1134" s="22" t="n">
        <x:v>38090</x:v>
      </x:c>
      <x:c r="F1134" s="22" t="n">
        <x:v>74560</x:v>
      </x:c>
      <x:c r="G1134" s="22" t="n">
        <x:f>IF(OR(E1134="",F1134=""),"",E1134*F1134)</x:f>
        <x:v>2839990400</x:v>
      </x:c>
      <x:c r="H1134" s="36" t="n">
        <x:v>0.4</x:v>
      </x:c>
      <x:c r="I1134" s="22" t="n">
        <x:f>IF(G1134="","",IF(ISNUMBER(H1134),G1134,""))</x:f>
        <x:v>2839990400</x:v>
      </x:c>
      <x:c r="J1134" s="22" t="n">
        <x:f>IF(I1134="","",I1134*H1134)</x:f>
        <x:v>1135996160</x:v>
      </x:c>
      <x:c r="K1134" t="str">
        <x:f>IF(G1134="","MISSING OEWS",IF(ISNUMBER(H1134),"MATCHED","MISSING WHARTON"))</x:f>
        <x:v>MATCHED</x:v>
      </x:c>
    </x:row>
    <x:row r="1135">
      <x:c r="A1135" t="str">
        <x:v>31-33</x:v>
      </x:c>
      <x:c r="B1135" t="str">
        <x:v>Manufacturing</x:v>
      </x:c>
      <x:c r="C1135" t="str">
        <x:v>17-3024</x:v>
      </x:c>
      <x:c r="D1135" t="str">
        <x:v>Electro-Mechanical and Mechatronics Technologists and Technicians</x:v>
      </x:c>
      <x:c r="E1135" s="22" t="n">
        <x:v>7830</x:v>
      </x:c>
      <x:c r="F1135" s="22" t="n">
        <x:v>73300</x:v>
      </x:c>
      <x:c r="G1135" s="22" t="n">
        <x:f>IF(OR(E1135="",F1135=""),"",E1135*F1135)</x:f>
        <x:v>573939000</x:v>
      </x:c>
      <x:c r="H1135" s="36" t="n">
        <x:v>0.17809999999999998</x:v>
      </x:c>
      <x:c r="I1135" s="22" t="n">
        <x:f>IF(G1135="","",IF(ISNUMBER(H1135),G1135,""))</x:f>
        <x:v>573939000</x:v>
      </x:c>
      <x:c r="J1135" s="22" t="n">
        <x:f>IF(I1135="","",I1135*H1135)</x:f>
        <x:v>102218535.89999999</x:v>
      </x:c>
      <x:c r="K1135" t="str">
        <x:f>IF(G1135="","MISSING OEWS",IF(ISNUMBER(H1135),"MATCHED","MISSING WHARTON"))</x:f>
        <x:v>MATCHED</x:v>
      </x:c>
    </x:row>
    <x:row r="1136">
      <x:c r="A1136" t="str">
        <x:v>31-33</x:v>
      </x:c>
      <x:c r="B1136" t="str">
        <x:v>Manufacturing</x:v>
      </x:c>
      <x:c r="C1136" t="str">
        <x:v>17-3025</x:v>
      </x:c>
      <x:c r="D1136" t="str">
        <x:v>Environmental Engineering Technologists and Technicians</x:v>
      </x:c>
      <x:c r="E1136" s="22" t="n">
        <x:v>980</x:v>
      </x:c>
      <x:c r="F1136" s="22" t="n">
        <x:v>80670</x:v>
      </x:c>
      <x:c r="G1136" s="22" t="n">
        <x:f>IF(OR(E1136="",F1136=""),"",E1136*F1136)</x:f>
        <x:v>79056600</x:v>
      </x:c>
      <x:c r="H1136" s="36" t="n">
        <x:v>0.46149999999999997</x:v>
      </x:c>
      <x:c r="I1136" s="22" t="n">
        <x:f>IF(G1136="","",IF(ISNUMBER(H1136),G1136,""))</x:f>
        <x:v>79056600</x:v>
      </x:c>
      <x:c r="J1136" s="22" t="n">
        <x:f>IF(I1136="","",I1136*H1136)</x:f>
        <x:v>36484620.9</x:v>
      </x:c>
      <x:c r="K1136" t="str">
        <x:f>IF(G1136="","MISSING OEWS",IF(ISNUMBER(H1136),"MATCHED","MISSING WHARTON"))</x:f>
        <x:v>MATCHED</x:v>
      </x:c>
    </x:row>
    <x:row r="1137">
      <x:c r="A1137" t="str">
        <x:v>31-33</x:v>
      </x:c>
      <x:c r="B1137" t="str">
        <x:v>Manufacturing</x:v>
      </x:c>
      <x:c r="C1137" t="str">
        <x:v>17-3026</x:v>
      </x:c>
      <x:c r="D1137" t="str">
        <x:v>Industrial Engineering Technologists and Technicians</x:v>
      </x:c>
      <x:c r="E1137" s="22" t="n">
        <x:v>58250</x:v>
      </x:c>
      <x:c r="F1137" s="22" t="n">
        <x:v>69100</x:v>
      </x:c>
      <x:c r="G1137" s="22" t="n">
        <x:f>IF(OR(E1137="",F1137=""),"",E1137*F1137)</x:f>
        <x:v>4025075000</x:v>
      </x:c>
      <x:c r="H1137" s="36" t="n">
        <x:v>0.28550000000000003</x:v>
      </x:c>
      <x:c r="I1137" s="22" t="n">
        <x:f>IF(G1137="","",IF(ISNUMBER(H1137),G1137,""))</x:f>
        <x:v>4025075000</x:v>
      </x:c>
      <x:c r="J1137" s="22" t="n">
        <x:f>IF(I1137="","",I1137*H1137)</x:f>
        <x:v>1149158912.5000002</x:v>
      </x:c>
      <x:c r="K1137" t="str">
        <x:f>IF(G1137="","MISSING OEWS",IF(ISNUMBER(H1137),"MATCHED","MISSING WHARTON"))</x:f>
        <x:v>MATCHED</x:v>
      </x:c>
    </x:row>
    <x:row r="1138">
      <x:c r="A1138" t="str">
        <x:v>31-33</x:v>
      </x:c>
      <x:c r="B1138" t="str">
        <x:v>Manufacturing</x:v>
      </x:c>
      <x:c r="C1138" t="str">
        <x:v>17-3027</x:v>
      </x:c>
      <x:c r="D1138" t="str">
        <x:v>Mechanical Engineering Technologists and Technicians</x:v>
      </x:c>
      <x:c r="E1138" s="22" t="n">
        <x:v>18720</x:v>
      </x:c>
      <x:c r="F1138" s="22" t="n">
        <x:v>73420</x:v>
      </x:c>
      <x:c r="G1138" s="22" t="n">
        <x:f>IF(OR(E1138="",F1138=""),"",E1138*F1138)</x:f>
        <x:v>1374422400</x:v>
      </x:c>
      <x:c r="H1138" s="36" t="n">
        <x:v>0.3125</x:v>
      </x:c>
      <x:c r="I1138" s="22" t="n">
        <x:f>IF(G1138="","",IF(ISNUMBER(H1138),G1138,""))</x:f>
        <x:v>1374422400</x:v>
      </x:c>
      <x:c r="J1138" s="22" t="n">
        <x:f>IF(I1138="","",I1138*H1138)</x:f>
        <x:v>429507000</x:v>
      </x:c>
      <x:c r="K1138" t="str">
        <x:f>IF(G1138="","MISSING OEWS",IF(ISNUMBER(H1138),"MATCHED","MISSING WHARTON"))</x:f>
        <x:v>MATCHED</x:v>
      </x:c>
    </x:row>
    <x:row r="1139">
      <x:c r="A1139" t="str">
        <x:v>31-33</x:v>
      </x:c>
      <x:c r="B1139" t="str">
        <x:v>Manufacturing</x:v>
      </x:c>
      <x:c r="C1139" t="str">
        <x:v>17-3028</x:v>
      </x:c>
      <x:c r="D1139" t="str">
        <x:v>Calibration Technologists and Technicians</x:v>
      </x:c>
      <x:c r="E1139" s="22" t="n">
        <x:v>5950</x:v>
      </x:c>
      <x:c r="F1139" s="22" t="n">
        <x:v>76750</x:v>
      </x:c>
      <x:c r="G1139" s="22" t="n">
        <x:f>IF(OR(E1139="",F1139=""),"",E1139*F1139)</x:f>
        <x:v>456662500</x:v>
      </x:c>
      <x:c r="H1139" s="36" t="n">
        <x:v>0.17329999999999998</x:v>
      </x:c>
      <x:c r="I1139" s="22" t="n">
        <x:f>IF(G1139="","",IF(ISNUMBER(H1139),G1139,""))</x:f>
        <x:v>456662500</x:v>
      </x:c>
      <x:c r="J1139" s="22" t="n">
        <x:f>IF(I1139="","",I1139*H1139)</x:f>
        <x:v>79139611.24999999</x:v>
      </x:c>
      <x:c r="K1139" t="str">
        <x:f>IF(G1139="","MISSING OEWS",IF(ISNUMBER(H1139),"MATCHED","MISSING WHARTON"))</x:f>
        <x:v>MATCHED</x:v>
      </x:c>
    </x:row>
    <x:row r="1140">
      <x:c r="A1140" t="str">
        <x:v>31-33</x:v>
      </x:c>
      <x:c r="B1140" t="str">
        <x:v>Manufacturing</x:v>
      </x:c>
      <x:c r="C1140" t="str">
        <x:v>17-3029</x:v>
      </x:c>
      <x:c r="D1140" t="str">
        <x:v>Engineering Technologists and Technicians, Except Drafters, All Other</x:v>
      </x:c>
      <x:c r="E1140" s="22" t="n">
        <x:v>16490</x:v>
      </x:c>
      <x:c r="F1140" s="22" t="n">
        <x:v>71720</x:v>
      </x:c>
      <x:c r="G1140" s="22" t="n">
        <x:f>IF(OR(E1140="",F1140=""),"",E1140*F1140)</x:f>
        <x:v>1182662800</x:v>
      </x:c>
      <x:c r="H1140" s="36" t="n">
        <x:v>0.1404</x:v>
      </x:c>
      <x:c r="I1140" s="22" t="n">
        <x:f>IF(G1140="","",IF(ISNUMBER(H1140),G1140,""))</x:f>
        <x:v>1182662800</x:v>
      </x:c>
      <x:c r="J1140" s="22" t="n">
        <x:f>IF(I1140="","",I1140*H1140)</x:f>
        <x:v>166045857.12</x:v>
      </x:c>
      <x:c r="K1140" t="str">
        <x:f>IF(G1140="","MISSING OEWS",IF(ISNUMBER(H1140),"MATCHED","MISSING WHARTON"))</x:f>
        <x:v>MATCHED</x:v>
      </x:c>
    </x:row>
    <x:row r="1141">
      <x:c r="A1141" t="str">
        <x:v>31-33</x:v>
      </x:c>
      <x:c r="B1141" t="str">
        <x:v>Manufacturing</x:v>
      </x:c>
      <x:c r="C1141" t="str">
        <x:v>17-3031</x:v>
      </x:c>
      <x:c r="D1141" t="str">
        <x:v>Surveying and Mapping Technicians</x:v>
      </x:c>
      <x:c r="E1141" s="22" t="n">
        <x:v>160</x:v>
      </x:c>
      <x:c r="F1141" s="22" t="n">
        <x:v>56410</x:v>
      </x:c>
      <x:c r="G1141" s="22" t="n">
        <x:f>IF(OR(E1141="",F1141=""),"",E1141*F1141)</x:f>
        <x:v>9025600</x:v>
      </x:c>
      <x:c r="H1141" s="36" t="n">
        <x:v>0.6783</x:v>
      </x:c>
      <x:c r="I1141" s="22" t="n">
        <x:f>IF(G1141="","",IF(ISNUMBER(H1141),G1141,""))</x:f>
        <x:v>9025600</x:v>
      </x:c>
      <x:c r="J1141" s="22" t="n">
        <x:f>IF(I1141="","",I1141*H1141)</x:f>
        <x:v>6122064.48</x:v>
      </x:c>
      <x:c r="K1141" t="str">
        <x:f>IF(G1141="","MISSING OEWS",IF(ISNUMBER(H1141),"MATCHED","MISSING WHARTON"))</x:f>
        <x:v>MATCHED</x:v>
      </x:c>
    </x:row>
    <x:row r="1142">
      <x:c r="A1142" t="str">
        <x:v>31-33</x:v>
      </x:c>
      <x:c r="B1142" t="str">
        <x:v>Manufacturing</x:v>
      </x:c>
      <x:c r="C1142" t="str">
        <x:v>19-1011</x:v>
      </x:c>
      <x:c r="D1142" t="str">
        <x:v>Animal Scientists</x:v>
      </x:c>
      <x:c r="E1142" s="22" t="n">
        <x:v>320</x:v>
      </x:c>
      <x:c r="F1142" s="22" t="n">
        <x:v>114180</x:v>
      </x:c>
      <x:c r="G1142" s="22" t="n">
        <x:f>IF(OR(E1142="",F1142=""),"",E1142*F1142)</x:f>
        <x:v>36537600</x:v>
      </x:c>
      <x:c r="H1142" s="36" t="n">
        <x:v>0.23329999999999998</x:v>
      </x:c>
      <x:c r="I1142" s="22" t="n">
        <x:f>IF(G1142="","",IF(ISNUMBER(H1142),G1142,""))</x:f>
        <x:v>36537600</x:v>
      </x:c>
      <x:c r="J1142" s="22" t="n">
        <x:f>IF(I1142="","",I1142*H1142)</x:f>
        <x:v>8524222.08</x:v>
      </x:c>
      <x:c r="K1142" t="str">
        <x:f>IF(G1142="","MISSING OEWS",IF(ISNUMBER(H1142),"MATCHED","MISSING WHARTON"))</x:f>
        <x:v>MATCHED</x:v>
      </x:c>
    </x:row>
    <x:row r="1143">
      <x:c r="A1143" t="str">
        <x:v>31-33</x:v>
      </x:c>
      <x:c r="B1143" t="str">
        <x:v>Manufacturing</x:v>
      </x:c>
      <x:c r="C1143" t="str">
        <x:v>19-1012</x:v>
      </x:c>
      <x:c r="D1143" t="str">
        <x:v>Food Scientists and Technologists</x:v>
      </x:c>
      <x:c r="E1143" s="22" t="n">
        <x:v>7400</x:v>
      </x:c>
      <x:c r="F1143" s="22" t="n">
        <x:v>91230</x:v>
      </x:c>
      <x:c r="G1143" s="22" t="n">
        <x:f>IF(OR(E1143="",F1143=""),"",E1143*F1143)</x:f>
        <x:v>675102000</x:v>
      </x:c>
      <x:c r="H1143" s="36" t="n">
        <x:v>0.12689999999999999</x:v>
      </x:c>
      <x:c r="I1143" s="22" t="n">
        <x:f>IF(G1143="","",IF(ISNUMBER(H1143),G1143,""))</x:f>
        <x:v>675102000</x:v>
      </x:c>
      <x:c r="J1143" s="22" t="n">
        <x:f>IF(I1143="","",I1143*H1143)</x:f>
        <x:v>85670443.8</x:v>
      </x:c>
      <x:c r="K1143" t="str">
        <x:f>IF(G1143="","MISSING OEWS",IF(ISNUMBER(H1143),"MATCHED","MISSING WHARTON"))</x:f>
        <x:v>MATCHED</x:v>
      </x:c>
    </x:row>
    <x:row r="1144">
      <x:c r="A1144" t="str">
        <x:v>31-33</x:v>
      </x:c>
      <x:c r="B1144" t="str">
        <x:v>Manufacturing</x:v>
      </x:c>
      <x:c r="C1144" t="str">
        <x:v>19-1013</x:v>
      </x:c>
      <x:c r="D1144" t="str">
        <x:v>Soil and Plant Scientists</x:v>
      </x:c>
      <x:c r="E1144" s="22" t="n">
        <x:v>670</x:v>
      </x:c>
      <x:c r="F1144" s="22" t="n">
        <x:v>110380</x:v>
      </x:c>
      <x:c r="G1144" s="22" t="n">
        <x:f>IF(OR(E1144="",F1144=""),"",E1144*F1144)</x:f>
        <x:v>73954600</x:v>
      </x:c>
      <x:c r="H1144" s="36" t="n">
        <x:v>0.0519</x:v>
      </x:c>
      <x:c r="I1144" s="22" t="n">
        <x:f>IF(G1144="","",IF(ISNUMBER(H1144),G1144,""))</x:f>
        <x:v>73954600</x:v>
      </x:c>
      <x:c r="J1144" s="22" t="n">
        <x:f>IF(I1144="","",I1144*H1144)</x:f>
        <x:v>3838243.74</x:v>
      </x:c>
      <x:c r="K1144" t="str">
        <x:f>IF(G1144="","MISSING OEWS",IF(ISNUMBER(H1144),"MATCHED","MISSING WHARTON"))</x:f>
        <x:v>MATCHED</x:v>
      </x:c>
    </x:row>
    <x:row r="1145">
      <x:c r="A1145" t="str">
        <x:v>31-33</x:v>
      </x:c>
      <x:c r="B1145" t="str">
        <x:v>Manufacturing</x:v>
      </x:c>
      <x:c r="C1145" t="str">
        <x:v>19-1021</x:v>
      </x:c>
      <x:c r="D1145" t="str">
        <x:v>Biochemists and Biophysicists</x:v>
      </x:c>
      <x:c r="E1145" s="22" t="n">
        <x:v>6930</x:v>
      </x:c>
      <x:c r="F1145" s="22" t="n">
        <x:v>121900</x:v>
      </x:c>
      <x:c r="G1145" s="22" t="n">
        <x:f>IF(OR(E1145="",F1145=""),"",E1145*F1145)</x:f>
        <x:v>844767000</x:v>
      </x:c>
      <x:c r="H1145" s="36" t="n">
        <x:v>0.16670000000000001</x:v>
      </x:c>
      <x:c r="I1145" s="22" t="n">
        <x:f>IF(G1145="","",IF(ISNUMBER(H1145),G1145,""))</x:f>
        <x:v>844767000</x:v>
      </x:c>
      <x:c r="J1145" s="22" t="n">
        <x:f>IF(I1145="","",I1145*H1145)</x:f>
        <x:v>140822658.9</x:v>
      </x:c>
      <x:c r="K1145" t="str">
        <x:f>IF(G1145="","MISSING OEWS",IF(ISNUMBER(H1145),"MATCHED","MISSING WHARTON"))</x:f>
        <x:v>MATCHED</x:v>
      </x:c>
    </x:row>
    <x:row r="1146">
      <x:c r="A1146" t="str">
        <x:v>31-33</x:v>
      </x:c>
      <x:c r="B1146" t="str">
        <x:v>Manufacturing</x:v>
      </x:c>
      <x:c r="C1146" t="str">
        <x:v>19-1022</x:v>
      </x:c>
      <x:c r="D1146" t="str">
        <x:v>Microbiologists</x:v>
      </x:c>
      <x:c r="E1146" s="22" t="n">
        <x:v>4770</x:v>
      </x:c>
      <x:c r="F1146" s="22" t="n">
        <x:v>95740</x:v>
      </x:c>
      <x:c r="G1146" s="22" t="n">
        <x:f>IF(OR(E1146="",F1146=""),"",E1146*F1146)</x:f>
        <x:v>456679800</x:v>
      </x:c>
      <x:c r="H1146" s="36" t="n">
        <x:v>0.05</x:v>
      </x:c>
      <x:c r="I1146" s="22" t="n">
        <x:f>IF(G1146="","",IF(ISNUMBER(H1146),G1146,""))</x:f>
        <x:v>456679800</x:v>
      </x:c>
      <x:c r="J1146" s="22" t="n">
        <x:f>IF(I1146="","",I1146*H1146)</x:f>
        <x:v>22833990</x:v>
      </x:c>
      <x:c r="K1146" t="str">
        <x:f>IF(G1146="","MISSING OEWS",IF(ISNUMBER(H1146),"MATCHED","MISSING WHARTON"))</x:f>
        <x:v>MATCHED</x:v>
      </x:c>
    </x:row>
    <x:row r="1147">
      <x:c r="A1147" t="str">
        <x:v>31-33</x:v>
      </x:c>
      <x:c r="B1147" t="str">
        <x:v>Manufacturing</x:v>
      </x:c>
      <x:c r="C1147" t="str">
        <x:v>19-1029</x:v>
      </x:c>
      <x:c r="D1147" t="str">
        <x:v>Biological Scientists, All Other</x:v>
      </x:c>
      <x:c r="E1147" s="22" t="n">
        <x:v>3430</x:v>
      </x:c>
      <x:c r="F1147" s="22" t="n">
        <x:v>130930</x:v>
      </x:c>
      <x:c r="G1147" s="22" t="n">
        <x:f>IF(OR(E1147="",F1147=""),"",E1147*F1147)</x:f>
        <x:v>449089900</x:v>
      </x:c>
      <x:c r="H1147" s="36" t="n">
        <x:v>0.40369999999999995</x:v>
      </x:c>
      <x:c r="I1147" s="22" t="n">
        <x:f>IF(G1147="","",IF(ISNUMBER(H1147),G1147,""))</x:f>
        <x:v>449089900</x:v>
      </x:c>
      <x:c r="J1147" s="22" t="n">
        <x:f>IF(I1147="","",I1147*H1147)</x:f>
        <x:v>181297592.62999997</x:v>
      </x:c>
      <x:c r="K1147" t="str">
        <x:f>IF(G1147="","MISSING OEWS",IF(ISNUMBER(H1147),"MATCHED","MISSING WHARTON"))</x:f>
        <x:v>MATCHED</x:v>
      </x:c>
    </x:row>
    <x:row r="1148">
      <x:c r="A1148" t="str">
        <x:v>31-33</x:v>
      </x:c>
      <x:c r="B1148" t="str">
        <x:v>Manufacturing</x:v>
      </x:c>
      <x:c r="C1148" t="str">
        <x:v>19-1032</x:v>
      </x:c>
      <x:c r="D1148" t="str">
        <x:v>Foresters</x:v>
      </x:c>
      <x:c r="E1148" s="22" t="n">
        <x:v>600</x:v>
      </x:c>
      <x:c r="F1148" s="22" t="n">
        <x:v>84720</x:v>
      </x:c>
      <x:c r="G1148" s="22" t="n">
        <x:f>IF(OR(E1148="",F1148=""),"",E1148*F1148)</x:f>
        <x:v>50832000</x:v>
      </x:c>
      <x:c r="H1148" s="36" t="n">
        <x:v>0.055999999999999994</x:v>
      </x:c>
      <x:c r="I1148" s="22" t="n">
        <x:f>IF(G1148="","",IF(ISNUMBER(H1148),G1148,""))</x:f>
        <x:v>50832000</x:v>
      </x:c>
      <x:c r="J1148" s="22" t="n">
        <x:f>IF(I1148="","",I1148*H1148)</x:f>
        <x:v>2846591.9999999995</x:v>
      </x:c>
      <x:c r="K1148" t="str">
        <x:f>IF(G1148="","MISSING OEWS",IF(ISNUMBER(H1148),"MATCHED","MISSING WHARTON"))</x:f>
        <x:v>MATCHED</x:v>
      </x:c>
    </x:row>
    <x:row r="1149">
      <x:c r="A1149" t="str">
        <x:v>31-33</x:v>
      </x:c>
      <x:c r="B1149" t="str">
        <x:v>Manufacturing</x:v>
      </x:c>
      <x:c r="C1149" t="str">
        <x:v>19-1041</x:v>
      </x:c>
      <x:c r="D1149" t="str">
        <x:v>Epidemiologists</x:v>
      </x:c>
      <x:c r="E1149" s="22" t="n">
        <x:v>40</x:v>
      </x:c>
      <x:c r="F1149" s="22" t="n">
        <x:v>118080</x:v>
      </x:c>
      <x:c r="G1149" s="22" t="n">
        <x:f>IF(OR(E1149="",F1149=""),"",E1149*F1149)</x:f>
        <x:v>4723200</x:v>
      </x:c>
      <x:c r="H1149" s="36" t="n">
        <x:v>0.3433</x:v>
      </x:c>
      <x:c r="I1149" s="22" t="n">
        <x:f>IF(G1149="","",IF(ISNUMBER(H1149),G1149,""))</x:f>
        <x:v>4723200</x:v>
      </x:c>
      <x:c r="J1149" s="22" t="n">
        <x:f>IF(I1149="","",I1149*H1149)</x:f>
        <x:v>1621474.56</x:v>
      </x:c>
      <x:c r="K1149" t="str">
        <x:f>IF(G1149="","MISSING OEWS",IF(ISNUMBER(H1149),"MATCHED","MISSING WHARTON"))</x:f>
        <x:v>MATCHED</x:v>
      </x:c>
    </x:row>
    <x:row r="1150">
      <x:c r="A1150" t="str">
        <x:v>31-33</x:v>
      </x:c>
      <x:c r="B1150" t="str">
        <x:v>Manufacturing</x:v>
      </x:c>
      <x:c r="C1150" t="str">
        <x:v>19-1042</x:v>
      </x:c>
      <x:c r="D1150" t="str">
        <x:v>Medical Scientists, Except Epidemiologists</x:v>
      </x:c>
      <x:c r="E1150" s="22" t="n">
        <x:v>8270</x:v>
      </x:c>
      <x:c r="F1150" s="22" t="n">
        <x:v>128530</x:v>
      </x:c>
      <x:c r="G1150" s="22" t="n">
        <x:f>IF(OR(E1150="",F1150=""),"",E1150*F1150)</x:f>
        <x:v>1062943100</x:v>
      </x:c>
      <x:c r="H1150" s="36" t="n">
        <x:v>0.1857</x:v>
      </x:c>
      <x:c r="I1150" s="22" t="n">
        <x:f>IF(G1150="","",IF(ISNUMBER(H1150),G1150,""))</x:f>
        <x:v>1062943100</x:v>
      </x:c>
      <x:c r="J1150" s="22" t="n">
        <x:f>IF(I1150="","",I1150*H1150)</x:f>
        <x:v>197388533.67000002</x:v>
      </x:c>
      <x:c r="K1150" t="str">
        <x:f>IF(G1150="","MISSING OEWS",IF(ISNUMBER(H1150),"MATCHED","MISSING WHARTON"))</x:f>
        <x:v>MATCHED</x:v>
      </x:c>
    </x:row>
    <x:row r="1151">
      <x:c r="A1151" t="str">
        <x:v>31-33</x:v>
      </x:c>
      <x:c r="B1151" t="str">
        <x:v>Manufacturing</x:v>
      </x:c>
      <x:c r="C1151" t="str">
        <x:v>19-1099</x:v>
      </x:c>
      <x:c r="D1151" t="str">
        <x:v>Life Scientists, All Other</x:v>
      </x:c>
      <x:c r="E1151" s="22" t="n">
        <x:v>530</x:v>
      </x:c>
      <x:c r="F1151" s="22" t="n">
        <x:v>104160</x:v>
      </x:c>
      <x:c r="G1151" s="22" t="n">
        <x:f>IF(OR(E1151="",F1151=""),"",E1151*F1151)</x:f>
        <x:v>55204800</x:v>
      </x:c>
      <x:c r="H1151" s="36"/>
      <x:c r="I1151" s="22" t="str">
        <x:f>IF(G1151="","",IF(ISNUMBER(H1151),G1151,""))</x:f>
      </x:c>
      <x:c r="J1151" s="22" t="str">
        <x:f>IF(I1151="","",I1151*H1151)</x:f>
      </x:c>
      <x:c r="K1151" t="str">
        <x:f>IF(G1151="","MISSING OEWS",IF(ISNUMBER(H1151),"MATCHED","MISSING WHARTON"))</x:f>
        <x:v>MISSING WHARTON</x:v>
      </x:c>
    </x:row>
    <x:row r="1152">
      <x:c r="A1152" t="str">
        <x:v>31-33</x:v>
      </x:c>
      <x:c r="B1152" t="str">
        <x:v>Manufacturing</x:v>
      </x:c>
      <x:c r="C1152" t="str">
        <x:v>19-2012</x:v>
      </x:c>
      <x:c r="D1152" t="str">
        <x:v>Physicists</x:v>
      </x:c>
      <x:c r="E1152" s="22" t="n">
        <x:v>800</x:v>
      </x:c>
      <x:c r="F1152" s="22" t="n">
        <x:v>161870</x:v>
      </x:c>
      <x:c r="G1152" s="22" t="n">
        <x:f>IF(OR(E1152="",F1152=""),"",E1152*F1152)</x:f>
        <x:v>129496000</x:v>
      </x:c>
      <x:c r="H1152" s="36" t="n">
        <x:v>0.44</x:v>
      </x:c>
      <x:c r="I1152" s="22" t="n">
        <x:f>IF(G1152="","",IF(ISNUMBER(H1152),G1152,""))</x:f>
        <x:v>129496000</x:v>
      </x:c>
      <x:c r="J1152" s="22" t="n">
        <x:f>IF(I1152="","",I1152*H1152)</x:f>
        <x:v>56978240</x:v>
      </x:c>
      <x:c r="K1152" t="str">
        <x:f>IF(G1152="","MISSING OEWS",IF(ISNUMBER(H1152),"MATCHED","MISSING WHARTON"))</x:f>
        <x:v>MATCHED</x:v>
      </x:c>
    </x:row>
    <x:row r="1153">
      <x:c r="A1153" t="str">
        <x:v>31-33</x:v>
      </x:c>
      <x:c r="B1153" t="str">
        <x:v>Manufacturing</x:v>
      </x:c>
      <x:c r="C1153" t="str">
        <x:v>19-2031</x:v>
      </x:c>
      <x:c r="D1153" t="str">
        <x:v>Chemists</x:v>
      </x:c>
      <x:c r="E1153" s="22" t="n">
        <x:v>34670</x:v>
      </x:c>
      <x:c r="F1153" s="22" t="n">
        <x:v>97630</x:v>
      </x:c>
      <x:c r="G1153" s="22" t="n">
        <x:f>IF(OR(E1153="",F1153=""),"",E1153*F1153)</x:f>
        <x:v>3384832100</x:v>
      </x:c>
      <x:c r="H1153" s="36" t="n">
        <x:v>0.1808</x:v>
      </x:c>
      <x:c r="I1153" s="22" t="n">
        <x:f>IF(G1153="","",IF(ISNUMBER(H1153),G1153,""))</x:f>
        <x:v>3384832100</x:v>
      </x:c>
      <x:c r="J1153" s="22" t="n">
        <x:f>IF(I1153="","",I1153*H1153)</x:f>
        <x:v>611977643.68</x:v>
      </x:c>
      <x:c r="K1153" t="str">
        <x:f>IF(G1153="","MISSING OEWS",IF(ISNUMBER(H1153),"MATCHED","MISSING WHARTON"))</x:f>
        <x:v>MATCHED</x:v>
      </x:c>
    </x:row>
    <x:row r="1154">
      <x:c r="A1154" t="str">
        <x:v>31-33</x:v>
      </x:c>
      <x:c r="B1154" t="str">
        <x:v>Manufacturing</x:v>
      </x:c>
      <x:c r="C1154" t="str">
        <x:v>19-2032</x:v>
      </x:c>
      <x:c r="D1154" t="str">
        <x:v>Materials Scientists</x:v>
      </x:c>
      <x:c r="E1154" s="22" t="n">
        <x:v>2970</x:v>
      </x:c>
      <x:c r="F1154" s="22" t="n">
        <x:v>118500</x:v>
      </x:c>
      <x:c r="G1154" s="22" t="n">
        <x:f>IF(OR(E1154="",F1154=""),"",E1154*F1154)</x:f>
        <x:v>351945000</x:v>
      </x:c>
      <x:c r="H1154" s="36" t="n">
        <x:v>0.20620000000000002</x:v>
      </x:c>
      <x:c r="I1154" s="22" t="n">
        <x:f>IF(G1154="","",IF(ISNUMBER(H1154),G1154,""))</x:f>
        <x:v>351945000</x:v>
      </x:c>
      <x:c r="J1154" s="22" t="n">
        <x:f>IF(I1154="","",I1154*H1154)</x:f>
        <x:v>72571059.00000001</x:v>
      </x:c>
      <x:c r="K1154" t="str">
        <x:f>IF(G1154="","MISSING OEWS",IF(ISNUMBER(H1154),"MATCHED","MISSING WHARTON"))</x:f>
        <x:v>MATCHED</x:v>
      </x:c>
    </x:row>
    <x:row r="1155">
      <x:c r="A1155" t="str">
        <x:v>31-33</x:v>
      </x:c>
      <x:c r="B1155" t="str">
        <x:v>Manufacturing</x:v>
      </x:c>
      <x:c r="C1155" t="str">
        <x:v>19-2041</x:v>
      </x:c>
      <x:c r="D1155" t="str">
        <x:v>Environmental Scientists and Specialists, Including Health</x:v>
      </x:c>
      <x:c r="E1155" s="22" t="n">
        <x:v>1110</x:v>
      </x:c>
      <x:c r="F1155" s="22" t="n">
        <x:v>122610</x:v>
      </x:c>
      <x:c r="G1155" s="22" t="n">
        <x:f>IF(OR(E1155="",F1155=""),"",E1155*F1155)</x:f>
        <x:v>136097100</x:v>
      </x:c>
      <x:c r="H1155" s="36" t="n">
        <x:v>0.46619999999999995</x:v>
      </x:c>
      <x:c r="I1155" s="22" t="n">
        <x:f>IF(G1155="","",IF(ISNUMBER(H1155),G1155,""))</x:f>
        <x:v>136097100</x:v>
      </x:c>
      <x:c r="J1155" s="22" t="n">
        <x:f>IF(I1155="","",I1155*H1155)</x:f>
        <x:v>63448468.019999996</x:v>
      </x:c>
      <x:c r="K1155" t="str">
        <x:f>IF(G1155="","MISSING OEWS",IF(ISNUMBER(H1155),"MATCHED","MISSING WHARTON"))</x:f>
        <x:v>MATCHED</x:v>
      </x:c>
    </x:row>
    <x:row r="1156">
      <x:c r="A1156" t="str">
        <x:v>31-33</x:v>
      </x:c>
      <x:c r="B1156" t="str">
        <x:v>Manufacturing</x:v>
      </x:c>
      <x:c r="C1156" t="str">
        <x:v>19-2042</x:v>
      </x:c>
      <x:c r="D1156" t="str">
        <x:v>Geoscientists, Except Hydrologists and Geographers</x:v>
      </x:c>
      <x:c r="E1156" s="22" t="n">
        <x:v>110</x:v>
      </x:c>
      <x:c r="F1156" s="22" t="n">
        <x:v>127610</x:v>
      </x:c>
      <x:c r="G1156" s="22" t="n">
        <x:f>IF(OR(E1156="",F1156=""),"",E1156*F1156)</x:f>
        <x:v>14037100</x:v>
      </x:c>
      <x:c r="H1156" s="36" t="n">
        <x:v>0.2937</x:v>
      </x:c>
      <x:c r="I1156" s="22" t="n">
        <x:f>IF(G1156="","",IF(ISNUMBER(H1156),G1156,""))</x:f>
        <x:v>14037100</x:v>
      </x:c>
      <x:c r="J1156" s="22" t="n">
        <x:f>IF(I1156="","",I1156*H1156)</x:f>
        <x:v>4122696.27</x:v>
      </x:c>
      <x:c r="K1156" t="str">
        <x:f>IF(G1156="","MISSING OEWS",IF(ISNUMBER(H1156),"MATCHED","MISSING WHARTON"))</x:f>
        <x:v>MATCHED</x:v>
      </x:c>
    </x:row>
    <x:row r="1157">
      <x:c r="A1157" t="str">
        <x:v>31-33</x:v>
      </x:c>
      <x:c r="B1157" t="str">
        <x:v>Manufacturing</x:v>
      </x:c>
      <x:c r="C1157" t="str">
        <x:v>19-2099</x:v>
      </x:c>
      <x:c r="D1157" t="str">
        <x:v>Physical Scientists, All Other</x:v>
      </x:c>
      <x:c r="E1157" s="22" t="n">
        <x:v>1380</x:v>
      </x:c>
      <x:c r="F1157" s="22" t="n">
        <x:v>191320</x:v>
      </x:c>
      <x:c r="G1157" s="22" t="n">
        <x:f>IF(OR(E1157="",F1157=""),"",E1157*F1157)</x:f>
        <x:v>264021600</x:v>
      </x:c>
      <x:c r="H1157" s="36" t="n">
        <x:v>0.5312</x:v>
      </x:c>
      <x:c r="I1157" s="22" t="n">
        <x:f>IF(G1157="","",IF(ISNUMBER(H1157),G1157,""))</x:f>
        <x:v>264021600</x:v>
      </x:c>
      <x:c r="J1157" s="22" t="n">
        <x:f>IF(I1157="","",I1157*H1157)</x:f>
        <x:v>140248273.92</x:v>
      </x:c>
      <x:c r="K1157" t="str">
        <x:f>IF(G1157="","MISSING OEWS",IF(ISNUMBER(H1157),"MATCHED","MISSING WHARTON"))</x:f>
        <x:v>MATCHED</x:v>
      </x:c>
    </x:row>
    <x:row r="1158">
      <x:c r="A1158" t="str">
        <x:v>31-33</x:v>
      </x:c>
      <x:c r="B1158" t="str">
        <x:v>Manufacturing</x:v>
      </x:c>
      <x:c r="C1158" t="str">
        <x:v>19-3011</x:v>
      </x:c>
      <x:c r="D1158" t="str">
        <x:v>Economists</x:v>
      </x:c>
      <x:c r="E1158" s="22" t="n">
        <x:v>90</x:v>
      </x:c>
      <x:c r="F1158" s="22" t="n">
        <x:v>170690</x:v>
      </x:c>
      <x:c r="G1158" s="22" t="n">
        <x:f>IF(OR(E1158="",F1158=""),"",E1158*F1158)</x:f>
        <x:v>15362100</x:v>
      </x:c>
      <x:c r="H1158" s="36" t="n">
        <x:v>0.5271</x:v>
      </x:c>
      <x:c r="I1158" s="22" t="n">
        <x:f>IF(G1158="","",IF(ISNUMBER(H1158),G1158,""))</x:f>
        <x:v>15362100</x:v>
      </x:c>
      <x:c r="J1158" s="22" t="n">
        <x:f>IF(I1158="","",I1158*H1158)</x:f>
        <x:v>8097362.91</x:v>
      </x:c>
      <x:c r="K1158" t="str">
        <x:f>IF(G1158="","MISSING OEWS",IF(ISNUMBER(H1158),"MATCHED","MISSING WHARTON"))</x:f>
        <x:v>MATCHED</x:v>
      </x:c>
    </x:row>
    <x:row r="1159">
      <x:c r="A1159" t="str">
        <x:v>31-33</x:v>
      </x:c>
      <x:c r="B1159" t="str">
        <x:v>Manufacturing</x:v>
      </x:c>
      <x:c r="C1159" t="str">
        <x:v>19-3099</x:v>
      </x:c>
      <x:c r="D1159" t="str">
        <x:v>Social Scientists and Related Workers, All Other</x:v>
      </x:c>
      <x:c r="E1159" s="22" t="n">
        <x:v>40</x:v>
      </x:c>
      <x:c r="F1159" s="22" t="n">
        <x:v>90160</x:v>
      </x:c>
      <x:c r="G1159" s="22" t="n">
        <x:f>IF(OR(E1159="",F1159=""),"",E1159*F1159)</x:f>
        <x:v>3606400</x:v>
      </x:c>
      <x:c r="H1159" s="36" t="n">
        <x:v>0.5545</x:v>
      </x:c>
      <x:c r="I1159" s="22" t="n">
        <x:f>IF(G1159="","",IF(ISNUMBER(H1159),G1159,""))</x:f>
        <x:v>3606400</x:v>
      </x:c>
      <x:c r="J1159" s="22" t="n">
        <x:f>IF(I1159="","",I1159*H1159)</x:f>
        <x:v>1999748.8</x:v>
      </x:c>
      <x:c r="K1159" t="str">
        <x:f>IF(G1159="","MISSING OEWS",IF(ISNUMBER(H1159),"MATCHED","MISSING WHARTON"))</x:f>
        <x:v>MATCHED</x:v>
      </x:c>
    </x:row>
    <x:row r="1160">
      <x:c r="A1160" t="str">
        <x:v>31-33</x:v>
      </x:c>
      <x:c r="B1160" t="str">
        <x:v>Manufacturing</x:v>
      </x:c>
      <x:c r="C1160" t="str">
        <x:v>19-4012</x:v>
      </x:c>
      <x:c r="D1160" t="str">
        <x:v>Agricultural Technicians</x:v>
      </x:c>
      <x:c r="E1160" s="22" t="n">
        <x:v>710</x:v>
      </x:c>
      <x:c r="F1160" s="22" t="n">
        <x:v>59710</x:v>
      </x:c>
      <x:c r="G1160" s="22" t="n">
        <x:f>IF(OR(E1160="",F1160=""),"",E1160*F1160)</x:f>
        <x:v>42394100</x:v>
      </x:c>
      <x:c r="H1160" s="36" t="n">
        <x:v>0.374</x:v>
      </x:c>
      <x:c r="I1160" s="22" t="n">
        <x:f>IF(G1160="","",IF(ISNUMBER(H1160),G1160,""))</x:f>
        <x:v>42394100</x:v>
      </x:c>
      <x:c r="J1160" s="22" t="n">
        <x:f>IF(I1160="","",I1160*H1160)</x:f>
        <x:v>15855393.4</x:v>
      </x:c>
      <x:c r="K1160" t="str">
        <x:f>IF(G1160="","MISSING OEWS",IF(ISNUMBER(H1160),"MATCHED","MISSING WHARTON"))</x:f>
        <x:v>MATCHED</x:v>
      </x:c>
    </x:row>
    <x:row r="1161">
      <x:c r="A1161" t="str">
        <x:v>31-33</x:v>
      </x:c>
      <x:c r="B1161" t="str">
        <x:v>Manufacturing</x:v>
      </x:c>
      <x:c r="C1161" t="str">
        <x:v>19-4013</x:v>
      </x:c>
      <x:c r="D1161" t="str">
        <x:v>Food Science Technicians</x:v>
      </x:c>
      <x:c r="E1161" s="22" t="n">
        <x:v>10890</x:v>
      </x:c>
      <x:c r="F1161" s="22" t="n">
        <x:v>55070</x:v>
      </x:c>
      <x:c r="G1161" s="22" t="n">
        <x:f>IF(OR(E1161="",F1161=""),"",E1161*F1161)</x:f>
        <x:v>599712300</x:v>
      </x:c>
      <x:c r="H1161" s="36" t="n">
        <x:v>0.2969</x:v>
      </x:c>
      <x:c r="I1161" s="22" t="n">
        <x:f>IF(G1161="","",IF(ISNUMBER(H1161),G1161,""))</x:f>
        <x:v>599712300</x:v>
      </x:c>
      <x:c r="J1161" s="22" t="n">
        <x:f>IF(I1161="","",I1161*H1161)</x:f>
        <x:v>178054581.87</x:v>
      </x:c>
      <x:c r="K1161" t="str">
        <x:f>IF(G1161="","MISSING OEWS",IF(ISNUMBER(H1161),"MATCHED","MISSING WHARTON"))</x:f>
        <x:v>MATCHED</x:v>
      </x:c>
    </x:row>
    <x:row r="1162">
      <x:c r="A1162" t="str">
        <x:v>31-33</x:v>
      </x:c>
      <x:c r="B1162" t="str">
        <x:v>Manufacturing</x:v>
      </x:c>
      <x:c r="C1162" t="str">
        <x:v>19-4021</x:v>
      </x:c>
      <x:c r="D1162" t="str">
        <x:v>Biological Technicians</x:v>
      </x:c>
      <x:c r="E1162" s="22" t="n">
        <x:v>6990</x:v>
      </x:c>
      <x:c r="F1162" s="22" t="n">
        <x:v>71920</x:v>
      </x:c>
      <x:c r="G1162" s="22" t="n">
        <x:f>IF(OR(E1162="",F1162=""),"",E1162*F1162)</x:f>
        <x:v>502720800</x:v>
      </x:c>
      <x:c r="H1162" s="36" t="n">
        <x:v>0.2778</x:v>
      </x:c>
      <x:c r="I1162" s="22" t="n">
        <x:f>IF(G1162="","",IF(ISNUMBER(H1162),G1162,""))</x:f>
        <x:v>502720800</x:v>
      </x:c>
      <x:c r="J1162" s="22" t="n">
        <x:f>IF(I1162="","",I1162*H1162)</x:f>
        <x:v>139655838.24</x:v>
      </x:c>
      <x:c r="K1162" t="str">
        <x:f>IF(G1162="","MISSING OEWS",IF(ISNUMBER(H1162),"MATCHED","MISSING WHARTON"))</x:f>
        <x:v>MATCHED</x:v>
      </x:c>
    </x:row>
    <x:row r="1163">
      <x:c r="A1163" t="str">
        <x:v>31-33</x:v>
      </x:c>
      <x:c r="B1163" t="str">
        <x:v>Manufacturing</x:v>
      </x:c>
      <x:c r="C1163" t="str">
        <x:v>19-4031</x:v>
      </x:c>
      <x:c r="D1163" t="str">
        <x:v>Chemical Technicians</x:v>
      </x:c>
      <x:c r="E1163" s="22" t="n">
        <x:v>25710</x:v>
      </x:c>
      <x:c r="F1163" s="22" t="n">
        <x:v>66740</x:v>
      </x:c>
      <x:c r="G1163" s="22" t="n">
        <x:f>IF(OR(E1163="",F1163=""),"",E1163*F1163)</x:f>
        <x:v>1715885400</x:v>
      </x:c>
      <x:c r="H1163" s="36" t="n">
        <x:v>0.25</x:v>
      </x:c>
      <x:c r="I1163" s="22" t="n">
        <x:f>IF(G1163="","",IF(ISNUMBER(H1163),G1163,""))</x:f>
        <x:v>1715885400</x:v>
      </x:c>
      <x:c r="J1163" s="22" t="n">
        <x:f>IF(I1163="","",I1163*H1163)</x:f>
        <x:v>428971350</x:v>
      </x:c>
      <x:c r="K1163" t="str">
        <x:f>IF(G1163="","MISSING OEWS",IF(ISNUMBER(H1163),"MATCHED","MISSING WHARTON"))</x:f>
        <x:v>MATCHED</x:v>
      </x:c>
    </x:row>
    <x:row r="1164">
      <x:c r="A1164" t="str">
        <x:v>31-33</x:v>
      </x:c>
      <x:c r="B1164" t="str">
        <x:v>Manufacturing</x:v>
      </x:c>
      <x:c r="C1164" t="str">
        <x:v>19-4042</x:v>
      </x:c>
      <x:c r="D1164" t="str">
        <x:v>Environmental Science and Protection Technicians, Including Health</x:v>
      </x:c>
      <x:c r="E1164" s="22" t="n">
        <x:v>940</x:v>
      </x:c>
      <x:c r="F1164" s="22" t="n">
        <x:v>73160</x:v>
      </x:c>
      <x:c r="G1164" s="22" t="n">
        <x:f>IF(OR(E1164="",F1164=""),"",E1164*F1164)</x:f>
        <x:v>68770400</x:v>
      </x:c>
      <x:c r="H1164" s="36" t="n">
        <x:v>0.2635</x:v>
      </x:c>
      <x:c r="I1164" s="22" t="n">
        <x:f>IF(G1164="","",IF(ISNUMBER(H1164),G1164,""))</x:f>
        <x:v>68770400</x:v>
      </x:c>
      <x:c r="J1164" s="22" t="n">
        <x:f>IF(I1164="","",I1164*H1164)</x:f>
        <x:v>18121000.400000002</x:v>
      </x:c>
      <x:c r="K1164" t="str">
        <x:f>IF(G1164="","MISSING OEWS",IF(ISNUMBER(H1164),"MATCHED","MISSING WHARTON"))</x:f>
        <x:v>MATCHED</x:v>
      </x:c>
    </x:row>
    <x:row r="1165">
      <x:c r="A1165" t="str">
        <x:v>31-33</x:v>
      </x:c>
      <x:c r="B1165" t="str">
        <x:v>Manufacturing</x:v>
      </x:c>
      <x:c r="C1165" t="str">
        <x:v>19-4043</x:v>
      </x:c>
      <x:c r="D1165" t="str">
        <x:v>Geological Technicians, Except Hydrologic Technicians</x:v>
      </x:c>
      <x:c r="E1165" s="22" t="n">
        <x:v>140</x:v>
      </x:c>
      <x:c r="F1165" s="22" t="n">
        <x:v>91980</x:v>
      </x:c>
      <x:c r="G1165" s="22" t="n">
        <x:f>IF(OR(E1165="",F1165=""),"",E1165*F1165)</x:f>
        <x:v>12877200</x:v>
      </x:c>
      <x:c r="H1165" s="36" t="n">
        <x:v>0.3617</x:v>
      </x:c>
      <x:c r="I1165" s="22" t="n">
        <x:f>IF(G1165="","",IF(ISNUMBER(H1165),G1165,""))</x:f>
        <x:v>12877200</x:v>
      </x:c>
      <x:c r="J1165" s="22" t="n">
        <x:f>IF(I1165="","",I1165*H1165)</x:f>
        <x:v>4657683.24</x:v>
      </x:c>
      <x:c r="K1165" t="str">
        <x:f>IF(G1165="","MISSING OEWS",IF(ISNUMBER(H1165),"MATCHED","MISSING WHARTON"))</x:f>
        <x:v>MATCHED</x:v>
      </x:c>
    </x:row>
    <x:row r="1166">
      <x:c r="A1166" t="str">
        <x:v>31-33</x:v>
      </x:c>
      <x:c r="B1166" t="str">
        <x:v>Manufacturing</x:v>
      </x:c>
      <x:c r="C1166" t="str">
        <x:v>19-4061</x:v>
      </x:c>
      <x:c r="D1166" t="str">
        <x:v>Social Science Research Assistants</x:v>
      </x:c>
      <x:c r="E1166" s="22" t="n">
        <x:v>150</x:v>
      </x:c>
      <x:c r="F1166" s="22" t="n">
        <x:v>92260</x:v>
      </x:c>
      <x:c r="G1166" s="22" t="n">
        <x:f>IF(OR(E1166="",F1166=""),"",E1166*F1166)</x:f>
        <x:v>13839000</x:v>
      </x:c>
      <x:c r="H1166" s="36" t="n">
        <x:v>0.7087</x:v>
      </x:c>
      <x:c r="I1166" s="22" t="n">
        <x:f>IF(G1166="","",IF(ISNUMBER(H1166),G1166,""))</x:f>
        <x:v>13839000</x:v>
      </x:c>
      <x:c r="J1166" s="22" t="n">
        <x:f>IF(I1166="","",I1166*H1166)</x:f>
        <x:v>9807699.3</x:v>
      </x:c>
      <x:c r="K1166" t="str">
        <x:f>IF(G1166="","MISSING OEWS",IF(ISNUMBER(H1166),"MATCHED","MISSING WHARTON"))</x:f>
        <x:v>MATCHED</x:v>
      </x:c>
    </x:row>
    <x:row r="1167">
      <x:c r="A1167" t="str">
        <x:v>31-33</x:v>
      </x:c>
      <x:c r="B1167" t="str">
        <x:v>Manufacturing</x:v>
      </x:c>
      <x:c r="C1167" t="str">
        <x:v>19-4099</x:v>
      </x:c>
      <x:c r="D1167" t="str">
        <x:v>Life, Physical, and Social Science Technicians, All Other</x:v>
      </x:c>
      <x:c r="E1167" s="22" t="n">
        <x:v>8410</x:v>
      </x:c>
      <x:c r="F1167" s="22" t="n">
        <x:v>73470</x:v>
      </x:c>
      <x:c r="G1167" s="22" t="n">
        <x:f>IF(OR(E1167="",F1167=""),"",E1167*F1167)</x:f>
        <x:v>617882700</x:v>
      </x:c>
      <x:c r="H1167" s="36" t="n">
        <x:v>0.5519</x:v>
      </x:c>
      <x:c r="I1167" s="22" t="n">
        <x:f>IF(G1167="","",IF(ISNUMBER(H1167),G1167,""))</x:f>
        <x:v>617882700</x:v>
      </x:c>
      <x:c r="J1167" s="22" t="n">
        <x:f>IF(I1167="","",I1167*H1167)</x:f>
        <x:v>341009462.13</x:v>
      </x:c>
      <x:c r="K1167" t="str">
        <x:f>IF(G1167="","MISSING OEWS",IF(ISNUMBER(H1167),"MATCHED","MISSING WHARTON"))</x:f>
        <x:v>MATCHED</x:v>
      </x:c>
    </x:row>
    <x:row r="1168">
      <x:c r="A1168" t="str">
        <x:v>31-33</x:v>
      </x:c>
      <x:c r="B1168" t="str">
        <x:v>Manufacturing</x:v>
      </x:c>
      <x:c r="C1168" t="str">
        <x:v>19-5011</x:v>
      </x:c>
      <x:c r="D1168" t="str">
        <x:v>Occupational Health and Safety Specialists</x:v>
      </x:c>
      <x:c r="E1168" s="22" t="n">
        <x:v>24780</x:v>
      </x:c>
      <x:c r="F1168" s="22" t="n">
        <x:v>95270</x:v>
      </x:c>
      <x:c r="G1168" s="22" t="n">
        <x:f>IF(OR(E1168="",F1168=""),"",E1168*F1168)</x:f>
        <x:v>2360790600</x:v>
      </x:c>
      <x:c r="H1168" s="36" t="n">
        <x:v>0.2786</x:v>
      </x:c>
      <x:c r="I1168" s="22" t="n">
        <x:f>IF(G1168="","",IF(ISNUMBER(H1168),G1168,""))</x:f>
        <x:v>2360790600</x:v>
      </x:c>
      <x:c r="J1168" s="22" t="n">
        <x:f>IF(I1168="","",I1168*H1168)</x:f>
        <x:v>657716261.1600001</x:v>
      </x:c>
      <x:c r="K1168" t="str">
        <x:f>IF(G1168="","MISSING OEWS",IF(ISNUMBER(H1168),"MATCHED","MISSING WHARTON"))</x:f>
        <x:v>MATCHED</x:v>
      </x:c>
    </x:row>
    <x:row r="1169">
      <x:c r="A1169" t="str">
        <x:v>31-33</x:v>
      </x:c>
      <x:c r="B1169" t="str">
        <x:v>Manufacturing</x:v>
      </x:c>
      <x:c r="C1169" t="str">
        <x:v>19-5012</x:v>
      </x:c>
      <x:c r="D1169" t="str">
        <x:v>Occupational Health and Safety Technicians</x:v>
      </x:c>
      <x:c r="E1169" s="22" t="n">
        <x:v>5410</x:v>
      </x:c>
      <x:c r="F1169" s="22" t="n">
        <x:v>72750</x:v>
      </x:c>
      <x:c r="G1169" s="22" t="n">
        <x:f>IF(OR(E1169="",F1169=""),"",E1169*F1169)</x:f>
        <x:v>393577500</x:v>
      </x:c>
      <x:c r="H1169" s="36" t="n">
        <x:v>0.2712</x:v>
      </x:c>
      <x:c r="I1169" s="22" t="n">
        <x:f>IF(G1169="","",IF(ISNUMBER(H1169),G1169,""))</x:f>
        <x:v>393577500</x:v>
      </x:c>
      <x:c r="J1169" s="22" t="n">
        <x:f>IF(I1169="","",I1169*H1169)</x:f>
        <x:v>106738218</x:v>
      </x:c>
      <x:c r="K1169" t="str">
        <x:f>IF(G1169="","MISSING OEWS",IF(ISNUMBER(H1169),"MATCHED","MISSING WHARTON"))</x:f>
        <x:v>MATCHED</x:v>
      </x:c>
    </x:row>
    <x:row r="1170">
      <x:c r="A1170" t="str">
        <x:v>31-33</x:v>
      </x:c>
      <x:c r="B1170" t="str">
        <x:v>Manufacturing</x:v>
      </x:c>
      <x:c r="C1170" t="str">
        <x:v>21-2011</x:v>
      </x:c>
      <x:c r="D1170" t="str">
        <x:v>Clergy</x:v>
      </x:c>
      <x:c r="E1170" s="22" t="n">
        <x:v>170</x:v>
      </x:c>
      <x:c r="F1170" s="22" t="n">
        <x:v>68540</x:v>
      </x:c>
      <x:c r="G1170" s="22" t="n">
        <x:f>IF(OR(E1170="",F1170=""),"",E1170*F1170)</x:f>
        <x:v>11651800</x:v>
      </x:c>
      <x:c r="H1170" s="36" t="n">
        <x:v>0.17859999999999998</x:v>
      </x:c>
      <x:c r="I1170" s="22" t="n">
        <x:f>IF(G1170="","",IF(ISNUMBER(H1170),G1170,""))</x:f>
        <x:v>11651800</x:v>
      </x:c>
      <x:c r="J1170" s="22" t="n">
        <x:f>IF(I1170="","",I1170*H1170)</x:f>
        <x:v>2081011.4799999997</x:v>
      </x:c>
      <x:c r="K1170" t="str">
        <x:f>IF(G1170="","MISSING OEWS",IF(ISNUMBER(H1170),"MATCHED","MISSING WHARTON"))</x:f>
        <x:v>MATCHED</x:v>
      </x:c>
    </x:row>
    <x:row r="1171">
      <x:c r="A1171" t="str">
        <x:v>31-33</x:v>
      </x:c>
      <x:c r="B1171" t="str">
        <x:v>Manufacturing</x:v>
      </x:c>
      <x:c r="C1171" t="str">
        <x:v>23-1011</x:v>
      </x:c>
      <x:c r="D1171" t="str">
        <x:v>Lawyers</x:v>
      </x:c>
      <x:c r="E1171" s="22" t="n">
        <x:v>5090</x:v>
      </x:c>
      <x:c r="F1171" s="22" t="n">
        <x:v>242960</x:v>
      </x:c>
      <x:c r="G1171" s="22" t="n">
        <x:f>IF(OR(E1171="",F1171=""),"",E1171*F1171)</x:f>
        <x:v>1236666400</x:v>
      </x:c>
      <x:c r="H1171" s="36" t="n">
        <x:v>0.45</x:v>
      </x:c>
      <x:c r="I1171" s="22" t="n">
        <x:f>IF(G1171="","",IF(ISNUMBER(H1171),G1171,""))</x:f>
        <x:v>1236666400</x:v>
      </x:c>
      <x:c r="J1171" s="22" t="n">
        <x:f>IF(I1171="","",I1171*H1171)</x:f>
        <x:v>556499880</x:v>
      </x:c>
      <x:c r="K1171" t="str">
        <x:f>IF(G1171="","MISSING OEWS",IF(ISNUMBER(H1171),"MATCHED","MISSING WHARTON"))</x:f>
        <x:v>MATCHED</x:v>
      </x:c>
    </x:row>
    <x:row r="1172">
      <x:c r="A1172" t="str">
        <x:v>31-33</x:v>
      </x:c>
      <x:c r="B1172" t="str">
        <x:v>Manufacturing</x:v>
      </x:c>
      <x:c r="C1172" t="str">
        <x:v>23-2011</x:v>
      </x:c>
      <x:c r="D1172" t="str">
        <x:v>Paralegals and Legal Assistants</x:v>
      </x:c>
      <x:c r="E1172" s="22" t="n">
        <x:v>1020</x:v>
      </x:c>
      <x:c r="F1172" s="22" t="n">
        <x:v>100020</x:v>
      </x:c>
      <x:c r="G1172" s="22" t="n">
        <x:f>IF(OR(E1172="",F1172=""),"",E1172*F1172)</x:f>
        <x:v>102020400</x:v>
      </x:c>
      <x:c r="H1172" s="36" t="n">
        <x:v>0.5917</x:v>
      </x:c>
      <x:c r="I1172" s="22" t="n">
        <x:f>IF(G1172="","",IF(ISNUMBER(H1172),G1172,""))</x:f>
        <x:v>102020400</x:v>
      </x:c>
      <x:c r="J1172" s="22" t="n">
        <x:f>IF(I1172="","",I1172*H1172)</x:f>
        <x:v>60365470.68</x:v>
      </x:c>
      <x:c r="K1172" t="str">
        <x:f>IF(G1172="","MISSING OEWS",IF(ISNUMBER(H1172),"MATCHED","MISSING WHARTON"))</x:f>
        <x:v>MATCHED</x:v>
      </x:c>
    </x:row>
    <x:row r="1173">
      <x:c r="A1173" t="str">
        <x:v>31-33</x:v>
      </x:c>
      <x:c r="B1173" t="str">
        <x:v>Manufacturing</x:v>
      </x:c>
      <x:c r="C1173" t="str">
        <x:v>23-2099</x:v>
      </x:c>
      <x:c r="D1173" t="str">
        <x:v>Legal Support Workers, All Other</x:v>
      </x:c>
      <x:c r="E1173" s="22" t="n">
        <x:v>260</x:v>
      </x:c>
      <x:c r="F1173" s="22" t="n">
        <x:v>109470</x:v>
      </x:c>
      <x:c r="G1173" s="22" t="n">
        <x:f>IF(OR(E1173="",F1173=""),"",E1173*F1173)</x:f>
        <x:v>28462200</x:v>
      </x:c>
      <x:c r="H1173" s="36"/>
      <x:c r="I1173" s="22" t="str">
        <x:f>IF(G1173="","",IF(ISNUMBER(H1173),G1173,""))</x:f>
      </x:c>
      <x:c r="J1173" s="22" t="str">
        <x:f>IF(I1173="","",I1173*H1173)</x:f>
      </x:c>
      <x:c r="K1173" t="str">
        <x:f>IF(G1173="","MISSING OEWS",IF(ISNUMBER(H1173),"MATCHED","MISSING WHARTON"))</x:f>
        <x:v>MISSING WHARTON</x:v>
      </x:c>
    </x:row>
    <x:row r="1174">
      <x:c r="A1174" t="str">
        <x:v>31-33</x:v>
      </x:c>
      <x:c r="B1174" t="str">
        <x:v>Manufacturing</x:v>
      </x:c>
      <x:c r="C1174" t="str">
        <x:v>25-3021</x:v>
      </x:c>
      <x:c r="D1174" t="str">
        <x:v>Self-Enrichment Teachers</x:v>
      </x:c>
      <x:c r="E1174" s="22" t="n">
        <x:v>100</x:v>
      </x:c>
      <x:c r="F1174" s="22" t="n">
        <x:v>54740</x:v>
      </x:c>
      <x:c r="G1174" s="22" t="n">
        <x:f>IF(OR(E1174="",F1174=""),"",E1174*F1174)</x:f>
        <x:v>5474000</x:v>
      </x:c>
      <x:c r="H1174" s="36" t="n">
        <x:v>0.33</x:v>
      </x:c>
      <x:c r="I1174" s="22" t="n">
        <x:f>IF(G1174="","",IF(ISNUMBER(H1174),G1174,""))</x:f>
        <x:v>5474000</x:v>
      </x:c>
      <x:c r="J1174" s="22" t="n">
        <x:f>IF(I1174="","",I1174*H1174)</x:f>
        <x:v>1806420</x:v>
      </x:c>
      <x:c r="K1174" t="str">
        <x:f>IF(G1174="","MISSING OEWS",IF(ISNUMBER(H1174),"MATCHED","MISSING WHARTON"))</x:f>
        <x:v>MATCHED</x:v>
      </x:c>
    </x:row>
    <x:row r="1175">
      <x:c r="A1175" t="str">
        <x:v>31-33</x:v>
      </x:c>
      <x:c r="B1175" t="str">
        <x:v>Manufacturing</x:v>
      </x:c>
      <x:c r="C1175" t="str">
        <x:v>25-4022</x:v>
      </x:c>
      <x:c r="D1175" t="str">
        <x:v>Librarians and Media Collections Specialists</x:v>
      </x:c>
      <x:c r="E1175" s="22" t="n">
        <x:v>40</x:v>
      </x:c>
      <x:c r="F1175" s="22" t="n">
        <x:v>77600</x:v>
      </x:c>
      <x:c r="G1175" s="22" t="n">
        <x:f>IF(OR(E1175="",F1175=""),"",E1175*F1175)</x:f>
        <x:v>3104000</x:v>
      </x:c>
      <x:c r="H1175" s="36" t="n">
        <x:v>0.4167</x:v>
      </x:c>
      <x:c r="I1175" s="22" t="n">
        <x:f>IF(G1175="","",IF(ISNUMBER(H1175),G1175,""))</x:f>
        <x:v>3104000</x:v>
      </x:c>
      <x:c r="J1175" s="22" t="n">
        <x:f>IF(I1175="","",I1175*H1175)</x:f>
        <x:v>1293436.8</x:v>
      </x:c>
      <x:c r="K1175" t="str">
        <x:f>IF(G1175="","MISSING OEWS",IF(ISNUMBER(H1175),"MATCHED","MISSING WHARTON"))</x:f>
        <x:v>MATCHED</x:v>
      </x:c>
    </x:row>
    <x:row r="1176">
      <x:c r="A1176" t="str">
        <x:v>31-33</x:v>
      </x:c>
      <x:c r="B1176" t="str">
        <x:v>Manufacturing</x:v>
      </x:c>
      <x:c r="C1176" t="str">
        <x:v>25-9031</x:v>
      </x:c>
      <x:c r="D1176" t="str">
        <x:v>Instructional Coordinators</x:v>
      </x:c>
      <x:c r="E1176" s="22" t="n">
        <x:v>100</x:v>
      </x:c>
      <x:c r="F1176" s="22" t="n">
        <x:v>93350</x:v>
      </x:c>
      <x:c r="G1176" s="22" t="n">
        <x:f>IF(OR(E1176="",F1176=""),"",E1176*F1176)</x:f>
        <x:v>9335000</x:v>
      </x:c>
      <x:c r="H1176" s="36" t="n">
        <x:v>0.5783</x:v>
      </x:c>
      <x:c r="I1176" s="22" t="n">
        <x:f>IF(G1176="","",IF(ISNUMBER(H1176),G1176,""))</x:f>
        <x:v>9335000</x:v>
      </x:c>
      <x:c r="J1176" s="22" t="n">
        <x:f>IF(I1176="","",I1176*H1176)</x:f>
        <x:v>5398430.5</x:v>
      </x:c>
      <x:c r="K1176" t="str">
        <x:f>IF(G1176="","MISSING OEWS",IF(ISNUMBER(H1176),"MATCHED","MISSING WHARTON"))</x:f>
        <x:v>MATCHED</x:v>
      </x:c>
    </x:row>
    <x:row r="1177">
      <x:c r="A1177" t="str">
        <x:v>31-33</x:v>
      </x:c>
      <x:c r="B1177" t="str">
        <x:v>Manufacturing</x:v>
      </x:c>
      <x:c r="C1177" t="str">
        <x:v>27-1011</x:v>
      </x:c>
      <x:c r="D1177" t="str">
        <x:v>Art Directors</x:v>
      </x:c>
      <x:c r="E1177" s="22" t="n">
        <x:v>1770</x:v>
      </x:c>
      <x:c r="F1177" s="22" t="n">
        <x:v>122170</x:v>
      </x:c>
      <x:c r="G1177" s="22" t="n">
        <x:f>IF(OR(E1177="",F1177=""),"",E1177*F1177)</x:f>
        <x:v>216240900</x:v>
      </x:c>
      <x:c r="H1177" s="36" t="n">
        <x:v>0.3688</x:v>
      </x:c>
      <x:c r="I1177" s="22" t="n">
        <x:f>IF(G1177="","",IF(ISNUMBER(H1177),G1177,""))</x:f>
        <x:v>216240900</x:v>
      </x:c>
      <x:c r="J1177" s="22" t="n">
        <x:f>IF(I1177="","",I1177*H1177)</x:f>
        <x:v>79749643.92</x:v>
      </x:c>
      <x:c r="K1177" t="str">
        <x:f>IF(G1177="","MISSING OEWS",IF(ISNUMBER(H1177),"MATCHED","MISSING WHARTON"))</x:f>
        <x:v>MATCHED</x:v>
      </x:c>
    </x:row>
    <x:row r="1178">
      <x:c r="A1178" t="str">
        <x:v>31-33</x:v>
      </x:c>
      <x:c r="B1178" t="str">
        <x:v>Manufacturing</x:v>
      </x:c>
      <x:c r="C1178" t="str">
        <x:v>27-1012</x:v>
      </x:c>
      <x:c r="D1178" t="str">
        <x:v>Craft Artists</x:v>
      </x:c>
      <x:c r="E1178" s="22" t="n">
        <x:v>640</x:v>
      </x:c>
      <x:c r="F1178" s="22" t="n">
        <x:v>49680</x:v>
      </x:c>
      <x:c r="G1178" s="22" t="n">
        <x:f>IF(OR(E1178="",F1178=""),"",E1178*F1178)</x:f>
        <x:v>31795200</x:v>
      </x:c>
      <x:c r="H1178" s="36" t="n">
        <x:v>0.22</x:v>
      </x:c>
      <x:c r="I1178" s="22" t="n">
        <x:f>IF(G1178="","",IF(ISNUMBER(H1178),G1178,""))</x:f>
        <x:v>31795200</x:v>
      </x:c>
      <x:c r="J1178" s="22" t="n">
        <x:f>IF(I1178="","",I1178*H1178)</x:f>
        <x:v>6994944</x:v>
      </x:c>
      <x:c r="K1178" t="str">
        <x:f>IF(G1178="","MISSING OEWS",IF(ISNUMBER(H1178),"MATCHED","MISSING WHARTON"))</x:f>
        <x:v>MATCHED</x:v>
      </x:c>
    </x:row>
    <x:row r="1179">
      <x:c r="A1179" t="str">
        <x:v>31-33</x:v>
      </x:c>
      <x:c r="B1179" t="str">
        <x:v>Manufacturing</x:v>
      </x:c>
      <x:c r="C1179" t="str">
        <x:v>27-1013</x:v>
      </x:c>
      <x:c r="D1179" t="str">
        <x:v>Fine Artists, Including Painters, Sculptors, and Illustrators</x:v>
      </x:c>
      <x:c r="E1179" s="22" t="n">
        <x:v>540</x:v>
      </x:c>
      <x:c r="F1179" s="22" t="n">
        <x:v>55210</x:v>
      </x:c>
      <x:c r="G1179" s="22" t="n">
        <x:f>IF(OR(E1179="",F1179=""),"",E1179*F1179)</x:f>
        <x:v>29813400</x:v>
      </x:c>
      <x:c r="H1179" s="36" t="n">
        <x:v>0.2281</x:v>
      </x:c>
      <x:c r="I1179" s="22" t="n">
        <x:f>IF(G1179="","",IF(ISNUMBER(H1179),G1179,""))</x:f>
        <x:v>29813400</x:v>
      </x:c>
      <x:c r="J1179" s="22" t="n">
        <x:f>IF(I1179="","",I1179*H1179)</x:f>
        <x:v>6800436.54</x:v>
      </x:c>
      <x:c r="K1179" t="str">
        <x:f>IF(G1179="","MISSING OEWS",IF(ISNUMBER(H1179),"MATCHED","MISSING WHARTON"))</x:f>
        <x:v>MATCHED</x:v>
      </x:c>
    </x:row>
    <x:row r="1180">
      <x:c r="A1180" t="str">
        <x:v>31-33</x:v>
      </x:c>
      <x:c r="B1180" t="str">
        <x:v>Manufacturing</x:v>
      </x:c>
      <x:c r="C1180" t="str">
        <x:v>27-1014</x:v>
      </x:c>
      <x:c r="D1180" t="str">
        <x:v>Special Effects Artists and Animators</x:v>
      </x:c>
      <x:c r="E1180" s="22" t="n">
        <x:v>580</x:v>
      </x:c>
      <x:c r="F1180" s="22" t="n">
        <x:v>96690</x:v>
      </x:c>
      <x:c r="G1180" s="22" t="n">
        <x:f>IF(OR(E1180="",F1180=""),"",E1180*F1180)</x:f>
        <x:v>56080200</x:v>
      </x:c>
      <x:c r="H1180" s="36" t="n">
        <x:v>0.7071</x:v>
      </x:c>
      <x:c r="I1180" s="22" t="n">
        <x:f>IF(G1180="","",IF(ISNUMBER(H1180),G1180,""))</x:f>
        <x:v>56080200</x:v>
      </x:c>
      <x:c r="J1180" s="22" t="n">
        <x:f>IF(I1180="","",I1180*H1180)</x:f>
        <x:v>39654309.419999994</x:v>
      </x:c>
      <x:c r="K1180" t="str">
        <x:f>IF(G1180="","MISSING OEWS",IF(ISNUMBER(H1180),"MATCHED","MISSING WHARTON"))</x:f>
        <x:v>MATCHED</x:v>
      </x:c>
    </x:row>
    <x:row r="1181">
      <x:c r="A1181" t="str">
        <x:v>31-33</x:v>
      </x:c>
      <x:c r="B1181" t="str">
        <x:v>Manufacturing</x:v>
      </x:c>
      <x:c r="C1181" t="str">
        <x:v>27-1019</x:v>
      </x:c>
      <x:c r="D1181" t="str">
        <x:v>Artists and Related Workers, All Other</x:v>
      </x:c>
      <x:c r="E1181" s="22" t="n">
        <x:v>40</x:v>
      </x:c>
      <x:c r="F1181" s="22" t="n">
        <x:v>74130</x:v>
      </x:c>
      <x:c r="G1181" s="22" t="n">
        <x:f>IF(OR(E1181="",F1181=""),"",E1181*F1181)</x:f>
        <x:v>2965200</x:v>
      </x:c>
      <x:c r="H1181" s="36"/>
      <x:c r="I1181" s="22" t="str">
        <x:f>IF(G1181="","",IF(ISNUMBER(H1181),G1181,""))</x:f>
      </x:c>
      <x:c r="J1181" s="22" t="str">
        <x:f>IF(I1181="","",I1181*H1181)</x:f>
      </x:c>
      <x:c r="K1181" t="str">
        <x:f>IF(G1181="","MISSING OEWS",IF(ISNUMBER(H1181),"MATCHED","MISSING WHARTON"))</x:f>
        <x:v>MISSING WHARTON</x:v>
      </x:c>
    </x:row>
    <x:row r="1182">
      <x:c r="A1182" t="str">
        <x:v>31-33</x:v>
      </x:c>
      <x:c r="B1182" t="str">
        <x:v>Manufacturing</x:v>
      </x:c>
      <x:c r="C1182" t="str">
        <x:v>27-1021</x:v>
      </x:c>
      <x:c r="D1182" t="str">
        <x:v>Commercial and Industrial Designers</x:v>
      </x:c>
      <x:c r="E1182" s="22" t="n">
        <x:v>11870</x:v>
      </x:c>
      <x:c r="F1182" s="22" t="n">
        <x:v>85340</x:v>
      </x:c>
      <x:c r="G1182" s="22" t="n">
        <x:f>IF(OR(E1182="",F1182=""),"",E1182*F1182)</x:f>
        <x:v>1012985800</x:v>
      </x:c>
      <x:c r="H1182" s="36" t="n">
        <x:v>0.3029</x:v>
      </x:c>
      <x:c r="I1182" s="22" t="n">
        <x:f>IF(G1182="","",IF(ISNUMBER(H1182),G1182,""))</x:f>
        <x:v>1012985800</x:v>
      </x:c>
      <x:c r="J1182" s="22" t="n">
        <x:f>IF(I1182="","",I1182*H1182)</x:f>
        <x:v>306833398.82</x:v>
      </x:c>
      <x:c r="K1182" t="str">
        <x:f>IF(G1182="","MISSING OEWS",IF(ISNUMBER(H1182),"MATCHED","MISSING WHARTON"))</x:f>
        <x:v>MATCHED</x:v>
      </x:c>
    </x:row>
    <x:row r="1183">
      <x:c r="A1183" t="str">
        <x:v>31-33</x:v>
      </x:c>
      <x:c r="B1183" t="str">
        <x:v>Manufacturing</x:v>
      </x:c>
      <x:c r="C1183" t="str">
        <x:v>27-1022</x:v>
      </x:c>
      <x:c r="D1183" t="str">
        <x:v>Fashion Designers</x:v>
      </x:c>
      <x:c r="E1183" s="22" t="n">
        <x:v>2570</x:v>
      </x:c>
      <x:c r="F1183" s="22" t="n">
        <x:v>88600</x:v>
      </x:c>
      <x:c r="G1183" s="22" t="n">
        <x:f>IF(OR(E1183="",F1183=""),"",E1183*F1183)</x:f>
        <x:v>227702000</x:v>
      </x:c>
      <x:c r="H1183" s="36" t="n">
        <x:v>0.1875</x:v>
      </x:c>
      <x:c r="I1183" s="22" t="n">
        <x:f>IF(G1183="","",IF(ISNUMBER(H1183),G1183,""))</x:f>
        <x:v>227702000</x:v>
      </x:c>
      <x:c r="J1183" s="22" t="n">
        <x:f>IF(I1183="","",I1183*H1183)</x:f>
        <x:v>42694125</x:v>
      </x:c>
      <x:c r="K1183" t="str">
        <x:f>IF(G1183="","MISSING OEWS",IF(ISNUMBER(H1183),"MATCHED","MISSING WHARTON"))</x:f>
        <x:v>MATCHED</x:v>
      </x:c>
    </x:row>
    <x:row r="1184">
      <x:c r="A1184" t="str">
        <x:v>31-33</x:v>
      </x:c>
      <x:c r="B1184" t="str">
        <x:v>Manufacturing</x:v>
      </x:c>
      <x:c r="C1184" t="str">
        <x:v>27-1023</x:v>
      </x:c>
      <x:c r="D1184" t="str">
        <x:v>Floral Designers</x:v>
      </x:c>
      <x:c r="E1184" s="22" t="n">
        <x:v>190</x:v>
      </x:c>
      <x:c r="F1184" s="22" t="n">
        <x:v>37570</x:v>
      </x:c>
      <x:c r="G1184" s="22" t="n">
        <x:f>IF(OR(E1184="",F1184=""),"",E1184*F1184)</x:f>
        <x:v>7138300</x:v>
      </x:c>
      <x:c r="H1184" s="36" t="n">
        <x:v>0.1188</x:v>
      </x:c>
      <x:c r="I1184" s="22" t="n">
        <x:f>IF(G1184="","",IF(ISNUMBER(H1184),G1184,""))</x:f>
        <x:v>7138300</x:v>
      </x:c>
      <x:c r="J1184" s="22" t="n">
        <x:f>IF(I1184="","",I1184*H1184)</x:f>
        <x:v>848030.04</x:v>
      </x:c>
      <x:c r="K1184" t="str">
        <x:f>IF(G1184="","MISSING OEWS",IF(ISNUMBER(H1184),"MATCHED","MISSING WHARTON"))</x:f>
        <x:v>MATCHED</x:v>
      </x:c>
    </x:row>
    <x:row r="1185">
      <x:c r="A1185" t="str">
        <x:v>31-33</x:v>
      </x:c>
      <x:c r="B1185" t="str">
        <x:v>Manufacturing</x:v>
      </x:c>
      <x:c r="C1185" t="str">
        <x:v>27-1024</x:v>
      </x:c>
      <x:c r="D1185" t="str">
        <x:v>Graphic Designers</x:v>
      </x:c>
      <x:c r="E1185" s="22" t="n">
        <x:v>37220</x:v>
      </x:c>
      <x:c r="F1185" s="22" t="n">
        <x:v>57490</x:v>
      </x:c>
      <x:c r="G1185" s="22" t="n">
        <x:f>IF(OR(E1185="",F1185=""),"",E1185*F1185)</x:f>
        <x:v>2139777800</x:v>
      </x:c>
      <x:c r="H1185" s="36" t="n">
        <x:v>0.7375</x:v>
      </x:c>
      <x:c r="I1185" s="22" t="n">
        <x:f>IF(G1185="","",IF(ISNUMBER(H1185),G1185,""))</x:f>
        <x:v>2139777800</x:v>
      </x:c>
      <x:c r="J1185" s="22" t="n">
        <x:f>IF(I1185="","",I1185*H1185)</x:f>
        <x:v>1578086127.5</x:v>
      </x:c>
      <x:c r="K1185" t="str">
        <x:f>IF(G1185="","MISSING OEWS",IF(ISNUMBER(H1185),"MATCHED","MISSING WHARTON"))</x:f>
        <x:v>MATCHED</x:v>
      </x:c>
    </x:row>
    <x:row r="1186">
      <x:c r="A1186" t="str">
        <x:v>31-33</x:v>
      </x:c>
      <x:c r="B1186" t="str">
        <x:v>Manufacturing</x:v>
      </x:c>
      <x:c r="C1186" t="str">
        <x:v>27-1025</x:v>
      </x:c>
      <x:c r="D1186" t="str">
        <x:v>Interior Designers</x:v>
      </x:c>
      <x:c r="E1186" s="22" t="n">
        <x:v>780</x:v>
      </x:c>
      <x:c r="F1186" s="22" t="n">
        <x:v>65760</x:v>
      </x:c>
      <x:c r="G1186" s="22" t="n">
        <x:f>IF(OR(E1186="",F1186=""),"",E1186*F1186)</x:f>
        <x:v>51292800</x:v>
      </x:c>
      <x:c r="H1186" s="36" t="n">
        <x:v>0.31329999999999997</x:v>
      </x:c>
      <x:c r="I1186" s="22" t="n">
        <x:f>IF(G1186="","",IF(ISNUMBER(H1186),G1186,""))</x:f>
        <x:v>51292800</x:v>
      </x:c>
      <x:c r="J1186" s="22" t="n">
        <x:f>IF(I1186="","",I1186*H1186)</x:f>
        <x:v>16070034.239999998</x:v>
      </x:c>
      <x:c r="K1186" t="str">
        <x:f>IF(G1186="","MISSING OEWS",IF(ISNUMBER(H1186),"MATCHED","MISSING WHARTON"))</x:f>
        <x:v>MATCHED</x:v>
      </x:c>
    </x:row>
    <x:row r="1187">
      <x:c r="A1187" t="str">
        <x:v>31-33</x:v>
      </x:c>
      <x:c r="B1187" t="str">
        <x:v>Manufacturing</x:v>
      </x:c>
      <x:c r="C1187" t="str">
        <x:v>27-1026</x:v>
      </x:c>
      <x:c r="D1187" t="str">
        <x:v>Merchandise Displayers and Window Trimmers</x:v>
      </x:c>
      <x:c r="E1187" s="22" t="n">
        <x:v>8540</x:v>
      </x:c>
      <x:c r="F1187" s="22" t="n">
        <x:v>44440</x:v>
      </x:c>
      <x:c r="G1187" s="22" t="n">
        <x:f>IF(OR(E1187="",F1187=""),"",E1187*F1187)</x:f>
        <x:v>379517600</x:v>
      </x:c>
      <x:c r="H1187" s="36" t="n">
        <x:v>0.038</x:v>
      </x:c>
      <x:c r="I1187" s="22" t="n">
        <x:f>IF(G1187="","",IF(ISNUMBER(H1187),G1187,""))</x:f>
        <x:v>379517600</x:v>
      </x:c>
      <x:c r="J1187" s="22" t="n">
        <x:f>IF(I1187="","",I1187*H1187)</x:f>
        <x:v>14421668.799999999</x:v>
      </x:c>
      <x:c r="K1187" t="str">
        <x:f>IF(G1187="","MISSING OEWS",IF(ISNUMBER(H1187),"MATCHED","MISSING WHARTON"))</x:f>
        <x:v>MATCHED</x:v>
      </x:c>
    </x:row>
    <x:row r="1188">
      <x:c r="A1188" t="str">
        <x:v>31-33</x:v>
      </x:c>
      <x:c r="B1188" t="str">
        <x:v>Manufacturing</x:v>
      </x:c>
      <x:c r="C1188" t="str">
        <x:v>27-1027</x:v>
      </x:c>
      <x:c r="D1188" t="str">
        <x:v>Set and Exhibit Designers</x:v>
      </x:c>
      <x:c r="E1188" s="22"/>
      <x:c r="F1188" s="22" t="n">
        <x:v>87270</x:v>
      </x:c>
      <x:c r="G1188" s="22" t="str">
        <x:f>IF(OR(E1188="",F1188=""),"",E1188*F1188)</x:f>
      </x:c>
      <x:c r="H1188" s="36" t="n">
        <x:v>0.2167</x:v>
      </x:c>
      <x:c r="I1188" s="22" t="str">
        <x:f>IF(G1188="","",IF(ISNUMBER(H1188),G1188,""))</x:f>
      </x:c>
      <x:c r="J1188" s="22" t="str">
        <x:f>IF(I1188="","",I1188*H1188)</x:f>
      </x:c>
      <x:c r="K1188" t="str">
        <x:f>IF(G1188="","MISSING OEWS",IF(ISNUMBER(H1188),"MATCHED","MISSING WHARTON"))</x:f>
        <x:v>MISSING OEWS</x:v>
      </x:c>
    </x:row>
    <x:row r="1189">
      <x:c r="A1189" t="str">
        <x:v>31-33</x:v>
      </x:c>
      <x:c r="B1189" t="str">
        <x:v>Manufacturing</x:v>
      </x:c>
      <x:c r="C1189" t="str">
        <x:v>27-1029</x:v>
      </x:c>
      <x:c r="D1189" t="str">
        <x:v>Designers, All Other</x:v>
      </x:c>
      <x:c r="E1189" s="22" t="n">
        <x:v>1600</x:v>
      </x:c>
      <x:c r="F1189" s="22" t="n">
        <x:v>66900</x:v>
      </x:c>
      <x:c r="G1189" s="22" t="n">
        <x:f>IF(OR(E1189="",F1189=""),"",E1189*F1189)</x:f>
        <x:v>107040000</x:v>
      </x:c>
      <x:c r="H1189" s="36"/>
      <x:c r="I1189" s="22" t="str">
        <x:f>IF(G1189="","",IF(ISNUMBER(H1189),G1189,""))</x:f>
      </x:c>
      <x:c r="J1189" s="22" t="str">
        <x:f>IF(I1189="","",I1189*H1189)</x:f>
      </x:c>
      <x:c r="K1189" t="str">
        <x:f>IF(G1189="","MISSING OEWS",IF(ISNUMBER(H1189),"MATCHED","MISSING WHARTON"))</x:f>
        <x:v>MISSING WHARTON</x:v>
      </x:c>
    </x:row>
    <x:row r="1190">
      <x:c r="A1190" t="str">
        <x:v>31-33</x:v>
      </x:c>
      <x:c r="B1190" t="str">
        <x:v>Manufacturing</x:v>
      </x:c>
      <x:c r="C1190" t="str">
        <x:v>27-2012</x:v>
      </x:c>
      <x:c r="D1190" t="str">
        <x:v>Producers and Directors</x:v>
      </x:c>
      <x:c r="E1190" s="22" t="n">
        <x:v>200</x:v>
      </x:c>
      <x:c r="F1190" s="22" t="n">
        <x:v>101330</x:v>
      </x:c>
      <x:c r="G1190" s="22" t="n">
        <x:f>IF(OR(E1190="",F1190=""),"",E1190*F1190)</x:f>
        <x:v>20266000</x:v>
      </x:c>
      <x:c r="H1190" s="36" t="n">
        <x:v>0.34630000000000005</x:v>
      </x:c>
      <x:c r="I1190" s="22" t="n">
        <x:f>IF(G1190="","",IF(ISNUMBER(H1190),G1190,""))</x:f>
        <x:v>20266000</x:v>
      </x:c>
      <x:c r="J1190" s="22" t="n">
        <x:f>IF(I1190="","",I1190*H1190)</x:f>
        <x:v>7018115.800000001</x:v>
      </x:c>
      <x:c r="K1190" t="str">
        <x:f>IF(G1190="","MISSING OEWS",IF(ISNUMBER(H1190),"MATCHED","MISSING WHARTON"))</x:f>
        <x:v>MATCHED</x:v>
      </x:c>
    </x:row>
    <x:row r="1191">
      <x:c r="A1191" t="str">
        <x:v>31-33</x:v>
      </x:c>
      <x:c r="B1191" t="str">
        <x:v>Manufacturing</x:v>
      </x:c>
      <x:c r="C1191" t="str">
        <x:v>27-2099</x:v>
      </x:c>
      <x:c r="D1191" t="str">
        <x:v>Entertainers and Performers, Sports and Related Workers, All Other</x:v>
      </x:c>
      <x:c r="E1191" s="22" t="n">
        <x:v>40</x:v>
      </x:c>
      <x:c r="F1191" s="22"/>
      <x:c r="G1191" s="22" t="str">
        <x:f>IF(OR(E1191="",F1191=""),"",E1191*F1191)</x:f>
      </x:c>
      <x:c r="H1191" s="36"/>
      <x:c r="I1191" s="22" t="str">
        <x:f>IF(G1191="","",IF(ISNUMBER(H1191),G1191,""))</x:f>
      </x:c>
      <x:c r="J1191" s="22" t="str">
        <x:f>IF(I1191="","",I1191*H1191)</x:f>
      </x:c>
      <x:c r="K1191" t="str">
        <x:f>IF(G1191="","MISSING OEWS",IF(ISNUMBER(H1191),"MATCHED","MISSING WHARTON"))</x:f>
        <x:v>MISSING OEWS</x:v>
      </x:c>
    </x:row>
    <x:row r="1192">
      <x:c r="A1192" t="str">
        <x:v>31-33</x:v>
      </x:c>
      <x:c r="B1192" t="str">
        <x:v>Manufacturing</x:v>
      </x:c>
      <x:c r="C1192" t="str">
        <x:v>27-3023</x:v>
      </x:c>
      <x:c r="D1192" t="str">
        <x:v>News Analysts, Reporters, and Journalists</x:v>
      </x:c>
      <x:c r="E1192" s="22" t="n">
        <x:v>60</x:v>
      </x:c>
      <x:c r="F1192" s="22" t="n">
        <x:v>41690</x:v>
      </x:c>
      <x:c r="G1192" s="22" t="n">
        <x:f>IF(OR(E1192="",F1192=""),"",E1192*F1192)</x:f>
        <x:v>2501400</x:v>
      </x:c>
      <x:c r="H1192" s="36" t="n">
        <x:v>0.71</x:v>
      </x:c>
      <x:c r="I1192" s="22" t="n">
        <x:f>IF(G1192="","",IF(ISNUMBER(H1192),G1192,""))</x:f>
        <x:v>2501400</x:v>
      </x:c>
      <x:c r="J1192" s="22" t="n">
        <x:f>IF(I1192="","",I1192*H1192)</x:f>
        <x:v>1775994</x:v>
      </x:c>
      <x:c r="K1192" t="str">
        <x:f>IF(G1192="","MISSING OEWS",IF(ISNUMBER(H1192),"MATCHED","MISSING WHARTON"))</x:f>
        <x:v>MATCHED</x:v>
      </x:c>
    </x:row>
    <x:row r="1193">
      <x:c r="A1193" t="str">
        <x:v>31-33</x:v>
      </x:c>
      <x:c r="B1193" t="str">
        <x:v>Manufacturing</x:v>
      </x:c>
      <x:c r="C1193" t="str">
        <x:v>27-3031</x:v>
      </x:c>
      <x:c r="D1193" t="str">
        <x:v>Public Relations Specialists</x:v>
      </x:c>
      <x:c r="E1193" s="22" t="n">
        <x:v>5640</x:v>
      </x:c>
      <x:c r="F1193" s="22" t="n">
        <x:v>81110</x:v>
      </x:c>
      <x:c r="G1193" s="22" t="n">
        <x:f>IF(OR(E1193="",F1193=""),"",E1193*F1193)</x:f>
        <x:v>457460400</x:v>
      </x:c>
      <x:c r="H1193" s="36" t="n">
        <x:v>0.575</x:v>
      </x:c>
      <x:c r="I1193" s="22" t="n">
        <x:f>IF(G1193="","",IF(ISNUMBER(H1193),G1193,""))</x:f>
        <x:v>457460400</x:v>
      </x:c>
      <x:c r="J1193" s="22" t="n">
        <x:f>IF(I1193="","",I1193*H1193)</x:f>
        <x:v>263039729.99999997</x:v>
      </x:c>
      <x:c r="K1193" t="str">
        <x:f>IF(G1193="","MISSING OEWS",IF(ISNUMBER(H1193),"MATCHED","MISSING WHARTON"))</x:f>
        <x:v>MATCHED</x:v>
      </x:c>
    </x:row>
    <x:row r="1194">
      <x:c r="A1194" t="str">
        <x:v>31-33</x:v>
      </x:c>
      <x:c r="B1194" t="str">
        <x:v>Manufacturing</x:v>
      </x:c>
      <x:c r="C1194" t="str">
        <x:v>27-3041</x:v>
      </x:c>
      <x:c r="D1194" t="str">
        <x:v>Editors</x:v>
      </x:c>
      <x:c r="E1194" s="22" t="n">
        <x:v>480</x:v>
      </x:c>
      <x:c r="F1194" s="22" t="n">
        <x:v>82490</x:v>
      </x:c>
      <x:c r="G1194" s="22" t="n">
        <x:f>IF(OR(E1194="",F1194=""),"",E1194*F1194)</x:f>
        <x:v>39595200</x:v>
      </x:c>
      <x:c r="H1194" s="36" t="n">
        <x:v>0.6643000000000001</x:v>
      </x:c>
      <x:c r="I1194" s="22" t="n">
        <x:f>IF(G1194="","",IF(ISNUMBER(H1194),G1194,""))</x:f>
        <x:v>39595200</x:v>
      </x:c>
      <x:c r="J1194" s="22" t="n">
        <x:f>IF(I1194="","",I1194*H1194)</x:f>
        <x:v>26303091.360000003</x:v>
      </x:c>
      <x:c r="K1194" t="str">
        <x:f>IF(G1194="","MISSING OEWS",IF(ISNUMBER(H1194),"MATCHED","MISSING WHARTON"))</x:f>
        <x:v>MATCHED</x:v>
      </x:c>
    </x:row>
    <x:row r="1195">
      <x:c r="A1195" t="str">
        <x:v>31-33</x:v>
      </x:c>
      <x:c r="B1195" t="str">
        <x:v>Manufacturing</x:v>
      </x:c>
      <x:c r="C1195" t="str">
        <x:v>27-3042</x:v>
      </x:c>
      <x:c r="D1195" t="str">
        <x:v>Technical Writers</x:v>
      </x:c>
      <x:c r="E1195" s="22" t="n">
        <x:v>5920</x:v>
      </x:c>
      <x:c r="F1195" s="22" t="n">
        <x:v>88560</x:v>
      </x:c>
      <x:c r="G1195" s="22" t="n">
        <x:f>IF(OR(E1195="",F1195=""),"",E1195*F1195)</x:f>
        <x:v>524275200</x:v>
      </x:c>
      <x:c r="H1195" s="36" t="n">
        <x:v>0.71</x:v>
      </x:c>
      <x:c r="I1195" s="22" t="n">
        <x:f>IF(G1195="","",IF(ISNUMBER(H1195),G1195,""))</x:f>
        <x:v>524275200</x:v>
      </x:c>
      <x:c r="J1195" s="22" t="n">
        <x:f>IF(I1195="","",I1195*H1195)</x:f>
        <x:v>372235392</x:v>
      </x:c>
      <x:c r="K1195" t="str">
        <x:f>IF(G1195="","MISSING OEWS",IF(ISNUMBER(H1195),"MATCHED","MISSING WHARTON"))</x:f>
        <x:v>MATCHED</x:v>
      </x:c>
    </x:row>
    <x:row r="1196">
      <x:c r="A1196" t="str">
        <x:v>31-33</x:v>
      </x:c>
      <x:c r="B1196" t="str">
        <x:v>Manufacturing</x:v>
      </x:c>
      <x:c r="C1196" t="str">
        <x:v>27-3043</x:v>
      </x:c>
      <x:c r="D1196" t="str">
        <x:v>Writers and Authors</x:v>
      </x:c>
      <x:c r="E1196" s="22" t="n">
        <x:v>370</x:v>
      </x:c>
      <x:c r="F1196" s="22" t="n">
        <x:v>91380</x:v>
      </x:c>
      <x:c r="G1196" s="22" t="n">
        <x:f>IF(OR(E1196="",F1196=""),"",E1196*F1196)</x:f>
        <x:v>33810600</x:v>
      </x:c>
      <x:c r="H1196" s="36" t="n">
        <x:v>0.7744</x:v>
      </x:c>
      <x:c r="I1196" s="22" t="n">
        <x:f>IF(G1196="","",IF(ISNUMBER(H1196),G1196,""))</x:f>
        <x:v>33810600</x:v>
      </x:c>
      <x:c r="J1196" s="22" t="n">
        <x:f>IF(I1196="","",I1196*H1196)</x:f>
        <x:v>26182928.64</x:v>
      </x:c>
      <x:c r="K1196" t="str">
        <x:f>IF(G1196="","MISSING OEWS",IF(ISNUMBER(H1196),"MATCHED","MISSING WHARTON"))</x:f>
        <x:v>MATCHED</x:v>
      </x:c>
    </x:row>
    <x:row r="1197">
      <x:c r="A1197" t="str">
        <x:v>31-33</x:v>
      </x:c>
      <x:c r="B1197" t="str">
        <x:v>Manufacturing</x:v>
      </x:c>
      <x:c r="C1197" t="str">
        <x:v>27-3091</x:v>
      </x:c>
      <x:c r="D1197" t="str">
        <x:v>Interpreters and Translators</x:v>
      </x:c>
      <x:c r="E1197" s="22" t="n">
        <x:v>660</x:v>
      </x:c>
      <x:c r="F1197" s="22" t="n">
        <x:v>55550</x:v>
      </x:c>
      <x:c r="G1197" s="22" t="n">
        <x:f>IF(OR(E1197="",F1197=""),"",E1197*F1197)</x:f>
        <x:v>36663000</x:v>
      </x:c>
      <x:c r="H1197" s="36" t="n">
        <x:v>0.6294</x:v>
      </x:c>
      <x:c r="I1197" s="22" t="n">
        <x:f>IF(G1197="","",IF(ISNUMBER(H1197),G1197,""))</x:f>
        <x:v>36663000</x:v>
      </x:c>
      <x:c r="J1197" s="22" t="n">
        <x:f>IF(I1197="","",I1197*H1197)</x:f>
        <x:v>23075692.2</x:v>
      </x:c>
      <x:c r="K1197" t="str">
        <x:f>IF(G1197="","MISSING OEWS",IF(ISNUMBER(H1197),"MATCHED","MISSING WHARTON"))</x:f>
        <x:v>MATCHED</x:v>
      </x:c>
    </x:row>
    <x:row r="1198">
      <x:c r="A1198" t="str">
        <x:v>31-33</x:v>
      </x:c>
      <x:c r="B1198" t="str">
        <x:v>Manufacturing</x:v>
      </x:c>
      <x:c r="C1198" t="str">
        <x:v>27-3099</x:v>
      </x:c>
      <x:c r="D1198" t="str">
        <x:v>Media and Communication Workers, All Other</x:v>
      </x:c>
      <x:c r="E1198" s="22" t="n">
        <x:v>130</x:v>
      </x:c>
      <x:c r="F1198" s="22" t="n">
        <x:v>67150</x:v>
      </x:c>
      <x:c r="G1198" s="22" t="n">
        <x:f>IF(OR(E1198="",F1198=""),"",E1198*F1198)</x:f>
        <x:v>8729500</x:v>
      </x:c>
      <x:c r="H1198" s="36"/>
      <x:c r="I1198" s="22" t="str">
        <x:f>IF(G1198="","",IF(ISNUMBER(H1198),G1198,""))</x:f>
      </x:c>
      <x:c r="J1198" s="22" t="str">
        <x:f>IF(I1198="","",I1198*H1198)</x:f>
      </x:c>
      <x:c r="K1198" t="str">
        <x:f>IF(G1198="","MISSING OEWS",IF(ISNUMBER(H1198),"MATCHED","MISSING WHARTON"))</x:f>
        <x:v>MISSING WHARTON</x:v>
      </x:c>
    </x:row>
    <x:row r="1199">
      <x:c r="A1199" t="str">
        <x:v>31-33</x:v>
      </x:c>
      <x:c r="B1199" t="str">
        <x:v>Manufacturing</x:v>
      </x:c>
      <x:c r="C1199" t="str">
        <x:v>27-4011</x:v>
      </x:c>
      <x:c r="D1199" t="str">
        <x:v>Audio and Video Technicians</x:v>
      </x:c>
      <x:c r="E1199" s="22" t="n">
        <x:v>950</x:v>
      </x:c>
      <x:c r="F1199" s="22" t="n">
        <x:v>61360</x:v>
      </x:c>
      <x:c r="G1199" s="22" t="n">
        <x:f>IF(OR(E1199="",F1199=""),"",E1199*F1199)</x:f>
        <x:v>58292000</x:v>
      </x:c>
      <x:c r="H1199" s="36" t="n">
        <x:v>0.5483</x:v>
      </x:c>
      <x:c r="I1199" s="22" t="n">
        <x:f>IF(G1199="","",IF(ISNUMBER(H1199),G1199,""))</x:f>
        <x:v>58292000</x:v>
      </x:c>
      <x:c r="J1199" s="22" t="n">
        <x:f>IF(I1199="","",I1199*H1199)</x:f>
        <x:v>31961503.6</x:v>
      </x:c>
      <x:c r="K1199" t="str">
        <x:f>IF(G1199="","MISSING OEWS",IF(ISNUMBER(H1199),"MATCHED","MISSING WHARTON"))</x:f>
        <x:v>MATCHED</x:v>
      </x:c>
    </x:row>
    <x:row r="1200">
      <x:c r="A1200" t="str">
        <x:v>31-33</x:v>
      </x:c>
      <x:c r="B1200" t="str">
        <x:v>Manufacturing</x:v>
      </x:c>
      <x:c r="C1200" t="str">
        <x:v>27-4014</x:v>
      </x:c>
      <x:c r="D1200" t="str">
        <x:v>Sound Engineering Technicians</x:v>
      </x:c>
      <x:c r="E1200" s="22" t="n">
        <x:v>70</x:v>
      </x:c>
      <x:c r="F1200" s="22" t="n">
        <x:v>72540</x:v>
      </x:c>
      <x:c r="G1200" s="22" t="n">
        <x:f>IF(OR(E1200="",F1200=""),"",E1200*F1200)</x:f>
        <x:v>5077800</x:v>
      </x:c>
      <x:c r="H1200" s="36" t="n">
        <x:v>0.5607</x:v>
      </x:c>
      <x:c r="I1200" s="22" t="n">
        <x:f>IF(G1200="","",IF(ISNUMBER(H1200),G1200,""))</x:f>
        <x:v>5077800</x:v>
      </x:c>
      <x:c r="J1200" s="22" t="n">
        <x:f>IF(I1200="","",I1200*H1200)</x:f>
        <x:v>2847122.46</x:v>
      </x:c>
      <x:c r="K1200" t="str">
        <x:f>IF(G1200="","MISSING OEWS",IF(ISNUMBER(H1200),"MATCHED","MISSING WHARTON"))</x:f>
        <x:v>MATCHED</x:v>
      </x:c>
    </x:row>
    <x:row r="1201">
      <x:c r="A1201" t="str">
        <x:v>31-33</x:v>
      </x:c>
      <x:c r="B1201" t="str">
        <x:v>Manufacturing</x:v>
      </x:c>
      <x:c r="C1201" t="str">
        <x:v>27-4015</x:v>
      </x:c>
      <x:c r="D1201" t="str">
        <x:v>Lighting Technicians</x:v>
      </x:c>
      <x:c r="E1201" s="22" t="n">
        <x:v>250</x:v>
      </x:c>
      <x:c r="F1201" s="22" t="n">
        <x:v>62240</x:v>
      </x:c>
      <x:c r="G1201" s="22" t="n">
        <x:f>IF(OR(E1201="",F1201=""),"",E1201*F1201)</x:f>
        <x:v>15560000</x:v>
      </x:c>
      <x:c r="H1201" s="36" t="n">
        <x:v>0.0594</x:v>
      </x:c>
      <x:c r="I1201" s="22" t="n">
        <x:f>IF(G1201="","",IF(ISNUMBER(H1201),G1201,""))</x:f>
        <x:v>15560000</x:v>
      </x:c>
      <x:c r="J1201" s="22" t="n">
        <x:f>IF(I1201="","",I1201*H1201)</x:f>
        <x:v>924264</x:v>
      </x:c>
      <x:c r="K1201" t="str">
        <x:f>IF(G1201="","MISSING OEWS",IF(ISNUMBER(H1201),"MATCHED","MISSING WHARTON"))</x:f>
        <x:v>MATCHED</x:v>
      </x:c>
    </x:row>
    <x:row r="1202">
      <x:c r="A1202" t="str">
        <x:v>31-33</x:v>
      </x:c>
      <x:c r="B1202" t="str">
        <x:v>Manufacturing</x:v>
      </x:c>
      <x:c r="C1202" t="str">
        <x:v>27-4021</x:v>
      </x:c>
      <x:c r="D1202" t="str">
        <x:v>Photographers</x:v>
      </x:c>
      <x:c r="E1202" s="22" t="n">
        <x:v>630</x:v>
      </x:c>
      <x:c r="F1202" s="22" t="n">
        <x:v>58620</x:v>
      </x:c>
      <x:c r="G1202" s="22" t="n">
        <x:f>IF(OR(E1202="",F1202=""),"",E1202*F1202)</x:f>
        <x:v>36930600</x:v>
      </x:c>
      <x:c r="H1202" s="36" t="n">
        <x:v>0.3207</x:v>
      </x:c>
      <x:c r="I1202" s="22" t="n">
        <x:f>IF(G1202="","",IF(ISNUMBER(H1202),G1202,""))</x:f>
        <x:v>36930600</x:v>
      </x:c>
      <x:c r="J1202" s="22" t="n">
        <x:f>IF(I1202="","",I1202*H1202)</x:f>
        <x:v>11843643.42</x:v>
      </x:c>
      <x:c r="K1202" t="str">
        <x:f>IF(G1202="","MISSING OEWS",IF(ISNUMBER(H1202),"MATCHED","MISSING WHARTON"))</x:f>
        <x:v>MATCHED</x:v>
      </x:c>
    </x:row>
    <x:row r="1203">
      <x:c r="A1203" t="str">
        <x:v>31-33</x:v>
      </x:c>
      <x:c r="B1203" t="str">
        <x:v>Manufacturing</x:v>
      </x:c>
      <x:c r="C1203" t="str">
        <x:v>27-4031</x:v>
      </x:c>
      <x:c r="D1203" t="str">
        <x:v>Camera Operators, Television, Video, and Film</x:v>
      </x:c>
      <x:c r="E1203" s="22" t="n">
        <x:v>240</x:v>
      </x:c>
      <x:c r="F1203" s="22" t="n">
        <x:v>70330</x:v>
      </x:c>
      <x:c r="G1203" s="22" t="n">
        <x:f>IF(OR(E1203="",F1203=""),"",E1203*F1203)</x:f>
        <x:v>16879200</x:v>
      </x:c>
      <x:c r="H1203" s="36" t="n">
        <x:v>0.3458</x:v>
      </x:c>
      <x:c r="I1203" s="22" t="n">
        <x:f>IF(G1203="","",IF(ISNUMBER(H1203),G1203,""))</x:f>
        <x:v>16879200</x:v>
      </x:c>
      <x:c r="J1203" s="22" t="n">
        <x:f>IF(I1203="","",I1203*H1203)</x:f>
        <x:v>5836827.36</x:v>
      </x:c>
      <x:c r="K1203" t="str">
        <x:f>IF(G1203="","MISSING OEWS",IF(ISNUMBER(H1203),"MATCHED","MISSING WHARTON"))</x:f>
        <x:v>MATCHED</x:v>
      </x:c>
    </x:row>
    <x:row r="1204">
      <x:c r="A1204" t="str">
        <x:v>31-33</x:v>
      </x:c>
      <x:c r="B1204" t="str">
        <x:v>Manufacturing</x:v>
      </x:c>
      <x:c r="C1204" t="str">
        <x:v>27-4032</x:v>
      </x:c>
      <x:c r="D1204" t="str">
        <x:v>Film and Video Editors</x:v>
      </x:c>
      <x:c r="E1204" s="22" t="n">
        <x:v>170</x:v>
      </x:c>
      <x:c r="F1204" s="22" t="n">
        <x:v>76430</x:v>
      </x:c>
      <x:c r="G1204" s="22" t="n">
        <x:f>IF(OR(E1204="",F1204=""),"",E1204*F1204)</x:f>
        <x:v>12993100</x:v>
      </x:c>
      <x:c r="H1204" s="36" t="n">
        <x:v>0.6065</x:v>
      </x:c>
      <x:c r="I1204" s="22" t="n">
        <x:f>IF(G1204="","",IF(ISNUMBER(H1204),G1204,""))</x:f>
        <x:v>12993100</x:v>
      </x:c>
      <x:c r="J1204" s="22" t="n">
        <x:f>IF(I1204="","",I1204*H1204)</x:f>
        <x:v>7880315.15</x:v>
      </x:c>
      <x:c r="K1204" t="str">
        <x:f>IF(G1204="","MISSING OEWS",IF(ISNUMBER(H1204),"MATCHED","MISSING WHARTON"))</x:f>
        <x:v>MATCHED</x:v>
      </x:c>
    </x:row>
    <x:row r="1205">
      <x:c r="A1205" t="str">
        <x:v>31-33</x:v>
      </x:c>
      <x:c r="B1205" t="str">
        <x:v>Manufacturing</x:v>
      </x:c>
      <x:c r="C1205" t="str">
        <x:v>29-1021</x:v>
      </x:c>
      <x:c r="D1205" t="str">
        <x:v>Dentists, General</x:v>
      </x:c>
      <x:c r="E1205" s="22" t="n">
        <x:v>90</x:v>
      </x:c>
      <x:c r="F1205" s="22" t="n">
        <x:v>199370</x:v>
      </x:c>
      <x:c r="G1205" s="22" t="n">
        <x:f>IF(OR(E1205="",F1205=""),"",E1205*F1205)</x:f>
        <x:v>17943300</x:v>
      </x:c>
      <x:c r="H1205" s="36" t="n">
        <x:v>0.07</x:v>
      </x:c>
      <x:c r="I1205" s="22" t="n">
        <x:f>IF(G1205="","",IF(ISNUMBER(H1205),G1205,""))</x:f>
        <x:v>17943300</x:v>
      </x:c>
      <x:c r="J1205" s="22" t="n">
        <x:f>IF(I1205="","",I1205*H1205)</x:f>
        <x:v>1256031.0000000002</x:v>
      </x:c>
      <x:c r="K1205" t="str">
        <x:f>IF(G1205="","MISSING OEWS",IF(ISNUMBER(H1205),"MATCHED","MISSING WHARTON"))</x:f>
        <x:v>MATCHED</x:v>
      </x:c>
    </x:row>
    <x:row r="1206">
      <x:c r="A1206" t="str">
        <x:v>31-33</x:v>
      </x:c>
      <x:c r="B1206" t="str">
        <x:v>Manufacturing</x:v>
      </x:c>
      <x:c r="C1206" t="str">
        <x:v>29-1024</x:v>
      </x:c>
      <x:c r="D1206" t="str">
        <x:v>Prosthodontists</x:v>
      </x:c>
      <x:c r="E1206" s="22" t="n">
        <x:v>40</x:v>
      </x:c>
      <x:c r="F1206" s="22" t="n">
        <x:v>169300</x:v>
      </x:c>
      <x:c r="G1206" s="22" t="n">
        <x:f>IF(OR(E1206="",F1206=""),"",E1206*F1206)</x:f>
        <x:v>6772000</x:v>
      </x:c>
      <x:c r="H1206" s="36" t="n">
        <x:v>0</x:v>
      </x:c>
      <x:c r="I1206" s="22" t="n">
        <x:f>IF(G1206="","",IF(ISNUMBER(H1206),G1206,""))</x:f>
        <x:v>6772000</x:v>
      </x:c>
      <x:c r="J1206" s="22" t="n">
        <x:f>IF(I1206="","",I1206*H1206)</x:f>
        <x:v>0</x:v>
      </x:c>
      <x:c r="K1206" t="str">
        <x:f>IF(G1206="","MISSING OEWS",IF(ISNUMBER(H1206),"MATCHED","MISSING WHARTON"))</x:f>
        <x:v>MATCHED</x:v>
      </x:c>
    </x:row>
    <x:row r="1207">
      <x:c r="A1207" t="str">
        <x:v>31-33</x:v>
      </x:c>
      <x:c r="B1207" t="str">
        <x:v>Manufacturing</x:v>
      </x:c>
      <x:c r="C1207" t="str">
        <x:v>29-1031</x:v>
      </x:c>
      <x:c r="D1207" t="str">
        <x:v>Dietitians and Nutritionists</x:v>
      </x:c>
      <x:c r="E1207" s="22" t="n">
        <x:v>120</x:v>
      </x:c>
      <x:c r="F1207" s="22" t="n">
        <x:v>87600</x:v>
      </x:c>
      <x:c r="G1207" s="22" t="n">
        <x:f>IF(OR(E1207="",F1207=""),"",E1207*F1207)</x:f>
        <x:v>10512000</x:v>
      </x:c>
      <x:c r="H1207" s="36" t="n">
        <x:v>0.4679</x:v>
      </x:c>
      <x:c r="I1207" s="22" t="n">
        <x:f>IF(G1207="","",IF(ISNUMBER(H1207),G1207,""))</x:f>
        <x:v>10512000</x:v>
      </x:c>
      <x:c r="J1207" s="22" t="n">
        <x:f>IF(I1207="","",I1207*H1207)</x:f>
        <x:v>4918564.8</x:v>
      </x:c>
      <x:c r="K1207" t="str">
        <x:f>IF(G1207="","MISSING OEWS",IF(ISNUMBER(H1207),"MATCHED","MISSING WHARTON"))</x:f>
        <x:v>MATCHED</x:v>
      </x:c>
    </x:row>
    <x:row r="1208">
      <x:c r="A1208" t="str">
        <x:v>31-33</x:v>
      </x:c>
      <x:c r="B1208" t="str">
        <x:v>Manufacturing</x:v>
      </x:c>
      <x:c r="C1208" t="str">
        <x:v>29-1051</x:v>
      </x:c>
      <x:c r="D1208" t="str">
        <x:v>Pharmacists</x:v>
      </x:c>
      <x:c r="E1208" s="22" t="n">
        <x:v>1420</x:v>
      </x:c>
      <x:c r="F1208" s="22" t="n">
        <x:v>142540</x:v>
      </x:c>
      <x:c r="G1208" s="22" t="n">
        <x:f>IF(OR(E1208="",F1208=""),"",E1208*F1208)</x:f>
        <x:v>202406800</x:v>
      </x:c>
      <x:c r="H1208" s="36" t="n">
        <x:v>0.43810000000000004</x:v>
      </x:c>
      <x:c r="I1208" s="22" t="n">
        <x:f>IF(G1208="","",IF(ISNUMBER(H1208),G1208,""))</x:f>
        <x:v>202406800</x:v>
      </x:c>
      <x:c r="J1208" s="22" t="n">
        <x:f>IF(I1208="","",I1208*H1208)</x:f>
        <x:v>88674419.08000001</x:v>
      </x:c>
      <x:c r="K1208" t="str">
        <x:f>IF(G1208="","MISSING OEWS",IF(ISNUMBER(H1208),"MATCHED","MISSING WHARTON"))</x:f>
        <x:v>MATCHED</x:v>
      </x:c>
    </x:row>
    <x:row r="1209">
      <x:c r="A1209" t="str">
        <x:v>31-33</x:v>
      </x:c>
      <x:c r="B1209" t="str">
        <x:v>Manufacturing</x:v>
      </x:c>
      <x:c r="C1209" t="str">
        <x:v>29-1131</x:v>
      </x:c>
      <x:c r="D1209" t="str">
        <x:v>Veterinarians</x:v>
      </x:c>
      <x:c r="E1209" s="22" t="n">
        <x:v>140</x:v>
      </x:c>
      <x:c r="F1209" s="22" t="n">
        <x:v>173630</x:v>
      </x:c>
      <x:c r="G1209" s="22" t="n">
        <x:f>IF(OR(E1209="",F1209=""),"",E1209*F1209)</x:f>
        <x:v>24308200</x:v>
      </x:c>
      <x:c r="H1209" s="36" t="n">
        <x:v>0.163</x:v>
      </x:c>
      <x:c r="I1209" s="22" t="n">
        <x:f>IF(G1209="","",IF(ISNUMBER(H1209),G1209,""))</x:f>
        <x:v>24308200</x:v>
      </x:c>
      <x:c r="J1209" s="22" t="n">
        <x:f>IF(I1209="","",I1209*H1209)</x:f>
        <x:v>3962236.6</x:v>
      </x:c>
      <x:c r="K1209" t="str">
        <x:f>IF(G1209="","MISSING OEWS",IF(ISNUMBER(H1209),"MATCHED","MISSING WHARTON"))</x:f>
        <x:v>MATCHED</x:v>
      </x:c>
    </x:row>
    <x:row r="1210">
      <x:c r="A1210" t="str">
        <x:v>31-33</x:v>
      </x:c>
      <x:c r="B1210" t="str">
        <x:v>Manufacturing</x:v>
      </x:c>
      <x:c r="C1210" t="str">
        <x:v>29-1141</x:v>
      </x:c>
      <x:c r="D1210" t="str">
        <x:v>Registered Nurses</x:v>
      </x:c>
      <x:c r="E1210" s="22" t="n">
        <x:v>2000</x:v>
      </x:c>
      <x:c r="F1210" s="22" t="n">
        <x:v>93950</x:v>
      </x:c>
      <x:c r="G1210" s="22" t="n">
        <x:f>IF(OR(E1210="",F1210=""),"",E1210*F1210)</x:f>
        <x:v>187900000</x:v>
      </x:c>
      <x:c r="H1210" s="36" t="n">
        <x:v>0.19579999999999997</x:v>
      </x:c>
      <x:c r="I1210" s="22" t="n">
        <x:f>IF(G1210="","",IF(ISNUMBER(H1210),G1210,""))</x:f>
        <x:v>187900000</x:v>
      </x:c>
      <x:c r="J1210" s="22" t="n">
        <x:f>IF(I1210="","",I1210*H1210)</x:f>
        <x:v>36790819.99999999</x:v>
      </x:c>
      <x:c r="K1210" t="str">
        <x:f>IF(G1210="","MISSING OEWS",IF(ISNUMBER(H1210),"MATCHED","MISSING WHARTON"))</x:f>
        <x:v>MATCHED</x:v>
      </x:c>
    </x:row>
    <x:row r="1211">
      <x:c r="A1211" t="str">
        <x:v>31-33</x:v>
      </x:c>
      <x:c r="B1211" t="str">
        <x:v>Manufacturing</x:v>
      </x:c>
      <x:c r="C1211" t="str">
        <x:v>29-1151</x:v>
      </x:c>
      <x:c r="D1211" t="str">
        <x:v>Nurse Anesthetists</x:v>
      </x:c>
      <x:c r="E1211" s="22"/>
      <x:c r="F1211" s="22" t="n">
        <x:v>245580</x:v>
      </x:c>
      <x:c r="G1211" s="22" t="str">
        <x:f>IF(OR(E1211="",F1211=""),"",E1211*F1211)</x:f>
      </x:c>
      <x:c r="H1211" s="36" t="n">
        <x:v>0.1167</x:v>
      </x:c>
      <x:c r="I1211" s="22" t="str">
        <x:f>IF(G1211="","",IF(ISNUMBER(H1211),G1211,""))</x:f>
      </x:c>
      <x:c r="J1211" s="22" t="str">
        <x:f>IF(I1211="","",I1211*H1211)</x:f>
      </x:c>
      <x:c r="K1211" t="str">
        <x:f>IF(G1211="","MISSING OEWS",IF(ISNUMBER(H1211),"MATCHED","MISSING WHARTON"))</x:f>
        <x:v>MISSING OEWS</x:v>
      </x:c>
    </x:row>
    <x:row r="1212">
      <x:c r="A1212" t="str">
        <x:v>31-33</x:v>
      </x:c>
      <x:c r="B1212" t="str">
        <x:v>Manufacturing</x:v>
      </x:c>
      <x:c r="C1212" t="str">
        <x:v>29-1171</x:v>
      </x:c>
      <x:c r="D1212" t="str">
        <x:v>Nurse Practitioners</x:v>
      </x:c>
      <x:c r="E1212" s="22" t="n">
        <x:v>90</x:v>
      </x:c>
      <x:c r="F1212" s="22" t="n">
        <x:v>122900</x:v>
      </x:c>
      <x:c r="G1212" s="22" t="n">
        <x:f>IF(OR(E1212="",F1212=""),"",E1212*F1212)</x:f>
        <x:v>11061000</x:v>
      </x:c>
      <x:c r="H1212" s="36" t="n">
        <x:v>0.313</x:v>
      </x:c>
      <x:c r="I1212" s="22" t="n">
        <x:f>IF(G1212="","",IF(ISNUMBER(H1212),G1212,""))</x:f>
        <x:v>11061000</x:v>
      </x:c>
      <x:c r="J1212" s="22" t="n">
        <x:f>IF(I1212="","",I1212*H1212)</x:f>
        <x:v>3462093</x:v>
      </x:c>
      <x:c r="K1212" t="str">
        <x:f>IF(G1212="","MISSING OEWS",IF(ISNUMBER(H1212),"MATCHED","MISSING WHARTON"))</x:f>
        <x:v>MATCHED</x:v>
      </x:c>
    </x:row>
    <x:row r="1213">
      <x:c r="A1213" t="str">
        <x:v>31-33</x:v>
      </x:c>
      <x:c r="B1213" t="str">
        <x:v>Manufacturing</x:v>
      </x:c>
      <x:c r="C1213" t="str">
        <x:v>29-1229</x:v>
      </x:c>
      <x:c r="D1213" t="str">
        <x:v>Physicians, All Other</x:v>
      </x:c>
      <x:c r="E1213" s="22" t="n">
        <x:v>190</x:v>
      </x:c>
      <x:c r="F1213" s="22" t="n">
        <x:v>150410</x:v>
      </x:c>
      <x:c r="G1213" s="22" t="n">
        <x:f>IF(OR(E1213="",F1213=""),"",E1213*F1213)</x:f>
        <x:v>28577900</x:v>
      </x:c>
      <x:c r="H1213" s="36" t="n">
        <x:v>0.20079999999999998</x:v>
      </x:c>
      <x:c r="I1213" s="22" t="n">
        <x:f>IF(G1213="","",IF(ISNUMBER(H1213),G1213,""))</x:f>
        <x:v>28577900</x:v>
      </x:c>
      <x:c r="J1213" s="22" t="n">
        <x:f>IF(I1213="","",I1213*H1213)</x:f>
        <x:v>5738442.319999999</x:v>
      </x:c>
      <x:c r="K1213" t="str">
        <x:f>IF(G1213="","MISSING OEWS",IF(ISNUMBER(H1213),"MATCHED","MISSING WHARTON"))</x:f>
        <x:v>MATCHED</x:v>
      </x:c>
    </x:row>
    <x:row r="1214">
      <x:c r="A1214" t="str">
        <x:v>31-33</x:v>
      </x:c>
      <x:c r="B1214" t="str">
        <x:v>Manufacturing</x:v>
      </x:c>
      <x:c r="C1214" t="str">
        <x:v>29-1292</x:v>
      </x:c>
      <x:c r="D1214" t="str">
        <x:v>Dental Hygienists</x:v>
      </x:c>
      <x:c r="E1214" s="22" t="n">
        <x:v>40</x:v>
      </x:c>
      <x:c r="F1214" s="22" t="n">
        <x:v>101340</x:v>
      </x:c>
      <x:c r="G1214" s="22" t="n">
        <x:f>IF(OR(E1214="",F1214=""),"",E1214*F1214)</x:f>
        <x:v>4053600</x:v>
      </x:c>
      <x:c r="H1214" s="36" t="n">
        <x:v>0.1583</x:v>
      </x:c>
      <x:c r="I1214" s="22" t="n">
        <x:f>IF(G1214="","",IF(ISNUMBER(H1214),G1214,""))</x:f>
        <x:v>4053600</x:v>
      </x:c>
      <x:c r="J1214" s="22" t="n">
        <x:f>IF(I1214="","",I1214*H1214)</x:f>
        <x:v>641684.88</x:v>
      </x:c>
      <x:c r="K1214" t="str">
        <x:f>IF(G1214="","MISSING OEWS",IF(ISNUMBER(H1214),"MATCHED","MISSING WHARTON"))</x:f>
        <x:v>MATCHED</x:v>
      </x:c>
    </x:row>
    <x:row r="1215">
      <x:c r="A1215" t="str">
        <x:v>31-33</x:v>
      </x:c>
      <x:c r="B1215" t="str">
        <x:v>Manufacturing</x:v>
      </x:c>
      <x:c r="C1215" t="str">
        <x:v>29-2010</x:v>
      </x:c>
      <x:c r="D1215" t="str">
        <x:v>Clinical Laboratory Technologists and Technicians</x:v>
      </x:c>
      <x:c r="E1215" s="22" t="n">
        <x:v>930</x:v>
      </x:c>
      <x:c r="F1215" s="22" t="n">
        <x:v>67660</x:v>
      </x:c>
      <x:c r="G1215" s="22" t="n">
        <x:f>IF(OR(E1215="",F1215=""),"",E1215*F1215)</x:f>
        <x:v>62923800</x:v>
      </x:c>
      <x:c r="H1215" s="36" t="n">
        <x:v>0.1612</x:v>
      </x:c>
      <x:c r="I1215" s="22" t="n">
        <x:f>IF(G1215="","",IF(ISNUMBER(H1215),G1215,""))</x:f>
        <x:v>62923800</x:v>
      </x:c>
      <x:c r="J1215" s="22" t="n">
        <x:f>IF(I1215="","",I1215*H1215)</x:f>
        <x:v>10143316.56</x:v>
      </x:c>
      <x:c r="K1215" t="str">
        <x:f>IF(G1215="","MISSING OEWS",IF(ISNUMBER(H1215),"MATCHED","MISSING WHARTON"))</x:f>
        <x:v>MATCHED</x:v>
      </x:c>
    </x:row>
    <x:row r="1216">
      <x:c r="A1216" t="str">
        <x:v>31-33</x:v>
      </x:c>
      <x:c r="B1216" t="str">
        <x:v>Manufacturing</x:v>
      </x:c>
      <x:c r="C1216" t="str">
        <x:v>29-2034</x:v>
      </x:c>
      <x:c r="D1216" t="str">
        <x:v>Radiologic Technologists and Technicians</x:v>
      </x:c>
      <x:c r="E1216" s="22" t="n">
        <x:v>50</x:v>
      </x:c>
      <x:c r="F1216" s="22" t="n">
        <x:v>72100</x:v>
      </x:c>
      <x:c r="G1216" s="22" t="n">
        <x:f>IF(OR(E1216="",F1216=""),"",E1216*F1216)</x:f>
        <x:v>3605000</x:v>
      </x:c>
      <x:c r="H1216" s="36" t="n">
        <x:v>0.315</x:v>
      </x:c>
      <x:c r="I1216" s="22" t="n">
        <x:f>IF(G1216="","",IF(ISNUMBER(H1216),G1216,""))</x:f>
        <x:v>3605000</x:v>
      </x:c>
      <x:c r="J1216" s="22" t="n">
        <x:f>IF(I1216="","",I1216*H1216)</x:f>
        <x:v>1135575</x:v>
      </x:c>
      <x:c r="K1216" t="str">
        <x:f>IF(G1216="","MISSING OEWS",IF(ISNUMBER(H1216),"MATCHED","MISSING WHARTON"))</x:f>
        <x:v>MATCHED</x:v>
      </x:c>
    </x:row>
    <x:row r="1217">
      <x:c r="A1217" t="str">
        <x:v>31-33</x:v>
      </x:c>
      <x:c r="B1217" t="str">
        <x:v>Manufacturing</x:v>
      </x:c>
      <x:c r="C1217" t="str">
        <x:v>29-2042</x:v>
      </x:c>
      <x:c r="D1217" t="str">
        <x:v>Emergency Medical Technicians</x:v>
      </x:c>
      <x:c r="E1217" s="22" t="n">
        <x:v>160</x:v>
      </x:c>
      <x:c r="F1217" s="22" t="n">
        <x:v>62360</x:v>
      </x:c>
      <x:c r="G1217" s="22" t="n">
        <x:f>IF(OR(E1217="",F1217=""),"",E1217*F1217)</x:f>
        <x:v>9977600</x:v>
      </x:c>
      <x:c r="H1217" s="36" t="n">
        <x:v>0.07919999999999999</x:v>
      </x:c>
      <x:c r="I1217" s="22" t="n">
        <x:f>IF(G1217="","",IF(ISNUMBER(H1217),G1217,""))</x:f>
        <x:v>9977600</x:v>
      </x:c>
      <x:c r="J1217" s="22" t="n">
        <x:f>IF(I1217="","",I1217*H1217)</x:f>
        <x:v>790225.9199999999</x:v>
      </x:c>
      <x:c r="K1217" t="str">
        <x:f>IF(G1217="","MISSING OEWS",IF(ISNUMBER(H1217),"MATCHED","MISSING WHARTON"))</x:f>
        <x:v>MATCHED</x:v>
      </x:c>
    </x:row>
    <x:row r="1218">
      <x:c r="A1218" t="str">
        <x:v>31-33</x:v>
      </x:c>
      <x:c r="B1218" t="str">
        <x:v>Manufacturing</x:v>
      </x:c>
      <x:c r="C1218" t="str">
        <x:v>29-2043</x:v>
      </x:c>
      <x:c r="D1218" t="str">
        <x:v>Paramedics</x:v>
      </x:c>
      <x:c r="E1218" s="22" t="n">
        <x:v>50</x:v>
      </x:c>
      <x:c r="F1218" s="22" t="n">
        <x:v>88120</x:v>
      </x:c>
      <x:c r="G1218" s="22" t="n">
        <x:f>IF(OR(E1218="",F1218=""),"",E1218*F1218)</x:f>
        <x:v>4406000</x:v>
      </x:c>
      <x:c r="H1218" s="36" t="n">
        <x:v>0</x:v>
      </x:c>
      <x:c r="I1218" s="22" t="n">
        <x:f>IF(G1218="","",IF(ISNUMBER(H1218),G1218,""))</x:f>
        <x:v>4406000</x:v>
      </x:c>
      <x:c r="J1218" s="22" t="n">
        <x:f>IF(I1218="","",I1218*H1218)</x:f>
        <x:v>0</x:v>
      </x:c>
      <x:c r="K1218" t="str">
        <x:f>IF(G1218="","MISSING OEWS",IF(ISNUMBER(H1218),"MATCHED","MISSING WHARTON"))</x:f>
        <x:v>MATCHED</x:v>
      </x:c>
    </x:row>
    <x:row r="1219">
      <x:c r="A1219" t="str">
        <x:v>31-33</x:v>
      </x:c>
      <x:c r="B1219" t="str">
        <x:v>Manufacturing</x:v>
      </x:c>
      <x:c r="C1219" t="str">
        <x:v>29-2052</x:v>
      </x:c>
      <x:c r="D1219" t="str">
        <x:v>Pharmacy Technicians</x:v>
      </x:c>
      <x:c r="E1219" s="22" t="n">
        <x:v>2050</x:v>
      </x:c>
      <x:c r="F1219" s="22" t="n">
        <x:v>49700</x:v>
      </x:c>
      <x:c r="G1219" s="22" t="n">
        <x:f>IF(OR(E1219="",F1219=""),"",E1219*F1219)</x:f>
        <x:v>101885000</x:v>
      </x:c>
      <x:c r="H1219" s="36" t="n">
        <x:v>0.6357</x:v>
      </x:c>
      <x:c r="I1219" s="22" t="n">
        <x:f>IF(G1219="","",IF(ISNUMBER(H1219),G1219,""))</x:f>
        <x:v>101885000</x:v>
      </x:c>
      <x:c r="J1219" s="22" t="n">
        <x:f>IF(I1219="","",I1219*H1219)</x:f>
        <x:v>64768294.50000001</x:v>
      </x:c>
      <x:c r="K1219" t="str">
        <x:f>IF(G1219="","MISSING OEWS",IF(ISNUMBER(H1219),"MATCHED","MISSING WHARTON"))</x:f>
        <x:v>MATCHED</x:v>
      </x:c>
    </x:row>
    <x:row r="1220">
      <x:c r="A1220" t="str">
        <x:v>31-33</x:v>
      </x:c>
      <x:c r="B1220" t="str">
        <x:v>Manufacturing</x:v>
      </x:c>
      <x:c r="C1220" t="str">
        <x:v>29-2056</x:v>
      </x:c>
      <x:c r="D1220" t="str">
        <x:v>Veterinary Technologists and Technicians</x:v>
      </x:c>
      <x:c r="E1220" s="22" t="n">
        <x:v>220</x:v>
      </x:c>
      <x:c r="F1220" s="22" t="n">
        <x:v>69370</x:v>
      </x:c>
      <x:c r="G1220" s="22" t="n">
        <x:f>IF(OR(E1220="",F1220=""),"",E1220*F1220)</x:f>
        <x:v>15261400</x:v>
      </x:c>
      <x:c r="H1220" s="36" t="n">
        <x:v>0.2065</x:v>
      </x:c>
      <x:c r="I1220" s="22" t="n">
        <x:f>IF(G1220="","",IF(ISNUMBER(H1220),G1220,""))</x:f>
        <x:v>15261400</x:v>
      </x:c>
      <x:c r="J1220" s="22" t="n">
        <x:f>IF(I1220="","",I1220*H1220)</x:f>
        <x:v>3151479.0999999996</x:v>
      </x:c>
      <x:c r="K1220" t="str">
        <x:f>IF(G1220="","MISSING OEWS",IF(ISNUMBER(H1220),"MATCHED","MISSING WHARTON"))</x:f>
        <x:v>MATCHED</x:v>
      </x:c>
    </x:row>
    <x:row r="1221">
      <x:c r="A1221" t="str">
        <x:v>31-33</x:v>
      </x:c>
      <x:c r="B1221" t="str">
        <x:v>Manufacturing</x:v>
      </x:c>
      <x:c r="C1221" t="str">
        <x:v>29-2061</x:v>
      </x:c>
      <x:c r="D1221" t="str">
        <x:v>Licensed Practical and Licensed Vocational Nurses</x:v>
      </x:c>
      <x:c r="E1221" s="22" t="n">
        <x:v>280</x:v>
      </x:c>
      <x:c r="F1221" s="22" t="n">
        <x:v>64480</x:v>
      </x:c>
      <x:c r="G1221" s="22" t="n">
        <x:f>IF(OR(E1221="",F1221=""),"",E1221*F1221)</x:f>
        <x:v>18054400</x:v>
      </x:c>
      <x:c r="H1221" s="36" t="n">
        <x:v>0.12390000000000001</x:v>
      </x:c>
      <x:c r="I1221" s="22" t="n">
        <x:f>IF(G1221="","",IF(ISNUMBER(H1221),G1221,""))</x:f>
        <x:v>18054400</x:v>
      </x:c>
      <x:c r="J1221" s="22" t="n">
        <x:f>IF(I1221="","",I1221*H1221)</x:f>
        <x:v>2236940.16</x:v>
      </x:c>
      <x:c r="K1221" t="str">
        <x:f>IF(G1221="","MISSING OEWS",IF(ISNUMBER(H1221),"MATCHED","MISSING WHARTON"))</x:f>
        <x:v>MATCHED</x:v>
      </x:c>
    </x:row>
    <x:row r="1222">
      <x:c r="A1222" t="str">
        <x:v>31-33</x:v>
      </x:c>
      <x:c r="B1222" t="str">
        <x:v>Manufacturing</x:v>
      </x:c>
      <x:c r="C1222" t="str">
        <x:v>29-2072</x:v>
      </x:c>
      <x:c r="D1222" t="str">
        <x:v>Medical Records Specialists</x:v>
      </x:c>
      <x:c r="E1222" s="22" t="n">
        <x:v>120</x:v>
      </x:c>
      <x:c r="F1222" s="22" t="n">
        <x:v>57470</x:v>
      </x:c>
      <x:c r="G1222" s="22" t="n">
        <x:f>IF(OR(E1222="",F1222=""),"",E1222*F1222)</x:f>
        <x:v>6896400</x:v>
      </x:c>
      <x:c r="H1222" s="36" t="n">
        <x:v>0.9353</x:v>
      </x:c>
      <x:c r="I1222" s="22" t="n">
        <x:f>IF(G1222="","",IF(ISNUMBER(H1222),G1222,""))</x:f>
        <x:v>6896400</x:v>
      </x:c>
      <x:c r="J1222" s="22" t="n">
        <x:f>IF(I1222="","",I1222*H1222)</x:f>
        <x:v>6450202.92</x:v>
      </x:c>
      <x:c r="K1222" t="str">
        <x:f>IF(G1222="","MISSING OEWS",IF(ISNUMBER(H1222),"MATCHED","MISSING WHARTON"))</x:f>
        <x:v>MATCHED</x:v>
      </x:c>
    </x:row>
    <x:row r="1223">
      <x:c r="A1223" t="str">
        <x:v>31-33</x:v>
      </x:c>
      <x:c r="B1223" t="str">
        <x:v>Manufacturing</x:v>
      </x:c>
      <x:c r="C1223" t="str">
        <x:v>29-2081</x:v>
      </x:c>
      <x:c r="D1223" t="str">
        <x:v>Opticians, Dispensing</x:v>
      </x:c>
      <x:c r="E1223" s="22" t="n">
        <x:v>30</x:v>
      </x:c>
      <x:c r="F1223" s="22" t="n">
        <x:v>50950</x:v>
      </x:c>
      <x:c r="G1223" s="22" t="n">
        <x:f>IF(OR(E1223="",F1223=""),"",E1223*F1223)</x:f>
        <x:v>1528500</x:v>
      </x:c>
      <x:c r="H1223" s="36" t="n">
        <x:v>0.2143</x:v>
      </x:c>
      <x:c r="I1223" s="22" t="n">
        <x:f>IF(G1223="","",IF(ISNUMBER(H1223),G1223,""))</x:f>
        <x:v>1528500</x:v>
      </x:c>
      <x:c r="J1223" s="22" t="n">
        <x:f>IF(I1223="","",I1223*H1223)</x:f>
        <x:v>327557.55</x:v>
      </x:c>
      <x:c r="K1223" t="str">
        <x:f>IF(G1223="","MISSING OEWS",IF(ISNUMBER(H1223),"MATCHED","MISSING WHARTON"))</x:f>
        <x:v>MATCHED</x:v>
      </x:c>
    </x:row>
    <x:row r="1224">
      <x:c r="A1224" t="str">
        <x:v>31-33</x:v>
      </x:c>
      <x:c r="B1224" t="str">
        <x:v>Manufacturing</x:v>
      </x:c>
      <x:c r="C1224" t="str">
        <x:v>29-2091</x:v>
      </x:c>
      <x:c r="D1224" t="str">
        <x:v>Orthotists and Prosthetists</x:v>
      </x:c>
      <x:c r="E1224" s="22" t="n">
        <x:v>2390</x:v>
      </x:c>
      <x:c r="F1224" s="22" t="n">
        <x:v>87660</x:v>
      </x:c>
      <x:c r="G1224" s="22" t="n">
        <x:f>IF(OR(E1224="",F1224=""),"",E1224*F1224)</x:f>
        <x:v>209507400</x:v>
      </x:c>
      <x:c r="H1224" s="36" t="n">
        <x:v>0.1267</x:v>
      </x:c>
      <x:c r="I1224" s="22" t="n">
        <x:f>IF(G1224="","",IF(ISNUMBER(H1224),G1224,""))</x:f>
        <x:v>209507400</x:v>
      </x:c>
      <x:c r="J1224" s="22" t="n">
        <x:f>IF(I1224="","",I1224*H1224)</x:f>
        <x:v>26544587.580000002</x:v>
      </x:c>
      <x:c r="K1224" t="str">
        <x:f>IF(G1224="","MISSING OEWS",IF(ISNUMBER(H1224),"MATCHED","MISSING WHARTON"))</x:f>
        <x:v>MATCHED</x:v>
      </x:c>
    </x:row>
    <x:row r="1225">
      <x:c r="A1225" t="str">
        <x:v>31-33</x:v>
      </x:c>
      <x:c r="B1225" t="str">
        <x:v>Manufacturing</x:v>
      </x:c>
      <x:c r="C1225" t="str">
        <x:v>29-2092</x:v>
      </x:c>
      <x:c r="D1225" t="str">
        <x:v>Hearing Aid Specialists</x:v>
      </x:c>
      <x:c r="E1225" s="22" t="n">
        <x:v>40</x:v>
      </x:c>
      <x:c r="F1225" s="22" t="n">
        <x:v>83270</x:v>
      </x:c>
      <x:c r="G1225" s="22" t="n">
        <x:f>IF(OR(E1225="",F1225=""),"",E1225*F1225)</x:f>
        <x:v>3330800</x:v>
      </x:c>
      <x:c r="H1225" s="36" t="n">
        <x:v>0.0864</x:v>
      </x:c>
      <x:c r="I1225" s="22" t="n">
        <x:f>IF(G1225="","",IF(ISNUMBER(H1225),G1225,""))</x:f>
        <x:v>3330800</x:v>
      </x:c>
      <x:c r="J1225" s="22" t="n">
        <x:f>IF(I1225="","",I1225*H1225)</x:f>
        <x:v>287781.12</x:v>
      </x:c>
      <x:c r="K1225" t="str">
        <x:f>IF(G1225="","MISSING OEWS",IF(ISNUMBER(H1225),"MATCHED","MISSING WHARTON"))</x:f>
        <x:v>MATCHED</x:v>
      </x:c>
    </x:row>
    <x:row r="1226">
      <x:c r="A1226" t="str">
        <x:v>31-33</x:v>
      </x:c>
      <x:c r="B1226" t="str">
        <x:v>Manufacturing</x:v>
      </x:c>
      <x:c r="C1226" t="str">
        <x:v>29-2099</x:v>
      </x:c>
      <x:c r="D1226" t="str">
        <x:v>Health Technologists and Technicians, All Other</x:v>
      </x:c>
      <x:c r="E1226" s="22" t="n">
        <x:v>40</x:v>
      </x:c>
      <x:c r="F1226" s="22" t="n">
        <x:v>66410</x:v>
      </x:c>
      <x:c r="G1226" s="22" t="n">
        <x:f>IF(OR(E1226="",F1226=""),"",E1226*F1226)</x:f>
        <x:v>2656400</x:v>
      </x:c>
      <x:c r="H1226" s="36" t="n">
        <x:v>0.2977</x:v>
      </x:c>
      <x:c r="I1226" s="22" t="n">
        <x:f>IF(G1226="","",IF(ISNUMBER(H1226),G1226,""))</x:f>
        <x:v>2656400</x:v>
      </x:c>
      <x:c r="J1226" s="22" t="n">
        <x:f>IF(I1226="","",I1226*H1226)</x:f>
        <x:v>790810.28</x:v>
      </x:c>
      <x:c r="K1226" t="str">
        <x:f>IF(G1226="","MISSING OEWS",IF(ISNUMBER(H1226),"MATCHED","MISSING WHARTON"))</x:f>
        <x:v>MATCHED</x:v>
      </x:c>
    </x:row>
    <x:row r="1227">
      <x:c r="A1227" t="str">
        <x:v>31-33</x:v>
      </x:c>
      <x:c r="B1227" t="str">
        <x:v>Manufacturing</x:v>
      </x:c>
      <x:c r="C1227" t="str">
        <x:v>29-9021</x:v>
      </x:c>
      <x:c r="D1227" t="str">
        <x:v>Health Information Technologists and Medical Registrars</x:v>
      </x:c>
      <x:c r="E1227" s="22" t="n">
        <x:v>30</x:v>
      </x:c>
      <x:c r="F1227" s="22" t="n">
        <x:v>127730</x:v>
      </x:c>
      <x:c r="G1227" s="22" t="n">
        <x:f>IF(OR(E1227="",F1227=""),"",E1227*F1227)</x:f>
        <x:v>3831900</x:v>
      </x:c>
      <x:c r="H1227" s="36" t="n">
        <x:v>0.7968999999999999</x:v>
      </x:c>
      <x:c r="I1227" s="22" t="n">
        <x:f>IF(G1227="","",IF(ISNUMBER(H1227),G1227,""))</x:f>
        <x:v>3831900</x:v>
      </x:c>
      <x:c r="J1227" s="22" t="n">
        <x:f>IF(I1227="","",I1227*H1227)</x:f>
        <x:v>3053641.11</x:v>
      </x:c>
      <x:c r="K1227" t="str">
        <x:f>IF(G1227="","MISSING OEWS",IF(ISNUMBER(H1227),"MATCHED","MISSING WHARTON"))</x:f>
        <x:v>MATCHED</x:v>
      </x:c>
    </x:row>
    <x:row r="1228">
      <x:c r="A1228" t="str">
        <x:v>31-33</x:v>
      </x:c>
      <x:c r="B1228" t="str">
        <x:v>Manufacturing</x:v>
      </x:c>
      <x:c r="C1228" t="str">
        <x:v>29-9092</x:v>
      </x:c>
      <x:c r="D1228" t="str">
        <x:v>Genetic Counselors</x:v>
      </x:c>
      <x:c r="E1228" s="22"/>
      <x:c r="F1228" s="22" t="n">
        <x:v>89610</x:v>
      </x:c>
      <x:c r="G1228" s="22" t="str">
        <x:f>IF(OR(E1228="",F1228=""),"",E1228*F1228)</x:f>
      </x:c>
      <x:c r="H1228" s="36" t="n">
        <x:v>0.5421</x:v>
      </x:c>
      <x:c r="I1228" s="22" t="str">
        <x:f>IF(G1228="","",IF(ISNUMBER(H1228),G1228,""))</x:f>
      </x:c>
      <x:c r="J1228" s="22" t="str">
        <x:f>IF(I1228="","",I1228*H1228)</x:f>
      </x:c>
      <x:c r="K1228" t="str">
        <x:f>IF(G1228="","MISSING OEWS",IF(ISNUMBER(H1228),"MATCHED","MISSING WHARTON"))</x:f>
        <x:v>MISSING OEWS</x:v>
      </x:c>
    </x:row>
    <x:row r="1229">
      <x:c r="A1229" t="str">
        <x:v>31-33</x:v>
      </x:c>
      <x:c r="B1229" t="str">
        <x:v>Manufacturing</x:v>
      </x:c>
      <x:c r="C1229" t="str">
        <x:v>29-9099</x:v>
      </x:c>
      <x:c r="D1229" t="str">
        <x:v>Healthcare Practitioners and Technical Workers, All Other</x:v>
      </x:c>
      <x:c r="E1229" s="22" t="n">
        <x:v>130</x:v>
      </x:c>
      <x:c r="F1229" s="22" t="n">
        <x:v>77330</x:v>
      </x:c>
      <x:c r="G1229" s="22" t="n">
        <x:f>IF(OR(E1229="",F1229=""),"",E1229*F1229)</x:f>
        <x:v>10052900</x:v>
      </x:c>
      <x:c r="H1229" s="36" t="n">
        <x:v>0.2347</x:v>
      </x:c>
      <x:c r="I1229" s="22" t="n">
        <x:f>IF(G1229="","",IF(ISNUMBER(H1229),G1229,""))</x:f>
        <x:v>10052900</x:v>
      </x:c>
      <x:c r="J1229" s="22" t="n">
        <x:f>IF(I1229="","",I1229*H1229)</x:f>
        <x:v>2359415.63</x:v>
      </x:c>
      <x:c r="K1229" t="str">
        <x:f>IF(G1229="","MISSING OEWS",IF(ISNUMBER(H1229),"MATCHED","MISSING WHARTON"))</x:f>
        <x:v>MATCHED</x:v>
      </x:c>
    </x:row>
    <x:row r="1230">
      <x:c r="A1230" t="str">
        <x:v>31-33</x:v>
      </x:c>
      <x:c r="B1230" t="str">
        <x:v>Manufacturing</x:v>
      </x:c>
      <x:c r="C1230" t="str">
        <x:v>31-9091</x:v>
      </x:c>
      <x:c r="D1230" t="str">
        <x:v>Dental Assistants</x:v>
      </x:c>
      <x:c r="E1230" s="22" t="n">
        <x:v>130</x:v>
      </x:c>
      <x:c r="F1230" s="22" t="n">
        <x:v>52990</x:v>
      </x:c>
      <x:c r="G1230" s="22" t="n">
        <x:f>IF(OR(E1230="",F1230=""),"",E1230*F1230)</x:f>
        <x:v>6888700</x:v>
      </x:c>
      <x:c r="H1230" s="36" t="n">
        <x:v>0.22190000000000001</x:v>
      </x:c>
      <x:c r="I1230" s="22" t="n">
        <x:f>IF(G1230="","",IF(ISNUMBER(H1230),G1230,""))</x:f>
        <x:v>6888700</x:v>
      </x:c>
      <x:c r="J1230" s="22" t="n">
        <x:f>IF(I1230="","",I1230*H1230)</x:f>
        <x:v>1528602.53</x:v>
      </x:c>
      <x:c r="K1230" t="str">
        <x:f>IF(G1230="","MISSING OEWS",IF(ISNUMBER(H1230),"MATCHED","MISSING WHARTON"))</x:f>
        <x:v>MATCHED</x:v>
      </x:c>
    </x:row>
    <x:row r="1231">
      <x:c r="A1231" t="str">
        <x:v>31-33</x:v>
      </x:c>
      <x:c r="B1231" t="str">
        <x:v>Manufacturing</x:v>
      </x:c>
      <x:c r="C1231" t="str">
        <x:v>31-9092</x:v>
      </x:c>
      <x:c r="D1231" t="str">
        <x:v>Medical Assistants</x:v>
      </x:c>
      <x:c r="E1231" s="22" t="n">
        <x:v>220</x:v>
      </x:c>
      <x:c r="F1231" s="22" t="n">
        <x:v>46520</x:v>
      </x:c>
      <x:c r="G1231" s="22" t="n">
        <x:f>IF(OR(E1231="",F1231=""),"",E1231*F1231)</x:f>
        <x:v>10234400</x:v>
      </x:c>
      <x:c r="H1231" s="36" t="n">
        <x:v>0.4025</x:v>
      </x:c>
      <x:c r="I1231" s="22" t="n">
        <x:f>IF(G1231="","",IF(ISNUMBER(H1231),G1231,""))</x:f>
        <x:v>10234400</x:v>
      </x:c>
      <x:c r="J1231" s="22" t="n">
        <x:f>IF(I1231="","",I1231*H1231)</x:f>
        <x:v>4119346.0000000005</x:v>
      </x:c>
      <x:c r="K1231" t="str">
        <x:f>IF(G1231="","MISSING OEWS",IF(ISNUMBER(H1231),"MATCHED","MISSING WHARTON"))</x:f>
        <x:v>MATCHED</x:v>
      </x:c>
    </x:row>
    <x:row r="1232">
      <x:c r="A1232" t="str">
        <x:v>31-33</x:v>
      </x:c>
      <x:c r="B1232" t="str">
        <x:v>Manufacturing</x:v>
      </x:c>
      <x:c r="C1232" t="str">
        <x:v>31-9093</x:v>
      </x:c>
      <x:c r="D1232" t="str">
        <x:v>Medical Equipment Preparers</x:v>
      </x:c>
      <x:c r="E1232" s="22" t="n">
        <x:v>190</x:v>
      </x:c>
      <x:c r="F1232" s="22" t="n">
        <x:v>59490</x:v>
      </x:c>
      <x:c r="G1232" s="22" t="n">
        <x:f>IF(OR(E1232="",F1232=""),"",E1232*F1232)</x:f>
        <x:v>11303100</x:v>
      </x:c>
      <x:c r="H1232" s="36" t="n">
        <x:v>0.1188</x:v>
      </x:c>
      <x:c r="I1232" s="22" t="n">
        <x:f>IF(G1232="","",IF(ISNUMBER(H1232),G1232,""))</x:f>
        <x:v>11303100</x:v>
      </x:c>
      <x:c r="J1232" s="22" t="n">
        <x:f>IF(I1232="","",I1232*H1232)</x:f>
        <x:v>1342808.28</x:v>
      </x:c>
      <x:c r="K1232" t="str">
        <x:f>IF(G1232="","MISSING OEWS",IF(ISNUMBER(H1232),"MATCHED","MISSING WHARTON"))</x:f>
        <x:v>MATCHED</x:v>
      </x:c>
    </x:row>
    <x:row r="1233">
      <x:c r="A1233" t="str">
        <x:v>31-33</x:v>
      </x:c>
      <x:c r="B1233" t="str">
        <x:v>Manufacturing</x:v>
      </x:c>
      <x:c r="C1233" t="str">
        <x:v>31-9096</x:v>
      </x:c>
      <x:c r="D1233" t="str">
        <x:v>Veterinary Assistants and Laboratory Animal Caretakers</x:v>
      </x:c>
      <x:c r="E1233" s="22" t="n">
        <x:v>230</x:v>
      </x:c>
      <x:c r="F1233" s="22" t="n">
        <x:v>44640</x:v>
      </x:c>
      <x:c r="G1233" s="22" t="n">
        <x:f>IF(OR(E1233="",F1233=""),"",E1233*F1233)</x:f>
        <x:v>10267200</x:v>
      </x:c>
      <x:c r="H1233" s="36" t="n">
        <x:v>0.1696</x:v>
      </x:c>
      <x:c r="I1233" s="22" t="n">
        <x:f>IF(G1233="","",IF(ISNUMBER(H1233),G1233,""))</x:f>
        <x:v>10267200</x:v>
      </x:c>
      <x:c r="J1233" s="22" t="n">
        <x:f>IF(I1233="","",I1233*H1233)</x:f>
        <x:v>1741317.12</x:v>
      </x:c>
      <x:c r="K1233" t="str">
        <x:f>IF(G1233="","MISSING OEWS",IF(ISNUMBER(H1233),"MATCHED","MISSING WHARTON"))</x:f>
        <x:v>MATCHED</x:v>
      </x:c>
    </x:row>
    <x:row r="1234">
      <x:c r="A1234" t="str">
        <x:v>31-33</x:v>
      </x:c>
      <x:c r="B1234" t="str">
        <x:v>Manufacturing</x:v>
      </x:c>
      <x:c r="C1234" t="str">
        <x:v>31-9099</x:v>
      </x:c>
      <x:c r="D1234" t="str">
        <x:v>Healthcare Support Workers, All Other</x:v>
      </x:c>
      <x:c r="E1234" s="22" t="n">
        <x:v>370</x:v>
      </x:c>
      <x:c r="F1234" s="22" t="n">
        <x:v>61040</x:v>
      </x:c>
      <x:c r="G1234" s="22" t="n">
        <x:f>IF(OR(E1234="",F1234=""),"",E1234*F1234)</x:f>
        <x:v>22584800</x:v>
      </x:c>
      <x:c r="H1234" s="36" t="n">
        <x:v>0.25420000000000004</x:v>
      </x:c>
      <x:c r="I1234" s="22" t="n">
        <x:f>IF(G1234="","",IF(ISNUMBER(H1234),G1234,""))</x:f>
        <x:v>22584800</x:v>
      </x:c>
      <x:c r="J1234" s="22" t="n">
        <x:f>IF(I1234="","",I1234*H1234)</x:f>
        <x:v>5741056.160000001</x:v>
      </x:c>
      <x:c r="K1234" t="str">
        <x:f>IF(G1234="","MISSING OEWS",IF(ISNUMBER(H1234),"MATCHED","MISSING WHARTON"))</x:f>
        <x:v>MATCHED</x:v>
      </x:c>
    </x:row>
    <x:row r="1235">
      <x:c r="A1235" t="str">
        <x:v>31-33</x:v>
      </x:c>
      <x:c r="B1235" t="str">
        <x:v>Manufacturing</x:v>
      </x:c>
      <x:c r="C1235" t="str">
        <x:v>33-1021</x:v>
      </x:c>
      <x:c r="D1235" t="str">
        <x:v>First-Line Supervisors of Firefighting and Prevention Workers</x:v>
      </x:c>
      <x:c r="E1235" s="22" t="n">
        <x:v>100</x:v>
      </x:c>
      <x:c r="F1235" s="22" t="n">
        <x:v>88280</x:v>
      </x:c>
      <x:c r="G1235" s="22" t="n">
        <x:f>IF(OR(E1235="",F1235=""),"",E1235*F1235)</x:f>
        <x:v>8828000</x:v>
      </x:c>
      <x:c r="H1235" s="36" t="n">
        <x:v>0.2267</x:v>
      </x:c>
      <x:c r="I1235" s="22" t="n">
        <x:f>IF(G1235="","",IF(ISNUMBER(H1235),G1235,""))</x:f>
        <x:v>8828000</x:v>
      </x:c>
      <x:c r="J1235" s="22" t="n">
        <x:f>IF(I1235="","",I1235*H1235)</x:f>
        <x:v>2001307.6</x:v>
      </x:c>
      <x:c r="K1235" t="str">
        <x:f>IF(G1235="","MISSING OEWS",IF(ISNUMBER(H1235),"MATCHED","MISSING WHARTON"))</x:f>
        <x:v>MATCHED</x:v>
      </x:c>
    </x:row>
    <x:row r="1236">
      <x:c r="A1236" t="str">
        <x:v>31-33</x:v>
      </x:c>
      <x:c r="B1236" t="str">
        <x:v>Manufacturing</x:v>
      </x:c>
      <x:c r="C1236" t="str">
        <x:v>33-1091</x:v>
      </x:c>
      <x:c r="D1236" t="str">
        <x:v>First-Line Supervisors of Security Workers</x:v>
      </x:c>
      <x:c r="E1236" s="22" t="n">
        <x:v>570</x:v>
      </x:c>
      <x:c r="F1236" s="22" t="n">
        <x:v>77440</x:v>
      </x:c>
      <x:c r="G1236" s="22" t="n">
        <x:f>IF(OR(E1236="",F1236=""),"",E1236*F1236)</x:f>
        <x:v>44140800</x:v>
      </x:c>
      <x:c r="H1236" s="36" t="n">
        <x:v>0.39289999999999997</x:v>
      </x:c>
      <x:c r="I1236" s="22" t="n">
        <x:f>IF(G1236="","",IF(ISNUMBER(H1236),G1236,""))</x:f>
        <x:v>44140800</x:v>
      </x:c>
      <x:c r="J1236" s="22" t="n">
        <x:f>IF(I1236="","",I1236*H1236)</x:f>
        <x:v>17342920.32</x:v>
      </x:c>
      <x:c r="K1236" t="str">
        <x:f>IF(G1236="","MISSING OEWS",IF(ISNUMBER(H1236),"MATCHED","MISSING WHARTON"))</x:f>
        <x:v>MATCHED</x:v>
      </x:c>
    </x:row>
    <x:row r="1237">
      <x:c r="A1237" t="str">
        <x:v>31-33</x:v>
      </x:c>
      <x:c r="B1237" t="str">
        <x:v>Manufacturing</x:v>
      </x:c>
      <x:c r="C1237" t="str">
        <x:v>33-1099</x:v>
      </x:c>
      <x:c r="D1237" t="str">
        <x:v>First-Line Supervisors of Protective Service Workers, All Other</x:v>
      </x:c>
      <x:c r="E1237" s="22" t="n">
        <x:v>150</x:v>
      </x:c>
      <x:c r="F1237" s="22" t="n">
        <x:v>85630</x:v>
      </x:c>
      <x:c r="G1237" s="22" t="n">
        <x:f>IF(OR(E1237="",F1237=""),"",E1237*F1237)</x:f>
        <x:v>12844500</x:v>
      </x:c>
      <x:c r="H1237" s="36"/>
      <x:c r="I1237" s="22" t="str">
        <x:f>IF(G1237="","",IF(ISNUMBER(H1237),G1237,""))</x:f>
      </x:c>
      <x:c r="J1237" s="22" t="str">
        <x:f>IF(I1237="","",I1237*H1237)</x:f>
      </x:c>
      <x:c r="K1237" t="str">
        <x:f>IF(G1237="","MISSING OEWS",IF(ISNUMBER(H1237),"MATCHED","MISSING WHARTON"))</x:f>
        <x:v>MISSING WHARTON</x:v>
      </x:c>
    </x:row>
    <x:row r="1238">
      <x:c r="A1238" t="str">
        <x:v>31-33</x:v>
      </x:c>
      <x:c r="B1238" t="str">
        <x:v>Manufacturing</x:v>
      </x:c>
      <x:c r="C1238" t="str">
        <x:v>33-2011</x:v>
      </x:c>
      <x:c r="D1238" t="str">
        <x:v>Firefighters</x:v>
      </x:c>
      <x:c r="E1238" s="22" t="n">
        <x:v>590</x:v>
      </x:c>
      <x:c r="F1238" s="22" t="n">
        <x:v>71330</x:v>
      </x:c>
      <x:c r="G1238" s="22" t="n">
        <x:f>IF(OR(E1238="",F1238=""),"",E1238*F1238)</x:f>
        <x:v>42084700</x:v>
      </x:c>
      <x:c r="H1238" s="36" t="n">
        <x:v>0.0317</x:v>
      </x:c>
      <x:c r="I1238" s="22" t="n">
        <x:f>IF(G1238="","",IF(ISNUMBER(H1238),G1238,""))</x:f>
        <x:v>42084700</x:v>
      </x:c>
      <x:c r="J1238" s="22" t="n">
        <x:f>IF(I1238="","",I1238*H1238)</x:f>
        <x:v>1334084.99</x:v>
      </x:c>
      <x:c r="K1238" t="str">
        <x:f>IF(G1238="","MISSING OEWS",IF(ISNUMBER(H1238),"MATCHED","MISSING WHARTON"))</x:f>
        <x:v>MATCHED</x:v>
      </x:c>
    </x:row>
    <x:row r="1239">
      <x:c r="A1239" t="str">
        <x:v>31-33</x:v>
      </x:c>
      <x:c r="B1239" t="str">
        <x:v>Manufacturing</x:v>
      </x:c>
      <x:c r="C1239" t="str">
        <x:v>33-2021</x:v>
      </x:c>
      <x:c r="D1239" t="str">
        <x:v>Fire Inspectors and Investigators</x:v>
      </x:c>
      <x:c r="E1239" s="22" t="n">
        <x:v>110</x:v>
      </x:c>
      <x:c r="F1239" s="22" t="n">
        <x:v>91010</x:v>
      </x:c>
      <x:c r="G1239" s="22" t="n">
        <x:f>IF(OR(E1239="",F1239=""),"",E1239*F1239)</x:f>
        <x:v>10011100</x:v>
      </x:c>
      <x:c r="H1239" s="36" t="n">
        <x:v>0.125</x:v>
      </x:c>
      <x:c r="I1239" s="22" t="n">
        <x:f>IF(G1239="","",IF(ISNUMBER(H1239),G1239,""))</x:f>
        <x:v>10011100</x:v>
      </x:c>
      <x:c r="J1239" s="22" t="n">
        <x:f>IF(I1239="","",I1239*H1239)</x:f>
        <x:v>1251387.5</x:v>
      </x:c>
      <x:c r="K1239" t="str">
        <x:f>IF(G1239="","MISSING OEWS",IF(ISNUMBER(H1239),"MATCHED","MISSING WHARTON"))</x:f>
        <x:v>MATCHED</x:v>
      </x:c>
    </x:row>
    <x:row r="1240">
      <x:c r="A1240" t="str">
        <x:v>31-33</x:v>
      </x:c>
      <x:c r="B1240" t="str">
        <x:v>Manufacturing</x:v>
      </x:c>
      <x:c r="C1240" t="str">
        <x:v>33-9021</x:v>
      </x:c>
      <x:c r="D1240" t="str">
        <x:v>Private Detectives and Investigators</x:v>
      </x:c>
      <x:c r="E1240" s="22" t="n">
        <x:v>100</x:v>
      </x:c>
      <x:c r="F1240" s="22" t="n">
        <x:v>100010</x:v>
      </x:c>
      <x:c r="G1240" s="22" t="n">
        <x:f>IF(OR(E1240="",F1240=""),"",E1240*F1240)</x:f>
        <x:v>10001000</x:v>
      </x:c>
      <x:c r="H1240" s="36" t="n">
        <x:v>0.33240000000000003</x:v>
      </x:c>
      <x:c r="I1240" s="22" t="n">
        <x:f>IF(G1240="","",IF(ISNUMBER(H1240),G1240,""))</x:f>
        <x:v>10001000</x:v>
      </x:c>
      <x:c r="J1240" s="22" t="n">
        <x:f>IF(I1240="","",I1240*H1240)</x:f>
        <x:v>3324332.4000000004</x:v>
      </x:c>
      <x:c r="K1240" t="str">
        <x:f>IF(G1240="","MISSING OEWS",IF(ISNUMBER(H1240),"MATCHED","MISSING WHARTON"))</x:f>
        <x:v>MATCHED</x:v>
      </x:c>
    </x:row>
    <x:row r="1241">
      <x:c r="A1241" t="str">
        <x:v>31-33</x:v>
      </x:c>
      <x:c r="B1241" t="str">
        <x:v>Manufacturing</x:v>
      </x:c>
      <x:c r="C1241" t="str">
        <x:v>33-9032</x:v>
      </x:c>
      <x:c r="D1241" t="str">
        <x:v>Security Guards</x:v>
      </x:c>
      <x:c r="E1241" s="22" t="n">
        <x:v>10350</x:v>
      </x:c>
      <x:c r="F1241" s="22" t="n">
        <x:v>48530</x:v>
      </x:c>
      <x:c r="G1241" s="22" t="n">
        <x:f>IF(OR(E1241="",F1241=""),"",E1241*F1241)</x:f>
        <x:v>502285500</x:v>
      </x:c>
      <x:c r="H1241" s="36" t="n">
        <x:v>0.13570000000000002</x:v>
      </x:c>
      <x:c r="I1241" s="22" t="n">
        <x:f>IF(G1241="","",IF(ISNUMBER(H1241),G1241,""))</x:f>
        <x:v>502285500</x:v>
      </x:c>
      <x:c r="J1241" s="22" t="n">
        <x:f>IF(I1241="","",I1241*H1241)</x:f>
        <x:v>68160142.35000001</x:v>
      </x:c>
      <x:c r="K1241" t="str">
        <x:f>IF(G1241="","MISSING OEWS",IF(ISNUMBER(H1241),"MATCHED","MISSING WHARTON"))</x:f>
        <x:v>MATCHED</x:v>
      </x:c>
    </x:row>
    <x:row r="1242">
      <x:c r="A1242" t="str">
        <x:v>31-33</x:v>
      </x:c>
      <x:c r="B1242" t="str">
        <x:v>Manufacturing</x:v>
      </x:c>
      <x:c r="C1242" t="str">
        <x:v>33-9091</x:v>
      </x:c>
      <x:c r="D1242" t="str">
        <x:v>Crossing Guards and Flaggers</x:v>
      </x:c>
      <x:c r="E1242" s="22" t="n">
        <x:v>230</x:v>
      </x:c>
      <x:c r="F1242" s="22" t="n">
        <x:v>40540</x:v>
      </x:c>
      <x:c r="G1242" s="22" t="n">
        <x:f>IF(OR(E1242="",F1242=""),"",E1242*F1242)</x:f>
        <x:v>9324200</x:v>
      </x:c>
      <x:c r="H1242" s="36" t="n">
        <x:v>0</x:v>
      </x:c>
      <x:c r="I1242" s="22" t="n">
        <x:f>IF(G1242="","",IF(ISNUMBER(H1242),G1242,""))</x:f>
        <x:v>9324200</x:v>
      </x:c>
      <x:c r="J1242" s="22" t="n">
        <x:f>IF(I1242="","",I1242*H1242)</x:f>
        <x:v>0</x:v>
      </x:c>
      <x:c r="K1242" t="str">
        <x:f>IF(G1242="","MISSING OEWS",IF(ISNUMBER(H1242),"MATCHED","MISSING WHARTON"))</x:f>
        <x:v>MATCHED</x:v>
      </x:c>
    </x:row>
    <x:row r="1243">
      <x:c r="A1243" t="str">
        <x:v>31-33</x:v>
      </x:c>
      <x:c r="B1243" t="str">
        <x:v>Manufacturing</x:v>
      </x:c>
      <x:c r="C1243" t="str">
        <x:v>33-9099</x:v>
      </x:c>
      <x:c r="D1243" t="str">
        <x:v>Protective Service Workers, All Other</x:v>
      </x:c>
      <x:c r="E1243" s="22" t="n">
        <x:v>220</x:v>
      </x:c>
      <x:c r="F1243" s="22" t="n">
        <x:v>79200</x:v>
      </x:c>
      <x:c r="G1243" s="22" t="n">
        <x:f>IF(OR(E1243="",F1243=""),"",E1243*F1243)</x:f>
        <x:v>17424000</x:v>
      </x:c>
      <x:c r="H1243" s="36" t="n">
        <x:v>0.3357</x:v>
      </x:c>
      <x:c r="I1243" s="22" t="n">
        <x:f>IF(G1243="","",IF(ISNUMBER(H1243),G1243,""))</x:f>
        <x:v>17424000</x:v>
      </x:c>
      <x:c r="J1243" s="22" t="n">
        <x:f>IF(I1243="","",I1243*H1243)</x:f>
        <x:v>5849236.8</x:v>
      </x:c>
      <x:c r="K1243" t="str">
        <x:f>IF(G1243="","MISSING OEWS",IF(ISNUMBER(H1243),"MATCHED","MISSING WHARTON"))</x:f>
        <x:v>MATCHED</x:v>
      </x:c>
    </x:row>
    <x:row r="1244">
      <x:c r="A1244" t="str">
        <x:v>31-33</x:v>
      </x:c>
      <x:c r="B1244" t="str">
        <x:v>Manufacturing</x:v>
      </x:c>
      <x:c r="C1244" t="str">
        <x:v>35-1011</x:v>
      </x:c>
      <x:c r="D1244" t="str">
        <x:v>Chefs and Head Cooks</x:v>
      </x:c>
      <x:c r="E1244" s="22" t="n">
        <x:v>1970</x:v>
      </x:c>
      <x:c r="F1244" s="22" t="n">
        <x:v>67750</x:v>
      </x:c>
      <x:c r="G1244" s="22" t="n">
        <x:f>IF(OR(E1244="",F1244=""),"",E1244*F1244)</x:f>
        <x:v>133467500</x:v>
      </x:c>
      <x:c r="H1244" s="36" t="n">
        <x:v>0.281</x:v>
      </x:c>
      <x:c r="I1244" s="22" t="n">
        <x:f>IF(G1244="","",IF(ISNUMBER(H1244),G1244,""))</x:f>
        <x:v>133467500</x:v>
      </x:c>
      <x:c r="J1244" s="22" t="n">
        <x:f>IF(I1244="","",I1244*H1244)</x:f>
        <x:v>37504367.5</x:v>
      </x:c>
      <x:c r="K1244" t="str">
        <x:f>IF(G1244="","MISSING OEWS",IF(ISNUMBER(H1244),"MATCHED","MISSING WHARTON"))</x:f>
        <x:v>MATCHED</x:v>
      </x:c>
    </x:row>
    <x:row r="1245">
      <x:c r="A1245" t="str">
        <x:v>31-33</x:v>
      </x:c>
      <x:c r="B1245" t="str">
        <x:v>Manufacturing</x:v>
      </x:c>
      <x:c r="C1245" t="str">
        <x:v>35-1012</x:v>
      </x:c>
      <x:c r="D1245" t="str">
        <x:v>First-Line Supervisors of Food Preparation and Serving Workers</x:v>
      </x:c>
      <x:c r="E1245" s="22" t="n">
        <x:v>8440</x:v>
      </x:c>
      <x:c r="F1245" s="22" t="n">
        <x:v>52020</x:v>
      </x:c>
      <x:c r="G1245" s="22" t="n">
        <x:f>IF(OR(E1245="",F1245=""),"",E1245*F1245)</x:f>
        <x:v>439048800</x:v>
      </x:c>
      <x:c r="H1245" s="36" t="n">
        <x:v>0.41729999999999995</x:v>
      </x:c>
      <x:c r="I1245" s="22" t="n">
        <x:f>IF(G1245="","",IF(ISNUMBER(H1245),G1245,""))</x:f>
        <x:v>439048800</x:v>
      </x:c>
      <x:c r="J1245" s="22" t="n">
        <x:f>IF(I1245="","",I1245*H1245)</x:f>
        <x:v>183215064.23999998</x:v>
      </x:c>
      <x:c r="K1245" t="str">
        <x:f>IF(G1245="","MISSING OEWS",IF(ISNUMBER(H1245),"MATCHED","MISSING WHARTON"))</x:f>
        <x:v>MATCHED</x:v>
      </x:c>
    </x:row>
    <x:row r="1246">
      <x:c r="A1246" t="str">
        <x:v>31-33</x:v>
      </x:c>
      <x:c r="B1246" t="str">
        <x:v>Manufacturing</x:v>
      </x:c>
      <x:c r="C1246" t="str">
        <x:v>35-2011</x:v>
      </x:c>
      <x:c r="D1246" t="str">
        <x:v>Cooks, Fast Food</x:v>
      </x:c>
      <x:c r="E1246" s="22" t="n">
        <x:v>820</x:v>
      </x:c>
      <x:c r="F1246" s="22" t="n">
        <x:v>37000</x:v>
      </x:c>
      <x:c r="G1246" s="22" t="n">
        <x:f>IF(OR(E1246="",F1246=""),"",E1246*F1246)</x:f>
        <x:v>30340000</x:v>
      </x:c>
      <x:c r="H1246" s="36" t="n">
        <x:v>0.05</x:v>
      </x:c>
      <x:c r="I1246" s="22" t="n">
        <x:f>IF(G1246="","",IF(ISNUMBER(H1246),G1246,""))</x:f>
        <x:v>30340000</x:v>
      </x:c>
      <x:c r="J1246" s="22" t="n">
        <x:f>IF(I1246="","",I1246*H1246)</x:f>
        <x:v>1517000</x:v>
      </x:c>
      <x:c r="K1246" t="str">
        <x:f>IF(G1246="","MISSING OEWS",IF(ISNUMBER(H1246),"MATCHED","MISSING WHARTON"))</x:f>
        <x:v>MATCHED</x:v>
      </x:c>
    </x:row>
    <x:row r="1247">
      <x:c r="A1247" t="str">
        <x:v>31-33</x:v>
      </x:c>
      <x:c r="B1247" t="str">
        <x:v>Manufacturing</x:v>
      </x:c>
      <x:c r="C1247" t="str">
        <x:v>35-2012</x:v>
      </x:c>
      <x:c r="D1247" t="str">
        <x:v>Cooks, Institution and Cafeteria</x:v>
      </x:c>
      <x:c r="E1247" s="22" t="n">
        <x:v>850</x:v>
      </x:c>
      <x:c r="F1247" s="22" t="n">
        <x:v>43170</x:v>
      </x:c>
      <x:c r="G1247" s="22" t="n">
        <x:f>IF(OR(E1247="",F1247=""),"",E1247*F1247)</x:f>
        <x:v>36694500</x:v>
      </x:c>
      <x:c r="H1247" s="36" t="n">
        <x:v>0.25</x:v>
      </x:c>
      <x:c r="I1247" s="22" t="n">
        <x:f>IF(G1247="","",IF(ISNUMBER(H1247),G1247,""))</x:f>
        <x:v>36694500</x:v>
      </x:c>
      <x:c r="J1247" s="22" t="n">
        <x:f>IF(I1247="","",I1247*H1247)</x:f>
        <x:v>9173625</x:v>
      </x:c>
      <x:c r="K1247" t="str">
        <x:f>IF(G1247="","MISSING OEWS",IF(ISNUMBER(H1247),"MATCHED","MISSING WHARTON"))</x:f>
        <x:v>MATCHED</x:v>
      </x:c>
    </x:row>
    <x:row r="1248">
      <x:c r="A1248" t="str">
        <x:v>31-33</x:v>
      </x:c>
      <x:c r="B1248" t="str">
        <x:v>Manufacturing</x:v>
      </x:c>
      <x:c r="C1248" t="str">
        <x:v>35-2014</x:v>
      </x:c>
      <x:c r="D1248" t="str">
        <x:v>Cooks, Restaurant</x:v>
      </x:c>
      <x:c r="E1248" s="22" t="n">
        <x:v>10130</x:v>
      </x:c>
      <x:c r="F1248" s="22" t="n">
        <x:v>39460</x:v>
      </x:c>
      <x:c r="G1248" s="22" t="n">
        <x:f>IF(OR(E1248="",F1248=""),"",E1248*F1248)</x:f>
        <x:v>399729800</x:v>
      </x:c>
      <x:c r="H1248" s="36" t="n">
        <x:v>0.1175</x:v>
      </x:c>
      <x:c r="I1248" s="22" t="n">
        <x:f>IF(G1248="","",IF(ISNUMBER(H1248),G1248,""))</x:f>
        <x:v>399729800</x:v>
      </x:c>
      <x:c r="J1248" s="22" t="n">
        <x:f>IF(I1248="","",I1248*H1248)</x:f>
        <x:v>46968251.5</x:v>
      </x:c>
      <x:c r="K1248" t="str">
        <x:f>IF(G1248="","MISSING OEWS",IF(ISNUMBER(H1248),"MATCHED","MISSING WHARTON"))</x:f>
        <x:v>MATCHED</x:v>
      </x:c>
    </x:row>
    <x:row r="1249">
      <x:c r="A1249" t="str">
        <x:v>31-33</x:v>
      </x:c>
      <x:c r="B1249" t="str">
        <x:v>Manufacturing</x:v>
      </x:c>
      <x:c r="C1249" t="str">
        <x:v>35-2015</x:v>
      </x:c>
      <x:c r="D1249" t="str">
        <x:v>Cooks, Short Order</x:v>
      </x:c>
      <x:c r="E1249" s="22" t="n">
        <x:v>1300</x:v>
      </x:c>
      <x:c r="F1249" s="22" t="n">
        <x:v>40750</x:v>
      </x:c>
      <x:c r="G1249" s="22" t="n">
        <x:f>IF(OR(E1249="",F1249=""),"",E1249*F1249)</x:f>
        <x:v>52975000</x:v>
      </x:c>
      <x:c r="H1249" s="36" t="n">
        <x:v>0.0864</x:v>
      </x:c>
      <x:c r="I1249" s="22" t="n">
        <x:f>IF(G1249="","",IF(ISNUMBER(H1249),G1249,""))</x:f>
        <x:v>52975000</x:v>
      </x:c>
      <x:c r="J1249" s="22" t="n">
        <x:f>IF(I1249="","",I1249*H1249)</x:f>
        <x:v>4577040</x:v>
      </x:c>
      <x:c r="K1249" t="str">
        <x:f>IF(G1249="","MISSING OEWS",IF(ISNUMBER(H1249),"MATCHED","MISSING WHARTON"))</x:f>
        <x:v>MATCHED</x:v>
      </x:c>
    </x:row>
    <x:row r="1250">
      <x:c r="A1250" t="str">
        <x:v>31-33</x:v>
      </x:c>
      <x:c r="B1250" t="str">
        <x:v>Manufacturing</x:v>
      </x:c>
      <x:c r="C1250" t="str">
        <x:v>35-2019</x:v>
      </x:c>
      <x:c r="D1250" t="str">
        <x:v>Cooks, All Other</x:v>
      </x:c>
      <x:c r="E1250" s="22" t="n">
        <x:v>1820</x:v>
      </x:c>
      <x:c r="F1250" s="22" t="n">
        <x:v>38330</x:v>
      </x:c>
      <x:c r="G1250" s="22" t="n">
        <x:f>IF(OR(E1250="",F1250=""),"",E1250*F1250)</x:f>
        <x:v>69760600</x:v>
      </x:c>
      <x:c r="H1250" s="36"/>
      <x:c r="I1250" s="22" t="str">
        <x:f>IF(G1250="","",IF(ISNUMBER(H1250),G1250,""))</x:f>
      </x:c>
      <x:c r="J1250" s="22" t="str">
        <x:f>IF(I1250="","",I1250*H1250)</x:f>
      </x:c>
      <x:c r="K1250" t="str">
        <x:f>IF(G1250="","MISSING OEWS",IF(ISNUMBER(H1250),"MATCHED","MISSING WHARTON"))</x:f>
        <x:v>MISSING WHARTON</x:v>
      </x:c>
    </x:row>
    <x:row r="1251">
      <x:c r="A1251" t="str">
        <x:v>31-33</x:v>
      </x:c>
      <x:c r="B1251" t="str">
        <x:v>Manufacturing</x:v>
      </x:c>
      <x:c r="C1251" t="str">
        <x:v>35-2021</x:v>
      </x:c>
      <x:c r="D1251" t="str">
        <x:v>Food Preparation Workers</x:v>
      </x:c>
      <x:c r="E1251" s="22" t="n">
        <x:v>16590</x:v>
      </x:c>
      <x:c r="F1251" s="22" t="n">
        <x:v>36260</x:v>
      </x:c>
      <x:c r="G1251" s="22" t="n">
        <x:f>IF(OR(E1251="",F1251=""),"",E1251*F1251)</x:f>
        <x:v>601553400</x:v>
      </x:c>
      <x:c r="H1251" s="36" t="n">
        <x:v>0.0613</x:v>
      </x:c>
      <x:c r="I1251" s="22" t="n">
        <x:f>IF(G1251="","",IF(ISNUMBER(H1251),G1251,""))</x:f>
        <x:v>601553400</x:v>
      </x:c>
      <x:c r="J1251" s="22" t="n">
        <x:f>IF(I1251="","",I1251*H1251)</x:f>
        <x:v>36875223.42</x:v>
      </x:c>
      <x:c r="K1251" t="str">
        <x:f>IF(G1251="","MISSING OEWS",IF(ISNUMBER(H1251),"MATCHED","MISSING WHARTON"))</x:f>
        <x:v>MATCHED</x:v>
      </x:c>
    </x:row>
    <x:row r="1252">
      <x:c r="A1252" t="str">
        <x:v>31-33</x:v>
      </x:c>
      <x:c r="B1252" t="str">
        <x:v>Manufacturing</x:v>
      </x:c>
      <x:c r="C1252" t="str">
        <x:v>35-3011</x:v>
      </x:c>
      <x:c r="D1252" t="str">
        <x:v>Bartenders</x:v>
      </x:c>
      <x:c r="E1252" s="22" t="n">
        <x:v>38000</x:v>
      </x:c>
      <x:c r="F1252" s="22" t="n">
        <x:v>42650</x:v>
      </x:c>
      <x:c r="G1252" s="22" t="n">
        <x:f>IF(OR(E1252="",F1252=""),"",E1252*F1252)</x:f>
        <x:v>1620700000</x:v>
      </x:c>
      <x:c r="H1252" s="36" t="n">
        <x:v>0.1425</x:v>
      </x:c>
      <x:c r="I1252" s="22" t="n">
        <x:f>IF(G1252="","",IF(ISNUMBER(H1252),G1252,""))</x:f>
        <x:v>1620700000</x:v>
      </x:c>
      <x:c r="J1252" s="22" t="n">
        <x:f>IF(I1252="","",I1252*H1252)</x:f>
        <x:v>230949749.99999997</x:v>
      </x:c>
      <x:c r="K1252" t="str">
        <x:f>IF(G1252="","MISSING OEWS",IF(ISNUMBER(H1252),"MATCHED","MISSING WHARTON"))</x:f>
        <x:v>MATCHED</x:v>
      </x:c>
    </x:row>
    <x:row r="1253">
      <x:c r="A1253" t="str">
        <x:v>31-33</x:v>
      </x:c>
      <x:c r="B1253" t="str">
        <x:v>Manufacturing</x:v>
      </x:c>
      <x:c r="C1253" t="str">
        <x:v>35-3023</x:v>
      </x:c>
      <x:c r="D1253" t="str">
        <x:v>Fast Food and Counter Workers</x:v>
      </x:c>
      <x:c r="E1253" s="22" t="n">
        <x:v>26910</x:v>
      </x:c>
      <x:c r="F1253" s="22" t="n">
        <x:v>34360</x:v>
      </x:c>
      <x:c r="G1253" s="22" t="n">
        <x:f>IF(OR(E1253="",F1253=""),"",E1253*F1253)</x:f>
        <x:v>924627600</x:v>
      </x:c>
      <x:c r="H1253" s="36" t="n">
        <x:v>0.20309999999999997</x:v>
      </x:c>
      <x:c r="I1253" s="22" t="n">
        <x:f>IF(G1253="","",IF(ISNUMBER(H1253),G1253,""))</x:f>
        <x:v>924627600</x:v>
      </x:c>
      <x:c r="J1253" s="22" t="n">
        <x:f>IF(I1253="","",I1253*H1253)</x:f>
        <x:v>187791865.55999997</x:v>
      </x:c>
      <x:c r="K1253" t="str">
        <x:f>IF(G1253="","MISSING OEWS",IF(ISNUMBER(H1253),"MATCHED","MISSING WHARTON"))</x:f>
        <x:v>MATCHED</x:v>
      </x:c>
    </x:row>
    <x:row r="1254">
      <x:c r="A1254" t="str">
        <x:v>31-33</x:v>
      </x:c>
      <x:c r="B1254" t="str">
        <x:v>Manufacturing</x:v>
      </x:c>
      <x:c r="C1254" t="str">
        <x:v>35-3031</x:v>
      </x:c>
      <x:c r="D1254" t="str">
        <x:v>Waiters and Waitresses</x:v>
      </x:c>
      <x:c r="E1254" s="22" t="n">
        <x:v>17890</x:v>
      </x:c>
      <x:c r="F1254" s="22" t="n">
        <x:v>41620</x:v>
      </x:c>
      <x:c r="G1254" s="22" t="n">
        <x:f>IF(OR(E1254="",F1254=""),"",E1254*F1254)</x:f>
        <x:v>744581800</x:v>
      </x:c>
      <x:c r="H1254" s="36" t="n">
        <x:v>0.152</x:v>
      </x:c>
      <x:c r="I1254" s="22" t="n">
        <x:f>IF(G1254="","",IF(ISNUMBER(H1254),G1254,""))</x:f>
        <x:v>744581800</x:v>
      </x:c>
      <x:c r="J1254" s="22" t="n">
        <x:f>IF(I1254="","",I1254*H1254)</x:f>
        <x:v>113176433.6</x:v>
      </x:c>
      <x:c r="K1254" t="str">
        <x:f>IF(G1254="","MISSING OEWS",IF(ISNUMBER(H1254),"MATCHED","MISSING WHARTON"))</x:f>
        <x:v>MATCHED</x:v>
      </x:c>
    </x:row>
    <x:row r="1255">
      <x:c r="A1255" t="str">
        <x:v>31-33</x:v>
      </x:c>
      <x:c r="B1255" t="str">
        <x:v>Manufacturing</x:v>
      </x:c>
      <x:c r="C1255" t="str">
        <x:v>35-3041</x:v>
      </x:c>
      <x:c r="D1255" t="str">
        <x:v>Food Servers, Nonrestaurant</x:v>
      </x:c>
      <x:c r="E1255" s="22" t="n">
        <x:v>1120</x:v>
      </x:c>
      <x:c r="F1255" s="22" t="n">
        <x:v>38060</x:v>
      </x:c>
      <x:c r="G1255" s="22" t="n">
        <x:f>IF(OR(E1255="",F1255=""),"",E1255*F1255)</x:f>
        <x:v>42627200</x:v>
      </x:c>
      <x:c r="H1255" s="36" t="n">
        <x:v>0.13570000000000002</x:v>
      </x:c>
      <x:c r="I1255" s="22" t="n">
        <x:f>IF(G1255="","",IF(ISNUMBER(H1255),G1255,""))</x:f>
        <x:v>42627200</x:v>
      </x:c>
      <x:c r="J1255" s="22" t="n">
        <x:f>IF(I1255="","",I1255*H1255)</x:f>
        <x:v>5784511.040000001</x:v>
      </x:c>
      <x:c r="K1255" t="str">
        <x:f>IF(G1255="","MISSING OEWS",IF(ISNUMBER(H1255),"MATCHED","MISSING WHARTON"))</x:f>
        <x:v>MATCHED</x:v>
      </x:c>
    </x:row>
    <x:row r="1256">
      <x:c r="A1256" t="str">
        <x:v>31-33</x:v>
      </x:c>
      <x:c r="B1256" t="str">
        <x:v>Manufacturing</x:v>
      </x:c>
      <x:c r="C1256" t="str">
        <x:v>35-9011</x:v>
      </x:c>
      <x:c r="D1256" t="str">
        <x:v>Dining Room and Cafeteria Attendants and Bartender Helpers</x:v>
      </x:c>
      <x:c r="E1256" s="22" t="n">
        <x:v>3370</x:v>
      </x:c>
      <x:c r="F1256" s="22" t="n">
        <x:v>35240</x:v>
      </x:c>
      <x:c r="G1256" s="22" t="n">
        <x:f>IF(OR(E1256="",F1256=""),"",E1256*F1256)</x:f>
        <x:v>118758800</x:v>
      </x:c>
      <x:c r="H1256" s="36" t="n">
        <x:v>0.0417</x:v>
      </x:c>
      <x:c r="I1256" s="22" t="n">
        <x:f>IF(G1256="","",IF(ISNUMBER(H1256),G1256,""))</x:f>
        <x:v>118758800</x:v>
      </x:c>
      <x:c r="J1256" s="22" t="n">
        <x:f>IF(I1256="","",I1256*H1256)</x:f>
        <x:v>4952241.96</x:v>
      </x:c>
      <x:c r="K1256" t="str">
        <x:f>IF(G1256="","MISSING OEWS",IF(ISNUMBER(H1256),"MATCHED","MISSING WHARTON"))</x:f>
        <x:v>MATCHED</x:v>
      </x:c>
    </x:row>
    <x:row r="1257">
      <x:c r="A1257" t="str">
        <x:v>31-33</x:v>
      </x:c>
      <x:c r="B1257" t="str">
        <x:v>Manufacturing</x:v>
      </x:c>
      <x:c r="C1257" t="str">
        <x:v>35-9021</x:v>
      </x:c>
      <x:c r="D1257" t="str">
        <x:v>Dishwashers</x:v>
      </x:c>
      <x:c r="E1257" s="22" t="n">
        <x:v>6150</x:v>
      </x:c>
      <x:c r="F1257" s="22" t="n">
        <x:v>35230</x:v>
      </x:c>
      <x:c r="G1257" s="22" t="n">
        <x:f>IF(OR(E1257="",F1257=""),"",E1257*F1257)</x:f>
        <x:v>216664500</x:v>
      </x:c>
      <x:c r="H1257" s="36" t="n">
        <x:v>0</x:v>
      </x:c>
      <x:c r="I1257" s="22" t="n">
        <x:f>IF(G1257="","",IF(ISNUMBER(H1257),G1257,""))</x:f>
        <x:v>216664500</x:v>
      </x:c>
      <x:c r="J1257" s="22" t="n">
        <x:f>IF(I1257="","",I1257*H1257)</x:f>
        <x:v>0</x:v>
      </x:c>
      <x:c r="K1257" t="str">
        <x:f>IF(G1257="","MISSING OEWS",IF(ISNUMBER(H1257),"MATCHED","MISSING WHARTON"))</x:f>
        <x:v>MATCHED</x:v>
      </x:c>
    </x:row>
    <x:row r="1258">
      <x:c r="A1258" t="str">
        <x:v>31-33</x:v>
      </x:c>
      <x:c r="B1258" t="str">
        <x:v>Manufacturing</x:v>
      </x:c>
      <x:c r="C1258" t="str">
        <x:v>35-9031</x:v>
      </x:c>
      <x:c r="D1258" t="str">
        <x:v>Hosts and Hostesses, Restaurant, Lounge, and Coffee Shop</x:v>
      </x:c>
      <x:c r="E1258" s="22" t="n">
        <x:v>2520</x:v>
      </x:c>
      <x:c r="F1258" s="22" t="n">
        <x:v>34990</x:v>
      </x:c>
      <x:c r="G1258" s="22" t="n">
        <x:f>IF(OR(E1258="",F1258=""),"",E1258*F1258)</x:f>
        <x:v>88174800</x:v>
      </x:c>
      <x:c r="H1258" s="36" t="n">
        <x:v>0.3023</x:v>
      </x:c>
      <x:c r="I1258" s="22" t="n">
        <x:f>IF(G1258="","",IF(ISNUMBER(H1258),G1258,""))</x:f>
        <x:v>88174800</x:v>
      </x:c>
      <x:c r="J1258" s="22" t="n">
        <x:f>IF(I1258="","",I1258*H1258)</x:f>
        <x:v>26655242.040000003</x:v>
      </x:c>
      <x:c r="K1258" t="str">
        <x:f>IF(G1258="","MISSING OEWS",IF(ISNUMBER(H1258),"MATCHED","MISSING WHARTON"))</x:f>
        <x:v>MATCHED</x:v>
      </x:c>
    </x:row>
    <x:row r="1259">
      <x:c r="A1259" t="str">
        <x:v>31-33</x:v>
      </x:c>
      <x:c r="B1259" t="str">
        <x:v>Manufacturing</x:v>
      </x:c>
      <x:c r="C1259" t="str">
        <x:v>35-9099</x:v>
      </x:c>
      <x:c r="D1259" t="str">
        <x:v>Food Preparation and Serving Related Workers, All Other</x:v>
      </x:c>
      <x:c r="E1259" s="22" t="n">
        <x:v>1110</x:v>
      </x:c>
      <x:c r="F1259" s="22" t="n">
        <x:v>38860</x:v>
      </x:c>
      <x:c r="G1259" s="22" t="n">
        <x:f>IF(OR(E1259="",F1259=""),"",E1259*F1259)</x:f>
        <x:v>43134600</x:v>
      </x:c>
      <x:c r="H1259" s="36"/>
      <x:c r="I1259" s="22" t="str">
        <x:f>IF(G1259="","",IF(ISNUMBER(H1259),G1259,""))</x:f>
      </x:c>
      <x:c r="J1259" s="22" t="str">
        <x:f>IF(I1259="","",I1259*H1259)</x:f>
      </x:c>
      <x:c r="K1259" t="str">
        <x:f>IF(G1259="","MISSING OEWS",IF(ISNUMBER(H1259),"MATCHED","MISSING WHARTON"))</x:f>
        <x:v>MISSING WHARTON</x:v>
      </x:c>
    </x:row>
    <x:row r="1260">
      <x:c r="A1260" t="str">
        <x:v>31-33</x:v>
      </x:c>
      <x:c r="B1260" t="str">
        <x:v>Manufacturing</x:v>
      </x:c>
      <x:c r="C1260" t="str">
        <x:v>37-1011</x:v>
      </x:c>
      <x:c r="D1260" t="str">
        <x:v>First-Line Supervisors of Housekeeping and Janitorial Workers</x:v>
      </x:c>
      <x:c r="E1260" s="22" t="n">
        <x:v>1730</x:v>
      </x:c>
      <x:c r="F1260" s="22" t="n">
        <x:v>65300</x:v>
      </x:c>
      <x:c r="G1260" s="22" t="n">
        <x:f>IF(OR(E1260="",F1260=""),"",E1260*F1260)</x:f>
        <x:v>112969000</x:v>
      </x:c>
      <x:c r="H1260" s="36" t="n">
        <x:v>0.22690000000000002</x:v>
      </x:c>
      <x:c r="I1260" s="22" t="n">
        <x:f>IF(G1260="","",IF(ISNUMBER(H1260),G1260,""))</x:f>
        <x:v>112969000</x:v>
      </x:c>
      <x:c r="J1260" s="22" t="n">
        <x:f>IF(I1260="","",I1260*H1260)</x:f>
        <x:v>25632666.1</x:v>
      </x:c>
      <x:c r="K1260" t="str">
        <x:f>IF(G1260="","MISSING OEWS",IF(ISNUMBER(H1260),"MATCHED","MISSING WHARTON"))</x:f>
        <x:v>MATCHED</x:v>
      </x:c>
    </x:row>
    <x:row r="1261">
      <x:c r="A1261" t="str">
        <x:v>31-33</x:v>
      </x:c>
      <x:c r="B1261" t="str">
        <x:v>Manufacturing</x:v>
      </x:c>
      <x:c r="C1261" t="str">
        <x:v>37-1012</x:v>
      </x:c>
      <x:c r="D1261" t="str">
        <x:v>First-Line Supervisors of Landscaping, Lawn Service, and Groundskeeping Workers</x:v>
      </x:c>
      <x:c r="E1261" s="22" t="n">
        <x:v>130</x:v>
      </x:c>
      <x:c r="F1261" s="22" t="n">
        <x:v>59980</x:v>
      </x:c>
      <x:c r="G1261" s="22" t="n">
        <x:f>IF(OR(E1261="",F1261=""),"",E1261*F1261)</x:f>
        <x:v>7797400</x:v>
      </x:c>
      <x:c r="H1261" s="36" t="n">
        <x:v>0.2357</x:v>
      </x:c>
      <x:c r="I1261" s="22" t="n">
        <x:f>IF(G1261="","",IF(ISNUMBER(H1261),G1261,""))</x:f>
        <x:v>7797400</x:v>
      </x:c>
      <x:c r="J1261" s="22" t="n">
        <x:f>IF(I1261="","",I1261*H1261)</x:f>
        <x:v>1837847.18</x:v>
      </x:c>
      <x:c r="K1261" t="str">
        <x:f>IF(G1261="","MISSING OEWS",IF(ISNUMBER(H1261),"MATCHED","MISSING WHARTON"))</x:f>
        <x:v>MATCHED</x:v>
      </x:c>
    </x:row>
    <x:row r="1262">
      <x:c r="A1262" t="str">
        <x:v>31-33</x:v>
      </x:c>
      <x:c r="B1262" t="str">
        <x:v>Manufacturing</x:v>
      </x:c>
      <x:c r="C1262" t="str">
        <x:v>37-2011</x:v>
      </x:c>
      <x:c r="D1262" t="str">
        <x:v>Janitors and Cleaners, Except Maids and Housekeeping Cleaners</x:v>
      </x:c>
      <x:c r="E1262" s="22" t="n">
        <x:v>66400</x:v>
      </x:c>
      <x:c r="F1262" s="22" t="n">
        <x:v>40500</x:v>
      </x:c>
      <x:c r="G1262" s="22" t="n">
        <x:f>IF(OR(E1262="",F1262=""),"",E1262*F1262)</x:f>
        <x:v>2689200000</x:v>
      </x:c>
      <x:c r="H1262" s="36" t="n">
        <x:v>0</x:v>
      </x:c>
      <x:c r="I1262" s="22" t="n">
        <x:f>IF(G1262="","",IF(ISNUMBER(H1262),G1262,""))</x:f>
        <x:v>2689200000</x:v>
      </x:c>
      <x:c r="J1262" s="22" t="n">
        <x:f>IF(I1262="","",I1262*H1262)</x:f>
        <x:v>0</x:v>
      </x:c>
      <x:c r="K1262" t="str">
        <x:f>IF(G1262="","MISSING OEWS",IF(ISNUMBER(H1262),"MATCHED","MISSING WHARTON"))</x:f>
        <x:v>MATCHED</x:v>
      </x:c>
    </x:row>
    <x:row r="1263">
      <x:c r="A1263" t="str">
        <x:v>31-33</x:v>
      </x:c>
      <x:c r="B1263" t="str">
        <x:v>Manufacturing</x:v>
      </x:c>
      <x:c r="C1263" t="str">
        <x:v>37-2012</x:v>
      </x:c>
      <x:c r="D1263" t="str">
        <x:v>Maids and Housekeeping Cleaners</x:v>
      </x:c>
      <x:c r="E1263" s="22" t="n">
        <x:v>400</x:v>
      </x:c>
      <x:c r="F1263" s="22" t="n">
        <x:v>38520</x:v>
      </x:c>
      <x:c r="G1263" s="22" t="n">
        <x:f>IF(OR(E1263="",F1263=""),"",E1263*F1263)</x:f>
        <x:v>15408000</x:v>
      </x:c>
      <x:c r="H1263" s="36" t="n">
        <x:v>0</x:v>
      </x:c>
      <x:c r="I1263" s="22" t="n">
        <x:f>IF(G1263="","",IF(ISNUMBER(H1263),G1263,""))</x:f>
        <x:v>15408000</x:v>
      </x:c>
      <x:c r="J1263" s="22" t="n">
        <x:f>IF(I1263="","",I1263*H1263)</x:f>
        <x:v>0</x:v>
      </x:c>
      <x:c r="K1263" t="str">
        <x:f>IF(G1263="","MISSING OEWS",IF(ISNUMBER(H1263),"MATCHED","MISSING WHARTON"))</x:f>
        <x:v>MATCHED</x:v>
      </x:c>
    </x:row>
    <x:row r="1264">
      <x:c r="A1264" t="str">
        <x:v>31-33</x:v>
      </x:c>
      <x:c r="B1264" t="str">
        <x:v>Manufacturing</x:v>
      </x:c>
      <x:c r="C1264" t="str">
        <x:v>37-2019</x:v>
      </x:c>
      <x:c r="D1264" t="str">
        <x:v>Building Cleaning Workers, All Other</x:v>
      </x:c>
      <x:c r="E1264" s="22" t="n">
        <x:v>70</x:v>
      </x:c>
      <x:c r="F1264" s="22" t="n">
        <x:v>45980</x:v>
      </x:c>
      <x:c r="G1264" s="22" t="n">
        <x:f>IF(OR(E1264="",F1264=""),"",E1264*F1264)</x:f>
        <x:v>3218600</x:v>
      </x:c>
      <x:c r="H1264" s="36"/>
      <x:c r="I1264" s="22" t="str">
        <x:f>IF(G1264="","",IF(ISNUMBER(H1264),G1264,""))</x:f>
      </x:c>
      <x:c r="J1264" s="22" t="str">
        <x:f>IF(I1264="","",I1264*H1264)</x:f>
      </x:c>
      <x:c r="K1264" t="str">
        <x:f>IF(G1264="","MISSING OEWS",IF(ISNUMBER(H1264),"MATCHED","MISSING WHARTON"))</x:f>
        <x:v>MISSING WHARTON</x:v>
      </x:c>
    </x:row>
    <x:row r="1265">
      <x:c r="A1265" t="str">
        <x:v>31-33</x:v>
      </x:c>
      <x:c r="B1265" t="str">
        <x:v>Manufacturing</x:v>
      </x:c>
      <x:c r="C1265" t="str">
        <x:v>37-2021</x:v>
      </x:c>
      <x:c r="D1265" t="str">
        <x:v>Pest Control Workers</x:v>
      </x:c>
      <x:c r="E1265" s="22" t="n">
        <x:v>130</x:v>
      </x:c>
      <x:c r="F1265" s="22" t="n">
        <x:v>54200</x:v>
      </x:c>
      <x:c r="G1265" s="22" t="n">
        <x:f>IF(OR(E1265="",F1265=""),"",E1265*F1265)</x:f>
        <x:v>7046000</x:v>
      </x:c>
      <x:c r="H1265" s="36" t="n">
        <x:v>0.1567</x:v>
      </x:c>
      <x:c r="I1265" s="22" t="n">
        <x:f>IF(G1265="","",IF(ISNUMBER(H1265),G1265,""))</x:f>
        <x:v>7046000</x:v>
      </x:c>
      <x:c r="J1265" s="22" t="n">
        <x:f>IF(I1265="","",I1265*H1265)</x:f>
        <x:v>1104108.2</x:v>
      </x:c>
      <x:c r="K1265" t="str">
        <x:f>IF(G1265="","MISSING OEWS",IF(ISNUMBER(H1265),"MATCHED","MISSING WHARTON"))</x:f>
        <x:v>MATCHED</x:v>
      </x:c>
    </x:row>
    <x:row r="1266">
      <x:c r="A1266" t="str">
        <x:v>31-33</x:v>
      </x:c>
      <x:c r="B1266" t="str">
        <x:v>Manufacturing</x:v>
      </x:c>
      <x:c r="C1266" t="str">
        <x:v>37-3011</x:v>
      </x:c>
      <x:c r="D1266" t="str">
        <x:v>Landscaping and Groundskeeping Workers</x:v>
      </x:c>
      <x:c r="E1266" s="22" t="n">
        <x:v>2960</x:v>
      </x:c>
      <x:c r="F1266" s="22" t="n">
        <x:v>42680</x:v>
      </x:c>
      <x:c r="G1266" s="22" t="n">
        <x:f>IF(OR(E1266="",F1266=""),"",E1266*F1266)</x:f>
        <x:v>126332800</x:v>
      </x:c>
      <x:c r="H1266" s="36" t="n">
        <x:v>0</x:v>
      </x:c>
      <x:c r="I1266" s="22" t="n">
        <x:f>IF(G1266="","",IF(ISNUMBER(H1266),G1266,""))</x:f>
        <x:v>126332800</x:v>
      </x:c>
      <x:c r="J1266" s="22" t="n">
        <x:f>IF(I1266="","",I1266*H1266)</x:f>
        <x:v>0</x:v>
      </x:c>
      <x:c r="K1266" t="str">
        <x:f>IF(G1266="","MISSING OEWS",IF(ISNUMBER(H1266),"MATCHED","MISSING WHARTON"))</x:f>
        <x:v>MATCHED</x:v>
      </x:c>
    </x:row>
    <x:row r="1267">
      <x:c r="A1267" t="str">
        <x:v>31-33</x:v>
      </x:c>
      <x:c r="B1267" t="str">
        <x:v>Manufacturing</x:v>
      </x:c>
      <x:c r="C1267" t="str">
        <x:v>37-3012</x:v>
      </x:c>
      <x:c r="D1267" t="str">
        <x:v>Pesticide Handlers, Sprayers, and Applicators, Vegetation</x:v>
      </x:c>
      <x:c r="E1267" s="22"/>
      <x:c r="F1267" s="22" t="n">
        <x:v>44130</x:v>
      </x:c>
      <x:c r="G1267" s="22" t="str">
        <x:f>IF(OR(E1267="",F1267=""),"",E1267*F1267)</x:f>
      </x:c>
      <x:c r="H1267" s="36" t="n">
        <x:v>0</x:v>
      </x:c>
      <x:c r="I1267" s="22" t="str">
        <x:f>IF(G1267="","",IF(ISNUMBER(H1267),G1267,""))</x:f>
      </x:c>
      <x:c r="J1267" s="22" t="str">
        <x:f>IF(I1267="","",I1267*H1267)</x:f>
      </x:c>
      <x:c r="K1267" t="str">
        <x:f>IF(G1267="","MISSING OEWS",IF(ISNUMBER(H1267),"MATCHED","MISSING WHARTON"))</x:f>
        <x:v>MISSING OEWS</x:v>
      </x:c>
    </x:row>
    <x:row r="1268">
      <x:c r="A1268" t="str">
        <x:v>31-33</x:v>
      </x:c>
      <x:c r="B1268" t="str">
        <x:v>Manufacturing</x:v>
      </x:c>
      <x:c r="C1268" t="str">
        <x:v>37-3019</x:v>
      </x:c>
      <x:c r="D1268" t="str">
        <x:v>Grounds Maintenance Workers, All Other</x:v>
      </x:c>
      <x:c r="E1268" s="22" t="n">
        <x:v>250</x:v>
      </x:c>
      <x:c r="F1268" s="22" t="n">
        <x:v>43070</x:v>
      </x:c>
      <x:c r="G1268" s="22" t="n">
        <x:f>IF(OR(E1268="",F1268=""),"",E1268*F1268)</x:f>
        <x:v>10767500</x:v>
      </x:c>
      <x:c r="H1268" s="36"/>
      <x:c r="I1268" s="22" t="str">
        <x:f>IF(G1268="","",IF(ISNUMBER(H1268),G1268,""))</x:f>
      </x:c>
      <x:c r="J1268" s="22" t="str">
        <x:f>IF(I1268="","",I1268*H1268)</x:f>
      </x:c>
      <x:c r="K1268" t="str">
        <x:f>IF(G1268="","MISSING OEWS",IF(ISNUMBER(H1268),"MATCHED","MISSING WHARTON"))</x:f>
        <x:v>MISSING WHARTON</x:v>
      </x:c>
    </x:row>
    <x:row r="1269">
      <x:c r="A1269" t="str">
        <x:v>31-33</x:v>
      </x:c>
      <x:c r="B1269" t="str">
        <x:v>Manufacturing</x:v>
      </x:c>
      <x:c r="C1269" t="str">
        <x:v>39-1014</x:v>
      </x:c>
      <x:c r="D1269" t="str">
        <x:v>First-Line Supervisors of Entertainment and Recreation Workers, Except Gambling Services</x:v>
      </x:c>
      <x:c r="E1269" s="22" t="n">
        <x:v>70</x:v>
      </x:c>
      <x:c r="F1269" s="22" t="n">
        <x:v>59230</x:v>
      </x:c>
      <x:c r="G1269" s="22" t="n">
        <x:f>IF(OR(E1269="",F1269=""),"",E1269*F1269)</x:f>
        <x:v>4146100</x:v>
      </x:c>
      <x:c r="H1269" s="36" t="n">
        <x:v>0.2974</x:v>
      </x:c>
      <x:c r="I1269" s="22" t="n">
        <x:f>IF(G1269="","",IF(ISNUMBER(H1269),G1269,""))</x:f>
        <x:v>4146100</x:v>
      </x:c>
      <x:c r="J1269" s="22" t="n">
        <x:f>IF(I1269="","",I1269*H1269)</x:f>
        <x:v>1233050.14</x:v>
      </x:c>
      <x:c r="K1269" t="str">
        <x:f>IF(G1269="","MISSING OEWS",IF(ISNUMBER(H1269),"MATCHED","MISSING WHARTON"))</x:f>
        <x:v>MATCHED</x:v>
      </x:c>
    </x:row>
    <x:row r="1270">
      <x:c r="A1270" t="str">
        <x:v>31-33</x:v>
      </x:c>
      <x:c r="B1270" t="str">
        <x:v>Manufacturing</x:v>
      </x:c>
      <x:c r="C1270" t="str">
        <x:v>39-1022</x:v>
      </x:c>
      <x:c r="D1270" t="str">
        <x:v>First-Line Supervisors of Personal Service Workers</x:v>
      </x:c>
      <x:c r="E1270" s="22" t="n">
        <x:v>30</x:v>
      </x:c>
      <x:c r="F1270" s="22" t="n">
        <x:v>60520</x:v>
      </x:c>
      <x:c r="G1270" s="22" t="n">
        <x:f>IF(OR(E1270="",F1270=""),"",E1270*F1270)</x:f>
        <x:v>1815600</x:v>
      </x:c>
      <x:c r="H1270" s="36" t="n">
        <x:v>0.27649999999999997</x:v>
      </x:c>
      <x:c r="I1270" s="22" t="n">
        <x:f>IF(G1270="","",IF(ISNUMBER(H1270),G1270,""))</x:f>
        <x:v>1815600</x:v>
      </x:c>
      <x:c r="J1270" s="22" t="n">
        <x:f>IF(I1270="","",I1270*H1270)</x:f>
        <x:v>502013.39999999997</x:v>
      </x:c>
      <x:c r="K1270" t="str">
        <x:f>IF(G1270="","MISSING OEWS",IF(ISNUMBER(H1270),"MATCHED","MISSING WHARTON"))</x:f>
        <x:v>MATCHED</x:v>
      </x:c>
    </x:row>
    <x:row r="1271">
      <x:c r="A1271" t="str">
        <x:v>31-33</x:v>
      </x:c>
      <x:c r="B1271" t="str">
        <x:v>Manufacturing</x:v>
      </x:c>
      <x:c r="C1271" t="str">
        <x:v>39-2021</x:v>
      </x:c>
      <x:c r="D1271" t="str">
        <x:v>Animal Caretakers</x:v>
      </x:c>
      <x:c r="E1271" s="22" t="n">
        <x:v>310</x:v>
      </x:c>
      <x:c r="F1271" s="22" t="n">
        <x:v>49280</x:v>
      </x:c>
      <x:c r="G1271" s="22" t="n">
        <x:f>IF(OR(E1271="",F1271=""),"",E1271*F1271)</x:f>
        <x:v>15276800</x:v>
      </x:c>
      <x:c r="H1271" s="36" t="n">
        <x:v>0.16140000000000002</x:v>
      </x:c>
      <x:c r="I1271" s="22" t="n">
        <x:f>IF(G1271="","",IF(ISNUMBER(H1271),G1271,""))</x:f>
        <x:v>15276800</x:v>
      </x:c>
      <x:c r="J1271" s="22" t="n">
        <x:f>IF(I1271="","",I1271*H1271)</x:f>
        <x:v>2465675.52</x:v>
      </x:c>
      <x:c r="K1271" t="str">
        <x:f>IF(G1271="","MISSING OEWS",IF(ISNUMBER(H1271),"MATCHED","MISSING WHARTON"))</x:f>
        <x:v>MATCHED</x:v>
      </x:c>
    </x:row>
    <x:row r="1272">
      <x:c r="A1272" t="str">
        <x:v>31-33</x:v>
      </x:c>
      <x:c r="B1272" t="str">
        <x:v>Manufacturing</x:v>
      </x:c>
      <x:c r="C1272" t="str">
        <x:v>39-3031</x:v>
      </x:c>
      <x:c r="D1272" t="str">
        <x:v>Ushers, Lobby Attendants, and Ticket Takers</x:v>
      </x:c>
      <x:c r="E1272" s="22"/>
      <x:c r="F1272" s="22" t="n">
        <x:v>42500</x:v>
      </x:c>
      <x:c r="G1272" s="22" t="str">
        <x:f>IF(OR(E1272="",F1272=""),"",E1272*F1272)</x:f>
      </x:c>
      <x:c r="H1272" s="36" t="n">
        <x:v>0.2109</x:v>
      </x:c>
      <x:c r="I1272" s="22" t="str">
        <x:f>IF(G1272="","",IF(ISNUMBER(H1272),G1272,""))</x:f>
      </x:c>
      <x:c r="J1272" s="22" t="str">
        <x:f>IF(I1272="","",I1272*H1272)</x:f>
      </x:c>
      <x:c r="K1272" t="str">
        <x:f>IF(G1272="","MISSING OEWS",IF(ISNUMBER(H1272),"MATCHED","MISSING WHARTON"))</x:f>
        <x:v>MISSING OEWS</x:v>
      </x:c>
    </x:row>
    <x:row r="1273">
      <x:c r="A1273" t="str">
        <x:v>31-33</x:v>
      </x:c>
      <x:c r="B1273" t="str">
        <x:v>Manufacturing</x:v>
      </x:c>
      <x:c r="C1273" t="str">
        <x:v>39-3091</x:v>
      </x:c>
      <x:c r="D1273" t="str">
        <x:v>Amusement and Recreation Attendants</x:v>
      </x:c>
      <x:c r="E1273" s="22" t="n">
        <x:v>180</x:v>
      </x:c>
      <x:c r="F1273" s="22" t="n">
        <x:v>33320</x:v>
      </x:c>
      <x:c r="G1273" s="22" t="n">
        <x:f>IF(OR(E1273="",F1273=""),"",E1273*F1273)</x:f>
        <x:v>5997600</x:v>
      </x:c>
      <x:c r="H1273" s="36" t="n">
        <x:v>0.25</x:v>
      </x:c>
      <x:c r="I1273" s="22" t="n">
        <x:f>IF(G1273="","",IF(ISNUMBER(H1273),G1273,""))</x:f>
        <x:v>5997600</x:v>
      </x:c>
      <x:c r="J1273" s="22" t="n">
        <x:f>IF(I1273="","",I1273*H1273)</x:f>
        <x:v>1499400</x:v>
      </x:c>
      <x:c r="K1273" t="str">
        <x:f>IF(G1273="","MISSING OEWS",IF(ISNUMBER(H1273),"MATCHED","MISSING WHARTON"))</x:f>
        <x:v>MATCHED</x:v>
      </x:c>
    </x:row>
    <x:row r="1274">
      <x:c r="A1274" t="str">
        <x:v>31-33</x:v>
      </x:c>
      <x:c r="B1274" t="str">
        <x:v>Manufacturing</x:v>
      </x:c>
      <x:c r="C1274" t="str">
        <x:v>39-5012</x:v>
      </x:c>
      <x:c r="D1274" t="str">
        <x:v>Hairdressers, Hairstylists, and Cosmetologists</x:v>
      </x:c>
      <x:c r="E1274" s="22" t="n">
        <x:v>80</x:v>
      </x:c>
      <x:c r="F1274" s="22" t="n">
        <x:v>59520</x:v>
      </x:c>
      <x:c r="G1274" s="22" t="n">
        <x:f>IF(OR(E1274="",F1274=""),"",E1274*F1274)</x:f>
        <x:v>4761600</x:v>
      </x:c>
      <x:c r="H1274" s="36" t="n">
        <x:v>0.12390000000000001</x:v>
      </x:c>
      <x:c r="I1274" s="22" t="n">
        <x:f>IF(G1274="","",IF(ISNUMBER(H1274),G1274,""))</x:f>
        <x:v>4761600</x:v>
      </x:c>
      <x:c r="J1274" s="22" t="n">
        <x:f>IF(I1274="","",I1274*H1274)</x:f>
        <x:v>589962.24</x:v>
      </x:c>
      <x:c r="K1274" t="str">
        <x:f>IF(G1274="","MISSING OEWS",IF(ISNUMBER(H1274),"MATCHED","MISSING WHARTON"))</x:f>
        <x:v>MATCHED</x:v>
      </x:c>
    </x:row>
    <x:row r="1275">
      <x:c r="A1275" t="str">
        <x:v>31-33</x:v>
      </x:c>
      <x:c r="B1275" t="str">
        <x:v>Manufacturing</x:v>
      </x:c>
      <x:c r="C1275" t="str">
        <x:v>39-6012</x:v>
      </x:c>
      <x:c r="D1275" t="str">
        <x:v>Concierges</x:v>
      </x:c>
      <x:c r="E1275" s="22" t="n">
        <x:v>140</x:v>
      </x:c>
      <x:c r="F1275" s="22" t="n">
        <x:v>52120</x:v>
      </x:c>
      <x:c r="G1275" s="22" t="n">
        <x:f>IF(OR(E1275="",F1275=""),"",E1275*F1275)</x:f>
        <x:v>7296800</x:v>
      </x:c>
      <x:c r="H1275" s="36" t="n">
        <x:v>0.65</x:v>
      </x:c>
      <x:c r="I1275" s="22" t="n">
        <x:f>IF(G1275="","",IF(ISNUMBER(H1275),G1275,""))</x:f>
        <x:v>7296800</x:v>
      </x:c>
      <x:c r="J1275" s="22" t="n">
        <x:f>IF(I1275="","",I1275*H1275)</x:f>
        <x:v>4742920</x:v>
      </x:c>
      <x:c r="K1275" t="str">
        <x:f>IF(G1275="","MISSING OEWS",IF(ISNUMBER(H1275),"MATCHED","MISSING WHARTON"))</x:f>
        <x:v>MATCHED</x:v>
      </x:c>
    </x:row>
    <x:row r="1276">
      <x:c r="A1276" t="str">
        <x:v>31-33</x:v>
      </x:c>
      <x:c r="B1276" t="str">
        <x:v>Manufacturing</x:v>
      </x:c>
      <x:c r="C1276" t="str">
        <x:v>39-7010</x:v>
      </x:c>
      <x:c r="D1276" t="str">
        <x:v>Tour and Travel Guides</x:v>
      </x:c>
      <x:c r="E1276" s="22" t="n">
        <x:v>930</x:v>
      </x:c>
      <x:c r="F1276" s="22" t="n">
        <x:v>41170</x:v>
      </x:c>
      <x:c r="G1276" s="22" t="n">
        <x:f>IF(OR(E1276="",F1276=""),"",E1276*F1276)</x:f>
        <x:v>38288100</x:v>
      </x:c>
      <x:c r="H1276" s="36" t="n">
        <x:v>0.3177</x:v>
      </x:c>
      <x:c r="I1276" s="22" t="n">
        <x:f>IF(G1276="","",IF(ISNUMBER(H1276),G1276,""))</x:f>
        <x:v>38288100</x:v>
      </x:c>
      <x:c r="J1276" s="22" t="n">
        <x:f>IF(I1276="","",I1276*H1276)</x:f>
        <x:v>12164129.37</x:v>
      </x:c>
      <x:c r="K1276" t="str">
        <x:f>IF(G1276="","MISSING OEWS",IF(ISNUMBER(H1276),"MATCHED","MISSING WHARTON"))</x:f>
        <x:v>MATCHED</x:v>
      </x:c>
    </x:row>
    <x:row r="1277">
      <x:c r="A1277" t="str">
        <x:v>31-33</x:v>
      </x:c>
      <x:c r="B1277" t="str">
        <x:v>Manufacturing</x:v>
      </x:c>
      <x:c r="C1277" t="str">
        <x:v>39-9011</x:v>
      </x:c>
      <x:c r="D1277" t="str">
        <x:v>Childcare Workers</x:v>
      </x:c>
      <x:c r="E1277" s="22" t="n">
        <x:v>180</x:v>
      </x:c>
      <x:c r="F1277" s="22" t="n">
        <x:v>37850</x:v>
      </x:c>
      <x:c r="G1277" s="22" t="n">
        <x:f>IF(OR(E1277="",F1277=""),"",E1277*F1277)</x:f>
        <x:v>6813000</x:v>
      </x:c>
      <x:c r="H1277" s="36" t="n">
        <x:v>0.105</x:v>
      </x:c>
      <x:c r="I1277" s="22" t="n">
        <x:f>IF(G1277="","",IF(ISNUMBER(H1277),G1277,""))</x:f>
        <x:v>6813000</x:v>
      </x:c>
      <x:c r="J1277" s="22" t="n">
        <x:f>IF(I1277="","",I1277*H1277)</x:f>
        <x:v>715365</x:v>
      </x:c>
      <x:c r="K1277" t="str">
        <x:f>IF(G1277="","MISSING OEWS",IF(ISNUMBER(H1277),"MATCHED","MISSING WHARTON"))</x:f>
        <x:v>MATCHED</x:v>
      </x:c>
    </x:row>
    <x:row r="1278">
      <x:c r="A1278" t="str">
        <x:v>31-33</x:v>
      </x:c>
      <x:c r="B1278" t="str">
        <x:v>Manufacturing</x:v>
      </x:c>
      <x:c r="C1278" t="str">
        <x:v>39-9032</x:v>
      </x:c>
      <x:c r="D1278" t="str">
        <x:v>Recreation Workers</x:v>
      </x:c>
      <x:c r="E1278" s="22" t="n">
        <x:v>80</x:v>
      </x:c>
      <x:c r="F1278" s="22" t="n">
        <x:v>32600</x:v>
      </x:c>
      <x:c r="G1278" s="22" t="n">
        <x:f>IF(OR(E1278="",F1278=""),"",E1278*F1278)</x:f>
        <x:v>2608000</x:v>
      </x:c>
      <x:c r="H1278" s="36" t="n">
        <x:v>0.16670000000000001</x:v>
      </x:c>
      <x:c r="I1278" s="22" t="n">
        <x:f>IF(G1278="","",IF(ISNUMBER(H1278),G1278,""))</x:f>
        <x:v>2608000</x:v>
      </x:c>
      <x:c r="J1278" s="22" t="n">
        <x:f>IF(I1278="","",I1278*H1278)</x:f>
        <x:v>434753.60000000003</x:v>
      </x:c>
      <x:c r="K1278" t="str">
        <x:f>IF(G1278="","MISSING OEWS",IF(ISNUMBER(H1278),"MATCHED","MISSING WHARTON"))</x:f>
        <x:v>MATCHED</x:v>
      </x:c>
    </x:row>
    <x:row r="1279">
      <x:c r="A1279" t="str">
        <x:v>31-33</x:v>
      </x:c>
      <x:c r="B1279" t="str">
        <x:v>Manufacturing</x:v>
      </x:c>
      <x:c r="C1279" t="str">
        <x:v>39-9041</x:v>
      </x:c>
      <x:c r="D1279" t="str">
        <x:v>Residential Advisors</x:v>
      </x:c>
      <x:c r="E1279" s="22" t="n">
        <x:v>40</x:v>
      </x:c>
      <x:c r="F1279" s="22" t="n">
        <x:v>52570</x:v>
      </x:c>
      <x:c r="G1279" s="22" t="n">
        <x:f>IF(OR(E1279="",F1279=""),"",E1279*F1279)</x:f>
        <x:v>2102800</x:v>
      </x:c>
      <x:c r="H1279" s="36" t="n">
        <x:v>0.2917</x:v>
      </x:c>
      <x:c r="I1279" s="22" t="n">
        <x:f>IF(G1279="","",IF(ISNUMBER(H1279),G1279,""))</x:f>
        <x:v>2102800</x:v>
      </x:c>
      <x:c r="J1279" s="22" t="n">
        <x:f>IF(I1279="","",I1279*H1279)</x:f>
        <x:v>613386.76</x:v>
      </x:c>
      <x:c r="K1279" t="str">
        <x:f>IF(G1279="","MISSING OEWS",IF(ISNUMBER(H1279),"MATCHED","MISSING WHARTON"))</x:f>
        <x:v>MATCHED</x:v>
      </x:c>
    </x:row>
    <x:row r="1280">
      <x:c r="A1280" t="str">
        <x:v>31-33</x:v>
      </x:c>
      <x:c r="B1280" t="str">
        <x:v>Manufacturing</x:v>
      </x:c>
      <x:c r="C1280" t="str">
        <x:v>41-1011</x:v>
      </x:c>
      <x:c r="D1280" t="str">
        <x:v>First-Line Supervisors of Retail Sales Workers</x:v>
      </x:c>
      <x:c r="E1280" s="22" t="n">
        <x:v>5780</x:v>
      </x:c>
      <x:c r="F1280" s="22" t="n">
        <x:v>57000</x:v>
      </x:c>
      <x:c r="G1280" s="22" t="n">
        <x:f>IF(OR(E1280="",F1280=""),"",E1280*F1280)</x:f>
        <x:v>329460000</x:v>
      </x:c>
      <x:c r="H1280" s="36" t="n">
        <x:v>0.4476</x:v>
      </x:c>
      <x:c r="I1280" s="22" t="n">
        <x:f>IF(G1280="","",IF(ISNUMBER(H1280),G1280,""))</x:f>
        <x:v>329460000</x:v>
      </x:c>
      <x:c r="J1280" s="22" t="n">
        <x:f>IF(I1280="","",I1280*H1280)</x:f>
        <x:v>147466296</x:v>
      </x:c>
      <x:c r="K1280" t="str">
        <x:f>IF(G1280="","MISSING OEWS",IF(ISNUMBER(H1280),"MATCHED","MISSING WHARTON"))</x:f>
        <x:v>MATCHED</x:v>
      </x:c>
    </x:row>
    <x:row r="1281">
      <x:c r="A1281" t="str">
        <x:v>31-33</x:v>
      </x:c>
      <x:c r="B1281" t="str">
        <x:v>Manufacturing</x:v>
      </x:c>
      <x:c r="C1281" t="str">
        <x:v>41-1012</x:v>
      </x:c>
      <x:c r="D1281" t="str">
        <x:v>First-Line Supervisors of Non-Retail Sales Workers</x:v>
      </x:c>
      <x:c r="E1281" s="22" t="n">
        <x:v>11180</x:v>
      </x:c>
      <x:c r="F1281" s="22" t="n">
        <x:v>113000</x:v>
      </x:c>
      <x:c r="G1281" s="22" t="n">
        <x:f>IF(OR(E1281="",F1281=""),"",E1281*F1281)</x:f>
        <x:v>1263340000</x:v>
      </x:c>
      <x:c r="H1281" s="36" t="n">
        <x:v>0.4833</x:v>
      </x:c>
      <x:c r="I1281" s="22" t="n">
        <x:f>IF(G1281="","",IF(ISNUMBER(H1281),G1281,""))</x:f>
        <x:v>1263340000</x:v>
      </x:c>
      <x:c r="J1281" s="22" t="n">
        <x:f>IF(I1281="","",I1281*H1281)</x:f>
        <x:v>610572222</x:v>
      </x:c>
      <x:c r="K1281" t="str">
        <x:f>IF(G1281="","MISSING OEWS",IF(ISNUMBER(H1281),"MATCHED","MISSING WHARTON"))</x:f>
        <x:v>MATCHED</x:v>
      </x:c>
    </x:row>
    <x:row r="1282">
      <x:c r="A1282" t="str">
        <x:v>31-33</x:v>
      </x:c>
      <x:c r="B1282" t="str">
        <x:v>Manufacturing</x:v>
      </x:c>
      <x:c r="C1282" t="str">
        <x:v>41-2011</x:v>
      </x:c>
      <x:c r="D1282" t="str">
        <x:v>Cashiers</x:v>
      </x:c>
      <x:c r="E1282" s="22" t="n">
        <x:v>26780</x:v>
      </x:c>
      <x:c r="F1282" s="22" t="n">
        <x:v>33630</x:v>
      </x:c>
      <x:c r="G1282" s="22" t="n">
        <x:f>IF(OR(E1282="",F1282=""),"",E1282*F1282)</x:f>
        <x:v>900611400</x:v>
      </x:c>
      <x:c r="H1282" s="36" t="n">
        <x:v>0.6672</x:v>
      </x:c>
      <x:c r="I1282" s="22" t="n">
        <x:f>IF(G1282="","",IF(ISNUMBER(H1282),G1282,""))</x:f>
        <x:v>900611400</x:v>
      </x:c>
      <x:c r="J1282" s="22" t="n">
        <x:f>IF(I1282="","",I1282*H1282)</x:f>
        <x:v>600887926.08</x:v>
      </x:c>
      <x:c r="K1282" t="str">
        <x:f>IF(G1282="","MISSING OEWS",IF(ISNUMBER(H1282),"MATCHED","MISSING WHARTON"))</x:f>
        <x:v>MATCHED</x:v>
      </x:c>
    </x:row>
    <x:row r="1283">
      <x:c r="A1283" t="str">
        <x:v>31-33</x:v>
      </x:c>
      <x:c r="B1283" t="str">
        <x:v>Manufacturing</x:v>
      </x:c>
      <x:c r="C1283" t="str">
        <x:v>41-2021</x:v>
      </x:c>
      <x:c r="D1283" t="str">
        <x:v>Counter and Rental Clerks</x:v>
      </x:c>
      <x:c r="E1283" s="22" t="n">
        <x:v>1400</x:v>
      </x:c>
      <x:c r="F1283" s="22" t="n">
        <x:v>41250</x:v>
      </x:c>
      <x:c r="G1283" s="22" t="n">
        <x:f>IF(OR(E1283="",F1283=""),"",E1283*F1283)</x:f>
        <x:v>57750000</x:v>
      </x:c>
      <x:c r="H1283" s="36" t="n">
        <x:v>0.7719</x:v>
      </x:c>
      <x:c r="I1283" s="22" t="n">
        <x:f>IF(G1283="","",IF(ISNUMBER(H1283),G1283,""))</x:f>
        <x:v>57750000</x:v>
      </x:c>
      <x:c r="J1283" s="22" t="n">
        <x:f>IF(I1283="","",I1283*H1283)</x:f>
        <x:v>44577225</x:v>
      </x:c>
      <x:c r="K1283" t="str">
        <x:f>IF(G1283="","MISSING OEWS",IF(ISNUMBER(H1283),"MATCHED","MISSING WHARTON"))</x:f>
        <x:v>MATCHED</x:v>
      </x:c>
    </x:row>
    <x:row r="1284">
      <x:c r="A1284" t="str">
        <x:v>31-33</x:v>
      </x:c>
      <x:c r="B1284" t="str">
        <x:v>Manufacturing</x:v>
      </x:c>
      <x:c r="C1284" t="str">
        <x:v>41-2022</x:v>
      </x:c>
      <x:c r="D1284" t="str">
        <x:v>Parts Salespersons</x:v>
      </x:c>
      <x:c r="E1284" s="22" t="n">
        <x:v>2400</x:v>
      </x:c>
      <x:c r="F1284" s="22" t="n">
        <x:v>55750</x:v>
      </x:c>
      <x:c r="G1284" s="22" t="n">
        <x:f>IF(OR(E1284="",F1284=""),"",E1284*F1284)</x:f>
        <x:v>133800000</x:v>
      </x:c>
      <x:c r="H1284" s="36" t="n">
        <x:v>0.3737</x:v>
      </x:c>
      <x:c r="I1284" s="22" t="n">
        <x:f>IF(G1284="","",IF(ISNUMBER(H1284),G1284,""))</x:f>
        <x:v>133800000</x:v>
      </x:c>
      <x:c r="J1284" s="22" t="n">
        <x:f>IF(I1284="","",I1284*H1284)</x:f>
        <x:v>50001060</x:v>
      </x:c>
      <x:c r="K1284" t="str">
        <x:f>IF(G1284="","MISSING OEWS",IF(ISNUMBER(H1284),"MATCHED","MISSING WHARTON"))</x:f>
        <x:v>MATCHED</x:v>
      </x:c>
    </x:row>
    <x:row r="1285">
      <x:c r="A1285" t="str">
        <x:v>31-33</x:v>
      </x:c>
      <x:c r="B1285" t="str">
        <x:v>Manufacturing</x:v>
      </x:c>
      <x:c r="C1285" t="str">
        <x:v>41-2031</x:v>
      </x:c>
      <x:c r="D1285" t="str">
        <x:v>Retail Salespersons</x:v>
      </x:c>
      <x:c r="E1285" s="22" t="n">
        <x:v>41600</x:v>
      </x:c>
      <x:c r="F1285" s="22" t="n">
        <x:v>37710</x:v>
      </x:c>
      <x:c r="G1285" s="22" t="n">
        <x:f>IF(OR(E1285="",F1285=""),"",E1285*F1285)</x:f>
        <x:v>1568736000</x:v>
      </x:c>
      <x:c r="H1285" s="36" t="n">
        <x:v>0.4938</x:v>
      </x:c>
      <x:c r="I1285" s="22" t="n">
        <x:f>IF(G1285="","",IF(ISNUMBER(H1285),G1285,""))</x:f>
        <x:v>1568736000</x:v>
      </x:c>
      <x:c r="J1285" s="22" t="n">
        <x:f>IF(I1285="","",I1285*H1285)</x:f>
        <x:v>774641836.8000001</x:v>
      </x:c>
      <x:c r="K1285" t="str">
        <x:f>IF(G1285="","MISSING OEWS",IF(ISNUMBER(H1285),"MATCHED","MISSING WHARTON"))</x:f>
        <x:v>MATCHED</x:v>
      </x:c>
    </x:row>
    <x:row r="1286">
      <x:c r="A1286" t="str">
        <x:v>31-33</x:v>
      </x:c>
      <x:c r="B1286" t="str">
        <x:v>Manufacturing</x:v>
      </x:c>
      <x:c r="C1286" t="str">
        <x:v>41-3011</x:v>
      </x:c>
      <x:c r="D1286" t="str">
        <x:v>Advertising Sales Agents</x:v>
      </x:c>
      <x:c r="E1286" s="22" t="n">
        <x:v>290</x:v>
      </x:c>
      <x:c r="F1286" s="22" t="n">
        <x:v>61650</x:v>
      </x:c>
      <x:c r="G1286" s="22" t="n">
        <x:f>IF(OR(E1286="",F1286=""),"",E1286*F1286)</x:f>
        <x:v>17878500</x:v>
      </x:c>
      <x:c r="H1286" s="36" t="n">
        <x:v>0.6725</x:v>
      </x:c>
      <x:c r="I1286" s="22" t="n">
        <x:f>IF(G1286="","",IF(ISNUMBER(H1286),G1286,""))</x:f>
        <x:v>17878500</x:v>
      </x:c>
      <x:c r="J1286" s="22" t="n">
        <x:f>IF(I1286="","",I1286*H1286)</x:f>
        <x:v>12023291.25</x:v>
      </x:c>
      <x:c r="K1286" t="str">
        <x:f>IF(G1286="","MISSING OEWS",IF(ISNUMBER(H1286),"MATCHED","MISSING WHARTON"))</x:f>
        <x:v>MATCHED</x:v>
      </x:c>
    </x:row>
    <x:row r="1287">
      <x:c r="A1287" t="str">
        <x:v>31-33</x:v>
      </x:c>
      <x:c r="B1287" t="str">
        <x:v>Manufacturing</x:v>
      </x:c>
      <x:c r="C1287" t="str">
        <x:v>41-3031</x:v>
      </x:c>
      <x:c r="D1287" t="str">
        <x:v>Securities, Commodities, and Financial Services Sales Agents</x:v>
      </x:c>
      <x:c r="E1287" s="22" t="n">
        <x:v>100</x:v>
      </x:c>
      <x:c r="F1287" s="22" t="n">
        <x:v>71210</x:v>
      </x:c>
      <x:c r="G1287" s="22" t="n">
        <x:f>IF(OR(E1287="",F1287=""),"",E1287*F1287)</x:f>
        <x:v>7121000</x:v>
      </x:c>
      <x:c r="H1287" s="36" t="n">
        <x:v>0.845</x:v>
      </x:c>
      <x:c r="I1287" s="22" t="n">
        <x:f>IF(G1287="","",IF(ISNUMBER(H1287),G1287,""))</x:f>
        <x:v>7121000</x:v>
      </x:c>
      <x:c r="J1287" s="22" t="n">
        <x:f>IF(I1287="","",I1287*H1287)</x:f>
        <x:v>6017245</x:v>
      </x:c>
      <x:c r="K1287" t="str">
        <x:f>IF(G1287="","MISSING OEWS",IF(ISNUMBER(H1287),"MATCHED","MISSING WHARTON"))</x:f>
        <x:v>MATCHED</x:v>
      </x:c>
    </x:row>
    <x:row r="1288">
      <x:c r="A1288" t="str">
        <x:v>31-33</x:v>
      </x:c>
      <x:c r="B1288" t="str">
        <x:v>Manufacturing</x:v>
      </x:c>
      <x:c r="C1288" t="str">
        <x:v>41-3091</x:v>
      </x:c>
      <x:c r="D1288" t="str">
        <x:v>Sales Representatives of Services, Except Advertising, Insurance, Financial Services, and Travel</x:v>
      </x:c>
      <x:c r="E1288" s="22" t="n">
        <x:v>15920</x:v>
      </x:c>
      <x:c r="F1288" s="22" t="n">
        <x:v>87980</x:v>
      </x:c>
      <x:c r="G1288" s="22" t="n">
        <x:f>IF(OR(E1288="",F1288=""),"",E1288*F1288)</x:f>
        <x:v>1400641600</x:v>
      </x:c>
      <x:c r="H1288" s="36" t="n">
        <x:v>0.73</x:v>
      </x:c>
      <x:c r="I1288" s="22" t="n">
        <x:f>IF(G1288="","",IF(ISNUMBER(H1288),G1288,""))</x:f>
        <x:v>1400641600</x:v>
      </x:c>
      <x:c r="J1288" s="22" t="n">
        <x:f>IF(I1288="","",I1288*H1288)</x:f>
        <x:v>1022468368</x:v>
      </x:c>
      <x:c r="K1288" t="str">
        <x:f>IF(G1288="","MISSING OEWS",IF(ISNUMBER(H1288),"MATCHED","MISSING WHARTON"))</x:f>
        <x:v>MATCHED</x:v>
      </x:c>
    </x:row>
    <x:row r="1289">
      <x:c r="A1289" t="str">
        <x:v>31-33</x:v>
      </x:c>
      <x:c r="B1289" t="str">
        <x:v>Manufacturing</x:v>
      </x:c>
      <x:c r="C1289" t="str">
        <x:v>41-4011</x:v>
      </x:c>
      <x:c r="D1289" t="str">
        <x:v>Sales Representatives, Wholesale and Manufacturing, Technical and Scientific Products</x:v>
      </x:c>
      <x:c r="E1289" s="22" t="n">
        <x:v>31280</x:v>
      </x:c>
      <x:c r="F1289" s="22" t="n">
        <x:v>116530</x:v>
      </x:c>
      <x:c r="G1289" s="22" t="n">
        <x:f>IF(OR(E1289="",F1289=""),"",E1289*F1289)</x:f>
        <x:v>3645058400</x:v>
      </x:c>
      <x:c r="H1289" s="36" t="n">
        <x:v>0.6463</x:v>
      </x:c>
      <x:c r="I1289" s="22" t="n">
        <x:f>IF(G1289="","",IF(ISNUMBER(H1289),G1289,""))</x:f>
        <x:v>3645058400</x:v>
      </x:c>
      <x:c r="J1289" s="22" t="n">
        <x:f>IF(I1289="","",I1289*H1289)</x:f>
        <x:v>2355801243.92</x:v>
      </x:c>
      <x:c r="K1289" t="str">
        <x:f>IF(G1289="","MISSING OEWS",IF(ISNUMBER(H1289),"MATCHED","MISSING WHARTON"))</x:f>
        <x:v>MATCHED</x:v>
      </x:c>
    </x:row>
    <x:row r="1290">
      <x:c r="A1290" t="str">
        <x:v>31-33</x:v>
      </x:c>
      <x:c r="B1290" t="str">
        <x:v>Manufacturing</x:v>
      </x:c>
      <x:c r="C1290" t="str">
        <x:v>41-4012</x:v>
      </x:c>
      <x:c r="D1290" t="str">
        <x:v>Sales Representatives, Wholesale and Manufacturing, Except Technical and Scientific Products</x:v>
      </x:c>
      <x:c r="E1290" s="22" t="n">
        <x:v>228570</x:v>
      </x:c>
      <x:c r="F1290" s="22" t="n">
        <x:v>86910</x:v>
      </x:c>
      <x:c r="G1290" s="22" t="n">
        <x:f>IF(OR(E1290="",F1290=""),"",E1290*F1290)</x:f>
        <x:v>19865018700</x:v>
      </x:c>
      <x:c r="H1290" s="36" t="n">
        <x:v>0.5105</x:v>
      </x:c>
      <x:c r="I1290" s="22" t="n">
        <x:f>IF(G1290="","",IF(ISNUMBER(H1290),G1290,""))</x:f>
        <x:v>19865018700</x:v>
      </x:c>
      <x:c r="J1290" s="22" t="n">
        <x:f>IF(I1290="","",I1290*H1290)</x:f>
        <x:v>10141092046.349998</x:v>
      </x:c>
      <x:c r="K1290" t="str">
        <x:f>IF(G1290="","MISSING OEWS",IF(ISNUMBER(H1290),"MATCHED","MISSING WHARTON"))</x:f>
        <x:v>MATCHED</x:v>
      </x:c>
    </x:row>
    <x:row r="1291">
      <x:c r="A1291" t="str">
        <x:v>31-33</x:v>
      </x:c>
      <x:c r="B1291" t="str">
        <x:v>Manufacturing</x:v>
      </x:c>
      <x:c r="C1291" t="str">
        <x:v>41-9011</x:v>
      </x:c>
      <x:c r="D1291" t="str">
        <x:v>Demonstrators and Product Promoters</x:v>
      </x:c>
      <x:c r="E1291" s="22" t="n">
        <x:v>12160</x:v>
      </x:c>
      <x:c r="F1291" s="22" t="n">
        <x:v>45210</x:v>
      </x:c>
      <x:c r="G1291" s="22" t="n">
        <x:f>IF(OR(E1291="",F1291=""),"",E1291*F1291)</x:f>
        <x:v>549753600</x:v>
      </x:c>
      <x:c r="H1291" s="36" t="n">
        <x:v>0.3062</x:v>
      </x:c>
      <x:c r="I1291" s="22" t="n">
        <x:f>IF(G1291="","",IF(ISNUMBER(H1291),G1291,""))</x:f>
        <x:v>549753600</x:v>
      </x:c>
      <x:c r="J1291" s="22" t="n">
        <x:f>IF(I1291="","",I1291*H1291)</x:f>
        <x:v>168334552.32000002</x:v>
      </x:c>
      <x:c r="K1291" t="str">
        <x:f>IF(G1291="","MISSING OEWS",IF(ISNUMBER(H1291),"MATCHED","MISSING WHARTON"))</x:f>
        <x:v>MATCHED</x:v>
      </x:c>
    </x:row>
    <x:row r="1292">
      <x:c r="A1292" t="str">
        <x:v>31-33</x:v>
      </x:c>
      <x:c r="B1292" t="str">
        <x:v>Manufacturing</x:v>
      </x:c>
      <x:c r="C1292" t="str">
        <x:v>41-9031</x:v>
      </x:c>
      <x:c r="D1292" t="str">
        <x:v>Sales Engineers</x:v>
      </x:c>
      <x:c r="E1292" s="22" t="n">
        <x:v>10860</x:v>
      </x:c>
      <x:c r="F1292" s="22" t="n">
        <x:v>115160</x:v>
      </x:c>
      <x:c r="G1292" s="22" t="n">
        <x:f>IF(OR(E1292="",F1292=""),"",E1292*F1292)</x:f>
        <x:v>1250637600</x:v>
      </x:c>
      <x:c r="H1292" s="36" t="n">
        <x:v>0.518</x:v>
      </x:c>
      <x:c r="I1292" s="22" t="n">
        <x:f>IF(G1292="","",IF(ISNUMBER(H1292),G1292,""))</x:f>
        <x:v>1250637600</x:v>
      </x:c>
      <x:c r="J1292" s="22" t="n">
        <x:f>IF(I1292="","",I1292*H1292)</x:f>
        <x:v>647830276.8000001</x:v>
      </x:c>
      <x:c r="K1292" t="str">
        <x:f>IF(G1292="","MISSING OEWS",IF(ISNUMBER(H1292),"MATCHED","MISSING WHARTON"))</x:f>
        <x:v>MATCHED</x:v>
      </x:c>
    </x:row>
    <x:row r="1293">
      <x:c r="A1293" t="str">
        <x:v>31-33</x:v>
      </x:c>
      <x:c r="B1293" t="str">
        <x:v>Manufacturing</x:v>
      </x:c>
      <x:c r="C1293" t="str">
        <x:v>41-9041</x:v>
      </x:c>
      <x:c r="D1293" t="str">
        <x:v>Telemarketers</x:v>
      </x:c>
      <x:c r="E1293" s="22" t="n">
        <x:v>200</x:v>
      </x:c>
      <x:c r="F1293" s="22" t="n">
        <x:v>44720</x:v>
      </x:c>
      <x:c r="G1293" s="22" t="n">
        <x:f>IF(OR(E1293="",F1293=""),"",E1293*F1293)</x:f>
        <x:v>8944000</x:v>
      </x:c>
      <x:c r="H1293" s="36" t="n">
        <x:v>0.9625</x:v>
      </x:c>
      <x:c r="I1293" s="22" t="n">
        <x:f>IF(G1293="","",IF(ISNUMBER(H1293),G1293,""))</x:f>
        <x:v>8944000</x:v>
      </x:c>
      <x:c r="J1293" s="22" t="n">
        <x:f>IF(I1293="","",I1293*H1293)</x:f>
        <x:v>8608600</x:v>
      </x:c>
      <x:c r="K1293" t="str">
        <x:f>IF(G1293="","MISSING OEWS",IF(ISNUMBER(H1293),"MATCHED","MISSING WHARTON"))</x:f>
        <x:v>MATCHED</x:v>
      </x:c>
    </x:row>
    <x:row r="1294">
      <x:c r="A1294" t="str">
        <x:v>31-33</x:v>
      </x:c>
      <x:c r="B1294" t="str">
        <x:v>Manufacturing</x:v>
      </x:c>
      <x:c r="C1294" t="str">
        <x:v>41-9099</x:v>
      </x:c>
      <x:c r="D1294" t="str">
        <x:v>Sales and Related Workers, All Other</x:v>
      </x:c>
      <x:c r="E1294" s="22" t="n">
        <x:v>4530</x:v>
      </x:c>
      <x:c r="F1294" s="22" t="n">
        <x:v>76170</x:v>
      </x:c>
      <x:c r="G1294" s="22" t="n">
        <x:f>IF(OR(E1294="",F1294=""),"",E1294*F1294)</x:f>
        <x:v>345050100</x:v>
      </x:c>
      <x:c r="H1294" s="36"/>
      <x:c r="I1294" s="22" t="str">
        <x:f>IF(G1294="","",IF(ISNUMBER(H1294),G1294,""))</x:f>
      </x:c>
      <x:c r="J1294" s="22" t="str">
        <x:f>IF(I1294="","",I1294*H1294)</x:f>
      </x:c>
      <x:c r="K1294" t="str">
        <x:f>IF(G1294="","MISSING OEWS",IF(ISNUMBER(H1294),"MATCHED","MISSING WHARTON"))</x:f>
        <x:v>MISSING WHARTON</x:v>
      </x:c>
    </x:row>
    <x:row r="1295">
      <x:c r="A1295" t="str">
        <x:v>31-33</x:v>
      </x:c>
      <x:c r="B1295" t="str">
        <x:v>Manufacturing</x:v>
      </x:c>
      <x:c r="C1295" t="str">
        <x:v>43-1011</x:v>
      </x:c>
      <x:c r="D1295" t="str">
        <x:v>First-Line Supervisors of Office and Administrative Support Workers</x:v>
      </x:c>
      <x:c r="E1295" s="22" t="n">
        <x:v>69750</x:v>
      </x:c>
      <x:c r="F1295" s="22" t="n">
        <x:v>79240</x:v>
      </x:c>
      <x:c r="G1295" s="22" t="n">
        <x:f>IF(OR(E1295="",F1295=""),"",E1295*F1295)</x:f>
        <x:v>5526990000</x:v>
      </x:c>
      <x:c r="H1295" s="36" t="n">
        <x:v>0.5034000000000001</x:v>
      </x:c>
      <x:c r="I1295" s="22" t="n">
        <x:f>IF(G1295="","",IF(ISNUMBER(H1295),G1295,""))</x:f>
        <x:v>5526990000</x:v>
      </x:c>
      <x:c r="J1295" s="22" t="n">
        <x:f>IF(I1295="","",I1295*H1295)</x:f>
        <x:v>2782286766.0000005</x:v>
      </x:c>
      <x:c r="K1295" t="str">
        <x:f>IF(G1295="","MISSING OEWS",IF(ISNUMBER(H1295),"MATCHED","MISSING WHARTON"))</x:f>
        <x:v>MATCHED</x:v>
      </x:c>
    </x:row>
    <x:row r="1296">
      <x:c r="A1296" t="str">
        <x:v>31-33</x:v>
      </x:c>
      <x:c r="B1296" t="str">
        <x:v>Manufacturing</x:v>
      </x:c>
      <x:c r="C1296" t="str">
        <x:v>43-2011</x:v>
      </x:c>
      <x:c r="D1296" t="str">
        <x:v>Switchboard Operators, Including Answering Service</x:v>
      </x:c>
      <x:c r="E1296" s="22" t="n">
        <x:v>80</x:v>
      </x:c>
      <x:c r="F1296" s="22" t="n">
        <x:v>54110</x:v>
      </x:c>
      <x:c r="G1296" s="22" t="n">
        <x:f>IF(OR(E1296="",F1296=""),"",E1296*F1296)</x:f>
        <x:v>4328800</x:v>
      </x:c>
      <x:c r="H1296" s="36" t="n">
        <x:v>0.7579</x:v>
      </x:c>
      <x:c r="I1296" s="22" t="n">
        <x:f>IF(G1296="","",IF(ISNUMBER(H1296),G1296,""))</x:f>
        <x:v>4328800</x:v>
      </x:c>
      <x:c r="J1296" s="22" t="n">
        <x:f>IF(I1296="","",I1296*H1296)</x:f>
        <x:v>3280797.52</x:v>
      </x:c>
      <x:c r="K1296" t="str">
        <x:f>IF(G1296="","MISSING OEWS",IF(ISNUMBER(H1296),"MATCHED","MISSING WHARTON"))</x:f>
        <x:v>MATCHED</x:v>
      </x:c>
    </x:row>
    <x:row r="1297">
      <x:c r="A1297" t="str">
        <x:v>31-33</x:v>
      </x:c>
      <x:c r="B1297" t="str">
        <x:v>Manufacturing</x:v>
      </x:c>
      <x:c r="C1297" t="str">
        <x:v>43-3011</x:v>
      </x:c>
      <x:c r="D1297" t="str">
        <x:v>Bill and Account Collectors</x:v>
      </x:c>
      <x:c r="E1297" s="22" t="n">
        <x:v>3020</x:v>
      </x:c>
      <x:c r="F1297" s="22" t="n">
        <x:v>54330</x:v>
      </x:c>
      <x:c r="G1297" s="22" t="n">
        <x:f>IF(OR(E1297="",F1297=""),"",E1297*F1297)</x:f>
        <x:v>164076600</x:v>
      </x:c>
      <x:c r="H1297" s="36" t="n">
        <x:v>0.9</x:v>
      </x:c>
      <x:c r="I1297" s="22" t="n">
        <x:f>IF(G1297="","",IF(ISNUMBER(H1297),G1297,""))</x:f>
        <x:v>164076600</x:v>
      </x:c>
      <x:c r="J1297" s="22" t="n">
        <x:f>IF(I1297="","",I1297*H1297)</x:f>
        <x:v>147668940</x:v>
      </x:c>
      <x:c r="K1297" t="str">
        <x:f>IF(G1297="","MISSING OEWS",IF(ISNUMBER(H1297),"MATCHED","MISSING WHARTON"))</x:f>
        <x:v>MATCHED</x:v>
      </x:c>
    </x:row>
    <x:row r="1298">
      <x:c r="A1298" t="str">
        <x:v>31-33</x:v>
      </x:c>
      <x:c r="B1298" t="str">
        <x:v>Manufacturing</x:v>
      </x:c>
      <x:c r="C1298" t="str">
        <x:v>43-3021</x:v>
      </x:c>
      <x:c r="D1298" t="str">
        <x:v>Billing and Posting Clerks</x:v>
      </x:c>
      <x:c r="E1298" s="22" t="n">
        <x:v>7450</x:v>
      </x:c>
      <x:c r="F1298" s="22" t="n">
        <x:v>52010</x:v>
      </x:c>
      <x:c r="G1298" s="22" t="n">
        <x:f>IF(OR(E1298="",F1298=""),"",E1298*F1298)</x:f>
        <x:v>387474500</x:v>
      </x:c>
      <x:c r="H1298" s="36" t="n">
        <x:v>0.8617</x:v>
      </x:c>
      <x:c r="I1298" s="22" t="n">
        <x:f>IF(G1298="","",IF(ISNUMBER(H1298),G1298,""))</x:f>
        <x:v>387474500</x:v>
      </x:c>
      <x:c r="J1298" s="22" t="n">
        <x:f>IF(I1298="","",I1298*H1298)</x:f>
        <x:v>333886776.65000004</x:v>
      </x:c>
      <x:c r="K1298" t="str">
        <x:f>IF(G1298="","MISSING OEWS",IF(ISNUMBER(H1298),"MATCHED","MISSING WHARTON"))</x:f>
        <x:v>MATCHED</x:v>
      </x:c>
    </x:row>
    <x:row r="1299">
      <x:c r="A1299" t="str">
        <x:v>31-33</x:v>
      </x:c>
      <x:c r="B1299" t="str">
        <x:v>Manufacturing</x:v>
      </x:c>
      <x:c r="C1299" t="str">
        <x:v>43-3031</x:v>
      </x:c>
      <x:c r="D1299" t="str">
        <x:v>Bookkeeping, Accounting, and Auditing Clerks</x:v>
      </x:c>
      <x:c r="E1299" s="22" t="n">
        <x:v>91710</x:v>
      </x:c>
      <x:c r="F1299" s="22" t="n">
        <x:v>54660</x:v>
      </x:c>
      <x:c r="G1299" s="22" t="n">
        <x:f>IF(OR(E1299="",F1299=""),"",E1299*F1299)</x:f>
        <x:v>5012868600</x:v>
      </x:c>
      <x:c r="H1299" s="36" t="n">
        <x:v>0.9517</x:v>
      </x:c>
      <x:c r="I1299" s="22" t="n">
        <x:f>IF(G1299="","",IF(ISNUMBER(H1299),G1299,""))</x:f>
        <x:v>5012868600</x:v>
      </x:c>
      <x:c r="J1299" s="22" t="n">
        <x:f>IF(I1299="","",I1299*H1299)</x:f>
        <x:v>4770747046.62</x:v>
      </x:c>
      <x:c r="K1299" t="str">
        <x:f>IF(G1299="","MISSING OEWS",IF(ISNUMBER(H1299),"MATCHED","MISSING WHARTON"))</x:f>
        <x:v>MATCHED</x:v>
      </x:c>
    </x:row>
    <x:row r="1300">
      <x:c r="A1300" t="str">
        <x:v>31-33</x:v>
      </x:c>
      <x:c r="B1300" t="str">
        <x:v>Manufacturing</x:v>
      </x:c>
      <x:c r="C1300" t="str">
        <x:v>43-3051</x:v>
      </x:c>
      <x:c r="D1300" t="str">
        <x:v>Payroll and Timekeeping Clerks</x:v>
      </x:c>
      <x:c r="E1300" s="22" t="n">
        <x:v>7760</x:v>
      </x:c>
      <x:c r="F1300" s="22" t="n">
        <x:v>62370</x:v>
      </x:c>
      <x:c r="G1300" s="22" t="n">
        <x:f>IF(OR(E1300="",F1300=""),"",E1300*F1300)</x:f>
        <x:v>483991200</x:v>
      </x:c>
      <x:c r="H1300" s="36" t="n">
        <x:v>0.9409000000000001</x:v>
      </x:c>
      <x:c r="I1300" s="22" t="n">
        <x:f>IF(G1300="","",IF(ISNUMBER(H1300),G1300,""))</x:f>
        <x:v>483991200</x:v>
      </x:c>
      <x:c r="J1300" s="22" t="n">
        <x:f>IF(I1300="","",I1300*H1300)</x:f>
        <x:v>455387320.08000004</x:v>
      </x:c>
      <x:c r="K1300" t="str">
        <x:f>IF(G1300="","MISSING OEWS",IF(ISNUMBER(H1300),"MATCHED","MISSING WHARTON"))</x:f>
        <x:v>MATCHED</x:v>
      </x:c>
    </x:row>
    <x:row r="1301">
      <x:c r="A1301" t="str">
        <x:v>31-33</x:v>
      </x:c>
      <x:c r="B1301" t="str">
        <x:v>Manufacturing</x:v>
      </x:c>
      <x:c r="C1301" t="str">
        <x:v>43-3061</x:v>
      </x:c>
      <x:c r="D1301" t="str">
        <x:v>Procurement Clerks</x:v>
      </x:c>
      <x:c r="E1301" s="22" t="n">
        <x:v>7780</x:v>
      </x:c>
      <x:c r="F1301" s="22" t="n">
        <x:v>52420</x:v>
      </x:c>
      <x:c r="G1301" s="22" t="n">
        <x:f>IF(OR(E1301="",F1301=""),"",E1301*F1301)</x:f>
        <x:v>407827600</x:v>
      </x:c>
      <x:c r="H1301" s="36" t="n">
        <x:v>0.8237000000000001</x:v>
      </x:c>
      <x:c r="I1301" s="22" t="n">
        <x:f>IF(G1301="","",IF(ISNUMBER(H1301),G1301,""))</x:f>
        <x:v>407827600</x:v>
      </x:c>
      <x:c r="J1301" s="22" t="n">
        <x:f>IF(I1301="","",I1301*H1301)</x:f>
        <x:v>335927594.12000006</x:v>
      </x:c>
      <x:c r="K1301" t="str">
        <x:f>IF(G1301="","MISSING OEWS",IF(ISNUMBER(H1301),"MATCHED","MISSING WHARTON"))</x:f>
        <x:v>MATCHED</x:v>
      </x:c>
    </x:row>
    <x:row r="1302">
      <x:c r="A1302" t="str">
        <x:v>31-33</x:v>
      </x:c>
      <x:c r="B1302" t="str">
        <x:v>Manufacturing</x:v>
      </x:c>
      <x:c r="C1302" t="str">
        <x:v>43-3071</x:v>
      </x:c>
      <x:c r="D1302" t="str">
        <x:v>Tellers</x:v>
      </x:c>
      <x:c r="E1302" s="22"/>
      <x:c r="F1302" s="22" t="n">
        <x:v>52610</x:v>
      </x:c>
      <x:c r="G1302" s="22" t="str">
        <x:f>IF(OR(E1302="",F1302=""),"",E1302*F1302)</x:f>
      </x:c>
      <x:c r="H1302" s="36" t="n">
        <x:v>0.9138</x:v>
      </x:c>
      <x:c r="I1302" s="22" t="str">
        <x:f>IF(G1302="","",IF(ISNUMBER(H1302),G1302,""))</x:f>
      </x:c>
      <x:c r="J1302" s="22" t="str">
        <x:f>IF(I1302="","",I1302*H1302)</x:f>
      </x:c>
      <x:c r="K1302" t="str">
        <x:f>IF(G1302="","MISSING OEWS",IF(ISNUMBER(H1302),"MATCHED","MISSING WHARTON"))</x:f>
        <x:v>MISSING OEWS</x:v>
      </x:c>
    </x:row>
    <x:row r="1303">
      <x:c r="A1303" t="str">
        <x:v>31-33</x:v>
      </x:c>
      <x:c r="B1303" t="str">
        <x:v>Manufacturing</x:v>
      </x:c>
      <x:c r="C1303" t="str">
        <x:v>43-3099</x:v>
      </x:c>
      <x:c r="D1303" t="str">
        <x:v>Financial Clerks, All Other</x:v>
      </x:c>
      <x:c r="E1303" s="22" t="n">
        <x:v>170</x:v>
      </x:c>
      <x:c r="F1303" s="22" t="n">
        <x:v>44350</x:v>
      </x:c>
      <x:c r="G1303" s="22" t="n">
        <x:f>IF(OR(E1303="",F1303=""),"",E1303*F1303)</x:f>
        <x:v>7539500</x:v>
      </x:c>
      <x:c r="H1303" s="36"/>
      <x:c r="I1303" s="22" t="str">
        <x:f>IF(G1303="","",IF(ISNUMBER(H1303),G1303,""))</x:f>
      </x:c>
      <x:c r="J1303" s="22" t="str">
        <x:f>IF(I1303="","",I1303*H1303)</x:f>
      </x:c>
      <x:c r="K1303" t="str">
        <x:f>IF(G1303="","MISSING OEWS",IF(ISNUMBER(H1303),"MATCHED","MISSING WHARTON"))</x:f>
        <x:v>MISSING WHARTON</x:v>
      </x:c>
    </x:row>
    <x:row r="1304">
      <x:c r="A1304" t="str">
        <x:v>31-33</x:v>
      </x:c>
      <x:c r="B1304" t="str">
        <x:v>Manufacturing</x:v>
      </x:c>
      <x:c r="C1304" t="str">
        <x:v>43-4021</x:v>
      </x:c>
      <x:c r="D1304" t="str">
        <x:v>Correspondence Clerks</x:v>
      </x:c>
      <x:c r="E1304" s="22" t="n">
        <x:v>130</x:v>
      </x:c>
      <x:c r="F1304" s="22" t="n">
        <x:v>48280</x:v>
      </x:c>
      <x:c r="G1304" s="22" t="n">
        <x:f>IF(OR(E1304="",F1304=""),"",E1304*F1304)</x:f>
        <x:v>6276400</x:v>
      </x:c>
      <x:c r="H1304" s="36" t="n">
        <x:v>0.85</x:v>
      </x:c>
      <x:c r="I1304" s="22" t="n">
        <x:f>IF(G1304="","",IF(ISNUMBER(H1304),G1304,""))</x:f>
        <x:v>6276400</x:v>
      </x:c>
      <x:c r="J1304" s="22" t="n">
        <x:f>IF(I1304="","",I1304*H1304)</x:f>
        <x:v>5334940</x:v>
      </x:c>
      <x:c r="K1304" t="str">
        <x:f>IF(G1304="","MISSING OEWS",IF(ISNUMBER(H1304),"MATCHED","MISSING WHARTON"))</x:f>
        <x:v>MATCHED</x:v>
      </x:c>
    </x:row>
    <x:row r="1305">
      <x:c r="A1305" t="str">
        <x:v>31-33</x:v>
      </x:c>
      <x:c r="B1305" t="str">
        <x:v>Manufacturing</x:v>
      </x:c>
      <x:c r="C1305" t="str">
        <x:v>43-4041</x:v>
      </x:c>
      <x:c r="D1305" t="str">
        <x:v>Credit Authorizers, Checkers, and Clerks</x:v>
      </x:c>
      <x:c r="E1305" s="22" t="n">
        <x:v>290</x:v>
      </x:c>
      <x:c r="F1305" s="22" t="n">
        <x:v>55570</x:v>
      </x:c>
      <x:c r="G1305" s="22" t="n">
        <x:f>IF(OR(E1305="",F1305=""),"",E1305*F1305)</x:f>
        <x:v>16115300</x:v>
      </x:c>
      <x:c r="H1305" s="36" t="n">
        <x:v>0.9469</x:v>
      </x:c>
      <x:c r="I1305" s="22" t="n">
        <x:f>IF(G1305="","",IF(ISNUMBER(H1305),G1305,""))</x:f>
        <x:v>16115300</x:v>
      </x:c>
      <x:c r="J1305" s="22" t="n">
        <x:f>IF(I1305="","",I1305*H1305)</x:f>
        <x:v>15259577.57</x:v>
      </x:c>
      <x:c r="K1305" t="str">
        <x:f>IF(G1305="","MISSING OEWS",IF(ISNUMBER(H1305),"MATCHED","MISSING WHARTON"))</x:f>
        <x:v>MATCHED</x:v>
      </x:c>
    </x:row>
    <x:row r="1306">
      <x:c r="A1306" t="str">
        <x:v>31-33</x:v>
      </x:c>
      <x:c r="B1306" t="str">
        <x:v>Manufacturing</x:v>
      </x:c>
      <x:c r="C1306" t="str">
        <x:v>43-4051</x:v>
      </x:c>
      <x:c r="D1306" t="str">
        <x:v>Customer Service Representatives</x:v>
      </x:c>
      <x:c r="E1306" s="22" t="n">
        <x:v>127940</x:v>
      </x:c>
      <x:c r="F1306" s="22" t="n">
        <x:v>53870</x:v>
      </x:c>
      <x:c r="G1306" s="22" t="n">
        <x:f>IF(OR(E1306="",F1306=""),"",E1306*F1306)</x:f>
        <x:v>6892127800</x:v>
      </x:c>
      <x:c r="H1306" s="36" t="n">
        <x:v>0.82</x:v>
      </x:c>
      <x:c r="I1306" s="22" t="n">
        <x:f>IF(G1306="","",IF(ISNUMBER(H1306),G1306,""))</x:f>
        <x:v>6892127800</x:v>
      </x:c>
      <x:c r="J1306" s="22" t="n">
        <x:f>IF(I1306="","",I1306*H1306)</x:f>
        <x:v>5651544796</x:v>
      </x:c>
      <x:c r="K1306" t="str">
        <x:f>IF(G1306="","MISSING OEWS",IF(ISNUMBER(H1306),"MATCHED","MISSING WHARTON"))</x:f>
        <x:v>MATCHED</x:v>
      </x:c>
    </x:row>
    <x:row r="1307">
      <x:c r="A1307" t="str">
        <x:v>31-33</x:v>
      </x:c>
      <x:c r="B1307" t="str">
        <x:v>Manufacturing</x:v>
      </x:c>
      <x:c r="C1307" t="str">
        <x:v>43-4071</x:v>
      </x:c>
      <x:c r="D1307" t="str">
        <x:v>File Clerks</x:v>
      </x:c>
      <x:c r="E1307" s="22" t="n">
        <x:v>2810</x:v>
      </x:c>
      <x:c r="F1307" s="22" t="n">
        <x:v>50890</x:v>
      </x:c>
      <x:c r="G1307" s="22" t="n">
        <x:f>IF(OR(E1307="",F1307=""),"",E1307*F1307)</x:f>
        <x:v>143000900</x:v>
      </x:c>
      <x:c r="H1307" s="36" t="n">
        <x:v>0.7526</x:v>
      </x:c>
      <x:c r="I1307" s="22" t="n">
        <x:f>IF(G1307="","",IF(ISNUMBER(H1307),G1307,""))</x:f>
        <x:v>143000900</x:v>
      </x:c>
      <x:c r="J1307" s="22" t="n">
        <x:f>IF(I1307="","",I1307*H1307)</x:f>
        <x:v>107622477.34</x:v>
      </x:c>
      <x:c r="K1307" t="str">
        <x:f>IF(G1307="","MISSING OEWS",IF(ISNUMBER(H1307),"MATCHED","MISSING WHARTON"))</x:f>
        <x:v>MATCHED</x:v>
      </x:c>
    </x:row>
    <x:row r="1308">
      <x:c r="A1308" t="str">
        <x:v>31-33</x:v>
      </x:c>
      <x:c r="B1308" t="str">
        <x:v>Manufacturing</x:v>
      </x:c>
      <x:c r="C1308" t="str">
        <x:v>43-4111</x:v>
      </x:c>
      <x:c r="D1308" t="str">
        <x:v>Interviewers, Except Eligibility and Loan</x:v>
      </x:c>
      <x:c r="E1308" s="22" t="n">
        <x:v>90</x:v>
      </x:c>
      <x:c r="F1308" s="22" t="n">
        <x:v>44070</x:v>
      </x:c>
      <x:c r="G1308" s="22" t="n">
        <x:f>IF(OR(E1308="",F1308=""),"",E1308*F1308)</x:f>
        <x:v>3966300</x:v>
      </x:c>
      <x:c r="H1308" s="36" t="n">
        <x:v>0.7088</x:v>
      </x:c>
      <x:c r="I1308" s="22" t="n">
        <x:f>IF(G1308="","",IF(ISNUMBER(H1308),G1308,""))</x:f>
        <x:v>3966300</x:v>
      </x:c>
      <x:c r="J1308" s="22" t="n">
        <x:f>IF(I1308="","",I1308*H1308)</x:f>
        <x:v>2811313.44</x:v>
      </x:c>
      <x:c r="K1308" t="str">
        <x:f>IF(G1308="","MISSING OEWS",IF(ISNUMBER(H1308),"MATCHED","MISSING WHARTON"))</x:f>
        <x:v>MATCHED</x:v>
      </x:c>
    </x:row>
    <x:row r="1309">
      <x:c r="A1309" t="str">
        <x:v>31-33</x:v>
      </x:c>
      <x:c r="B1309" t="str">
        <x:v>Manufacturing</x:v>
      </x:c>
      <x:c r="C1309" t="str">
        <x:v>43-4131</x:v>
      </x:c>
      <x:c r="D1309" t="str">
        <x:v>Loan Interviewers and Clerks</x:v>
      </x:c>
      <x:c r="E1309" s="22"/>
      <x:c r="F1309" s="22" t="n">
        <x:v>57610</x:v>
      </x:c>
      <x:c r="G1309" s="22" t="str">
        <x:f>IF(OR(E1309="",F1309=""),"",E1309*F1309)</x:f>
      </x:c>
      <x:c r="H1309" s="36" t="n">
        <x:v>0.9111</x:v>
      </x:c>
      <x:c r="I1309" s="22" t="str">
        <x:f>IF(G1309="","",IF(ISNUMBER(H1309),G1309,""))</x:f>
      </x:c>
      <x:c r="J1309" s="22" t="str">
        <x:f>IF(I1309="","",I1309*H1309)</x:f>
      </x:c>
      <x:c r="K1309" t="str">
        <x:f>IF(G1309="","MISSING OEWS",IF(ISNUMBER(H1309),"MATCHED","MISSING WHARTON"))</x:f>
        <x:v>MISSING OEWS</x:v>
      </x:c>
    </x:row>
    <x:row r="1310">
      <x:c r="A1310" t="str">
        <x:v>31-33</x:v>
      </x:c>
      <x:c r="B1310" t="str">
        <x:v>Manufacturing</x:v>
      </x:c>
      <x:c r="C1310" t="str">
        <x:v>43-4151</x:v>
      </x:c>
      <x:c r="D1310" t="str">
        <x:v>Order Clerks</x:v>
      </x:c>
      <x:c r="E1310" s="22" t="n">
        <x:v>11930</x:v>
      </x:c>
      <x:c r="F1310" s="22" t="n">
        <x:v>49580</x:v>
      </x:c>
      <x:c r="G1310" s="22" t="n">
        <x:f>IF(OR(E1310="",F1310=""),"",E1310*F1310)</x:f>
        <x:v>591489400</x:v>
      </x:c>
      <x:c r="H1310" s="36" t="n">
        <x:v>0.9553</x:v>
      </x:c>
      <x:c r="I1310" s="22" t="n">
        <x:f>IF(G1310="","",IF(ISNUMBER(H1310),G1310,""))</x:f>
        <x:v>591489400</x:v>
      </x:c>
      <x:c r="J1310" s="22" t="n">
        <x:f>IF(I1310="","",I1310*H1310)</x:f>
        <x:v>565049823.82</x:v>
      </x:c>
      <x:c r="K1310" t="str">
        <x:f>IF(G1310="","MISSING OEWS",IF(ISNUMBER(H1310),"MATCHED","MISSING WHARTON"))</x:f>
        <x:v>MATCHED</x:v>
      </x:c>
    </x:row>
    <x:row r="1311">
      <x:c r="A1311" t="str">
        <x:v>31-33</x:v>
      </x:c>
      <x:c r="B1311" t="str">
        <x:v>Manufacturing</x:v>
      </x:c>
      <x:c r="C1311" t="str">
        <x:v>43-4161</x:v>
      </x:c>
      <x:c r="D1311" t="str">
        <x:v>Human Resources Assistants, Except Payroll and Timekeeping</x:v>
      </x:c>
      <x:c r="E1311" s="22" t="n">
        <x:v>6410</x:v>
      </x:c>
      <x:c r="F1311" s="22" t="n">
        <x:v>53080</x:v>
      </x:c>
      <x:c r="G1311" s="22" t="n">
        <x:f>IF(OR(E1311="",F1311=""),"",E1311*F1311)</x:f>
        <x:v>340242800</x:v>
      </x:c>
      <x:c r="H1311" s="36" t="n">
        <x:v>0.8342</x:v>
      </x:c>
      <x:c r="I1311" s="22" t="n">
        <x:f>IF(G1311="","",IF(ISNUMBER(H1311),G1311,""))</x:f>
        <x:v>340242800</x:v>
      </x:c>
      <x:c r="J1311" s="22" t="n">
        <x:f>IF(I1311="","",I1311*H1311)</x:f>
        <x:v>283830543.76</x:v>
      </x:c>
      <x:c r="K1311" t="str">
        <x:f>IF(G1311="","MISSING OEWS",IF(ISNUMBER(H1311),"MATCHED","MISSING WHARTON"))</x:f>
        <x:v>MATCHED</x:v>
      </x:c>
    </x:row>
    <x:row r="1312">
      <x:c r="A1312" t="str">
        <x:v>31-33</x:v>
      </x:c>
      <x:c r="B1312" t="str">
        <x:v>Manufacturing</x:v>
      </x:c>
      <x:c r="C1312" t="str">
        <x:v>43-4171</x:v>
      </x:c>
      <x:c r="D1312" t="str">
        <x:v>Receptionists and Information Clerks</x:v>
      </x:c>
      <x:c r="E1312" s="22" t="n">
        <x:v>12480</x:v>
      </x:c>
      <x:c r="F1312" s="22" t="n">
        <x:v>42010</x:v>
      </x:c>
      <x:c r="G1312" s="22" t="n">
        <x:f>IF(OR(E1312="",F1312=""),"",E1312*F1312)</x:f>
        <x:v>524284800</x:v>
      </x:c>
      <x:c r="H1312" s="36" t="n">
        <x:v>0.7368000000000001</x:v>
      </x:c>
      <x:c r="I1312" s="22" t="n">
        <x:f>IF(G1312="","",IF(ISNUMBER(H1312),G1312,""))</x:f>
        <x:v>524284800</x:v>
      </x:c>
      <x:c r="J1312" s="22" t="n">
        <x:f>IF(I1312="","",I1312*H1312)</x:f>
        <x:v>386293040.64000005</x:v>
      </x:c>
      <x:c r="K1312" t="str">
        <x:f>IF(G1312="","MISSING OEWS",IF(ISNUMBER(H1312),"MATCHED","MISSING WHARTON"))</x:f>
        <x:v>MATCHED</x:v>
      </x:c>
    </x:row>
    <x:row r="1313">
      <x:c r="A1313" t="str">
        <x:v>31-33</x:v>
      </x:c>
      <x:c r="B1313" t="str">
        <x:v>Manufacturing</x:v>
      </x:c>
      <x:c r="C1313" t="str">
        <x:v>43-4199</x:v>
      </x:c>
      <x:c r="D1313" t="str">
        <x:v>Information and Record Clerks, All Other</x:v>
      </x:c>
      <x:c r="E1313" s="22" t="n">
        <x:v>600</x:v>
      </x:c>
      <x:c r="F1313" s="22" t="n">
        <x:v>59020</x:v>
      </x:c>
      <x:c r="G1313" s="22" t="n">
        <x:f>IF(OR(E1313="",F1313=""),"",E1313*F1313)</x:f>
        <x:v>35412000</x:v>
      </x:c>
      <x:c r="H1313" s="36"/>
      <x:c r="I1313" s="22" t="str">
        <x:f>IF(G1313="","",IF(ISNUMBER(H1313),G1313,""))</x:f>
      </x:c>
      <x:c r="J1313" s="22" t="str">
        <x:f>IF(I1313="","",I1313*H1313)</x:f>
      </x:c>
      <x:c r="K1313" t="str">
        <x:f>IF(G1313="","MISSING OEWS",IF(ISNUMBER(H1313),"MATCHED","MISSING WHARTON"))</x:f>
        <x:v>MISSING WHARTON</x:v>
      </x:c>
    </x:row>
    <x:row r="1314">
      <x:c r="A1314" t="str">
        <x:v>31-33</x:v>
      </x:c>
      <x:c r="B1314" t="str">
        <x:v>Manufacturing</x:v>
      </x:c>
      <x:c r="C1314" t="str">
        <x:v>43-5011</x:v>
      </x:c>
      <x:c r="D1314" t="str">
        <x:v>Cargo and Freight Agents</x:v>
      </x:c>
      <x:c r="E1314" s="22" t="n">
        <x:v>160</x:v>
      </x:c>
      <x:c r="F1314" s="22" t="n">
        <x:v>58190</x:v>
      </x:c>
      <x:c r="G1314" s="22" t="n">
        <x:f>IF(OR(E1314="",F1314=""),"",E1314*F1314)</x:f>
        <x:v>9310400</x:v>
      </x:c>
      <x:c r="H1314" s="36" t="n">
        <x:v>0.6384000000000001</x:v>
      </x:c>
      <x:c r="I1314" s="22" t="n">
        <x:f>IF(G1314="","",IF(ISNUMBER(H1314),G1314,""))</x:f>
        <x:v>9310400</x:v>
      </x:c>
      <x:c r="J1314" s="22" t="n">
        <x:f>IF(I1314="","",I1314*H1314)</x:f>
        <x:v>5943759.36</x:v>
      </x:c>
      <x:c r="K1314" t="str">
        <x:f>IF(G1314="","MISSING OEWS",IF(ISNUMBER(H1314),"MATCHED","MISSING WHARTON"))</x:f>
        <x:v>MATCHED</x:v>
      </x:c>
    </x:row>
    <x:row r="1315">
      <x:c r="A1315" t="str">
        <x:v>31-33</x:v>
      </x:c>
      <x:c r="B1315" t="str">
        <x:v>Manufacturing</x:v>
      </x:c>
      <x:c r="C1315" t="str">
        <x:v>43-5021</x:v>
      </x:c>
      <x:c r="D1315" t="str">
        <x:v>Couriers and Messengers</x:v>
      </x:c>
      <x:c r="E1315" s="22" t="n">
        <x:v>780</x:v>
      </x:c>
      <x:c r="F1315" s="22" t="n">
        <x:v>38770</x:v>
      </x:c>
      <x:c r="G1315" s="22" t="n">
        <x:f>IF(OR(E1315="",F1315=""),"",E1315*F1315)</x:f>
        <x:v>30240600</x:v>
      </x:c>
      <x:c r="H1315" s="36" t="n">
        <x:v>0.2235</x:v>
      </x:c>
      <x:c r="I1315" s="22" t="n">
        <x:f>IF(G1315="","",IF(ISNUMBER(H1315),G1315,""))</x:f>
        <x:v>30240600</x:v>
      </x:c>
      <x:c r="J1315" s="22" t="n">
        <x:f>IF(I1315="","",I1315*H1315)</x:f>
        <x:v>6758774.100000001</x:v>
      </x:c>
      <x:c r="K1315" t="str">
        <x:f>IF(G1315="","MISSING OEWS",IF(ISNUMBER(H1315),"MATCHED","MISSING WHARTON"))</x:f>
        <x:v>MATCHED</x:v>
      </x:c>
    </x:row>
    <x:row r="1316">
      <x:c r="A1316" t="str">
        <x:v>31-33</x:v>
      </x:c>
      <x:c r="B1316" t="str">
        <x:v>Manufacturing</x:v>
      </x:c>
      <x:c r="C1316" t="str">
        <x:v>43-5032</x:v>
      </x:c>
      <x:c r="D1316" t="str">
        <x:v>Dispatchers, Except Police, Fire, and Ambulance</x:v>
      </x:c>
      <x:c r="E1316" s="22" t="n">
        <x:v>7560</x:v>
      </x:c>
      <x:c r="F1316" s="22" t="n">
        <x:v>62250</x:v>
      </x:c>
      <x:c r="G1316" s="22" t="n">
        <x:f>IF(OR(E1316="",F1316=""),"",E1316*F1316)</x:f>
        <x:v>470610000</x:v>
      </x:c>
      <x:c r="H1316" s="36" t="n">
        <x:v>0.8192</x:v>
      </x:c>
      <x:c r="I1316" s="22" t="n">
        <x:f>IF(G1316="","",IF(ISNUMBER(H1316),G1316,""))</x:f>
        <x:v>470610000</x:v>
      </x:c>
      <x:c r="J1316" s="22" t="n">
        <x:f>IF(I1316="","",I1316*H1316)</x:f>
        <x:v>385523712</x:v>
      </x:c>
      <x:c r="K1316" t="str">
        <x:f>IF(G1316="","MISSING OEWS",IF(ISNUMBER(H1316),"MATCHED","MISSING WHARTON"))</x:f>
        <x:v>MATCHED</x:v>
      </x:c>
    </x:row>
    <x:row r="1317">
      <x:c r="A1317" t="str">
        <x:v>31-33</x:v>
      </x:c>
      <x:c r="B1317" t="str">
        <x:v>Manufacturing</x:v>
      </x:c>
      <x:c r="C1317" t="str">
        <x:v>43-5061</x:v>
      </x:c>
      <x:c r="D1317" t="str">
        <x:v>Production, Planning, and Expediting Clerks</x:v>
      </x:c>
      <x:c r="E1317" s="22" t="n">
        <x:v>123160</x:v>
      </x:c>
      <x:c r="F1317" s="22" t="n">
        <x:v>63480</x:v>
      </x:c>
      <x:c r="G1317" s="22" t="n">
        <x:f>IF(OR(E1317="",F1317=""),"",E1317*F1317)</x:f>
        <x:v>7818196800</x:v>
      </x:c>
      <x:c r="H1317" s="36" t="n">
        <x:v>0.7794</x:v>
      </x:c>
      <x:c r="I1317" s="22" t="n">
        <x:f>IF(G1317="","",IF(ISNUMBER(H1317),G1317,""))</x:f>
        <x:v>7818196800</x:v>
      </x:c>
      <x:c r="J1317" s="22" t="n">
        <x:f>IF(I1317="","",I1317*H1317)</x:f>
        <x:v>6093502585.92</x:v>
      </x:c>
      <x:c r="K1317" t="str">
        <x:f>IF(G1317="","MISSING OEWS",IF(ISNUMBER(H1317),"MATCHED","MISSING WHARTON"))</x:f>
        <x:v>MATCHED</x:v>
      </x:c>
    </x:row>
    <x:row r="1318">
      <x:c r="A1318" t="str">
        <x:v>31-33</x:v>
      </x:c>
      <x:c r="B1318" t="str">
        <x:v>Manufacturing</x:v>
      </x:c>
      <x:c r="C1318" t="str">
        <x:v>43-5071</x:v>
      </x:c>
      <x:c r="D1318" t="str">
        <x:v>Shipping, Receiving, and Inventory Clerks</x:v>
      </x:c>
      <x:c r="E1318" s="22" t="n">
        <x:v>230110</x:v>
      </x:c>
      <x:c r="F1318" s="22" t="n">
        <x:v>48650</x:v>
      </x:c>
      <x:c r="G1318" s="22" t="n">
        <x:f>IF(OR(E1318="",F1318=""),"",E1318*F1318)</x:f>
        <x:v>11194851500</x:v>
      </x:c>
      <x:c r="H1318" s="36" t="n">
        <x:v>0.6455</x:v>
      </x:c>
      <x:c r="I1318" s="22" t="n">
        <x:f>IF(G1318="","",IF(ISNUMBER(H1318),G1318,""))</x:f>
        <x:v>11194851500</x:v>
      </x:c>
      <x:c r="J1318" s="22" t="n">
        <x:f>IF(I1318="","",I1318*H1318)</x:f>
        <x:v>7226276643.25</x:v>
      </x:c>
      <x:c r="K1318" t="str">
        <x:f>IF(G1318="","MISSING OEWS",IF(ISNUMBER(H1318),"MATCHED","MISSING WHARTON"))</x:f>
        <x:v>MATCHED</x:v>
      </x:c>
    </x:row>
    <x:row r="1319">
      <x:c r="A1319" t="str">
        <x:v>31-33</x:v>
      </x:c>
      <x:c r="B1319" t="str">
        <x:v>Manufacturing</x:v>
      </x:c>
      <x:c r="C1319" t="str">
        <x:v>43-5111</x:v>
      </x:c>
      <x:c r="D1319" t="str">
        <x:v>Weighers, Measurers, Checkers, and Samplers, Recordkeeping</x:v>
      </x:c>
      <x:c r="E1319" s="22" t="n">
        <x:v>8020</x:v>
      </x:c>
      <x:c r="F1319" s="22" t="n">
        <x:v>46310</x:v>
      </x:c>
      <x:c r="G1319" s="22" t="n">
        <x:f>IF(OR(E1319="",F1319=""),"",E1319*F1319)</x:f>
        <x:v>371406200</x:v>
      </x:c>
      <x:c r="H1319" s="36" t="n">
        <x:v>0.2932</x:v>
      </x:c>
      <x:c r="I1319" s="22" t="n">
        <x:f>IF(G1319="","",IF(ISNUMBER(H1319),G1319,""))</x:f>
        <x:v>371406200</x:v>
      </x:c>
      <x:c r="J1319" s="22" t="n">
        <x:f>IF(I1319="","",I1319*H1319)</x:f>
        <x:v>108896297.84</x:v>
      </x:c>
      <x:c r="K1319" t="str">
        <x:f>IF(G1319="","MISSING OEWS",IF(ISNUMBER(H1319),"MATCHED","MISSING WHARTON"))</x:f>
        <x:v>MATCHED</x:v>
      </x:c>
    </x:row>
    <x:row r="1320">
      <x:c r="A1320" t="str">
        <x:v>31-33</x:v>
      </x:c>
      <x:c r="B1320" t="str">
        <x:v>Manufacturing</x:v>
      </x:c>
      <x:c r="C1320" t="str">
        <x:v>43-6011</x:v>
      </x:c>
      <x:c r="D1320" t="str">
        <x:v>Executive Secretaries and Executive Administrative Assistants</x:v>
      </x:c>
      <x:c r="E1320" s="22" t="n">
        <x:v>15570</x:v>
      </x:c>
      <x:c r="F1320" s="22" t="n">
        <x:v>84640</x:v>
      </x:c>
      <x:c r="G1320" s="22" t="n">
        <x:f>IF(OR(E1320="",F1320=""),"",E1320*F1320)</x:f>
        <x:v>1317844800</x:v>
      </x:c>
      <x:c r="H1320" s="36" t="n">
        <x:v>0.7955</x:v>
      </x:c>
      <x:c r="I1320" s="22" t="n">
        <x:f>IF(G1320="","",IF(ISNUMBER(H1320),G1320,""))</x:f>
        <x:v>1317844800</x:v>
      </x:c>
      <x:c r="J1320" s="22" t="n">
        <x:f>IF(I1320="","",I1320*H1320)</x:f>
        <x:v>1048345538.4</x:v>
      </x:c>
      <x:c r="K1320" t="str">
        <x:f>IF(G1320="","MISSING OEWS",IF(ISNUMBER(H1320),"MATCHED","MISSING WHARTON"))</x:f>
        <x:v>MATCHED</x:v>
      </x:c>
    </x:row>
    <x:row r="1321">
      <x:c r="A1321" t="str">
        <x:v>31-33</x:v>
      </x:c>
      <x:c r="B1321" t="str">
        <x:v>Manufacturing</x:v>
      </x:c>
      <x:c r="C1321" t="str">
        <x:v>43-6012</x:v>
      </x:c>
      <x:c r="D1321" t="str">
        <x:v>Legal Secretaries and Administrative Assistants</x:v>
      </x:c>
      <x:c r="E1321" s="22" t="n">
        <x:v>130</x:v>
      </x:c>
      <x:c r="F1321" s="22"/>
      <x:c r="G1321" s="22" t="str">
        <x:f>IF(OR(E1321="",F1321=""),"",E1321*F1321)</x:f>
      </x:c>
      <x:c r="H1321" s="36" t="n">
        <x:v>0.8679000000000001</x:v>
      </x:c>
      <x:c r="I1321" s="22" t="str">
        <x:f>IF(G1321="","",IF(ISNUMBER(H1321),G1321,""))</x:f>
      </x:c>
      <x:c r="J1321" s="22" t="str">
        <x:f>IF(I1321="","",I1321*H1321)</x:f>
      </x:c>
      <x:c r="K1321" t="str">
        <x:f>IF(G1321="","MISSING OEWS",IF(ISNUMBER(H1321),"MATCHED","MISSING WHARTON"))</x:f>
        <x:v>MISSING OEWS</x:v>
      </x:c>
    </x:row>
    <x:row r="1322">
      <x:c r="A1322" t="str">
        <x:v>31-33</x:v>
      </x:c>
      <x:c r="B1322" t="str">
        <x:v>Manufacturing</x:v>
      </x:c>
      <x:c r="C1322" t="str">
        <x:v>43-6013</x:v>
      </x:c>
      <x:c r="D1322" t="str">
        <x:v>Medical Secretaries and Administrative Assistants</x:v>
      </x:c>
      <x:c r="E1322" s="22" t="n">
        <x:v>510</x:v>
      </x:c>
      <x:c r="F1322" s="22" t="n">
        <x:v>49140</x:v>
      </x:c>
      <x:c r="G1322" s="22" t="n">
        <x:f>IF(OR(E1322="",F1322=""),"",E1322*F1322)</x:f>
        <x:v>25061400</x:v>
      </x:c>
      <x:c r="H1322" s="36" t="n">
        <x:v>0.9031</x:v>
      </x:c>
      <x:c r="I1322" s="22" t="n">
        <x:f>IF(G1322="","",IF(ISNUMBER(H1322),G1322,""))</x:f>
        <x:v>25061400</x:v>
      </x:c>
      <x:c r="J1322" s="22" t="n">
        <x:f>IF(I1322="","",I1322*H1322)</x:f>
        <x:v>22632950.34</x:v>
      </x:c>
      <x:c r="K1322" t="str">
        <x:f>IF(G1322="","MISSING OEWS",IF(ISNUMBER(H1322),"MATCHED","MISSING WHARTON"))</x:f>
        <x:v>MATCHED</x:v>
      </x:c>
    </x:row>
    <x:row r="1323">
      <x:c r="A1323" t="str">
        <x:v>31-33</x:v>
      </x:c>
      <x:c r="B1323" t="str">
        <x:v>Manufacturing</x:v>
      </x:c>
      <x:c r="C1323" t="str">
        <x:v>43-6014</x:v>
      </x:c>
      <x:c r="D1323" t="str">
        <x:v>Secretaries and Administrative Assistants, Except Legal, Medical, and Executive</x:v>
      </x:c>
      <x:c r="E1323" s="22" t="n">
        <x:v>67790</x:v>
      </x:c>
      <x:c r="F1323" s="22" t="n">
        <x:v>51090</x:v>
      </x:c>
      <x:c r="G1323" s="22" t="n">
        <x:f>IF(OR(E1323="",F1323=""),"",E1323*F1323)</x:f>
        <x:v>3463391100</x:v>
      </x:c>
      <x:c r="H1323" s="36" t="n">
        <x:v>0.8031</x:v>
      </x:c>
      <x:c r="I1323" s="22" t="n">
        <x:f>IF(G1323="","",IF(ISNUMBER(H1323),G1323,""))</x:f>
        <x:v>3463391100</x:v>
      </x:c>
      <x:c r="J1323" s="22" t="n">
        <x:f>IF(I1323="","",I1323*H1323)</x:f>
        <x:v>2781449392.4100003</x:v>
      </x:c>
      <x:c r="K1323" t="str">
        <x:f>IF(G1323="","MISSING OEWS",IF(ISNUMBER(H1323),"MATCHED","MISSING WHARTON"))</x:f>
        <x:v>MATCHED</x:v>
      </x:c>
    </x:row>
    <x:row r="1324">
      <x:c r="A1324" t="str">
        <x:v>31-33</x:v>
      </x:c>
      <x:c r="B1324" t="str">
        <x:v>Manufacturing</x:v>
      </x:c>
      <x:c r="C1324" t="str">
        <x:v>43-9021</x:v>
      </x:c>
      <x:c r="D1324" t="str">
        <x:v>Data Entry Keyers</x:v>
      </x:c>
      <x:c r="E1324" s="22" t="n">
        <x:v>6480</x:v>
      </x:c>
      <x:c r="F1324" s="22" t="n">
        <x:v>44700</x:v>
      </x:c>
      <x:c r="G1324" s="22" t="n">
        <x:f>IF(OR(E1324="",F1324=""),"",E1324*F1324)</x:f>
        <x:v>289656000</x:v>
      </x:c>
      <x:c r="H1324" s="36" t="n">
        <x:v>0.75</x:v>
      </x:c>
      <x:c r="I1324" s="22" t="n">
        <x:f>IF(G1324="","",IF(ISNUMBER(H1324),G1324,""))</x:f>
        <x:v>289656000</x:v>
      </x:c>
      <x:c r="J1324" s="22" t="n">
        <x:f>IF(I1324="","",I1324*H1324)</x:f>
        <x:v>217242000</x:v>
      </x:c>
      <x:c r="K1324" t="str">
        <x:f>IF(G1324="","MISSING OEWS",IF(ISNUMBER(H1324),"MATCHED","MISSING WHARTON"))</x:f>
        <x:v>MATCHED</x:v>
      </x:c>
    </x:row>
    <x:row r="1325">
      <x:c r="A1325" t="str">
        <x:v>31-33</x:v>
      </x:c>
      <x:c r="B1325" t="str">
        <x:v>Manufacturing</x:v>
      </x:c>
      <x:c r="C1325" t="str">
        <x:v>43-9031</x:v>
      </x:c>
      <x:c r="D1325" t="str">
        <x:v>Desktop Publishers</x:v>
      </x:c>
      <x:c r="E1325" s="22" t="n">
        <x:v>140</x:v>
      </x:c>
      <x:c r="F1325" s="22" t="n">
        <x:v>58510</x:v>
      </x:c>
      <x:c r="G1325" s="22" t="n">
        <x:f>IF(OR(E1325="",F1325=""),"",E1325*F1325)</x:f>
        <x:v>8191400</x:v>
      </x:c>
      <x:c r="H1325" s="36" t="n">
        <x:v>0.9417</x:v>
      </x:c>
      <x:c r="I1325" s="22" t="n">
        <x:f>IF(G1325="","",IF(ISNUMBER(H1325),G1325,""))</x:f>
        <x:v>8191400</x:v>
      </x:c>
      <x:c r="J1325" s="22" t="n">
        <x:f>IF(I1325="","",I1325*H1325)</x:f>
        <x:v>7713841.38</x:v>
      </x:c>
      <x:c r="K1325" t="str">
        <x:f>IF(G1325="","MISSING OEWS",IF(ISNUMBER(H1325),"MATCHED","MISSING WHARTON"))</x:f>
        <x:v>MATCHED</x:v>
      </x:c>
    </x:row>
    <x:row r="1326">
      <x:c r="A1326" t="str">
        <x:v>31-33</x:v>
      </x:c>
      <x:c r="B1326" t="str">
        <x:v>Manufacturing</x:v>
      </x:c>
      <x:c r="C1326" t="str">
        <x:v>43-9041</x:v>
      </x:c>
      <x:c r="D1326" t="str">
        <x:v>Insurance Claims and Policy Processing Clerks</x:v>
      </x:c>
      <x:c r="E1326" s="22" t="n">
        <x:v>160</x:v>
      </x:c>
      <x:c r="F1326" s="22" t="n">
        <x:v>53090</x:v>
      </x:c>
      <x:c r="G1326" s="22" t="n">
        <x:f>IF(OR(E1326="",F1326=""),"",E1326*F1326)</x:f>
        <x:v>8494400</x:v>
      </x:c>
      <x:c r="H1326" s="36" t="n">
        <x:v>0.9519</x:v>
      </x:c>
      <x:c r="I1326" s="22" t="n">
        <x:f>IF(G1326="","",IF(ISNUMBER(H1326),G1326,""))</x:f>
        <x:v>8494400</x:v>
      </x:c>
      <x:c r="J1326" s="22" t="n">
        <x:f>IF(I1326="","",I1326*H1326)</x:f>
        <x:v>8085819.359999999</x:v>
      </x:c>
      <x:c r="K1326" t="str">
        <x:f>IF(G1326="","MISSING OEWS",IF(ISNUMBER(H1326),"MATCHED","MISSING WHARTON"))</x:f>
        <x:v>MATCHED</x:v>
      </x:c>
    </x:row>
    <x:row r="1327">
      <x:c r="A1327" t="str">
        <x:v>31-33</x:v>
      </x:c>
      <x:c r="B1327" t="str">
        <x:v>Manufacturing</x:v>
      </x:c>
      <x:c r="C1327" t="str">
        <x:v>43-9051</x:v>
      </x:c>
      <x:c r="D1327" t="str">
        <x:v>Mail Clerks and Mail Machine Operators, Except Postal Service</x:v>
      </x:c>
      <x:c r="E1327" s="22" t="n">
        <x:v>4840</x:v>
      </x:c>
      <x:c r="F1327" s="22" t="n">
        <x:v>42860</x:v>
      </x:c>
      <x:c r="G1327" s="22" t="n">
        <x:f>IF(OR(E1327="",F1327=""),"",E1327*F1327)</x:f>
        <x:v>207442400</x:v>
      </x:c>
      <x:c r="H1327" s="36" t="n">
        <x:v>0.231</x:v>
      </x:c>
      <x:c r="I1327" s="22" t="n">
        <x:f>IF(G1327="","",IF(ISNUMBER(H1327),G1327,""))</x:f>
        <x:v>207442400</x:v>
      </x:c>
      <x:c r="J1327" s="22" t="n">
        <x:f>IF(I1327="","",I1327*H1327)</x:f>
        <x:v>47919194.400000006</x:v>
      </x:c>
      <x:c r="K1327" t="str">
        <x:f>IF(G1327="","MISSING OEWS",IF(ISNUMBER(H1327),"MATCHED","MISSING WHARTON"))</x:f>
        <x:v>MATCHED</x:v>
      </x:c>
    </x:row>
    <x:row r="1328">
      <x:c r="A1328" t="str">
        <x:v>31-33</x:v>
      </x:c>
      <x:c r="B1328" t="str">
        <x:v>Manufacturing</x:v>
      </x:c>
      <x:c r="C1328" t="str">
        <x:v>43-9061</x:v>
      </x:c>
      <x:c r="D1328" t="str">
        <x:v>Office Clerks, General</x:v>
      </x:c>
      <x:c r="E1328" s="22" t="n">
        <x:v>122750</x:v>
      </x:c>
      <x:c r="F1328" s="22" t="n">
        <x:v>48680</x:v>
      </x:c>
      <x:c r="G1328" s="22" t="n">
        <x:f>IF(OR(E1328="",F1328=""),"",E1328*F1328)</x:f>
        <x:v>5975470000</x:v>
      </x:c>
      <x:c r="H1328" s="36" t="n">
        <x:v>0.7452</x:v>
      </x:c>
      <x:c r="I1328" s="22" t="n">
        <x:f>IF(G1328="","",IF(ISNUMBER(H1328),G1328,""))</x:f>
        <x:v>5975470000</x:v>
      </x:c>
      <x:c r="J1328" s="22" t="n">
        <x:f>IF(I1328="","",I1328*H1328)</x:f>
        <x:v>4452920244</x:v>
      </x:c>
      <x:c r="K1328" t="str">
        <x:f>IF(G1328="","MISSING OEWS",IF(ISNUMBER(H1328),"MATCHED","MISSING WHARTON"))</x:f>
        <x:v>MATCHED</x:v>
      </x:c>
    </x:row>
    <x:row r="1329">
      <x:c r="A1329" t="str">
        <x:v>31-33</x:v>
      </x:c>
      <x:c r="B1329" t="str">
        <x:v>Manufacturing</x:v>
      </x:c>
      <x:c r="C1329" t="str">
        <x:v>43-9071</x:v>
      </x:c>
      <x:c r="D1329" t="str">
        <x:v>Office Machine Operators, Except Computer</x:v>
      </x:c>
      <x:c r="E1329" s="22" t="n">
        <x:v>1220</x:v>
      </x:c>
      <x:c r="F1329" s="22" t="n">
        <x:v>44010</x:v>
      </x:c>
      <x:c r="G1329" s="22" t="n">
        <x:f>IF(OR(E1329="",F1329=""),"",E1329*F1329)</x:f>
        <x:v>53692200</x:v>
      </x:c>
      <x:c r="H1329" s="36" t="n">
        <x:v>0.2639</x:v>
      </x:c>
      <x:c r="I1329" s="22" t="n">
        <x:f>IF(G1329="","",IF(ISNUMBER(H1329),G1329,""))</x:f>
        <x:v>53692200</x:v>
      </x:c>
      <x:c r="J1329" s="22" t="n">
        <x:f>IF(I1329="","",I1329*H1329)</x:f>
        <x:v>14169371.580000002</x:v>
      </x:c>
      <x:c r="K1329" t="str">
        <x:f>IF(G1329="","MISSING OEWS",IF(ISNUMBER(H1329),"MATCHED","MISSING WHARTON"))</x:f>
        <x:v>MATCHED</x:v>
      </x:c>
    </x:row>
    <x:row r="1330">
      <x:c r="A1330" t="str">
        <x:v>31-33</x:v>
      </x:c>
      <x:c r="B1330" t="str">
        <x:v>Manufacturing</x:v>
      </x:c>
      <x:c r="C1330" t="str">
        <x:v>43-9081</x:v>
      </x:c>
      <x:c r="D1330" t="str">
        <x:v>Proofreaders and Copy Markers</x:v>
      </x:c>
      <x:c r="E1330" s="22" t="n">
        <x:v>190</x:v>
      </x:c>
      <x:c r="F1330" s="22" t="n">
        <x:v>44100</x:v>
      </x:c>
      <x:c r="G1330" s="22" t="n">
        <x:f>IF(OR(E1330="",F1330=""),"",E1330*F1330)</x:f>
        <x:v>8379000</x:v>
      </x:c>
      <x:c r="H1330" s="36" t="n">
        <x:v>0.9273</x:v>
      </x:c>
      <x:c r="I1330" s="22" t="n">
        <x:f>IF(G1330="","",IF(ISNUMBER(H1330),G1330,""))</x:f>
        <x:v>8379000</x:v>
      </x:c>
      <x:c r="J1330" s="22" t="n">
        <x:f>IF(I1330="","",I1330*H1330)</x:f>
        <x:v>7769846.7</x:v>
      </x:c>
      <x:c r="K1330" t="str">
        <x:f>IF(G1330="","MISSING OEWS",IF(ISNUMBER(H1330),"MATCHED","MISSING WHARTON"))</x:f>
        <x:v>MATCHED</x:v>
      </x:c>
    </x:row>
    <x:row r="1331">
      <x:c r="A1331" t="str">
        <x:v>31-33</x:v>
      </x:c>
      <x:c r="B1331" t="str">
        <x:v>Manufacturing</x:v>
      </x:c>
      <x:c r="C1331" t="str">
        <x:v>43-9199</x:v>
      </x:c>
      <x:c r="D1331" t="str">
        <x:v>Office and Administrative Support Workers, All Other</x:v>
      </x:c>
      <x:c r="E1331" s="22" t="n">
        <x:v>3290</x:v>
      </x:c>
      <x:c r="F1331" s="22" t="n">
        <x:v>51640</x:v>
      </x:c>
      <x:c r="G1331" s="22" t="n">
        <x:f>IF(OR(E1331="",F1331=""),"",E1331*F1331)</x:f>
        <x:v>169895600</x:v>
      </x:c>
      <x:c r="H1331" s="36"/>
      <x:c r="I1331" s="22" t="str">
        <x:f>IF(G1331="","",IF(ISNUMBER(H1331),G1331,""))</x:f>
      </x:c>
      <x:c r="J1331" s="22" t="str">
        <x:f>IF(I1331="","",I1331*H1331)</x:f>
      </x:c>
      <x:c r="K1331" t="str">
        <x:f>IF(G1331="","MISSING OEWS",IF(ISNUMBER(H1331),"MATCHED","MISSING WHARTON"))</x:f>
        <x:v>MISSING WHARTON</x:v>
      </x:c>
    </x:row>
    <x:row r="1332">
      <x:c r="A1332" t="str">
        <x:v>31-33</x:v>
      </x:c>
      <x:c r="B1332" t="str">
        <x:v>Manufacturing</x:v>
      </x:c>
      <x:c r="C1332" t="str">
        <x:v>45-1011</x:v>
      </x:c>
      <x:c r="D1332" t="str">
        <x:v>First-Line Supervisors of Farming, Fishing, and Forestry Workers</x:v>
      </x:c>
      <x:c r="E1332" s="22" t="n">
        <x:v>1640</x:v>
      </x:c>
      <x:c r="F1332" s="22" t="n">
        <x:v>70470</x:v>
      </x:c>
      <x:c r="G1332" s="22" t="n">
        <x:f>IF(OR(E1332="",F1332=""),"",E1332*F1332)</x:f>
        <x:v>115570800</x:v>
      </x:c>
      <x:c r="H1332" s="36" t="n">
        <x:v>0.22</x:v>
      </x:c>
      <x:c r="I1332" s="22" t="n">
        <x:f>IF(G1332="","",IF(ISNUMBER(H1332),G1332,""))</x:f>
        <x:v>115570800</x:v>
      </x:c>
      <x:c r="J1332" s="22" t="n">
        <x:f>IF(I1332="","",I1332*H1332)</x:f>
        <x:v>25425576</x:v>
      </x:c>
      <x:c r="K1332" t="str">
        <x:f>IF(G1332="","MISSING OEWS",IF(ISNUMBER(H1332),"MATCHED","MISSING WHARTON"))</x:f>
        <x:v>MATCHED</x:v>
      </x:c>
    </x:row>
    <x:row r="1333">
      <x:c r="A1333" t="str">
        <x:v>31-33</x:v>
      </x:c>
      <x:c r="B1333" t="str">
        <x:v>Manufacturing</x:v>
      </x:c>
      <x:c r="C1333" t="str">
        <x:v>45-2011</x:v>
      </x:c>
      <x:c r="D1333" t="str">
        <x:v>Agricultural Inspectors</x:v>
      </x:c>
      <x:c r="E1333" s="22" t="n">
        <x:v>3510</x:v>
      </x:c>
      <x:c r="F1333" s="22" t="n">
        <x:v>46130</x:v>
      </x:c>
      <x:c r="G1333" s="22" t="n">
        <x:f>IF(OR(E1333="",F1333=""),"",E1333*F1333)</x:f>
        <x:v>161916300</x:v>
      </x:c>
      <x:c r="H1333" s="36" t="n">
        <x:v>0.15</x:v>
      </x:c>
      <x:c r="I1333" s="22" t="n">
        <x:f>IF(G1333="","",IF(ISNUMBER(H1333),G1333,""))</x:f>
        <x:v>161916300</x:v>
      </x:c>
      <x:c r="J1333" s="22" t="n">
        <x:f>IF(I1333="","",I1333*H1333)</x:f>
        <x:v>24287445</x:v>
      </x:c>
      <x:c r="K1333" t="str">
        <x:f>IF(G1333="","MISSING OEWS",IF(ISNUMBER(H1333),"MATCHED","MISSING WHARTON"))</x:f>
        <x:v>MATCHED</x:v>
      </x:c>
    </x:row>
    <x:row r="1334">
      <x:c r="A1334" t="str">
        <x:v>31-33</x:v>
      </x:c>
      <x:c r="B1334" t="str">
        <x:v>Manufacturing</x:v>
      </x:c>
      <x:c r="C1334" t="str">
        <x:v>45-2021</x:v>
      </x:c>
      <x:c r="D1334" t="str">
        <x:v>Animal Breeders</x:v>
      </x:c>
      <x:c r="E1334" s="22" t="n">
        <x:v>110</x:v>
      </x:c>
      <x:c r="F1334" s="22" t="n">
        <x:v>55970</x:v>
      </x:c>
      <x:c r="G1334" s="22" t="n">
        <x:f>IF(OR(E1334="",F1334=""),"",E1334*F1334)</x:f>
        <x:v>6156700</x:v>
      </x:c>
      <x:c r="H1334" s="36" t="n">
        <x:v>0.039599999999999996</x:v>
      </x:c>
      <x:c r="I1334" s="22" t="n">
        <x:f>IF(G1334="","",IF(ISNUMBER(H1334),G1334,""))</x:f>
        <x:v>6156700</x:v>
      </x:c>
      <x:c r="J1334" s="22" t="n">
        <x:f>IF(I1334="","",I1334*H1334)</x:f>
        <x:v>243805.31999999998</x:v>
      </x:c>
      <x:c r="K1334" t="str">
        <x:f>IF(G1334="","MISSING OEWS",IF(ISNUMBER(H1334),"MATCHED","MISSING WHARTON"))</x:f>
        <x:v>MATCHED</x:v>
      </x:c>
    </x:row>
    <x:row r="1335">
      <x:c r="A1335" t="str">
        <x:v>31-33</x:v>
      </x:c>
      <x:c r="B1335" t="str">
        <x:v>Manufacturing</x:v>
      </x:c>
      <x:c r="C1335" t="str">
        <x:v>45-2041</x:v>
      </x:c>
      <x:c r="D1335" t="str">
        <x:v>Graders and Sorters, Agricultural Products</x:v>
      </x:c>
      <x:c r="E1335" s="22" t="n">
        <x:v>11740</x:v>
      </x:c>
      <x:c r="F1335" s="22" t="n">
        <x:v>36470</x:v>
      </x:c>
      <x:c r="G1335" s="22" t="n">
        <x:f>IF(OR(E1335="",F1335=""),"",E1335*F1335)</x:f>
        <x:v>428157800</x:v>
      </x:c>
      <x:c r="H1335" s="36" t="n">
        <x:v>0.1583</x:v>
      </x:c>
      <x:c r="I1335" s="22" t="n">
        <x:f>IF(G1335="","",IF(ISNUMBER(H1335),G1335,""))</x:f>
        <x:v>428157800</x:v>
      </x:c>
      <x:c r="J1335" s="22" t="n">
        <x:f>IF(I1335="","",I1335*H1335)</x:f>
        <x:v>67777379.74</x:v>
      </x:c>
      <x:c r="K1335" t="str">
        <x:f>IF(G1335="","MISSING OEWS",IF(ISNUMBER(H1335),"MATCHED","MISSING WHARTON"))</x:f>
        <x:v>MATCHED</x:v>
      </x:c>
    </x:row>
    <x:row r="1336">
      <x:c r="A1336" t="str">
        <x:v>31-33</x:v>
      </x:c>
      <x:c r="B1336" t="str">
        <x:v>Manufacturing</x:v>
      </x:c>
      <x:c r="C1336" t="str">
        <x:v>45-2091</x:v>
      </x:c>
      <x:c r="D1336" t="str">
        <x:v>Agricultural Equipment Operators</x:v>
      </x:c>
      <x:c r="E1336" s="22" t="n">
        <x:v>1770</x:v>
      </x:c>
      <x:c r="F1336" s="22" t="n">
        <x:v>46650</x:v>
      </x:c>
      <x:c r="G1336" s="22" t="n">
        <x:f>IF(OR(E1336="",F1336=""),"",E1336*F1336)</x:f>
        <x:v>82570500</x:v>
      </x:c>
      <x:c r="H1336" s="36" t="n">
        <x:v>0.0559</x:v>
      </x:c>
      <x:c r="I1336" s="22" t="n">
        <x:f>IF(G1336="","",IF(ISNUMBER(H1336),G1336,""))</x:f>
        <x:v>82570500</x:v>
      </x:c>
      <x:c r="J1336" s="22" t="n">
        <x:f>IF(I1336="","",I1336*H1336)</x:f>
        <x:v>4615690.95</x:v>
      </x:c>
      <x:c r="K1336" t="str">
        <x:f>IF(G1336="","MISSING OEWS",IF(ISNUMBER(H1336),"MATCHED","MISSING WHARTON"))</x:f>
        <x:v>MATCHED</x:v>
      </x:c>
    </x:row>
    <x:row r="1337">
      <x:c r="A1337" t="str">
        <x:v>31-33</x:v>
      </x:c>
      <x:c r="B1337" t="str">
        <x:v>Manufacturing</x:v>
      </x:c>
      <x:c r="C1337" t="str">
        <x:v>45-2092</x:v>
      </x:c>
      <x:c r="D1337" t="str">
        <x:v>Farmworkers and Laborers, Crop, Nursery, and Greenhouse</x:v>
      </x:c>
      <x:c r="E1337" s="22" t="n">
        <x:v>6980</x:v>
      </x:c>
      <x:c r="F1337" s="22" t="n">
        <x:v>40680</x:v>
      </x:c>
      <x:c r="G1337" s="22" t="n">
        <x:f>IF(OR(E1337="",F1337=""),"",E1337*F1337)</x:f>
        <x:v>283946400</x:v>
      </x:c>
      <x:c r="H1337" s="36" t="n">
        <x:v>0.0633</x:v>
      </x:c>
      <x:c r="I1337" s="22" t="n">
        <x:f>IF(G1337="","",IF(ISNUMBER(H1337),G1337,""))</x:f>
        <x:v>283946400</x:v>
      </x:c>
      <x:c r="J1337" s="22" t="n">
        <x:f>IF(I1337="","",I1337*H1337)</x:f>
        <x:v>17973807.119999997</x:v>
      </x:c>
      <x:c r="K1337" t="str">
        <x:f>IF(G1337="","MISSING OEWS",IF(ISNUMBER(H1337),"MATCHED","MISSING WHARTON"))</x:f>
        <x:v>MATCHED</x:v>
      </x:c>
    </x:row>
    <x:row r="1338">
      <x:c r="A1338" t="str">
        <x:v>31-33</x:v>
      </x:c>
      <x:c r="B1338" t="str">
        <x:v>Manufacturing</x:v>
      </x:c>
      <x:c r="C1338" t="str">
        <x:v>45-2093</x:v>
      </x:c>
      <x:c r="D1338" t="str">
        <x:v>Farmworkers, Farm, Ranch, and Aquacultural Animals</x:v>
      </x:c>
      <x:c r="E1338" s="22" t="n">
        <x:v>2300</x:v>
      </x:c>
      <x:c r="F1338" s="22" t="n">
        <x:v>42850</x:v>
      </x:c>
      <x:c r="G1338" s="22" t="n">
        <x:f>IF(OR(E1338="",F1338=""),"",E1338*F1338)</x:f>
        <x:v>98555000</x:v>
      </x:c>
      <x:c r="H1338" s="36" t="n">
        <x:v>0.0864</x:v>
      </x:c>
      <x:c r="I1338" s="22" t="n">
        <x:f>IF(G1338="","",IF(ISNUMBER(H1338),G1338,""))</x:f>
        <x:v>98555000</x:v>
      </x:c>
      <x:c r="J1338" s="22" t="n">
        <x:f>IF(I1338="","",I1338*H1338)</x:f>
        <x:v>8515152</x:v>
      </x:c>
      <x:c r="K1338" t="str">
        <x:f>IF(G1338="","MISSING OEWS",IF(ISNUMBER(H1338),"MATCHED","MISSING WHARTON"))</x:f>
        <x:v>MATCHED</x:v>
      </x:c>
    </x:row>
    <x:row r="1339">
      <x:c r="A1339" t="str">
        <x:v>31-33</x:v>
      </x:c>
      <x:c r="B1339" t="str">
        <x:v>Manufacturing</x:v>
      </x:c>
      <x:c r="C1339" t="str">
        <x:v>45-2099</x:v>
      </x:c>
      <x:c r="D1339" t="str">
        <x:v>Agricultural Workers, All Other</x:v>
      </x:c>
      <x:c r="E1339" s="22" t="n">
        <x:v>250</x:v>
      </x:c>
      <x:c r="F1339" s="22" t="n">
        <x:v>39670</x:v>
      </x:c>
      <x:c r="G1339" s="22" t="n">
        <x:f>IF(OR(E1339="",F1339=""),"",E1339*F1339)</x:f>
        <x:v>9917500</x:v>
      </x:c>
      <x:c r="H1339" s="36"/>
      <x:c r="I1339" s="22" t="str">
        <x:f>IF(G1339="","",IF(ISNUMBER(H1339),G1339,""))</x:f>
      </x:c>
      <x:c r="J1339" s="22" t="str">
        <x:f>IF(I1339="","",I1339*H1339)</x:f>
      </x:c>
      <x:c r="K1339" t="str">
        <x:f>IF(G1339="","MISSING OEWS",IF(ISNUMBER(H1339),"MATCHED","MISSING WHARTON"))</x:f>
        <x:v>MISSING WHARTON</x:v>
      </x:c>
    </x:row>
    <x:row r="1340">
      <x:c r="A1340" t="str">
        <x:v>31-33</x:v>
      </x:c>
      <x:c r="B1340" t="str">
        <x:v>Manufacturing</x:v>
      </x:c>
      <x:c r="C1340" t="str">
        <x:v>45-4022</x:v>
      </x:c>
      <x:c r="D1340" t="str">
        <x:v>Logging Equipment Operators</x:v>
      </x:c>
      <x:c r="E1340" s="22" t="n">
        <x:v>2960</x:v>
      </x:c>
      <x:c r="F1340" s="22" t="n">
        <x:v>44020</x:v>
      </x:c>
      <x:c r="G1340" s="22" t="n">
        <x:f>IF(OR(E1340="",F1340=""),"",E1340*F1340)</x:f>
        <x:v>130299200</x:v>
      </x:c>
      <x:c r="H1340" s="36" t="n">
        <x:v>0.21109999999999998</x:v>
      </x:c>
      <x:c r="I1340" s="22" t="n">
        <x:f>IF(G1340="","",IF(ISNUMBER(H1340),G1340,""))</x:f>
        <x:v>130299200</x:v>
      </x:c>
      <x:c r="J1340" s="22" t="n">
        <x:f>IF(I1340="","",I1340*H1340)</x:f>
        <x:v>27506161.119999997</x:v>
      </x:c>
      <x:c r="K1340" t="str">
        <x:f>IF(G1340="","MISSING OEWS",IF(ISNUMBER(H1340),"MATCHED","MISSING WHARTON"))</x:f>
        <x:v>MATCHED</x:v>
      </x:c>
    </x:row>
    <x:row r="1341">
      <x:c r="A1341" t="str">
        <x:v>31-33</x:v>
      </x:c>
      <x:c r="B1341" t="str">
        <x:v>Manufacturing</x:v>
      </x:c>
      <x:c r="C1341" t="str">
        <x:v>45-4023</x:v>
      </x:c>
      <x:c r="D1341" t="str">
        <x:v>Log Graders and Scalers</x:v>
      </x:c>
      <x:c r="E1341" s="22" t="n">
        <x:v>2610</x:v>
      </x:c>
      <x:c r="F1341" s="22" t="n">
        <x:v>46330</x:v>
      </x:c>
      <x:c r="G1341" s="22" t="n">
        <x:f>IF(OR(E1341="",F1341=""),"",E1341*F1341)</x:f>
        <x:v>120921300</x:v>
      </x:c>
      <x:c r="H1341" s="36" t="n">
        <x:v>0.1462</x:v>
      </x:c>
      <x:c r="I1341" s="22" t="n">
        <x:f>IF(G1341="","",IF(ISNUMBER(H1341),G1341,""))</x:f>
        <x:v>120921300</x:v>
      </x:c>
      <x:c r="J1341" s="22" t="n">
        <x:f>IF(I1341="","",I1341*H1341)</x:f>
        <x:v>17678694.06</x:v>
      </x:c>
      <x:c r="K1341" t="str">
        <x:f>IF(G1341="","MISSING OEWS",IF(ISNUMBER(H1341),"MATCHED","MISSING WHARTON"))</x:f>
        <x:v>MATCHED</x:v>
      </x:c>
    </x:row>
    <x:row r="1342">
      <x:c r="A1342" t="str">
        <x:v>31-33</x:v>
      </x:c>
      <x:c r="B1342" t="str">
        <x:v>Manufacturing</x:v>
      </x:c>
      <x:c r="C1342" t="str">
        <x:v>45-4029</x:v>
      </x:c>
      <x:c r="D1342" t="str">
        <x:v>Logging Workers, All Other</x:v>
      </x:c>
      <x:c r="E1342" s="22" t="n">
        <x:v>160</x:v>
      </x:c>
      <x:c r="F1342" s="22" t="n">
        <x:v>49090</x:v>
      </x:c>
      <x:c r="G1342" s="22" t="n">
        <x:f>IF(OR(E1342="",F1342=""),"",E1342*F1342)</x:f>
        <x:v>7854400</x:v>
      </x:c>
      <x:c r="H1342" s="36"/>
      <x:c r="I1342" s="22" t="str">
        <x:f>IF(G1342="","",IF(ISNUMBER(H1342),G1342,""))</x:f>
      </x:c>
      <x:c r="J1342" s="22" t="str">
        <x:f>IF(I1342="","",I1342*H1342)</x:f>
      </x:c>
      <x:c r="K1342" t="str">
        <x:f>IF(G1342="","MISSING OEWS",IF(ISNUMBER(H1342),"MATCHED","MISSING WHARTON"))</x:f>
        <x:v>MISSING WHARTON</x:v>
      </x:c>
    </x:row>
    <x:row r="1343">
      <x:c r="A1343" t="str">
        <x:v>31-33</x:v>
      </x:c>
      <x:c r="B1343" t="str">
        <x:v>Manufacturing</x:v>
      </x:c>
      <x:c r="C1343" t="str">
        <x:v>47-1011</x:v>
      </x:c>
      <x:c r="D1343" t="str">
        <x:v>First-Line Supervisors of Construction Trades and Extraction Workers</x:v>
      </x:c>
      <x:c r="E1343" s="22" t="n">
        <x:v>16110</x:v>
      </x:c>
      <x:c r="F1343" s="22" t="n">
        <x:v>83580</x:v>
      </x:c>
      <x:c r="G1343" s="22" t="n">
        <x:f>IF(OR(E1343="",F1343=""),"",E1343*F1343)</x:f>
        <x:v>1346473800</x:v>
      </x:c>
      <x:c r="H1343" s="36" t="n">
        <x:v>0.265</x:v>
      </x:c>
      <x:c r="I1343" s="22" t="n">
        <x:f>IF(G1343="","",IF(ISNUMBER(H1343),G1343,""))</x:f>
        <x:v>1346473800</x:v>
      </x:c>
      <x:c r="J1343" s="22" t="n">
        <x:f>IF(I1343="","",I1343*H1343)</x:f>
        <x:v>356815557</x:v>
      </x:c>
      <x:c r="K1343" t="str">
        <x:f>IF(G1343="","MISSING OEWS",IF(ISNUMBER(H1343),"MATCHED","MISSING WHARTON"))</x:f>
        <x:v>MATCHED</x:v>
      </x:c>
    </x:row>
    <x:row r="1344">
      <x:c r="A1344" t="str">
        <x:v>31-33</x:v>
      </x:c>
      <x:c r="B1344" t="str">
        <x:v>Manufacturing</x:v>
      </x:c>
      <x:c r="C1344" t="str">
        <x:v>47-2011</x:v>
      </x:c>
      <x:c r="D1344" t="str">
        <x:v>Boilermakers</x:v>
      </x:c>
      <x:c r="E1344" s="22" t="n">
        <x:v>1450</x:v>
      </x:c>
      <x:c r="F1344" s="22" t="n">
        <x:v>78140</x:v>
      </x:c>
      <x:c r="G1344" s="22" t="n">
        <x:f>IF(OR(E1344="",F1344=""),"",E1344*F1344)</x:f>
        <x:v>113303000</x:v>
      </x:c>
      <x:c r="H1344" s="36" t="n">
        <x:v>0</x:v>
      </x:c>
      <x:c r="I1344" s="22" t="n">
        <x:f>IF(G1344="","",IF(ISNUMBER(H1344),G1344,""))</x:f>
        <x:v>113303000</x:v>
      </x:c>
      <x:c r="J1344" s="22" t="n">
        <x:f>IF(I1344="","",I1344*H1344)</x:f>
        <x:v>0</x:v>
      </x:c>
      <x:c r="K1344" t="str">
        <x:f>IF(G1344="","MISSING OEWS",IF(ISNUMBER(H1344),"MATCHED","MISSING WHARTON"))</x:f>
        <x:v>MATCHED</x:v>
      </x:c>
    </x:row>
    <x:row r="1345">
      <x:c r="A1345" t="str">
        <x:v>31-33</x:v>
      </x:c>
      <x:c r="B1345" t="str">
        <x:v>Manufacturing</x:v>
      </x:c>
      <x:c r="C1345" t="str">
        <x:v>47-2021</x:v>
      </x:c>
      <x:c r="D1345" t="str">
        <x:v>Brickmasons and Blockmasons</x:v>
      </x:c>
      <x:c r="E1345" s="22" t="n">
        <x:v>560</x:v>
      </x:c>
      <x:c r="F1345" s="22" t="n">
        <x:v>55130</x:v>
      </x:c>
      <x:c r="G1345" s="22" t="n">
        <x:f>IF(OR(E1345="",F1345=""),"",E1345*F1345)</x:f>
        <x:v>30872800</x:v>
      </x:c>
      <x:c r="H1345" s="36" t="n">
        <x:v>0.05</x:v>
      </x:c>
      <x:c r="I1345" s="22" t="n">
        <x:f>IF(G1345="","",IF(ISNUMBER(H1345),G1345,""))</x:f>
        <x:v>30872800</x:v>
      </x:c>
      <x:c r="J1345" s="22" t="n">
        <x:f>IF(I1345="","",I1345*H1345)</x:f>
        <x:v>1543640</x:v>
      </x:c>
      <x:c r="K1345" t="str">
        <x:f>IF(G1345="","MISSING OEWS",IF(ISNUMBER(H1345),"MATCHED","MISSING WHARTON"))</x:f>
        <x:v>MATCHED</x:v>
      </x:c>
    </x:row>
    <x:row r="1346">
      <x:c r="A1346" t="str">
        <x:v>31-33</x:v>
      </x:c>
      <x:c r="B1346" t="str">
        <x:v>Manufacturing</x:v>
      </x:c>
      <x:c r="C1346" t="str">
        <x:v>47-2022</x:v>
      </x:c>
      <x:c r="D1346" t="str">
        <x:v>Stonemasons</x:v>
      </x:c>
      <x:c r="E1346" s="22" t="n">
        <x:v>540</x:v>
      </x:c>
      <x:c r="F1346" s="22" t="n">
        <x:v>50590</x:v>
      </x:c>
      <x:c r="G1346" s="22" t="n">
        <x:f>IF(OR(E1346="",F1346=""),"",E1346*F1346)</x:f>
        <x:v>27318600</x:v>
      </x:c>
      <x:c r="H1346" s="36" t="n">
        <x:v>0</x:v>
      </x:c>
      <x:c r="I1346" s="22" t="n">
        <x:f>IF(G1346="","",IF(ISNUMBER(H1346),G1346,""))</x:f>
        <x:v>27318600</x:v>
      </x:c>
      <x:c r="J1346" s="22" t="n">
        <x:f>IF(I1346="","",I1346*H1346)</x:f>
        <x:v>0</x:v>
      </x:c>
      <x:c r="K1346" t="str">
        <x:f>IF(G1346="","MISSING OEWS",IF(ISNUMBER(H1346),"MATCHED","MISSING WHARTON"))</x:f>
        <x:v>MATCHED</x:v>
      </x:c>
    </x:row>
    <x:row r="1347">
      <x:c r="A1347" t="str">
        <x:v>31-33</x:v>
      </x:c>
      <x:c r="B1347" t="str">
        <x:v>Manufacturing</x:v>
      </x:c>
      <x:c r="C1347" t="str">
        <x:v>47-2031</x:v>
      </x:c>
      <x:c r="D1347" t="str">
        <x:v>Carpenters</x:v>
      </x:c>
      <x:c r="E1347" s="22" t="n">
        <x:v>29180</x:v>
      </x:c>
      <x:c r="F1347" s="22" t="n">
        <x:v>54910</x:v>
      </x:c>
      <x:c r="G1347" s="22" t="n">
        <x:f>IF(OR(E1347="",F1347=""),"",E1347*F1347)</x:f>
        <x:v>1602273800</x:v>
      </x:c>
      <x:c r="H1347" s="36" t="n">
        <x:v>0.081</x:v>
      </x:c>
      <x:c r="I1347" s="22" t="n">
        <x:f>IF(G1347="","",IF(ISNUMBER(H1347),G1347,""))</x:f>
        <x:v>1602273800</x:v>
      </x:c>
      <x:c r="J1347" s="22" t="n">
        <x:f>IF(I1347="","",I1347*H1347)</x:f>
        <x:v>129784177.8</x:v>
      </x:c>
      <x:c r="K1347" t="str">
        <x:f>IF(G1347="","MISSING OEWS",IF(ISNUMBER(H1347),"MATCHED","MISSING WHARTON"))</x:f>
        <x:v>MATCHED</x:v>
      </x:c>
    </x:row>
    <x:row r="1348">
      <x:c r="A1348" t="str">
        <x:v>31-33</x:v>
      </x:c>
      <x:c r="B1348" t="str">
        <x:v>Manufacturing</x:v>
      </x:c>
      <x:c r="C1348" t="str">
        <x:v>47-2041</x:v>
      </x:c>
      <x:c r="D1348" t="str">
        <x:v>Carpet Installers</x:v>
      </x:c>
      <x:c r="E1348" s="22" t="n">
        <x:v>90</x:v>
      </x:c>
      <x:c r="F1348" s="22" t="n">
        <x:v>48440</x:v>
      </x:c>
      <x:c r="G1348" s="22" t="n">
        <x:f>IF(OR(E1348="",F1348=""),"",E1348*F1348)</x:f>
        <x:v>4359600</x:v>
      </x:c>
      <x:c r="H1348" s="36" t="n">
        <x:v>0.0438</x:v>
      </x:c>
      <x:c r="I1348" s="22" t="n">
        <x:f>IF(G1348="","",IF(ISNUMBER(H1348),G1348,""))</x:f>
        <x:v>4359600</x:v>
      </x:c>
      <x:c r="J1348" s="22" t="n">
        <x:f>IF(I1348="","",I1348*H1348)</x:f>
        <x:v>190950.47999999998</x:v>
      </x:c>
      <x:c r="K1348" t="str">
        <x:f>IF(G1348="","MISSING OEWS",IF(ISNUMBER(H1348),"MATCHED","MISSING WHARTON"))</x:f>
        <x:v>MATCHED</x:v>
      </x:c>
    </x:row>
    <x:row r="1349">
      <x:c r="A1349" t="str">
        <x:v>31-33</x:v>
      </x:c>
      <x:c r="B1349" t="str">
        <x:v>Manufacturing</x:v>
      </x:c>
      <x:c r="C1349" t="str">
        <x:v>47-2042</x:v>
      </x:c>
      <x:c r="D1349" t="str">
        <x:v>Floor Layers, Except Carpet, Wood, and Hard Tiles</x:v>
      </x:c>
      <x:c r="E1349" s="22" t="n">
        <x:v>800</x:v>
      </x:c>
      <x:c r="F1349" s="22" t="n">
        <x:v>47460</x:v>
      </x:c>
      <x:c r="G1349" s="22" t="n">
        <x:f>IF(OR(E1349="",F1349=""),"",E1349*F1349)</x:f>
        <x:v>37968000</x:v>
      </x:c>
      <x:c r="H1349" s="36" t="n">
        <x:v>0</x:v>
      </x:c>
      <x:c r="I1349" s="22" t="n">
        <x:f>IF(G1349="","",IF(ISNUMBER(H1349),G1349,""))</x:f>
        <x:v>37968000</x:v>
      </x:c>
      <x:c r="J1349" s="22" t="n">
        <x:f>IF(I1349="","",I1349*H1349)</x:f>
        <x:v>0</x:v>
      </x:c>
      <x:c r="K1349" t="str">
        <x:f>IF(G1349="","MISSING OEWS",IF(ISNUMBER(H1349),"MATCHED","MISSING WHARTON"))</x:f>
        <x:v>MATCHED</x:v>
      </x:c>
    </x:row>
    <x:row r="1350">
      <x:c r="A1350" t="str">
        <x:v>31-33</x:v>
      </x:c>
      <x:c r="B1350" t="str">
        <x:v>Manufacturing</x:v>
      </x:c>
      <x:c r="C1350" t="str">
        <x:v>47-2043</x:v>
      </x:c>
      <x:c r="D1350" t="str">
        <x:v>Floor Sanders and Finishers</x:v>
      </x:c>
      <x:c r="E1350" s="22" t="n">
        <x:v>60</x:v>
      </x:c>
      <x:c r="F1350" s="22" t="n">
        <x:v>40670</x:v>
      </x:c>
      <x:c r="G1350" s="22" t="n">
        <x:f>IF(OR(E1350="",F1350=""),"",E1350*F1350)</x:f>
        <x:v>2440200</x:v>
      </x:c>
      <x:c r="H1350" s="36" t="n">
        <x:v>0</x:v>
      </x:c>
      <x:c r="I1350" s="22" t="n">
        <x:f>IF(G1350="","",IF(ISNUMBER(H1350),G1350,""))</x:f>
        <x:v>2440200</x:v>
      </x:c>
      <x:c r="J1350" s="22" t="n">
        <x:f>IF(I1350="","",I1350*H1350)</x:f>
        <x:v>0</x:v>
      </x:c>
      <x:c r="K1350" t="str">
        <x:f>IF(G1350="","MISSING OEWS",IF(ISNUMBER(H1350),"MATCHED","MISSING WHARTON"))</x:f>
        <x:v>MATCHED</x:v>
      </x:c>
    </x:row>
    <x:row r="1351">
      <x:c r="A1351" t="str">
        <x:v>31-33</x:v>
      </x:c>
      <x:c r="B1351" t="str">
        <x:v>Manufacturing</x:v>
      </x:c>
      <x:c r="C1351" t="str">
        <x:v>47-2044</x:v>
      </x:c>
      <x:c r="D1351" t="str">
        <x:v>Tile and Stone Setters</x:v>
      </x:c>
      <x:c r="E1351" s="22" t="n">
        <x:v>4840</x:v>
      </x:c>
      <x:c r="F1351" s="22" t="n">
        <x:v>50300</x:v>
      </x:c>
      <x:c r="G1351" s="22" t="n">
        <x:f>IF(OR(E1351="",F1351=""),"",E1351*F1351)</x:f>
        <x:v>243452000</x:v>
      </x:c>
      <x:c r="H1351" s="36" t="n">
        <x:v>0.027999999999999997</x:v>
      </x:c>
      <x:c r="I1351" s="22" t="n">
        <x:f>IF(G1351="","",IF(ISNUMBER(H1351),G1351,""))</x:f>
        <x:v>243452000</x:v>
      </x:c>
      <x:c r="J1351" s="22" t="n">
        <x:f>IF(I1351="","",I1351*H1351)</x:f>
        <x:v>6816655.999999999</x:v>
      </x:c>
      <x:c r="K1351" t="str">
        <x:f>IF(G1351="","MISSING OEWS",IF(ISNUMBER(H1351),"MATCHED","MISSING WHARTON"))</x:f>
        <x:v>MATCHED</x:v>
      </x:c>
    </x:row>
    <x:row r="1352">
      <x:c r="A1352" t="str">
        <x:v>31-33</x:v>
      </x:c>
      <x:c r="B1352" t="str">
        <x:v>Manufacturing</x:v>
      </x:c>
      <x:c r="C1352" t="str">
        <x:v>47-2051</x:v>
      </x:c>
      <x:c r="D1352" t="str">
        <x:v>Cement Masons and Concrete Finishers</x:v>
      </x:c>
      <x:c r="E1352" s="22" t="n">
        <x:v>3580</x:v>
      </x:c>
      <x:c r="F1352" s="22" t="n">
        <x:v>51030</x:v>
      </x:c>
      <x:c r="G1352" s="22" t="n">
        <x:f>IF(OR(E1352="",F1352=""),"",E1352*F1352)</x:f>
        <x:v>182687400</x:v>
      </x:c>
      <x:c r="H1352" s="36" t="n">
        <x:v>0</x:v>
      </x:c>
      <x:c r="I1352" s="22" t="n">
        <x:f>IF(G1352="","",IF(ISNUMBER(H1352),G1352,""))</x:f>
        <x:v>182687400</x:v>
      </x:c>
      <x:c r="J1352" s="22" t="n">
        <x:f>IF(I1352="","",I1352*H1352)</x:f>
        <x:v>0</x:v>
      </x:c>
      <x:c r="K1352" t="str">
        <x:f>IF(G1352="","MISSING OEWS",IF(ISNUMBER(H1352),"MATCHED","MISSING WHARTON"))</x:f>
        <x:v>MATCHED</x:v>
      </x:c>
    </x:row>
    <x:row r="1353">
      <x:c r="A1353" t="str">
        <x:v>31-33</x:v>
      </x:c>
      <x:c r="B1353" t="str">
        <x:v>Manufacturing</x:v>
      </x:c>
      <x:c r="C1353" t="str">
        <x:v>47-2061</x:v>
      </x:c>
      <x:c r="D1353" t="str">
        <x:v>Construction Laborers</x:v>
      </x:c>
      <x:c r="E1353" s="22" t="n">
        <x:v>16430</x:v>
      </x:c>
      <x:c r="F1353" s="22" t="n">
        <x:v>46840</x:v>
      </x:c>
      <x:c r="G1353" s="22" t="n">
        <x:f>IF(OR(E1353="",F1353=""),"",E1353*F1353)</x:f>
        <x:v>769581200</x:v>
      </x:c>
      <x:c r="H1353" s="36" t="n">
        <x:v>0.0297</x:v>
      </x:c>
      <x:c r="I1353" s="22" t="n">
        <x:f>IF(G1353="","",IF(ISNUMBER(H1353),G1353,""))</x:f>
        <x:v>769581200</x:v>
      </x:c>
      <x:c r="J1353" s="22" t="n">
        <x:f>IF(I1353="","",I1353*H1353)</x:f>
        <x:v>22856561.64</x:v>
      </x:c>
      <x:c r="K1353" t="str">
        <x:f>IF(G1353="","MISSING OEWS",IF(ISNUMBER(H1353),"MATCHED","MISSING WHARTON"))</x:f>
        <x:v>MATCHED</x:v>
      </x:c>
    </x:row>
    <x:row r="1354">
      <x:c r="A1354" t="str">
        <x:v>31-33</x:v>
      </x:c>
      <x:c r="B1354" t="str">
        <x:v>Manufacturing</x:v>
      </x:c>
      <x:c r="C1354" t="str">
        <x:v>47-2071</x:v>
      </x:c>
      <x:c r="D1354" t="str">
        <x:v>Paving, Surfacing, and Tamping Equipment Operators</x:v>
      </x:c>
      <x:c r="E1354" s="22" t="n">
        <x:v>2300</x:v>
      </x:c>
      <x:c r="F1354" s="22" t="n">
        <x:v>60510</x:v>
      </x:c>
      <x:c r="G1354" s="22" t="n">
        <x:f>IF(OR(E1354="",F1354=""),"",E1354*F1354)</x:f>
        <x:v>139173000</x:v>
      </x:c>
      <x:c r="H1354" s="36" t="n">
        <x:v>0</x:v>
      </x:c>
      <x:c r="I1354" s="22" t="n">
        <x:f>IF(G1354="","",IF(ISNUMBER(H1354),G1354,""))</x:f>
        <x:v>139173000</x:v>
      </x:c>
      <x:c r="J1354" s="22" t="n">
        <x:f>IF(I1354="","",I1354*H1354)</x:f>
        <x:v>0</x:v>
      </x:c>
      <x:c r="K1354" t="str">
        <x:f>IF(G1354="","MISSING OEWS",IF(ISNUMBER(H1354),"MATCHED","MISSING WHARTON"))</x:f>
        <x:v>MATCHED</x:v>
      </x:c>
    </x:row>
    <x:row r="1355">
      <x:c r="A1355" t="str">
        <x:v>31-33</x:v>
      </x:c>
      <x:c r="B1355" t="str">
        <x:v>Manufacturing</x:v>
      </x:c>
      <x:c r="C1355" t="str">
        <x:v>47-2073</x:v>
      </x:c>
      <x:c r="D1355" t="str">
        <x:v>Operating Engineers and Other Construction Equipment Operators</x:v>
      </x:c>
      <x:c r="E1355" s="22" t="n">
        <x:v>9540</x:v>
      </x:c>
      <x:c r="F1355" s="22" t="n">
        <x:v>60180</x:v>
      </x:c>
      <x:c r="G1355" s="22" t="n">
        <x:f>IF(OR(E1355="",F1355=""),"",E1355*F1355)</x:f>
        <x:v>574117200</x:v>
      </x:c>
      <x:c r="H1355" s="36" t="n">
        <x:v>0.058899999999999994</x:v>
      </x:c>
      <x:c r="I1355" s="22" t="n">
        <x:f>IF(G1355="","",IF(ISNUMBER(H1355),G1355,""))</x:f>
        <x:v>574117200</x:v>
      </x:c>
      <x:c r="J1355" s="22" t="n">
        <x:f>IF(I1355="","",I1355*H1355)</x:f>
        <x:v>33815503.08</x:v>
      </x:c>
      <x:c r="K1355" t="str">
        <x:f>IF(G1355="","MISSING OEWS",IF(ISNUMBER(H1355),"MATCHED","MISSING WHARTON"))</x:f>
        <x:v>MATCHED</x:v>
      </x:c>
    </x:row>
    <x:row r="1356">
      <x:c r="A1356" t="str">
        <x:v>31-33</x:v>
      </x:c>
      <x:c r="B1356" t="str">
        <x:v>Manufacturing</x:v>
      </x:c>
      <x:c r="C1356" t="str">
        <x:v>47-2081</x:v>
      </x:c>
      <x:c r="D1356" t="str">
        <x:v>Drywall and Ceiling Tile Installers</x:v>
      </x:c>
      <x:c r="E1356" s="22" t="n">
        <x:v>790</x:v>
      </x:c>
      <x:c r="F1356" s="22" t="n">
        <x:v>46520</x:v>
      </x:c>
      <x:c r="G1356" s="22" t="n">
        <x:f>IF(OR(E1356="",F1356=""),"",E1356*F1356)</x:f>
        <x:v>36750800</x:v>
      </x:c>
      <x:c r="H1356" s="36" t="n">
        <x:v>0</x:v>
      </x:c>
      <x:c r="I1356" s="22" t="n">
        <x:f>IF(G1356="","",IF(ISNUMBER(H1356),G1356,""))</x:f>
        <x:v>36750800</x:v>
      </x:c>
      <x:c r="J1356" s="22" t="n">
        <x:f>IF(I1356="","",I1356*H1356)</x:f>
        <x:v>0</x:v>
      </x:c>
      <x:c r="K1356" t="str">
        <x:f>IF(G1356="","MISSING OEWS",IF(ISNUMBER(H1356),"MATCHED","MISSING WHARTON"))</x:f>
        <x:v>MATCHED</x:v>
      </x:c>
    </x:row>
    <x:row r="1357">
      <x:c r="A1357" t="str">
        <x:v>31-33</x:v>
      </x:c>
      <x:c r="B1357" t="str">
        <x:v>Manufacturing</x:v>
      </x:c>
      <x:c r="C1357" t="str">
        <x:v>47-2082</x:v>
      </x:c>
      <x:c r="D1357" t="str">
        <x:v>Tapers</x:v>
      </x:c>
      <x:c r="E1357" s="22" t="n">
        <x:v>70</x:v>
      </x:c>
      <x:c r="F1357" s="22" t="n">
        <x:v>45080</x:v>
      </x:c>
      <x:c r="G1357" s="22" t="n">
        <x:f>IF(OR(E1357="",F1357=""),"",E1357*F1357)</x:f>
        <x:v>3155600</x:v>
      </x:c>
      <x:c r="H1357" s="36" t="n">
        <x:v>0</x:v>
      </x:c>
      <x:c r="I1357" s="22" t="n">
        <x:f>IF(G1357="","",IF(ISNUMBER(H1357),G1357,""))</x:f>
        <x:v>3155600</x:v>
      </x:c>
      <x:c r="J1357" s="22" t="n">
        <x:f>IF(I1357="","",I1357*H1357)</x:f>
        <x:v>0</x:v>
      </x:c>
      <x:c r="K1357" t="str">
        <x:f>IF(G1357="","MISSING OEWS",IF(ISNUMBER(H1357),"MATCHED","MISSING WHARTON"))</x:f>
        <x:v>MATCHED</x:v>
      </x:c>
    </x:row>
    <x:row r="1358">
      <x:c r="A1358" t="str">
        <x:v>31-33</x:v>
      </x:c>
      <x:c r="B1358" t="str">
        <x:v>Manufacturing</x:v>
      </x:c>
      <x:c r="C1358" t="str">
        <x:v>47-2111</x:v>
      </x:c>
      <x:c r="D1358" t="str">
        <x:v>Electricians</x:v>
      </x:c>
      <x:c r="E1358" s="22" t="n">
        <x:v>52590</x:v>
      </x:c>
      <x:c r="F1358" s="22" t="n">
        <x:v>73160</x:v>
      </x:c>
      <x:c r="G1358" s="22" t="n">
        <x:f>IF(OR(E1358="",F1358=""),"",E1358*F1358)</x:f>
        <x:v>3847484400</x:v>
      </x:c>
      <x:c r="H1358" s="36" t="n">
        <x:v>0.0786</x:v>
      </x:c>
      <x:c r="I1358" s="22" t="n">
        <x:f>IF(G1358="","",IF(ISNUMBER(H1358),G1358,""))</x:f>
        <x:v>3847484400</x:v>
      </x:c>
      <x:c r="J1358" s="22" t="n">
        <x:f>IF(I1358="","",I1358*H1358)</x:f>
        <x:v>302412273.84000003</x:v>
      </x:c>
      <x:c r="K1358" t="str">
        <x:f>IF(G1358="","MISSING OEWS",IF(ISNUMBER(H1358),"MATCHED","MISSING WHARTON"))</x:f>
        <x:v>MATCHED</x:v>
      </x:c>
    </x:row>
    <x:row r="1359">
      <x:c r="A1359" t="str">
        <x:v>31-33</x:v>
      </x:c>
      <x:c r="B1359" t="str">
        <x:v>Manufacturing</x:v>
      </x:c>
      <x:c r="C1359" t="str">
        <x:v>47-2121</x:v>
      </x:c>
      <x:c r="D1359" t="str">
        <x:v>Glaziers</x:v>
      </x:c>
      <x:c r="E1359" s="22" t="n">
        <x:v>1680</x:v>
      </x:c>
      <x:c r="F1359" s="22" t="n">
        <x:v>53560</x:v>
      </x:c>
      <x:c r="G1359" s="22" t="n">
        <x:f>IF(OR(E1359="",F1359=""),"",E1359*F1359)</x:f>
        <x:v>89980800</x:v>
      </x:c>
      <x:c r="H1359" s="36" t="n">
        <x:v>0</x:v>
      </x:c>
      <x:c r="I1359" s="22" t="n">
        <x:f>IF(G1359="","",IF(ISNUMBER(H1359),G1359,""))</x:f>
        <x:v>89980800</x:v>
      </x:c>
      <x:c r="J1359" s="22" t="n">
        <x:f>IF(I1359="","",I1359*H1359)</x:f>
        <x:v>0</x:v>
      </x:c>
      <x:c r="K1359" t="str">
        <x:f>IF(G1359="","MISSING OEWS",IF(ISNUMBER(H1359),"MATCHED","MISSING WHARTON"))</x:f>
        <x:v>MATCHED</x:v>
      </x:c>
    </x:row>
    <x:row r="1360">
      <x:c r="A1360" t="str">
        <x:v>31-33</x:v>
      </x:c>
      <x:c r="B1360" t="str">
        <x:v>Manufacturing</x:v>
      </x:c>
      <x:c r="C1360" t="str">
        <x:v>47-2132</x:v>
      </x:c>
      <x:c r="D1360" t="str">
        <x:v>Insulation Workers, Mechanical</x:v>
      </x:c>
      <x:c r="E1360" s="22" t="n">
        <x:v>810</x:v>
      </x:c>
      <x:c r="F1360" s="22" t="n">
        <x:v>59420</x:v>
      </x:c>
      <x:c r="G1360" s="22" t="n">
        <x:f>IF(OR(E1360="",F1360=""),"",E1360*F1360)</x:f>
        <x:v>48130200</x:v>
      </x:c>
      <x:c r="H1360" s="36" t="n">
        <x:v>0.0731</x:v>
      </x:c>
      <x:c r="I1360" s="22" t="n">
        <x:f>IF(G1360="","",IF(ISNUMBER(H1360),G1360,""))</x:f>
        <x:v>48130200</x:v>
      </x:c>
      <x:c r="J1360" s="22" t="n">
        <x:f>IF(I1360="","",I1360*H1360)</x:f>
        <x:v>3518317.62</x:v>
      </x:c>
      <x:c r="K1360" t="str">
        <x:f>IF(G1360="","MISSING OEWS",IF(ISNUMBER(H1360),"MATCHED","MISSING WHARTON"))</x:f>
        <x:v>MATCHED</x:v>
      </x:c>
    </x:row>
    <x:row r="1361">
      <x:c r="A1361" t="str">
        <x:v>31-33</x:v>
      </x:c>
      <x:c r="B1361" t="str">
        <x:v>Manufacturing</x:v>
      </x:c>
      <x:c r="C1361" t="str">
        <x:v>47-2141</x:v>
      </x:c>
      <x:c r="D1361" t="str">
        <x:v>Painters, Construction and Maintenance</x:v>
      </x:c>
      <x:c r="E1361" s="22" t="n">
        <x:v>5150</x:v>
      </x:c>
      <x:c r="F1361" s="22" t="n">
        <x:v>53610</x:v>
      </x:c>
      <x:c r="G1361" s="22" t="n">
        <x:f>IF(OR(E1361="",F1361=""),"",E1361*F1361)</x:f>
        <x:v>276091500</x:v>
      </x:c>
      <x:c r="H1361" s="36" t="n">
        <x:v>0.0368</x:v>
      </x:c>
      <x:c r="I1361" s="22" t="n">
        <x:f>IF(G1361="","",IF(ISNUMBER(H1361),G1361,""))</x:f>
        <x:v>276091500</x:v>
      </x:c>
      <x:c r="J1361" s="22" t="n">
        <x:f>IF(I1361="","",I1361*H1361)</x:f>
        <x:v>10160167.2</x:v>
      </x:c>
      <x:c r="K1361" t="str">
        <x:f>IF(G1361="","MISSING OEWS",IF(ISNUMBER(H1361),"MATCHED","MISSING WHARTON"))</x:f>
        <x:v>MATCHED</x:v>
      </x:c>
    </x:row>
    <x:row r="1362">
      <x:c r="A1362" t="str">
        <x:v>31-33</x:v>
      </x:c>
      <x:c r="B1362" t="str">
        <x:v>Manufacturing</x:v>
      </x:c>
      <x:c r="C1362" t="str">
        <x:v>47-2142</x:v>
      </x:c>
      <x:c r="D1362" t="str">
        <x:v>Paperhangers</x:v>
      </x:c>
      <x:c r="E1362" s="22" t="n">
        <x:v>70</x:v>
      </x:c>
      <x:c r="F1362" s="22" t="n">
        <x:v>55600</x:v>
      </x:c>
      <x:c r="G1362" s="22" t="n">
        <x:f>IF(OR(E1362="",F1362=""),"",E1362*F1362)</x:f>
        <x:v>3892000</x:v>
      </x:c>
      <x:c r="H1362" s="36" t="n">
        <x:v>0</x:v>
      </x:c>
      <x:c r="I1362" s="22" t="n">
        <x:f>IF(G1362="","",IF(ISNUMBER(H1362),G1362,""))</x:f>
        <x:v>3892000</x:v>
      </x:c>
      <x:c r="J1362" s="22" t="n">
        <x:f>IF(I1362="","",I1362*H1362)</x:f>
        <x:v>0</x:v>
      </x:c>
      <x:c r="K1362" t="str">
        <x:f>IF(G1362="","MISSING OEWS",IF(ISNUMBER(H1362),"MATCHED","MISSING WHARTON"))</x:f>
        <x:v>MATCHED</x:v>
      </x:c>
    </x:row>
    <x:row r="1363">
      <x:c r="A1363" t="str">
        <x:v>31-33</x:v>
      </x:c>
      <x:c r="B1363" t="str">
        <x:v>Manufacturing</x:v>
      </x:c>
      <x:c r="C1363" t="str">
        <x:v>47-2151</x:v>
      </x:c>
      <x:c r="D1363" t="str">
        <x:v>Pipelayers</x:v>
      </x:c>
      <x:c r="E1363" s="22" t="n">
        <x:v>50</x:v>
      </x:c>
      <x:c r="F1363" s="22" t="n">
        <x:v>74710</x:v>
      </x:c>
      <x:c r="G1363" s="22" t="n">
        <x:f>IF(OR(E1363="",F1363=""),"",E1363*F1363)</x:f>
        <x:v>3735500</x:v>
      </x:c>
      <x:c r="H1363" s="36" t="n">
        <x:v>0</x:v>
      </x:c>
      <x:c r="I1363" s="22" t="n">
        <x:f>IF(G1363="","",IF(ISNUMBER(H1363),G1363,""))</x:f>
        <x:v>3735500</x:v>
      </x:c>
      <x:c r="J1363" s="22" t="n">
        <x:f>IF(I1363="","",I1363*H1363)</x:f>
        <x:v>0</x:v>
      </x:c>
      <x:c r="K1363" t="str">
        <x:f>IF(G1363="","MISSING OEWS",IF(ISNUMBER(H1363),"MATCHED","MISSING WHARTON"))</x:f>
        <x:v>MATCHED</x:v>
      </x:c>
    </x:row>
    <x:row r="1364">
      <x:c r="A1364" t="str">
        <x:v>31-33</x:v>
      </x:c>
      <x:c r="B1364" t="str">
        <x:v>Manufacturing</x:v>
      </x:c>
      <x:c r="C1364" t="str">
        <x:v>47-2152</x:v>
      </x:c>
      <x:c r="D1364" t="str">
        <x:v>Plumbers, Pipefitters, and Steamfitters</x:v>
      </x:c>
      <x:c r="E1364" s="22" t="n">
        <x:v>16010</x:v>
      </x:c>
      <x:c r="F1364" s="22" t="n">
        <x:v>70600</x:v>
      </x:c>
      <x:c r="G1364" s="22" t="n">
        <x:f>IF(OR(E1364="",F1364=""),"",E1364*F1364)</x:f>
        <x:v>1130306000</x:v>
      </x:c>
      <x:c r="H1364" s="36" t="n">
        <x:v>0.04</x:v>
      </x:c>
      <x:c r="I1364" s="22" t="n">
        <x:f>IF(G1364="","",IF(ISNUMBER(H1364),G1364,""))</x:f>
        <x:v>1130306000</x:v>
      </x:c>
      <x:c r="J1364" s="22" t="n">
        <x:f>IF(I1364="","",I1364*H1364)</x:f>
        <x:v>45212240</x:v>
      </x:c>
      <x:c r="K1364" t="str">
        <x:f>IF(G1364="","MISSING OEWS",IF(ISNUMBER(H1364),"MATCHED","MISSING WHARTON"))</x:f>
        <x:v>MATCHED</x:v>
      </x:c>
    </x:row>
    <x:row r="1365">
      <x:c r="A1365" t="str">
        <x:v>31-33</x:v>
      </x:c>
      <x:c r="B1365" t="str">
        <x:v>Manufacturing</x:v>
      </x:c>
      <x:c r="C1365" t="str">
        <x:v>47-2171</x:v>
      </x:c>
      <x:c r="D1365" t="str">
        <x:v>Reinforcing Iron and Rebar Workers</x:v>
      </x:c>
      <x:c r="E1365" s="22" t="n">
        <x:v>770</x:v>
      </x:c>
      <x:c r="F1365" s="22" t="n">
        <x:v>78980</x:v>
      </x:c>
      <x:c r="G1365" s="22" t="n">
        <x:f>IF(OR(E1365="",F1365=""),"",E1365*F1365)</x:f>
        <x:v>60814600</x:v>
      </x:c>
      <x:c r="H1365" s="36" t="n">
        <x:v>0</x:v>
      </x:c>
      <x:c r="I1365" s="22" t="n">
        <x:f>IF(G1365="","",IF(ISNUMBER(H1365),G1365,""))</x:f>
        <x:v>60814600</x:v>
      </x:c>
      <x:c r="J1365" s="22" t="n">
        <x:f>IF(I1365="","",I1365*H1365)</x:f>
        <x:v>0</x:v>
      </x:c>
      <x:c r="K1365" t="str">
        <x:f>IF(G1365="","MISSING OEWS",IF(ISNUMBER(H1365),"MATCHED","MISSING WHARTON"))</x:f>
        <x:v>MATCHED</x:v>
      </x:c>
    </x:row>
    <x:row r="1366">
      <x:c r="A1366" t="str">
        <x:v>31-33</x:v>
      </x:c>
      <x:c r="B1366" t="str">
        <x:v>Manufacturing</x:v>
      </x:c>
      <x:c r="C1366" t="str">
        <x:v>47-2181</x:v>
      </x:c>
      <x:c r="D1366" t="str">
        <x:v>Roofers</x:v>
      </x:c>
      <x:c r="E1366" s="22" t="n">
        <x:v>1330</x:v>
      </x:c>
      <x:c r="F1366" s="22" t="n">
        <x:v>49530</x:v>
      </x:c>
      <x:c r="G1366" s="22" t="n">
        <x:f>IF(OR(E1366="",F1366=""),"",E1366*F1366)</x:f>
        <x:v>65874900</x:v>
      </x:c>
      <x:c r="H1366" s="36" t="n">
        <x:v>0</x:v>
      </x:c>
      <x:c r="I1366" s="22" t="n">
        <x:f>IF(G1366="","",IF(ISNUMBER(H1366),G1366,""))</x:f>
        <x:v>65874900</x:v>
      </x:c>
      <x:c r="J1366" s="22" t="n">
        <x:f>IF(I1366="","",I1366*H1366)</x:f>
        <x:v>0</x:v>
      </x:c>
      <x:c r="K1366" t="str">
        <x:f>IF(G1366="","MISSING OEWS",IF(ISNUMBER(H1366),"MATCHED","MISSING WHARTON"))</x:f>
        <x:v>MATCHED</x:v>
      </x:c>
    </x:row>
    <x:row r="1367">
      <x:c r="A1367" t="str">
        <x:v>31-33</x:v>
      </x:c>
      <x:c r="B1367" t="str">
        <x:v>Manufacturing</x:v>
      </x:c>
      <x:c r="C1367" t="str">
        <x:v>47-2211</x:v>
      </x:c>
      <x:c r="D1367" t="str">
        <x:v>Sheet Metal Workers</x:v>
      </x:c>
      <x:c r="E1367" s="22" t="n">
        <x:v>29970</x:v>
      </x:c>
      <x:c r="F1367" s="22" t="n">
        <x:v>59100</x:v>
      </x:c>
      <x:c r="G1367" s="22" t="n">
        <x:f>IF(OR(E1367="",F1367=""),"",E1367*F1367)</x:f>
        <x:v>1771227000</x:v>
      </x:c>
      <x:c r="H1367" s="36" t="n">
        <x:v>0.0687</x:v>
      </x:c>
      <x:c r="I1367" s="22" t="n">
        <x:f>IF(G1367="","",IF(ISNUMBER(H1367),G1367,""))</x:f>
        <x:v>1771227000</x:v>
      </x:c>
      <x:c r="J1367" s="22" t="n">
        <x:f>IF(I1367="","",I1367*H1367)</x:f>
        <x:v>121683294.89999999</x:v>
      </x:c>
      <x:c r="K1367" t="str">
        <x:f>IF(G1367="","MISSING OEWS",IF(ISNUMBER(H1367),"MATCHED","MISSING WHARTON"))</x:f>
        <x:v>MATCHED</x:v>
      </x:c>
    </x:row>
    <x:row r="1368">
      <x:c r="A1368" t="str">
        <x:v>31-33</x:v>
      </x:c>
      <x:c r="B1368" t="str">
        <x:v>Manufacturing</x:v>
      </x:c>
      <x:c r="C1368" t="str">
        <x:v>47-2221</x:v>
      </x:c>
      <x:c r="D1368" t="str">
        <x:v>Structural Iron and Steel Workers</x:v>
      </x:c>
      <x:c r="E1368" s="22" t="n">
        <x:v>7080</x:v>
      </x:c>
      <x:c r="F1368" s="22" t="n">
        <x:v>65940</x:v>
      </x:c>
      <x:c r="G1368" s="22" t="n">
        <x:f>IF(OR(E1368="",F1368=""),"",E1368*F1368)</x:f>
        <x:v>466855200</x:v>
      </x:c>
      <x:c r="H1368" s="36" t="n">
        <x:v>0</x:v>
      </x:c>
      <x:c r="I1368" s="22" t="n">
        <x:f>IF(G1368="","",IF(ISNUMBER(H1368),G1368,""))</x:f>
        <x:v>466855200</x:v>
      </x:c>
      <x:c r="J1368" s="22" t="n">
        <x:f>IF(I1368="","",I1368*H1368)</x:f>
        <x:v>0</x:v>
      </x:c>
      <x:c r="K1368" t="str">
        <x:f>IF(G1368="","MISSING OEWS",IF(ISNUMBER(H1368),"MATCHED","MISSING WHARTON"))</x:f>
        <x:v>MATCHED</x:v>
      </x:c>
    </x:row>
    <x:row r="1369">
      <x:c r="A1369" t="str">
        <x:v>31-33</x:v>
      </x:c>
      <x:c r="B1369" t="str">
        <x:v>Manufacturing</x:v>
      </x:c>
      <x:c r="C1369" t="str">
        <x:v>47-2231</x:v>
      </x:c>
      <x:c r="D1369" t="str">
        <x:v>Solar Photovoltaic Installers</x:v>
      </x:c>
      <x:c r="E1369" s="22" t="n">
        <x:v>40</x:v>
      </x:c>
      <x:c r="F1369" s="22" t="n">
        <x:v>80240</x:v>
      </x:c>
      <x:c r="G1369" s="22" t="n">
        <x:f>IF(OR(E1369="",F1369=""),"",E1369*F1369)</x:f>
        <x:v>3209600</x:v>
      </x:c>
      <x:c r="H1369" s="36" t="n">
        <x:v>0.0635</x:v>
      </x:c>
      <x:c r="I1369" s="22" t="n">
        <x:f>IF(G1369="","",IF(ISNUMBER(H1369),G1369,""))</x:f>
        <x:v>3209600</x:v>
      </x:c>
      <x:c r="J1369" s="22" t="n">
        <x:f>IF(I1369="","",I1369*H1369)</x:f>
        <x:v>203809.6</x:v>
      </x:c>
      <x:c r="K1369" t="str">
        <x:f>IF(G1369="","MISSING OEWS",IF(ISNUMBER(H1369),"MATCHED","MISSING WHARTON"))</x:f>
        <x:v>MATCHED</x:v>
      </x:c>
    </x:row>
    <x:row r="1370">
      <x:c r="A1370" t="str">
        <x:v>31-33</x:v>
      </x:c>
      <x:c r="B1370" t="str">
        <x:v>Manufacturing</x:v>
      </x:c>
      <x:c r="C1370" t="str">
        <x:v>47-3011</x:v>
      </x:c>
      <x:c r="D1370" t="str">
        <x:v>Helpers--Brickmasons, Blockmasons, Stonemasons, and Tile and Marble Setters</x:v>
      </x:c>
      <x:c r="E1370" s="22" t="n">
        <x:v>220</x:v>
      </x:c>
      <x:c r="F1370" s="22" t="n">
        <x:v>43320</x:v>
      </x:c>
      <x:c r="G1370" s="22" t="n">
        <x:f>IF(OR(E1370="",F1370=""),"",E1370*F1370)</x:f>
        <x:v>9530400</x:v>
      </x:c>
      <x:c r="H1370" s="36" t="n">
        <x:v>0</x:v>
      </x:c>
      <x:c r="I1370" s="22" t="n">
        <x:f>IF(G1370="","",IF(ISNUMBER(H1370),G1370,""))</x:f>
        <x:v>9530400</x:v>
      </x:c>
      <x:c r="J1370" s="22" t="n">
        <x:f>IF(I1370="","",I1370*H1370)</x:f>
        <x:v>0</x:v>
      </x:c>
      <x:c r="K1370" t="str">
        <x:f>IF(G1370="","MISSING OEWS",IF(ISNUMBER(H1370),"MATCHED","MISSING WHARTON"))</x:f>
        <x:v>MATCHED</x:v>
      </x:c>
    </x:row>
    <x:row r="1371">
      <x:c r="A1371" t="str">
        <x:v>31-33</x:v>
      </x:c>
      <x:c r="B1371" t="str">
        <x:v>Manufacturing</x:v>
      </x:c>
      <x:c r="C1371" t="str">
        <x:v>47-3012</x:v>
      </x:c>
      <x:c r="D1371" t="str">
        <x:v>Helpers--Carpenters</x:v>
      </x:c>
      <x:c r="E1371" s="22" t="n">
        <x:v>710</x:v>
      </x:c>
      <x:c r="F1371" s="22" t="n">
        <x:v>39500</x:v>
      </x:c>
      <x:c r="G1371" s="22" t="n">
        <x:f>IF(OR(E1371="",F1371=""),"",E1371*F1371)</x:f>
        <x:v>28045000</x:v>
      </x:c>
      <x:c r="H1371" s="36" t="n">
        <x:v>0</x:v>
      </x:c>
      <x:c r="I1371" s="22" t="n">
        <x:f>IF(G1371="","",IF(ISNUMBER(H1371),G1371,""))</x:f>
        <x:v>28045000</x:v>
      </x:c>
      <x:c r="J1371" s="22" t="n">
        <x:f>IF(I1371="","",I1371*H1371)</x:f>
        <x:v>0</x:v>
      </x:c>
      <x:c r="K1371" t="str">
        <x:f>IF(G1371="","MISSING OEWS",IF(ISNUMBER(H1371),"MATCHED","MISSING WHARTON"))</x:f>
        <x:v>MATCHED</x:v>
      </x:c>
    </x:row>
    <x:row r="1372">
      <x:c r="A1372" t="str">
        <x:v>31-33</x:v>
      </x:c>
      <x:c r="B1372" t="str">
        <x:v>Manufacturing</x:v>
      </x:c>
      <x:c r="C1372" t="str">
        <x:v>47-3013</x:v>
      </x:c>
      <x:c r="D1372" t="str">
        <x:v>Helpers--Electricians</x:v>
      </x:c>
      <x:c r="E1372" s="22" t="n">
        <x:v>560</x:v>
      </x:c>
      <x:c r="F1372" s="22" t="n">
        <x:v>50180</x:v>
      </x:c>
      <x:c r="G1372" s="22" t="n">
        <x:f>IF(OR(E1372="",F1372=""),"",E1372*F1372)</x:f>
        <x:v>28100800</x:v>
      </x:c>
      <x:c r="H1372" s="36" t="n">
        <x:v>0.039599999999999996</x:v>
      </x:c>
      <x:c r="I1372" s="22" t="n">
        <x:f>IF(G1372="","",IF(ISNUMBER(H1372),G1372,""))</x:f>
        <x:v>28100800</x:v>
      </x:c>
      <x:c r="J1372" s="22" t="n">
        <x:f>IF(I1372="","",I1372*H1372)</x:f>
        <x:v>1112791.68</x:v>
      </x:c>
      <x:c r="K1372" t="str">
        <x:f>IF(G1372="","MISSING OEWS",IF(ISNUMBER(H1372),"MATCHED","MISSING WHARTON"))</x:f>
        <x:v>MATCHED</x:v>
      </x:c>
    </x:row>
    <x:row r="1373">
      <x:c r="A1373" t="str">
        <x:v>31-33</x:v>
      </x:c>
      <x:c r="B1373" t="str">
        <x:v>Manufacturing</x:v>
      </x:c>
      <x:c r="C1373" t="str">
        <x:v>47-3014</x:v>
      </x:c>
      <x:c r="D1373" t="str">
        <x:v>Helpers--Painters, Paperhangers, Plasterers, and Stucco Masons</x:v>
      </x:c>
      <x:c r="E1373" s="22" t="n">
        <x:v>40</x:v>
      </x:c>
      <x:c r="F1373" s="22" t="n">
        <x:v>41880</x:v>
      </x:c>
      <x:c r="G1373" s="22" t="n">
        <x:f>IF(OR(E1373="",F1373=""),"",E1373*F1373)</x:f>
        <x:v>1675200</x:v>
      </x:c>
      <x:c r="H1373" s="36" t="n">
        <x:v>0</x:v>
      </x:c>
      <x:c r="I1373" s="22" t="n">
        <x:f>IF(G1373="","",IF(ISNUMBER(H1373),G1373,""))</x:f>
        <x:v>1675200</x:v>
      </x:c>
      <x:c r="J1373" s="22" t="n">
        <x:f>IF(I1373="","",I1373*H1373)</x:f>
        <x:v>0</x:v>
      </x:c>
      <x:c r="K1373" t="str">
        <x:f>IF(G1373="","MISSING OEWS",IF(ISNUMBER(H1373),"MATCHED","MISSING WHARTON"))</x:f>
        <x:v>MATCHED</x:v>
      </x:c>
    </x:row>
    <x:row r="1374">
      <x:c r="A1374" t="str">
        <x:v>31-33</x:v>
      </x:c>
      <x:c r="B1374" t="str">
        <x:v>Manufacturing</x:v>
      </x:c>
      <x:c r="C1374" t="str">
        <x:v>47-3015</x:v>
      </x:c>
      <x:c r="D1374" t="str">
        <x:v>Helpers--Pipelayers, Plumbers, Pipefitters, and Steamfitters</x:v>
      </x:c>
      <x:c r="E1374" s="22" t="n">
        <x:v>140</x:v>
      </x:c>
      <x:c r="F1374" s="22" t="n">
        <x:v>41510</x:v>
      </x:c>
      <x:c r="G1374" s="22" t="n">
        <x:f>IF(OR(E1374="",F1374=""),"",E1374*F1374)</x:f>
        <x:v>5811400</x:v>
      </x:c>
      <x:c r="H1374" s="36" t="n">
        <x:v>0</x:v>
      </x:c>
      <x:c r="I1374" s="22" t="n">
        <x:f>IF(G1374="","",IF(ISNUMBER(H1374),G1374,""))</x:f>
        <x:v>5811400</x:v>
      </x:c>
      <x:c r="J1374" s="22" t="n">
        <x:f>IF(I1374="","",I1374*H1374)</x:f>
        <x:v>0</x:v>
      </x:c>
      <x:c r="K1374" t="str">
        <x:f>IF(G1374="","MISSING OEWS",IF(ISNUMBER(H1374),"MATCHED","MISSING WHARTON"))</x:f>
        <x:v>MATCHED</x:v>
      </x:c>
    </x:row>
    <x:row r="1375">
      <x:c r="A1375" t="str">
        <x:v>31-33</x:v>
      </x:c>
      <x:c r="B1375" t="str">
        <x:v>Manufacturing</x:v>
      </x:c>
      <x:c r="C1375" t="str">
        <x:v>47-3019</x:v>
      </x:c>
      <x:c r="D1375" t="str">
        <x:v>Helpers, Construction Trades, All Other</x:v>
      </x:c>
      <x:c r="E1375" s="22" t="n">
        <x:v>730</x:v>
      </x:c>
      <x:c r="F1375" s="22" t="n">
        <x:v>39660</x:v>
      </x:c>
      <x:c r="G1375" s="22" t="n">
        <x:f>IF(OR(E1375="",F1375=""),"",E1375*F1375)</x:f>
        <x:v>28951800</x:v>
      </x:c>
      <x:c r="H1375" s="36"/>
      <x:c r="I1375" s="22" t="str">
        <x:f>IF(G1375="","",IF(ISNUMBER(H1375),G1375,""))</x:f>
      </x:c>
      <x:c r="J1375" s="22" t="str">
        <x:f>IF(I1375="","",I1375*H1375)</x:f>
      </x:c>
      <x:c r="K1375" t="str">
        <x:f>IF(G1375="","MISSING OEWS",IF(ISNUMBER(H1375),"MATCHED","MISSING WHARTON"))</x:f>
        <x:v>MISSING WHARTON</x:v>
      </x:c>
    </x:row>
    <x:row r="1376">
      <x:c r="A1376" t="str">
        <x:v>31-33</x:v>
      </x:c>
      <x:c r="B1376" t="str">
        <x:v>Manufacturing</x:v>
      </x:c>
      <x:c r="C1376" t="str">
        <x:v>47-4011</x:v>
      </x:c>
      <x:c r="D1376" t="str">
        <x:v>Construction and Building Inspectors</x:v>
      </x:c>
      <x:c r="E1376" s="22" t="n">
        <x:v>240</x:v>
      </x:c>
      <x:c r="F1376" s="22" t="n">
        <x:v>68090</x:v>
      </x:c>
      <x:c r="G1376" s="22" t="n">
        <x:f>IF(OR(E1376="",F1376=""),"",E1376*F1376)</x:f>
        <x:v>16341600</x:v>
      </x:c>
      <x:c r="H1376" s="36" t="n">
        <x:v>0.3737</x:v>
      </x:c>
      <x:c r="I1376" s="22" t="n">
        <x:f>IF(G1376="","",IF(ISNUMBER(H1376),G1376,""))</x:f>
        <x:v>16341600</x:v>
      </x:c>
      <x:c r="J1376" s="22" t="n">
        <x:f>IF(I1376="","",I1376*H1376)</x:f>
        <x:v>6106855.92</x:v>
      </x:c>
      <x:c r="K1376" t="str">
        <x:f>IF(G1376="","MISSING OEWS",IF(ISNUMBER(H1376),"MATCHED","MISSING WHARTON"))</x:f>
        <x:v>MATCHED</x:v>
      </x:c>
    </x:row>
    <x:row r="1377">
      <x:c r="A1377" t="str">
        <x:v>31-33</x:v>
      </x:c>
      <x:c r="B1377" t="str">
        <x:v>Manufacturing</x:v>
      </x:c>
      <x:c r="C1377" t="str">
        <x:v>47-4021</x:v>
      </x:c>
      <x:c r="D1377" t="str">
        <x:v>Elevator and Escalator Installers and Repairers</x:v>
      </x:c>
      <x:c r="E1377" s="22" t="n">
        <x:v>1050</x:v>
      </x:c>
      <x:c r="F1377" s="22" t="n">
        <x:v>106560</x:v>
      </x:c>
      <x:c r="G1377" s="22" t="n">
        <x:f>IF(OR(E1377="",F1377=""),"",E1377*F1377)</x:f>
        <x:v>111888000</x:v>
      </x:c>
      <x:c r="H1377" s="36" t="n">
        <x:v>0.0475</x:v>
      </x:c>
      <x:c r="I1377" s="22" t="n">
        <x:f>IF(G1377="","",IF(ISNUMBER(H1377),G1377,""))</x:f>
        <x:v>111888000</x:v>
      </x:c>
      <x:c r="J1377" s="22" t="n">
        <x:f>IF(I1377="","",I1377*H1377)</x:f>
        <x:v>5314680</x:v>
      </x:c>
      <x:c r="K1377" t="str">
        <x:f>IF(G1377="","MISSING OEWS",IF(ISNUMBER(H1377),"MATCHED","MISSING WHARTON"))</x:f>
        <x:v>MATCHED</x:v>
      </x:c>
    </x:row>
    <x:row r="1378">
      <x:c r="A1378" t="str">
        <x:v>31-33</x:v>
      </x:c>
      <x:c r="B1378" t="str">
        <x:v>Manufacturing</x:v>
      </x:c>
      <x:c r="C1378" t="str">
        <x:v>47-4031</x:v>
      </x:c>
      <x:c r="D1378" t="str">
        <x:v>Fence Erectors</x:v>
      </x:c>
      <x:c r="E1378" s="22" t="n">
        <x:v>250</x:v>
      </x:c>
      <x:c r="F1378" s="22" t="n">
        <x:v>50120</x:v>
      </x:c>
      <x:c r="G1378" s="22" t="n">
        <x:f>IF(OR(E1378="",F1378=""),"",E1378*F1378)</x:f>
        <x:v>12530000</x:v>
      </x:c>
      <x:c r="H1378" s="36" t="n">
        <x:v>0</x:v>
      </x:c>
      <x:c r="I1378" s="22" t="n">
        <x:f>IF(G1378="","",IF(ISNUMBER(H1378),G1378,""))</x:f>
        <x:v>12530000</x:v>
      </x:c>
      <x:c r="J1378" s="22" t="n">
        <x:f>IF(I1378="","",I1378*H1378)</x:f>
        <x:v>0</x:v>
      </x:c>
      <x:c r="K1378" t="str">
        <x:f>IF(G1378="","MISSING OEWS",IF(ISNUMBER(H1378),"MATCHED","MISSING WHARTON"))</x:f>
        <x:v>MATCHED</x:v>
      </x:c>
    </x:row>
    <x:row r="1379">
      <x:c r="A1379" t="str">
        <x:v>31-33</x:v>
      </x:c>
      <x:c r="B1379" t="str">
        <x:v>Manufacturing</x:v>
      </x:c>
      <x:c r="C1379" t="str">
        <x:v>47-4041</x:v>
      </x:c>
      <x:c r="D1379" t="str">
        <x:v>Hazardous Materials Removal Workers</x:v>
      </x:c>
      <x:c r="E1379" s="22" t="n">
        <x:v>290</x:v>
      </x:c>
      <x:c r="F1379" s="22" t="n">
        <x:v>63280</x:v>
      </x:c>
      <x:c r="G1379" s="22" t="n">
        <x:f>IF(OR(E1379="",F1379=""),"",E1379*F1379)</x:f>
        <x:v>18351200</x:v>
      </x:c>
      <x:c r="H1379" s="36" t="n">
        <x:v>0.0452</x:v>
      </x:c>
      <x:c r="I1379" s="22" t="n">
        <x:f>IF(G1379="","",IF(ISNUMBER(H1379),G1379,""))</x:f>
        <x:v>18351200</x:v>
      </x:c>
      <x:c r="J1379" s="22" t="n">
        <x:f>IF(I1379="","",I1379*H1379)</x:f>
        <x:v>829474.24</x:v>
      </x:c>
      <x:c r="K1379" t="str">
        <x:f>IF(G1379="","MISSING OEWS",IF(ISNUMBER(H1379),"MATCHED","MISSING WHARTON"))</x:f>
        <x:v>MATCHED</x:v>
      </x:c>
    </x:row>
    <x:row r="1380">
      <x:c r="A1380" t="str">
        <x:v>31-33</x:v>
      </x:c>
      <x:c r="B1380" t="str">
        <x:v>Manufacturing</x:v>
      </x:c>
      <x:c r="C1380" t="str">
        <x:v>47-4071</x:v>
      </x:c>
      <x:c r="D1380" t="str">
        <x:v>Septic Tank Servicers and Sewer Pipe Cleaners</x:v>
      </x:c>
      <x:c r="E1380" s="22" t="n">
        <x:v>100</x:v>
      </x:c>
      <x:c r="F1380" s="22" t="n">
        <x:v>54690</x:v>
      </x:c>
      <x:c r="G1380" s="22" t="n">
        <x:f>IF(OR(E1380="",F1380=""),"",E1380*F1380)</x:f>
        <x:v>5469000</x:v>
      </x:c>
      <x:c r="H1380" s="36" t="n">
        <x:v>0.0864</x:v>
      </x:c>
      <x:c r="I1380" s="22" t="n">
        <x:f>IF(G1380="","",IF(ISNUMBER(H1380),G1380,""))</x:f>
        <x:v>5469000</x:v>
      </x:c>
      <x:c r="J1380" s="22" t="n">
        <x:f>IF(I1380="","",I1380*H1380)</x:f>
        <x:v>472521.60000000003</x:v>
      </x:c>
      <x:c r="K1380" t="str">
        <x:f>IF(G1380="","MISSING OEWS",IF(ISNUMBER(H1380),"MATCHED","MISSING WHARTON"))</x:f>
        <x:v>MATCHED</x:v>
      </x:c>
    </x:row>
    <x:row r="1381">
      <x:c r="A1381" t="str">
        <x:v>31-33</x:v>
      </x:c>
      <x:c r="B1381" t="str">
        <x:v>Manufacturing</x:v>
      </x:c>
      <x:c r="C1381" t="str">
        <x:v>47-4090</x:v>
      </x:c>
      <x:c r="D1381" t="str">
        <x:v>Miscellaneous Construction and Related Workers</x:v>
      </x:c>
      <x:c r="E1381" s="22" t="n">
        <x:v>1020</x:v>
      </x:c>
      <x:c r="F1381" s="22" t="n">
        <x:v>51290</x:v>
      </x:c>
      <x:c r="G1381" s="22" t="n">
        <x:f>IF(OR(E1381="",F1381=""),"",E1381*F1381)</x:f>
        <x:v>52315800</x:v>
      </x:c>
      <x:c r="H1381" s="36" t="n">
        <x:v>0.0825</x:v>
      </x:c>
      <x:c r="I1381" s="22" t="n">
        <x:f>IF(G1381="","",IF(ISNUMBER(H1381),G1381,""))</x:f>
        <x:v>52315800</x:v>
      </x:c>
      <x:c r="J1381" s="22" t="n">
        <x:f>IF(I1381="","",I1381*H1381)</x:f>
        <x:v>4316053.5</x:v>
      </x:c>
      <x:c r="K1381" t="str">
        <x:f>IF(G1381="","MISSING OEWS",IF(ISNUMBER(H1381),"MATCHED","MISSING WHARTON"))</x:f>
        <x:v>MATCHED</x:v>
      </x:c>
    </x:row>
    <x:row r="1382">
      <x:c r="A1382" t="str">
        <x:v>31-33</x:v>
      </x:c>
      <x:c r="B1382" t="str">
        <x:v>Manufacturing</x:v>
      </x:c>
      <x:c r="C1382" t="str">
        <x:v>47-5011</x:v>
      </x:c>
      <x:c r="D1382" t="str">
        <x:v>Derrick Operators, Oil and Gas</x:v>
      </x:c>
      <x:c r="E1382" s="22"/>
      <x:c r="F1382" s="22" t="n">
        <x:v>50810</x:v>
      </x:c>
      <x:c r="G1382" s="22" t="str">
        <x:f>IF(OR(E1382="",F1382=""),"",E1382*F1382)</x:f>
      </x:c>
      <x:c r="H1382" s="36" t="n">
        <x:v>0</x:v>
      </x:c>
      <x:c r="I1382" s="22" t="str">
        <x:f>IF(G1382="","",IF(ISNUMBER(H1382),G1382,""))</x:f>
      </x:c>
      <x:c r="J1382" s="22" t="str">
        <x:f>IF(I1382="","",I1382*H1382)</x:f>
      </x:c>
      <x:c r="K1382" t="str">
        <x:f>IF(G1382="","MISSING OEWS",IF(ISNUMBER(H1382),"MATCHED","MISSING WHARTON"))</x:f>
        <x:v>MISSING OEWS</x:v>
      </x:c>
    </x:row>
    <x:row r="1383">
      <x:c r="A1383" t="str">
        <x:v>31-33</x:v>
      </x:c>
      <x:c r="B1383" t="str">
        <x:v>Manufacturing</x:v>
      </x:c>
      <x:c r="C1383" t="str">
        <x:v>47-5013</x:v>
      </x:c>
      <x:c r="D1383" t="str">
        <x:v>Service Unit Operators, Oil and Gas</x:v>
      </x:c>
      <x:c r="E1383" s="22" t="n">
        <x:v>620</x:v>
      </x:c>
      <x:c r="F1383" s="22" t="n">
        <x:v>55910</x:v>
      </x:c>
      <x:c r="G1383" s="22" t="n">
        <x:f>IF(OR(E1383="",F1383=""),"",E1383*F1383)</x:f>
        <x:v>34664200</x:v>
      </x:c>
      <x:c r="H1383" s="36" t="n">
        <x:v>0.05</x:v>
      </x:c>
      <x:c r="I1383" s="22" t="n">
        <x:f>IF(G1383="","",IF(ISNUMBER(H1383),G1383,""))</x:f>
        <x:v>34664200</x:v>
      </x:c>
      <x:c r="J1383" s="22" t="n">
        <x:f>IF(I1383="","",I1383*H1383)</x:f>
        <x:v>1733210</x:v>
      </x:c>
      <x:c r="K1383" t="str">
        <x:f>IF(G1383="","MISSING OEWS",IF(ISNUMBER(H1383),"MATCHED","MISSING WHARTON"))</x:f>
        <x:v>MATCHED</x:v>
      </x:c>
    </x:row>
    <x:row r="1384">
      <x:c r="A1384" t="str">
        <x:v>31-33</x:v>
      </x:c>
      <x:c r="B1384" t="str">
        <x:v>Manufacturing</x:v>
      </x:c>
      <x:c r="C1384" t="str">
        <x:v>47-5022</x:v>
      </x:c>
      <x:c r="D1384" t="str">
        <x:v>Excavating and Loading Machine and Dragline Operators, Surface Mining</x:v>
      </x:c>
      <x:c r="E1384" s="22" t="n">
        <x:v>1680</x:v>
      </x:c>
      <x:c r="F1384" s="22" t="n">
        <x:v>57820</x:v>
      </x:c>
      <x:c r="G1384" s="22" t="n">
        <x:f>IF(OR(E1384="",F1384=""),"",E1384*F1384)</x:f>
        <x:v>97137600</x:v>
      </x:c>
      <x:c r="H1384" s="36" t="n">
        <x:v>0</x:v>
      </x:c>
      <x:c r="I1384" s="22" t="n">
        <x:f>IF(G1384="","",IF(ISNUMBER(H1384),G1384,""))</x:f>
        <x:v>97137600</x:v>
      </x:c>
      <x:c r="J1384" s="22" t="n">
        <x:f>IF(I1384="","",I1384*H1384)</x:f>
        <x:v>0</x:v>
      </x:c>
      <x:c r="K1384" t="str">
        <x:f>IF(G1384="","MISSING OEWS",IF(ISNUMBER(H1384),"MATCHED","MISSING WHARTON"))</x:f>
        <x:v>MATCHED</x:v>
      </x:c>
    </x:row>
    <x:row r="1385">
      <x:c r="A1385" t="str">
        <x:v>31-33</x:v>
      </x:c>
      <x:c r="B1385" t="str">
        <x:v>Manufacturing</x:v>
      </x:c>
      <x:c r="C1385" t="str">
        <x:v>47-5023</x:v>
      </x:c>
      <x:c r="D1385" t="str">
        <x:v>Earth Drillers, Except Oil and Gas</x:v>
      </x:c>
      <x:c r="E1385" s="22" t="n">
        <x:v>60</x:v>
      </x:c>
      <x:c r="F1385" s="22" t="n">
        <x:v>55520</x:v>
      </x:c>
      <x:c r="G1385" s="22" t="n">
        <x:f>IF(OR(E1385="",F1385=""),"",E1385*F1385)</x:f>
        <x:v>3331200</x:v>
      </x:c>
      <x:c r="H1385" s="36" t="n">
        <x:v>0.0233</x:v>
      </x:c>
      <x:c r="I1385" s="22" t="n">
        <x:f>IF(G1385="","",IF(ISNUMBER(H1385),G1385,""))</x:f>
        <x:v>3331200</x:v>
      </x:c>
      <x:c r="J1385" s="22" t="n">
        <x:f>IF(I1385="","",I1385*H1385)</x:f>
        <x:v>77616.96</x:v>
      </x:c>
      <x:c r="K1385" t="str">
        <x:f>IF(G1385="","MISSING OEWS",IF(ISNUMBER(H1385),"MATCHED","MISSING WHARTON"))</x:f>
        <x:v>MATCHED</x:v>
      </x:c>
    </x:row>
    <x:row r="1386">
      <x:c r="A1386" t="str">
        <x:v>31-33</x:v>
      </x:c>
      <x:c r="B1386" t="str">
        <x:v>Manufacturing</x:v>
      </x:c>
      <x:c r="C1386" t="str">
        <x:v>47-5032</x:v>
      </x:c>
      <x:c r="D1386" t="str">
        <x:v>Explosives Workers, Ordnance Handling Experts, and Blasters</x:v>
      </x:c>
      <x:c r="E1386" s="22" t="n">
        <x:v>480</x:v>
      </x:c>
      <x:c r="F1386" s="22" t="n">
        <x:v>65920</x:v>
      </x:c>
      <x:c r="G1386" s="22" t="n">
        <x:f>IF(OR(E1386="",F1386=""),"",E1386*F1386)</x:f>
        <x:v>31641600</x:v>
      </x:c>
      <x:c r="H1386" s="36" t="n">
        <x:v>0.095</x:v>
      </x:c>
      <x:c r="I1386" s="22" t="n">
        <x:f>IF(G1386="","",IF(ISNUMBER(H1386),G1386,""))</x:f>
        <x:v>31641600</x:v>
      </x:c>
      <x:c r="J1386" s="22" t="n">
        <x:f>IF(I1386="","",I1386*H1386)</x:f>
        <x:v>3005952</x:v>
      </x:c>
      <x:c r="K1386" t="str">
        <x:f>IF(G1386="","MISSING OEWS",IF(ISNUMBER(H1386),"MATCHED","MISSING WHARTON"))</x:f>
        <x:v>MATCHED</x:v>
      </x:c>
    </x:row>
    <x:row r="1387">
      <x:c r="A1387" t="str">
        <x:v>31-33</x:v>
      </x:c>
      <x:c r="B1387" t="str">
        <x:v>Manufacturing</x:v>
      </x:c>
      <x:c r="C1387" t="str">
        <x:v>47-5041</x:v>
      </x:c>
      <x:c r="D1387" t="str">
        <x:v>Continuous Mining Machine Operators</x:v>
      </x:c>
      <x:c r="E1387" s="22" t="n">
        <x:v>90</x:v>
      </x:c>
      <x:c r="F1387" s="22" t="n">
        <x:v>62940</x:v>
      </x:c>
      <x:c r="G1387" s="22" t="n">
        <x:f>IF(OR(E1387="",F1387=""),"",E1387*F1387)</x:f>
        <x:v>5664600</x:v>
      </x:c>
      <x:c r="H1387" s="36" t="n">
        <x:v>0</x:v>
      </x:c>
      <x:c r="I1387" s="22" t="n">
        <x:f>IF(G1387="","",IF(ISNUMBER(H1387),G1387,""))</x:f>
        <x:v>5664600</x:v>
      </x:c>
      <x:c r="J1387" s="22" t="n">
        <x:f>IF(I1387="","",I1387*H1387)</x:f>
        <x:v>0</x:v>
      </x:c>
      <x:c r="K1387" t="str">
        <x:f>IF(G1387="","MISSING OEWS",IF(ISNUMBER(H1387),"MATCHED","MISSING WHARTON"))</x:f>
        <x:v>MATCHED</x:v>
      </x:c>
    </x:row>
    <x:row r="1388">
      <x:c r="A1388" t="str">
        <x:v>31-33</x:v>
      </x:c>
      <x:c r="B1388" t="str">
        <x:v>Manufacturing</x:v>
      </x:c>
      <x:c r="C1388" t="str">
        <x:v>47-5044</x:v>
      </x:c>
      <x:c r="D1388" t="str">
        <x:v>Loading and Moving Machine Operators, Underground Mining</x:v>
      </x:c>
      <x:c r="E1388" s="22" t="n">
        <x:v>100</x:v>
      </x:c>
      <x:c r="F1388" s="22" t="n">
        <x:v>55960</x:v>
      </x:c>
      <x:c r="G1388" s="22" t="n">
        <x:f>IF(OR(E1388="",F1388=""),"",E1388*F1388)</x:f>
        <x:v>5596000</x:v>
      </x:c>
      <x:c r="H1388" s="36" t="n">
        <x:v>0.0339</x:v>
      </x:c>
      <x:c r="I1388" s="22" t="n">
        <x:f>IF(G1388="","",IF(ISNUMBER(H1388),G1388,""))</x:f>
        <x:v>5596000</x:v>
      </x:c>
      <x:c r="J1388" s="22" t="n">
        <x:f>IF(I1388="","",I1388*H1388)</x:f>
        <x:v>189704.4</x:v>
      </x:c>
      <x:c r="K1388" t="str">
        <x:f>IF(G1388="","MISSING OEWS",IF(ISNUMBER(H1388),"MATCHED","MISSING WHARTON"))</x:f>
        <x:v>MATCHED</x:v>
      </x:c>
    </x:row>
    <x:row r="1389">
      <x:c r="A1389" t="str">
        <x:v>31-33</x:v>
      </x:c>
      <x:c r="B1389" t="str">
        <x:v>Manufacturing</x:v>
      </x:c>
      <x:c r="C1389" t="str">
        <x:v>47-5051</x:v>
      </x:c>
      <x:c r="D1389" t="str">
        <x:v>Rock Splitters, Quarry</x:v>
      </x:c>
      <x:c r="E1389" s="22" t="n">
        <x:v>300</x:v>
      </x:c>
      <x:c r="F1389" s="22" t="n">
        <x:v>54080</x:v>
      </x:c>
      <x:c r="G1389" s="22" t="n">
        <x:f>IF(OR(E1389="",F1389=""),"",E1389*F1389)</x:f>
        <x:v>16224000</x:v>
      </x:c>
      <x:c r="H1389" s="36" t="n">
        <x:v>0</x:v>
      </x:c>
      <x:c r="I1389" s="22" t="n">
        <x:f>IF(G1389="","",IF(ISNUMBER(H1389),G1389,""))</x:f>
        <x:v>16224000</x:v>
      </x:c>
      <x:c r="J1389" s="22" t="n">
        <x:f>IF(I1389="","",I1389*H1389)</x:f>
        <x:v>0</x:v>
      </x:c>
      <x:c r="K1389" t="str">
        <x:f>IF(G1389="","MISSING OEWS",IF(ISNUMBER(H1389),"MATCHED","MISSING WHARTON"))</x:f>
        <x:v>MATCHED</x:v>
      </x:c>
    </x:row>
    <x:row r="1390">
      <x:c r="A1390" t="str">
        <x:v>31-33</x:v>
      </x:c>
      <x:c r="B1390" t="str">
        <x:v>Manufacturing</x:v>
      </x:c>
      <x:c r="C1390" t="str">
        <x:v>47-5071</x:v>
      </x:c>
      <x:c r="D1390" t="str">
        <x:v>Roustabouts, Oil and Gas</x:v>
      </x:c>
      <x:c r="E1390" s="22" t="n">
        <x:v>370</x:v>
      </x:c>
      <x:c r="F1390" s="22" t="n">
        <x:v>53130</x:v>
      </x:c>
      <x:c r="G1390" s="22" t="n">
        <x:f>IF(OR(E1390="",F1390=""),"",E1390*F1390)</x:f>
        <x:v>19658100</x:v>
      </x:c>
      <x:c r="H1390" s="36" t="n">
        <x:v>0</x:v>
      </x:c>
      <x:c r="I1390" s="22" t="n">
        <x:f>IF(G1390="","",IF(ISNUMBER(H1390),G1390,""))</x:f>
        <x:v>19658100</x:v>
      </x:c>
      <x:c r="J1390" s="22" t="n">
        <x:f>IF(I1390="","",I1390*H1390)</x:f>
        <x:v>0</x:v>
      </x:c>
      <x:c r="K1390" t="str">
        <x:f>IF(G1390="","MISSING OEWS",IF(ISNUMBER(H1390),"MATCHED","MISSING WHARTON"))</x:f>
        <x:v>MATCHED</x:v>
      </x:c>
    </x:row>
    <x:row r="1391">
      <x:c r="A1391" t="str">
        <x:v>31-33</x:v>
      </x:c>
      <x:c r="B1391" t="str">
        <x:v>Manufacturing</x:v>
      </x:c>
      <x:c r="C1391" t="str">
        <x:v>49-1011</x:v>
      </x:c>
      <x:c r="D1391" t="str">
        <x:v>First-Line Supervisors of Mechanics, Installers, and Repairers</x:v>
      </x:c>
      <x:c r="E1391" s="22" t="n">
        <x:v>63900</x:v>
      </x:c>
      <x:c r="F1391" s="22" t="n">
        <x:v>94970</x:v>
      </x:c>
      <x:c r="G1391" s="22" t="n">
        <x:f>IF(OR(E1391="",F1391=""),"",E1391*F1391)</x:f>
        <x:v>6068583000</x:v>
      </x:c>
      <x:c r="H1391" s="36" t="n">
        <x:v>0.35229999999999995</x:v>
      </x:c>
      <x:c r="I1391" s="22" t="n">
        <x:f>IF(G1391="","",IF(ISNUMBER(H1391),G1391,""))</x:f>
        <x:v>6068583000</x:v>
      </x:c>
      <x:c r="J1391" s="22" t="n">
        <x:f>IF(I1391="","",I1391*H1391)</x:f>
        <x:v>2137961790.8999996</x:v>
      </x:c>
      <x:c r="K1391" t="str">
        <x:f>IF(G1391="","MISSING OEWS",IF(ISNUMBER(H1391),"MATCHED","MISSING WHARTON"))</x:f>
        <x:v>MATCHED</x:v>
      </x:c>
    </x:row>
    <x:row r="1392">
      <x:c r="A1392" t="str">
        <x:v>31-33</x:v>
      </x:c>
      <x:c r="B1392" t="str">
        <x:v>Manufacturing</x:v>
      </x:c>
      <x:c r="C1392" t="str">
        <x:v>49-2011</x:v>
      </x:c>
      <x:c r="D1392" t="str">
        <x:v>Computer, Automated Teller, and Office Machine Repairers</x:v>
      </x:c>
      <x:c r="E1392" s="22" t="n">
        <x:v>1240</x:v>
      </x:c>
      <x:c r="F1392" s="22" t="n">
        <x:v>59040</x:v>
      </x:c>
      <x:c r="G1392" s="22" t="n">
        <x:f>IF(OR(E1392="",F1392=""),"",E1392*F1392)</x:f>
        <x:v>73209600</x:v>
      </x:c>
      <x:c r="H1392" s="36" t="n">
        <x:v>0.284</x:v>
      </x:c>
      <x:c r="I1392" s="22" t="n">
        <x:f>IF(G1392="","",IF(ISNUMBER(H1392),G1392,""))</x:f>
        <x:v>73209600</x:v>
      </x:c>
      <x:c r="J1392" s="22" t="n">
        <x:f>IF(I1392="","",I1392*H1392)</x:f>
        <x:v>20791526.4</x:v>
      </x:c>
      <x:c r="K1392" t="str">
        <x:f>IF(G1392="","MISSING OEWS",IF(ISNUMBER(H1392),"MATCHED","MISSING WHARTON"))</x:f>
        <x:v>MATCHED</x:v>
      </x:c>
    </x:row>
    <x:row r="1393">
      <x:c r="A1393" t="str">
        <x:v>31-33</x:v>
      </x:c>
      <x:c r="B1393" t="str">
        <x:v>Manufacturing</x:v>
      </x:c>
      <x:c r="C1393" t="str">
        <x:v>49-2021</x:v>
      </x:c>
      <x:c r="D1393" t="str">
        <x:v>Radio, Cellular, and Tower Equipment Installers and Repairers</x:v>
      </x:c>
      <x:c r="E1393" s="22" t="n">
        <x:v>340</x:v>
      </x:c>
      <x:c r="F1393" s="22" t="n">
        <x:v>70400</x:v>
      </x:c>
      <x:c r="G1393" s="22" t="n">
        <x:f>IF(OR(E1393="",F1393=""),"",E1393*F1393)</x:f>
        <x:v>23936000</x:v>
      </x:c>
      <x:c r="H1393" s="36" t="n">
        <x:v>0.1583</x:v>
      </x:c>
      <x:c r="I1393" s="22" t="n">
        <x:f>IF(G1393="","",IF(ISNUMBER(H1393),G1393,""))</x:f>
        <x:v>23936000</x:v>
      </x:c>
      <x:c r="J1393" s="22" t="n">
        <x:f>IF(I1393="","",I1393*H1393)</x:f>
        <x:v>3789068.8</x:v>
      </x:c>
      <x:c r="K1393" t="str">
        <x:f>IF(G1393="","MISSING OEWS",IF(ISNUMBER(H1393),"MATCHED","MISSING WHARTON"))</x:f>
        <x:v>MATCHED</x:v>
      </x:c>
    </x:row>
    <x:row r="1394">
      <x:c r="A1394" t="str">
        <x:v>31-33</x:v>
      </x:c>
      <x:c r="B1394" t="str">
        <x:v>Manufacturing</x:v>
      </x:c>
      <x:c r="C1394" t="str">
        <x:v>49-2022</x:v>
      </x:c>
      <x:c r="D1394" t="str">
        <x:v>Telecommunications Equipment Installers and Repairers, Except Line Installers</x:v>
      </x:c>
      <x:c r="E1394" s="22" t="n">
        <x:v>170</x:v>
      </x:c>
      <x:c r="F1394" s="22" t="n">
        <x:v>62690</x:v>
      </x:c>
      <x:c r="G1394" s="22" t="n">
        <x:f>IF(OR(E1394="",F1394=""),"",E1394*F1394)</x:f>
        <x:v>10657300</x:v>
      </x:c>
      <x:c r="H1394" s="36" t="n">
        <x:v>0.195</x:v>
      </x:c>
      <x:c r="I1394" s="22" t="n">
        <x:f>IF(G1394="","",IF(ISNUMBER(H1394),G1394,""))</x:f>
        <x:v>10657300</x:v>
      </x:c>
      <x:c r="J1394" s="22" t="n">
        <x:f>IF(I1394="","",I1394*H1394)</x:f>
        <x:v>2078173.5</x:v>
      </x:c>
      <x:c r="K1394" t="str">
        <x:f>IF(G1394="","MISSING OEWS",IF(ISNUMBER(H1394),"MATCHED","MISSING WHARTON"))</x:f>
        <x:v>MATCHED</x:v>
      </x:c>
    </x:row>
    <x:row r="1395">
      <x:c r="A1395" t="str">
        <x:v>31-33</x:v>
      </x:c>
      <x:c r="B1395" t="str">
        <x:v>Manufacturing</x:v>
      </x:c>
      <x:c r="C1395" t="str">
        <x:v>49-2091</x:v>
      </x:c>
      <x:c r="D1395" t="str">
        <x:v>Avionics Technicians</x:v>
      </x:c>
      <x:c r="E1395" s="22" t="n">
        <x:v>7420</x:v>
      </x:c>
      <x:c r="F1395" s="22" t="n">
        <x:v>91260</x:v>
      </x:c>
      <x:c r="G1395" s="22" t="n">
        <x:f>IF(OR(E1395="",F1395=""),"",E1395*F1395)</x:f>
        <x:v>677149200</x:v>
      </x:c>
      <x:c r="H1395" s="36" t="n">
        <x:v>0.2</x:v>
      </x:c>
      <x:c r="I1395" s="22" t="n">
        <x:f>IF(G1395="","",IF(ISNUMBER(H1395),G1395,""))</x:f>
        <x:v>677149200</x:v>
      </x:c>
      <x:c r="J1395" s="22" t="n">
        <x:f>IF(I1395="","",I1395*H1395)</x:f>
        <x:v>135429840</x:v>
      </x:c>
      <x:c r="K1395" t="str">
        <x:f>IF(G1395="","MISSING OEWS",IF(ISNUMBER(H1395),"MATCHED","MISSING WHARTON"))</x:f>
        <x:v>MATCHED</x:v>
      </x:c>
    </x:row>
    <x:row r="1396">
      <x:c r="A1396" t="str">
        <x:v>31-33</x:v>
      </x:c>
      <x:c r="B1396" t="str">
        <x:v>Manufacturing</x:v>
      </x:c>
      <x:c r="C1396" t="str">
        <x:v>49-2092</x:v>
      </x:c>
      <x:c r="D1396" t="str">
        <x:v>Electric Motor, Power Tool, and Related Repairers</x:v>
      </x:c>
      <x:c r="E1396" s="22" t="n">
        <x:v>2150</x:v>
      </x:c>
      <x:c r="F1396" s="22" t="n">
        <x:v>55790</x:v>
      </x:c>
      <x:c r="G1396" s="22" t="n">
        <x:f>IF(OR(E1396="",F1396=""),"",E1396*F1396)</x:f>
        <x:v>119948500</x:v>
      </x:c>
      <x:c r="H1396" s="36" t="n">
        <x:v>0.0667</x:v>
      </x:c>
      <x:c r="I1396" s="22" t="n">
        <x:f>IF(G1396="","",IF(ISNUMBER(H1396),G1396,""))</x:f>
        <x:v>119948500</x:v>
      </x:c>
      <x:c r="J1396" s="22" t="n">
        <x:f>IF(I1396="","",I1396*H1396)</x:f>
        <x:v>8000564.949999999</x:v>
      </x:c>
      <x:c r="K1396" t="str">
        <x:f>IF(G1396="","MISSING OEWS",IF(ISNUMBER(H1396),"MATCHED","MISSING WHARTON"))</x:f>
        <x:v>MATCHED</x:v>
      </x:c>
    </x:row>
    <x:row r="1397">
      <x:c r="A1397" t="str">
        <x:v>31-33</x:v>
      </x:c>
      <x:c r="B1397" t="str">
        <x:v>Manufacturing</x:v>
      </x:c>
      <x:c r="C1397" t="str">
        <x:v>49-2093</x:v>
      </x:c>
      <x:c r="D1397" t="str">
        <x:v>Electrical and Electronics Installers and Repairers, Transportation Equipment</x:v>
      </x:c>
      <x:c r="E1397" s="22" t="n">
        <x:v>550</x:v>
      </x:c>
      <x:c r="F1397" s="22" t="n">
        <x:v>63560</x:v>
      </x:c>
      <x:c r="G1397" s="22" t="n">
        <x:f>IF(OR(E1397="",F1397=""),"",E1397*F1397)</x:f>
        <x:v>34958000</x:v>
      </x:c>
      <x:c r="H1397" s="36" t="n">
        <x:v>0.20329999999999998</x:v>
      </x:c>
      <x:c r="I1397" s="22" t="n">
        <x:f>IF(G1397="","",IF(ISNUMBER(H1397),G1397,""))</x:f>
        <x:v>34958000</x:v>
      </x:c>
      <x:c r="J1397" s="22" t="n">
        <x:f>IF(I1397="","",I1397*H1397)</x:f>
        <x:v>7106961.399999999</x:v>
      </x:c>
      <x:c r="K1397" t="str">
        <x:f>IF(G1397="","MISSING OEWS",IF(ISNUMBER(H1397),"MATCHED","MISSING WHARTON"))</x:f>
        <x:v>MATCHED</x:v>
      </x:c>
    </x:row>
    <x:row r="1398">
      <x:c r="A1398" t="str">
        <x:v>31-33</x:v>
      </x:c>
      <x:c r="B1398" t="str">
        <x:v>Manufacturing</x:v>
      </x:c>
      <x:c r="C1398" t="str">
        <x:v>49-2094</x:v>
      </x:c>
      <x:c r="D1398" t="str">
        <x:v>Electrical and Electronics Repairers, Commercial and Industrial Equipment</x:v>
      </x:c>
      <x:c r="E1398" s="22" t="n">
        <x:v>15560</x:v>
      </x:c>
      <x:c r="F1398" s="22" t="n">
        <x:v>79910</x:v>
      </x:c>
      <x:c r="G1398" s="22" t="n">
        <x:f>IF(OR(E1398="",F1398=""),"",E1398*F1398)</x:f>
        <x:v>1243399600</x:v>
      </x:c>
      <x:c r="H1398" s="36" t="n">
        <x:v>0.19</x:v>
      </x:c>
      <x:c r="I1398" s="22" t="n">
        <x:f>IF(G1398="","",IF(ISNUMBER(H1398),G1398,""))</x:f>
        <x:v>1243399600</x:v>
      </x:c>
      <x:c r="J1398" s="22" t="n">
        <x:f>IF(I1398="","",I1398*H1398)</x:f>
        <x:v>236245924</x:v>
      </x:c>
      <x:c r="K1398" t="str">
        <x:f>IF(G1398="","MISSING OEWS",IF(ISNUMBER(H1398),"MATCHED","MISSING WHARTON"))</x:f>
        <x:v>MATCHED</x:v>
      </x:c>
    </x:row>
    <x:row r="1399">
      <x:c r="A1399" t="str">
        <x:v>31-33</x:v>
      </x:c>
      <x:c r="B1399" t="str">
        <x:v>Manufacturing</x:v>
      </x:c>
      <x:c r="C1399" t="str">
        <x:v>49-2095</x:v>
      </x:c>
      <x:c r="D1399" t="str">
        <x:v>Electrical and Electronics Repairers, Powerhouse, Substation, and Relay</x:v>
      </x:c>
      <x:c r="E1399" s="22" t="n">
        <x:v>180</x:v>
      </x:c>
      <x:c r="F1399" s="22" t="n">
        <x:v>73930</x:v>
      </x:c>
      <x:c r="G1399" s="22" t="n">
        <x:f>IF(OR(E1399="",F1399=""),"",E1399*F1399)</x:f>
        <x:v>13307400</x:v>
      </x:c>
      <x:c r="H1399" s="36" t="n">
        <x:v>0.22190000000000001</x:v>
      </x:c>
      <x:c r="I1399" s="22" t="n">
        <x:f>IF(G1399="","",IF(ISNUMBER(H1399),G1399,""))</x:f>
        <x:v>13307400</x:v>
      </x:c>
      <x:c r="J1399" s="22" t="n">
        <x:f>IF(I1399="","",I1399*H1399)</x:f>
        <x:v>2952912.06</x:v>
      </x:c>
      <x:c r="K1399" t="str">
        <x:f>IF(G1399="","MISSING OEWS",IF(ISNUMBER(H1399),"MATCHED","MISSING WHARTON"))</x:f>
        <x:v>MATCHED</x:v>
      </x:c>
    </x:row>
    <x:row r="1400">
      <x:c r="A1400" t="str">
        <x:v>31-33</x:v>
      </x:c>
      <x:c r="B1400" t="str">
        <x:v>Manufacturing</x:v>
      </x:c>
      <x:c r="C1400" t="str">
        <x:v>49-2096</x:v>
      </x:c>
      <x:c r="D1400" t="str">
        <x:v>Electronic Equipment Installers and Repairers, Motor Vehicles</x:v>
      </x:c>
      <x:c r="E1400" s="22" t="n">
        <x:v>1300</x:v>
      </x:c>
      <x:c r="F1400" s="22" t="n">
        <x:v>57710</x:v>
      </x:c>
      <x:c r="G1400" s="22" t="n">
        <x:f>IF(OR(E1400="",F1400=""),"",E1400*F1400)</x:f>
        <x:v>75023000</x:v>
      </x:c>
      <x:c r="H1400" s="36" t="n">
        <x:v>0.1583</x:v>
      </x:c>
      <x:c r="I1400" s="22" t="n">
        <x:f>IF(G1400="","",IF(ISNUMBER(H1400),G1400,""))</x:f>
        <x:v>75023000</x:v>
      </x:c>
      <x:c r="J1400" s="22" t="n">
        <x:f>IF(I1400="","",I1400*H1400)</x:f>
        <x:v>11876140.9</x:v>
      </x:c>
      <x:c r="K1400" t="str">
        <x:f>IF(G1400="","MISSING OEWS",IF(ISNUMBER(H1400),"MATCHED","MISSING WHARTON"))</x:f>
        <x:v>MATCHED</x:v>
      </x:c>
    </x:row>
    <x:row r="1401">
      <x:c r="A1401" t="str">
        <x:v>31-33</x:v>
      </x:c>
      <x:c r="B1401" t="str">
        <x:v>Manufacturing</x:v>
      </x:c>
      <x:c r="C1401" t="str">
        <x:v>49-2097</x:v>
      </x:c>
      <x:c r="D1401" t="str">
        <x:v>Audiovisual Equipment Installers and Repairers</x:v>
      </x:c>
      <x:c r="E1401" s="22" t="n">
        <x:v>400</x:v>
      </x:c>
      <x:c r="F1401" s="22" t="n">
        <x:v>59760</x:v>
      </x:c>
      <x:c r="G1401" s="22" t="n">
        <x:f>IF(OR(E1401="",F1401=""),"",E1401*F1401)</x:f>
        <x:v>23904000</x:v>
      </x:c>
      <x:c r="H1401" s="36" t="n">
        <x:v>0.2591</x:v>
      </x:c>
      <x:c r="I1401" s="22" t="n">
        <x:f>IF(G1401="","",IF(ISNUMBER(H1401),G1401,""))</x:f>
        <x:v>23904000</x:v>
      </x:c>
      <x:c r="J1401" s="22" t="n">
        <x:f>IF(I1401="","",I1401*H1401)</x:f>
        <x:v>6193526.4</x:v>
      </x:c>
      <x:c r="K1401" t="str">
        <x:f>IF(G1401="","MISSING OEWS",IF(ISNUMBER(H1401),"MATCHED","MISSING WHARTON"))</x:f>
        <x:v>MATCHED</x:v>
      </x:c>
    </x:row>
    <x:row r="1402">
      <x:c r="A1402" t="str">
        <x:v>31-33</x:v>
      </x:c>
      <x:c r="B1402" t="str">
        <x:v>Manufacturing</x:v>
      </x:c>
      <x:c r="C1402" t="str">
        <x:v>49-2098</x:v>
      </x:c>
      <x:c r="D1402" t="str">
        <x:v>Security and Fire Alarm Systems Installers</x:v>
      </x:c>
      <x:c r="E1402" s="22" t="n">
        <x:v>210</x:v>
      </x:c>
      <x:c r="F1402" s="22" t="n">
        <x:v>77580</x:v>
      </x:c>
      <x:c r="G1402" s="22" t="n">
        <x:f>IF(OR(E1402="",F1402=""),"",E1402*F1402)</x:f>
        <x:v>16291800</x:v>
      </x:c>
      <x:c r="H1402" s="36" t="n">
        <x:v>0.22190000000000001</x:v>
      </x:c>
      <x:c r="I1402" s="22" t="n">
        <x:f>IF(G1402="","",IF(ISNUMBER(H1402),G1402,""))</x:f>
        <x:v>16291800</x:v>
      </x:c>
      <x:c r="J1402" s="22" t="n">
        <x:f>IF(I1402="","",I1402*H1402)</x:f>
        <x:v>3615150.4200000004</x:v>
      </x:c>
      <x:c r="K1402" t="str">
        <x:f>IF(G1402="","MISSING OEWS",IF(ISNUMBER(H1402),"MATCHED","MISSING WHARTON"))</x:f>
        <x:v>MATCHED</x:v>
      </x:c>
    </x:row>
    <x:row r="1403">
      <x:c r="A1403" t="str">
        <x:v>31-33</x:v>
      </x:c>
      <x:c r="B1403" t="str">
        <x:v>Manufacturing</x:v>
      </x:c>
      <x:c r="C1403" t="str">
        <x:v>49-3011</x:v>
      </x:c>
      <x:c r="D1403" t="str">
        <x:v>Aircraft Mechanics and Service Technicians</x:v>
      </x:c>
      <x:c r="E1403" s="22" t="n">
        <x:v>25990</x:v>
      </x:c>
      <x:c r="F1403" s="22" t="n">
        <x:v>82620</x:v>
      </x:c>
      <x:c r="G1403" s="22" t="n">
        <x:f>IF(OR(E1403="",F1403=""),"",E1403*F1403)</x:f>
        <x:v>2147293800</x:v>
      </x:c>
      <x:c r="H1403" s="36" t="n">
        <x:v>0.0434</x:v>
      </x:c>
      <x:c r="I1403" s="22" t="n">
        <x:f>IF(G1403="","",IF(ISNUMBER(H1403),G1403,""))</x:f>
        <x:v>2147293800</x:v>
      </x:c>
      <x:c r="J1403" s="22" t="n">
        <x:f>IF(I1403="","",I1403*H1403)</x:f>
        <x:v>93192550.92</x:v>
      </x:c>
      <x:c r="K1403" t="str">
        <x:f>IF(G1403="","MISSING OEWS",IF(ISNUMBER(H1403),"MATCHED","MISSING WHARTON"))</x:f>
        <x:v>MATCHED</x:v>
      </x:c>
    </x:row>
    <x:row r="1404">
      <x:c r="A1404" t="str">
        <x:v>31-33</x:v>
      </x:c>
      <x:c r="B1404" t="str">
        <x:v>Manufacturing</x:v>
      </x:c>
      <x:c r="C1404" t="str">
        <x:v>49-3021</x:v>
      </x:c>
      <x:c r="D1404" t="str">
        <x:v>Automotive Body and Related Repairers</x:v>
      </x:c>
      <x:c r="E1404" s="22" t="n">
        <x:v>4240</x:v>
      </x:c>
      <x:c r="F1404" s="22" t="n">
        <x:v>64690</x:v>
      </x:c>
      <x:c r="G1404" s="22" t="n">
        <x:f>IF(OR(E1404="",F1404=""),"",E1404*F1404)</x:f>
        <x:v>274285600</x:v>
      </x:c>
      <x:c r="H1404" s="36" t="n">
        <x:v>0.027999999999999997</x:v>
      </x:c>
      <x:c r="I1404" s="22" t="n">
        <x:f>IF(G1404="","",IF(ISNUMBER(H1404),G1404,""))</x:f>
        <x:v>274285600</x:v>
      </x:c>
      <x:c r="J1404" s="22" t="n">
        <x:f>IF(I1404="","",I1404*H1404)</x:f>
        <x:v>7679996.799999999</x:v>
      </x:c>
      <x:c r="K1404" t="str">
        <x:f>IF(G1404="","MISSING OEWS",IF(ISNUMBER(H1404),"MATCHED","MISSING WHARTON"))</x:f>
        <x:v>MATCHED</x:v>
      </x:c>
    </x:row>
    <x:row r="1405">
      <x:c r="A1405" t="str">
        <x:v>31-33</x:v>
      </x:c>
      <x:c r="B1405" t="str">
        <x:v>Manufacturing</x:v>
      </x:c>
      <x:c r="C1405" t="str">
        <x:v>49-3023</x:v>
      </x:c>
      <x:c r="D1405" t="str">
        <x:v>Automotive Service Technicians and Mechanics</x:v>
      </x:c>
      <x:c r="E1405" s="22" t="n">
        <x:v>4320</x:v>
      </x:c>
      <x:c r="F1405" s="22" t="n">
        <x:v>57510</x:v>
      </x:c>
      <x:c r="G1405" s="22" t="n">
        <x:f>IF(OR(E1405="",F1405=""),"",E1405*F1405)</x:f>
        <x:v>248443200</x:v>
      </x:c>
      <x:c r="H1405" s="36" t="n">
        <x:v>0.0233</x:v>
      </x:c>
      <x:c r="I1405" s="22" t="n">
        <x:f>IF(G1405="","",IF(ISNUMBER(H1405),G1405,""))</x:f>
        <x:v>248443200</x:v>
      </x:c>
      <x:c r="J1405" s="22" t="n">
        <x:f>IF(I1405="","",I1405*H1405)</x:f>
        <x:v>5788726.5600000005</x:v>
      </x:c>
      <x:c r="K1405" t="str">
        <x:f>IF(G1405="","MISSING OEWS",IF(ISNUMBER(H1405),"MATCHED","MISSING WHARTON"))</x:f>
        <x:v>MATCHED</x:v>
      </x:c>
    </x:row>
    <x:row r="1406">
      <x:c r="A1406" t="str">
        <x:v>31-33</x:v>
      </x:c>
      <x:c r="B1406" t="str">
        <x:v>Manufacturing</x:v>
      </x:c>
      <x:c r="C1406" t="str">
        <x:v>49-3031</x:v>
      </x:c>
      <x:c r="D1406" t="str">
        <x:v>Bus and Truck Mechanics and Diesel Engine Specialists</x:v>
      </x:c>
      <x:c r="E1406" s="22" t="n">
        <x:v>15390</x:v>
      </x:c>
      <x:c r="F1406" s="22" t="n">
        <x:v>65270</x:v>
      </x:c>
      <x:c r="G1406" s="22" t="n">
        <x:f>IF(OR(E1406="",F1406=""),"",E1406*F1406)</x:f>
        <x:v>1004505300</x:v>
      </x:c>
      <x:c r="H1406" s="36" t="n">
        <x:v>0</x:v>
      </x:c>
      <x:c r="I1406" s="22" t="n">
        <x:f>IF(G1406="","",IF(ISNUMBER(H1406),G1406,""))</x:f>
        <x:v>1004505300</x:v>
      </x:c>
      <x:c r="J1406" s="22" t="n">
        <x:f>IF(I1406="","",I1406*H1406)</x:f>
        <x:v>0</x:v>
      </x:c>
      <x:c r="K1406" t="str">
        <x:f>IF(G1406="","MISSING OEWS",IF(ISNUMBER(H1406),"MATCHED","MISSING WHARTON"))</x:f>
        <x:v>MATCHED</x:v>
      </x:c>
    </x:row>
    <x:row r="1407">
      <x:c r="A1407" t="str">
        <x:v>31-33</x:v>
      </x:c>
      <x:c r="B1407" t="str">
        <x:v>Manufacturing</x:v>
      </x:c>
      <x:c r="C1407" t="str">
        <x:v>49-3041</x:v>
      </x:c>
      <x:c r="D1407" t="str">
        <x:v>Farm Equipment Mechanics and Service Technicians</x:v>
      </x:c>
      <x:c r="E1407" s="22" t="n">
        <x:v>1470</x:v>
      </x:c>
      <x:c r="F1407" s="22" t="n">
        <x:v>57640</x:v>
      </x:c>
      <x:c r="G1407" s="22" t="n">
        <x:f>IF(OR(E1407="",F1407=""),"",E1407*F1407)</x:f>
        <x:v>84730800</x:v>
      </x:c>
      <x:c r="H1407" s="36" t="n">
        <x:v>0.13570000000000002</x:v>
      </x:c>
      <x:c r="I1407" s="22" t="n">
        <x:f>IF(G1407="","",IF(ISNUMBER(H1407),G1407,""))</x:f>
        <x:v>84730800</x:v>
      </x:c>
      <x:c r="J1407" s="22" t="n">
        <x:f>IF(I1407="","",I1407*H1407)</x:f>
        <x:v>11497969.56</x:v>
      </x:c>
      <x:c r="K1407" t="str">
        <x:f>IF(G1407="","MISSING OEWS",IF(ISNUMBER(H1407),"MATCHED","MISSING WHARTON"))</x:f>
        <x:v>MATCHED</x:v>
      </x:c>
    </x:row>
    <x:row r="1408">
      <x:c r="A1408" t="str">
        <x:v>31-33</x:v>
      </x:c>
      <x:c r="B1408" t="str">
        <x:v>Manufacturing</x:v>
      </x:c>
      <x:c r="C1408" t="str">
        <x:v>49-3042</x:v>
      </x:c>
      <x:c r="D1408" t="str">
        <x:v>Mobile Heavy Equipment Mechanics, Except Engines</x:v>
      </x:c>
      <x:c r="E1408" s="22" t="n">
        <x:v>6690</x:v>
      </x:c>
      <x:c r="F1408" s="22" t="n">
        <x:v>68080</x:v>
      </x:c>
      <x:c r="G1408" s="22" t="n">
        <x:f>IF(OR(E1408="",F1408=""),"",E1408*F1408)</x:f>
        <x:v>455455200</x:v>
      </x:c>
      <x:c r="H1408" s="36" t="n">
        <x:v>0.1425</x:v>
      </x:c>
      <x:c r="I1408" s="22" t="n">
        <x:f>IF(G1408="","",IF(ISNUMBER(H1408),G1408,""))</x:f>
        <x:v>455455200</x:v>
      </x:c>
      <x:c r="J1408" s="22" t="n">
        <x:f>IF(I1408="","",I1408*H1408)</x:f>
        <x:v>64902365.99999999</x:v>
      </x:c>
      <x:c r="K1408" t="str">
        <x:f>IF(G1408="","MISSING OEWS",IF(ISNUMBER(H1408),"MATCHED","MISSING WHARTON"))</x:f>
        <x:v>MATCHED</x:v>
      </x:c>
    </x:row>
    <x:row r="1409">
      <x:c r="A1409" t="str">
        <x:v>31-33</x:v>
      </x:c>
      <x:c r="B1409" t="str">
        <x:v>Manufacturing</x:v>
      </x:c>
      <x:c r="C1409" t="str">
        <x:v>49-3043</x:v>
      </x:c>
      <x:c r="D1409" t="str">
        <x:v>Rail Car Repairers</x:v>
      </x:c>
      <x:c r="E1409" s="22" t="n">
        <x:v>720</x:v>
      </x:c>
      <x:c r="F1409" s="22" t="n">
        <x:v>53540</x:v>
      </x:c>
      <x:c r="G1409" s="22" t="n">
        <x:f>IF(OR(E1409="",F1409=""),"",E1409*F1409)</x:f>
        <x:v>38548800</x:v>
      </x:c>
      <x:c r="H1409" s="36" t="n">
        <x:v>0.0475</x:v>
      </x:c>
      <x:c r="I1409" s="22" t="n">
        <x:f>IF(G1409="","",IF(ISNUMBER(H1409),G1409,""))</x:f>
        <x:v>38548800</x:v>
      </x:c>
      <x:c r="J1409" s="22" t="n">
        <x:f>IF(I1409="","",I1409*H1409)</x:f>
        <x:v>1831068</x:v>
      </x:c>
      <x:c r="K1409" t="str">
        <x:f>IF(G1409="","MISSING OEWS",IF(ISNUMBER(H1409),"MATCHED","MISSING WHARTON"))</x:f>
        <x:v>MATCHED</x:v>
      </x:c>
    </x:row>
    <x:row r="1410">
      <x:c r="A1410" t="str">
        <x:v>31-33</x:v>
      </x:c>
      <x:c r="B1410" t="str">
        <x:v>Manufacturing</x:v>
      </x:c>
      <x:c r="C1410" t="str">
        <x:v>49-3051</x:v>
      </x:c>
      <x:c r="D1410" t="str">
        <x:v>Motorboat Mechanics and Service Technicians</x:v>
      </x:c>
      <x:c r="E1410" s="22" t="n">
        <x:v>1450</x:v>
      </x:c>
      <x:c r="F1410" s="22" t="n">
        <x:v>54590</x:v>
      </x:c>
      <x:c r="G1410" s="22" t="n">
        <x:f>IF(OR(E1410="",F1410=""),"",E1410*F1410)</x:f>
        <x:v>79155500</x:v>
      </x:c>
      <x:c r="H1410" s="36" t="n">
        <x:v>0.0731</x:v>
      </x:c>
      <x:c r="I1410" s="22" t="n">
        <x:f>IF(G1410="","",IF(ISNUMBER(H1410),G1410,""))</x:f>
        <x:v>79155500</x:v>
      </x:c>
      <x:c r="J1410" s="22" t="n">
        <x:f>IF(I1410="","",I1410*H1410)</x:f>
        <x:v>5786267.05</x:v>
      </x:c>
      <x:c r="K1410" t="str">
        <x:f>IF(G1410="","MISSING OEWS",IF(ISNUMBER(H1410),"MATCHED","MISSING WHARTON"))</x:f>
        <x:v>MATCHED</x:v>
      </x:c>
    </x:row>
    <x:row r="1411">
      <x:c r="A1411" t="str">
        <x:v>31-33</x:v>
      </x:c>
      <x:c r="B1411" t="str">
        <x:v>Manufacturing</x:v>
      </x:c>
      <x:c r="C1411" t="str">
        <x:v>49-3052</x:v>
      </x:c>
      <x:c r="D1411" t="str">
        <x:v>Motorcycle Mechanics</x:v>
      </x:c>
      <x:c r="E1411" s="22" t="n">
        <x:v>220</x:v>
      </x:c>
      <x:c r="F1411" s="22" t="n">
        <x:v>45900</x:v>
      </x:c>
      <x:c r="G1411" s="22" t="n">
        <x:f>IF(OR(E1411="",F1411=""),"",E1411*F1411)</x:f>
        <x:v>10098000</x:v>
      </x:c>
      <x:c r="H1411" s="36" t="n">
        <x:v>0</x:v>
      </x:c>
      <x:c r="I1411" s="22" t="n">
        <x:f>IF(G1411="","",IF(ISNUMBER(H1411),G1411,""))</x:f>
        <x:v>10098000</x:v>
      </x:c>
      <x:c r="J1411" s="22" t="n">
        <x:f>IF(I1411="","",I1411*H1411)</x:f>
        <x:v>0</x:v>
      </x:c>
      <x:c r="K1411" t="str">
        <x:f>IF(G1411="","MISSING OEWS",IF(ISNUMBER(H1411),"MATCHED","MISSING WHARTON"))</x:f>
        <x:v>MATCHED</x:v>
      </x:c>
    </x:row>
    <x:row r="1412">
      <x:c r="A1412" t="str">
        <x:v>31-33</x:v>
      </x:c>
      <x:c r="B1412" t="str">
        <x:v>Manufacturing</x:v>
      </x:c>
      <x:c r="C1412" t="str">
        <x:v>49-3053</x:v>
      </x:c>
      <x:c r="D1412" t="str">
        <x:v>Outdoor Power Equipment and Other Small Engine Mechanics</x:v>
      </x:c>
      <x:c r="E1412" s="22" t="n">
        <x:v>240</x:v>
      </x:c>
      <x:c r="F1412" s="22" t="n">
        <x:v>45940</x:v>
      </x:c>
      <x:c r="G1412" s="22" t="n">
        <x:f>IF(OR(E1412="",F1412=""),"",E1412*F1412)</x:f>
        <x:v>11025600</x:v>
      </x:c>
      <x:c r="H1412" s="36" t="n">
        <x:v>0.11789999999999999</x:v>
      </x:c>
      <x:c r="I1412" s="22" t="n">
        <x:f>IF(G1412="","",IF(ISNUMBER(H1412),G1412,""))</x:f>
        <x:v>11025600</x:v>
      </x:c>
      <x:c r="J1412" s="22" t="n">
        <x:f>IF(I1412="","",I1412*H1412)</x:f>
        <x:v>1299918.24</x:v>
      </x:c>
      <x:c r="K1412" t="str">
        <x:f>IF(G1412="","MISSING OEWS",IF(ISNUMBER(H1412),"MATCHED","MISSING WHARTON"))</x:f>
        <x:v>MATCHED</x:v>
      </x:c>
    </x:row>
    <x:row r="1413">
      <x:c r="A1413" t="str">
        <x:v>31-33</x:v>
      </x:c>
      <x:c r="B1413" t="str">
        <x:v>Manufacturing</x:v>
      </x:c>
      <x:c r="C1413" t="str">
        <x:v>49-3091</x:v>
      </x:c>
      <x:c r="D1413" t="str">
        <x:v>Bicycle Repairers</x:v>
      </x:c>
      <x:c r="E1413" s="22" t="n">
        <x:v>70</x:v>
      </x:c>
      <x:c r="F1413" s="22" t="n">
        <x:v>45620</x:v>
      </x:c>
      <x:c r="G1413" s="22" t="n">
        <x:f>IF(OR(E1413="",F1413=""),"",E1413*F1413)</x:f>
        <x:v>3193400</x:v>
      </x:c>
      <x:c r="H1413" s="36" t="n">
        <x:v>0.0594</x:v>
      </x:c>
      <x:c r="I1413" s="22" t="n">
        <x:f>IF(G1413="","",IF(ISNUMBER(H1413),G1413,""))</x:f>
        <x:v>3193400</x:v>
      </x:c>
      <x:c r="J1413" s="22" t="n">
        <x:f>IF(I1413="","",I1413*H1413)</x:f>
        <x:v>189687.96</x:v>
      </x:c>
      <x:c r="K1413" t="str">
        <x:f>IF(G1413="","MISSING OEWS",IF(ISNUMBER(H1413),"MATCHED","MISSING WHARTON"))</x:f>
        <x:v>MATCHED</x:v>
      </x:c>
    </x:row>
    <x:row r="1414">
      <x:c r="A1414" t="str">
        <x:v>31-33</x:v>
      </x:c>
      <x:c r="B1414" t="str">
        <x:v>Manufacturing</x:v>
      </x:c>
      <x:c r="C1414" t="str">
        <x:v>49-3092</x:v>
      </x:c>
      <x:c r="D1414" t="str">
        <x:v>Recreational Vehicle Service Technicians</x:v>
      </x:c>
      <x:c r="E1414" s="22" t="n">
        <x:v>1020</x:v>
      </x:c>
      <x:c r="F1414" s="22" t="n">
        <x:v>53830</x:v>
      </x:c>
      <x:c r="G1414" s="22" t="n">
        <x:f>IF(OR(E1414="",F1414=""),"",E1414*F1414)</x:f>
        <x:v>54906600</x:v>
      </x:c>
      <x:c r="H1414" s="36" t="n">
        <x:v>0</x:v>
      </x:c>
      <x:c r="I1414" s="22" t="n">
        <x:f>IF(G1414="","",IF(ISNUMBER(H1414),G1414,""))</x:f>
        <x:v>54906600</x:v>
      </x:c>
      <x:c r="J1414" s="22" t="n">
        <x:f>IF(I1414="","",I1414*H1414)</x:f>
        <x:v>0</x:v>
      </x:c>
      <x:c r="K1414" t="str">
        <x:f>IF(G1414="","MISSING OEWS",IF(ISNUMBER(H1414),"MATCHED","MISSING WHARTON"))</x:f>
        <x:v>MATCHED</x:v>
      </x:c>
    </x:row>
    <x:row r="1415">
      <x:c r="A1415" t="str">
        <x:v>31-33</x:v>
      </x:c>
      <x:c r="B1415" t="str">
        <x:v>Manufacturing</x:v>
      </x:c>
      <x:c r="C1415" t="str">
        <x:v>49-3093</x:v>
      </x:c>
      <x:c r="D1415" t="str">
        <x:v>Tire Repairers and Changers</x:v>
      </x:c>
      <x:c r="E1415" s="22" t="n">
        <x:v>1210</x:v>
      </x:c>
      <x:c r="F1415" s="22" t="n">
        <x:v>50220</x:v>
      </x:c>
      <x:c r="G1415" s="22" t="n">
        <x:f>IF(OR(E1415="",F1415=""),"",E1415*F1415)</x:f>
        <x:v>60766200</x:v>
      </x:c>
      <x:c r="H1415" s="36" t="n">
        <x:v>0</x:v>
      </x:c>
      <x:c r="I1415" s="22" t="n">
        <x:f>IF(G1415="","",IF(ISNUMBER(H1415),G1415,""))</x:f>
        <x:v>60766200</x:v>
      </x:c>
      <x:c r="J1415" s="22" t="n">
        <x:f>IF(I1415="","",I1415*H1415)</x:f>
        <x:v>0</x:v>
      </x:c>
      <x:c r="K1415" t="str">
        <x:f>IF(G1415="","MISSING OEWS",IF(ISNUMBER(H1415),"MATCHED","MISSING WHARTON"))</x:f>
        <x:v>MATCHED</x:v>
      </x:c>
    </x:row>
    <x:row r="1416">
      <x:c r="A1416" t="str">
        <x:v>31-33</x:v>
      </x:c>
      <x:c r="B1416" t="str">
        <x:v>Manufacturing</x:v>
      </x:c>
      <x:c r="C1416" t="str">
        <x:v>49-9011</x:v>
      </x:c>
      <x:c r="D1416" t="str">
        <x:v>Mechanical Door Repairers</x:v>
      </x:c>
      <x:c r="E1416" s="22" t="n">
        <x:v>450</x:v>
      </x:c>
      <x:c r="F1416" s="22" t="n">
        <x:v>55110</x:v>
      </x:c>
      <x:c r="G1416" s="22" t="n">
        <x:f>IF(OR(E1416="",F1416=""),"",E1416*F1416)</x:f>
        <x:v>24799500</x:v>
      </x:c>
      <x:c r="H1416" s="36" t="n">
        <x:v>0.076</x:v>
      </x:c>
      <x:c r="I1416" s="22" t="n">
        <x:f>IF(G1416="","",IF(ISNUMBER(H1416),G1416,""))</x:f>
        <x:v>24799500</x:v>
      </x:c>
      <x:c r="J1416" s="22" t="n">
        <x:f>IF(I1416="","",I1416*H1416)</x:f>
        <x:v>1884762</x:v>
      </x:c>
      <x:c r="K1416" t="str">
        <x:f>IF(G1416="","MISSING OEWS",IF(ISNUMBER(H1416),"MATCHED","MISSING WHARTON"))</x:f>
        <x:v>MATCHED</x:v>
      </x:c>
    </x:row>
    <x:row r="1417">
      <x:c r="A1417" t="str">
        <x:v>31-33</x:v>
      </x:c>
      <x:c r="B1417" t="str">
        <x:v>Manufacturing</x:v>
      </x:c>
      <x:c r="C1417" t="str">
        <x:v>49-9012</x:v>
      </x:c>
      <x:c r="D1417" t="str">
        <x:v>Control and Valve Installers and Repairers, Except Mechanical Door</x:v>
      </x:c>
      <x:c r="E1417" s="22" t="n">
        <x:v>2280</x:v>
      </x:c>
      <x:c r="F1417" s="22" t="n">
        <x:v>59060</x:v>
      </x:c>
      <x:c r="G1417" s="22" t="n">
        <x:f>IF(OR(E1417="",F1417=""),"",E1417*F1417)</x:f>
        <x:v>134656800</x:v>
      </x:c>
      <x:c r="H1417" s="36" t="n">
        <x:v>0.0731</x:v>
      </x:c>
      <x:c r="I1417" s="22" t="n">
        <x:f>IF(G1417="","",IF(ISNUMBER(H1417),G1417,""))</x:f>
        <x:v>134656800</x:v>
      </x:c>
      <x:c r="J1417" s="22" t="n">
        <x:f>IF(I1417="","",I1417*H1417)</x:f>
        <x:v>9843412.08</x:v>
      </x:c>
      <x:c r="K1417" t="str">
        <x:f>IF(G1417="","MISSING OEWS",IF(ISNUMBER(H1417),"MATCHED","MISSING WHARTON"))</x:f>
        <x:v>MATCHED</x:v>
      </x:c>
    </x:row>
    <x:row r="1418">
      <x:c r="A1418" t="str">
        <x:v>31-33</x:v>
      </x:c>
      <x:c r="B1418" t="str">
        <x:v>Manufacturing</x:v>
      </x:c>
      <x:c r="C1418" t="str">
        <x:v>49-9021</x:v>
      </x:c>
      <x:c r="D1418" t="str">
        <x:v>Heating, Air Conditioning, and Refrigeration Mechanics and Installers</x:v>
      </x:c>
      <x:c r="E1418" s="22" t="n">
        <x:v>10350</x:v>
      </x:c>
      <x:c r="F1418" s="22" t="n">
        <x:v>68940</x:v>
      </x:c>
      <x:c r="G1418" s="22" t="n">
        <x:f>IF(OR(E1418="",F1418=""),"",E1418*F1418)</x:f>
        <x:v>713529000</x:v>
      </x:c>
      <x:c r="H1418" s="36" t="n">
        <x:v>0.0867</x:v>
      </x:c>
      <x:c r="I1418" s="22" t="n">
        <x:f>IF(G1418="","",IF(ISNUMBER(H1418),G1418,""))</x:f>
        <x:v>713529000</x:v>
      </x:c>
      <x:c r="J1418" s="22" t="n">
        <x:f>IF(I1418="","",I1418*H1418)</x:f>
        <x:v>61862964.3</x:v>
      </x:c>
      <x:c r="K1418" t="str">
        <x:f>IF(G1418="","MISSING OEWS",IF(ISNUMBER(H1418),"MATCHED","MISSING WHARTON"))</x:f>
        <x:v>MATCHED</x:v>
      </x:c>
    </x:row>
    <x:row r="1419">
      <x:c r="A1419" t="str">
        <x:v>31-33</x:v>
      </x:c>
      <x:c r="B1419" t="str">
        <x:v>Manufacturing</x:v>
      </x:c>
      <x:c r="C1419" t="str">
        <x:v>49-9031</x:v>
      </x:c>
      <x:c r="D1419" t="str">
        <x:v>Home Appliance Repairers</x:v>
      </x:c>
      <x:c r="E1419" s="22" t="n">
        <x:v>350</x:v>
      </x:c>
      <x:c r="F1419" s="22" t="n">
        <x:v>68810</x:v>
      </x:c>
      <x:c r="G1419" s="22" t="n">
        <x:f>IF(OR(E1419="",F1419=""),"",E1419*F1419)</x:f>
        <x:v>24083500</x:v>
      </x:c>
      <x:c r="H1419" s="36" t="n">
        <x:v>0.1226</x:v>
      </x:c>
      <x:c r="I1419" s="22" t="n">
        <x:f>IF(G1419="","",IF(ISNUMBER(H1419),G1419,""))</x:f>
        <x:v>24083500</x:v>
      </x:c>
      <x:c r="J1419" s="22" t="n">
        <x:f>IF(I1419="","",I1419*H1419)</x:f>
        <x:v>2952637.1</x:v>
      </x:c>
      <x:c r="K1419" t="str">
        <x:f>IF(G1419="","MISSING OEWS",IF(ISNUMBER(H1419),"MATCHED","MISSING WHARTON"))</x:f>
        <x:v>MATCHED</x:v>
      </x:c>
    </x:row>
    <x:row r="1420">
      <x:c r="A1420" t="str">
        <x:v>31-33</x:v>
      </x:c>
      <x:c r="B1420" t="str">
        <x:v>Manufacturing</x:v>
      </x:c>
      <x:c r="C1420" t="str">
        <x:v>49-9041</x:v>
      </x:c>
      <x:c r="D1420" t="str">
        <x:v>Industrial Machinery Mechanics</x:v>
      </x:c>
      <x:c r="E1420" s="22" t="n">
        <x:v>232500</x:v>
      </x:c>
      <x:c r="F1420" s="22" t="n">
        <x:v>68760</x:v>
      </x:c>
      <x:c r="G1420" s="22" t="n">
        <x:f>IF(OR(E1420="",F1420=""),"",E1420*F1420)</x:f>
        <x:v>15986700000</x:v>
      </x:c>
      <x:c r="H1420" s="36" t="n">
        <x:v>0.25</x:v>
      </x:c>
      <x:c r="I1420" s="22" t="n">
        <x:f>IF(G1420="","",IF(ISNUMBER(H1420),G1420,""))</x:f>
        <x:v>15986700000</x:v>
      </x:c>
      <x:c r="J1420" s="22" t="n">
        <x:f>IF(I1420="","",I1420*H1420)</x:f>
        <x:v>3996675000</x:v>
      </x:c>
      <x:c r="K1420" t="str">
        <x:f>IF(G1420="","MISSING OEWS",IF(ISNUMBER(H1420),"MATCHED","MISSING WHARTON"))</x:f>
        <x:v>MATCHED</x:v>
      </x:c>
    </x:row>
    <x:row r="1421">
      <x:c r="A1421" t="str">
        <x:v>31-33</x:v>
      </x:c>
      <x:c r="B1421" t="str">
        <x:v>Manufacturing</x:v>
      </x:c>
      <x:c r="C1421" t="str">
        <x:v>49-9043</x:v>
      </x:c>
      <x:c r="D1421" t="str">
        <x:v>Maintenance Workers, Machinery</x:v>
      </x:c>
      <x:c r="E1421" s="22" t="n">
        <x:v>32470</x:v>
      </x:c>
      <x:c r="F1421" s="22" t="n">
        <x:v>63580</x:v>
      </x:c>
      <x:c r="G1421" s="22" t="n">
        <x:f>IF(OR(E1421="",F1421=""),"",E1421*F1421)</x:f>
        <x:v>2064442600</x:v>
      </x:c>
      <x:c r="H1421" s="36" t="n">
        <x:v>0.0528</x:v>
      </x:c>
      <x:c r="I1421" s="22" t="n">
        <x:f>IF(G1421="","",IF(ISNUMBER(H1421),G1421,""))</x:f>
        <x:v>2064442600</x:v>
      </x:c>
      <x:c r="J1421" s="22" t="n">
        <x:f>IF(I1421="","",I1421*H1421)</x:f>
        <x:v>109002569.28</x:v>
      </x:c>
      <x:c r="K1421" t="str">
        <x:f>IF(G1421="","MISSING OEWS",IF(ISNUMBER(H1421),"MATCHED","MISSING WHARTON"))</x:f>
        <x:v>MATCHED</x:v>
      </x:c>
    </x:row>
    <x:row r="1422">
      <x:c r="A1422" t="str">
        <x:v>31-33</x:v>
      </x:c>
      <x:c r="B1422" t="str">
        <x:v>Manufacturing</x:v>
      </x:c>
      <x:c r="C1422" t="str">
        <x:v>49-9044</x:v>
      </x:c>
      <x:c r="D1422" t="str">
        <x:v>Millwrights</x:v>
      </x:c>
      <x:c r="E1422" s="22" t="n">
        <x:v>14590</x:v>
      </x:c>
      <x:c r="F1422" s="22" t="n">
        <x:v>71670</x:v>
      </x:c>
      <x:c r="G1422" s="22" t="n">
        <x:f>IF(OR(E1422="",F1422=""),"",E1422*F1422)</x:f>
        <x:v>1045665300</x:v>
      </x:c>
      <x:c r="H1422" s="36" t="n">
        <x:v>0</x:v>
      </x:c>
      <x:c r="I1422" s="22" t="n">
        <x:f>IF(G1422="","",IF(ISNUMBER(H1422),G1422,""))</x:f>
        <x:v>1045665300</x:v>
      </x:c>
      <x:c r="J1422" s="22" t="n">
        <x:f>IF(I1422="","",I1422*H1422)</x:f>
        <x:v>0</x:v>
      </x:c>
      <x:c r="K1422" t="str">
        <x:f>IF(G1422="","MISSING OEWS",IF(ISNUMBER(H1422),"MATCHED","MISSING WHARTON"))</x:f>
        <x:v>MATCHED</x:v>
      </x:c>
    </x:row>
    <x:row r="1423">
      <x:c r="A1423" t="str">
        <x:v>31-33</x:v>
      </x:c>
      <x:c r="B1423" t="str">
        <x:v>Manufacturing</x:v>
      </x:c>
      <x:c r="C1423" t="str">
        <x:v>49-9045</x:v>
      </x:c>
      <x:c r="D1423" t="str">
        <x:v>Refractory Materials Repairers, Except Brickmasons</x:v>
      </x:c>
      <x:c r="E1423" s="22" t="n">
        <x:v>560</x:v>
      </x:c>
      <x:c r="F1423" s="22" t="n">
        <x:v>57110</x:v>
      </x:c>
      <x:c r="G1423" s="22" t="n">
        <x:f>IF(OR(E1423="",F1423=""),"",E1423*F1423)</x:f>
        <x:v>31981600</x:v>
      </x:c>
      <x:c r="H1423" s="36" t="n">
        <x:v>0</x:v>
      </x:c>
      <x:c r="I1423" s="22" t="n">
        <x:f>IF(G1423="","",IF(ISNUMBER(H1423),G1423,""))</x:f>
        <x:v>31981600</x:v>
      </x:c>
      <x:c r="J1423" s="22" t="n">
        <x:f>IF(I1423="","",I1423*H1423)</x:f>
        <x:v>0</x:v>
      </x:c>
      <x:c r="K1423" t="str">
        <x:f>IF(G1423="","MISSING OEWS",IF(ISNUMBER(H1423),"MATCHED","MISSING WHARTON"))</x:f>
        <x:v>MATCHED</x:v>
      </x:c>
    </x:row>
    <x:row r="1424">
      <x:c r="A1424" t="str">
        <x:v>31-33</x:v>
      </x:c>
      <x:c r="B1424" t="str">
        <x:v>Manufacturing</x:v>
      </x:c>
      <x:c r="C1424" t="str">
        <x:v>49-9052</x:v>
      </x:c>
      <x:c r="D1424" t="str">
        <x:v>Telecommunications Line Installers and Repairers</x:v>
      </x:c>
      <x:c r="E1424" s="22" t="n">
        <x:v>290</x:v>
      </x:c>
      <x:c r="F1424" s="22" t="n">
        <x:v>58540</x:v>
      </x:c>
      <x:c r="G1424" s="22" t="n">
        <x:f>IF(OR(E1424="",F1424=""),"",E1424*F1424)</x:f>
        <x:v>16976600</x:v>
      </x:c>
      <x:c r="H1424" s="36" t="n">
        <x:v>0.0475</x:v>
      </x:c>
      <x:c r="I1424" s="22" t="n">
        <x:f>IF(G1424="","",IF(ISNUMBER(H1424),G1424,""))</x:f>
        <x:v>16976600</x:v>
      </x:c>
      <x:c r="J1424" s="22" t="n">
        <x:f>IF(I1424="","",I1424*H1424)</x:f>
        <x:v>806388.5</x:v>
      </x:c>
      <x:c r="K1424" t="str">
        <x:f>IF(G1424="","MISSING OEWS",IF(ISNUMBER(H1424),"MATCHED","MISSING WHARTON"))</x:f>
        <x:v>MATCHED</x:v>
      </x:c>
    </x:row>
    <x:row r="1425">
      <x:c r="A1425" t="str">
        <x:v>31-33</x:v>
      </x:c>
      <x:c r="B1425" t="str">
        <x:v>Manufacturing</x:v>
      </x:c>
      <x:c r="C1425" t="str">
        <x:v>49-9061</x:v>
      </x:c>
      <x:c r="D1425" t="str">
        <x:v>Camera and Photographic Equipment Repairers</x:v>
      </x:c>
      <x:c r="E1425" s="22" t="n">
        <x:v>130</x:v>
      </x:c>
      <x:c r="F1425" s="22" t="n">
        <x:v>71530</x:v>
      </x:c>
      <x:c r="G1425" s="22" t="n">
        <x:f>IF(OR(E1425="",F1425=""),"",E1425*F1425)</x:f>
        <x:v>9298900</x:v>
      </x:c>
      <x:c r="H1425" s="36" t="n">
        <x:v>0.17329999999999998</x:v>
      </x:c>
      <x:c r="I1425" s="22" t="n">
        <x:f>IF(G1425="","",IF(ISNUMBER(H1425),G1425,""))</x:f>
        <x:v>9298900</x:v>
      </x:c>
      <x:c r="J1425" s="22" t="n">
        <x:f>IF(I1425="","",I1425*H1425)</x:f>
        <x:v>1611499.3699999999</x:v>
      </x:c>
      <x:c r="K1425" t="str">
        <x:f>IF(G1425="","MISSING OEWS",IF(ISNUMBER(H1425),"MATCHED","MISSING WHARTON"))</x:f>
        <x:v>MATCHED</x:v>
      </x:c>
    </x:row>
    <x:row r="1426">
      <x:c r="A1426" t="str">
        <x:v>31-33</x:v>
      </x:c>
      <x:c r="B1426" t="str">
        <x:v>Manufacturing</x:v>
      </x:c>
      <x:c r="C1426" t="str">
        <x:v>49-9062</x:v>
      </x:c>
      <x:c r="D1426" t="str">
        <x:v>Medical Equipment Repairers</x:v>
      </x:c>
      <x:c r="E1426" s="22" t="n">
        <x:v>3720</x:v>
      </x:c>
      <x:c r="F1426" s="22" t="n">
        <x:v>66650</x:v>
      </x:c>
      <x:c r="G1426" s="22" t="n">
        <x:f>IF(OR(E1426="",F1426=""),"",E1426*F1426)</x:f>
        <x:v>247938000</x:v>
      </x:c>
      <x:c r="H1426" s="36" t="n">
        <x:v>0.2368</x:v>
      </x:c>
      <x:c r="I1426" s="22" t="n">
        <x:f>IF(G1426="","",IF(ISNUMBER(H1426),G1426,""))</x:f>
        <x:v>247938000</x:v>
      </x:c>
      <x:c r="J1426" s="22" t="n">
        <x:f>IF(I1426="","",I1426*H1426)</x:f>
        <x:v>58711718.400000006</x:v>
      </x:c>
      <x:c r="K1426" t="str">
        <x:f>IF(G1426="","MISSING OEWS",IF(ISNUMBER(H1426),"MATCHED","MISSING WHARTON"))</x:f>
        <x:v>MATCHED</x:v>
      </x:c>
    </x:row>
    <x:row r="1427">
      <x:c r="A1427" t="str">
        <x:v>31-33</x:v>
      </x:c>
      <x:c r="B1427" t="str">
        <x:v>Manufacturing</x:v>
      </x:c>
      <x:c r="C1427" t="str">
        <x:v>49-9063</x:v>
      </x:c>
      <x:c r="D1427" t="str">
        <x:v>Musical Instrument Repairers and Tuners</x:v>
      </x:c>
      <x:c r="E1427" s="22" t="n">
        <x:v>450</x:v>
      </x:c>
      <x:c r="F1427" s="22" t="n">
        <x:v>51760</x:v>
      </x:c>
      <x:c r="G1427" s="22" t="n">
        <x:f>IF(OR(E1427="",F1427=""),"",E1427*F1427)</x:f>
        <x:v>23292000</x:v>
      </x:c>
      <x:c r="H1427" s="36" t="n">
        <x:v>0</x:v>
      </x:c>
      <x:c r="I1427" s="22" t="n">
        <x:f>IF(G1427="","",IF(ISNUMBER(H1427),G1427,""))</x:f>
        <x:v>23292000</x:v>
      </x:c>
      <x:c r="J1427" s="22" t="n">
        <x:f>IF(I1427="","",I1427*H1427)</x:f>
        <x:v>0</x:v>
      </x:c>
      <x:c r="K1427" t="str">
        <x:f>IF(G1427="","MISSING OEWS",IF(ISNUMBER(H1427),"MATCHED","MISSING WHARTON"))</x:f>
        <x:v>MATCHED</x:v>
      </x:c>
    </x:row>
    <x:row r="1428">
      <x:c r="A1428" t="str">
        <x:v>31-33</x:v>
      </x:c>
      <x:c r="B1428" t="str">
        <x:v>Manufacturing</x:v>
      </x:c>
      <x:c r="C1428" t="str">
        <x:v>49-9069</x:v>
      </x:c>
      <x:c r="D1428" t="str">
        <x:v>Precision Instrument and Equipment Repairers, All Other</x:v>
      </x:c>
      <x:c r="E1428" s="22" t="n">
        <x:v>940</x:v>
      </x:c>
      <x:c r="F1428" s="22" t="n">
        <x:v>82510</x:v>
      </x:c>
      <x:c r="G1428" s="22" t="n">
        <x:f>IF(OR(E1428="",F1428=""),"",E1428*F1428)</x:f>
        <x:v>77559400</x:v>
      </x:c>
      <x:c r="H1428" s="36"/>
      <x:c r="I1428" s="22" t="str">
        <x:f>IF(G1428="","",IF(ISNUMBER(H1428),G1428,""))</x:f>
      </x:c>
      <x:c r="J1428" s="22" t="str">
        <x:f>IF(I1428="","",I1428*H1428)</x:f>
      </x:c>
      <x:c r="K1428" t="str">
        <x:f>IF(G1428="","MISSING OEWS",IF(ISNUMBER(H1428),"MATCHED","MISSING WHARTON"))</x:f>
        <x:v>MISSING WHARTON</x:v>
      </x:c>
    </x:row>
    <x:row r="1429">
      <x:c r="A1429" t="str">
        <x:v>31-33</x:v>
      </x:c>
      <x:c r="B1429" t="str">
        <x:v>Manufacturing</x:v>
      </x:c>
      <x:c r="C1429" t="str">
        <x:v>49-9071</x:v>
      </x:c>
      <x:c r="D1429" t="str">
        <x:v>Maintenance and Repair Workers, General</x:v>
      </x:c>
      <x:c r="E1429" s="22" t="n">
        <x:v>206760</x:v>
      </x:c>
      <x:c r="F1429" s="22" t="n">
        <x:v>62570</x:v>
      </x:c>
      <x:c r="G1429" s="22" t="n">
        <x:f>IF(OR(E1429="",F1429=""),"",E1429*F1429)</x:f>
        <x:v>12936973200</x:v>
      </x:c>
      <x:c r="H1429" s="36" t="n">
        <x:v>0.0867</x:v>
      </x:c>
      <x:c r="I1429" s="22" t="n">
        <x:f>IF(G1429="","",IF(ISNUMBER(H1429),G1429,""))</x:f>
        <x:v>12936973200</x:v>
      </x:c>
      <x:c r="J1429" s="22" t="n">
        <x:f>IF(I1429="","",I1429*H1429)</x:f>
        <x:v>1121635576.44</x:v>
      </x:c>
      <x:c r="K1429" t="str">
        <x:f>IF(G1429="","MISSING OEWS",IF(ISNUMBER(H1429),"MATCHED","MISSING WHARTON"))</x:f>
        <x:v>MATCHED</x:v>
      </x:c>
    </x:row>
    <x:row r="1430">
      <x:c r="A1430" t="str">
        <x:v>31-33</x:v>
      </x:c>
      <x:c r="B1430" t="str">
        <x:v>Manufacturing</x:v>
      </x:c>
      <x:c r="C1430" t="str">
        <x:v>49-9081</x:v>
      </x:c>
      <x:c r="D1430" t="str">
        <x:v>Wind Turbine Service Technicians</x:v>
      </x:c>
      <x:c r="E1430" s="22" t="n">
        <x:v>430</x:v>
      </x:c>
      <x:c r="F1430" s="22" t="n">
        <x:v>77280</x:v>
      </x:c>
      <x:c r="G1430" s="22" t="n">
        <x:f>IF(OR(E1430="",F1430=""),"",E1430*F1430)</x:f>
        <x:v>33230400</x:v>
      </x:c>
      <x:c r="H1430" s="36" t="n">
        <x:v>0</x:v>
      </x:c>
      <x:c r="I1430" s="22" t="n">
        <x:f>IF(G1430="","",IF(ISNUMBER(H1430),G1430,""))</x:f>
        <x:v>33230400</x:v>
      </x:c>
      <x:c r="J1430" s="22" t="n">
        <x:f>IF(I1430="","",I1430*H1430)</x:f>
        <x:v>0</x:v>
      </x:c>
      <x:c r="K1430" t="str">
        <x:f>IF(G1430="","MISSING OEWS",IF(ISNUMBER(H1430),"MATCHED","MISSING WHARTON"))</x:f>
        <x:v>MATCHED</x:v>
      </x:c>
    </x:row>
    <x:row r="1431">
      <x:c r="A1431" t="str">
        <x:v>31-33</x:v>
      </x:c>
      <x:c r="B1431" t="str">
        <x:v>Manufacturing</x:v>
      </x:c>
      <x:c r="C1431" t="str">
        <x:v>49-9091</x:v>
      </x:c>
      <x:c r="D1431" t="str">
        <x:v>Coin, Vending, and Amusement Machine Servicers and Repairers</x:v>
      </x:c>
      <x:c r="E1431" s="22" t="n">
        <x:v>1290</x:v>
      </x:c>
      <x:c r="F1431" s="22" t="n">
        <x:v>55980</x:v>
      </x:c>
      <x:c r="G1431" s="22" t="n">
        <x:f>IF(OR(E1431="",F1431=""),"",E1431*F1431)</x:f>
        <x:v>72214200</x:v>
      </x:c>
      <x:c r="H1431" s="36" t="n">
        <x:v>0.2868</x:v>
      </x:c>
      <x:c r="I1431" s="22" t="n">
        <x:f>IF(G1431="","",IF(ISNUMBER(H1431),G1431,""))</x:f>
        <x:v>72214200</x:v>
      </x:c>
      <x:c r="J1431" s="22" t="n">
        <x:f>IF(I1431="","",I1431*H1431)</x:f>
        <x:v>20711032.56</x:v>
      </x:c>
      <x:c r="K1431" t="str">
        <x:f>IF(G1431="","MISSING OEWS",IF(ISNUMBER(H1431),"MATCHED","MISSING WHARTON"))</x:f>
        <x:v>MATCHED</x:v>
      </x:c>
    </x:row>
    <x:row r="1432">
      <x:c r="A1432" t="str">
        <x:v>31-33</x:v>
      </x:c>
      <x:c r="B1432" t="str">
        <x:v>Manufacturing</x:v>
      </x:c>
      <x:c r="C1432" t="str">
        <x:v>49-9094</x:v>
      </x:c>
      <x:c r="D1432" t="str">
        <x:v>Locksmiths and Safe Repairers</x:v>
      </x:c>
      <x:c r="E1432" s="22" t="n">
        <x:v>120</x:v>
      </x:c>
      <x:c r="F1432" s="22" t="n">
        <x:v>65170</x:v>
      </x:c>
      <x:c r="G1432" s="22" t="n">
        <x:f>IF(OR(E1432="",F1432=""),"",E1432*F1432)</x:f>
        <x:v>7820400</x:v>
      </x:c>
      <x:c r="H1432" s="36" t="n">
        <x:v>0.0679</x:v>
      </x:c>
      <x:c r="I1432" s="22" t="n">
        <x:f>IF(G1432="","",IF(ISNUMBER(H1432),G1432,""))</x:f>
        <x:v>7820400</x:v>
      </x:c>
      <x:c r="J1432" s="22" t="n">
        <x:f>IF(I1432="","",I1432*H1432)</x:f>
        <x:v>531005.16</x:v>
      </x:c>
      <x:c r="K1432" t="str">
        <x:f>IF(G1432="","MISSING OEWS",IF(ISNUMBER(H1432),"MATCHED","MISSING WHARTON"))</x:f>
        <x:v>MATCHED</x:v>
      </x:c>
    </x:row>
    <x:row r="1433">
      <x:c r="A1433" t="str">
        <x:v>31-33</x:v>
      </x:c>
      <x:c r="B1433" t="str">
        <x:v>Manufacturing</x:v>
      </x:c>
      <x:c r="C1433" t="str">
        <x:v>49-9095</x:v>
      </x:c>
      <x:c r="D1433" t="str">
        <x:v>Manufactured Building and Mobile Home Installers</x:v>
      </x:c>
      <x:c r="E1433" s="22" t="n">
        <x:v>640</x:v>
      </x:c>
      <x:c r="F1433" s="22" t="n">
        <x:v>39610</x:v>
      </x:c>
      <x:c r="G1433" s="22" t="n">
        <x:f>IF(OR(E1433="",F1433=""),"",E1433*F1433)</x:f>
        <x:v>25350400</x:v>
      </x:c>
      <x:c r="H1433" s="36" t="n">
        <x:v>0.05</x:v>
      </x:c>
      <x:c r="I1433" s="22" t="n">
        <x:f>IF(G1433="","",IF(ISNUMBER(H1433),G1433,""))</x:f>
        <x:v>25350400</x:v>
      </x:c>
      <x:c r="J1433" s="22" t="n">
        <x:f>IF(I1433="","",I1433*H1433)</x:f>
        <x:v>1267520</x:v>
      </x:c>
      <x:c r="K1433" t="str">
        <x:f>IF(G1433="","MISSING OEWS",IF(ISNUMBER(H1433),"MATCHED","MISSING WHARTON"))</x:f>
        <x:v>MATCHED</x:v>
      </x:c>
    </x:row>
    <x:row r="1434">
      <x:c r="A1434" t="str">
        <x:v>31-33</x:v>
      </x:c>
      <x:c r="B1434" t="str">
        <x:v>Manufacturing</x:v>
      </x:c>
      <x:c r="C1434" t="str">
        <x:v>49-9096</x:v>
      </x:c>
      <x:c r="D1434" t="str">
        <x:v>Riggers</x:v>
      </x:c>
      <x:c r="E1434" s="22" t="n">
        <x:v>3980</x:v>
      </x:c>
      <x:c r="F1434" s="22" t="n">
        <x:v>56720</x:v>
      </x:c>
      <x:c r="G1434" s="22" t="n">
        <x:f>IF(OR(E1434="",F1434=""),"",E1434*F1434)</x:f>
        <x:v>225745600</x:v>
      </x:c>
      <x:c r="H1434" s="36" t="n">
        <x:v>0</x:v>
      </x:c>
      <x:c r="I1434" s="22" t="n">
        <x:f>IF(G1434="","",IF(ISNUMBER(H1434),G1434,""))</x:f>
        <x:v>225745600</x:v>
      </x:c>
      <x:c r="J1434" s="22" t="n">
        <x:f>IF(I1434="","",I1434*H1434)</x:f>
        <x:v>0</x:v>
      </x:c>
      <x:c r="K1434" t="str">
        <x:f>IF(G1434="","MISSING OEWS",IF(ISNUMBER(H1434),"MATCHED","MISSING WHARTON"))</x:f>
        <x:v>MATCHED</x:v>
      </x:c>
    </x:row>
    <x:row r="1435">
      <x:c r="A1435" t="str">
        <x:v>31-33</x:v>
      </x:c>
      <x:c r="B1435" t="str">
        <x:v>Manufacturing</x:v>
      </x:c>
      <x:c r="C1435" t="str">
        <x:v>49-9098</x:v>
      </x:c>
      <x:c r="D1435" t="str">
        <x:v>Helpers--Installation, Maintenance, and Repair Workers</x:v>
      </x:c>
      <x:c r="E1435" s="22" t="n">
        <x:v>6310</x:v>
      </x:c>
      <x:c r="F1435" s="22" t="n">
        <x:v>44600</x:v>
      </x:c>
      <x:c r="G1435" s="22" t="n">
        <x:f>IF(OR(E1435="",F1435=""),"",E1435*F1435)</x:f>
        <x:v>281426000</x:v>
      </x:c>
      <x:c r="H1435" s="36" t="n">
        <x:v>0.0594</x:v>
      </x:c>
      <x:c r="I1435" s="22" t="n">
        <x:f>IF(G1435="","",IF(ISNUMBER(H1435),G1435,""))</x:f>
        <x:v>281426000</x:v>
      </x:c>
      <x:c r="J1435" s="22" t="n">
        <x:f>IF(I1435="","",I1435*H1435)</x:f>
        <x:v>16716704.4</x:v>
      </x:c>
      <x:c r="K1435" t="str">
        <x:f>IF(G1435="","MISSING OEWS",IF(ISNUMBER(H1435),"MATCHED","MISSING WHARTON"))</x:f>
        <x:v>MATCHED</x:v>
      </x:c>
    </x:row>
    <x:row r="1436">
      <x:c r="A1436" t="str">
        <x:v>31-33</x:v>
      </x:c>
      <x:c r="B1436" t="str">
        <x:v>Manufacturing</x:v>
      </x:c>
      <x:c r="C1436" t="str">
        <x:v>49-9099</x:v>
      </x:c>
      <x:c r="D1436" t="str">
        <x:v>Installation, Maintenance, and Repair Workers, All Other</x:v>
      </x:c>
      <x:c r="E1436" s="22" t="n">
        <x:v>24130</x:v>
      </x:c>
      <x:c r="F1436" s="22" t="n">
        <x:v>55850</x:v>
      </x:c>
      <x:c r="G1436" s="22" t="n">
        <x:f>IF(OR(E1436="",F1436=""),"",E1436*F1436)</x:f>
        <x:v>1347660500</x:v>
      </x:c>
      <x:c r="H1436" s="36" t="n">
        <x:v>0.16670000000000001</x:v>
      </x:c>
      <x:c r="I1436" s="22" t="n">
        <x:f>IF(G1436="","",IF(ISNUMBER(H1436),G1436,""))</x:f>
        <x:v>1347660500</x:v>
      </x:c>
      <x:c r="J1436" s="22" t="n">
        <x:f>IF(I1436="","",I1436*H1436)</x:f>
        <x:v>224655005.35000002</x:v>
      </x:c>
      <x:c r="K1436" t="str">
        <x:f>IF(G1436="","MISSING OEWS",IF(ISNUMBER(H1436),"MATCHED","MISSING WHARTON"))</x:f>
        <x:v>MATCHED</x:v>
      </x:c>
    </x:row>
    <x:row r="1437">
      <x:c r="A1437" t="str">
        <x:v>31-33</x:v>
      </x:c>
      <x:c r="B1437" t="str">
        <x:v>Manufacturing</x:v>
      </x:c>
      <x:c r="C1437" t="str">
        <x:v>51-1011</x:v>
      </x:c>
      <x:c r="D1437" t="str">
        <x:v>First-Line Supervisors of Production and Operating Workers</x:v>
      </x:c>
      <x:c r="E1437" s="22" t="n">
        <x:v>491210</x:v>
      </x:c>
      <x:c r="F1437" s="22" t="n">
        <x:v>76650</x:v>
      </x:c>
      <x:c r="G1437" s="22" t="n">
        <x:f>IF(OR(E1437="",F1437=""),"",E1437*F1437)</x:f>
        <x:v>37651246500</x:v>
      </x:c>
      <x:c r="H1437" s="36" t="n">
        <x:v>0.3775</x:v>
      </x:c>
      <x:c r="I1437" s="22" t="n">
        <x:f>IF(G1437="","",IF(ISNUMBER(H1437),G1437,""))</x:f>
        <x:v>37651246500</x:v>
      </x:c>
      <x:c r="J1437" s="22" t="n">
        <x:f>IF(I1437="","",I1437*H1437)</x:f>
        <x:v>14213345553.75</x:v>
      </x:c>
      <x:c r="K1437" t="str">
        <x:f>IF(G1437="","MISSING OEWS",IF(ISNUMBER(H1437),"MATCHED","MISSING WHARTON"))</x:f>
        <x:v>MATCHED</x:v>
      </x:c>
    </x:row>
    <x:row r="1438">
      <x:c r="A1438" t="str">
        <x:v>31-33</x:v>
      </x:c>
      <x:c r="B1438" t="str">
        <x:v>Manufacturing</x:v>
      </x:c>
      <x:c r="C1438" t="str">
        <x:v>51-2011</x:v>
      </x:c>
      <x:c r="D1438" t="str">
        <x:v>Aircraft Structure, Surfaces, Rigging, and Systems Assemblers</x:v>
      </x:c>
      <x:c r="E1438" s="22" t="n">
        <x:v>31200</x:v>
      </x:c>
      <x:c r="F1438" s="22" t="n">
        <x:v>72340</x:v>
      </x:c>
      <x:c r="G1438" s="22" t="n">
        <x:f>IF(OR(E1438="",F1438=""),"",E1438*F1438)</x:f>
        <x:v>2257008000</x:v>
      </x:c>
      <x:c r="H1438" s="36" t="n">
        <x:v>0.0317</x:v>
      </x:c>
      <x:c r="I1438" s="22" t="n">
        <x:f>IF(G1438="","",IF(ISNUMBER(H1438),G1438,""))</x:f>
        <x:v>2257008000</x:v>
      </x:c>
      <x:c r="J1438" s="22" t="n">
        <x:f>IF(I1438="","",I1438*H1438)</x:f>
        <x:v>71547153.6</x:v>
      </x:c>
      <x:c r="K1438" t="str">
        <x:f>IF(G1438="","MISSING OEWS",IF(ISNUMBER(H1438),"MATCHED","MISSING WHARTON"))</x:f>
        <x:v>MATCHED</x:v>
      </x:c>
    </x:row>
    <x:row r="1439">
      <x:c r="A1439" t="str">
        <x:v>31-33</x:v>
      </x:c>
      <x:c r="B1439" t="str">
        <x:v>Manufacturing</x:v>
      </x:c>
      <x:c r="C1439" t="str">
        <x:v>51-2021</x:v>
      </x:c>
      <x:c r="D1439" t="str">
        <x:v>Coil Winders, Tapers, and Finishers</x:v>
      </x:c>
      <x:c r="E1439" s="22" t="n">
        <x:v>11850</x:v>
      </x:c>
      <x:c r="F1439" s="22" t="n">
        <x:v>49910</x:v>
      </x:c>
      <x:c r="G1439" s="22" t="n">
        <x:f>IF(OR(E1439="",F1439=""),"",E1439*F1439)</x:f>
        <x:v>591433500</x:v>
      </x:c>
      <x:c r="H1439" s="36" t="n">
        <x:v>0.0864</x:v>
      </x:c>
      <x:c r="I1439" s="22" t="n">
        <x:f>IF(G1439="","",IF(ISNUMBER(H1439),G1439,""))</x:f>
        <x:v>591433500</x:v>
      </x:c>
      <x:c r="J1439" s="22" t="n">
        <x:f>IF(I1439="","",I1439*H1439)</x:f>
        <x:v>51099854.400000006</x:v>
      </x:c>
      <x:c r="K1439" t="str">
        <x:f>IF(G1439="","MISSING OEWS",IF(ISNUMBER(H1439),"MATCHED","MISSING WHARTON"))</x:f>
        <x:v>MATCHED</x:v>
      </x:c>
    </x:row>
    <x:row r="1440">
      <x:c r="A1440" t="str">
        <x:v>31-33</x:v>
      </x:c>
      <x:c r="B1440" t="str">
        <x:v>Manufacturing</x:v>
      </x:c>
      <x:c r="C1440" t="str">
        <x:v>51-2028</x:v>
      </x:c>
      <x:c r="D1440" t="str">
        <x:v>Electrical, Electronic, and Electromechanical Assemblers, Except Coil Winders, Tapers, and Finishers</x:v>
      </x:c>
      <x:c r="E1440" s="22" t="n">
        <x:v>218840</x:v>
      </x:c>
      <x:c r="F1440" s="22" t="n">
        <x:v>47640</x:v>
      </x:c>
      <x:c r="G1440" s="22" t="n">
        <x:f>IF(OR(E1440="",F1440=""),"",E1440*F1440)</x:f>
        <x:v>10425537600</x:v>
      </x:c>
      <x:c r="H1440" s="36" t="n">
        <x:v>0.0559</x:v>
      </x:c>
      <x:c r="I1440" s="22" t="n">
        <x:f>IF(G1440="","",IF(ISNUMBER(H1440),G1440,""))</x:f>
        <x:v>10425537600</x:v>
      </x:c>
      <x:c r="J1440" s="22" t="n">
        <x:f>IF(I1440="","",I1440*H1440)</x:f>
        <x:v>582787551.84</x:v>
      </x:c>
      <x:c r="K1440" t="str">
        <x:f>IF(G1440="","MISSING OEWS",IF(ISNUMBER(H1440),"MATCHED","MISSING WHARTON"))</x:f>
        <x:v>MATCHED</x:v>
      </x:c>
    </x:row>
    <x:row r="1441">
      <x:c r="A1441" t="str">
        <x:v>31-33</x:v>
      </x:c>
      <x:c r="B1441" t="str">
        <x:v>Manufacturing</x:v>
      </x:c>
      <x:c r="C1441" t="str">
        <x:v>51-2031</x:v>
      </x:c>
      <x:c r="D1441" t="str">
        <x:v>Engine and Other Machine Assemblers</x:v>
      </x:c>
      <x:c r="E1441" s="22" t="n">
        <x:v>31810</x:v>
      </x:c>
      <x:c r="F1441" s="22" t="n">
        <x:v>58080</x:v>
      </x:c>
      <x:c r="G1441" s="22" t="n">
        <x:f>IF(OR(E1441="",F1441=""),"",E1441*F1441)</x:f>
        <x:v>1847524800</x:v>
      </x:c>
      <x:c r="H1441" s="36" t="n">
        <x:v>0.0583</x:v>
      </x:c>
      <x:c r="I1441" s="22" t="n">
        <x:f>IF(G1441="","",IF(ISNUMBER(H1441),G1441,""))</x:f>
        <x:v>1847524800</x:v>
      </x:c>
      <x:c r="J1441" s="22" t="n">
        <x:f>IF(I1441="","",I1441*H1441)</x:f>
        <x:v>107710695.83999999</x:v>
      </x:c>
      <x:c r="K1441" t="str">
        <x:f>IF(G1441="","MISSING OEWS",IF(ISNUMBER(H1441),"MATCHED","MISSING WHARTON"))</x:f>
        <x:v>MATCHED</x:v>
      </x:c>
    </x:row>
    <x:row r="1442">
      <x:c r="A1442" t="str">
        <x:v>31-33</x:v>
      </x:c>
      <x:c r="B1442" t="str">
        <x:v>Manufacturing</x:v>
      </x:c>
      <x:c r="C1442" t="str">
        <x:v>51-2041</x:v>
      </x:c>
      <x:c r="D1442" t="str">
        <x:v>Structural Metal Fabricators and Fitters</x:v>
      </x:c>
      <x:c r="E1442" s="22" t="n">
        <x:v>41590</x:v>
      </x:c>
      <x:c r="F1442" s="22" t="n">
        <x:v>54360</x:v>
      </x:c>
      <x:c r="G1442" s="22" t="n">
        <x:f>IF(OR(E1442="",F1442=""),"",E1442*F1442)</x:f>
        <x:v>2260832400</x:v>
      </x:c>
      <x:c r="H1442" s="36" t="n">
        <x:v>0</x:v>
      </x:c>
      <x:c r="I1442" s="22" t="n">
        <x:f>IF(G1442="","",IF(ISNUMBER(H1442),G1442,""))</x:f>
        <x:v>2260832400</x:v>
      </x:c>
      <x:c r="J1442" s="22" t="n">
        <x:f>IF(I1442="","",I1442*H1442)</x:f>
        <x:v>0</x:v>
      </x:c>
      <x:c r="K1442" t="str">
        <x:f>IF(G1442="","MISSING OEWS",IF(ISNUMBER(H1442),"MATCHED","MISSING WHARTON"))</x:f>
        <x:v>MATCHED</x:v>
      </x:c>
    </x:row>
    <x:row r="1443">
      <x:c r="A1443" t="str">
        <x:v>31-33</x:v>
      </x:c>
      <x:c r="B1443" t="str">
        <x:v>Manufacturing</x:v>
      </x:c>
      <x:c r="C1443" t="str">
        <x:v>51-2051</x:v>
      </x:c>
      <x:c r="D1443" t="str">
        <x:v>Fiberglass Laminators and Fabricators</x:v>
      </x:c>
      <x:c r="E1443" s="22" t="n">
        <x:v>14940</x:v>
      </x:c>
      <x:c r="F1443" s="22" t="n">
        <x:v>49420</x:v>
      </x:c>
      <x:c r="G1443" s="22" t="n">
        <x:f>IF(OR(E1443="",F1443=""),"",E1443*F1443)</x:f>
        <x:v>738334800</x:v>
      </x:c>
      <x:c r="H1443" s="36" t="n">
        <x:v>0</x:v>
      </x:c>
      <x:c r="I1443" s="22" t="n">
        <x:f>IF(G1443="","",IF(ISNUMBER(H1443),G1443,""))</x:f>
        <x:v>738334800</x:v>
      </x:c>
      <x:c r="J1443" s="22" t="n">
        <x:f>IF(I1443="","",I1443*H1443)</x:f>
        <x:v>0</x:v>
      </x:c>
      <x:c r="K1443" t="str">
        <x:f>IF(G1443="","MISSING OEWS",IF(ISNUMBER(H1443),"MATCHED","MISSING WHARTON"))</x:f>
        <x:v>MATCHED</x:v>
      </x:c>
    </x:row>
    <x:row r="1444">
      <x:c r="A1444" t="str">
        <x:v>31-33</x:v>
      </x:c>
      <x:c r="B1444" t="str">
        <x:v>Manufacturing</x:v>
      </x:c>
      <x:c r="C1444" t="str">
        <x:v>51-2061</x:v>
      </x:c>
      <x:c r="D1444" t="str">
        <x:v>Timing Device Assemblers and Adjusters</x:v>
      </x:c>
      <x:c r="E1444" s="22" t="n">
        <x:v>240</x:v>
      </x:c>
      <x:c r="F1444" s="22" t="n">
        <x:v>54810</x:v>
      </x:c>
      <x:c r="G1444" s="22" t="n">
        <x:f>IF(OR(E1444="",F1444=""),"",E1444*F1444)</x:f>
        <x:v>13154400</x:v>
      </x:c>
      <x:c r="H1444" s="36" t="n">
        <x:v>0.0559</x:v>
      </x:c>
      <x:c r="I1444" s="22" t="n">
        <x:f>IF(G1444="","",IF(ISNUMBER(H1444),G1444,""))</x:f>
        <x:v>13154400</x:v>
      </x:c>
      <x:c r="J1444" s="22" t="n">
        <x:f>IF(I1444="","",I1444*H1444)</x:f>
        <x:v>735330.96</x:v>
      </x:c>
      <x:c r="K1444" t="str">
        <x:f>IF(G1444="","MISSING OEWS",IF(ISNUMBER(H1444),"MATCHED","MISSING WHARTON"))</x:f>
        <x:v>MATCHED</x:v>
      </x:c>
    </x:row>
    <x:row r="1445">
      <x:c r="A1445" t="str">
        <x:v>31-33</x:v>
      </x:c>
      <x:c r="B1445" t="str">
        <x:v>Manufacturing</x:v>
      </x:c>
      <x:c r="C1445" t="str">
        <x:v>51-2090</x:v>
      </x:c>
      <x:c r="D1445" t="str">
        <x:v>Miscellaneous Assemblers and Fabricators</x:v>
      </x:c>
      <x:c r="E1445" s="22" t="n">
        <x:v>1074240</x:v>
      </x:c>
      <x:c r="F1445" s="22" t="n">
        <x:v>48460</x:v>
      </x:c>
      <x:c r="G1445" s="22" t="n">
        <x:f>IF(OR(E1445="",F1445=""),"",E1445*F1445)</x:f>
        <x:v>52057670400</x:v>
      </x:c>
      <x:c r="H1445" s="36" t="n">
        <x:v>0.15</x:v>
      </x:c>
      <x:c r="I1445" s="22" t="n">
        <x:f>IF(G1445="","",IF(ISNUMBER(H1445),G1445,""))</x:f>
        <x:v>52057670400</x:v>
      </x:c>
      <x:c r="J1445" s="22" t="n">
        <x:f>IF(I1445="","",I1445*H1445)</x:f>
        <x:v>7808650560</x:v>
      </x:c>
      <x:c r="K1445" t="str">
        <x:f>IF(G1445="","MISSING OEWS",IF(ISNUMBER(H1445),"MATCHED","MISSING WHARTON"))</x:f>
        <x:v>MATCHED</x:v>
      </x:c>
    </x:row>
    <x:row r="1446">
      <x:c r="A1446" t="str">
        <x:v>31-33</x:v>
      </x:c>
      <x:c r="B1446" t="str">
        <x:v>Manufacturing</x:v>
      </x:c>
      <x:c r="C1446" t="str">
        <x:v>51-3011</x:v>
      </x:c>
      <x:c r="D1446" t="str">
        <x:v>Bakers</x:v>
      </x:c>
      <x:c r="E1446" s="22" t="n">
        <x:v>81960</x:v>
      </x:c>
      <x:c r="F1446" s="22" t="n">
        <x:v>38590</x:v>
      </x:c>
      <x:c r="G1446" s="22" t="n">
        <x:f>IF(OR(E1446="",F1446=""),"",E1446*F1446)</x:f>
        <x:v>3162836400</x:v>
      </x:c>
      <x:c r="H1446" s="36" t="n">
        <x:v>0.1444</x:v>
      </x:c>
      <x:c r="I1446" s="22" t="n">
        <x:f>IF(G1446="","",IF(ISNUMBER(H1446),G1446,""))</x:f>
        <x:v>3162836400</x:v>
      </x:c>
      <x:c r="J1446" s="22" t="n">
        <x:f>IF(I1446="","",I1446*H1446)</x:f>
        <x:v>456713576.16</x:v>
      </x:c>
      <x:c r="K1446" t="str">
        <x:f>IF(G1446="","MISSING OEWS",IF(ISNUMBER(H1446),"MATCHED","MISSING WHARTON"))</x:f>
        <x:v>MATCHED</x:v>
      </x:c>
    </x:row>
    <x:row r="1447">
      <x:c r="A1447" t="str">
        <x:v>31-33</x:v>
      </x:c>
      <x:c r="B1447" t="str">
        <x:v>Manufacturing</x:v>
      </x:c>
      <x:c r="C1447" t="str">
        <x:v>51-3021</x:v>
      </x:c>
      <x:c r="D1447" t="str">
        <x:v>Butchers and Meat Cutters</x:v>
      </x:c>
      <x:c r="E1447" s="22" t="n">
        <x:v>12620</x:v>
      </x:c>
      <x:c r="F1447" s="22" t="n">
        <x:v>42460</x:v>
      </x:c>
      <x:c r="G1447" s="22" t="n">
        <x:f>IF(OR(E1447="",F1447=""),"",E1447*F1447)</x:f>
        <x:v>535845200</x:v>
      </x:c>
      <x:c r="H1447" s="36" t="n">
        <x:v>0.1583</x:v>
      </x:c>
      <x:c r="I1447" s="22" t="n">
        <x:f>IF(G1447="","",IF(ISNUMBER(H1447),G1447,""))</x:f>
        <x:v>535845200</x:v>
      </x:c>
      <x:c r="J1447" s="22" t="n">
        <x:f>IF(I1447="","",I1447*H1447)</x:f>
        <x:v>84824295.16</x:v>
      </x:c>
      <x:c r="K1447" t="str">
        <x:f>IF(G1447="","MISSING OEWS",IF(ISNUMBER(H1447),"MATCHED","MISSING WHARTON"))</x:f>
        <x:v>MATCHED</x:v>
      </x:c>
    </x:row>
    <x:row r="1448">
      <x:c r="A1448" t="str">
        <x:v>31-33</x:v>
      </x:c>
      <x:c r="B1448" t="str">
        <x:v>Manufacturing</x:v>
      </x:c>
      <x:c r="C1448" t="str">
        <x:v>51-3022</x:v>
      </x:c>
      <x:c r="D1448" t="str">
        <x:v>Meat, Poultry, and Fish Cutters and Trimmers</x:v>
      </x:c>
      <x:c r="E1448" s="22" t="n">
        <x:v>113700</x:v>
      </x:c>
      <x:c r="F1448" s="22" t="n">
        <x:v>39850</x:v>
      </x:c>
      <x:c r="G1448" s="22" t="n">
        <x:f>IF(OR(E1448="",F1448=""),"",E1448*F1448)</x:f>
        <x:v>4530945000</x:v>
      </x:c>
      <x:c r="H1448" s="36" t="n">
        <x:v>0</x:v>
      </x:c>
      <x:c r="I1448" s="22" t="n">
        <x:f>IF(G1448="","",IF(ISNUMBER(H1448),G1448,""))</x:f>
        <x:v>4530945000</x:v>
      </x:c>
      <x:c r="J1448" s="22" t="n">
        <x:f>IF(I1448="","",I1448*H1448)</x:f>
        <x:v>0</x:v>
      </x:c>
      <x:c r="K1448" t="str">
        <x:f>IF(G1448="","MISSING OEWS",IF(ISNUMBER(H1448),"MATCHED","MISSING WHARTON"))</x:f>
        <x:v>MATCHED</x:v>
      </x:c>
    </x:row>
    <x:row r="1449">
      <x:c r="A1449" t="str">
        <x:v>31-33</x:v>
      </x:c>
      <x:c r="B1449" t="str">
        <x:v>Manufacturing</x:v>
      </x:c>
      <x:c r="C1449" t="str">
        <x:v>51-3023</x:v>
      </x:c>
      <x:c r="D1449" t="str">
        <x:v>Slaughterers and Meat Packers</x:v>
      </x:c>
      <x:c r="E1449" s="22" t="n">
        <x:v>63400</x:v>
      </x:c>
      <x:c r="F1449" s="22" t="n">
        <x:v>42170</x:v>
      </x:c>
      <x:c r="G1449" s="22" t="n">
        <x:f>IF(OR(E1449="",F1449=""),"",E1449*F1449)</x:f>
        <x:v>2673578000</x:v>
      </x:c>
      <x:c r="H1449" s="36" t="n">
        <x:v>0</x:v>
      </x:c>
      <x:c r="I1449" s="22" t="n">
        <x:f>IF(G1449="","",IF(ISNUMBER(H1449),G1449,""))</x:f>
        <x:v>2673578000</x:v>
      </x:c>
      <x:c r="J1449" s="22" t="n">
        <x:f>IF(I1449="","",I1449*H1449)</x:f>
        <x:v>0</x:v>
      </x:c>
      <x:c r="K1449" t="str">
        <x:f>IF(G1449="","MISSING OEWS",IF(ISNUMBER(H1449),"MATCHED","MISSING WHARTON"))</x:f>
        <x:v>MATCHED</x:v>
      </x:c>
    </x:row>
    <x:row r="1450">
      <x:c r="A1450" t="str">
        <x:v>31-33</x:v>
      </x:c>
      <x:c r="B1450" t="str">
        <x:v>Manufacturing</x:v>
      </x:c>
      <x:c r="C1450" t="str">
        <x:v>51-3091</x:v>
      </x:c>
      <x:c r="D1450" t="str">
        <x:v>Food and Tobacco Roasting, Baking, and Drying Machine Operators and Tenders</x:v>
      </x:c>
      <x:c r="E1450" s="22" t="n">
        <x:v>15990</x:v>
      </x:c>
      <x:c r="F1450" s="22" t="n">
        <x:v>46300</x:v>
      </x:c>
      <x:c r="G1450" s="22" t="n">
        <x:f>IF(OR(E1450="",F1450=""),"",E1450*F1450)</x:f>
        <x:v>740337000</x:v>
      </x:c>
      <x:c r="H1450" s="36" t="n">
        <x:v>0.0475</x:v>
      </x:c>
      <x:c r="I1450" s="22" t="n">
        <x:f>IF(G1450="","",IF(ISNUMBER(H1450),G1450,""))</x:f>
        <x:v>740337000</x:v>
      </x:c>
      <x:c r="J1450" s="22" t="n">
        <x:f>IF(I1450="","",I1450*H1450)</x:f>
        <x:v>35166007.5</x:v>
      </x:c>
      <x:c r="K1450" t="str">
        <x:f>IF(G1450="","MISSING OEWS",IF(ISNUMBER(H1450),"MATCHED","MISSING WHARTON"))</x:f>
        <x:v>MATCHED</x:v>
      </x:c>
    </x:row>
    <x:row r="1451">
      <x:c r="A1451" t="str">
        <x:v>31-33</x:v>
      </x:c>
      <x:c r="B1451" t="str">
        <x:v>Manufacturing</x:v>
      </x:c>
      <x:c r="C1451" t="str">
        <x:v>51-3092</x:v>
      </x:c>
      <x:c r="D1451" t="str">
        <x:v>Food Batchmakers</x:v>
      </x:c>
      <x:c r="E1451" s="22" t="n">
        <x:v>147920</x:v>
      </x:c>
      <x:c r="F1451" s="22" t="n">
        <x:v>44850</x:v>
      </x:c>
      <x:c r="G1451" s="22" t="n">
        <x:f>IF(OR(E1451="",F1451=""),"",E1451*F1451)</x:f>
        <x:v>6634212000</x:v>
      </x:c>
      <x:c r="H1451" s="36" t="n">
        <x:v>0.038</x:v>
      </x:c>
      <x:c r="I1451" s="22" t="n">
        <x:f>IF(G1451="","",IF(ISNUMBER(H1451),G1451,""))</x:f>
        <x:v>6634212000</x:v>
      </x:c>
      <x:c r="J1451" s="22" t="n">
        <x:f>IF(I1451="","",I1451*H1451)</x:f>
        <x:v>252100056</x:v>
      </x:c>
      <x:c r="K1451" t="str">
        <x:f>IF(G1451="","MISSING OEWS",IF(ISNUMBER(H1451),"MATCHED","MISSING WHARTON"))</x:f>
        <x:v>MATCHED</x:v>
      </x:c>
    </x:row>
    <x:row r="1452">
      <x:c r="A1452" t="str">
        <x:v>31-33</x:v>
      </x:c>
      <x:c r="B1452" t="str">
        <x:v>Manufacturing</x:v>
      </x:c>
      <x:c r="C1452" t="str">
        <x:v>51-3093</x:v>
      </x:c>
      <x:c r="D1452" t="str">
        <x:v>Food Cooking Machine Operators and Tenders</x:v>
      </x:c>
      <x:c r="E1452" s="22" t="n">
        <x:v>25130</x:v>
      </x:c>
      <x:c r="F1452" s="22" t="n">
        <x:v>43420</x:v>
      </x:c>
      <x:c r="G1452" s="22" t="n">
        <x:f>IF(OR(E1452="",F1452=""),"",E1452*F1452)</x:f>
        <x:v>1091144600</x:v>
      </x:c>
      <x:c r="H1452" s="36" t="n">
        <x:v>0.1118</x:v>
      </x:c>
      <x:c r="I1452" s="22" t="n">
        <x:f>IF(G1452="","",IF(ISNUMBER(H1452),G1452,""))</x:f>
        <x:v>1091144600</x:v>
      </x:c>
      <x:c r="J1452" s="22" t="n">
        <x:f>IF(I1452="","",I1452*H1452)</x:f>
        <x:v>121989966.28</x:v>
      </x:c>
      <x:c r="K1452" t="str">
        <x:f>IF(G1452="","MISSING OEWS",IF(ISNUMBER(H1452),"MATCHED","MISSING WHARTON"))</x:f>
        <x:v>MATCHED</x:v>
      </x:c>
    </x:row>
    <x:row r="1453">
      <x:c r="A1453" t="str">
        <x:v>31-33</x:v>
      </x:c>
      <x:c r="B1453" t="str">
        <x:v>Manufacturing</x:v>
      </x:c>
      <x:c r="C1453" t="str">
        <x:v>51-3099</x:v>
      </x:c>
      <x:c r="D1453" t="str">
        <x:v>Food Processing Workers, All Other</x:v>
      </x:c>
      <x:c r="E1453" s="22" t="n">
        <x:v>48020</x:v>
      </x:c>
      <x:c r="F1453" s="22" t="n">
        <x:v>40770</x:v>
      </x:c>
      <x:c r="G1453" s="22" t="n">
        <x:f>IF(OR(E1453="",F1453=""),"",E1453*F1453)</x:f>
        <x:v>1957775400</x:v>
      </x:c>
      <x:c r="H1453" s="36"/>
      <x:c r="I1453" s="22" t="str">
        <x:f>IF(G1453="","",IF(ISNUMBER(H1453),G1453,""))</x:f>
      </x:c>
      <x:c r="J1453" s="22" t="str">
        <x:f>IF(I1453="","",I1453*H1453)</x:f>
      </x:c>
      <x:c r="K1453" t="str">
        <x:f>IF(G1453="","MISSING OEWS",IF(ISNUMBER(H1453),"MATCHED","MISSING WHARTON"))</x:f>
        <x:v>MISSING WHARTON</x:v>
      </x:c>
    </x:row>
    <x:row r="1454">
      <x:c r="A1454" t="str">
        <x:v>31-33</x:v>
      </x:c>
      <x:c r="B1454" t="str">
        <x:v>Manufacturing</x:v>
      </x:c>
      <x:c r="C1454" t="str">
        <x:v>51-4021</x:v>
      </x:c>
      <x:c r="D1454" t="str">
        <x:v>Extruding and Drawing Machine Setters, Operators, and Tenders, Metal and Plastic</x:v>
      </x:c>
      <x:c r="E1454" s="22" t="n">
        <x:v>58050</x:v>
      </x:c>
      <x:c r="F1454" s="22" t="n">
        <x:v>49640</x:v>
      </x:c>
      <x:c r="G1454" s="22" t="n">
        <x:f>IF(OR(E1454="",F1454=""),"",E1454*F1454)</x:f>
        <x:v>2881602000</x:v>
      </x:c>
      <x:c r="H1454" s="36" t="n">
        <x:v>0</x:v>
      </x:c>
      <x:c r="I1454" s="22" t="n">
        <x:f>IF(G1454="","",IF(ISNUMBER(H1454),G1454,""))</x:f>
        <x:v>2881602000</x:v>
      </x:c>
      <x:c r="J1454" s="22" t="n">
        <x:f>IF(I1454="","",I1454*H1454)</x:f>
        <x:v>0</x:v>
      </x:c>
      <x:c r="K1454" t="str">
        <x:f>IF(G1454="","MISSING OEWS",IF(ISNUMBER(H1454),"MATCHED","MISSING WHARTON"))</x:f>
        <x:v>MATCHED</x:v>
      </x:c>
    </x:row>
    <x:row r="1455">
      <x:c r="A1455" t="str">
        <x:v>31-33</x:v>
      </x:c>
      <x:c r="B1455" t="str">
        <x:v>Manufacturing</x:v>
      </x:c>
      <x:c r="C1455" t="str">
        <x:v>51-4022</x:v>
      </x:c>
      <x:c r="D1455" t="str">
        <x:v>Forging Machine Setters, Operators, and Tenders, Metal and Plastic</x:v>
      </x:c>
      <x:c r="E1455" s="22" t="n">
        <x:v>8080</x:v>
      </x:c>
      <x:c r="F1455" s="22" t="n">
        <x:v>51540</x:v>
      </x:c>
      <x:c r="G1455" s="22" t="n">
        <x:f>IF(OR(E1455="",F1455=""),"",E1455*F1455)</x:f>
        <x:v>416443200</x:v>
      </x:c>
      <x:c r="H1455" s="36" t="n">
        <x:v>0</x:v>
      </x:c>
      <x:c r="I1455" s="22" t="n">
        <x:f>IF(G1455="","",IF(ISNUMBER(H1455),G1455,""))</x:f>
        <x:v>416443200</x:v>
      </x:c>
      <x:c r="J1455" s="22" t="n">
        <x:f>IF(I1455="","",I1455*H1455)</x:f>
        <x:v>0</x:v>
      </x:c>
      <x:c r="K1455" t="str">
        <x:f>IF(G1455="","MISSING OEWS",IF(ISNUMBER(H1455),"MATCHED","MISSING WHARTON"))</x:f>
        <x:v>MATCHED</x:v>
      </x:c>
    </x:row>
    <x:row r="1456">
      <x:c r="A1456" t="str">
        <x:v>31-33</x:v>
      </x:c>
      <x:c r="B1456" t="str">
        <x:v>Manufacturing</x:v>
      </x:c>
      <x:c r="C1456" t="str">
        <x:v>51-4023</x:v>
      </x:c>
      <x:c r="D1456" t="str">
        <x:v>Rolling Machine Setters, Operators, and Tenders, Metal and Plastic</x:v>
      </x:c>
      <x:c r="E1456" s="22" t="n">
        <x:v>23020</x:v>
      </x:c>
      <x:c r="F1456" s="22" t="n">
        <x:v>53410</x:v>
      </x:c>
      <x:c r="G1456" s="22" t="n">
        <x:f>IF(OR(E1456="",F1456=""),"",E1456*F1456)</x:f>
        <x:v>1229498200</x:v>
      </x:c>
      <x:c r="H1456" s="36" t="n">
        <x:v>0.1</x:v>
      </x:c>
      <x:c r="I1456" s="22" t="n">
        <x:f>IF(G1456="","",IF(ISNUMBER(H1456),G1456,""))</x:f>
        <x:v>1229498200</x:v>
      </x:c>
      <x:c r="J1456" s="22" t="n">
        <x:f>IF(I1456="","",I1456*H1456)</x:f>
        <x:v>122949820</x:v>
      </x:c>
      <x:c r="K1456" t="str">
        <x:f>IF(G1456="","MISSING OEWS",IF(ISNUMBER(H1456),"MATCHED","MISSING WHARTON"))</x:f>
        <x:v>MATCHED</x:v>
      </x:c>
    </x:row>
    <x:row r="1457">
      <x:c r="A1457" t="str">
        <x:v>31-33</x:v>
      </x:c>
      <x:c r="B1457" t="str">
        <x:v>Manufacturing</x:v>
      </x:c>
      <x:c r="C1457" t="str">
        <x:v>51-4031</x:v>
      </x:c>
      <x:c r="D1457" t="str">
        <x:v>Cutting, Punching, and Press Machine Setters, Operators, and Tenders, Metal and Plastic</x:v>
      </x:c>
      <x:c r="E1457" s="22" t="n">
        <x:v>150750</x:v>
      </x:c>
      <x:c r="F1457" s="22" t="n">
        <x:v>48930</x:v>
      </x:c>
      <x:c r="G1457" s="22" t="n">
        <x:f>IF(OR(E1457="",F1457=""),"",E1457*F1457)</x:f>
        <x:v>7376197500</x:v>
      </x:c>
      <x:c r="H1457" s="36" t="n">
        <x:v>0.0297</x:v>
      </x:c>
      <x:c r="I1457" s="22" t="n">
        <x:f>IF(G1457="","",IF(ISNUMBER(H1457),G1457,""))</x:f>
        <x:v>7376197500</x:v>
      </x:c>
      <x:c r="J1457" s="22" t="n">
        <x:f>IF(I1457="","",I1457*H1457)</x:f>
        <x:v>219073065.75</x:v>
      </x:c>
      <x:c r="K1457" t="str">
        <x:f>IF(G1457="","MISSING OEWS",IF(ISNUMBER(H1457),"MATCHED","MISSING WHARTON"))</x:f>
        <x:v>MATCHED</x:v>
      </x:c>
    </x:row>
    <x:row r="1458">
      <x:c r="A1458" t="str">
        <x:v>31-33</x:v>
      </x:c>
      <x:c r="B1458" t="str">
        <x:v>Manufacturing</x:v>
      </x:c>
      <x:c r="C1458" t="str">
        <x:v>51-4032</x:v>
      </x:c>
      <x:c r="D1458" t="str">
        <x:v>Drilling and Boring Machine Tool Setters, Operators, and Tenders, Metal and Plastic</x:v>
      </x:c>
      <x:c r="E1458" s="22" t="n">
        <x:v>4080</x:v>
      </x:c>
      <x:c r="F1458" s="22" t="n">
        <x:v>51000</x:v>
      </x:c>
      <x:c r="G1458" s="22" t="n">
        <x:f>IF(OR(E1458="",F1458=""),"",E1458*F1458)</x:f>
        <x:v>208080000</x:v>
      </x:c>
      <x:c r="H1458" s="36" t="n">
        <x:v>0</x:v>
      </x:c>
      <x:c r="I1458" s="22" t="n">
        <x:f>IF(G1458="","",IF(ISNUMBER(H1458),G1458,""))</x:f>
        <x:v>208080000</x:v>
      </x:c>
      <x:c r="J1458" s="22" t="n">
        <x:f>IF(I1458="","",I1458*H1458)</x:f>
        <x:v>0</x:v>
      </x:c>
      <x:c r="K1458" t="str">
        <x:f>IF(G1458="","MISSING OEWS",IF(ISNUMBER(H1458),"MATCHED","MISSING WHARTON"))</x:f>
        <x:v>MATCHED</x:v>
      </x:c>
    </x:row>
    <x:row r="1459">
      <x:c r="A1459" t="str">
        <x:v>31-33</x:v>
      </x:c>
      <x:c r="B1459" t="str">
        <x:v>Manufacturing</x:v>
      </x:c>
      <x:c r="C1459" t="str">
        <x:v>51-4033</x:v>
      </x:c>
      <x:c r="D1459" t="str">
        <x:v>Grinding, Lapping, Polishing, and Buffing Machine Tool Setters, Operators, and Tenders, Metal and Plastic</x:v>
      </x:c>
      <x:c r="E1459" s="22" t="n">
        <x:v>64320</x:v>
      </x:c>
      <x:c r="F1459" s="22" t="n">
        <x:v>48430</x:v>
      </x:c>
      <x:c r="G1459" s="22" t="n">
        <x:f>IF(OR(E1459="",F1459=""),"",E1459*F1459)</x:f>
        <x:v>3115017600</x:v>
      </x:c>
      <x:c r="H1459" s="36" t="n">
        <x:v>0.0917</x:v>
      </x:c>
      <x:c r="I1459" s="22" t="n">
        <x:f>IF(G1459="","",IF(ISNUMBER(H1459),G1459,""))</x:f>
        <x:v>3115017600</x:v>
      </x:c>
      <x:c r="J1459" s="22" t="n">
        <x:f>IF(I1459="","",I1459*H1459)</x:f>
        <x:v>285647113.92</x:v>
      </x:c>
      <x:c r="K1459" t="str">
        <x:f>IF(G1459="","MISSING OEWS",IF(ISNUMBER(H1459),"MATCHED","MISSING WHARTON"))</x:f>
        <x:v>MATCHED</x:v>
      </x:c>
    </x:row>
    <x:row r="1460">
      <x:c r="A1460" t="str">
        <x:v>31-33</x:v>
      </x:c>
      <x:c r="B1460" t="str">
        <x:v>Manufacturing</x:v>
      </x:c>
      <x:c r="C1460" t="str">
        <x:v>51-4034</x:v>
      </x:c>
      <x:c r="D1460" t="str">
        <x:v>Lathe and Turning Machine Tool Setters, Operators, and Tenders, Metal and Plastic</x:v>
      </x:c>
      <x:c r="E1460" s="22" t="n">
        <x:v>16190</x:v>
      </x:c>
      <x:c r="F1460" s="22" t="n">
        <x:v>52630</x:v>
      </x:c>
      <x:c r="G1460" s="22" t="n">
        <x:f>IF(OR(E1460="",F1460=""),"",E1460*F1460)</x:f>
        <x:v>852079700</x:v>
      </x:c>
      <x:c r="H1460" s="36" t="n">
        <x:v>0.0438</x:v>
      </x:c>
      <x:c r="I1460" s="22" t="n">
        <x:f>IF(G1460="","",IF(ISNUMBER(H1460),G1460,""))</x:f>
        <x:v>852079700</x:v>
      </x:c>
      <x:c r="J1460" s="22" t="n">
        <x:f>IF(I1460="","",I1460*H1460)</x:f>
        <x:v>37321090.86</x:v>
      </x:c>
      <x:c r="K1460" t="str">
        <x:f>IF(G1460="","MISSING OEWS",IF(ISNUMBER(H1460),"MATCHED","MISSING WHARTON"))</x:f>
        <x:v>MATCHED</x:v>
      </x:c>
    </x:row>
    <x:row r="1461">
      <x:c r="A1461" t="str">
        <x:v>31-33</x:v>
      </x:c>
      <x:c r="B1461" t="str">
        <x:v>Manufacturing</x:v>
      </x:c>
      <x:c r="C1461" t="str">
        <x:v>51-4035</x:v>
      </x:c>
      <x:c r="D1461" t="str">
        <x:v>Milling and Planing Machine Setters, Operators, and Tenders, Metal and Plastic</x:v>
      </x:c>
      <x:c r="E1461" s="22" t="n">
        <x:v>10950</x:v>
      </x:c>
      <x:c r="F1461" s="22" t="n">
        <x:v>57640</x:v>
      </x:c>
      <x:c r="G1461" s="22" t="n">
        <x:f>IF(OR(E1461="",F1461=""),"",E1461*F1461)</x:f>
        <x:v>631158000</x:v>
      </x:c>
      <x:c r="H1461" s="36" t="n">
        <x:v>0.0633</x:v>
      </x:c>
      <x:c r="I1461" s="22" t="n">
        <x:f>IF(G1461="","",IF(ISNUMBER(H1461),G1461,""))</x:f>
        <x:v>631158000</x:v>
      </x:c>
      <x:c r="J1461" s="22" t="n">
        <x:f>IF(I1461="","",I1461*H1461)</x:f>
        <x:v>39952301.4</x:v>
      </x:c>
      <x:c r="K1461" t="str">
        <x:f>IF(G1461="","MISSING OEWS",IF(ISNUMBER(H1461),"MATCHED","MISSING WHARTON"))</x:f>
        <x:v>MATCHED</x:v>
      </x:c>
    </x:row>
    <x:row r="1462">
      <x:c r="A1462" t="str">
        <x:v>31-33</x:v>
      </x:c>
      <x:c r="B1462" t="str">
        <x:v>Manufacturing</x:v>
      </x:c>
      <x:c r="C1462" t="str">
        <x:v>51-4041</x:v>
      </x:c>
      <x:c r="D1462" t="str">
        <x:v>Machinists</x:v>
      </x:c>
      <x:c r="E1462" s="22" t="n">
        <x:v>241490</x:v>
      </x:c>
      <x:c r="F1462" s="22" t="n">
        <x:v>58550</x:v>
      </x:c>
      <x:c r="G1462" s="22" t="n">
        <x:f>IF(OR(E1462="",F1462=""),"",E1462*F1462)</x:f>
        <x:v>14139239500</x:v>
      </x:c>
      <x:c r="H1462" s="36" t="n">
        <x:v>0.0897</x:v>
      </x:c>
      <x:c r="I1462" s="22" t="n">
        <x:f>IF(G1462="","",IF(ISNUMBER(H1462),G1462,""))</x:f>
        <x:v>14139239500</x:v>
      </x:c>
      <x:c r="J1462" s="22" t="n">
        <x:f>IF(I1462="","",I1462*H1462)</x:f>
        <x:v>1268289783.15</x:v>
      </x:c>
      <x:c r="K1462" t="str">
        <x:f>IF(G1462="","MISSING OEWS",IF(ISNUMBER(H1462),"MATCHED","MISSING WHARTON"))</x:f>
        <x:v>MATCHED</x:v>
      </x:c>
    </x:row>
    <x:row r="1463">
      <x:c r="A1463" t="str">
        <x:v>31-33</x:v>
      </x:c>
      <x:c r="B1463" t="str">
        <x:v>Manufacturing</x:v>
      </x:c>
      <x:c r="C1463" t="str">
        <x:v>51-4051</x:v>
      </x:c>
      <x:c r="D1463" t="str">
        <x:v>Metal-Refining Furnace Operators and Tenders</x:v>
      </x:c>
      <x:c r="E1463" s="22" t="n">
        <x:v>16340</x:v>
      </x:c>
      <x:c r="F1463" s="22" t="n">
        <x:v>55510</x:v>
      </x:c>
      <x:c r="G1463" s="22" t="n">
        <x:f>IF(OR(E1463="",F1463=""),"",E1463*F1463)</x:f>
        <x:v>907033400</x:v>
      </x:c>
      <x:c r="H1463" s="36" t="n">
        <x:v>0.1267</x:v>
      </x:c>
      <x:c r="I1463" s="22" t="n">
        <x:f>IF(G1463="","",IF(ISNUMBER(H1463),G1463,""))</x:f>
        <x:v>907033400</x:v>
      </x:c>
      <x:c r="J1463" s="22" t="n">
        <x:f>IF(I1463="","",I1463*H1463)</x:f>
        <x:v>114921131.78</x:v>
      </x:c>
      <x:c r="K1463" t="str">
        <x:f>IF(G1463="","MISSING OEWS",IF(ISNUMBER(H1463),"MATCHED","MISSING WHARTON"))</x:f>
        <x:v>MATCHED</x:v>
      </x:c>
    </x:row>
    <x:row r="1464">
      <x:c r="A1464" t="str">
        <x:v>31-33</x:v>
      </x:c>
      <x:c r="B1464" t="str">
        <x:v>Manufacturing</x:v>
      </x:c>
      <x:c r="C1464" t="str">
        <x:v>51-4052</x:v>
      </x:c>
      <x:c r="D1464" t="str">
        <x:v>Pourers and Casters, Metal</x:v>
      </x:c>
      <x:c r="E1464" s="22" t="n">
        <x:v>4500</x:v>
      </x:c>
      <x:c r="F1464" s="22" t="n">
        <x:v>54430</x:v>
      </x:c>
      <x:c r="G1464" s="22" t="n">
        <x:f>IF(OR(E1464="",F1464=""),"",E1464*F1464)</x:f>
        <x:v>244935000</x:v>
      </x:c>
      <x:c r="H1464" s="36" t="n">
        <x:v>0</x:v>
      </x:c>
      <x:c r="I1464" s="22" t="n">
        <x:f>IF(G1464="","",IF(ISNUMBER(H1464),G1464,""))</x:f>
        <x:v>244935000</x:v>
      </x:c>
      <x:c r="J1464" s="22" t="n">
        <x:f>IF(I1464="","",I1464*H1464)</x:f>
        <x:v>0</x:v>
      </x:c>
      <x:c r="K1464" t="str">
        <x:f>IF(G1464="","MISSING OEWS",IF(ISNUMBER(H1464),"MATCHED","MISSING WHARTON"))</x:f>
        <x:v>MATCHED</x:v>
      </x:c>
    </x:row>
    <x:row r="1465">
      <x:c r="A1465" t="str">
        <x:v>31-33</x:v>
      </x:c>
      <x:c r="B1465" t="str">
        <x:v>Manufacturing</x:v>
      </x:c>
      <x:c r="C1465" t="str">
        <x:v>51-4061</x:v>
      </x:c>
      <x:c r="D1465" t="str">
        <x:v>Model Makers, Metal and Plastic</x:v>
      </x:c>
      <x:c r="E1465" s="22" t="n">
        <x:v>1600</x:v>
      </x:c>
      <x:c r="F1465" s="22" t="n">
        <x:v>66130</x:v>
      </x:c>
      <x:c r="G1465" s="22" t="n">
        <x:f>IF(OR(E1465="",F1465=""),"",E1465*F1465)</x:f>
        <x:v>105808000</x:v>
      </x:c>
      <x:c r="H1465" s="36" t="n">
        <x:v>0.0594</x:v>
      </x:c>
      <x:c r="I1465" s="22" t="n">
        <x:f>IF(G1465="","",IF(ISNUMBER(H1465),G1465,""))</x:f>
        <x:v>105808000</x:v>
      </x:c>
      <x:c r="J1465" s="22" t="n">
        <x:f>IF(I1465="","",I1465*H1465)</x:f>
        <x:v>6284995.2</x:v>
      </x:c>
      <x:c r="K1465" t="str">
        <x:f>IF(G1465="","MISSING OEWS",IF(ISNUMBER(H1465),"MATCHED","MISSING WHARTON"))</x:f>
        <x:v>MATCHED</x:v>
      </x:c>
    </x:row>
    <x:row r="1466">
      <x:c r="A1466" t="str">
        <x:v>31-33</x:v>
      </x:c>
      <x:c r="B1466" t="str">
        <x:v>Manufacturing</x:v>
      </x:c>
      <x:c r="C1466" t="str">
        <x:v>51-4062</x:v>
      </x:c>
      <x:c r="D1466" t="str">
        <x:v>Patternmakers, Metal and Plastic</x:v>
      </x:c>
      <x:c r="E1466" s="22" t="n">
        <x:v>1440</x:v>
      </x:c>
      <x:c r="F1466" s="22" t="n">
        <x:v>61040</x:v>
      </x:c>
      <x:c r="G1466" s="22" t="n">
        <x:f>IF(OR(E1466="",F1466=""),"",E1466*F1466)</x:f>
        <x:v>87897600</x:v>
      </x:c>
      <x:c r="H1466" s="36" t="n">
        <x:v>0.1267</x:v>
      </x:c>
      <x:c r="I1466" s="22" t="n">
        <x:f>IF(G1466="","",IF(ISNUMBER(H1466),G1466,""))</x:f>
        <x:v>87897600</x:v>
      </x:c>
      <x:c r="J1466" s="22" t="n">
        <x:f>IF(I1466="","",I1466*H1466)</x:f>
        <x:v>11136625.92</x:v>
      </x:c>
      <x:c r="K1466" t="str">
        <x:f>IF(G1466="","MISSING OEWS",IF(ISNUMBER(H1466),"MATCHED","MISSING WHARTON"))</x:f>
        <x:v>MATCHED</x:v>
      </x:c>
    </x:row>
    <x:row r="1467">
      <x:c r="A1467" t="str">
        <x:v>31-33</x:v>
      </x:c>
      <x:c r="B1467" t="str">
        <x:v>Manufacturing</x:v>
      </x:c>
      <x:c r="C1467" t="str">
        <x:v>51-4071</x:v>
      </x:c>
      <x:c r="D1467" t="str">
        <x:v>Foundry Mold and Coremakers</x:v>
      </x:c>
      <x:c r="E1467" s="22" t="n">
        <x:v>12430</x:v>
      </x:c>
      <x:c r="F1467" s="22" t="n">
        <x:v>49990</x:v>
      </x:c>
      <x:c r="G1467" s="22" t="n">
        <x:f>IF(OR(E1467="",F1467=""),"",E1467*F1467)</x:f>
        <x:v>621375700</x:v>
      </x:c>
      <x:c r="H1467" s="36" t="n">
        <x:v>0</x:v>
      </x:c>
      <x:c r="I1467" s="22" t="n">
        <x:f>IF(G1467="","",IF(ISNUMBER(H1467),G1467,""))</x:f>
        <x:v>621375700</x:v>
      </x:c>
      <x:c r="J1467" s="22" t="n">
        <x:f>IF(I1467="","",I1467*H1467)</x:f>
        <x:v>0</x:v>
      </x:c>
      <x:c r="K1467" t="str">
        <x:f>IF(G1467="","MISSING OEWS",IF(ISNUMBER(H1467),"MATCHED","MISSING WHARTON"))</x:f>
        <x:v>MATCHED</x:v>
      </x:c>
    </x:row>
    <x:row r="1468">
      <x:c r="A1468" t="str">
        <x:v>31-33</x:v>
      </x:c>
      <x:c r="B1468" t="str">
        <x:v>Manufacturing</x:v>
      </x:c>
      <x:c r="C1468" t="str">
        <x:v>51-4072</x:v>
      </x:c>
      <x:c r="D1468" t="str">
        <x:v>Molding, Coremaking, and Casting Machine Setters, Operators, and Tenders, Metal and Plastic</x:v>
      </x:c>
      <x:c r="E1468" s="22" t="n">
        <x:v>138510</x:v>
      </x:c>
      <x:c r="F1468" s="22" t="n">
        <x:v>46300</x:v>
      </x:c>
      <x:c r="G1468" s="22" t="n">
        <x:f>IF(OR(E1468="",F1468=""),"",E1468*F1468)</x:f>
        <x:v>6413013000</x:v>
      </x:c>
      <x:c r="H1468" s="36" t="n">
        <x:v>0.0288</x:v>
      </x:c>
      <x:c r="I1468" s="22" t="n">
        <x:f>IF(G1468="","",IF(ISNUMBER(H1468),G1468,""))</x:f>
        <x:v>6413013000</x:v>
      </x:c>
      <x:c r="J1468" s="22" t="n">
        <x:f>IF(I1468="","",I1468*H1468)</x:f>
        <x:v>184694774.4</x:v>
      </x:c>
      <x:c r="K1468" t="str">
        <x:f>IF(G1468="","MISSING OEWS",IF(ISNUMBER(H1468),"MATCHED","MISSING WHARTON"))</x:f>
        <x:v>MATCHED</x:v>
      </x:c>
    </x:row>
    <x:row r="1469">
      <x:c r="A1469" t="str">
        <x:v>31-33</x:v>
      </x:c>
      <x:c r="B1469" t="str">
        <x:v>Manufacturing</x:v>
      </x:c>
      <x:c r="C1469" t="str">
        <x:v>51-4081</x:v>
      </x:c>
      <x:c r="D1469" t="str">
        <x:v>Multiple Machine Tool Setters, Operators, and Tenders, Metal and Plastic</x:v>
      </x:c>
      <x:c r="E1469" s="22" t="n">
        <x:v>102540</x:v>
      </x:c>
      <x:c r="F1469" s="22" t="n">
        <x:v>51800</x:v>
      </x:c>
      <x:c r="G1469" s="22" t="n">
        <x:f>IF(OR(E1469="",F1469=""),"",E1469*F1469)</x:f>
        <x:v>5311572000</x:v>
      </x:c>
      <x:c r="H1469" s="36" t="n">
        <x:v>0.16899999999999998</x:v>
      </x:c>
      <x:c r="I1469" s="22" t="n">
        <x:f>IF(G1469="","",IF(ISNUMBER(H1469),G1469,""))</x:f>
        <x:v>5311572000</x:v>
      </x:c>
      <x:c r="J1469" s="22" t="n">
        <x:f>IF(I1469="","",I1469*H1469)</x:f>
        <x:v>897655667.9999999</x:v>
      </x:c>
      <x:c r="K1469" t="str">
        <x:f>IF(G1469="","MISSING OEWS",IF(ISNUMBER(H1469),"MATCHED","MISSING WHARTON"))</x:f>
        <x:v>MATCHED</x:v>
      </x:c>
    </x:row>
    <x:row r="1470">
      <x:c r="A1470" t="str">
        <x:v>31-33</x:v>
      </x:c>
      <x:c r="B1470" t="str">
        <x:v>Manufacturing</x:v>
      </x:c>
      <x:c r="C1470" t="str">
        <x:v>51-4111</x:v>
      </x:c>
      <x:c r="D1470" t="str">
        <x:v>Tool and Die Makers</x:v>
      </x:c>
      <x:c r="E1470" s="22" t="n">
        <x:v>53680</x:v>
      </x:c>
      <x:c r="F1470" s="22" t="n">
        <x:v>67200</x:v>
      </x:c>
      <x:c r="G1470" s="22" t="n">
        <x:f>IF(OR(E1470="",F1470=""),"",E1470*F1470)</x:f>
        <x:v>3607296000</x:v>
      </x:c>
      <x:c r="H1470" s="36" t="n">
        <x:v>0.0559</x:v>
      </x:c>
      <x:c r="I1470" s="22" t="n">
        <x:f>IF(G1470="","",IF(ISNUMBER(H1470),G1470,""))</x:f>
        <x:v>3607296000</x:v>
      </x:c>
      <x:c r="J1470" s="22" t="n">
        <x:f>IF(I1470="","",I1470*H1470)</x:f>
        <x:v>201647846.4</x:v>
      </x:c>
      <x:c r="K1470" t="str">
        <x:f>IF(G1470="","MISSING OEWS",IF(ISNUMBER(H1470),"MATCHED","MISSING WHARTON"))</x:f>
        <x:v>MATCHED</x:v>
      </x:c>
    </x:row>
    <x:row r="1471">
      <x:c r="A1471" t="str">
        <x:v>31-33</x:v>
      </x:c>
      <x:c r="B1471" t="str">
        <x:v>Manufacturing</x:v>
      </x:c>
      <x:c r="C1471" t="str">
        <x:v>51-4121</x:v>
      </x:c>
      <x:c r="D1471" t="str">
        <x:v>Welders, Cutters, Solderers, and Brazers</x:v>
      </x:c>
      <x:c r="E1471" s="22" t="n">
        <x:v>274710</x:v>
      </x:c>
      <x:c r="F1471" s="22" t="n">
        <x:v>54390</x:v>
      </x:c>
      <x:c r="G1471" s="22" t="n">
        <x:f>IF(OR(E1471="",F1471=""),"",E1471*F1471)</x:f>
        <x:v>14941476900</x:v>
      </x:c>
      <x:c r="H1471" s="36" t="n">
        <x:v>0.0233</x:v>
      </x:c>
      <x:c r="I1471" s="22" t="n">
        <x:f>IF(G1471="","",IF(ISNUMBER(H1471),G1471,""))</x:f>
        <x:v>14941476900</x:v>
      </x:c>
      <x:c r="J1471" s="22" t="n">
        <x:f>IF(I1471="","",I1471*H1471)</x:f>
        <x:v>348136411.77000004</x:v>
      </x:c>
      <x:c r="K1471" t="str">
        <x:f>IF(G1471="","MISSING OEWS",IF(ISNUMBER(H1471),"MATCHED","MISSING WHARTON"))</x:f>
        <x:v>MATCHED</x:v>
      </x:c>
    </x:row>
    <x:row r="1472">
      <x:c r="A1472" t="str">
        <x:v>31-33</x:v>
      </x:c>
      <x:c r="B1472" t="str">
        <x:v>Manufacturing</x:v>
      </x:c>
      <x:c r="C1472" t="str">
        <x:v>51-4122</x:v>
      </x:c>
      <x:c r="D1472" t="str">
        <x:v>Welding, Soldering, and Brazing Machine Setters, Operators, and Tenders</x:v>
      </x:c>
      <x:c r="E1472" s="22" t="n">
        <x:v>26980</x:v>
      </x:c>
      <x:c r="F1472" s="22" t="n">
        <x:v>50070</x:v>
      </x:c>
      <x:c r="G1472" s="22" t="n">
        <x:f>IF(OR(E1472="",F1472=""),"",E1472*F1472)</x:f>
        <x:v>1350888600</x:v>
      </x:c>
      <x:c r="H1472" s="36" t="n">
        <x:v>0.0983</x:v>
      </x:c>
      <x:c r="I1472" s="22" t="n">
        <x:f>IF(G1472="","",IF(ISNUMBER(H1472),G1472,""))</x:f>
        <x:v>1350888600</x:v>
      </x:c>
      <x:c r="J1472" s="22" t="n">
        <x:f>IF(I1472="","",I1472*H1472)</x:f>
        <x:v>132792349.38</x:v>
      </x:c>
      <x:c r="K1472" t="str">
        <x:f>IF(G1472="","MISSING OEWS",IF(ISNUMBER(H1472),"MATCHED","MISSING WHARTON"))</x:f>
        <x:v>MATCHED</x:v>
      </x:c>
    </x:row>
    <x:row r="1473">
      <x:c r="A1473" t="str">
        <x:v>31-33</x:v>
      </x:c>
      <x:c r="B1473" t="str">
        <x:v>Manufacturing</x:v>
      </x:c>
      <x:c r="C1473" t="str">
        <x:v>51-4191</x:v>
      </x:c>
      <x:c r="D1473" t="str">
        <x:v>Heat Treating Equipment Setters, Operators, and Tenders, Metal and Plastic</x:v>
      </x:c>
      <x:c r="E1473" s="22" t="n">
        <x:v>12860</x:v>
      </x:c>
      <x:c r="F1473" s="22" t="n">
        <x:v>50390</x:v>
      </x:c>
      <x:c r="G1473" s="22" t="n">
        <x:f>IF(OR(E1473="",F1473=""),"",E1473*F1473)</x:f>
        <x:v>648015400</x:v>
      </x:c>
      <x:c r="H1473" s="36" t="n">
        <x:v>0.0365</x:v>
      </x:c>
      <x:c r="I1473" s="22" t="n">
        <x:f>IF(G1473="","",IF(ISNUMBER(H1473),G1473,""))</x:f>
        <x:v>648015400</x:v>
      </x:c>
      <x:c r="J1473" s="22" t="n">
        <x:f>IF(I1473="","",I1473*H1473)</x:f>
        <x:v>23652562.099999998</x:v>
      </x:c>
      <x:c r="K1473" t="str">
        <x:f>IF(G1473="","MISSING OEWS",IF(ISNUMBER(H1473),"MATCHED","MISSING WHARTON"))</x:f>
        <x:v>MATCHED</x:v>
      </x:c>
    </x:row>
    <x:row r="1474">
      <x:c r="A1474" t="str">
        <x:v>31-33</x:v>
      </x:c>
      <x:c r="B1474" t="str">
        <x:v>Manufacturing</x:v>
      </x:c>
      <x:c r="C1474" t="str">
        <x:v>51-4192</x:v>
      </x:c>
      <x:c r="D1474" t="str">
        <x:v>Layout Workers, Metal and Plastic</x:v>
      </x:c>
      <x:c r="E1474" s="22" t="n">
        <x:v>3870</x:v>
      </x:c>
      <x:c r="F1474" s="22" t="n">
        <x:v>61790</x:v>
      </x:c>
      <x:c r="G1474" s="22" t="n">
        <x:f>IF(OR(E1474="",F1474=""),"",E1474*F1474)</x:f>
        <x:v>239127300</x:v>
      </x:c>
      <x:c r="H1474" s="36" t="n">
        <x:v>0.0679</x:v>
      </x:c>
      <x:c r="I1474" s="22" t="n">
        <x:f>IF(G1474="","",IF(ISNUMBER(H1474),G1474,""))</x:f>
        <x:v>239127300</x:v>
      </x:c>
      <x:c r="J1474" s="22" t="n">
        <x:f>IF(I1474="","",I1474*H1474)</x:f>
        <x:v>16236743.67</x:v>
      </x:c>
      <x:c r="K1474" t="str">
        <x:f>IF(G1474="","MISSING OEWS",IF(ISNUMBER(H1474),"MATCHED","MISSING WHARTON"))</x:f>
        <x:v>MATCHED</x:v>
      </x:c>
    </x:row>
    <x:row r="1475">
      <x:c r="A1475" t="str">
        <x:v>31-33</x:v>
      </x:c>
      <x:c r="B1475" t="str">
        <x:v>Manufacturing</x:v>
      </x:c>
      <x:c r="C1475" t="str">
        <x:v>51-4193</x:v>
      </x:c>
      <x:c r="D1475" t="str">
        <x:v>Plating Machine Setters, Operators, and Tenders, Metal and Plastic</x:v>
      </x:c>
      <x:c r="E1475" s="22" t="n">
        <x:v>30940</x:v>
      </x:c>
      <x:c r="F1475" s="22" t="n">
        <x:v>45020</x:v>
      </x:c>
      <x:c r="G1475" s="22" t="n">
        <x:f>IF(OR(E1475="",F1475=""),"",E1475*F1475)</x:f>
        <x:v>1392918800</x:v>
      </x:c>
      <x:c r="H1475" s="36" t="n">
        <x:v>0.025</x:v>
      </x:c>
      <x:c r="I1475" s="22" t="n">
        <x:f>IF(G1475="","",IF(ISNUMBER(H1475),G1475,""))</x:f>
        <x:v>1392918800</x:v>
      </x:c>
      <x:c r="J1475" s="22" t="n">
        <x:f>IF(I1475="","",I1475*H1475)</x:f>
        <x:v>34822970</x:v>
      </x:c>
      <x:c r="K1475" t="str">
        <x:f>IF(G1475="","MISSING OEWS",IF(ISNUMBER(H1475),"MATCHED","MISSING WHARTON"))</x:f>
        <x:v>MATCHED</x:v>
      </x:c>
    </x:row>
    <x:row r="1476">
      <x:c r="A1476" t="str">
        <x:v>31-33</x:v>
      </x:c>
      <x:c r="B1476" t="str">
        <x:v>Manufacturing</x:v>
      </x:c>
      <x:c r="C1476" t="str">
        <x:v>51-4194</x:v>
      </x:c>
      <x:c r="D1476" t="str">
        <x:v>Tool Grinders, Filers, and Sharpeners</x:v>
      </x:c>
      <x:c r="E1476" s="22" t="n">
        <x:v>4230</x:v>
      </x:c>
      <x:c r="F1476" s="22" t="n">
        <x:v>55240</x:v>
      </x:c>
      <x:c r="G1476" s="22" t="n">
        <x:f>IF(OR(E1476="",F1476=""),"",E1476*F1476)</x:f>
        <x:v>233665200</x:v>
      </x:c>
      <x:c r="H1476" s="36" t="n">
        <x:v>0</x:v>
      </x:c>
      <x:c r="I1476" s="22" t="n">
        <x:f>IF(G1476="","",IF(ISNUMBER(H1476),G1476,""))</x:f>
        <x:v>233665200</x:v>
      </x:c>
      <x:c r="J1476" s="22" t="n">
        <x:f>IF(I1476="","",I1476*H1476)</x:f>
        <x:v>0</x:v>
      </x:c>
      <x:c r="K1476" t="str">
        <x:f>IF(G1476="","MISSING OEWS",IF(ISNUMBER(H1476),"MATCHED","MISSING WHARTON"))</x:f>
        <x:v>MATCHED</x:v>
      </x:c>
    </x:row>
    <x:row r="1477">
      <x:c r="A1477" t="str">
        <x:v>31-33</x:v>
      </x:c>
      <x:c r="B1477" t="str">
        <x:v>Manufacturing</x:v>
      </x:c>
      <x:c r="C1477" t="str">
        <x:v>51-4199</x:v>
      </x:c>
      <x:c r="D1477" t="str">
        <x:v>Metal Workers and Plastic Workers, All Other</x:v>
      </x:c>
      <x:c r="E1477" s="22" t="n">
        <x:v>10620</x:v>
      </x:c>
      <x:c r="F1477" s="22" t="n">
        <x:v>48990</x:v>
      </x:c>
      <x:c r="G1477" s="22" t="n">
        <x:f>IF(OR(E1477="",F1477=""),"",E1477*F1477)</x:f>
        <x:v>520273800</x:v>
      </x:c>
      <x:c r="H1477" s="36"/>
      <x:c r="I1477" s="22" t="str">
        <x:f>IF(G1477="","",IF(ISNUMBER(H1477),G1477,""))</x:f>
      </x:c>
      <x:c r="J1477" s="22" t="str">
        <x:f>IF(I1477="","",I1477*H1477)</x:f>
      </x:c>
      <x:c r="K1477" t="str">
        <x:f>IF(G1477="","MISSING OEWS",IF(ISNUMBER(H1477),"MATCHED","MISSING WHARTON"))</x:f>
        <x:v>MISSING WHARTON</x:v>
      </x:c>
    </x:row>
    <x:row r="1478">
      <x:c r="A1478" t="str">
        <x:v>31-33</x:v>
      </x:c>
      <x:c r="B1478" t="str">
        <x:v>Manufacturing</x:v>
      </x:c>
      <x:c r="C1478" t="str">
        <x:v>51-5111</x:v>
      </x:c>
      <x:c r="D1478" t="str">
        <x:v>Prepress Technicians and Workers</x:v>
      </x:c>
      <x:c r="E1478" s="22" t="n">
        <x:v>17670</x:v>
      </x:c>
      <x:c r="F1478" s="22" t="n">
        <x:v>50180</x:v>
      </x:c>
      <x:c r="G1478" s="22" t="n">
        <x:f>IF(OR(E1478="",F1478=""),"",E1478*F1478)</x:f>
        <x:v>886680600</x:v>
      </x:c>
      <x:c r="H1478" s="36" t="n">
        <x:v>0.42</x:v>
      </x:c>
      <x:c r="I1478" s="22" t="n">
        <x:f>IF(G1478="","",IF(ISNUMBER(H1478),G1478,""))</x:f>
        <x:v>886680600</x:v>
      </x:c>
      <x:c r="J1478" s="22" t="n">
        <x:f>IF(I1478="","",I1478*H1478)</x:f>
        <x:v>372405852</x:v>
      </x:c>
      <x:c r="K1478" t="str">
        <x:f>IF(G1478="","MISSING OEWS",IF(ISNUMBER(H1478),"MATCHED","MISSING WHARTON"))</x:f>
        <x:v>MATCHED</x:v>
      </x:c>
    </x:row>
    <x:row r="1479">
      <x:c r="A1479" t="str">
        <x:v>31-33</x:v>
      </x:c>
      <x:c r="B1479" t="str">
        <x:v>Manufacturing</x:v>
      </x:c>
      <x:c r="C1479" t="str">
        <x:v>51-5112</x:v>
      </x:c>
      <x:c r="D1479" t="str">
        <x:v>Printing Press Operators</x:v>
      </x:c>
      <x:c r="E1479" s="22" t="n">
        <x:v>108320</x:v>
      </x:c>
      <x:c r="F1479" s="22" t="n">
        <x:v>47680</x:v>
      </x:c>
      <x:c r="G1479" s="22" t="n">
        <x:f>IF(OR(E1479="",F1479=""),"",E1479*F1479)</x:f>
        <x:v>5164697600</x:v>
      </x:c>
      <x:c r="H1479" s="36" t="n">
        <x:v>0.3348</x:v>
      </x:c>
      <x:c r="I1479" s="22" t="n">
        <x:f>IF(G1479="","",IF(ISNUMBER(H1479),G1479,""))</x:f>
        <x:v>5164697600</x:v>
      </x:c>
      <x:c r="J1479" s="22" t="n">
        <x:f>IF(I1479="","",I1479*H1479)</x:f>
        <x:v>1729140756.48</x:v>
      </x:c>
      <x:c r="K1479" t="str">
        <x:f>IF(G1479="","MISSING OEWS",IF(ISNUMBER(H1479),"MATCHED","MISSING WHARTON"))</x:f>
        <x:v>MATCHED</x:v>
      </x:c>
    </x:row>
    <x:row r="1480">
      <x:c r="A1480" t="str">
        <x:v>31-33</x:v>
      </x:c>
      <x:c r="B1480" t="str">
        <x:v>Manufacturing</x:v>
      </x:c>
      <x:c r="C1480" t="str">
        <x:v>51-5113</x:v>
      </x:c>
      <x:c r="D1480" t="str">
        <x:v>Print Binding and Finishing Workers</x:v>
      </x:c>
      <x:c r="E1480" s="22" t="n">
        <x:v>29250</x:v>
      </x:c>
      <x:c r="F1480" s="22" t="n">
        <x:v>44260</x:v>
      </x:c>
      <x:c r="G1480" s="22" t="n">
        <x:f>IF(OR(E1480="",F1480=""),"",E1480*F1480)</x:f>
        <x:v>1294605000</x:v>
      </x:c>
      <x:c r="H1480" s="36" t="n">
        <x:v>0.0385</x:v>
      </x:c>
      <x:c r="I1480" s="22" t="n">
        <x:f>IF(G1480="","",IF(ISNUMBER(H1480),G1480,""))</x:f>
        <x:v>1294605000</x:v>
      </x:c>
      <x:c r="J1480" s="22" t="n">
        <x:f>IF(I1480="","",I1480*H1480)</x:f>
        <x:v>49842292.5</x:v>
      </x:c>
      <x:c r="K1480" t="str">
        <x:f>IF(G1480="","MISSING OEWS",IF(ISNUMBER(H1480),"MATCHED","MISSING WHARTON"))</x:f>
        <x:v>MATCHED</x:v>
      </x:c>
    </x:row>
    <x:row r="1481">
      <x:c r="A1481" t="str">
        <x:v>31-33</x:v>
      </x:c>
      <x:c r="B1481" t="str">
        <x:v>Manufacturing</x:v>
      </x:c>
      <x:c r="C1481" t="str">
        <x:v>51-6011</x:v>
      </x:c>
      <x:c r="D1481" t="str">
        <x:v>Laundry and Dry-Cleaning Workers</x:v>
      </x:c>
      <x:c r="E1481" s="22" t="n">
        <x:v>710</x:v>
      </x:c>
      <x:c r="F1481" s="22" t="n">
        <x:v>38900</x:v>
      </x:c>
      <x:c r="G1481" s="22" t="n">
        <x:f>IF(OR(E1481="",F1481=""),"",E1481*F1481)</x:f>
        <x:v>27619000</x:v>
      </x:c>
      <x:c r="H1481" s="36" t="n">
        <x:v>0</x:v>
      </x:c>
      <x:c r="I1481" s="22" t="n">
        <x:f>IF(G1481="","",IF(ISNUMBER(H1481),G1481,""))</x:f>
        <x:v>27619000</x:v>
      </x:c>
      <x:c r="J1481" s="22" t="n">
        <x:f>IF(I1481="","",I1481*H1481)</x:f>
        <x:v>0</x:v>
      </x:c>
      <x:c r="K1481" t="str">
        <x:f>IF(G1481="","MISSING OEWS",IF(ISNUMBER(H1481),"MATCHED","MISSING WHARTON"))</x:f>
        <x:v>MATCHED</x:v>
      </x:c>
    </x:row>
    <x:row r="1482">
      <x:c r="A1482" t="str">
        <x:v>31-33</x:v>
      </x:c>
      <x:c r="B1482" t="str">
        <x:v>Manufacturing</x:v>
      </x:c>
      <x:c r="C1482" t="str">
        <x:v>51-6021</x:v>
      </x:c>
      <x:c r="D1482" t="str">
        <x:v>Pressers, Textile, Garment, and Related Materials</x:v>
      </x:c>
      <x:c r="E1482" s="22" t="n">
        <x:v>1650</x:v>
      </x:c>
      <x:c r="F1482" s="22" t="n">
        <x:v>37290</x:v>
      </x:c>
      <x:c r="G1482" s="22" t="n">
        <x:f>IF(OR(E1482="",F1482=""),"",E1482*F1482)</x:f>
        <x:v>61528500</x:v>
      </x:c>
      <x:c r="H1482" s="36" t="n">
        <x:v>0</x:v>
      </x:c>
      <x:c r="I1482" s="22" t="n">
        <x:f>IF(G1482="","",IF(ISNUMBER(H1482),G1482,""))</x:f>
        <x:v>61528500</x:v>
      </x:c>
      <x:c r="J1482" s="22" t="n">
        <x:f>IF(I1482="","",I1482*H1482)</x:f>
        <x:v>0</x:v>
      </x:c>
      <x:c r="K1482" t="str">
        <x:f>IF(G1482="","MISSING OEWS",IF(ISNUMBER(H1482),"MATCHED","MISSING WHARTON"))</x:f>
        <x:v>MATCHED</x:v>
      </x:c>
    </x:row>
    <x:row r="1483">
      <x:c r="A1483" t="str">
        <x:v>31-33</x:v>
      </x:c>
      <x:c r="B1483" t="str">
        <x:v>Manufacturing</x:v>
      </x:c>
      <x:c r="C1483" t="str">
        <x:v>51-6031</x:v>
      </x:c>
      <x:c r="D1483" t="str">
        <x:v>Sewing Machine Operators</x:v>
      </x:c>
      <x:c r="E1483" s="22" t="n">
        <x:v>76760</x:v>
      </x:c>
      <x:c r="F1483" s="22" t="n">
        <x:v>37670</x:v>
      </x:c>
      <x:c r="G1483" s="22" t="n">
        <x:f>IF(OR(E1483="",F1483=""),"",E1483*F1483)</x:f>
        <x:v>2891549200</x:v>
      </x:c>
      <x:c r="H1483" s="36" t="n">
        <x:v>0.0365</x:v>
      </x:c>
      <x:c r="I1483" s="22" t="n">
        <x:f>IF(G1483="","",IF(ISNUMBER(H1483),G1483,""))</x:f>
        <x:v>2891549200</x:v>
      </x:c>
      <x:c r="J1483" s="22" t="n">
        <x:f>IF(I1483="","",I1483*H1483)</x:f>
        <x:v>105541545.8</x:v>
      </x:c>
      <x:c r="K1483" t="str">
        <x:f>IF(G1483="","MISSING OEWS",IF(ISNUMBER(H1483),"MATCHED","MISSING WHARTON"))</x:f>
        <x:v>MATCHED</x:v>
      </x:c>
    </x:row>
    <x:row r="1484">
      <x:c r="A1484" t="str">
        <x:v>31-33</x:v>
      </x:c>
      <x:c r="B1484" t="str">
        <x:v>Manufacturing</x:v>
      </x:c>
      <x:c r="C1484" t="str">
        <x:v>51-6041</x:v>
      </x:c>
      <x:c r="D1484" t="str">
        <x:v>Shoe and Leather Workers and Repairers</x:v>
      </x:c>
      <x:c r="E1484" s="22" t="n">
        <x:v>5810</x:v>
      </x:c>
      <x:c r="F1484" s="22" t="n">
        <x:v>37850</x:v>
      </x:c>
      <x:c r="G1484" s="22" t="n">
        <x:f>IF(OR(E1484="",F1484=""),"",E1484*F1484)</x:f>
        <x:v>219908500</x:v>
      </x:c>
      <x:c r="H1484" s="36" t="n">
        <x:v>0</x:v>
      </x:c>
      <x:c r="I1484" s="22" t="n">
        <x:f>IF(G1484="","",IF(ISNUMBER(H1484),G1484,""))</x:f>
        <x:v>219908500</x:v>
      </x:c>
      <x:c r="J1484" s="22" t="n">
        <x:f>IF(I1484="","",I1484*H1484)</x:f>
        <x:v>0</x:v>
      </x:c>
      <x:c r="K1484" t="str">
        <x:f>IF(G1484="","MISSING OEWS",IF(ISNUMBER(H1484),"MATCHED","MISSING WHARTON"))</x:f>
        <x:v>MATCHED</x:v>
      </x:c>
    </x:row>
    <x:row r="1485">
      <x:c r="A1485" t="str">
        <x:v>31-33</x:v>
      </x:c>
      <x:c r="B1485" t="str">
        <x:v>Manufacturing</x:v>
      </x:c>
      <x:c r="C1485" t="str">
        <x:v>51-6042</x:v>
      </x:c>
      <x:c r="D1485" t="str">
        <x:v>Shoe Machine Operators and Tenders</x:v>
      </x:c>
      <x:c r="E1485" s="22" t="n">
        <x:v>3270</x:v>
      </x:c>
      <x:c r="F1485" s="22" t="n">
        <x:v>36290</x:v>
      </x:c>
      <x:c r="G1485" s="22" t="n">
        <x:f>IF(OR(E1485="",F1485=""),"",E1485*F1485)</x:f>
        <x:v>118668300</x:v>
      </x:c>
      <x:c r="H1485" s="36" t="n">
        <x:v>0</x:v>
      </x:c>
      <x:c r="I1485" s="22" t="n">
        <x:f>IF(G1485="","",IF(ISNUMBER(H1485),G1485,""))</x:f>
        <x:v>118668300</x:v>
      </x:c>
      <x:c r="J1485" s="22" t="n">
        <x:f>IF(I1485="","",I1485*H1485)</x:f>
        <x:v>0</x:v>
      </x:c>
      <x:c r="K1485" t="str">
        <x:f>IF(G1485="","MISSING OEWS",IF(ISNUMBER(H1485),"MATCHED","MISSING WHARTON"))</x:f>
        <x:v>MATCHED</x:v>
      </x:c>
    </x:row>
    <x:row r="1486">
      <x:c r="A1486" t="str">
        <x:v>31-33</x:v>
      </x:c>
      <x:c r="B1486" t="str">
        <x:v>Manufacturing</x:v>
      </x:c>
      <x:c r="C1486" t="str">
        <x:v>51-6051</x:v>
      </x:c>
      <x:c r="D1486" t="str">
        <x:v>Sewers, Hand</x:v>
      </x:c>
      <x:c r="E1486" s="22" t="n">
        <x:v>1180</x:v>
      </x:c>
      <x:c r="F1486" s="22" t="n">
        <x:v>35540</x:v>
      </x:c>
      <x:c r="G1486" s="22" t="n">
        <x:f>IF(OR(E1486="",F1486=""),"",E1486*F1486)</x:f>
        <x:v>41937200</x:v>
      </x:c>
      <x:c r="H1486" s="36" t="n">
        <x:v>0</x:v>
      </x:c>
      <x:c r="I1486" s="22" t="n">
        <x:f>IF(G1486="","",IF(ISNUMBER(H1486),G1486,""))</x:f>
        <x:v>41937200</x:v>
      </x:c>
      <x:c r="J1486" s="22" t="n">
        <x:f>IF(I1486="","",I1486*H1486)</x:f>
        <x:v>0</x:v>
      </x:c>
      <x:c r="K1486" t="str">
        <x:f>IF(G1486="","MISSING OEWS",IF(ISNUMBER(H1486),"MATCHED","MISSING WHARTON"))</x:f>
        <x:v>MATCHED</x:v>
      </x:c>
    </x:row>
    <x:row r="1487">
      <x:c r="A1487" t="str">
        <x:v>31-33</x:v>
      </x:c>
      <x:c r="B1487" t="str">
        <x:v>Manufacturing</x:v>
      </x:c>
      <x:c r="C1487" t="str">
        <x:v>51-6052</x:v>
      </x:c>
      <x:c r="D1487" t="str">
        <x:v>Tailors, Dressmakers, and Custom Sewers</x:v>
      </x:c>
      <x:c r="E1487" s="22" t="n">
        <x:v>1740</x:v>
      </x:c>
      <x:c r="F1487" s="22" t="n">
        <x:v>44160</x:v>
      </x:c>
      <x:c r="G1487" s="22" t="n">
        <x:f>IF(OR(E1487="",F1487=""),"",E1487*F1487)</x:f>
        <x:v>76838400</x:v>
      </x:c>
      <x:c r="H1487" s="36" t="n">
        <x:v>0.0432</x:v>
      </x:c>
      <x:c r="I1487" s="22" t="n">
        <x:f>IF(G1487="","",IF(ISNUMBER(H1487),G1487,""))</x:f>
        <x:v>76838400</x:v>
      </x:c>
      <x:c r="J1487" s="22" t="n">
        <x:f>IF(I1487="","",I1487*H1487)</x:f>
        <x:v>3319418.8800000004</x:v>
      </x:c>
      <x:c r="K1487" t="str">
        <x:f>IF(G1487="","MISSING OEWS",IF(ISNUMBER(H1487),"MATCHED","MISSING WHARTON"))</x:f>
        <x:v>MATCHED</x:v>
      </x:c>
    </x:row>
    <x:row r="1488">
      <x:c r="A1488" t="str">
        <x:v>31-33</x:v>
      </x:c>
      <x:c r="B1488" t="str">
        <x:v>Manufacturing</x:v>
      </x:c>
      <x:c r="C1488" t="str">
        <x:v>51-6061</x:v>
      </x:c>
      <x:c r="D1488" t="str">
        <x:v>Textile Bleaching and Dyeing Machine Operators and Tenders</x:v>
      </x:c>
      <x:c r="E1488" s="22" t="n">
        <x:v>5110</x:v>
      </x:c>
      <x:c r="F1488" s="22" t="n">
        <x:v>40580</x:v>
      </x:c>
      <x:c r="G1488" s="22" t="n">
        <x:f>IF(OR(E1488="",F1488=""),"",E1488*F1488)</x:f>
        <x:v>207363800</x:v>
      </x:c>
      <x:c r="H1488" s="36" t="n">
        <x:v>0.11869999999999999</x:v>
      </x:c>
      <x:c r="I1488" s="22" t="n">
        <x:f>IF(G1488="","",IF(ISNUMBER(H1488),G1488,""))</x:f>
        <x:v>207363800</x:v>
      </x:c>
      <x:c r="J1488" s="22" t="n">
        <x:f>IF(I1488="","",I1488*H1488)</x:f>
        <x:v>24614083.06</x:v>
      </x:c>
      <x:c r="K1488" t="str">
        <x:f>IF(G1488="","MISSING OEWS",IF(ISNUMBER(H1488),"MATCHED","MISSING WHARTON"))</x:f>
        <x:v>MATCHED</x:v>
      </x:c>
    </x:row>
    <x:row r="1489">
      <x:c r="A1489" t="str">
        <x:v>31-33</x:v>
      </x:c>
      <x:c r="B1489" t="str">
        <x:v>Manufacturing</x:v>
      </x:c>
      <x:c r="C1489" t="str">
        <x:v>51-6062</x:v>
      </x:c>
      <x:c r="D1489" t="str">
        <x:v>Textile Cutting Machine Setters, Operators, and Tenders</x:v>
      </x:c>
      <x:c r="E1489" s="22" t="n">
        <x:v>7660</x:v>
      </x:c>
      <x:c r="F1489" s="22" t="n">
        <x:v>39500</x:v>
      </x:c>
      <x:c r="G1489" s="22" t="n">
        <x:f>IF(OR(E1489="",F1489=""),"",E1489*F1489)</x:f>
        <x:v>302570000</x:v>
      </x:c>
      <x:c r="H1489" s="36" t="n">
        <x:v>0.1056</x:v>
      </x:c>
      <x:c r="I1489" s="22" t="n">
        <x:f>IF(G1489="","",IF(ISNUMBER(H1489),G1489,""))</x:f>
        <x:v>302570000</x:v>
      </x:c>
      <x:c r="J1489" s="22" t="n">
        <x:f>IF(I1489="","",I1489*H1489)</x:f>
        <x:v>31951392</x:v>
      </x:c>
      <x:c r="K1489" t="str">
        <x:f>IF(G1489="","MISSING OEWS",IF(ISNUMBER(H1489),"MATCHED","MISSING WHARTON"))</x:f>
        <x:v>MATCHED</x:v>
      </x:c>
    </x:row>
    <x:row r="1490">
      <x:c r="A1490" t="str">
        <x:v>31-33</x:v>
      </x:c>
      <x:c r="B1490" t="str">
        <x:v>Manufacturing</x:v>
      </x:c>
      <x:c r="C1490" t="str">
        <x:v>51-6063</x:v>
      </x:c>
      <x:c r="D1490" t="str">
        <x:v>Textile Knitting and Weaving Machine Setters, Operators, and Tenders</x:v>
      </x:c>
      <x:c r="E1490" s="22" t="n">
        <x:v>12540</x:v>
      </x:c>
      <x:c r="F1490" s="22" t="n">
        <x:v>40830</x:v>
      </x:c>
      <x:c r="G1490" s="22" t="n">
        <x:f>IF(OR(E1490="",F1490=""),"",E1490*F1490)</x:f>
        <x:v>512008200</x:v>
      </x:c>
      <x:c r="H1490" s="36" t="n">
        <x:v>0.13</x:v>
      </x:c>
      <x:c r="I1490" s="22" t="n">
        <x:f>IF(G1490="","",IF(ISNUMBER(H1490),G1490,""))</x:f>
        <x:v>512008200</x:v>
      </x:c>
      <x:c r="J1490" s="22" t="n">
        <x:f>IF(I1490="","",I1490*H1490)</x:f>
        <x:v>66561066</x:v>
      </x:c>
      <x:c r="K1490" t="str">
        <x:f>IF(G1490="","MISSING OEWS",IF(ISNUMBER(H1490),"MATCHED","MISSING WHARTON"))</x:f>
        <x:v>MATCHED</x:v>
      </x:c>
    </x:row>
    <x:row r="1491">
      <x:c r="A1491" t="str">
        <x:v>31-33</x:v>
      </x:c>
      <x:c r="B1491" t="str">
        <x:v>Manufacturing</x:v>
      </x:c>
      <x:c r="C1491" t="str">
        <x:v>51-6064</x:v>
      </x:c>
      <x:c r="D1491" t="str">
        <x:v>Textile Winding, Twisting, and Drawing Out Machine Setters, Operators, and Tenders</x:v>
      </x:c>
      <x:c r="E1491" s="22" t="n">
        <x:v>21490</x:v>
      </x:c>
      <x:c r="F1491" s="22" t="n">
        <x:v>40140</x:v>
      </x:c>
      <x:c r="G1491" s="22" t="n">
        <x:f>IF(OR(E1491="",F1491=""),"",E1491*F1491)</x:f>
        <x:v>862608600</x:v>
      </x:c>
      <x:c r="H1491" s="36" t="n">
        <x:v>0.039599999999999996</x:v>
      </x:c>
      <x:c r="I1491" s="22" t="n">
        <x:f>IF(G1491="","",IF(ISNUMBER(H1491),G1491,""))</x:f>
        <x:v>862608600</x:v>
      </x:c>
      <x:c r="J1491" s="22" t="n">
        <x:f>IF(I1491="","",I1491*H1491)</x:f>
        <x:v>34159300.559999995</x:v>
      </x:c>
      <x:c r="K1491" t="str">
        <x:f>IF(G1491="","MISSING OEWS",IF(ISNUMBER(H1491),"MATCHED","MISSING WHARTON"))</x:f>
        <x:v>MATCHED</x:v>
      </x:c>
    </x:row>
    <x:row r="1492">
      <x:c r="A1492" t="str">
        <x:v>31-33</x:v>
      </x:c>
      <x:c r="B1492" t="str">
        <x:v>Manufacturing</x:v>
      </x:c>
      <x:c r="C1492" t="str">
        <x:v>51-6091</x:v>
      </x:c>
      <x:c r="D1492" t="str">
        <x:v>Extruding and Forming Machine Setters, Operators, and Tenders, Synthetic and Glass Fibers</x:v>
      </x:c>
      <x:c r="E1492" s="22" t="n">
        <x:v>12530</x:v>
      </x:c>
      <x:c r="F1492" s="22" t="n">
        <x:v>48780</x:v>
      </x:c>
      <x:c r="G1492" s="22" t="n">
        <x:f>IF(OR(E1492="",F1492=""),"",E1492*F1492)</x:f>
        <x:v>611213400</x:v>
      </x:c>
      <x:c r="H1492" s="36" t="n">
        <x:v>0.09050000000000001</x:v>
      </x:c>
      <x:c r="I1492" s="22" t="n">
        <x:f>IF(G1492="","",IF(ISNUMBER(H1492),G1492,""))</x:f>
        <x:v>611213400</x:v>
      </x:c>
      <x:c r="J1492" s="22" t="n">
        <x:f>IF(I1492="","",I1492*H1492)</x:f>
        <x:v>55314812.70000001</x:v>
      </x:c>
      <x:c r="K1492" t="str">
        <x:f>IF(G1492="","MISSING OEWS",IF(ISNUMBER(H1492),"MATCHED","MISSING WHARTON"))</x:f>
        <x:v>MATCHED</x:v>
      </x:c>
    </x:row>
    <x:row r="1493">
      <x:c r="A1493" t="str">
        <x:v>31-33</x:v>
      </x:c>
      <x:c r="B1493" t="str">
        <x:v>Manufacturing</x:v>
      </x:c>
      <x:c r="C1493" t="str">
        <x:v>51-6092</x:v>
      </x:c>
      <x:c r="D1493" t="str">
        <x:v>Fabric and Apparel Patternmakers</x:v>
      </x:c>
      <x:c r="E1493" s="22" t="n">
        <x:v>1640</x:v>
      </x:c>
      <x:c r="F1493" s="22" t="n">
        <x:v>64080</x:v>
      </x:c>
      <x:c r="G1493" s="22" t="n">
        <x:f>IF(OR(E1493="",F1493=""),"",E1493*F1493)</x:f>
        <x:v>105091200</x:v>
      </x:c>
      <x:c r="H1493" s="36" t="n">
        <x:v>0.1625</x:v>
      </x:c>
      <x:c r="I1493" s="22" t="n">
        <x:f>IF(G1493="","",IF(ISNUMBER(H1493),G1493,""))</x:f>
        <x:v>105091200</x:v>
      </x:c>
      <x:c r="J1493" s="22" t="n">
        <x:f>IF(I1493="","",I1493*H1493)</x:f>
        <x:v>17077320</x:v>
      </x:c>
      <x:c r="K1493" t="str">
        <x:f>IF(G1493="","MISSING OEWS",IF(ISNUMBER(H1493),"MATCHED","MISSING WHARTON"))</x:f>
        <x:v>MATCHED</x:v>
      </x:c>
    </x:row>
    <x:row r="1494">
      <x:c r="A1494" t="str">
        <x:v>31-33</x:v>
      </x:c>
      <x:c r="B1494" t="str">
        <x:v>Manufacturing</x:v>
      </x:c>
      <x:c r="C1494" t="str">
        <x:v>51-6093</x:v>
      </x:c>
      <x:c r="D1494" t="str">
        <x:v>Upholsterers</x:v>
      </x:c>
      <x:c r="E1494" s="22" t="n">
        <x:v>12540</x:v>
      </x:c>
      <x:c r="F1494" s="22" t="n">
        <x:v>46900</x:v>
      </x:c>
      <x:c r="G1494" s="22" t="n">
        <x:f>IF(OR(E1494="",F1494=""),"",E1494*F1494)</x:f>
        <x:v>588126000</x:v>
      </x:c>
      <x:c r="H1494" s="36" t="n">
        <x:v>0.0432</x:v>
      </x:c>
      <x:c r="I1494" s="22" t="n">
        <x:f>IF(G1494="","",IF(ISNUMBER(H1494),G1494,""))</x:f>
        <x:v>588126000</x:v>
      </x:c>
      <x:c r="J1494" s="22" t="n">
        <x:f>IF(I1494="","",I1494*H1494)</x:f>
        <x:v>25407043.200000003</x:v>
      </x:c>
      <x:c r="K1494" t="str">
        <x:f>IF(G1494="","MISSING OEWS",IF(ISNUMBER(H1494),"MATCHED","MISSING WHARTON"))</x:f>
        <x:v>MATCHED</x:v>
      </x:c>
    </x:row>
    <x:row r="1495">
      <x:c r="A1495" t="str">
        <x:v>31-33</x:v>
      </x:c>
      <x:c r="B1495" t="str">
        <x:v>Manufacturing</x:v>
      </x:c>
      <x:c r="C1495" t="str">
        <x:v>51-6099</x:v>
      </x:c>
      <x:c r="D1495" t="str">
        <x:v>Textile, Apparel, and Furnishings Workers, All Other</x:v>
      </x:c>
      <x:c r="E1495" s="22" t="n">
        <x:v>9950</x:v>
      </x:c>
      <x:c r="F1495" s="22" t="n">
        <x:v>39720</x:v>
      </x:c>
      <x:c r="G1495" s="22" t="n">
        <x:f>IF(OR(E1495="",F1495=""),"",E1495*F1495)</x:f>
        <x:v>395214000</x:v>
      </x:c>
      <x:c r="H1495" s="36"/>
      <x:c r="I1495" s="22" t="str">
        <x:f>IF(G1495="","",IF(ISNUMBER(H1495),G1495,""))</x:f>
      </x:c>
      <x:c r="J1495" s="22" t="str">
        <x:f>IF(I1495="","",I1495*H1495)</x:f>
      </x:c>
      <x:c r="K1495" t="str">
        <x:f>IF(G1495="","MISSING OEWS",IF(ISNUMBER(H1495),"MATCHED","MISSING WHARTON"))</x:f>
        <x:v>MISSING WHARTON</x:v>
      </x:c>
    </x:row>
    <x:row r="1496">
      <x:c r="A1496" t="str">
        <x:v>31-33</x:v>
      </x:c>
      <x:c r="B1496" t="str">
        <x:v>Manufacturing</x:v>
      </x:c>
      <x:c r="C1496" t="str">
        <x:v>51-7011</x:v>
      </x:c>
      <x:c r="D1496" t="str">
        <x:v>Cabinetmakers and Bench Carpenters</x:v>
      </x:c>
      <x:c r="E1496" s="22" t="n">
        <x:v>64370</x:v>
      </x:c>
      <x:c r="F1496" s="22" t="n">
        <x:v>47360</x:v>
      </x:c>
      <x:c r="G1496" s="22" t="n">
        <x:f>IF(OR(E1496="",F1496=""),"",E1496*F1496)</x:f>
        <x:v>3048563200</x:v>
      </x:c>
      <x:c r="H1496" s="36" t="n">
        <x:v>0.13</x:v>
      </x:c>
      <x:c r="I1496" s="22" t="n">
        <x:f>IF(G1496="","",IF(ISNUMBER(H1496),G1496,""))</x:f>
        <x:v>3048563200</x:v>
      </x:c>
      <x:c r="J1496" s="22" t="n">
        <x:f>IF(I1496="","",I1496*H1496)</x:f>
        <x:v>396313216</x:v>
      </x:c>
      <x:c r="K1496" t="str">
        <x:f>IF(G1496="","MISSING OEWS",IF(ISNUMBER(H1496),"MATCHED","MISSING WHARTON"))</x:f>
        <x:v>MATCHED</x:v>
      </x:c>
    </x:row>
    <x:row r="1497">
      <x:c r="A1497" t="str">
        <x:v>31-33</x:v>
      </x:c>
      <x:c r="B1497" t="str">
        <x:v>Manufacturing</x:v>
      </x:c>
      <x:c r="C1497" t="str">
        <x:v>51-7021</x:v>
      </x:c>
      <x:c r="D1497" t="str">
        <x:v>Furniture Finishers</x:v>
      </x:c>
      <x:c r="E1497" s="22" t="n">
        <x:v>10360</x:v>
      </x:c>
      <x:c r="F1497" s="22" t="n">
        <x:v>44110</x:v>
      </x:c>
      <x:c r="G1497" s="22" t="n">
        <x:f>IF(OR(E1497="",F1497=""),"",E1497*F1497)</x:f>
        <x:v>456979600</x:v>
      </x:c>
      <x:c r="H1497" s="36" t="n">
        <x:v>0</x:v>
      </x:c>
      <x:c r="I1497" s="22" t="n">
        <x:f>IF(G1497="","",IF(ISNUMBER(H1497),G1497,""))</x:f>
        <x:v>456979600</x:v>
      </x:c>
      <x:c r="J1497" s="22" t="n">
        <x:f>IF(I1497="","",I1497*H1497)</x:f>
        <x:v>0</x:v>
      </x:c>
      <x:c r="K1497" t="str">
        <x:f>IF(G1497="","MISSING OEWS",IF(ISNUMBER(H1497),"MATCHED","MISSING WHARTON"))</x:f>
        <x:v>MATCHED</x:v>
      </x:c>
    </x:row>
    <x:row r="1498">
      <x:c r="A1498" t="str">
        <x:v>31-33</x:v>
      </x:c>
      <x:c r="B1498" t="str">
        <x:v>Manufacturing</x:v>
      </x:c>
      <x:c r="C1498" t="str">
        <x:v>51-7031</x:v>
      </x:c>
      <x:c r="D1498" t="str">
        <x:v>Model Makers, Wood</x:v>
      </x:c>
      <x:c r="E1498" s="22" t="n">
        <x:v>190</x:v>
      </x:c>
      <x:c r="F1498" s="22" t="n">
        <x:v>48700</x:v>
      </x:c>
      <x:c r="G1498" s="22" t="n">
        <x:f>IF(OR(E1498="",F1498=""),"",E1498*F1498)</x:f>
        <x:v>9253000</x:v>
      </x:c>
      <x:c r="H1498" s="36" t="n">
        <x:v>0.0679</x:v>
      </x:c>
      <x:c r="I1498" s="22" t="n">
        <x:f>IF(G1498="","",IF(ISNUMBER(H1498),G1498,""))</x:f>
        <x:v>9253000</x:v>
      </x:c>
      <x:c r="J1498" s="22" t="n">
        <x:f>IF(I1498="","",I1498*H1498)</x:f>
        <x:v>628278.7000000001</x:v>
      </x:c>
      <x:c r="K1498" t="str">
        <x:f>IF(G1498="","MISSING OEWS",IF(ISNUMBER(H1498),"MATCHED","MISSING WHARTON"))</x:f>
        <x:v>MATCHED</x:v>
      </x:c>
    </x:row>
    <x:row r="1499">
      <x:c r="A1499" t="str">
        <x:v>31-33</x:v>
      </x:c>
      <x:c r="B1499" t="str">
        <x:v>Manufacturing</x:v>
      </x:c>
      <x:c r="C1499" t="str">
        <x:v>51-7032</x:v>
      </x:c>
      <x:c r="D1499" t="str">
        <x:v>Patternmakers, Wood</x:v>
      </x:c>
      <x:c r="E1499" s="22" t="n">
        <x:v>190</x:v>
      </x:c>
      <x:c r="F1499" s="22" t="n">
        <x:v>51130</x:v>
      </x:c>
      <x:c r="G1499" s="22" t="n">
        <x:f>IF(OR(E1499="",F1499=""),"",E1499*F1499)</x:f>
        <x:v>9714700</x:v>
      </x:c>
      <x:c r="H1499" s="36" t="n">
        <x:v>0.13</x:v>
      </x:c>
      <x:c r="I1499" s="22" t="n">
        <x:f>IF(G1499="","",IF(ISNUMBER(H1499),G1499,""))</x:f>
        <x:v>9714700</x:v>
      </x:c>
      <x:c r="J1499" s="22" t="n">
        <x:f>IF(I1499="","",I1499*H1499)</x:f>
        <x:v>1262911</x:v>
      </x:c>
      <x:c r="K1499" t="str">
        <x:f>IF(G1499="","MISSING OEWS",IF(ISNUMBER(H1499),"MATCHED","MISSING WHARTON"))</x:f>
        <x:v>MATCHED</x:v>
      </x:c>
    </x:row>
    <x:row r="1500">
      <x:c r="A1500" t="str">
        <x:v>31-33</x:v>
      </x:c>
      <x:c r="B1500" t="str">
        <x:v>Manufacturing</x:v>
      </x:c>
      <x:c r="C1500" t="str">
        <x:v>51-7041</x:v>
      </x:c>
      <x:c r="D1500" t="str">
        <x:v>Sawing Machine Setters, Operators, and Tenders, Wood</x:v>
      </x:c>
      <x:c r="E1500" s="22" t="n">
        <x:v>34430</x:v>
      </x:c>
      <x:c r="F1500" s="22" t="n">
        <x:v>43270</x:v>
      </x:c>
      <x:c r="G1500" s="22" t="n">
        <x:f>IF(OR(E1500="",F1500=""),"",E1500*F1500)</x:f>
        <x:v>1489786100</x:v>
      </x:c>
      <x:c r="H1500" s="36" t="n">
        <x:v>0</x:v>
      </x:c>
      <x:c r="I1500" s="22" t="n">
        <x:f>IF(G1500="","",IF(ISNUMBER(H1500),G1500,""))</x:f>
        <x:v>1489786100</x:v>
      </x:c>
      <x:c r="J1500" s="22" t="n">
        <x:f>IF(I1500="","",I1500*H1500)</x:f>
        <x:v>0</x:v>
      </x:c>
      <x:c r="K1500" t="str">
        <x:f>IF(G1500="","MISSING OEWS",IF(ISNUMBER(H1500),"MATCHED","MISSING WHARTON"))</x:f>
        <x:v>MATCHED</x:v>
      </x:c>
    </x:row>
    <x:row r="1501">
      <x:c r="A1501" t="str">
        <x:v>31-33</x:v>
      </x:c>
      <x:c r="B1501" t="str">
        <x:v>Manufacturing</x:v>
      </x:c>
      <x:c r="C1501" t="str">
        <x:v>51-7042</x:v>
      </x:c>
      <x:c r="D1501" t="str">
        <x:v>Woodworking Machine Setters, Operators, and Tenders, Except Sawing</x:v>
      </x:c>
      <x:c r="E1501" s="22" t="n">
        <x:v>55540</x:v>
      </x:c>
      <x:c r="F1501" s="22" t="n">
        <x:v>43870</x:v>
      </x:c>
      <x:c r="G1501" s="22" t="n">
        <x:f>IF(OR(E1501="",F1501=""),"",E1501*F1501)</x:f>
        <x:v>2436539800</x:v>
      </x:c>
      <x:c r="H1501" s="36" t="n">
        <x:v>0.0365</x:v>
      </x:c>
      <x:c r="I1501" s="22" t="n">
        <x:f>IF(G1501="","",IF(ISNUMBER(H1501),G1501,""))</x:f>
        <x:v>2436539800</x:v>
      </x:c>
      <x:c r="J1501" s="22" t="n">
        <x:f>IF(I1501="","",I1501*H1501)</x:f>
        <x:v>88933702.69999999</x:v>
      </x:c>
      <x:c r="K1501" t="str">
        <x:f>IF(G1501="","MISSING OEWS",IF(ISNUMBER(H1501),"MATCHED","MISSING WHARTON"))</x:f>
        <x:v>MATCHED</x:v>
      </x:c>
    </x:row>
    <x:row r="1502">
      <x:c r="A1502" t="str">
        <x:v>31-33</x:v>
      </x:c>
      <x:c r="B1502" t="str">
        <x:v>Manufacturing</x:v>
      </x:c>
      <x:c r="C1502" t="str">
        <x:v>51-7099</x:v>
      </x:c>
      <x:c r="D1502" t="str">
        <x:v>Woodworkers, All Other</x:v>
      </x:c>
      <x:c r="E1502" s="22" t="n">
        <x:v>4010</x:v>
      </x:c>
      <x:c r="F1502" s="22" t="n">
        <x:v>44180</x:v>
      </x:c>
      <x:c r="G1502" s="22" t="n">
        <x:f>IF(OR(E1502="",F1502=""),"",E1502*F1502)</x:f>
        <x:v>177161800</x:v>
      </x:c>
      <x:c r="H1502" s="36"/>
      <x:c r="I1502" s="22" t="str">
        <x:f>IF(G1502="","",IF(ISNUMBER(H1502),G1502,""))</x:f>
      </x:c>
      <x:c r="J1502" s="22" t="str">
        <x:f>IF(I1502="","",I1502*H1502)</x:f>
      </x:c>
      <x:c r="K1502" t="str">
        <x:f>IF(G1502="","MISSING OEWS",IF(ISNUMBER(H1502),"MATCHED","MISSING WHARTON"))</x:f>
        <x:v>MISSING WHARTON</x:v>
      </x:c>
    </x:row>
    <x:row r="1503">
      <x:c r="A1503" t="str">
        <x:v>31-33</x:v>
      </x:c>
      <x:c r="B1503" t="str">
        <x:v>Manufacturing</x:v>
      </x:c>
      <x:c r="C1503" t="str">
        <x:v>51-8012</x:v>
      </x:c>
      <x:c r="D1503" t="str">
        <x:v>Power Distributors and Dispatchers</x:v>
      </x:c>
      <x:c r="E1503" s="22" t="n">
        <x:v>170</x:v>
      </x:c>
      <x:c r="F1503" s="22" t="n">
        <x:v>66630</x:v>
      </x:c>
      <x:c r="G1503" s="22" t="n">
        <x:f>IF(OR(E1503="",F1503=""),"",E1503*F1503)</x:f>
        <x:v>11327100</x:v>
      </x:c>
      <x:c r="H1503" s="36" t="n">
        <x:v>0.4267</x:v>
      </x:c>
      <x:c r="I1503" s="22" t="n">
        <x:f>IF(G1503="","",IF(ISNUMBER(H1503),G1503,""))</x:f>
        <x:v>11327100</x:v>
      </x:c>
      <x:c r="J1503" s="22" t="n">
        <x:f>IF(I1503="","",I1503*H1503)</x:f>
        <x:v>4833273.57</x:v>
      </x:c>
      <x:c r="K1503" t="str">
        <x:f>IF(G1503="","MISSING OEWS",IF(ISNUMBER(H1503),"MATCHED","MISSING WHARTON"))</x:f>
        <x:v>MATCHED</x:v>
      </x:c>
    </x:row>
    <x:row r="1504">
      <x:c r="A1504" t="str">
        <x:v>31-33</x:v>
      </x:c>
      <x:c r="B1504" t="str">
        <x:v>Manufacturing</x:v>
      </x:c>
      <x:c r="C1504" t="str">
        <x:v>51-8013</x:v>
      </x:c>
      <x:c r="D1504" t="str">
        <x:v>Power Plant Operators</x:v>
      </x:c>
      <x:c r="E1504" s="22" t="n">
        <x:v>680</x:v>
      </x:c>
      <x:c r="F1504" s="22" t="n">
        <x:v>73300</x:v>
      </x:c>
      <x:c r="G1504" s="22" t="n">
        <x:f>IF(OR(E1504="",F1504=""),"",E1504*F1504)</x:f>
        <x:v>49844000</x:v>
      </x:c>
      <x:c r="H1504" s="36" t="n">
        <x:v>0.1618</x:v>
      </x:c>
      <x:c r="I1504" s="22" t="n">
        <x:f>IF(G1504="","",IF(ISNUMBER(H1504),G1504,""))</x:f>
        <x:v>49844000</x:v>
      </x:c>
      <x:c r="J1504" s="22" t="n">
        <x:f>IF(I1504="","",I1504*H1504)</x:f>
        <x:v>8064759.2</x:v>
      </x:c>
      <x:c r="K1504" t="str">
        <x:f>IF(G1504="","MISSING OEWS",IF(ISNUMBER(H1504),"MATCHED","MISSING WHARTON"))</x:f>
        <x:v>MATCHED</x:v>
      </x:c>
    </x:row>
    <x:row r="1505">
      <x:c r="A1505" t="str">
        <x:v>31-33</x:v>
      </x:c>
      <x:c r="B1505" t="str">
        <x:v>Manufacturing</x:v>
      </x:c>
      <x:c r="C1505" t="str">
        <x:v>51-8021</x:v>
      </x:c>
      <x:c r="D1505" t="str">
        <x:v>Stationary Engineers and Boiler Operators</x:v>
      </x:c>
      <x:c r="E1505" s="22" t="n">
        <x:v>4890</x:v>
      </x:c>
      <x:c r="F1505" s="22" t="n">
        <x:v>73750</x:v>
      </x:c>
      <x:c r="G1505" s="22" t="n">
        <x:f>IF(OR(E1505="",F1505=""),"",E1505*F1505)</x:f>
        <x:v>360637500</x:v>
      </x:c>
      <x:c r="H1505" s="36" t="n">
        <x:v>0.10400000000000001</x:v>
      </x:c>
      <x:c r="I1505" s="22" t="n">
        <x:f>IF(G1505="","",IF(ISNUMBER(H1505),G1505,""))</x:f>
        <x:v>360637500</x:v>
      </x:c>
      <x:c r="J1505" s="22" t="n">
        <x:f>IF(I1505="","",I1505*H1505)</x:f>
        <x:v>37506300</x:v>
      </x:c>
      <x:c r="K1505" t="str">
        <x:f>IF(G1505="","MISSING OEWS",IF(ISNUMBER(H1505),"MATCHED","MISSING WHARTON"))</x:f>
        <x:v>MATCHED</x:v>
      </x:c>
    </x:row>
    <x:row r="1506">
      <x:c r="A1506" t="str">
        <x:v>31-33</x:v>
      </x:c>
      <x:c r="B1506" t="str">
        <x:v>Manufacturing</x:v>
      </x:c>
      <x:c r="C1506" t="str">
        <x:v>51-8031</x:v>
      </x:c>
      <x:c r="D1506" t="str">
        <x:v>Water and Wastewater Treatment Plant and System Operators</x:v>
      </x:c>
      <x:c r="E1506" s="22" t="n">
        <x:v>5440</x:v>
      </x:c>
      <x:c r="F1506" s="22" t="n">
        <x:v>61380</x:v>
      </x:c>
      <x:c r="G1506" s="22" t="n">
        <x:f>IF(OR(E1506="",F1506=""),"",E1506*F1506)</x:f>
        <x:v>333907200</x:v>
      </x:c>
      <x:c r="H1506" s="36" t="n">
        <x:v>0.1188</x:v>
      </x:c>
      <x:c r="I1506" s="22" t="n">
        <x:f>IF(G1506="","",IF(ISNUMBER(H1506),G1506,""))</x:f>
        <x:v>333907200</x:v>
      </x:c>
      <x:c r="J1506" s="22" t="n">
        <x:f>IF(I1506="","",I1506*H1506)</x:f>
        <x:v>39668175.36</x:v>
      </x:c>
      <x:c r="K1506" t="str">
        <x:f>IF(G1506="","MISSING OEWS",IF(ISNUMBER(H1506),"MATCHED","MISSING WHARTON"))</x:f>
        <x:v>MATCHED</x:v>
      </x:c>
    </x:row>
    <x:row r="1507">
      <x:c r="A1507" t="str">
        <x:v>31-33</x:v>
      </x:c>
      <x:c r="B1507" t="str">
        <x:v>Manufacturing</x:v>
      </x:c>
      <x:c r="C1507" t="str">
        <x:v>51-8091</x:v>
      </x:c>
      <x:c r="D1507" t="str">
        <x:v>Chemical Plant and System Operators</x:v>
      </x:c>
      <x:c r="E1507" s="22" t="n">
        <x:v>14510</x:v>
      </x:c>
      <x:c r="F1507" s="22" t="n">
        <x:v>81530</x:v>
      </x:c>
      <x:c r="G1507" s="22" t="n">
        <x:f>IF(OR(E1507="",F1507=""),"",E1507*F1507)</x:f>
        <x:v>1183000300</x:v>
      </x:c>
      <x:c r="H1507" s="36" t="n">
        <x:v>0.1</x:v>
      </x:c>
      <x:c r="I1507" s="22" t="n">
        <x:f>IF(G1507="","",IF(ISNUMBER(H1507),G1507,""))</x:f>
        <x:v>1183000300</x:v>
      </x:c>
      <x:c r="J1507" s="22" t="n">
        <x:f>IF(I1507="","",I1507*H1507)</x:f>
        <x:v>118300030</x:v>
      </x:c>
      <x:c r="K1507" t="str">
        <x:f>IF(G1507="","MISSING OEWS",IF(ISNUMBER(H1507),"MATCHED","MISSING WHARTON"))</x:f>
        <x:v>MATCHED</x:v>
      </x:c>
    </x:row>
    <x:row r="1508">
      <x:c r="A1508" t="str">
        <x:v>31-33</x:v>
      </x:c>
      <x:c r="B1508" t="str">
        <x:v>Manufacturing</x:v>
      </x:c>
      <x:c r="C1508" t="str">
        <x:v>51-8092</x:v>
      </x:c>
      <x:c r="D1508" t="str">
        <x:v>Gas Plant Operators</x:v>
      </x:c>
      <x:c r="E1508" s="22" t="n">
        <x:v>900</x:v>
      </x:c>
      <x:c r="F1508" s="22" t="n">
        <x:v>100590</x:v>
      </x:c>
      <x:c r="G1508" s="22" t="n">
        <x:f>IF(OR(E1508="",F1508=""),"",E1508*F1508)</x:f>
        <x:v>90531000</x:v>
      </x:c>
      <x:c r="H1508" s="36" t="n">
        <x:v>0.15</x:v>
      </x:c>
      <x:c r="I1508" s="22" t="n">
        <x:f>IF(G1508="","",IF(ISNUMBER(H1508),G1508,""))</x:f>
        <x:v>90531000</x:v>
      </x:c>
      <x:c r="J1508" s="22" t="n">
        <x:f>IF(I1508="","",I1508*H1508)</x:f>
        <x:v>13579650</x:v>
      </x:c>
      <x:c r="K1508" t="str">
        <x:f>IF(G1508="","MISSING OEWS",IF(ISNUMBER(H1508),"MATCHED","MISSING WHARTON"))</x:f>
        <x:v>MATCHED</x:v>
      </x:c>
    </x:row>
    <x:row r="1509">
      <x:c r="A1509" t="str">
        <x:v>31-33</x:v>
      </x:c>
      <x:c r="B1509" t="str">
        <x:v>Manufacturing</x:v>
      </x:c>
      <x:c r="C1509" t="str">
        <x:v>51-8093</x:v>
      </x:c>
      <x:c r="D1509" t="str">
        <x:v>Petroleum Pump System Operators, Refinery Operators, and Gaugers</x:v>
      </x:c>
      <x:c r="E1509" s="22" t="n">
        <x:v>19790</x:v>
      </x:c>
      <x:c r="F1509" s="22" t="n">
        <x:v>97070</x:v>
      </x:c>
      <x:c r="G1509" s="22" t="n">
        <x:f>IF(OR(E1509="",F1509=""),"",E1509*F1509)</x:f>
        <x:v>1921015300</x:v>
      </x:c>
      <x:c r="H1509" s="36" t="n">
        <x:v>0.1583</x:v>
      </x:c>
      <x:c r="I1509" s="22" t="n">
        <x:f>IF(G1509="","",IF(ISNUMBER(H1509),G1509,""))</x:f>
        <x:v>1921015300</x:v>
      </x:c>
      <x:c r="J1509" s="22" t="n">
        <x:f>IF(I1509="","",I1509*H1509)</x:f>
        <x:v>304096721.99</x:v>
      </x:c>
      <x:c r="K1509" t="str">
        <x:f>IF(G1509="","MISSING OEWS",IF(ISNUMBER(H1509),"MATCHED","MISSING WHARTON"))</x:f>
        <x:v>MATCHED</x:v>
      </x:c>
    </x:row>
    <x:row r="1510">
      <x:c r="A1510" t="str">
        <x:v>31-33</x:v>
      </x:c>
      <x:c r="B1510" t="str">
        <x:v>Manufacturing</x:v>
      </x:c>
      <x:c r="C1510" t="str">
        <x:v>51-8099</x:v>
      </x:c>
      <x:c r="D1510" t="str">
        <x:v>Plant and System Operators, All Other</x:v>
      </x:c>
      <x:c r="E1510" s="22" t="n">
        <x:v>6060</x:v>
      </x:c>
      <x:c r="F1510" s="22" t="n">
        <x:v>61970</x:v>
      </x:c>
      <x:c r="G1510" s="22" t="n">
        <x:f>IF(OR(E1510="",F1510=""),"",E1510*F1510)</x:f>
        <x:v>375538200</x:v>
      </x:c>
      <x:c r="H1510" s="36" t="n">
        <x:v>0.1</x:v>
      </x:c>
      <x:c r="I1510" s="22" t="n">
        <x:f>IF(G1510="","",IF(ISNUMBER(H1510),G1510,""))</x:f>
        <x:v>375538200</x:v>
      </x:c>
      <x:c r="J1510" s="22" t="n">
        <x:f>IF(I1510="","",I1510*H1510)</x:f>
        <x:v>37553820</x:v>
      </x:c>
      <x:c r="K1510" t="str">
        <x:f>IF(G1510="","MISSING OEWS",IF(ISNUMBER(H1510),"MATCHED","MISSING WHARTON"))</x:f>
        <x:v>MATCHED</x:v>
      </x:c>
    </x:row>
    <x:row r="1511">
      <x:c r="A1511" t="str">
        <x:v>31-33</x:v>
      </x:c>
      <x:c r="B1511" t="str">
        <x:v>Manufacturing</x:v>
      </x:c>
      <x:c r="C1511" t="str">
        <x:v>51-9011</x:v>
      </x:c>
      <x:c r="D1511" t="str">
        <x:v>Chemical Equipment Operators and Tenders</x:v>
      </x:c>
      <x:c r="E1511" s="22" t="n">
        <x:v>134210</x:v>
      </x:c>
      <x:c r="F1511" s="22" t="n">
        <x:v>60990</x:v>
      </x:c>
      <x:c r="G1511" s="22" t="n">
        <x:f>IF(OR(E1511="",F1511=""),"",E1511*F1511)</x:f>
        <x:v>8185467900</x:v>
      </x:c>
      <x:c r="H1511" s="36" t="n">
        <x:v>0.113</x:v>
      </x:c>
      <x:c r="I1511" s="22" t="n">
        <x:f>IF(G1511="","",IF(ISNUMBER(H1511),G1511,""))</x:f>
        <x:v>8185467900</x:v>
      </x:c>
      <x:c r="J1511" s="22" t="n">
        <x:f>IF(I1511="","",I1511*H1511)</x:f>
        <x:v>924957872.7</x:v>
      </x:c>
      <x:c r="K1511" t="str">
        <x:f>IF(G1511="","MISSING OEWS",IF(ISNUMBER(H1511),"MATCHED","MISSING WHARTON"))</x:f>
        <x:v>MATCHED</x:v>
      </x:c>
    </x:row>
    <x:row r="1512">
      <x:c r="A1512" t="str">
        <x:v>31-33</x:v>
      </x:c>
      <x:c r="B1512" t="str">
        <x:v>Manufacturing</x:v>
      </x:c>
      <x:c r="C1512" t="str">
        <x:v>51-9012</x:v>
      </x:c>
      <x:c r="D1512" t="str">
        <x:v>Separating, Filtering, Clarifying, Precipitating, and Still Machine Setters, Operators, and Tenders</x:v>
      </x:c>
      <x:c r="E1512" s="22" t="n">
        <x:v>48100</x:v>
      </x:c>
      <x:c r="F1512" s="22" t="n">
        <x:v>57400</x:v>
      </x:c>
      <x:c r="G1512" s="22" t="n">
        <x:f>IF(OR(E1512="",F1512=""),"",E1512*F1512)</x:f>
        <x:v>2760940000</x:v>
      </x:c>
      <x:c r="H1512" s="36" t="n">
        <x:v>0.0452</x:v>
      </x:c>
      <x:c r="I1512" s="22" t="n">
        <x:f>IF(G1512="","",IF(ISNUMBER(H1512),G1512,""))</x:f>
        <x:v>2760940000</x:v>
      </x:c>
      <x:c r="J1512" s="22" t="n">
        <x:f>IF(I1512="","",I1512*H1512)</x:f>
        <x:v>124794487.99999999</x:v>
      </x:c>
      <x:c r="K1512" t="str">
        <x:f>IF(G1512="","MISSING OEWS",IF(ISNUMBER(H1512),"MATCHED","MISSING WHARTON"))</x:f>
        <x:v>MATCHED</x:v>
      </x:c>
    </x:row>
    <x:row r="1513">
      <x:c r="A1513" t="str">
        <x:v>31-33</x:v>
      </x:c>
      <x:c r="B1513" t="str">
        <x:v>Manufacturing</x:v>
      </x:c>
      <x:c r="C1513" t="str">
        <x:v>51-9021</x:v>
      </x:c>
      <x:c r="D1513" t="str">
        <x:v>Crushing, Grinding, and Polishing Machine Setters, Operators, and Tenders</x:v>
      </x:c>
      <x:c r="E1513" s="22" t="n">
        <x:v>17300</x:v>
      </x:c>
      <x:c r="F1513" s="22" t="n">
        <x:v>50390</x:v>
      </x:c>
      <x:c r="G1513" s="22" t="n">
        <x:f>IF(OR(E1513="",F1513=""),"",E1513*F1513)</x:f>
        <x:v>871747000</x:v>
      </x:c>
      <x:c r="H1513" s="36" t="n">
        <x:v>0.0864</x:v>
      </x:c>
      <x:c r="I1513" s="22" t="n">
        <x:f>IF(G1513="","",IF(ISNUMBER(H1513),G1513,""))</x:f>
        <x:v>871747000</x:v>
      </x:c>
      <x:c r="J1513" s="22" t="n">
        <x:f>IF(I1513="","",I1513*H1513)</x:f>
        <x:v>75318940.8</x:v>
      </x:c>
      <x:c r="K1513" t="str">
        <x:f>IF(G1513="","MISSING OEWS",IF(ISNUMBER(H1513),"MATCHED","MISSING WHARTON"))</x:f>
        <x:v>MATCHED</x:v>
      </x:c>
    </x:row>
    <x:row r="1514">
      <x:c r="A1514" t="str">
        <x:v>31-33</x:v>
      </x:c>
      <x:c r="B1514" t="str">
        <x:v>Manufacturing</x:v>
      </x:c>
      <x:c r="C1514" t="str">
        <x:v>51-9022</x:v>
      </x:c>
      <x:c r="D1514" t="str">
        <x:v>Grinding and Polishing Workers, Hand</x:v>
      </x:c>
      <x:c r="E1514" s="22" t="n">
        <x:v>8620</x:v>
      </x:c>
      <x:c r="F1514" s="22" t="n">
        <x:v>44790</x:v>
      </x:c>
      <x:c r="G1514" s="22" t="n">
        <x:f>IF(OR(E1514="",F1514=""),"",E1514*F1514)</x:f>
        <x:v>386089800</x:v>
      </x:c>
      <x:c r="H1514" s="36" t="n">
        <x:v>0.0475</x:v>
      </x:c>
      <x:c r="I1514" s="22" t="n">
        <x:f>IF(G1514="","",IF(ISNUMBER(H1514),G1514,""))</x:f>
        <x:v>386089800</x:v>
      </x:c>
      <x:c r="J1514" s="22" t="n">
        <x:f>IF(I1514="","",I1514*H1514)</x:f>
        <x:v>18339265.5</x:v>
      </x:c>
      <x:c r="K1514" t="str">
        <x:f>IF(G1514="","MISSING OEWS",IF(ISNUMBER(H1514),"MATCHED","MISSING WHARTON"))</x:f>
        <x:v>MATCHED</x:v>
      </x:c>
    </x:row>
    <x:row r="1515">
      <x:c r="A1515" t="str">
        <x:v>31-33</x:v>
      </x:c>
      <x:c r="B1515" t="str">
        <x:v>Manufacturing</x:v>
      </x:c>
      <x:c r="C1515" t="str">
        <x:v>51-9023</x:v>
      </x:c>
      <x:c r="D1515" t="str">
        <x:v>Mixing and Blending Machine Setters, Operators, and Tenders</x:v>
      </x:c>
      <x:c r="E1515" s="22" t="n">
        <x:v>78070</x:v>
      </x:c>
      <x:c r="F1515" s="22" t="n">
        <x:v>52850</x:v>
      </x:c>
      <x:c r="G1515" s="22" t="n">
        <x:f>IF(OR(E1515="",F1515=""),"",E1515*F1515)</x:f>
        <x:v>4125999500</x:v>
      </x:c>
      <x:c r="H1515" s="36" t="n">
        <x:v>0.1026</x:v>
      </x:c>
      <x:c r="I1515" s="22" t="n">
        <x:f>IF(G1515="","",IF(ISNUMBER(H1515),G1515,""))</x:f>
        <x:v>4125999500</x:v>
      </x:c>
      <x:c r="J1515" s="22" t="n">
        <x:f>IF(I1515="","",I1515*H1515)</x:f>
        <x:v>423327548.7</x:v>
      </x:c>
      <x:c r="K1515" t="str">
        <x:f>IF(G1515="","MISSING OEWS",IF(ISNUMBER(H1515),"MATCHED","MISSING WHARTON"))</x:f>
        <x:v>MATCHED</x:v>
      </x:c>
    </x:row>
    <x:row r="1516">
      <x:c r="A1516" t="str">
        <x:v>31-33</x:v>
      </x:c>
      <x:c r="B1516" t="str">
        <x:v>Manufacturing</x:v>
      </x:c>
      <x:c r="C1516" t="str">
        <x:v>51-9031</x:v>
      </x:c>
      <x:c r="D1516" t="str">
        <x:v>Cutters and Trimmers, Hand</x:v>
      </x:c>
      <x:c r="E1516" s="22" t="n">
        <x:v>3900</x:v>
      </x:c>
      <x:c r="F1516" s="22" t="n">
        <x:v>42330</x:v>
      </x:c>
      <x:c r="G1516" s="22" t="n">
        <x:f>IF(OR(E1516="",F1516=""),"",E1516*F1516)</x:f>
        <x:v>165087000</x:v>
      </x:c>
      <x:c r="H1516" s="36" t="n">
        <x:v>0</x:v>
      </x:c>
      <x:c r="I1516" s="22" t="n">
        <x:f>IF(G1516="","",IF(ISNUMBER(H1516),G1516,""))</x:f>
        <x:v>165087000</x:v>
      </x:c>
      <x:c r="J1516" s="22" t="n">
        <x:f>IF(I1516="","",I1516*H1516)</x:f>
        <x:v>0</x:v>
      </x:c>
      <x:c r="K1516" t="str">
        <x:f>IF(G1516="","MISSING OEWS",IF(ISNUMBER(H1516),"MATCHED","MISSING WHARTON"))</x:f>
        <x:v>MATCHED</x:v>
      </x:c>
    </x:row>
    <x:row r="1517">
      <x:c r="A1517" t="str">
        <x:v>31-33</x:v>
      </x:c>
      <x:c r="B1517" t="str">
        <x:v>Manufacturing</x:v>
      </x:c>
      <x:c r="C1517" t="str">
        <x:v>51-9032</x:v>
      </x:c>
      <x:c r="D1517" t="str">
        <x:v>Cutting and Slicing Machine Setters, Operators, and Tenders</x:v>
      </x:c>
      <x:c r="E1517" s="22" t="n">
        <x:v>37410</x:v>
      </x:c>
      <x:c r="F1517" s="22" t="n">
        <x:v>47780</x:v>
      </x:c>
      <x:c r="G1517" s="22" t="n">
        <x:f>IF(OR(E1517="",F1517=""),"",E1517*F1517)</x:f>
        <x:v>1787449800</x:v>
      </x:c>
      <x:c r="H1517" s="36" t="n">
        <x:v>0.0339</x:v>
      </x:c>
      <x:c r="I1517" s="22" t="n">
        <x:f>IF(G1517="","",IF(ISNUMBER(H1517),G1517,""))</x:f>
        <x:v>1787449800</x:v>
      </x:c>
      <x:c r="J1517" s="22" t="n">
        <x:f>IF(I1517="","",I1517*H1517)</x:f>
        <x:v>60594548.22</x:v>
      </x:c>
      <x:c r="K1517" t="str">
        <x:f>IF(G1517="","MISSING OEWS",IF(ISNUMBER(H1517),"MATCHED","MISSING WHARTON"))</x:f>
        <x:v>MATCHED</x:v>
      </x:c>
    </x:row>
    <x:row r="1518">
      <x:c r="A1518" t="str">
        <x:v>31-33</x:v>
      </x:c>
      <x:c r="B1518" t="str">
        <x:v>Manufacturing</x:v>
      </x:c>
      <x:c r="C1518" t="str">
        <x:v>51-9041</x:v>
      </x:c>
      <x:c r="D1518" t="str">
        <x:v>Extruding, Forming, Pressing, and Compacting Machine Setters, Operators, and Tenders</x:v>
      </x:c>
      <x:c r="E1518" s="22" t="n">
        <x:v>54340</x:v>
      </x:c>
      <x:c r="F1518" s="22" t="n">
        <x:v>47970</x:v>
      </x:c>
      <x:c r="G1518" s="22" t="n">
        <x:f>IF(OR(E1518="",F1518=""),"",E1518*F1518)</x:f>
        <x:v>2606689800</x:v>
      </x:c>
      <x:c r="H1518" s="36" t="n">
        <x:v>0.0679</x:v>
      </x:c>
      <x:c r="I1518" s="22" t="n">
        <x:f>IF(G1518="","",IF(ISNUMBER(H1518),G1518,""))</x:f>
        <x:v>2606689800</x:v>
      </x:c>
      <x:c r="J1518" s="22" t="n">
        <x:f>IF(I1518="","",I1518*H1518)</x:f>
        <x:v>176994237.42000002</x:v>
      </x:c>
      <x:c r="K1518" t="str">
        <x:f>IF(G1518="","MISSING OEWS",IF(ISNUMBER(H1518),"MATCHED","MISSING WHARTON"))</x:f>
        <x:v>MATCHED</x:v>
      </x:c>
    </x:row>
    <x:row r="1519">
      <x:c r="A1519" t="str">
        <x:v>31-33</x:v>
      </x:c>
      <x:c r="B1519" t="str">
        <x:v>Manufacturing</x:v>
      </x:c>
      <x:c r="C1519" t="str">
        <x:v>51-9051</x:v>
      </x:c>
      <x:c r="D1519" t="str">
        <x:v>Furnace, Kiln, Oven, Drier, and Kettle Operators and Tenders</x:v>
      </x:c>
      <x:c r="E1519" s="22" t="n">
        <x:v>12680</x:v>
      </x:c>
      <x:c r="F1519" s="22" t="n">
        <x:v>51030</x:v>
      </x:c>
      <x:c r="G1519" s="22" t="n">
        <x:f>IF(OR(E1519="",F1519=""),"",E1519*F1519)</x:f>
        <x:v>647060400</x:v>
      </x:c>
      <x:c r="H1519" s="36" t="n">
        <x:v>0.1056</x:v>
      </x:c>
      <x:c r="I1519" s="22" t="n">
        <x:f>IF(G1519="","",IF(ISNUMBER(H1519),G1519,""))</x:f>
        <x:v>647060400</x:v>
      </x:c>
      <x:c r="J1519" s="22" t="n">
        <x:f>IF(I1519="","",I1519*H1519)</x:f>
        <x:v>68329578.24</x:v>
      </x:c>
      <x:c r="K1519" t="str">
        <x:f>IF(G1519="","MISSING OEWS",IF(ISNUMBER(H1519),"MATCHED","MISSING WHARTON"))</x:f>
        <x:v>MATCHED</x:v>
      </x:c>
    </x:row>
    <x:row r="1520">
      <x:c r="A1520" t="str">
        <x:v>31-33</x:v>
      </x:c>
      <x:c r="B1520" t="str">
        <x:v>Manufacturing</x:v>
      </x:c>
      <x:c r="C1520" t="str">
        <x:v>51-9061</x:v>
      </x:c>
      <x:c r="D1520" t="str">
        <x:v>Inspectors, Testers, Sorters, Samplers, and Weighers</x:v>
      </x:c>
      <x:c r="E1520" s="22" t="n">
        <x:v>382920</x:v>
      </x:c>
      <x:c r="F1520" s="22" t="n">
        <x:v>53990</x:v>
      </x:c>
      <x:c r="G1520" s="22" t="n">
        <x:f>IF(OR(E1520="",F1520=""),"",E1520*F1520)</x:f>
        <x:v>20673850800</x:v>
      </x:c>
      <x:c r="H1520" s="36" t="n">
        <x:v>0.2969</x:v>
      </x:c>
      <x:c r="I1520" s="22" t="n">
        <x:f>IF(G1520="","",IF(ISNUMBER(H1520),G1520,""))</x:f>
        <x:v>20673850800</x:v>
      </x:c>
      <x:c r="J1520" s="22" t="n">
        <x:f>IF(I1520="","",I1520*H1520)</x:f>
        <x:v>6138066302.5199995</x:v>
      </x:c>
      <x:c r="K1520" t="str">
        <x:f>IF(G1520="","MISSING OEWS",IF(ISNUMBER(H1520),"MATCHED","MISSING WHARTON"))</x:f>
        <x:v>MATCHED</x:v>
      </x:c>
    </x:row>
    <x:row r="1521">
      <x:c r="A1521" t="str">
        <x:v>31-33</x:v>
      </x:c>
      <x:c r="B1521" t="str">
        <x:v>Manufacturing</x:v>
      </x:c>
      <x:c r="C1521" t="str">
        <x:v>51-9071</x:v>
      </x:c>
      <x:c r="D1521" t="str">
        <x:v>Jewelers and Precious Stone and Metal Workers</x:v>
      </x:c>
      <x:c r="E1521" s="22" t="n">
        <x:v>5200</x:v>
      </x:c>
      <x:c r="F1521" s="22" t="n">
        <x:v>53280</x:v>
      </x:c>
      <x:c r="G1521" s="22" t="n">
        <x:f>IF(OR(E1521="",F1521=""),"",E1521*F1521)</x:f>
        <x:v>277056000</x:v>
      </x:c>
      <x:c r="H1521" s="36" t="n">
        <x:v>0.0924</x:v>
      </x:c>
      <x:c r="I1521" s="22" t="n">
        <x:f>IF(G1521="","",IF(ISNUMBER(H1521),G1521,""))</x:f>
        <x:v>277056000</x:v>
      </x:c>
      <x:c r="J1521" s="22" t="n">
        <x:f>IF(I1521="","",I1521*H1521)</x:f>
        <x:v>25599974.4</x:v>
      </x:c>
      <x:c r="K1521" t="str">
        <x:f>IF(G1521="","MISSING OEWS",IF(ISNUMBER(H1521),"MATCHED","MISSING WHARTON"))</x:f>
        <x:v>MATCHED</x:v>
      </x:c>
    </x:row>
    <x:row r="1522">
      <x:c r="A1522" t="str">
        <x:v>31-33</x:v>
      </x:c>
      <x:c r="B1522" t="str">
        <x:v>Manufacturing</x:v>
      </x:c>
      <x:c r="C1522" t="str">
        <x:v>51-9081</x:v>
      </x:c>
      <x:c r="D1522" t="str">
        <x:v>Dental Laboratory Technicians</x:v>
      </x:c>
      <x:c r="E1522" s="22" t="n">
        <x:v>27810</x:v>
      </x:c>
      <x:c r="F1522" s="22" t="n">
        <x:v>53900</x:v>
      </x:c>
      <x:c r="G1522" s="22" t="n">
        <x:f>IF(OR(E1522="",F1522=""),"",E1522*F1522)</x:f>
        <x:v>1498959000</x:v>
      </x:c>
      <x:c r="H1522" s="36" t="n">
        <x:v>0</x:v>
      </x:c>
      <x:c r="I1522" s="22" t="n">
        <x:f>IF(G1522="","",IF(ISNUMBER(H1522),G1522,""))</x:f>
        <x:v>1498959000</x:v>
      </x:c>
      <x:c r="J1522" s="22" t="n">
        <x:f>IF(I1522="","",I1522*H1522)</x:f>
        <x:v>0</x:v>
      </x:c>
      <x:c r="K1522" t="str">
        <x:f>IF(G1522="","MISSING OEWS",IF(ISNUMBER(H1522),"MATCHED","MISSING WHARTON"))</x:f>
        <x:v>MATCHED</x:v>
      </x:c>
    </x:row>
    <x:row r="1523">
      <x:c r="A1523" t="str">
        <x:v>31-33</x:v>
      </x:c>
      <x:c r="B1523" t="str">
        <x:v>Manufacturing</x:v>
      </x:c>
      <x:c r="C1523" t="str">
        <x:v>51-9082</x:v>
      </x:c>
      <x:c r="D1523" t="str">
        <x:v>Medical Appliance Technicians</x:v>
      </x:c>
      <x:c r="E1523" s="22" t="n">
        <x:v>5980</x:v>
      </x:c>
      <x:c r="F1523" s="22" t="n">
        <x:v>50890</x:v>
      </x:c>
      <x:c r="G1523" s="22" t="n">
        <x:f>IF(OR(E1523="",F1523=""),"",E1523*F1523)</x:f>
        <x:v>304322200</x:v>
      </x:c>
      <x:c r="H1523" s="36" t="n">
        <x:v>0</x:v>
      </x:c>
      <x:c r="I1523" s="22" t="n">
        <x:f>IF(G1523="","",IF(ISNUMBER(H1523),G1523,""))</x:f>
        <x:v>304322200</x:v>
      </x:c>
      <x:c r="J1523" s="22" t="n">
        <x:f>IF(I1523="","",I1523*H1523)</x:f>
        <x:v>0</x:v>
      </x:c>
      <x:c r="K1523" t="str">
        <x:f>IF(G1523="","MISSING OEWS",IF(ISNUMBER(H1523),"MATCHED","MISSING WHARTON"))</x:f>
        <x:v>MATCHED</x:v>
      </x:c>
    </x:row>
    <x:row r="1524">
      <x:c r="A1524" t="str">
        <x:v>31-33</x:v>
      </x:c>
      <x:c r="B1524" t="str">
        <x:v>Manufacturing</x:v>
      </x:c>
      <x:c r="C1524" t="str">
        <x:v>51-9083</x:v>
      </x:c>
      <x:c r="D1524" t="str">
        <x:v>Ophthalmic Laboratory Technicians</x:v>
      </x:c>
      <x:c r="E1524" s="22" t="n">
        <x:v>7590</x:v>
      </x:c>
      <x:c r="F1524" s="22" t="n">
        <x:v>45660</x:v>
      </x:c>
      <x:c r="G1524" s="22" t="n">
        <x:f>IF(OR(E1524="",F1524=""),"",E1524*F1524)</x:f>
        <x:v>346559400</x:v>
      </x:c>
      <x:c r="H1524" s="36" t="n">
        <x:v>0</x:v>
      </x:c>
      <x:c r="I1524" s="22" t="n">
        <x:f>IF(G1524="","",IF(ISNUMBER(H1524),G1524,""))</x:f>
        <x:v>346559400</x:v>
      </x:c>
      <x:c r="J1524" s="22" t="n">
        <x:f>IF(I1524="","",I1524*H1524)</x:f>
        <x:v>0</x:v>
      </x:c>
      <x:c r="K1524" t="str">
        <x:f>IF(G1524="","MISSING OEWS",IF(ISNUMBER(H1524),"MATCHED","MISSING WHARTON"))</x:f>
        <x:v>MATCHED</x:v>
      </x:c>
    </x:row>
    <x:row r="1525">
      <x:c r="A1525" t="str">
        <x:v>31-33</x:v>
      </x:c>
      <x:c r="B1525" t="str">
        <x:v>Manufacturing</x:v>
      </x:c>
      <x:c r="C1525" t="str">
        <x:v>51-9111</x:v>
      </x:c>
      <x:c r="D1525" t="str">
        <x:v>Packaging and Filling Machine Operators and Tenders</x:v>
      </x:c>
      <x:c r="E1525" s="22" t="n">
        <x:v>298640</x:v>
      </x:c>
      <x:c r="F1525" s="22" t="n">
        <x:v>45620</x:v>
      </x:c>
      <x:c r="G1525" s="22" t="n">
        <x:f>IF(OR(E1525="",F1525=""),"",E1525*F1525)</x:f>
        <x:v>13623956800</x:v>
      </x:c>
      <x:c r="H1525" s="36" t="n">
        <x:v>0.0475</x:v>
      </x:c>
      <x:c r="I1525" s="22" t="n">
        <x:f>IF(G1525="","",IF(ISNUMBER(H1525),G1525,""))</x:f>
        <x:v>13623956800</x:v>
      </x:c>
      <x:c r="J1525" s="22" t="n">
        <x:f>IF(I1525="","",I1525*H1525)</x:f>
        <x:v>647137948</x:v>
      </x:c>
      <x:c r="K1525" t="str">
        <x:f>IF(G1525="","MISSING OEWS",IF(ISNUMBER(H1525),"MATCHED","MISSING WHARTON"))</x:f>
        <x:v>MATCHED</x:v>
      </x:c>
    </x:row>
    <x:row r="1526">
      <x:c r="A1526" t="str">
        <x:v>31-33</x:v>
      </x:c>
      <x:c r="B1526" t="str">
        <x:v>Manufacturing</x:v>
      </x:c>
      <x:c r="C1526" t="str">
        <x:v>51-9123</x:v>
      </x:c>
      <x:c r="D1526" t="str">
        <x:v>Painting, Coating, and Decorating Workers</x:v>
      </x:c>
      <x:c r="E1526" s="22" t="n">
        <x:v>4640</x:v>
      </x:c>
      <x:c r="F1526" s="22" t="n">
        <x:v>44970</x:v>
      </x:c>
      <x:c r="G1526" s="22" t="n">
        <x:f>IF(OR(E1526="",F1526=""),"",E1526*F1526)</x:f>
        <x:v>208660800</x:v>
      </x:c>
      <x:c r="H1526" s="36" t="n">
        <x:v>0</x:v>
      </x:c>
      <x:c r="I1526" s="22" t="n">
        <x:f>IF(G1526="","",IF(ISNUMBER(H1526),G1526,""))</x:f>
        <x:v>208660800</x:v>
      </x:c>
      <x:c r="J1526" s="22" t="n">
        <x:f>IF(I1526="","",I1526*H1526)</x:f>
        <x:v>0</x:v>
      </x:c>
      <x:c r="K1526" t="str">
        <x:f>IF(G1526="","MISSING OEWS",IF(ISNUMBER(H1526),"MATCHED","MISSING WHARTON"))</x:f>
        <x:v>MATCHED</x:v>
      </x:c>
    </x:row>
    <x:row r="1527">
      <x:c r="A1527" t="str">
        <x:v>31-33</x:v>
      </x:c>
      <x:c r="B1527" t="str">
        <x:v>Manufacturing</x:v>
      </x:c>
      <x:c r="C1527" t="str">
        <x:v>51-9124</x:v>
      </x:c>
      <x:c r="D1527" t="str">
        <x:v>Coating, Painting, and Spraying Machine Setters, Operators, and Tenders</x:v>
      </x:c>
      <x:c r="E1527" s="22" t="n">
        <x:v>107160</x:v>
      </x:c>
      <x:c r="F1527" s="22" t="n">
        <x:v>50480</x:v>
      </x:c>
      <x:c r="G1527" s="22" t="n">
        <x:f>IF(OR(E1527="",F1527=""),"",E1527*F1527)</x:f>
        <x:v>5409436800</x:v>
      </x:c>
      <x:c r="H1527" s="36" t="n">
        <x:v>0.0317</x:v>
      </x:c>
      <x:c r="I1527" s="22" t="n">
        <x:f>IF(G1527="","",IF(ISNUMBER(H1527),G1527,""))</x:f>
        <x:v>5409436800</x:v>
      </x:c>
      <x:c r="J1527" s="22" t="n">
        <x:f>IF(I1527="","",I1527*H1527)</x:f>
        <x:v>171479146.56</x:v>
      </x:c>
      <x:c r="K1527" t="str">
        <x:f>IF(G1527="","MISSING OEWS",IF(ISNUMBER(H1527),"MATCHED","MISSING WHARTON"))</x:f>
        <x:v>MATCHED</x:v>
      </x:c>
    </x:row>
    <x:row r="1528">
      <x:c r="A1528" t="str">
        <x:v>31-33</x:v>
      </x:c>
      <x:c r="B1528" t="str">
        <x:v>Manufacturing</x:v>
      </x:c>
      <x:c r="C1528" t="str">
        <x:v>51-9141</x:v>
      </x:c>
      <x:c r="D1528" t="str">
        <x:v>Semiconductor Processing Technicians</x:v>
      </x:c>
      <x:c r="E1528" s="22" t="n">
        <x:v>30810</x:v>
      </x:c>
      <x:c r="F1528" s="22" t="n">
        <x:v>60190</x:v>
      </x:c>
      <x:c r="G1528" s="22" t="n">
        <x:f>IF(OR(E1528="",F1528=""),"",E1528*F1528)</x:f>
        <x:v>1854453900</x:v>
      </x:c>
      <x:c r="H1528" s="36" t="n">
        <x:v>0.1875</x:v>
      </x:c>
      <x:c r="I1528" s="22" t="n">
        <x:f>IF(G1528="","",IF(ISNUMBER(H1528),G1528,""))</x:f>
        <x:v>1854453900</x:v>
      </x:c>
      <x:c r="J1528" s="22" t="n">
        <x:f>IF(I1528="","",I1528*H1528)</x:f>
        <x:v>347710106.25</x:v>
      </x:c>
      <x:c r="K1528" t="str">
        <x:f>IF(G1528="","MISSING OEWS",IF(ISNUMBER(H1528),"MATCHED","MISSING WHARTON"))</x:f>
        <x:v>MATCHED</x:v>
      </x:c>
    </x:row>
    <x:row r="1529">
      <x:c r="A1529" t="str">
        <x:v>31-33</x:v>
      </x:c>
      <x:c r="B1529" t="str">
        <x:v>Manufacturing</x:v>
      </x:c>
      <x:c r="C1529" t="str">
        <x:v>51-9151</x:v>
      </x:c>
      <x:c r="D1529" t="str">
        <x:v>Photographic Process Workers and Processing Machine Operators</x:v>
      </x:c>
      <x:c r="E1529" s="22" t="n">
        <x:v>440</x:v>
      </x:c>
      <x:c r="F1529" s="22" t="n">
        <x:v>48030</x:v>
      </x:c>
      <x:c r="G1529" s="22" t="n">
        <x:f>IF(OR(E1529="",F1529=""),"",E1529*F1529)</x:f>
        <x:v>21133200</x:v>
      </x:c>
      <x:c r="H1529" s="36" t="n">
        <x:v>0.5390999999999999</x:v>
      </x:c>
      <x:c r="I1529" s="22" t="n">
        <x:f>IF(G1529="","",IF(ISNUMBER(H1529),G1529,""))</x:f>
        <x:v>21133200</x:v>
      </x:c>
      <x:c r="J1529" s="22" t="n">
        <x:f>IF(I1529="","",I1529*H1529)</x:f>
        <x:v>11392908.119999997</x:v>
      </x:c>
      <x:c r="K1529" t="str">
        <x:f>IF(G1529="","MISSING OEWS",IF(ISNUMBER(H1529),"MATCHED","MISSING WHARTON"))</x:f>
        <x:v>MATCHED</x:v>
      </x:c>
    </x:row>
    <x:row r="1530">
      <x:c r="A1530" t="str">
        <x:v>31-33</x:v>
      </x:c>
      <x:c r="B1530" t="str">
        <x:v>Manufacturing</x:v>
      </x:c>
      <x:c r="C1530" t="str">
        <x:v>51-9161</x:v>
      </x:c>
      <x:c r="D1530" t="str">
        <x:v>Computer Numerically Controlled Tool Operators</x:v>
      </x:c>
      <x:c r="E1530" s="22" t="n">
        <x:v>154890</x:v>
      </x:c>
      <x:c r="F1530" s="22" t="n">
        <x:v>54550</x:v>
      </x:c>
      <x:c r="G1530" s="22" t="n">
        <x:f>IF(OR(E1530="",F1530=""),"",E1530*F1530)</x:f>
        <x:v>8449249500</x:v>
      </x:c>
      <x:c r="H1530" s="36" t="n">
        <x:v>0.21109999999999998</x:v>
      </x:c>
      <x:c r="I1530" s="22" t="n">
        <x:f>IF(G1530="","",IF(ISNUMBER(H1530),G1530,""))</x:f>
        <x:v>8449249500</x:v>
      </x:c>
      <x:c r="J1530" s="22" t="n">
        <x:f>IF(I1530="","",I1530*H1530)</x:f>
        <x:v>1783636569.4499998</x:v>
      </x:c>
      <x:c r="K1530" t="str">
        <x:f>IF(G1530="","MISSING OEWS",IF(ISNUMBER(H1530),"MATCHED","MISSING WHARTON"))</x:f>
        <x:v>MATCHED</x:v>
      </x:c>
    </x:row>
    <x:row r="1531">
      <x:c r="A1531" t="str">
        <x:v>31-33</x:v>
      </x:c>
      <x:c r="B1531" t="str">
        <x:v>Manufacturing</x:v>
      </x:c>
      <x:c r="C1531" t="str">
        <x:v>51-9162</x:v>
      </x:c>
      <x:c r="D1531" t="str">
        <x:v>Computer Numerically Controlled Tool Programmers</x:v>
      </x:c>
      <x:c r="E1531" s="22" t="n">
        <x:v>24950</x:v>
      </x:c>
      <x:c r="F1531" s="22" t="n">
        <x:v>72630</x:v>
      </x:c>
      <x:c r="G1531" s="22" t="n">
        <x:f>IF(OR(E1531="",F1531=""),"",E1531*F1531)</x:f>
        <x:v>1812118500</x:v>
      </x:c>
      <x:c r="H1531" s="36" t="n">
        <x:v>0.5938</x:v>
      </x:c>
      <x:c r="I1531" s="22" t="n">
        <x:f>IF(G1531="","",IF(ISNUMBER(H1531),G1531,""))</x:f>
        <x:v>1812118500</x:v>
      </x:c>
      <x:c r="J1531" s="22" t="n">
        <x:f>IF(I1531="","",I1531*H1531)</x:f>
        <x:v>1076035965.3</x:v>
      </x:c>
      <x:c r="K1531" t="str">
        <x:f>IF(G1531="","MISSING OEWS",IF(ISNUMBER(H1531),"MATCHED","MISSING WHARTON"))</x:f>
        <x:v>MATCHED</x:v>
      </x:c>
    </x:row>
    <x:row r="1532">
      <x:c r="A1532" t="str">
        <x:v>31-33</x:v>
      </x:c>
      <x:c r="B1532" t="str">
        <x:v>Manufacturing</x:v>
      </x:c>
      <x:c r="C1532" t="str">
        <x:v>51-9191</x:v>
      </x:c>
      <x:c r="D1532" t="str">
        <x:v>Adhesive Bonding Machine Operators and Tenders</x:v>
      </x:c>
      <x:c r="E1532" s="22" t="n">
        <x:v>10620</x:v>
      </x:c>
      <x:c r="F1532" s="22" t="n">
        <x:v>47560</x:v>
      </x:c>
      <x:c r="G1532" s="22" t="n">
        <x:f>IF(OR(E1532="",F1532=""),"",E1532*F1532)</x:f>
        <x:v>505087200</x:v>
      </x:c>
      <x:c r="H1532" s="36" t="n">
        <x:v>0.0559</x:v>
      </x:c>
      <x:c r="I1532" s="22" t="n">
        <x:f>IF(G1532="","",IF(ISNUMBER(H1532),G1532,""))</x:f>
        <x:v>505087200</x:v>
      </x:c>
      <x:c r="J1532" s="22" t="n">
        <x:f>IF(I1532="","",I1532*H1532)</x:f>
        <x:v>28234374.48</x:v>
      </x:c>
      <x:c r="K1532" t="str">
        <x:f>IF(G1532="","MISSING OEWS",IF(ISNUMBER(H1532),"MATCHED","MISSING WHARTON"))</x:f>
        <x:v>MATCHED</x:v>
      </x:c>
    </x:row>
    <x:row r="1533">
      <x:c r="A1533" t="str">
        <x:v>31-33</x:v>
      </x:c>
      <x:c r="B1533" t="str">
        <x:v>Manufacturing</x:v>
      </x:c>
      <x:c r="C1533" t="str">
        <x:v>51-9192</x:v>
      </x:c>
      <x:c r="D1533" t="str">
        <x:v>Cleaning, Washing, and Metal Pickling Equipment Operators and Tenders</x:v>
      </x:c>
      <x:c r="E1533" s="22" t="n">
        <x:v>12380</x:v>
      </x:c>
      <x:c r="F1533" s="22" t="n">
        <x:v>44790</x:v>
      </x:c>
      <x:c r="G1533" s="22" t="n">
        <x:f>IF(OR(E1533="",F1533=""),"",E1533*F1533)</x:f>
        <x:v>554500200</x:v>
      </x:c>
      <x:c r="H1533" s="36" t="n">
        <x:v>0.0864</x:v>
      </x:c>
      <x:c r="I1533" s="22" t="n">
        <x:f>IF(G1533="","",IF(ISNUMBER(H1533),G1533,""))</x:f>
        <x:v>554500200</x:v>
      </x:c>
      <x:c r="J1533" s="22" t="n">
        <x:f>IF(I1533="","",I1533*H1533)</x:f>
        <x:v>47908817.28</x:v>
      </x:c>
      <x:c r="K1533" t="str">
        <x:f>IF(G1533="","MISSING OEWS",IF(ISNUMBER(H1533),"MATCHED","MISSING WHARTON"))</x:f>
        <x:v>MATCHED</x:v>
      </x:c>
    </x:row>
    <x:row r="1534">
      <x:c r="A1534" t="str">
        <x:v>31-33</x:v>
      </x:c>
      <x:c r="B1534" t="str">
        <x:v>Manufacturing</x:v>
      </x:c>
      <x:c r="C1534" t="str">
        <x:v>51-9193</x:v>
      </x:c>
      <x:c r="D1534" t="str">
        <x:v>Cooling and Freezing Equipment Operators and Tenders</x:v>
      </x:c>
      <x:c r="E1534" s="22" t="n">
        <x:v>6100</x:v>
      </x:c>
      <x:c r="F1534" s="22" t="n">
        <x:v>44740</x:v>
      </x:c>
      <x:c r="G1534" s="22" t="n">
        <x:f>IF(OR(E1534="",F1534=""),"",E1534*F1534)</x:f>
        <x:v>272914000</x:v>
      </x:c>
      <x:c r="H1534" s="36" t="n">
        <x:v>0.05</x:v>
      </x:c>
      <x:c r="I1534" s="22" t="n">
        <x:f>IF(G1534="","",IF(ISNUMBER(H1534),G1534,""))</x:f>
        <x:v>272914000</x:v>
      </x:c>
      <x:c r="J1534" s="22" t="n">
        <x:f>IF(I1534="","",I1534*H1534)</x:f>
        <x:v>13645700</x:v>
      </x:c>
      <x:c r="K1534" t="str">
        <x:f>IF(G1534="","MISSING OEWS",IF(ISNUMBER(H1534),"MATCHED","MISSING WHARTON"))</x:f>
        <x:v>MATCHED</x:v>
      </x:c>
    </x:row>
    <x:row r="1535">
      <x:c r="A1535" t="str">
        <x:v>31-33</x:v>
      </x:c>
      <x:c r="B1535" t="str">
        <x:v>Manufacturing</x:v>
      </x:c>
      <x:c r="C1535" t="str">
        <x:v>51-9194</x:v>
      </x:c>
      <x:c r="D1535" t="str">
        <x:v>Etchers and Engravers</x:v>
      </x:c>
      <x:c r="E1535" s="22" t="n">
        <x:v>4720</x:v>
      </x:c>
      <x:c r="F1535" s="22" t="n">
        <x:v>48180</x:v>
      </x:c>
      <x:c r="G1535" s="22" t="n">
        <x:f>IF(OR(E1535="",F1535=""),"",E1535*F1535)</x:f>
        <x:v>227409600</x:v>
      </x:c>
      <x:c r="H1535" s="36" t="n">
        <x:v>0.0633</x:v>
      </x:c>
      <x:c r="I1535" s="22" t="n">
        <x:f>IF(G1535="","",IF(ISNUMBER(H1535),G1535,""))</x:f>
        <x:v>227409600</x:v>
      </x:c>
      <x:c r="J1535" s="22" t="n">
        <x:f>IF(I1535="","",I1535*H1535)</x:f>
        <x:v>14395027.68</x:v>
      </x:c>
      <x:c r="K1535" t="str">
        <x:f>IF(G1535="","MISSING OEWS",IF(ISNUMBER(H1535),"MATCHED","MISSING WHARTON"))</x:f>
        <x:v>MATCHED</x:v>
      </x:c>
    </x:row>
    <x:row r="1536">
      <x:c r="A1536" t="str">
        <x:v>31-33</x:v>
      </x:c>
      <x:c r="B1536" t="str">
        <x:v>Manufacturing</x:v>
      </x:c>
      <x:c r="C1536" t="str">
        <x:v>51-9195</x:v>
      </x:c>
      <x:c r="D1536" t="str">
        <x:v>Molders, Shapers, and Casters, Except Metal and Plastic</x:v>
      </x:c>
      <x:c r="E1536" s="22" t="n">
        <x:v>27390</x:v>
      </x:c>
      <x:c r="F1536" s="22" t="n">
        <x:v>47290</x:v>
      </x:c>
      <x:c r="G1536" s="22" t="n">
        <x:f>IF(OR(E1536="",F1536=""),"",E1536*F1536)</x:f>
        <x:v>1295273100</x:v>
      </x:c>
      <x:c r="H1536" s="36" t="n">
        <x:v>0.0125</x:v>
      </x:c>
      <x:c r="I1536" s="22" t="n">
        <x:f>IF(G1536="","",IF(ISNUMBER(H1536),G1536,""))</x:f>
        <x:v>1295273100</x:v>
      </x:c>
      <x:c r="J1536" s="22" t="n">
        <x:f>IF(I1536="","",I1536*H1536)</x:f>
        <x:v>16190913.75</x:v>
      </x:c>
      <x:c r="K1536" t="str">
        <x:f>IF(G1536="","MISSING OEWS",IF(ISNUMBER(H1536),"MATCHED","MISSING WHARTON"))</x:f>
        <x:v>MATCHED</x:v>
      </x:c>
    </x:row>
    <x:row r="1537">
      <x:c r="A1537" t="str">
        <x:v>31-33</x:v>
      </x:c>
      <x:c r="B1537" t="str">
        <x:v>Manufacturing</x:v>
      </x:c>
      <x:c r="C1537" t="str">
        <x:v>51-9196</x:v>
      </x:c>
      <x:c r="D1537" t="str">
        <x:v>Paper Goods Machine Setters, Operators, and Tenders</x:v>
      </x:c>
      <x:c r="E1537" s="22" t="n">
        <x:v>90760</x:v>
      </x:c>
      <x:c r="F1537" s="22" t="n">
        <x:v>53500</x:v>
      </x:c>
      <x:c r="G1537" s="22" t="n">
        <x:f>IF(OR(E1537="",F1537=""),"",E1537*F1537)</x:f>
        <x:v>4855660000</x:v>
      </x:c>
      <x:c r="H1537" s="36" t="n">
        <x:v>0</x:v>
      </x:c>
      <x:c r="I1537" s="22" t="n">
        <x:f>IF(G1537="","",IF(ISNUMBER(H1537),G1537,""))</x:f>
        <x:v>4855660000</x:v>
      </x:c>
      <x:c r="J1537" s="22" t="n">
        <x:f>IF(I1537="","",I1537*H1537)</x:f>
        <x:v>0</x:v>
      </x:c>
      <x:c r="K1537" t="str">
        <x:f>IF(G1537="","MISSING OEWS",IF(ISNUMBER(H1537),"MATCHED","MISSING WHARTON"))</x:f>
        <x:v>MATCHED</x:v>
      </x:c>
    </x:row>
    <x:row r="1538">
      <x:c r="A1538" t="str">
        <x:v>31-33</x:v>
      </x:c>
      <x:c r="B1538" t="str">
        <x:v>Manufacturing</x:v>
      </x:c>
      <x:c r="C1538" t="str">
        <x:v>51-9197</x:v>
      </x:c>
      <x:c r="D1538" t="str">
        <x:v>Tire Builders</x:v>
      </x:c>
      <x:c r="E1538" s="22" t="n">
        <x:v>19730</x:v>
      </x:c>
      <x:c r="F1538" s="22" t="n">
        <x:v>57960</x:v>
      </x:c>
      <x:c r="G1538" s="22" t="n">
        <x:f>IF(OR(E1538="",F1538=""),"",E1538*F1538)</x:f>
        <x:v>1143550800</x:v>
      </x:c>
      <x:c r="H1538" s="36" t="n">
        <x:v>0</x:v>
      </x:c>
      <x:c r="I1538" s="22" t="n">
        <x:f>IF(G1538="","",IF(ISNUMBER(H1538),G1538,""))</x:f>
        <x:v>1143550800</x:v>
      </x:c>
      <x:c r="J1538" s="22" t="n">
        <x:f>IF(I1538="","",I1538*H1538)</x:f>
        <x:v>0</x:v>
      </x:c>
      <x:c r="K1538" t="str">
        <x:f>IF(G1538="","MISSING OEWS",IF(ISNUMBER(H1538),"MATCHED","MISSING WHARTON"))</x:f>
        <x:v>MATCHED</x:v>
      </x:c>
    </x:row>
    <x:row r="1539">
      <x:c r="A1539" t="str">
        <x:v>31-33</x:v>
      </x:c>
      <x:c r="B1539" t="str">
        <x:v>Manufacturing</x:v>
      </x:c>
      <x:c r="C1539" t="str">
        <x:v>51-9198</x:v>
      </x:c>
      <x:c r="D1539" t="str">
        <x:v>Helpers--Production Workers</x:v>
      </x:c>
      <x:c r="E1539" s="22" t="n">
        <x:v>117470</x:v>
      </x:c>
      <x:c r="F1539" s="22" t="n">
        <x:v>41460</x:v>
      </x:c>
      <x:c r="G1539" s="22" t="n">
        <x:f>IF(OR(E1539="",F1539=""),"",E1539*F1539)</x:f>
        <x:v>4870306200</x:v>
      </x:c>
      <x:c r="H1539" s="36" t="n">
        <x:v>0.08380000000000001</x:v>
      </x:c>
      <x:c r="I1539" s="22" t="n">
        <x:f>IF(G1539="","",IF(ISNUMBER(H1539),G1539,""))</x:f>
        <x:v>4870306200</x:v>
      </x:c>
      <x:c r="J1539" s="22" t="n">
        <x:f>IF(I1539="","",I1539*H1539)</x:f>
        <x:v>408131659.56000006</x:v>
      </x:c>
      <x:c r="K1539" t="str">
        <x:f>IF(G1539="","MISSING OEWS",IF(ISNUMBER(H1539),"MATCHED","MISSING WHARTON"))</x:f>
        <x:v>MATCHED</x:v>
      </x:c>
    </x:row>
    <x:row r="1540">
      <x:c r="A1540" t="str">
        <x:v>31-33</x:v>
      </x:c>
      <x:c r="B1540" t="str">
        <x:v>Manufacturing</x:v>
      </x:c>
      <x:c r="C1540" t="str">
        <x:v>51-9199</x:v>
      </x:c>
      <x:c r="D1540" t="str">
        <x:v>Production Workers, All Other</x:v>
      </x:c>
      <x:c r="E1540" s="22" t="n">
        <x:v>121680</x:v>
      </x:c>
      <x:c r="F1540" s="22" t="n">
        <x:v>47290</x:v>
      </x:c>
      <x:c r="G1540" s="22" t="n">
        <x:f>IF(OR(E1540="",F1540=""),"",E1540*F1540)</x:f>
        <x:v>5754247200</x:v>
      </x:c>
      <x:c r="H1540" s="36"/>
      <x:c r="I1540" s="22" t="str">
        <x:f>IF(G1540="","",IF(ISNUMBER(H1540),G1540,""))</x:f>
      </x:c>
      <x:c r="J1540" s="22" t="str">
        <x:f>IF(I1540="","",I1540*H1540)</x:f>
      </x:c>
      <x:c r="K1540" t="str">
        <x:f>IF(G1540="","MISSING OEWS",IF(ISNUMBER(H1540),"MATCHED","MISSING WHARTON"))</x:f>
        <x:v>MISSING WHARTON</x:v>
      </x:c>
    </x:row>
    <x:row r="1541">
      <x:c r="A1541" t="str">
        <x:v>31-33</x:v>
      </x:c>
      <x:c r="B1541" t="str">
        <x:v>Manufacturing</x:v>
      </x:c>
      <x:c r="C1541" t="str">
        <x:v>53-1041</x:v>
      </x:c>
      <x:c r="D1541" t="str">
        <x:v>Aircraft Cargo Handling Supervisors</x:v>
      </x:c>
      <x:c r="E1541" s="22" t="n">
        <x:v>50</x:v>
      </x:c>
      <x:c r="F1541" s="22" t="n">
        <x:v>136310</x:v>
      </x:c>
      <x:c r="G1541" s="22" t="n">
        <x:f>IF(OR(E1541="",F1541=""),"",E1541*F1541)</x:f>
        <x:v>6815500</x:v>
      </x:c>
      <x:c r="H1541" s="36" t="n">
        <x:v>0.31670000000000004</x:v>
      </x:c>
      <x:c r="I1541" s="22" t="n">
        <x:f>IF(G1541="","",IF(ISNUMBER(H1541),G1541,""))</x:f>
        <x:v>6815500</x:v>
      </x:c>
      <x:c r="J1541" s="22" t="n">
        <x:f>IF(I1541="","",I1541*H1541)</x:f>
        <x:v>2158468.85</x:v>
      </x:c>
      <x:c r="K1541" t="str">
        <x:f>IF(G1541="","MISSING OEWS",IF(ISNUMBER(H1541),"MATCHED","MISSING WHARTON"))</x:f>
        <x:v>MATCHED</x:v>
      </x:c>
    </x:row>
    <x:row r="1542">
      <x:c r="A1542" t="str">
        <x:v>31-33</x:v>
      </x:c>
      <x:c r="B1542" t="str">
        <x:v>Manufacturing</x:v>
      </x:c>
      <x:c r="C1542" t="str">
        <x:v>53-1047</x:v>
      </x:c>
      <x:c r="D1542" t="str">
        <x:v>First-Line Supervisors of Transportation and Material Moving Workers, Except Aircraft Cargo Handling Supervisors</x:v>
      </x:c>
      <x:c r="E1542" s="22" t="n">
        <x:v>46250</x:v>
      </x:c>
      <x:c r="F1542" s="22" t="n">
        <x:v>70980</x:v>
      </x:c>
      <x:c r="G1542" s="22" t="n">
        <x:f>IF(OR(E1542="",F1542=""),"",E1542*F1542)</x:f>
        <x:v>3282825000</x:v>
      </x:c>
      <x:c r="H1542" s="36" t="n">
        <x:v>0.3429</x:v>
      </x:c>
      <x:c r="I1542" s="22" t="n">
        <x:f>IF(G1542="","",IF(ISNUMBER(H1542),G1542,""))</x:f>
        <x:v>3282825000</x:v>
      </x:c>
      <x:c r="J1542" s="22" t="n">
        <x:f>IF(I1542="","",I1542*H1542)</x:f>
        <x:v>1125680692.5</x:v>
      </x:c>
      <x:c r="K1542" t="str">
        <x:f>IF(G1542="","MISSING OEWS",IF(ISNUMBER(H1542),"MATCHED","MISSING WHARTON"))</x:f>
        <x:v>MATCHED</x:v>
      </x:c>
    </x:row>
    <x:row r="1543">
      <x:c r="A1543" t="str">
        <x:v>31-33</x:v>
      </x:c>
      <x:c r="B1543" t="str">
        <x:v>Manufacturing</x:v>
      </x:c>
      <x:c r="C1543" t="str">
        <x:v>53-2011</x:v>
      </x:c>
      <x:c r="D1543" t="str">
        <x:v>Airline Pilots, Copilots, and Flight Engineers</x:v>
      </x:c>
      <x:c r="E1543" s="22" t="n">
        <x:v>230</x:v>
      </x:c>
      <x:c r="F1543" s="22" t="n">
        <x:v>139590</x:v>
      </x:c>
      <x:c r="G1543" s="22" t="n">
        <x:f>IF(OR(E1543="",F1543=""),"",E1543*F1543)</x:f>
        <x:v>32105700</x:v>
      </x:c>
      <x:c r="H1543" s="36" t="n">
        <x:v>0.5423</x:v>
      </x:c>
      <x:c r="I1543" s="22" t="n">
        <x:f>IF(G1543="","",IF(ISNUMBER(H1543),G1543,""))</x:f>
        <x:v>32105700</x:v>
      </x:c>
      <x:c r="J1543" s="22" t="n">
        <x:f>IF(I1543="","",I1543*H1543)</x:f>
        <x:v>17410921.11</x:v>
      </x:c>
      <x:c r="K1543" t="str">
        <x:f>IF(G1543="","MISSING OEWS",IF(ISNUMBER(H1543),"MATCHED","MISSING WHARTON"))</x:f>
        <x:v>MATCHED</x:v>
      </x:c>
    </x:row>
    <x:row r="1544">
      <x:c r="A1544" t="str">
        <x:v>31-33</x:v>
      </x:c>
      <x:c r="B1544" t="str">
        <x:v>Manufacturing</x:v>
      </x:c>
      <x:c r="C1544" t="str">
        <x:v>53-2012</x:v>
      </x:c>
      <x:c r="D1544" t="str">
        <x:v>Commercial Pilots</x:v>
      </x:c>
      <x:c r="E1544" s="22" t="n">
        <x:v>1290</x:v>
      </x:c>
      <x:c r="F1544" s="22" t="n">
        <x:v>179220</x:v>
      </x:c>
      <x:c r="G1544" s="22" t="n">
        <x:f>IF(OR(E1544="",F1544=""),"",E1544*F1544)</x:f>
        <x:v>231193800</x:v>
      </x:c>
      <x:c r="H1544" s="36" t="n">
        <x:v>0.3558</x:v>
      </x:c>
      <x:c r="I1544" s="22" t="n">
        <x:f>IF(G1544="","",IF(ISNUMBER(H1544),G1544,""))</x:f>
        <x:v>231193800</x:v>
      </x:c>
      <x:c r="J1544" s="22" t="n">
        <x:f>IF(I1544="","",I1544*H1544)</x:f>
        <x:v>82258754.04</x:v>
      </x:c>
      <x:c r="K1544" t="str">
        <x:f>IF(G1544="","MISSING OEWS",IF(ISNUMBER(H1544),"MATCHED","MISSING WHARTON"))</x:f>
        <x:v>MATCHED</x:v>
      </x:c>
    </x:row>
    <x:row r="1545">
      <x:c r="A1545" t="str">
        <x:v>31-33</x:v>
      </x:c>
      <x:c r="B1545" t="str">
        <x:v>Manufacturing</x:v>
      </x:c>
      <x:c r="C1545" t="str">
        <x:v>53-2022</x:v>
      </x:c>
      <x:c r="D1545" t="str">
        <x:v>Airfield Operations Specialists</x:v>
      </x:c>
      <x:c r="E1545" s="22" t="n">
        <x:v>150</x:v>
      </x:c>
      <x:c r="F1545" s="22" t="n">
        <x:v>95300</x:v>
      </x:c>
      <x:c r="G1545" s="22" t="n">
        <x:f>IF(OR(E1545="",F1545=""),"",E1545*F1545)</x:f>
        <x:v>14295000</x:v>
      </x:c>
      <x:c r="H1545" s="36" t="n">
        <x:v>0.35</x:v>
      </x:c>
      <x:c r="I1545" s="22" t="n">
        <x:f>IF(G1545="","",IF(ISNUMBER(H1545),G1545,""))</x:f>
        <x:v>14295000</x:v>
      </x:c>
      <x:c r="J1545" s="22" t="n">
        <x:f>IF(I1545="","",I1545*H1545)</x:f>
        <x:v>5003250</x:v>
      </x:c>
      <x:c r="K1545" t="str">
        <x:f>IF(G1545="","MISSING OEWS",IF(ISNUMBER(H1545),"MATCHED","MISSING WHARTON"))</x:f>
        <x:v>MATCHED</x:v>
      </x:c>
    </x:row>
    <x:row r="1546">
      <x:c r="A1546" t="str">
        <x:v>31-33</x:v>
      </x:c>
      <x:c r="B1546" t="str">
        <x:v>Manufacturing</x:v>
      </x:c>
      <x:c r="C1546" t="str">
        <x:v>53-3031</x:v>
      </x:c>
      <x:c r="D1546" t="str">
        <x:v>Driver/Sales Workers</x:v>
      </x:c>
      <x:c r="E1546" s="22" t="n">
        <x:v>16250</x:v>
      </x:c>
      <x:c r="F1546" s="22" t="n">
        <x:v>47840</x:v>
      </x:c>
      <x:c r="G1546" s="22" t="n">
        <x:f>IF(OR(E1546="",F1546=""),"",E1546*F1546)</x:f>
        <x:v>777400000</x:v>
      </x:c>
      <x:c r="H1546" s="36" t="n">
        <x:v>0.31670000000000004</x:v>
      </x:c>
      <x:c r="I1546" s="22" t="n">
        <x:f>IF(G1546="","",IF(ISNUMBER(H1546),G1546,""))</x:f>
        <x:v>777400000</x:v>
      </x:c>
      <x:c r="J1546" s="22" t="n">
        <x:f>IF(I1546="","",I1546*H1546)</x:f>
        <x:v>246202580.00000003</x:v>
      </x:c>
      <x:c r="K1546" t="str">
        <x:f>IF(G1546="","MISSING OEWS",IF(ISNUMBER(H1546),"MATCHED","MISSING WHARTON"))</x:f>
        <x:v>MATCHED</x:v>
      </x:c>
    </x:row>
    <x:row r="1547">
      <x:c r="A1547" t="str">
        <x:v>31-33</x:v>
      </x:c>
      <x:c r="B1547" t="str">
        <x:v>Manufacturing</x:v>
      </x:c>
      <x:c r="C1547" t="str">
        <x:v>53-3032</x:v>
      </x:c>
      <x:c r="D1547" t="str">
        <x:v>Heavy and Tractor-Trailer Truck Drivers</x:v>
      </x:c>
      <x:c r="E1547" s="22" t="n">
        <x:v>153100</x:v>
      </x:c>
      <x:c r="F1547" s="22" t="n">
        <x:v>57050</x:v>
      </x:c>
      <x:c r="G1547" s="22" t="n">
        <x:f>IF(OR(E1547="",F1547=""),"",E1547*F1547)</x:f>
        <x:v>8734355000</x:v>
      </x:c>
      <x:c r="H1547" s="36" t="n">
        <x:v>0.2065</x:v>
      </x:c>
      <x:c r="I1547" s="22" t="n">
        <x:f>IF(G1547="","",IF(ISNUMBER(H1547),G1547,""))</x:f>
        <x:v>8734355000</x:v>
      </x:c>
      <x:c r="J1547" s="22" t="n">
        <x:f>IF(I1547="","",I1547*H1547)</x:f>
        <x:v>1803644307.5</x:v>
      </x:c>
      <x:c r="K1547" t="str">
        <x:f>IF(G1547="","MISSING OEWS",IF(ISNUMBER(H1547),"MATCHED","MISSING WHARTON"))</x:f>
        <x:v>MATCHED</x:v>
      </x:c>
    </x:row>
    <x:row r="1548">
      <x:c r="A1548" t="str">
        <x:v>31-33</x:v>
      </x:c>
      <x:c r="B1548" t="str">
        <x:v>Manufacturing</x:v>
      </x:c>
      <x:c r="C1548" t="str">
        <x:v>53-3033</x:v>
      </x:c>
      <x:c r="D1548" t="str">
        <x:v>Light Truck Drivers</x:v>
      </x:c>
      <x:c r="E1548" s="22" t="n">
        <x:v>35970</x:v>
      </x:c>
      <x:c r="F1548" s="22" t="n">
        <x:v>46150</x:v>
      </x:c>
      <x:c r="G1548" s="22" t="n">
        <x:f>IF(OR(E1548="",F1548=""),"",E1548*F1548)</x:f>
        <x:v>1660015500</x:v>
      </x:c>
      <x:c r="H1548" s="36" t="n">
        <x:v>0.3393</x:v>
      </x:c>
      <x:c r="I1548" s="22" t="n">
        <x:f>IF(G1548="","",IF(ISNUMBER(H1548),G1548,""))</x:f>
        <x:v>1660015500</x:v>
      </x:c>
      <x:c r="J1548" s="22" t="n">
        <x:f>IF(I1548="","",I1548*H1548)</x:f>
        <x:v>563243259.15</x:v>
      </x:c>
      <x:c r="K1548" t="str">
        <x:f>IF(G1548="","MISSING OEWS",IF(ISNUMBER(H1548),"MATCHED","MISSING WHARTON"))</x:f>
        <x:v>MATCHED</x:v>
      </x:c>
    </x:row>
    <x:row r="1549">
      <x:c r="A1549" t="str">
        <x:v>31-33</x:v>
      </x:c>
      <x:c r="B1549" t="str">
        <x:v>Manufacturing</x:v>
      </x:c>
      <x:c r="C1549" t="str">
        <x:v>53-3053</x:v>
      </x:c>
      <x:c r="D1549" t="str">
        <x:v>Shuttle Drivers and Chauffeurs</x:v>
      </x:c>
      <x:c r="E1549" s="22" t="n">
        <x:v>550</x:v>
      </x:c>
      <x:c r="F1549" s="22" t="n">
        <x:v>55900</x:v>
      </x:c>
      <x:c r="G1549" s="22" t="n">
        <x:f>IF(OR(E1549="",F1549=""),"",E1549*F1549)</x:f>
        <x:v>30745000</x:v>
      </x:c>
      <x:c r="H1549" s="36" t="n">
        <x:v>0.32880000000000004</x:v>
      </x:c>
      <x:c r="I1549" s="22" t="n">
        <x:f>IF(G1549="","",IF(ISNUMBER(H1549),G1549,""))</x:f>
        <x:v>30745000</x:v>
      </x:c>
      <x:c r="J1549" s="22" t="n">
        <x:f>IF(I1549="","",I1549*H1549)</x:f>
        <x:v>10108956.000000002</x:v>
      </x:c>
      <x:c r="K1549" t="str">
        <x:f>IF(G1549="","MISSING OEWS",IF(ISNUMBER(H1549),"MATCHED","MISSING WHARTON"))</x:f>
        <x:v>MATCHED</x:v>
      </x:c>
    </x:row>
    <x:row r="1550">
      <x:c r="A1550" t="str">
        <x:v>31-33</x:v>
      </x:c>
      <x:c r="B1550" t="str">
        <x:v>Manufacturing</x:v>
      </x:c>
      <x:c r="C1550" t="str">
        <x:v>53-3099</x:v>
      </x:c>
      <x:c r="D1550" t="str">
        <x:v>Motor Vehicle Operators, All Other</x:v>
      </x:c>
      <x:c r="E1550" s="22" t="n">
        <x:v>750</x:v>
      </x:c>
      <x:c r="F1550" s="22" t="n">
        <x:v>57340</x:v>
      </x:c>
      <x:c r="G1550" s="22" t="n">
        <x:f>IF(OR(E1550="",F1550=""),"",E1550*F1550)</x:f>
        <x:v>43005000</x:v>
      </x:c>
      <x:c r="H1550" s="36"/>
      <x:c r="I1550" s="22" t="str">
        <x:f>IF(G1550="","",IF(ISNUMBER(H1550),G1550,""))</x:f>
      </x:c>
      <x:c r="J1550" s="22" t="str">
        <x:f>IF(I1550="","",I1550*H1550)</x:f>
      </x:c>
      <x:c r="K1550" t="str">
        <x:f>IF(G1550="","MISSING OEWS",IF(ISNUMBER(H1550),"MATCHED","MISSING WHARTON"))</x:f>
        <x:v>MISSING WHARTON</x:v>
      </x:c>
    </x:row>
    <x:row r="1551">
      <x:c r="A1551" t="str">
        <x:v>31-33</x:v>
      </x:c>
      <x:c r="B1551" t="str">
        <x:v>Manufacturing</x:v>
      </x:c>
      <x:c r="C1551" t="str">
        <x:v>53-4011</x:v>
      </x:c>
      <x:c r="D1551" t="str">
        <x:v>Locomotive Engineers</x:v>
      </x:c>
      <x:c r="E1551" s="22" t="n">
        <x:v>80</x:v>
      </x:c>
      <x:c r="F1551" s="22" t="n">
        <x:v>58330</x:v>
      </x:c>
      <x:c r="G1551" s="22" t="n">
        <x:f>IF(OR(E1551="",F1551=""),"",E1551*F1551)</x:f>
        <x:v>4666400</x:v>
      </x:c>
      <x:c r="H1551" s="36" t="n">
        <x:v>0.19</x:v>
      </x:c>
      <x:c r="I1551" s="22" t="n">
        <x:f>IF(G1551="","",IF(ISNUMBER(H1551),G1551,""))</x:f>
        <x:v>4666400</x:v>
      </x:c>
      <x:c r="J1551" s="22" t="n">
        <x:f>IF(I1551="","",I1551*H1551)</x:f>
        <x:v>886616</x:v>
      </x:c>
      <x:c r="K1551" t="str">
        <x:f>IF(G1551="","MISSING OEWS",IF(ISNUMBER(H1551),"MATCHED","MISSING WHARTON"))</x:f>
        <x:v>MATCHED</x:v>
      </x:c>
    </x:row>
    <x:row r="1552">
      <x:c r="A1552" t="str">
        <x:v>31-33</x:v>
      </x:c>
      <x:c r="B1552" t="str">
        <x:v>Manufacturing</x:v>
      </x:c>
      <x:c r="C1552" t="str">
        <x:v>53-4013</x:v>
      </x:c>
      <x:c r="D1552" t="str">
        <x:v>Rail Yard Engineers, Dinkey Operators, and Hostlers</x:v>
      </x:c>
      <x:c r="E1552" s="22" t="n">
        <x:v>70</x:v>
      </x:c>
      <x:c r="F1552" s="22" t="n">
        <x:v>56850</x:v>
      </x:c>
      <x:c r="G1552" s="22" t="n">
        <x:f>IF(OR(E1552="",F1552=""),"",E1552*F1552)</x:f>
        <x:v>3979500</x:v>
      </x:c>
      <x:c r="H1552" s="36" t="n">
        <x:v>0.152</x:v>
      </x:c>
      <x:c r="I1552" s="22" t="n">
        <x:f>IF(G1552="","",IF(ISNUMBER(H1552),G1552,""))</x:f>
        <x:v>3979500</x:v>
      </x:c>
      <x:c r="J1552" s="22" t="n">
        <x:f>IF(I1552="","",I1552*H1552)</x:f>
        <x:v>604884</x:v>
      </x:c>
      <x:c r="K1552" t="str">
        <x:f>IF(G1552="","MISSING OEWS",IF(ISNUMBER(H1552),"MATCHED","MISSING WHARTON"))</x:f>
        <x:v>MATCHED</x:v>
      </x:c>
    </x:row>
    <x:row r="1553">
      <x:c r="A1553" t="str">
        <x:v>31-33</x:v>
      </x:c>
      <x:c r="B1553" t="str">
        <x:v>Manufacturing</x:v>
      </x:c>
      <x:c r="C1553" t="str">
        <x:v>53-4022</x:v>
      </x:c>
      <x:c r="D1553" t="str">
        <x:v>Railroad Brake, Signal, and Switch Operators and Locomotive Firers</x:v>
      </x:c>
      <x:c r="E1553" s="22" t="n">
        <x:v>40</x:v>
      </x:c>
      <x:c r="F1553" s="22" t="n">
        <x:v>52190</x:v>
      </x:c>
      <x:c r="G1553" s="22" t="n">
        <x:f>IF(OR(E1553="",F1553=""),"",E1553*F1553)</x:f>
        <x:v>2087600</x:v>
      </x:c>
      <x:c r="H1553" s="36" t="n">
        <x:v>0.13570000000000002</x:v>
      </x:c>
      <x:c r="I1553" s="22" t="n">
        <x:f>IF(G1553="","",IF(ISNUMBER(H1553),G1553,""))</x:f>
        <x:v>2087600</x:v>
      </x:c>
      <x:c r="J1553" s="22" t="n">
        <x:f>IF(I1553="","",I1553*H1553)</x:f>
        <x:v>283287.32</x:v>
      </x:c>
      <x:c r="K1553" t="str">
        <x:f>IF(G1553="","MISSING OEWS",IF(ISNUMBER(H1553),"MATCHED","MISSING WHARTON"))</x:f>
        <x:v>MATCHED</x:v>
      </x:c>
    </x:row>
    <x:row r="1554">
      <x:c r="A1554" t="str">
        <x:v>31-33</x:v>
      </x:c>
      <x:c r="B1554" t="str">
        <x:v>Manufacturing</x:v>
      </x:c>
      <x:c r="C1554" t="str">
        <x:v>53-5011</x:v>
      </x:c>
      <x:c r="D1554" t="str">
        <x:v>Sailors and Marine Oilers</x:v>
      </x:c>
      <x:c r="E1554" s="22" t="n">
        <x:v>210</x:v>
      </x:c>
      <x:c r="F1554" s="22" t="n">
        <x:v>54030</x:v>
      </x:c>
      <x:c r="G1554" s="22" t="n">
        <x:f>IF(OR(E1554="",F1554=""),"",E1554*F1554)</x:f>
        <x:v>11346300</x:v>
      </x:c>
      <x:c r="H1554" s="36" t="n">
        <x:v>0.1018</x:v>
      </x:c>
      <x:c r="I1554" s="22" t="n">
        <x:f>IF(G1554="","",IF(ISNUMBER(H1554),G1554,""))</x:f>
        <x:v>11346300</x:v>
      </x:c>
      <x:c r="J1554" s="22" t="n">
        <x:f>IF(I1554="","",I1554*H1554)</x:f>
        <x:v>1155053.34</x:v>
      </x:c>
      <x:c r="K1554" t="str">
        <x:f>IF(G1554="","MISSING OEWS",IF(ISNUMBER(H1554),"MATCHED","MISSING WHARTON"))</x:f>
        <x:v>MATCHED</x:v>
      </x:c>
    </x:row>
    <x:row r="1555">
      <x:c r="A1555" t="str">
        <x:v>31-33</x:v>
      </x:c>
      <x:c r="B1555" t="str">
        <x:v>Manufacturing</x:v>
      </x:c>
      <x:c r="C1555" t="str">
        <x:v>53-5021</x:v>
      </x:c>
      <x:c r="D1555" t="str">
        <x:v>Captains, Mates, and Pilots of Water Vessels</x:v>
      </x:c>
      <x:c r="E1555" s="22" t="n">
        <x:v>220</x:v>
      </x:c>
      <x:c r="F1555" s="22" t="n">
        <x:v>98580</x:v>
      </x:c>
      <x:c r="G1555" s="22" t="n">
        <x:f>IF(OR(E1555="",F1555=""),"",E1555*F1555)</x:f>
        <x:v>21687600</x:v>
      </x:c>
      <x:c r="H1555" s="36" t="n">
        <x:v>0.095</x:v>
      </x:c>
      <x:c r="I1555" s="22" t="n">
        <x:f>IF(G1555="","",IF(ISNUMBER(H1555),G1555,""))</x:f>
        <x:v>21687600</x:v>
      </x:c>
      <x:c r="J1555" s="22" t="n">
        <x:f>IF(I1555="","",I1555*H1555)</x:f>
        <x:v>2060322</x:v>
      </x:c>
      <x:c r="K1555" t="str">
        <x:f>IF(G1555="","MISSING OEWS",IF(ISNUMBER(H1555),"MATCHED","MISSING WHARTON"))</x:f>
        <x:v>MATCHED</x:v>
      </x:c>
    </x:row>
    <x:row r="1556">
      <x:c r="A1556" t="str">
        <x:v>31-33</x:v>
      </x:c>
      <x:c r="B1556" t="str">
        <x:v>Manufacturing</x:v>
      </x:c>
      <x:c r="C1556" t="str">
        <x:v>53-5031</x:v>
      </x:c>
      <x:c r="D1556" t="str">
        <x:v>Ship Engineers</x:v>
      </x:c>
      <x:c r="E1556" s="22" t="n">
        <x:v>80</x:v>
      </x:c>
      <x:c r="F1556" s="22" t="n">
        <x:v>111050</x:v>
      </x:c>
      <x:c r="G1556" s="22" t="n">
        <x:f>IF(OR(E1556="",F1556=""),"",E1556*F1556)</x:f>
        <x:v>8884000</x:v>
      </x:c>
      <x:c r="H1556" s="36" t="n">
        <x:v>0.0971</x:v>
      </x:c>
      <x:c r="I1556" s="22" t="n">
        <x:f>IF(G1556="","",IF(ISNUMBER(H1556),G1556,""))</x:f>
        <x:v>8884000</x:v>
      </x:c>
      <x:c r="J1556" s="22" t="n">
        <x:f>IF(I1556="","",I1556*H1556)</x:f>
        <x:v>862636.4</x:v>
      </x:c>
      <x:c r="K1556" t="str">
        <x:f>IF(G1556="","MISSING OEWS",IF(ISNUMBER(H1556),"MATCHED","MISSING WHARTON"))</x:f>
        <x:v>MATCHED</x:v>
      </x:c>
    </x:row>
    <x:row r="1557">
      <x:c r="A1557" t="str">
        <x:v>31-33</x:v>
      </x:c>
      <x:c r="B1557" t="str">
        <x:v>Manufacturing</x:v>
      </x:c>
      <x:c r="C1557" t="str">
        <x:v>53-6021</x:v>
      </x:c>
      <x:c r="D1557" t="str">
        <x:v>Parking Attendants</x:v>
      </x:c>
      <x:c r="E1557" s="22" t="n">
        <x:v>140</x:v>
      </x:c>
      <x:c r="F1557" s="22" t="n">
        <x:v>41530</x:v>
      </x:c>
      <x:c r="G1557" s="22" t="n">
        <x:f>IF(OR(E1557="",F1557=""),"",E1557*F1557)</x:f>
        <x:v>5814200</x:v>
      </x:c>
      <x:c r="H1557" s="36" t="n">
        <x:v>0.1972</x:v>
      </x:c>
      <x:c r="I1557" s="22" t="n">
        <x:f>IF(G1557="","",IF(ISNUMBER(H1557),G1557,""))</x:f>
        <x:v>5814200</x:v>
      </x:c>
      <x:c r="J1557" s="22" t="n">
        <x:f>IF(I1557="","",I1557*H1557)</x:f>
        <x:v>1146560.24</x:v>
      </x:c>
      <x:c r="K1557" t="str">
        <x:f>IF(G1557="","MISSING OEWS",IF(ISNUMBER(H1557),"MATCHED","MISSING WHARTON"))</x:f>
        <x:v>MATCHED</x:v>
      </x:c>
    </x:row>
    <x:row r="1558">
      <x:c r="A1558" t="str">
        <x:v>31-33</x:v>
      </x:c>
      <x:c r="B1558" t="str">
        <x:v>Manufacturing</x:v>
      </x:c>
      <x:c r="C1558" t="str">
        <x:v>53-6032</x:v>
      </x:c>
      <x:c r="D1558" t="str">
        <x:v>Aircraft Service Attendants</x:v>
      </x:c>
      <x:c r="E1558" s="22" t="n">
        <x:v>190</x:v>
      </x:c>
      <x:c r="F1558" s="22" t="n">
        <x:v>50320</x:v>
      </x:c>
      <x:c r="G1558" s="22" t="n">
        <x:f>IF(OR(E1558="",F1558=""),"",E1558*F1558)</x:f>
        <x:v>9560800</x:v>
      </x:c>
      <x:c r="H1558" s="36" t="n">
        <x:v>0.0528</x:v>
      </x:c>
      <x:c r="I1558" s="22" t="n">
        <x:f>IF(G1558="","",IF(ISNUMBER(H1558),G1558,""))</x:f>
        <x:v>9560800</x:v>
      </x:c>
      <x:c r="J1558" s="22" t="n">
        <x:f>IF(I1558="","",I1558*H1558)</x:f>
        <x:v>504810.24</x:v>
      </x:c>
      <x:c r="K1558" t="str">
        <x:f>IF(G1558="","MISSING OEWS",IF(ISNUMBER(H1558),"MATCHED","MISSING WHARTON"))</x:f>
        <x:v>MATCHED</x:v>
      </x:c>
    </x:row>
    <x:row r="1559">
      <x:c r="A1559" t="str">
        <x:v>31-33</x:v>
      </x:c>
      <x:c r="B1559" t="str">
        <x:v>Manufacturing</x:v>
      </x:c>
      <x:c r="C1559" t="str">
        <x:v>53-6051</x:v>
      </x:c>
      <x:c r="D1559" t="str">
        <x:v>Transportation Inspectors</x:v>
      </x:c>
      <x:c r="E1559" s="22" t="n">
        <x:v>2030</x:v>
      </x:c>
      <x:c r="F1559" s="22" t="n">
        <x:v>96730</x:v>
      </x:c>
      <x:c r="G1559" s="22" t="n">
        <x:f>IF(OR(E1559="",F1559=""),"",E1559*F1559)</x:f>
        <x:v>196361900</x:v>
      </x:c>
      <x:c r="H1559" s="36" t="n">
        <x:v>0.2192</x:v>
      </x:c>
      <x:c r="I1559" s="22" t="n">
        <x:f>IF(G1559="","",IF(ISNUMBER(H1559),G1559,""))</x:f>
        <x:v>196361900</x:v>
      </x:c>
      <x:c r="J1559" s="22" t="n">
        <x:f>IF(I1559="","",I1559*H1559)</x:f>
        <x:v>43042528.480000004</x:v>
      </x:c>
      <x:c r="K1559" t="str">
        <x:f>IF(G1559="","MISSING OEWS",IF(ISNUMBER(H1559),"MATCHED","MISSING WHARTON"))</x:f>
        <x:v>MATCHED</x:v>
      </x:c>
    </x:row>
    <x:row r="1560">
      <x:c r="A1560" t="str">
        <x:v>31-33</x:v>
      </x:c>
      <x:c r="B1560" t="str">
        <x:v>Manufacturing</x:v>
      </x:c>
      <x:c r="C1560" t="str">
        <x:v>53-6099</x:v>
      </x:c>
      <x:c r="D1560" t="str">
        <x:v>Transportation Workers, All Other</x:v>
      </x:c>
      <x:c r="E1560" s="22" t="n">
        <x:v>250</x:v>
      </x:c>
      <x:c r="F1560" s="22" t="n">
        <x:v>57710</x:v>
      </x:c>
      <x:c r="G1560" s="22" t="n">
        <x:f>IF(OR(E1560="",F1560=""),"",E1560*F1560)</x:f>
        <x:v>14427500</x:v>
      </x:c>
      <x:c r="H1560" s="36"/>
      <x:c r="I1560" s="22" t="str">
        <x:f>IF(G1560="","",IF(ISNUMBER(H1560),G1560,""))</x:f>
      </x:c>
      <x:c r="J1560" s="22" t="str">
        <x:f>IF(I1560="","",I1560*H1560)</x:f>
      </x:c>
      <x:c r="K1560" t="str">
        <x:f>IF(G1560="","MISSING OEWS",IF(ISNUMBER(H1560),"MATCHED","MISSING WHARTON"))</x:f>
        <x:v>MISSING WHARTON</x:v>
      </x:c>
    </x:row>
    <x:row r="1561">
      <x:c r="A1561" t="str">
        <x:v>31-33</x:v>
      </x:c>
      <x:c r="B1561" t="str">
        <x:v>Manufacturing</x:v>
      </x:c>
      <x:c r="C1561" t="str">
        <x:v>53-7011</x:v>
      </x:c>
      <x:c r="D1561" t="str">
        <x:v>Conveyor Operators and Tenders</x:v>
      </x:c>
      <x:c r="E1561" s="22" t="n">
        <x:v>4980</x:v>
      </x:c>
      <x:c r="F1561" s="22" t="n">
        <x:v>49730</x:v>
      </x:c>
      <x:c r="G1561" s="22" t="n">
        <x:f>IF(OR(E1561="",F1561=""),"",E1561*F1561)</x:f>
        <x:v>247655400</x:v>
      </x:c>
      <x:c r="H1561" s="36" t="n">
        <x:v>0.1261</x:v>
      </x:c>
      <x:c r="I1561" s="22" t="n">
        <x:f>IF(G1561="","",IF(ISNUMBER(H1561),G1561,""))</x:f>
        <x:v>247655400</x:v>
      </x:c>
      <x:c r="J1561" s="22" t="n">
        <x:f>IF(I1561="","",I1561*H1561)</x:f>
        <x:v>31229345.939999998</x:v>
      </x:c>
      <x:c r="K1561" t="str">
        <x:f>IF(G1561="","MISSING OEWS",IF(ISNUMBER(H1561),"MATCHED","MISSING WHARTON"))</x:f>
        <x:v>MATCHED</x:v>
      </x:c>
    </x:row>
    <x:row r="1562">
      <x:c r="A1562" t="str">
        <x:v>31-33</x:v>
      </x:c>
      <x:c r="B1562" t="str">
        <x:v>Manufacturing</x:v>
      </x:c>
      <x:c r="C1562" t="str">
        <x:v>53-7021</x:v>
      </x:c>
      <x:c r="D1562" t="str">
        <x:v>Crane and Tower Operators</x:v>
      </x:c>
      <x:c r="E1562" s="22" t="n">
        <x:v>10480</x:v>
      </x:c>
      <x:c r="F1562" s="22" t="n">
        <x:v>56450</x:v>
      </x:c>
      <x:c r="G1562" s="22" t="n">
        <x:f>IF(OR(E1562="",F1562=""),"",E1562*F1562)</x:f>
        <x:v>591596000</x:v>
      </x:c>
      <x:c r="H1562" s="36" t="n">
        <x:v>0.0864</x:v>
      </x:c>
      <x:c r="I1562" s="22" t="n">
        <x:f>IF(G1562="","",IF(ISNUMBER(H1562),G1562,""))</x:f>
        <x:v>591596000</x:v>
      </x:c>
      <x:c r="J1562" s="22" t="n">
        <x:f>IF(I1562="","",I1562*H1562)</x:f>
        <x:v>51113894.400000006</x:v>
      </x:c>
      <x:c r="K1562" t="str">
        <x:f>IF(G1562="","MISSING OEWS",IF(ISNUMBER(H1562),"MATCHED","MISSING WHARTON"))</x:f>
        <x:v>MATCHED</x:v>
      </x:c>
    </x:row>
    <x:row r="1563">
      <x:c r="A1563" t="str">
        <x:v>31-33</x:v>
      </x:c>
      <x:c r="B1563" t="str">
        <x:v>Manufacturing</x:v>
      </x:c>
      <x:c r="C1563" t="str">
        <x:v>53-7041</x:v>
      </x:c>
      <x:c r="D1563" t="str">
        <x:v>Hoist and Winch Operators</x:v>
      </x:c>
      <x:c r="E1563" s="22" t="n">
        <x:v>630</x:v>
      </x:c>
      <x:c r="F1563" s="22" t="n">
        <x:v>45420</x:v>
      </x:c>
      <x:c r="G1563" s="22" t="n">
        <x:f>IF(OR(E1563="",F1563=""),"",E1563*F1563)</x:f>
        <x:v>28614600</x:v>
      </x:c>
      <x:c r="H1563" s="36" t="n">
        <x:v>0</x:v>
      </x:c>
      <x:c r="I1563" s="22" t="n">
        <x:f>IF(G1563="","",IF(ISNUMBER(H1563),G1563,""))</x:f>
        <x:v>28614600</x:v>
      </x:c>
      <x:c r="J1563" s="22" t="n">
        <x:f>IF(I1563="","",I1563*H1563)</x:f>
        <x:v>0</x:v>
      </x:c>
      <x:c r="K1563" t="str">
        <x:f>IF(G1563="","MISSING OEWS",IF(ISNUMBER(H1563),"MATCHED","MISSING WHARTON"))</x:f>
        <x:v>MATCHED</x:v>
      </x:c>
    </x:row>
    <x:row r="1564">
      <x:c r="A1564" t="str">
        <x:v>31-33</x:v>
      </x:c>
      <x:c r="B1564" t="str">
        <x:v>Manufacturing</x:v>
      </x:c>
      <x:c r="C1564" t="str">
        <x:v>53-7051</x:v>
      </x:c>
      <x:c r="D1564" t="str">
        <x:v>Industrial Truck and Tractor Operators</x:v>
      </x:c>
      <x:c r="E1564" s="22" t="n">
        <x:v>174010</x:v>
      </x:c>
      <x:c r="F1564" s="22" t="n">
        <x:v>46970</x:v>
      </x:c>
      <x:c r="G1564" s="22" t="n">
        <x:f>IF(OR(E1564="",F1564=""),"",E1564*F1564)</x:f>
        <x:v>8173249700</x:v>
      </x:c>
      <x:c r="H1564" s="36" t="n">
        <x:v>0</x:v>
      </x:c>
      <x:c r="I1564" s="22" t="n">
        <x:f>IF(G1564="","",IF(ISNUMBER(H1564),G1564,""))</x:f>
        <x:v>8173249700</x:v>
      </x:c>
      <x:c r="J1564" s="22" t="n">
        <x:f>IF(I1564="","",I1564*H1564)</x:f>
        <x:v>0</x:v>
      </x:c>
      <x:c r="K1564" t="str">
        <x:f>IF(G1564="","MISSING OEWS",IF(ISNUMBER(H1564),"MATCHED","MISSING WHARTON"))</x:f>
        <x:v>MATCHED</x:v>
      </x:c>
    </x:row>
    <x:row r="1565">
      <x:c r="A1565" t="str">
        <x:v>31-33</x:v>
      </x:c>
      <x:c r="B1565" t="str">
        <x:v>Manufacturing</x:v>
      </x:c>
      <x:c r="C1565" t="str">
        <x:v>53-7061</x:v>
      </x:c>
      <x:c r="D1565" t="str">
        <x:v>Cleaners of Vehicles and Equipment</x:v>
      </x:c>
      <x:c r="E1565" s="22" t="n">
        <x:v>36440</x:v>
      </x:c>
      <x:c r="F1565" s="22" t="n">
        <x:v>43150</x:v>
      </x:c>
      <x:c r="G1565" s="22" t="n">
        <x:f>IF(OR(E1565="",F1565=""),"",E1565*F1565)</x:f>
        <x:v>1572386000</x:v>
      </x:c>
      <x:c r="H1565" s="36" t="n">
        <x:v>0.0452</x:v>
      </x:c>
      <x:c r="I1565" s="22" t="n">
        <x:f>IF(G1565="","",IF(ISNUMBER(H1565),G1565,""))</x:f>
        <x:v>1572386000</x:v>
      </x:c>
      <x:c r="J1565" s="22" t="n">
        <x:f>IF(I1565="","",I1565*H1565)</x:f>
        <x:v>71071847.19999999</x:v>
      </x:c>
      <x:c r="K1565" t="str">
        <x:f>IF(G1565="","MISSING OEWS",IF(ISNUMBER(H1565),"MATCHED","MISSING WHARTON"))</x:f>
        <x:v>MATCHED</x:v>
      </x:c>
    </x:row>
    <x:row r="1566">
      <x:c r="A1566" t="str">
        <x:v>31-33</x:v>
      </x:c>
      <x:c r="B1566" t="str">
        <x:v>Manufacturing</x:v>
      </x:c>
      <x:c r="C1566" t="str">
        <x:v>53-7062</x:v>
      </x:c>
      <x:c r="D1566" t="str">
        <x:v>Laborers and Freight, Stock, and Material Movers, Hand</x:v>
      </x:c>
      <x:c r="E1566" s="22" t="n">
        <x:v>400040</x:v>
      </x:c>
      <x:c r="F1566" s="22" t="n">
        <x:v>43420</x:v>
      </x:c>
      <x:c r="G1566" s="22" t="n">
        <x:f>IF(OR(E1566="",F1566=""),"",E1566*F1566)</x:f>
        <x:v>17369736800</x:v>
      </x:c>
      <x:c r="H1566" s="36" t="n">
        <x:v>0.049</x:v>
      </x:c>
      <x:c r="I1566" s="22" t="n">
        <x:f>IF(G1566="","",IF(ISNUMBER(H1566),G1566,""))</x:f>
        <x:v>17369736800</x:v>
      </x:c>
      <x:c r="J1566" s="22" t="n">
        <x:f>IF(I1566="","",I1566*H1566)</x:f>
        <x:v>851117103.2</x:v>
      </x:c>
      <x:c r="K1566" t="str">
        <x:f>IF(G1566="","MISSING OEWS",IF(ISNUMBER(H1566),"MATCHED","MISSING WHARTON"))</x:f>
        <x:v>MATCHED</x:v>
      </x:c>
    </x:row>
    <x:row r="1567">
      <x:c r="A1567" t="str">
        <x:v>31-33</x:v>
      </x:c>
      <x:c r="B1567" t="str">
        <x:v>Manufacturing</x:v>
      </x:c>
      <x:c r="C1567" t="str">
        <x:v>53-7063</x:v>
      </x:c>
      <x:c r="D1567" t="str">
        <x:v>Machine Feeders and Offbearers</x:v>
      </x:c>
      <x:c r="E1567" s="22" t="n">
        <x:v>29140</x:v>
      </x:c>
      <x:c r="F1567" s="22" t="n">
        <x:v>43630</x:v>
      </x:c>
      <x:c r="G1567" s="22" t="n">
        <x:f>IF(OR(E1567="",F1567=""),"",E1567*F1567)</x:f>
        <x:v>1271378200</x:v>
      </x:c>
      <x:c r="H1567" s="36" t="n">
        <x:v>0.0731</x:v>
      </x:c>
      <x:c r="I1567" s="22" t="n">
        <x:f>IF(G1567="","",IF(ISNUMBER(H1567),G1567,""))</x:f>
        <x:v>1271378200</x:v>
      </x:c>
      <x:c r="J1567" s="22" t="n">
        <x:f>IF(I1567="","",I1567*H1567)</x:f>
        <x:v>92937746.42</x:v>
      </x:c>
      <x:c r="K1567" t="str">
        <x:f>IF(G1567="","MISSING OEWS",IF(ISNUMBER(H1567),"MATCHED","MISSING WHARTON"))</x:f>
        <x:v>MATCHED</x:v>
      </x:c>
    </x:row>
    <x:row r="1568">
      <x:c r="A1568" t="str">
        <x:v>31-33</x:v>
      </x:c>
      <x:c r="B1568" t="str">
        <x:v>Manufacturing</x:v>
      </x:c>
      <x:c r="C1568" t="str">
        <x:v>53-7064</x:v>
      </x:c>
      <x:c r="D1568" t="str">
        <x:v>Packers and Packagers, Hand</x:v>
      </x:c>
      <x:c r="E1568" s="22" t="n">
        <x:v>132540</x:v>
      </x:c>
      <x:c r="F1568" s="22" t="n">
        <x:v>38300</x:v>
      </x:c>
      <x:c r="G1568" s="22" t="n">
        <x:f>IF(OR(E1568="",F1568=""),"",E1568*F1568)</x:f>
        <x:v>5076282000</x:v>
      </x:c>
      <x:c r="H1568" s="36" t="n">
        <x:v>0.07919999999999999</x:v>
      </x:c>
      <x:c r="I1568" s="22" t="n">
        <x:f>IF(G1568="","",IF(ISNUMBER(H1568),G1568,""))</x:f>
        <x:v>5076282000</x:v>
      </x:c>
      <x:c r="J1568" s="22" t="n">
        <x:f>IF(I1568="","",I1568*H1568)</x:f>
        <x:v>402041534.4</x:v>
      </x:c>
      <x:c r="K1568" t="str">
        <x:f>IF(G1568="","MISSING OEWS",IF(ISNUMBER(H1568),"MATCHED","MISSING WHARTON"))</x:f>
        <x:v>MATCHED</x:v>
      </x:c>
    </x:row>
    <x:row r="1569">
      <x:c r="A1569" t="str">
        <x:v>31-33</x:v>
      </x:c>
      <x:c r="B1569" t="str">
        <x:v>Manufacturing</x:v>
      </x:c>
      <x:c r="C1569" t="str">
        <x:v>53-7065</x:v>
      </x:c>
      <x:c r="D1569" t="str">
        <x:v>Stockers and Order Fillers</x:v>
      </x:c>
      <x:c r="E1569" s="22" t="n">
        <x:v>78850</x:v>
      </x:c>
      <x:c r="F1569" s="22" t="n">
        <x:v>45500</x:v>
      </x:c>
      <x:c r="G1569" s="22" t="n">
        <x:f>IF(OR(E1569="",F1569=""),"",E1569*F1569)</x:f>
        <x:v>3587675000</x:v>
      </x:c>
      <x:c r="H1569" s="36" t="n">
        <x:v>0.22329999999999997</x:v>
      </x:c>
      <x:c r="I1569" s="22" t="n">
        <x:f>IF(G1569="","",IF(ISNUMBER(H1569),G1569,""))</x:f>
        <x:v>3587675000</x:v>
      </x:c>
      <x:c r="J1569" s="22" t="n">
        <x:f>IF(I1569="","",I1569*H1569)</x:f>
        <x:v>801127827.4999999</x:v>
      </x:c>
      <x:c r="K1569" t="str">
        <x:f>IF(G1569="","MISSING OEWS",IF(ISNUMBER(H1569),"MATCHED","MISSING WHARTON"))</x:f>
        <x:v>MATCHED</x:v>
      </x:c>
    </x:row>
    <x:row r="1570">
      <x:c r="A1570" t="str">
        <x:v>31-33</x:v>
      </x:c>
      <x:c r="B1570" t="str">
        <x:v>Manufacturing</x:v>
      </x:c>
      <x:c r="C1570" t="str">
        <x:v>53-7071</x:v>
      </x:c>
      <x:c r="D1570" t="str">
        <x:v>Gas Compressor and Gas Pumping Station Operators</x:v>
      </x:c>
      <x:c r="E1570" s="22" t="n">
        <x:v>80</x:v>
      </x:c>
      <x:c r="F1570" s="22" t="n">
        <x:v>70710</x:v>
      </x:c>
      <x:c r="G1570" s="22" t="n">
        <x:f>IF(OR(E1570="",F1570=""),"",E1570*F1570)</x:f>
        <x:v>5656800</x:v>
      </x:c>
      <x:c r="H1570" s="36" t="n">
        <x:v>0.2192</x:v>
      </x:c>
      <x:c r="I1570" s="22" t="n">
        <x:f>IF(G1570="","",IF(ISNUMBER(H1570),G1570,""))</x:f>
        <x:v>5656800</x:v>
      </x:c>
      <x:c r="J1570" s="22" t="n">
        <x:f>IF(I1570="","",I1570*H1570)</x:f>
        <x:v>1239970.56</x:v>
      </x:c>
      <x:c r="K1570" t="str">
        <x:f>IF(G1570="","MISSING OEWS",IF(ISNUMBER(H1570),"MATCHED","MISSING WHARTON"))</x:f>
        <x:v>MATCHED</x:v>
      </x:c>
    </x:row>
    <x:row r="1571">
      <x:c r="A1571" t="str">
        <x:v>31-33</x:v>
      </x:c>
      <x:c r="B1571" t="str">
        <x:v>Manufacturing</x:v>
      </x:c>
      <x:c r="C1571" t="str">
        <x:v>53-7072</x:v>
      </x:c>
      <x:c r="D1571" t="str">
        <x:v>Pump Operators, Except Wellhead Pumpers</x:v>
      </x:c>
      <x:c r="E1571" s="22" t="n">
        <x:v>360</x:v>
      </x:c>
      <x:c r="F1571" s="22" t="n">
        <x:v>63080</x:v>
      </x:c>
      <x:c r="G1571" s="22" t="n">
        <x:f>IF(OR(E1571="",F1571=""),"",E1571*F1571)</x:f>
        <x:v>22708800</x:v>
      </x:c>
      <x:c r="H1571" s="36" t="n">
        <x:v>0.0679</x:v>
      </x:c>
      <x:c r="I1571" s="22" t="n">
        <x:f>IF(G1571="","",IF(ISNUMBER(H1571),G1571,""))</x:f>
        <x:v>22708800</x:v>
      </x:c>
      <x:c r="J1571" s="22" t="n">
        <x:f>IF(I1571="","",I1571*H1571)</x:f>
        <x:v>1541927.52</x:v>
      </x:c>
      <x:c r="K1571" t="str">
        <x:f>IF(G1571="","MISSING OEWS",IF(ISNUMBER(H1571),"MATCHED","MISSING WHARTON"))</x:f>
        <x:v>MATCHED</x:v>
      </x:c>
    </x:row>
    <x:row r="1572">
      <x:c r="A1572" t="str">
        <x:v>31-33</x:v>
      </x:c>
      <x:c r="B1572" t="str">
        <x:v>Manufacturing</x:v>
      </x:c>
      <x:c r="C1572" t="str">
        <x:v>53-7081</x:v>
      </x:c>
      <x:c r="D1572" t="str">
        <x:v>Refuse and Recyclable Material Collectors</x:v>
      </x:c>
      <x:c r="E1572" s="22" t="n">
        <x:v>110</x:v>
      </x:c>
      <x:c r="F1572" s="22" t="n">
        <x:v>50530</x:v>
      </x:c>
      <x:c r="G1572" s="22" t="n">
        <x:f>IF(OR(E1572="",F1572=""),"",E1572*F1572)</x:f>
        <x:v>5558300</x:v>
      </x:c>
      <x:c r="H1572" s="36" t="n">
        <x:v>0.2375</x:v>
      </x:c>
      <x:c r="I1572" s="22" t="n">
        <x:f>IF(G1572="","",IF(ISNUMBER(H1572),G1572,""))</x:f>
        <x:v>5558300</x:v>
      </x:c>
      <x:c r="J1572" s="22" t="n">
        <x:f>IF(I1572="","",I1572*H1572)</x:f>
        <x:v>1320096.25</x:v>
      </x:c>
      <x:c r="K1572" t="str">
        <x:f>IF(G1572="","MISSING OEWS",IF(ISNUMBER(H1572),"MATCHED","MISSING WHARTON"))</x:f>
        <x:v>MATCHED</x:v>
      </x:c>
    </x:row>
    <x:row r="1573">
      <x:c r="A1573" t="str">
        <x:v>31-33</x:v>
      </x:c>
      <x:c r="B1573" t="str">
        <x:v>Manufacturing</x:v>
      </x:c>
      <x:c r="C1573" t="str">
        <x:v>53-7121</x:v>
      </x:c>
      <x:c r="D1573" t="str">
        <x:v>Tank Car, Truck, and Ship Loaders</x:v>
      </x:c>
      <x:c r="E1573" s="22" t="n">
        <x:v>1870</x:v>
      </x:c>
      <x:c r="F1573" s="22" t="n">
        <x:v>60610</x:v>
      </x:c>
      <x:c r="G1573" s="22" t="n">
        <x:f>IF(OR(E1573="",F1573=""),"",E1573*F1573)</x:f>
        <x:v>113340700</x:v>
      </x:c>
      <x:c r="H1573" s="36" t="n">
        <x:v>0.05</x:v>
      </x:c>
      <x:c r="I1573" s="22" t="n">
        <x:f>IF(G1573="","",IF(ISNUMBER(H1573),G1573,""))</x:f>
        <x:v>113340700</x:v>
      </x:c>
      <x:c r="J1573" s="22" t="n">
        <x:f>IF(I1573="","",I1573*H1573)</x:f>
        <x:v>5667035</x:v>
      </x:c>
      <x:c r="K1573" t="str">
        <x:f>IF(G1573="","MISSING OEWS",IF(ISNUMBER(H1573),"MATCHED","MISSING WHARTON"))</x:f>
        <x:v>MATCHED</x:v>
      </x:c>
    </x:row>
    <x:row r="1574">
      <x:c r="A1574" t="str">
        <x:v>31-33</x:v>
      </x:c>
      <x:c r="B1574" t="str">
        <x:v>Manufacturing</x:v>
      </x:c>
      <x:c r="C1574" t="str">
        <x:v>53-7199</x:v>
      </x:c>
      <x:c r="D1574" t="str">
        <x:v>Material Moving Workers, All Other</x:v>
      </x:c>
      <x:c r="E1574" s="22" t="n">
        <x:v>2390</x:v>
      </x:c>
      <x:c r="F1574" s="22" t="n">
        <x:v>50600</x:v>
      </x:c>
      <x:c r="G1574" s="22" t="n">
        <x:f>IF(OR(E1574="",F1574=""),"",E1574*F1574)</x:f>
        <x:v>120934000</x:v>
      </x:c>
      <x:c r="H1574" s="36"/>
      <x:c r="I1574" s="22" t="str">
        <x:f>IF(G1574="","",IF(ISNUMBER(H1574),G1574,""))</x:f>
      </x:c>
      <x:c r="J1574" s="22" t="str">
        <x:f>IF(I1574="","",I1574*H1574)</x:f>
      </x:c>
      <x:c r="K1574" t="str">
        <x:f>IF(G1574="","MISSING OEWS",IF(ISNUMBER(H1574),"MATCHED","MISSING WHARTON"))</x:f>
        <x:v>MISSING WHARTON</x:v>
      </x:c>
    </x:row>
    <x:row r="1575">
      <x:c r="A1575" t="str">
        <x:v>42</x:v>
      </x:c>
      <x:c r="B1575" t="str">
        <x:v>Wholesale Trade</x:v>
      </x:c>
      <x:c r="C1575" t="str">
        <x:v>11-1011</x:v>
      </x:c>
      <x:c r="D1575" t="str">
        <x:v>Chief Executives</x:v>
      </x:c>
      <x:c r="E1575" s="22" t="n">
        <x:v>9620</x:v>
      </x:c>
      <x:c r="F1575" s="22" t="n">
        <x:v>300590</x:v>
      </x:c>
      <x:c r="G1575" s="22" t="n">
        <x:f>IF(OR(E1575="",F1575=""),"",E1575*F1575)</x:f>
        <x:v>2891675800</x:v>
      </x:c>
      <x:c r="H1575" s="36" t="n">
        <x:v>0.4775</x:v>
      </x:c>
      <x:c r="I1575" s="22" t="n">
        <x:f>IF(G1575="","",IF(ISNUMBER(H1575),G1575,""))</x:f>
        <x:v>2891675800</x:v>
      </x:c>
      <x:c r="J1575" s="22" t="n">
        <x:f>IF(I1575="","",I1575*H1575)</x:f>
        <x:v>1380775194.5</x:v>
      </x:c>
      <x:c r="K1575" t="str">
        <x:f>IF(G1575="","MISSING OEWS",IF(ISNUMBER(H1575),"MATCHED","MISSING WHARTON"))</x:f>
        <x:v>MATCHED</x:v>
      </x:c>
    </x:row>
    <x:row r="1576">
      <x:c r="A1576" t="str">
        <x:v>42</x:v>
      </x:c>
      <x:c r="B1576" t="str">
        <x:v>Wholesale Trade</x:v>
      </x:c>
      <x:c r="C1576" t="str">
        <x:v>11-1021</x:v>
      </x:c>
      <x:c r="D1576" t="str">
        <x:v>General and Operations Managers</x:v>
      </x:c>
      <x:c r="E1576" s="22" t="n">
        <x:v>253660</x:v>
      </x:c>
      <x:c r="F1576" s="22" t="n">
        <x:v>144420</x:v>
      </x:c>
      <x:c r="G1576" s="22" t="n">
        <x:f>IF(OR(E1576="",F1576=""),"",E1576*F1576)</x:f>
        <x:v>36633577200</x:v>
      </x:c>
      <x:c r="H1576" s="36" t="n">
        <x:v>0.5382</x:v>
      </x:c>
      <x:c r="I1576" s="22" t="n">
        <x:f>IF(G1576="","",IF(ISNUMBER(H1576),G1576,""))</x:f>
        <x:v>36633577200</x:v>
      </x:c>
      <x:c r="J1576" s="22" t="n">
        <x:f>IF(I1576="","",I1576*H1576)</x:f>
        <x:v>19716191249.04</x:v>
      </x:c>
      <x:c r="K1576" t="str">
        <x:f>IF(G1576="","MISSING OEWS",IF(ISNUMBER(H1576),"MATCHED","MISSING WHARTON"))</x:f>
        <x:v>MATCHED</x:v>
      </x:c>
    </x:row>
    <x:row r="1577">
      <x:c r="A1577" t="str">
        <x:v>42</x:v>
      </x:c>
      <x:c r="B1577" t="str">
        <x:v>Wholesale Trade</x:v>
      </x:c>
      <x:c r="C1577" t="str">
        <x:v>11-2011</x:v>
      </x:c>
      <x:c r="D1577" t="str">
        <x:v>Advertising and Promotions Managers</x:v>
      </x:c>
      <x:c r="E1577" s="22" t="n">
        <x:v>1250</x:v>
      </x:c>
      <x:c r="F1577" s="22" t="n">
        <x:v>205130</x:v>
      </x:c>
      <x:c r="G1577" s="22" t="n">
        <x:f>IF(OR(E1577="",F1577=""),"",E1577*F1577)</x:f>
        <x:v>256412500</x:v>
      </x:c>
      <x:c r="H1577" s="36" t="n">
        <x:v>0.5583</x:v>
      </x:c>
      <x:c r="I1577" s="22" t="n">
        <x:f>IF(G1577="","",IF(ISNUMBER(H1577),G1577,""))</x:f>
        <x:v>256412500</x:v>
      </x:c>
      <x:c r="J1577" s="22" t="n">
        <x:f>IF(I1577="","",I1577*H1577)</x:f>
        <x:v>143155098.75</x:v>
      </x:c>
      <x:c r="K1577" t="str">
        <x:f>IF(G1577="","MISSING OEWS",IF(ISNUMBER(H1577),"MATCHED","MISSING WHARTON"))</x:f>
        <x:v>MATCHED</x:v>
      </x:c>
    </x:row>
    <x:row r="1578">
      <x:c r="A1578" t="str">
        <x:v>42</x:v>
      </x:c>
      <x:c r="B1578" t="str">
        <x:v>Wholesale Trade</x:v>
      </x:c>
      <x:c r="C1578" t="str">
        <x:v>11-2021</x:v>
      </x:c>
      <x:c r="D1578" t="str">
        <x:v>Marketing Managers</x:v>
      </x:c>
      <x:c r="E1578" s="22" t="n">
        <x:v>41150</x:v>
      </x:c>
      <x:c r="F1578" s="22" t="n">
        <x:v>174410</x:v>
      </x:c>
      <x:c r="G1578" s="22" t="n">
        <x:f>IF(OR(E1578="",F1578=""),"",E1578*F1578)</x:f>
        <x:v>7176971500</x:v>
      </x:c>
      <x:c r="H1578" s="36" t="n">
        <x:v>0.445</x:v>
      </x:c>
      <x:c r="I1578" s="22" t="n">
        <x:f>IF(G1578="","",IF(ISNUMBER(H1578),G1578,""))</x:f>
        <x:v>7176971500</x:v>
      </x:c>
      <x:c r="J1578" s="22" t="n">
        <x:f>IF(I1578="","",I1578*H1578)</x:f>
        <x:v>3193752317.5</x:v>
      </x:c>
      <x:c r="K1578" t="str">
        <x:f>IF(G1578="","MISSING OEWS",IF(ISNUMBER(H1578),"MATCHED","MISSING WHARTON"))</x:f>
        <x:v>MATCHED</x:v>
      </x:c>
    </x:row>
    <x:row r="1579">
      <x:c r="A1579" t="str">
        <x:v>42</x:v>
      </x:c>
      <x:c r="B1579" t="str">
        <x:v>Wholesale Trade</x:v>
      </x:c>
      <x:c r="C1579" t="str">
        <x:v>11-2022</x:v>
      </x:c>
      <x:c r="D1579" t="str">
        <x:v>Sales Managers</x:v>
      </x:c>
      <x:c r="E1579" s="22" t="n">
        <x:v>133070</x:v>
      </x:c>
      <x:c r="F1579" s="22" t="n">
        <x:v>163700</x:v>
      </x:c>
      <x:c r="G1579" s="22" t="n">
        <x:f>IF(OR(E1579="",F1579=""),"",E1579*F1579)</x:f>
        <x:v>21783559000</x:v>
      </x:c>
      <x:c r="H1579" s="36" t="n">
        <x:v>0.3735</x:v>
      </x:c>
      <x:c r="I1579" s="22" t="n">
        <x:f>IF(G1579="","",IF(ISNUMBER(H1579),G1579,""))</x:f>
        <x:v>21783559000</x:v>
      </x:c>
      <x:c r="J1579" s="22" t="n">
        <x:f>IF(I1579="","",I1579*H1579)</x:f>
        <x:v>8136159286.5</x:v>
      </x:c>
      <x:c r="K1579" t="str">
        <x:f>IF(G1579="","MISSING OEWS",IF(ISNUMBER(H1579),"MATCHED","MISSING WHARTON"))</x:f>
        <x:v>MATCHED</x:v>
      </x:c>
    </x:row>
    <x:row r="1580">
      <x:c r="A1580" t="str">
        <x:v>42</x:v>
      </x:c>
      <x:c r="B1580" t="str">
        <x:v>Wholesale Trade</x:v>
      </x:c>
      <x:c r="C1580" t="str">
        <x:v>11-2032</x:v>
      </x:c>
      <x:c r="D1580" t="str">
        <x:v>Public Relations Managers</x:v>
      </x:c>
      <x:c r="E1580" s="22" t="n">
        <x:v>2140</x:v>
      </x:c>
      <x:c r="F1580" s="22" t="n">
        <x:v>183340</x:v>
      </x:c>
      <x:c r="G1580" s="22" t="n">
        <x:f>IF(OR(E1580="",F1580=""),"",E1580*F1580)</x:f>
        <x:v>392347600</x:v>
      </x:c>
      <x:c r="H1580" s="36" t="n">
        <x:v>0.53</x:v>
      </x:c>
      <x:c r="I1580" s="22" t="n">
        <x:f>IF(G1580="","",IF(ISNUMBER(H1580),G1580,""))</x:f>
        <x:v>392347600</x:v>
      </x:c>
      <x:c r="J1580" s="22" t="n">
        <x:f>IF(I1580="","",I1580*H1580)</x:f>
        <x:v>207944228</x:v>
      </x:c>
      <x:c r="K1580" t="str">
        <x:f>IF(G1580="","MISSING OEWS",IF(ISNUMBER(H1580),"MATCHED","MISSING WHARTON"))</x:f>
        <x:v>MATCHED</x:v>
      </x:c>
    </x:row>
    <x:row r="1581">
      <x:c r="A1581" t="str">
        <x:v>42</x:v>
      </x:c>
      <x:c r="B1581" t="str">
        <x:v>Wholesale Trade</x:v>
      </x:c>
      <x:c r="C1581" t="str">
        <x:v>11-3012</x:v>
      </x:c>
      <x:c r="D1581" t="str">
        <x:v>Administrative Services Managers</x:v>
      </x:c>
      <x:c r="E1581" s="22" t="n">
        <x:v>13310</x:v>
      </x:c>
      <x:c r="F1581" s="22" t="n">
        <x:v>140730</x:v>
      </x:c>
      <x:c r="G1581" s="22" t="n">
        <x:f>IF(OR(E1581="",F1581=""),"",E1581*F1581)</x:f>
        <x:v>1873116300</x:v>
      </x:c>
      <x:c r="H1581" s="36" t="n">
        <x:v>0.44439999999999996</x:v>
      </x:c>
      <x:c r="I1581" s="22" t="n">
        <x:f>IF(G1581="","",IF(ISNUMBER(H1581),G1581,""))</x:f>
        <x:v>1873116300</x:v>
      </x:c>
      <x:c r="J1581" s="22" t="n">
        <x:f>IF(I1581="","",I1581*H1581)</x:f>
        <x:v>832412883.7199999</x:v>
      </x:c>
      <x:c r="K1581" t="str">
        <x:f>IF(G1581="","MISSING OEWS",IF(ISNUMBER(H1581),"MATCHED","MISSING WHARTON"))</x:f>
        <x:v>MATCHED</x:v>
      </x:c>
    </x:row>
    <x:row r="1582">
      <x:c r="A1582" t="str">
        <x:v>42</x:v>
      </x:c>
      <x:c r="B1582" t="str">
        <x:v>Wholesale Trade</x:v>
      </x:c>
      <x:c r="C1582" t="str">
        <x:v>11-3013</x:v>
      </x:c>
      <x:c r="D1582" t="str">
        <x:v>Facilities Managers</x:v>
      </x:c>
      <x:c r="E1582" s="22" t="n">
        <x:v>5780</x:v>
      </x:c>
      <x:c r="F1582" s="22" t="n">
        <x:v>113320</x:v>
      </x:c>
      <x:c r="G1582" s="22" t="n">
        <x:f>IF(OR(E1582="",F1582=""),"",E1582*F1582)</x:f>
        <x:v>654989600</x:v>
      </x:c>
      <x:c r="H1582" s="36" t="n">
        <x:v>0.2907</x:v>
      </x:c>
      <x:c r="I1582" s="22" t="n">
        <x:f>IF(G1582="","",IF(ISNUMBER(H1582),G1582,""))</x:f>
        <x:v>654989600</x:v>
      </x:c>
      <x:c r="J1582" s="22" t="n">
        <x:f>IF(I1582="","",I1582*H1582)</x:f>
        <x:v>190405476.72</x:v>
      </x:c>
      <x:c r="K1582" t="str">
        <x:f>IF(G1582="","MISSING OEWS",IF(ISNUMBER(H1582),"MATCHED","MISSING WHARTON"))</x:f>
        <x:v>MATCHED</x:v>
      </x:c>
    </x:row>
    <x:row r="1583">
      <x:c r="A1583" t="str">
        <x:v>42</x:v>
      </x:c>
      <x:c r="B1583" t="str">
        <x:v>Wholesale Trade</x:v>
      </x:c>
      <x:c r="C1583" t="str">
        <x:v>11-3021</x:v>
      </x:c>
      <x:c r="D1583" t="str">
        <x:v>Computer and Information Systems Managers</x:v>
      </x:c>
      <x:c r="E1583" s="22" t="n">
        <x:v>28040</x:v>
      </x:c>
      <x:c r="F1583" s="22" t="n">
        <x:v>189300</x:v>
      </x:c>
      <x:c r="G1583" s="22" t="n">
        <x:f>IF(OR(E1583="",F1583=""),"",E1583*F1583)</x:f>
        <x:v>5307972000</x:v>
      </x:c>
      <x:c r="H1583" s="36" t="n">
        <x:v>0.5265</x:v>
      </x:c>
      <x:c r="I1583" s="22" t="n">
        <x:f>IF(G1583="","",IF(ISNUMBER(H1583),G1583,""))</x:f>
        <x:v>5307972000</x:v>
      </x:c>
      <x:c r="J1583" s="22" t="n">
        <x:f>IF(I1583="","",I1583*H1583)</x:f>
        <x:v>2794647258</x:v>
      </x:c>
      <x:c r="K1583" t="str">
        <x:f>IF(G1583="","MISSING OEWS",IF(ISNUMBER(H1583),"MATCHED","MISSING WHARTON"))</x:f>
        <x:v>MATCHED</x:v>
      </x:c>
    </x:row>
    <x:row r="1584">
      <x:c r="A1584" t="str">
        <x:v>42</x:v>
      </x:c>
      <x:c r="B1584" t="str">
        <x:v>Wholesale Trade</x:v>
      </x:c>
      <x:c r="C1584" t="str">
        <x:v>11-3031</x:v>
      </x:c>
      <x:c r="D1584" t="str">
        <x:v>Financial Managers</x:v>
      </x:c>
      <x:c r="E1584" s="22" t="n">
        <x:v>34070</x:v>
      </x:c>
      <x:c r="F1584" s="22" t="n">
        <x:v>183970</x:v>
      </x:c>
      <x:c r="G1584" s="22" t="n">
        <x:f>IF(OR(E1584="",F1584=""),"",E1584*F1584)</x:f>
        <x:v>6267857900</x:v>
      </x:c>
      <x:c r="H1584" s="36" t="n">
        <x:v>0.7221</x:v>
      </x:c>
      <x:c r="I1584" s="22" t="n">
        <x:f>IF(G1584="","",IF(ISNUMBER(H1584),G1584,""))</x:f>
        <x:v>6267857900</x:v>
      </x:c>
      <x:c r="J1584" s="22" t="n">
        <x:f>IF(I1584="","",I1584*H1584)</x:f>
        <x:v>4526020189.59</x:v>
      </x:c>
      <x:c r="K1584" t="str">
        <x:f>IF(G1584="","MISSING OEWS",IF(ISNUMBER(H1584),"MATCHED","MISSING WHARTON"))</x:f>
        <x:v>MATCHED</x:v>
      </x:c>
    </x:row>
    <x:row r="1585">
      <x:c r="A1585" t="str">
        <x:v>42</x:v>
      </x:c>
      <x:c r="B1585" t="str">
        <x:v>Wholesale Trade</x:v>
      </x:c>
      <x:c r="C1585" t="str">
        <x:v>11-3051</x:v>
      </x:c>
      <x:c r="D1585" t="str">
        <x:v>Industrial Production Managers</x:v>
      </x:c>
      <x:c r="E1585" s="22" t="n">
        <x:v>16700</x:v>
      </x:c>
      <x:c r="F1585" s="22" t="n">
        <x:v>132400</x:v>
      </x:c>
      <x:c r="G1585" s="22" t="n">
        <x:f>IF(OR(E1585="",F1585=""),"",E1585*F1585)</x:f>
        <x:v>2211080000</x:v>
      </x:c>
      <x:c r="H1585" s="36" t="n">
        <x:v>0.3636</x:v>
      </x:c>
      <x:c r="I1585" s="22" t="n">
        <x:f>IF(G1585="","",IF(ISNUMBER(H1585),G1585,""))</x:f>
        <x:v>2211080000</x:v>
      </x:c>
      <x:c r="J1585" s="22" t="n">
        <x:f>IF(I1585="","",I1585*H1585)</x:f>
        <x:v>803948688</x:v>
      </x:c>
      <x:c r="K1585" t="str">
        <x:f>IF(G1585="","MISSING OEWS",IF(ISNUMBER(H1585),"MATCHED","MISSING WHARTON"))</x:f>
        <x:v>MATCHED</x:v>
      </x:c>
    </x:row>
    <x:row r="1586">
      <x:c r="A1586" t="str">
        <x:v>42</x:v>
      </x:c>
      <x:c r="B1586" t="str">
        <x:v>Wholesale Trade</x:v>
      </x:c>
      <x:c r="C1586" t="str">
        <x:v>11-3061</x:v>
      </x:c>
      <x:c r="D1586" t="str">
        <x:v>Purchasing Managers</x:v>
      </x:c>
      <x:c r="E1586" s="22" t="n">
        <x:v>10070</x:v>
      </x:c>
      <x:c r="F1586" s="22" t="n">
        <x:v>150760</x:v>
      </x:c>
      <x:c r="G1586" s="22" t="n">
        <x:f>IF(OR(E1586="",F1586=""),"",E1586*F1586)</x:f>
        <x:v>1518153200</x:v>
      </x:c>
      <x:c r="H1586" s="36" t="n">
        <x:v>0.6944</x:v>
      </x:c>
      <x:c r="I1586" s="22" t="n">
        <x:f>IF(G1586="","",IF(ISNUMBER(H1586),G1586,""))</x:f>
        <x:v>1518153200</x:v>
      </x:c>
      <x:c r="J1586" s="22" t="n">
        <x:f>IF(I1586="","",I1586*H1586)</x:f>
        <x:v>1054205582.08</x:v>
      </x:c>
      <x:c r="K1586" t="str">
        <x:f>IF(G1586="","MISSING OEWS",IF(ISNUMBER(H1586),"MATCHED","MISSING WHARTON"))</x:f>
        <x:v>MATCHED</x:v>
      </x:c>
    </x:row>
    <x:row r="1587">
      <x:c r="A1587" t="str">
        <x:v>42</x:v>
      </x:c>
      <x:c r="B1587" t="str">
        <x:v>Wholesale Trade</x:v>
      </x:c>
      <x:c r="C1587" t="str">
        <x:v>11-3071</x:v>
      </x:c>
      <x:c r="D1587" t="str">
        <x:v>Transportation, Storage, and Distribution Managers</x:v>
      </x:c>
      <x:c r="E1587" s="22" t="n">
        <x:v>34350</x:v>
      </x:c>
      <x:c r="F1587" s="22" t="n">
        <x:v>113970</x:v>
      </x:c>
      <x:c r="G1587" s="22" t="n">
        <x:f>IF(OR(E1587="",F1587=""),"",E1587*F1587)</x:f>
        <x:v>3914869500</x:v>
      </x:c>
      <x:c r="H1587" s="36" t="n">
        <x:v>0.5783</x:v>
      </x:c>
      <x:c r="I1587" s="22" t="n">
        <x:f>IF(G1587="","",IF(ISNUMBER(H1587),G1587,""))</x:f>
        <x:v>3914869500</x:v>
      </x:c>
      <x:c r="J1587" s="22" t="n">
        <x:f>IF(I1587="","",I1587*H1587)</x:f>
        <x:v>2263969031.85</x:v>
      </x:c>
      <x:c r="K1587" t="str">
        <x:f>IF(G1587="","MISSING OEWS",IF(ISNUMBER(H1587),"MATCHED","MISSING WHARTON"))</x:f>
        <x:v>MATCHED</x:v>
      </x:c>
    </x:row>
    <x:row r="1588">
      <x:c r="A1588" t="str">
        <x:v>42</x:v>
      </x:c>
      <x:c r="B1588" t="str">
        <x:v>Wholesale Trade</x:v>
      </x:c>
      <x:c r="C1588" t="str">
        <x:v>11-3111</x:v>
      </x:c>
      <x:c r="D1588" t="str">
        <x:v>Compensation and Benefits Managers</x:v>
      </x:c>
      <x:c r="E1588" s="22" t="n">
        <x:v>730</x:v>
      </x:c>
      <x:c r="F1588" s="22" t="n">
        <x:v>169180</x:v>
      </x:c>
      <x:c r="G1588" s="22" t="n">
        <x:f>IF(OR(E1588="",F1588=""),"",E1588*F1588)</x:f>
        <x:v>123501400</x:v>
      </x:c>
      <x:c r="H1588" s="36" t="n">
        <x:v>0.5771000000000001</x:v>
      </x:c>
      <x:c r="I1588" s="22" t="n">
        <x:f>IF(G1588="","",IF(ISNUMBER(H1588),G1588,""))</x:f>
        <x:v>123501400</x:v>
      </x:c>
      <x:c r="J1588" s="22" t="n">
        <x:f>IF(I1588="","",I1588*H1588)</x:f>
        <x:v>71272657.94000001</x:v>
      </x:c>
      <x:c r="K1588" t="str">
        <x:f>IF(G1588="","MISSING OEWS",IF(ISNUMBER(H1588),"MATCHED","MISSING WHARTON"))</x:f>
        <x:v>MATCHED</x:v>
      </x:c>
    </x:row>
    <x:row r="1589">
      <x:c r="A1589" t="str">
        <x:v>42</x:v>
      </x:c>
      <x:c r="B1589" t="str">
        <x:v>Wholesale Trade</x:v>
      </x:c>
      <x:c r="C1589" t="str">
        <x:v>11-3121</x:v>
      </x:c>
      <x:c r="D1589" t="str">
        <x:v>Human Resources Managers</x:v>
      </x:c>
      <x:c r="E1589" s="22" t="n">
        <x:v>9930</x:v>
      </x:c>
      <x:c r="F1589" s="22" t="n">
        <x:v>175540</x:v>
      </x:c>
      <x:c r="G1589" s="22" t="n">
        <x:f>IF(OR(E1589="",F1589=""),"",E1589*F1589)</x:f>
        <x:v>1743112200</x:v>
      </x:c>
      <x:c r="H1589" s="36" t="n">
        <x:v>0.5962</x:v>
      </x:c>
      <x:c r="I1589" s="22" t="n">
        <x:f>IF(G1589="","",IF(ISNUMBER(H1589),G1589,""))</x:f>
        <x:v>1743112200</x:v>
      </x:c>
      <x:c r="J1589" s="22" t="n">
        <x:f>IF(I1589="","",I1589*H1589)</x:f>
        <x:v>1039243493.6399999</x:v>
      </x:c>
      <x:c r="K1589" t="str">
        <x:f>IF(G1589="","MISSING OEWS",IF(ISNUMBER(H1589),"MATCHED","MISSING WHARTON"))</x:f>
        <x:v>MATCHED</x:v>
      </x:c>
    </x:row>
    <x:row r="1590">
      <x:c r="A1590" t="str">
        <x:v>42</x:v>
      </x:c>
      <x:c r="B1590" t="str">
        <x:v>Wholesale Trade</x:v>
      </x:c>
      <x:c r="C1590" t="str">
        <x:v>11-3131</x:v>
      </x:c>
      <x:c r="D1590" t="str">
        <x:v>Training and Development Managers</x:v>
      </x:c>
      <x:c r="E1590" s="22" t="n">
        <x:v>3080</x:v>
      </x:c>
      <x:c r="F1590" s="22" t="n">
        <x:v>166860</x:v>
      </x:c>
      <x:c r="G1590" s="22" t="n">
        <x:f>IF(OR(E1590="",F1590=""),"",E1590*F1590)</x:f>
        <x:v>513928800</x:v>
      </x:c>
      <x:c r="H1590" s="36" t="n">
        <x:v>0.6833</x:v>
      </x:c>
      <x:c r="I1590" s="22" t="n">
        <x:f>IF(G1590="","",IF(ISNUMBER(H1590),G1590,""))</x:f>
        <x:v>513928800</x:v>
      </x:c>
      <x:c r="J1590" s="22" t="n">
        <x:f>IF(I1590="","",I1590*H1590)</x:f>
        <x:v>351167549.04</x:v>
      </x:c>
      <x:c r="K1590" t="str">
        <x:f>IF(G1590="","MISSING OEWS",IF(ISNUMBER(H1590),"MATCHED","MISSING WHARTON"))</x:f>
        <x:v>MATCHED</x:v>
      </x:c>
    </x:row>
    <x:row r="1591">
      <x:c r="A1591" t="str">
        <x:v>42</x:v>
      </x:c>
      <x:c r="B1591" t="str">
        <x:v>Wholesale Trade</x:v>
      </x:c>
      <x:c r="C1591" t="str">
        <x:v>11-9013</x:v>
      </x:c>
      <x:c r="D1591" t="str">
        <x:v>Farmers, Ranchers, and Other Agricultural Managers</x:v>
      </x:c>
      <x:c r="E1591" s="22" t="n">
        <x:v>540</x:v>
      </x:c>
      <x:c r="F1591" s="22" t="n">
        <x:v>99560</x:v>
      </x:c>
      <x:c r="G1591" s="22" t="n">
        <x:f>IF(OR(E1591="",F1591=""),"",E1591*F1591)</x:f>
        <x:v>53762400</x:v>
      </x:c>
      <x:c r="H1591" s="36" t="n">
        <x:v>0.22</x:v>
      </x:c>
      <x:c r="I1591" s="22" t="n">
        <x:f>IF(G1591="","",IF(ISNUMBER(H1591),G1591,""))</x:f>
        <x:v>53762400</x:v>
      </x:c>
      <x:c r="J1591" s="22" t="n">
        <x:f>IF(I1591="","",I1591*H1591)</x:f>
        <x:v>11827728</x:v>
      </x:c>
      <x:c r="K1591" t="str">
        <x:f>IF(G1591="","MISSING OEWS",IF(ISNUMBER(H1591),"MATCHED","MISSING WHARTON"))</x:f>
        <x:v>MATCHED</x:v>
      </x:c>
    </x:row>
    <x:row r="1592">
      <x:c r="A1592" t="str">
        <x:v>42</x:v>
      </x:c>
      <x:c r="B1592" t="str">
        <x:v>Wholesale Trade</x:v>
      </x:c>
      <x:c r="C1592" t="str">
        <x:v>11-9021</x:v>
      </x:c>
      <x:c r="D1592" t="str">
        <x:v>Construction Managers</x:v>
      </x:c>
      <x:c r="E1592" s="22" t="n">
        <x:v>1660</x:v>
      </x:c>
      <x:c r="F1592" s="22" t="n">
        <x:v>117760</x:v>
      </x:c>
      <x:c r="G1592" s="22" t="n">
        <x:f>IF(OR(E1592="",F1592=""),"",E1592*F1592)</x:f>
        <x:v>195481600</x:v>
      </x:c>
      <x:c r="H1592" s="36" t="n">
        <x:v>0.374</x:v>
      </x:c>
      <x:c r="I1592" s="22" t="n">
        <x:f>IF(G1592="","",IF(ISNUMBER(H1592),G1592,""))</x:f>
        <x:v>195481600</x:v>
      </x:c>
      <x:c r="J1592" s="22" t="n">
        <x:f>IF(I1592="","",I1592*H1592)</x:f>
        <x:v>73110118.4</x:v>
      </x:c>
      <x:c r="K1592" t="str">
        <x:f>IF(G1592="","MISSING OEWS",IF(ISNUMBER(H1592),"MATCHED","MISSING WHARTON"))</x:f>
        <x:v>MATCHED</x:v>
      </x:c>
    </x:row>
    <x:row r="1593">
      <x:c r="A1593" t="str">
        <x:v>42</x:v>
      </x:c>
      <x:c r="B1593" t="str">
        <x:v>Wholesale Trade</x:v>
      </x:c>
      <x:c r="C1593" t="str">
        <x:v>11-9041</x:v>
      </x:c>
      <x:c r="D1593" t="str">
        <x:v>Architectural and Engineering Managers</x:v>
      </x:c>
      <x:c r="E1593" s="22" t="n">
        <x:v>8410</x:v>
      </x:c>
      <x:c r="F1593" s="22" t="n">
        <x:v>181800</x:v>
      </x:c>
      <x:c r="G1593" s="22" t="n">
        <x:f>IF(OR(E1593="",F1593=""),"",E1593*F1593)</x:f>
        <x:v>1528938000</x:v>
      </x:c>
      <x:c r="H1593" s="36" t="n">
        <x:v>0.263</x:v>
      </x:c>
      <x:c r="I1593" s="22" t="n">
        <x:f>IF(G1593="","",IF(ISNUMBER(H1593),G1593,""))</x:f>
        <x:v>1528938000</x:v>
      </x:c>
      <x:c r="J1593" s="22" t="n">
        <x:f>IF(I1593="","",I1593*H1593)</x:f>
        <x:v>402110694</x:v>
      </x:c>
      <x:c r="K1593" t="str">
        <x:f>IF(G1593="","MISSING OEWS",IF(ISNUMBER(H1593),"MATCHED","MISSING WHARTON"))</x:f>
        <x:v>MATCHED</x:v>
      </x:c>
    </x:row>
    <x:row r="1594">
      <x:c r="A1594" t="str">
        <x:v>42</x:v>
      </x:c>
      <x:c r="B1594" t="str">
        <x:v>Wholesale Trade</x:v>
      </x:c>
      <x:c r="C1594" t="str">
        <x:v>11-9051</x:v>
      </x:c>
      <x:c r="D1594" t="str">
        <x:v>Food Service Managers</x:v>
      </x:c>
      <x:c r="E1594" s="22" t="n">
        <x:v>160</x:v>
      </x:c>
      <x:c r="F1594" s="22" t="n">
        <x:v>82890</x:v>
      </x:c>
      <x:c r="G1594" s="22" t="n">
        <x:f>IF(OR(E1594="",F1594=""),"",E1594*F1594)</x:f>
        <x:v>13262400</x:v>
      </x:c>
      <x:c r="H1594" s="36" t="n">
        <x:v>0.3821</x:v>
      </x:c>
      <x:c r="I1594" s="22" t="n">
        <x:f>IF(G1594="","",IF(ISNUMBER(H1594),G1594,""))</x:f>
        <x:v>13262400</x:v>
      </x:c>
      <x:c r="J1594" s="22" t="n">
        <x:f>IF(I1594="","",I1594*H1594)</x:f>
        <x:v>5067563.04</x:v>
      </x:c>
      <x:c r="K1594" t="str">
        <x:f>IF(G1594="","MISSING OEWS",IF(ISNUMBER(H1594),"MATCHED","MISSING WHARTON"))</x:f>
        <x:v>MATCHED</x:v>
      </x:c>
    </x:row>
    <x:row r="1595">
      <x:c r="A1595" t="str">
        <x:v>42</x:v>
      </x:c>
      <x:c r="B1595" t="str">
        <x:v>Wholesale Trade</x:v>
      </x:c>
      <x:c r="C1595" t="str">
        <x:v>11-9111</x:v>
      </x:c>
      <x:c r="D1595" t="str">
        <x:v>Medical and Health Services Managers</x:v>
      </x:c>
      <x:c r="E1595" s="22" t="n">
        <x:v>3930</x:v>
      </x:c>
      <x:c r="F1595" s="22" t="n">
        <x:v>215570</x:v>
      </x:c>
      <x:c r="G1595" s="22" t="n">
        <x:f>IF(OR(E1595="",F1595=""),"",E1595*F1595)</x:f>
        <x:v>847190100</x:v>
      </x:c>
      <x:c r="H1595" s="36" t="n">
        <x:v>0.44170000000000004</x:v>
      </x:c>
      <x:c r="I1595" s="22" t="n">
        <x:f>IF(G1595="","",IF(ISNUMBER(H1595),G1595,""))</x:f>
        <x:v>847190100</x:v>
      </x:c>
      <x:c r="J1595" s="22" t="n">
        <x:f>IF(I1595="","",I1595*H1595)</x:f>
        <x:v>374203867.17</x:v>
      </x:c>
      <x:c r="K1595" t="str">
        <x:f>IF(G1595="","MISSING OEWS",IF(ISNUMBER(H1595),"MATCHED","MISSING WHARTON"))</x:f>
        <x:v>MATCHED</x:v>
      </x:c>
    </x:row>
    <x:row r="1596">
      <x:c r="A1596" t="str">
        <x:v>42</x:v>
      </x:c>
      <x:c r="B1596" t="str">
        <x:v>Wholesale Trade</x:v>
      </x:c>
      <x:c r="C1596" t="str">
        <x:v>11-9121</x:v>
      </x:c>
      <x:c r="D1596" t="str">
        <x:v>Natural Sciences Managers</x:v>
      </x:c>
      <x:c r="E1596" s="22" t="n">
        <x:v>4840</x:v>
      </x:c>
      <x:c r="F1596" s="22" t="n">
        <x:v>223610</x:v>
      </x:c>
      <x:c r="G1596" s="22" t="n">
        <x:f>IF(OR(E1596="",F1596=""),"",E1596*F1596)</x:f>
        <x:v>1082272400</x:v>
      </x:c>
      <x:c r="H1596" s="36" t="n">
        <x:v>0.382</x:v>
      </x:c>
      <x:c r="I1596" s="22" t="n">
        <x:f>IF(G1596="","",IF(ISNUMBER(H1596),G1596,""))</x:f>
        <x:v>1082272400</x:v>
      </x:c>
      <x:c r="J1596" s="22" t="n">
        <x:f>IF(I1596="","",I1596*H1596)</x:f>
        <x:v>413428056.8</x:v>
      </x:c>
      <x:c r="K1596" t="str">
        <x:f>IF(G1596="","MISSING OEWS",IF(ISNUMBER(H1596),"MATCHED","MISSING WHARTON"))</x:f>
        <x:v>MATCHED</x:v>
      </x:c>
    </x:row>
    <x:row r="1597">
      <x:c r="A1597" t="str">
        <x:v>42</x:v>
      </x:c>
      <x:c r="B1597" t="str">
        <x:v>Wholesale Trade</x:v>
      </x:c>
      <x:c r="C1597" t="str">
        <x:v>11-9141</x:v>
      </x:c>
      <x:c r="D1597" t="str">
        <x:v>Property, Real Estate, and Community Association Managers</x:v>
      </x:c>
      <x:c r="E1597" s="22" t="n">
        <x:v>260</x:v>
      </x:c>
      <x:c r="F1597" s="22" t="n">
        <x:v>117190</x:v>
      </x:c>
      <x:c r="G1597" s="22" t="n">
        <x:f>IF(OR(E1597="",F1597=""),"",E1597*F1597)</x:f>
        <x:v>30469400</x:v>
      </x:c>
      <x:c r="H1597" s="36" t="n">
        <x:v>0.3833</x:v>
      </x:c>
      <x:c r="I1597" s="22" t="n">
        <x:f>IF(G1597="","",IF(ISNUMBER(H1597),G1597,""))</x:f>
        <x:v>30469400</x:v>
      </x:c>
      <x:c r="J1597" s="22" t="n">
        <x:f>IF(I1597="","",I1597*H1597)</x:f>
        <x:v>11678921.02</x:v>
      </x:c>
      <x:c r="K1597" t="str">
        <x:f>IF(G1597="","MISSING OEWS",IF(ISNUMBER(H1597),"MATCHED","MISSING WHARTON"))</x:f>
        <x:v>MATCHED</x:v>
      </x:c>
    </x:row>
    <x:row r="1598">
      <x:c r="A1598" t="str">
        <x:v>42</x:v>
      </x:c>
      <x:c r="B1598" t="str">
        <x:v>Wholesale Trade</x:v>
      </x:c>
      <x:c r="C1598" t="str">
        <x:v>11-9179</x:v>
      </x:c>
      <x:c r="D1598" t="str">
        <x:v>Personal Service Managers, All Other</x:v>
      </x:c>
      <x:c r="E1598" s="22" t="n">
        <x:v>260</x:v>
      </x:c>
      <x:c r="F1598" s="22" t="n">
        <x:v>111760</x:v>
      </x:c>
      <x:c r="G1598" s="22" t="n">
        <x:f>IF(OR(E1598="",F1598=""),"",E1598*F1598)</x:f>
        <x:v>29057600</x:v>
      </x:c>
      <x:c r="H1598" s="36" t="n">
        <x:v>0.4143</x:v>
      </x:c>
      <x:c r="I1598" s="22" t="n">
        <x:f>IF(G1598="","",IF(ISNUMBER(H1598),G1598,""))</x:f>
        <x:v>29057600</x:v>
      </x:c>
      <x:c r="J1598" s="22" t="n">
        <x:f>IF(I1598="","",I1598*H1598)</x:f>
        <x:v>12038563.68</x:v>
      </x:c>
      <x:c r="K1598" t="str">
        <x:f>IF(G1598="","MISSING OEWS",IF(ISNUMBER(H1598),"MATCHED","MISSING WHARTON"))</x:f>
        <x:v>MATCHED</x:v>
      </x:c>
    </x:row>
    <x:row r="1599">
      <x:c r="A1599" t="str">
        <x:v>42</x:v>
      </x:c>
      <x:c r="B1599" t="str">
        <x:v>Wholesale Trade</x:v>
      </x:c>
      <x:c r="C1599" t="str">
        <x:v>11-9199</x:v>
      </x:c>
      <x:c r="D1599" t="str">
        <x:v>Managers, All Other</x:v>
      </x:c>
      <x:c r="E1599" s="22" t="n">
        <x:v>26530</x:v>
      </x:c>
      <x:c r="F1599" s="22" t="n">
        <x:v>159130</x:v>
      </x:c>
      <x:c r="G1599" s="22" t="n">
        <x:f>IF(OR(E1599="",F1599=""),"",E1599*F1599)</x:f>
        <x:v>4221718900</x:v>
      </x:c>
      <x:c r="H1599" s="36" t="n">
        <x:v>0.48960000000000004</x:v>
      </x:c>
      <x:c r="I1599" s="22" t="n">
        <x:f>IF(G1599="","",IF(ISNUMBER(H1599),G1599,""))</x:f>
        <x:v>4221718900</x:v>
      </x:c>
      <x:c r="J1599" s="22" t="n">
        <x:f>IF(I1599="","",I1599*H1599)</x:f>
        <x:v>2066953573.44</x:v>
      </x:c>
      <x:c r="K1599" t="str">
        <x:f>IF(G1599="","MISSING OEWS",IF(ISNUMBER(H1599),"MATCHED","MISSING WHARTON"))</x:f>
        <x:v>MATCHED</x:v>
      </x:c>
    </x:row>
    <x:row r="1600">
      <x:c r="A1600" t="str">
        <x:v>42</x:v>
      </x:c>
      <x:c r="B1600" t="str">
        <x:v>Wholesale Trade</x:v>
      </x:c>
      <x:c r="C1600" t="str">
        <x:v>13-1020</x:v>
      </x:c>
      <x:c r="D1600" t="str">
        <x:v>Buyers and Purchasing Agents</x:v>
      </x:c>
      <x:c r="E1600" s="22" t="n">
        <x:v>70490</x:v>
      </x:c>
      <x:c r="F1600" s="22" t="n">
        <x:v>77210</x:v>
      </x:c>
      <x:c r="G1600" s="22" t="n">
        <x:f>IF(OR(E1600="",F1600=""),"",E1600*F1600)</x:f>
        <x:v>5442532900</x:v>
      </x:c>
      <x:c r="H1600" s="36" t="n">
        <x:v>0.5876</x:v>
      </x:c>
      <x:c r="I1600" s="22" t="n">
        <x:f>IF(G1600="","",IF(ISNUMBER(H1600),G1600,""))</x:f>
        <x:v>5442532900</x:v>
      </x:c>
      <x:c r="J1600" s="22" t="n">
        <x:f>IF(I1600="","",I1600*H1600)</x:f>
        <x:v>3198032332.04</x:v>
      </x:c>
      <x:c r="K1600" t="str">
        <x:f>IF(G1600="","MISSING OEWS",IF(ISNUMBER(H1600),"MATCHED","MISSING WHARTON"))</x:f>
        <x:v>MATCHED</x:v>
      </x:c>
    </x:row>
    <x:row r="1601">
      <x:c r="A1601" t="str">
        <x:v>42</x:v>
      </x:c>
      <x:c r="B1601" t="str">
        <x:v>Wholesale Trade</x:v>
      </x:c>
      <x:c r="C1601" t="str">
        <x:v>13-1031</x:v>
      </x:c>
      <x:c r="D1601" t="str">
        <x:v>Claims Adjusters, Examiners, and Investigators</x:v>
      </x:c>
      <x:c r="E1601" s="22"/>
      <x:c r="F1601" s="22" t="n">
        <x:v>55910</x:v>
      </x:c>
      <x:c r="G1601" s="22" t="str">
        <x:f>IF(OR(E1601="",F1601=""),"",E1601*F1601)</x:f>
      </x:c>
      <x:c r="H1601" s="36" t="n">
        <x:v>0.6983</x:v>
      </x:c>
      <x:c r="I1601" s="22" t="str">
        <x:f>IF(G1601="","",IF(ISNUMBER(H1601),G1601,""))</x:f>
      </x:c>
      <x:c r="J1601" s="22" t="str">
        <x:f>IF(I1601="","",I1601*H1601)</x:f>
      </x:c>
      <x:c r="K1601" t="str">
        <x:f>IF(G1601="","MISSING OEWS",IF(ISNUMBER(H1601),"MATCHED","MISSING WHARTON"))</x:f>
        <x:v>MISSING OEWS</x:v>
      </x:c>
    </x:row>
    <x:row r="1602">
      <x:c r="A1602" t="str">
        <x:v>42</x:v>
      </x:c>
      <x:c r="B1602" t="str">
        <x:v>Wholesale Trade</x:v>
      </x:c>
      <x:c r="C1602" t="str">
        <x:v>13-1041</x:v>
      </x:c>
      <x:c r="D1602" t="str">
        <x:v>Compliance Officers</x:v>
      </x:c>
      <x:c r="E1602" s="22"/>
      <x:c r="F1602" s="22" t="n">
        <x:v>107480</x:v>
      </x:c>
      <x:c r="G1602" s="22" t="str">
        <x:f>IF(OR(E1602="",F1602=""),"",E1602*F1602)</x:f>
      </x:c>
      <x:c r="H1602" s="36" t="n">
        <x:v>0.4611</x:v>
      </x:c>
      <x:c r="I1602" s="22" t="str">
        <x:f>IF(G1602="","",IF(ISNUMBER(H1602),G1602,""))</x:f>
      </x:c>
      <x:c r="J1602" s="22" t="str">
        <x:f>IF(I1602="","",I1602*H1602)</x:f>
      </x:c>
      <x:c r="K1602" t="str">
        <x:f>IF(G1602="","MISSING OEWS",IF(ISNUMBER(H1602),"MATCHED","MISSING WHARTON"))</x:f>
        <x:v>MISSING OEWS</x:v>
      </x:c>
    </x:row>
    <x:row r="1603">
      <x:c r="A1603" t="str">
        <x:v>42</x:v>
      </x:c>
      <x:c r="B1603" t="str">
        <x:v>Wholesale Trade</x:v>
      </x:c>
      <x:c r="C1603" t="str">
        <x:v>13-1051</x:v>
      </x:c>
      <x:c r="D1603" t="str">
        <x:v>Cost Estimators</x:v>
      </x:c>
      <x:c r="E1603" s="22" t="n">
        <x:v>11610</x:v>
      </x:c>
      <x:c r="F1603" s="22" t="n">
        <x:v>74390</x:v>
      </x:c>
      <x:c r="G1603" s="22" t="n">
        <x:f>IF(OR(E1603="",F1603=""),"",E1603*F1603)</x:f>
        <x:v>863667900</x:v>
      </x:c>
      <x:c r="H1603" s="36" t="n">
        <x:v>0.6393</x:v>
      </x:c>
      <x:c r="I1603" s="22" t="n">
        <x:f>IF(G1603="","",IF(ISNUMBER(H1603),G1603,""))</x:f>
        <x:v>863667900</x:v>
      </x:c>
      <x:c r="J1603" s="22" t="n">
        <x:f>IF(I1603="","",I1603*H1603)</x:f>
        <x:v>552142888.47</x:v>
      </x:c>
      <x:c r="K1603" t="str">
        <x:f>IF(G1603="","MISSING OEWS",IF(ISNUMBER(H1603),"MATCHED","MISSING WHARTON"))</x:f>
        <x:v>MATCHED</x:v>
      </x:c>
    </x:row>
    <x:row r="1604">
      <x:c r="A1604" t="str">
        <x:v>42</x:v>
      </x:c>
      <x:c r="B1604" t="str">
        <x:v>Wholesale Trade</x:v>
      </x:c>
      <x:c r="C1604" t="str">
        <x:v>13-1071</x:v>
      </x:c>
      <x:c r="D1604" t="str">
        <x:v>Human Resources Specialists</x:v>
      </x:c>
      <x:c r="E1604" s="22" t="n">
        <x:v>30710</x:v>
      </x:c>
      <x:c r="F1604" s="22" t="n">
        <x:v>88780</x:v>
      </x:c>
      <x:c r="G1604" s="22" t="n">
        <x:f>IF(OR(E1604="",F1604=""),"",E1604*F1604)</x:f>
        <x:v>2726433800</x:v>
      </x:c>
      <x:c r="H1604" s="36" t="n">
        <x:v>0.7807999999999999</x:v>
      </x:c>
      <x:c r="I1604" s="22" t="n">
        <x:f>IF(G1604="","",IF(ISNUMBER(H1604),G1604,""))</x:f>
        <x:v>2726433800</x:v>
      </x:c>
      <x:c r="J1604" s="22" t="n">
        <x:f>IF(I1604="","",I1604*H1604)</x:f>
        <x:v>2128799511.0399997</x:v>
      </x:c>
      <x:c r="K1604" t="str">
        <x:f>IF(G1604="","MISSING OEWS",IF(ISNUMBER(H1604),"MATCHED","MISSING WHARTON"))</x:f>
        <x:v>MATCHED</x:v>
      </x:c>
    </x:row>
    <x:row r="1605">
      <x:c r="A1605" t="str">
        <x:v>42</x:v>
      </x:c>
      <x:c r="B1605" t="str">
        <x:v>Wholesale Trade</x:v>
      </x:c>
      <x:c r="C1605" t="str">
        <x:v>13-1075</x:v>
      </x:c>
      <x:c r="D1605" t="str">
        <x:v>Labor Relations Specialists</x:v>
      </x:c>
      <x:c r="E1605" s="22" t="n">
        <x:v>270</x:v>
      </x:c>
      <x:c r="F1605" s="22" t="n">
        <x:v>107360</x:v>
      </x:c>
      <x:c r="G1605" s="22" t="n">
        <x:f>IF(OR(E1605="",F1605=""),"",E1605*F1605)</x:f>
        <x:v>28987200</x:v>
      </x:c>
      <x:c r="H1605" s="36" t="n">
        <x:v>0.5536</x:v>
      </x:c>
      <x:c r="I1605" s="22" t="n">
        <x:f>IF(G1605="","",IF(ISNUMBER(H1605),G1605,""))</x:f>
        <x:v>28987200</x:v>
      </x:c>
      <x:c r="J1605" s="22" t="n">
        <x:f>IF(I1605="","",I1605*H1605)</x:f>
        <x:v>16047313.92</x:v>
      </x:c>
      <x:c r="K1605" t="str">
        <x:f>IF(G1605="","MISSING OEWS",IF(ISNUMBER(H1605),"MATCHED","MISSING WHARTON"))</x:f>
        <x:v>MATCHED</x:v>
      </x:c>
    </x:row>
    <x:row r="1606">
      <x:c r="A1606" t="str">
        <x:v>42</x:v>
      </x:c>
      <x:c r="B1606" t="str">
        <x:v>Wholesale Trade</x:v>
      </x:c>
      <x:c r="C1606" t="str">
        <x:v>13-1081</x:v>
      </x:c>
      <x:c r="D1606" t="str">
        <x:v>Logisticians</x:v>
      </x:c>
      <x:c r="E1606" s="22" t="n">
        <x:v>27360</x:v>
      </x:c>
      <x:c r="F1606" s="22" t="n">
        <x:v>79830</x:v>
      </x:c>
      <x:c r="G1606" s="22" t="n">
        <x:f>IF(OR(E1606="",F1606=""),"",E1606*F1606)</x:f>
        <x:v>2184148800</x:v>
      </x:c>
      <x:c r="H1606" s="36" t="n">
        <x:v>0.6943</x:v>
      </x:c>
      <x:c r="I1606" s="22" t="n">
        <x:f>IF(G1606="","",IF(ISNUMBER(H1606),G1606,""))</x:f>
        <x:v>2184148800</x:v>
      </x:c>
      <x:c r="J1606" s="22" t="n">
        <x:f>IF(I1606="","",I1606*H1606)</x:f>
        <x:v>1516454511.8400002</x:v>
      </x:c>
      <x:c r="K1606" t="str">
        <x:f>IF(G1606="","MISSING OEWS",IF(ISNUMBER(H1606),"MATCHED","MISSING WHARTON"))</x:f>
        <x:v>MATCHED</x:v>
      </x:c>
    </x:row>
    <x:row r="1607">
      <x:c r="A1607" t="str">
        <x:v>42</x:v>
      </x:c>
      <x:c r="B1607" t="str">
        <x:v>Wholesale Trade</x:v>
      </x:c>
      <x:c r="C1607" t="str">
        <x:v>13-1082</x:v>
      </x:c>
      <x:c r="D1607" t="str">
        <x:v>Project Management Specialists</x:v>
      </x:c>
      <x:c r="E1607" s="22" t="n">
        <x:v>47690</x:v>
      </x:c>
      <x:c r="F1607" s="22" t="n">
        <x:v>105790</x:v>
      </x:c>
      <x:c r="G1607" s="22" t="n">
        <x:f>IF(OR(E1607="",F1607=""),"",E1607*F1607)</x:f>
        <x:v>5045125100</x:v>
      </x:c>
      <x:c r="H1607" s="36" t="n">
        <x:v>0.6375</x:v>
      </x:c>
      <x:c r="I1607" s="22" t="n">
        <x:f>IF(G1607="","",IF(ISNUMBER(H1607),G1607,""))</x:f>
        <x:v>5045125100</x:v>
      </x:c>
      <x:c r="J1607" s="22" t="n">
        <x:f>IF(I1607="","",I1607*H1607)</x:f>
        <x:v>3216267251.25</x:v>
      </x:c>
      <x:c r="K1607" t="str">
        <x:f>IF(G1607="","MISSING OEWS",IF(ISNUMBER(H1607),"MATCHED","MISSING WHARTON"))</x:f>
        <x:v>MATCHED</x:v>
      </x:c>
    </x:row>
    <x:row r="1608">
      <x:c r="A1608" t="str">
        <x:v>42</x:v>
      </x:c>
      <x:c r="B1608" t="str">
        <x:v>Wholesale Trade</x:v>
      </x:c>
      <x:c r="C1608" t="str">
        <x:v>13-1111</x:v>
      </x:c>
      <x:c r="D1608" t="str">
        <x:v>Management Analysts</x:v>
      </x:c>
      <x:c r="E1608" s="22" t="n">
        <x:v>21030</x:v>
      </x:c>
      <x:c r="F1608" s="22" t="n">
        <x:v>123010</x:v>
      </x:c>
      <x:c r="G1608" s="22" t="n">
        <x:f>IF(OR(E1608="",F1608=""),"",E1608*F1608)</x:f>
        <x:v>2586900300</x:v>
      </x:c>
      <x:c r="H1608" s="36" t="n">
        <x:v>0.5772999999999999</x:v>
      </x:c>
      <x:c r="I1608" s="22" t="n">
        <x:f>IF(G1608="","",IF(ISNUMBER(H1608),G1608,""))</x:f>
        <x:v>2586900300</x:v>
      </x:c>
      <x:c r="J1608" s="22" t="n">
        <x:f>IF(I1608="","",I1608*H1608)</x:f>
        <x:v>1493417543.1899998</x:v>
      </x:c>
      <x:c r="K1608" t="str">
        <x:f>IF(G1608="","MISSING OEWS",IF(ISNUMBER(H1608),"MATCHED","MISSING WHARTON"))</x:f>
        <x:v>MATCHED</x:v>
      </x:c>
    </x:row>
    <x:row r="1609">
      <x:c r="A1609" t="str">
        <x:v>42</x:v>
      </x:c>
      <x:c r="B1609" t="str">
        <x:v>Wholesale Trade</x:v>
      </x:c>
      <x:c r="C1609" t="str">
        <x:v>13-1121</x:v>
      </x:c>
      <x:c r="D1609" t="str">
        <x:v>Meeting, Convention, and Event Planners</x:v>
      </x:c>
      <x:c r="E1609" s="22" t="n">
        <x:v>2300</x:v>
      </x:c>
      <x:c r="F1609" s="22" t="n">
        <x:v>79180</x:v>
      </x:c>
      <x:c r="G1609" s="22" t="n">
        <x:f>IF(OR(E1609="",F1609=""),"",E1609*F1609)</x:f>
        <x:v>182114000</x:v>
      </x:c>
      <x:c r="H1609" s="36" t="n">
        <x:v>0.4476</x:v>
      </x:c>
      <x:c r="I1609" s="22" t="n">
        <x:f>IF(G1609="","",IF(ISNUMBER(H1609),G1609,""))</x:f>
        <x:v>182114000</x:v>
      </x:c>
      <x:c r="J1609" s="22" t="n">
        <x:f>IF(I1609="","",I1609*H1609)</x:f>
        <x:v>81514226.4</x:v>
      </x:c>
      <x:c r="K1609" t="str">
        <x:f>IF(G1609="","MISSING OEWS",IF(ISNUMBER(H1609),"MATCHED","MISSING WHARTON"))</x:f>
        <x:v>MATCHED</x:v>
      </x:c>
    </x:row>
    <x:row r="1610">
      <x:c r="A1610" t="str">
        <x:v>42</x:v>
      </x:c>
      <x:c r="B1610" t="str">
        <x:v>Wholesale Trade</x:v>
      </x:c>
      <x:c r="C1610" t="str">
        <x:v>13-1131</x:v>
      </x:c>
      <x:c r="D1610" t="str">
        <x:v>Fundraisers</x:v>
      </x:c>
      <x:c r="E1610" s="22" t="n">
        <x:v>130</x:v>
      </x:c>
      <x:c r="F1610" s="22" t="n">
        <x:v>80230</x:v>
      </x:c>
      <x:c r="G1610" s="22" t="n">
        <x:f>IF(OR(E1610="",F1610=""),"",E1610*F1610)</x:f>
        <x:v>10429900</x:v>
      </x:c>
      <x:c r="H1610" s="36" t="n">
        <x:v>0.5571</x:v>
      </x:c>
      <x:c r="I1610" s="22" t="n">
        <x:f>IF(G1610="","",IF(ISNUMBER(H1610),G1610,""))</x:f>
        <x:v>10429900</x:v>
      </x:c>
      <x:c r="J1610" s="22" t="n">
        <x:f>IF(I1610="","",I1610*H1610)</x:f>
        <x:v>5810497.29</x:v>
      </x:c>
      <x:c r="K1610" t="str">
        <x:f>IF(G1610="","MISSING OEWS",IF(ISNUMBER(H1610),"MATCHED","MISSING WHARTON"))</x:f>
        <x:v>MATCHED</x:v>
      </x:c>
    </x:row>
    <x:row r="1611">
      <x:c r="A1611" t="str">
        <x:v>42</x:v>
      </x:c>
      <x:c r="B1611" t="str">
        <x:v>Wholesale Trade</x:v>
      </x:c>
      <x:c r="C1611" t="str">
        <x:v>13-1141</x:v>
      </x:c>
      <x:c r="D1611" t="str">
        <x:v>Compensation, Benefits, and Job Analysis Specialists</x:v>
      </x:c>
      <x:c r="E1611" s="22" t="n">
        <x:v>2250</x:v>
      </x:c>
      <x:c r="F1611" s="22" t="n">
        <x:v>96380</x:v>
      </x:c>
      <x:c r="G1611" s="22" t="n">
        <x:f>IF(OR(E1611="",F1611=""),"",E1611*F1611)</x:f>
        <x:v>216855000</x:v>
      </x:c>
      <x:c r="H1611" s="36" t="n">
        <x:v>0.6167</x:v>
      </x:c>
      <x:c r="I1611" s="22" t="n">
        <x:f>IF(G1611="","",IF(ISNUMBER(H1611),G1611,""))</x:f>
        <x:v>216855000</x:v>
      </x:c>
      <x:c r="J1611" s="22" t="n">
        <x:f>IF(I1611="","",I1611*H1611)</x:f>
        <x:v>133734478.5</x:v>
      </x:c>
      <x:c r="K1611" t="str">
        <x:f>IF(G1611="","MISSING OEWS",IF(ISNUMBER(H1611),"MATCHED","MISSING WHARTON"))</x:f>
        <x:v>MATCHED</x:v>
      </x:c>
    </x:row>
    <x:row r="1612">
      <x:c r="A1612" t="str">
        <x:v>42</x:v>
      </x:c>
      <x:c r="B1612" t="str">
        <x:v>Wholesale Trade</x:v>
      </x:c>
      <x:c r="C1612" t="str">
        <x:v>13-1151</x:v>
      </x:c>
      <x:c r="D1612" t="str">
        <x:v>Training and Development Specialists</x:v>
      </x:c>
      <x:c r="E1612" s="22" t="n">
        <x:v>17880</x:v>
      </x:c>
      <x:c r="F1612" s="22" t="n">
        <x:v>88880</x:v>
      </x:c>
      <x:c r="G1612" s="22" t="n">
        <x:f>IF(OR(E1612="",F1612=""),"",E1612*F1612)</x:f>
        <x:v>1589174400</x:v>
      </x:c>
      <x:c r="H1612" s="36" t="n">
        <x:v>0.565</x:v>
      </x:c>
      <x:c r="I1612" s="22" t="n">
        <x:f>IF(G1612="","",IF(ISNUMBER(H1612),G1612,""))</x:f>
        <x:v>1589174400</x:v>
      </x:c>
      <x:c r="J1612" s="22" t="n">
        <x:f>IF(I1612="","",I1612*H1612)</x:f>
        <x:v>897883535.9999999</x:v>
      </x:c>
      <x:c r="K1612" t="str">
        <x:f>IF(G1612="","MISSING OEWS",IF(ISNUMBER(H1612),"MATCHED","MISSING WHARTON"))</x:f>
        <x:v>MATCHED</x:v>
      </x:c>
    </x:row>
    <x:row r="1613">
      <x:c r="A1613" t="str">
        <x:v>42</x:v>
      </x:c>
      <x:c r="B1613" t="str">
        <x:v>Wholesale Trade</x:v>
      </x:c>
      <x:c r="C1613" t="str">
        <x:v>13-1161</x:v>
      </x:c>
      <x:c r="D1613" t="str">
        <x:v>Market Research Analysts and Marketing Specialists</x:v>
      </x:c>
      <x:c r="E1613" s="22" t="n">
        <x:v>66670</x:v>
      </x:c>
      <x:c r="F1613" s="22" t="n">
        <x:v>90290</x:v>
      </x:c>
      <x:c r="G1613" s="22" t="n">
        <x:f>IF(OR(E1613="",F1613=""),"",E1613*F1613)</x:f>
        <x:v>6019634300</x:v>
      </x:c>
      <x:c r="H1613" s="36" t="n">
        <x:v>0.7792</x:v>
      </x:c>
      <x:c r="I1613" s="22" t="n">
        <x:f>IF(G1613="","",IF(ISNUMBER(H1613),G1613,""))</x:f>
        <x:v>6019634300</x:v>
      </x:c>
      <x:c r="J1613" s="22" t="n">
        <x:f>IF(I1613="","",I1613*H1613)</x:f>
        <x:v>4690499046.56</x:v>
      </x:c>
      <x:c r="K1613" t="str">
        <x:f>IF(G1613="","MISSING OEWS",IF(ISNUMBER(H1613),"MATCHED","MISSING WHARTON"))</x:f>
        <x:v>MATCHED</x:v>
      </x:c>
    </x:row>
    <x:row r="1614">
      <x:c r="A1614" t="str">
        <x:v>42</x:v>
      </x:c>
      <x:c r="B1614" t="str">
        <x:v>Wholesale Trade</x:v>
      </x:c>
      <x:c r="C1614" t="str">
        <x:v>13-1199</x:v>
      </x:c>
      <x:c r="D1614" t="str">
        <x:v>Business Operations Specialists, All Other</x:v>
      </x:c>
      <x:c r="E1614" s="22" t="n">
        <x:v>38270</x:v>
      </x:c>
      <x:c r="F1614" s="22" t="n">
        <x:v>92550</x:v>
      </x:c>
      <x:c r="G1614" s="22" t="n">
        <x:f>IF(OR(E1614="",F1614=""),"",E1614*F1614)</x:f>
        <x:v>3541888500</x:v>
      </x:c>
      <x:c r="H1614" s="36" t="n">
        <x:v>0.6598999999999999</x:v>
      </x:c>
      <x:c r="I1614" s="22" t="n">
        <x:f>IF(G1614="","",IF(ISNUMBER(H1614),G1614,""))</x:f>
        <x:v>3541888500</x:v>
      </x:c>
      <x:c r="J1614" s="22" t="n">
        <x:f>IF(I1614="","",I1614*H1614)</x:f>
        <x:v>2337292221.1499996</x:v>
      </x:c>
      <x:c r="K1614" t="str">
        <x:f>IF(G1614="","MISSING OEWS",IF(ISNUMBER(H1614),"MATCHED","MISSING WHARTON"))</x:f>
        <x:v>MATCHED</x:v>
      </x:c>
    </x:row>
    <x:row r="1615">
      <x:c r="A1615" t="str">
        <x:v>42</x:v>
      </x:c>
      <x:c r="B1615" t="str">
        <x:v>Wholesale Trade</x:v>
      </x:c>
      <x:c r="C1615" t="str">
        <x:v>13-2011</x:v>
      </x:c>
      <x:c r="D1615" t="str">
        <x:v>Accountants and Auditors</x:v>
      </x:c>
      <x:c r="E1615" s="22" t="n">
        <x:v>68780</x:v>
      </x:c>
      <x:c r="F1615" s="22" t="n">
        <x:v>92400</x:v>
      </x:c>
      <x:c r="G1615" s="22" t="n">
        <x:f>IF(OR(E1615="",F1615=""),"",E1615*F1615)</x:f>
        <x:v>6355272000</x:v>
      </x:c>
      <x:c r="H1615" s="36" t="n">
        <x:v>0.795</x:v>
      </x:c>
      <x:c r="I1615" s="22" t="n">
        <x:f>IF(G1615="","",IF(ISNUMBER(H1615),G1615,""))</x:f>
        <x:v>6355272000</x:v>
      </x:c>
      <x:c r="J1615" s="22" t="n">
        <x:f>IF(I1615="","",I1615*H1615)</x:f>
        <x:v>5052441240</x:v>
      </x:c>
      <x:c r="K1615" t="str">
        <x:f>IF(G1615="","MISSING OEWS",IF(ISNUMBER(H1615),"MATCHED","MISSING WHARTON"))</x:f>
        <x:v>MATCHED</x:v>
      </x:c>
    </x:row>
    <x:row r="1616">
      <x:c r="A1616" t="str">
        <x:v>42</x:v>
      </x:c>
      <x:c r="B1616" t="str">
        <x:v>Wholesale Trade</x:v>
      </x:c>
      <x:c r="C1616" t="str">
        <x:v>13-2020</x:v>
      </x:c>
      <x:c r="D1616" t="str">
        <x:v>Property Appraisers and Assessors</x:v>
      </x:c>
      <x:c r="E1616" s="22"/>
      <x:c r="F1616" s="22" t="n">
        <x:v>57780</x:v>
      </x:c>
      <x:c r="G1616" s="22" t="str">
        <x:f>IF(OR(E1616="",F1616=""),"",E1616*F1616)</x:f>
      </x:c>
      <x:c r="H1616" s="36" t="n">
        <x:v>0.6102000000000001</x:v>
      </x:c>
      <x:c r="I1616" s="22" t="str">
        <x:f>IF(G1616="","",IF(ISNUMBER(H1616),G1616,""))</x:f>
      </x:c>
      <x:c r="J1616" s="22" t="str">
        <x:f>IF(I1616="","",I1616*H1616)</x:f>
      </x:c>
      <x:c r="K1616" t="str">
        <x:f>IF(G1616="","MISSING OEWS",IF(ISNUMBER(H1616),"MATCHED","MISSING WHARTON"))</x:f>
        <x:v>MISSING OEWS</x:v>
      </x:c>
    </x:row>
    <x:row r="1617">
      <x:c r="A1617" t="str">
        <x:v>42</x:v>
      </x:c>
      <x:c r="B1617" t="str">
        <x:v>Wholesale Trade</x:v>
      </x:c>
      <x:c r="C1617" t="str">
        <x:v>13-2031</x:v>
      </x:c>
      <x:c r="D1617" t="str">
        <x:v>Budget Analysts</x:v>
      </x:c>
      <x:c r="E1617" s="22" t="n">
        <x:v>470</x:v>
      </x:c>
      <x:c r="F1617" s="22" t="n">
        <x:v>108110</x:v>
      </x:c>
      <x:c r="G1617" s="22" t="n">
        <x:f>IF(OR(E1617="",F1617=""),"",E1617*F1617)</x:f>
        <x:v>50811700</x:v>
      </x:c>
      <x:c r="H1617" s="36" t="n">
        <x:v>0.8</x:v>
      </x:c>
      <x:c r="I1617" s="22" t="n">
        <x:f>IF(G1617="","",IF(ISNUMBER(H1617),G1617,""))</x:f>
        <x:v>50811700</x:v>
      </x:c>
      <x:c r="J1617" s="22" t="n">
        <x:f>IF(I1617="","",I1617*H1617)</x:f>
        <x:v>40649360</x:v>
      </x:c>
      <x:c r="K1617" t="str">
        <x:f>IF(G1617="","MISSING OEWS",IF(ISNUMBER(H1617),"MATCHED","MISSING WHARTON"))</x:f>
        <x:v>MATCHED</x:v>
      </x:c>
    </x:row>
    <x:row r="1618">
      <x:c r="A1618" t="str">
        <x:v>42</x:v>
      </x:c>
      <x:c r="B1618" t="str">
        <x:v>Wholesale Trade</x:v>
      </x:c>
      <x:c r="C1618" t="str">
        <x:v>13-2041</x:v>
      </x:c>
      <x:c r="D1618" t="str">
        <x:v>Credit Analysts</x:v>
      </x:c>
      <x:c r="E1618" s="22" t="n">
        <x:v>2950</x:v>
      </x:c>
      <x:c r="F1618" s="22" t="n">
        <x:v>77580</x:v>
      </x:c>
      <x:c r="G1618" s="22" t="n">
        <x:f>IF(OR(E1618="",F1618=""),"",E1618*F1618)</x:f>
        <x:v>228861000</x:v>
      </x:c>
      <x:c r="H1618" s="36" t="n">
        <x:v>0.8181999999999999</x:v>
      </x:c>
      <x:c r="I1618" s="22" t="n">
        <x:f>IF(G1618="","",IF(ISNUMBER(H1618),G1618,""))</x:f>
        <x:v>228861000</x:v>
      </x:c>
      <x:c r="J1618" s="22" t="n">
        <x:f>IF(I1618="","",I1618*H1618)</x:f>
        <x:v>187254070.2</x:v>
      </x:c>
      <x:c r="K1618" t="str">
        <x:f>IF(G1618="","MISSING OEWS",IF(ISNUMBER(H1618),"MATCHED","MISSING WHARTON"))</x:f>
        <x:v>MATCHED</x:v>
      </x:c>
    </x:row>
    <x:row r="1619">
      <x:c r="A1619" t="str">
        <x:v>42</x:v>
      </x:c>
      <x:c r="B1619" t="str">
        <x:v>Wholesale Trade</x:v>
      </x:c>
      <x:c r="C1619" t="str">
        <x:v>13-2051</x:v>
      </x:c>
      <x:c r="D1619" t="str">
        <x:v>Financial and Investment Analysts</x:v>
      </x:c>
      <x:c r="E1619" s="22" t="n">
        <x:v>8460</x:v>
      </x:c>
      <x:c r="F1619" s="22" t="n">
        <x:v>108390</x:v>
      </x:c>
      <x:c r="G1619" s="22" t="n">
        <x:f>IF(OR(E1619="",F1619=""),"",E1619*F1619)</x:f>
        <x:v>916979400</x:v>
      </x:c>
      <x:c r="H1619" s="36" t="n">
        <x:v>0.6904</x:v>
      </x:c>
      <x:c r="I1619" s="22" t="n">
        <x:f>IF(G1619="","",IF(ISNUMBER(H1619),G1619,""))</x:f>
        <x:v>916979400</x:v>
      </x:c>
      <x:c r="J1619" s="22" t="n">
        <x:f>IF(I1619="","",I1619*H1619)</x:f>
        <x:v>633082577.76</x:v>
      </x:c>
      <x:c r="K1619" t="str">
        <x:f>IF(G1619="","MISSING OEWS",IF(ISNUMBER(H1619),"MATCHED","MISSING WHARTON"))</x:f>
        <x:v>MATCHED</x:v>
      </x:c>
    </x:row>
    <x:row r="1620">
      <x:c r="A1620" t="str">
        <x:v>42</x:v>
      </x:c>
      <x:c r="B1620" t="str">
        <x:v>Wholesale Trade</x:v>
      </x:c>
      <x:c r="C1620" t="str">
        <x:v>13-2054</x:v>
      </x:c>
      <x:c r="D1620" t="str">
        <x:v>Financial Risk Specialists</x:v>
      </x:c>
      <x:c r="E1620" s="22" t="n">
        <x:v>960</x:v>
      </x:c>
      <x:c r="F1620" s="22" t="n">
        <x:v>108680</x:v>
      </x:c>
      <x:c r="G1620" s="22" t="n">
        <x:f>IF(OR(E1620="",F1620=""),"",E1620*F1620)</x:f>
        <x:v>104332800</x:v>
      </x:c>
      <x:c r="H1620" s="36" t="n">
        <x:v>0.7767000000000001</x:v>
      </x:c>
      <x:c r="I1620" s="22" t="n">
        <x:f>IF(G1620="","",IF(ISNUMBER(H1620),G1620,""))</x:f>
        <x:v>104332800</x:v>
      </x:c>
      <x:c r="J1620" s="22" t="n">
        <x:f>IF(I1620="","",I1620*H1620)</x:f>
        <x:v>81035285.76</x:v>
      </x:c>
      <x:c r="K1620" t="str">
        <x:f>IF(G1620="","MISSING OEWS",IF(ISNUMBER(H1620),"MATCHED","MISSING WHARTON"))</x:f>
        <x:v>MATCHED</x:v>
      </x:c>
    </x:row>
    <x:row r="1621">
      <x:c r="A1621" t="str">
        <x:v>42</x:v>
      </x:c>
      <x:c r="B1621" t="str">
        <x:v>Wholesale Trade</x:v>
      </x:c>
      <x:c r="C1621" t="str">
        <x:v>13-2061</x:v>
      </x:c>
      <x:c r="D1621" t="str">
        <x:v>Financial Examiners</x:v>
      </x:c>
      <x:c r="E1621" s="22" t="n">
        <x:v>40</x:v>
      </x:c>
      <x:c r="F1621" s="22" t="n">
        <x:v>121210</x:v>
      </x:c>
      <x:c r="G1621" s="22" t="n">
        <x:f>IF(OR(E1621="",F1621=""),"",E1621*F1621)</x:f>
        <x:v>4848400</x:v>
      </x:c>
      <x:c r="H1621" s="36" t="n">
        <x:v>0.5647</x:v>
      </x:c>
      <x:c r="I1621" s="22" t="n">
        <x:f>IF(G1621="","",IF(ISNUMBER(H1621),G1621,""))</x:f>
        <x:v>4848400</x:v>
      </x:c>
      <x:c r="J1621" s="22" t="n">
        <x:f>IF(I1621="","",I1621*H1621)</x:f>
        <x:v>2737891.48</x:v>
      </x:c>
      <x:c r="K1621" t="str">
        <x:f>IF(G1621="","MISSING OEWS",IF(ISNUMBER(H1621),"MATCHED","MISSING WHARTON"))</x:f>
        <x:v>MATCHED</x:v>
      </x:c>
    </x:row>
    <x:row r="1622">
      <x:c r="A1622" t="str">
        <x:v>42</x:v>
      </x:c>
      <x:c r="B1622" t="str">
        <x:v>Wholesale Trade</x:v>
      </x:c>
      <x:c r="C1622" t="str">
        <x:v>13-2072</x:v>
      </x:c>
      <x:c r="D1622" t="str">
        <x:v>Loan Officers</x:v>
      </x:c>
      <x:c r="E1622" s="22" t="n">
        <x:v>280</x:v>
      </x:c>
      <x:c r="F1622" s="22"/>
      <x:c r="G1622" s="22" t="str">
        <x:f>IF(OR(E1622="",F1622=""),"",E1622*F1622)</x:f>
      </x:c>
      <x:c r="H1622" s="36" t="n">
        <x:v>0.805</x:v>
      </x:c>
      <x:c r="I1622" s="22" t="str">
        <x:f>IF(G1622="","",IF(ISNUMBER(H1622),G1622,""))</x:f>
      </x:c>
      <x:c r="J1622" s="22" t="str">
        <x:f>IF(I1622="","",I1622*H1622)</x:f>
      </x:c>
      <x:c r="K1622" t="str">
        <x:f>IF(G1622="","MISSING OEWS",IF(ISNUMBER(H1622),"MATCHED","MISSING WHARTON"))</x:f>
        <x:v>MISSING OEWS</x:v>
      </x:c>
    </x:row>
    <x:row r="1623">
      <x:c r="A1623" t="str">
        <x:v>42</x:v>
      </x:c>
      <x:c r="B1623" t="str">
        <x:v>Wholesale Trade</x:v>
      </x:c>
      <x:c r="C1623" t="str">
        <x:v>13-2082</x:v>
      </x:c>
      <x:c r="D1623" t="str">
        <x:v>Tax Preparers</x:v>
      </x:c>
      <x:c r="E1623" s="22"/>
      <x:c r="F1623" s="22" t="n">
        <x:v>110300</x:v>
      </x:c>
      <x:c r="G1623" s="22" t="str">
        <x:f>IF(OR(E1623="",F1623=""),"",E1623*F1623)</x:f>
      </x:c>
      <x:c r="H1623" s="36" t="n">
        <x:v>0.9083</x:v>
      </x:c>
      <x:c r="I1623" s="22" t="str">
        <x:f>IF(G1623="","",IF(ISNUMBER(H1623),G1623,""))</x:f>
      </x:c>
      <x:c r="J1623" s="22" t="str">
        <x:f>IF(I1623="","",I1623*H1623)</x:f>
      </x:c>
      <x:c r="K1623" t="str">
        <x:f>IF(G1623="","MISSING OEWS",IF(ISNUMBER(H1623),"MATCHED","MISSING WHARTON"))</x:f>
        <x:v>MISSING OEWS</x:v>
      </x:c>
    </x:row>
    <x:row r="1624">
      <x:c r="A1624" t="str">
        <x:v>42</x:v>
      </x:c>
      <x:c r="B1624" t="str">
        <x:v>Wholesale Trade</x:v>
      </x:c>
      <x:c r="C1624" t="str">
        <x:v>13-2099</x:v>
      </x:c>
      <x:c r="D1624" t="str">
        <x:v>Financial Specialists, All Other</x:v>
      </x:c>
      <x:c r="E1624" s="22" t="n">
        <x:v>2070</x:v>
      </x:c>
      <x:c r="F1624" s="22" t="n">
        <x:v>92180</x:v>
      </x:c>
      <x:c r="G1624" s="22" t="n">
        <x:f>IF(OR(E1624="",F1624=""),"",E1624*F1624)</x:f>
        <x:v>190812600</x:v>
      </x:c>
      <x:c r="H1624" s="36" t="n">
        <x:v>0.6192</x:v>
      </x:c>
      <x:c r="I1624" s="22" t="n">
        <x:f>IF(G1624="","",IF(ISNUMBER(H1624),G1624,""))</x:f>
        <x:v>190812600</x:v>
      </x:c>
      <x:c r="J1624" s="22" t="n">
        <x:f>IF(I1624="","",I1624*H1624)</x:f>
        <x:v>118151161.92</x:v>
      </x:c>
      <x:c r="K1624" t="str">
        <x:f>IF(G1624="","MISSING OEWS",IF(ISNUMBER(H1624),"MATCHED","MISSING WHARTON"))</x:f>
        <x:v>MATCHED</x:v>
      </x:c>
    </x:row>
    <x:row r="1625">
      <x:c r="A1625" t="str">
        <x:v>42</x:v>
      </x:c>
      <x:c r="B1625" t="str">
        <x:v>Wholesale Trade</x:v>
      </x:c>
      <x:c r="C1625" t="str">
        <x:v>15-1211</x:v>
      </x:c>
      <x:c r="D1625" t="str">
        <x:v>Computer Systems Analysts</x:v>
      </x:c>
      <x:c r="E1625" s="22" t="n">
        <x:v>14100</x:v>
      </x:c>
      <x:c r="F1625" s="22" t="n">
        <x:v>120010</x:v>
      </x:c>
      <x:c r="G1625" s="22" t="n">
        <x:f>IF(OR(E1625="",F1625=""),"",E1625*F1625)</x:f>
        <x:v>1692141000</x:v>
      </x:c>
      <x:c r="H1625" s="36" t="n">
        <x:v>0.6388</x:v>
      </x:c>
      <x:c r="I1625" s="22" t="n">
        <x:f>IF(G1625="","",IF(ISNUMBER(H1625),G1625,""))</x:f>
        <x:v>1692141000</x:v>
      </x:c>
      <x:c r="J1625" s="22" t="n">
        <x:f>IF(I1625="","",I1625*H1625)</x:f>
        <x:v>1080939670.8</x:v>
      </x:c>
      <x:c r="K1625" t="str">
        <x:f>IF(G1625="","MISSING OEWS",IF(ISNUMBER(H1625),"MATCHED","MISSING WHARTON"))</x:f>
        <x:v>MATCHED</x:v>
      </x:c>
    </x:row>
    <x:row r="1626">
      <x:c r="A1626" t="str">
        <x:v>42</x:v>
      </x:c>
      <x:c r="B1626" t="str">
        <x:v>Wholesale Trade</x:v>
      </x:c>
      <x:c r="C1626" t="str">
        <x:v>15-1212</x:v>
      </x:c>
      <x:c r="D1626" t="str">
        <x:v>Information Security Analysts</x:v>
      </x:c>
      <x:c r="E1626" s="22" t="n">
        <x:v>4310</x:v>
      </x:c>
      <x:c r="F1626" s="22" t="n">
        <x:v>136900</x:v>
      </x:c>
      <x:c r="G1626" s="22" t="n">
        <x:f>IF(OR(E1626="",F1626=""),"",E1626*F1626)</x:f>
        <x:v>590039000</x:v>
      </x:c>
      <x:c r="H1626" s="36" t="n">
        <x:v>0.6292</x:v>
      </x:c>
      <x:c r="I1626" s="22" t="n">
        <x:f>IF(G1626="","",IF(ISNUMBER(H1626),G1626,""))</x:f>
        <x:v>590039000</x:v>
      </x:c>
      <x:c r="J1626" s="22" t="n">
        <x:f>IF(I1626="","",I1626*H1626)</x:f>
        <x:v>371252538.8</x:v>
      </x:c>
      <x:c r="K1626" t="str">
        <x:f>IF(G1626="","MISSING OEWS",IF(ISNUMBER(H1626),"MATCHED","MISSING WHARTON"))</x:f>
        <x:v>MATCHED</x:v>
      </x:c>
    </x:row>
    <x:row r="1627">
      <x:c r="A1627" t="str">
        <x:v>42</x:v>
      </x:c>
      <x:c r="B1627" t="str">
        <x:v>Wholesale Trade</x:v>
      </x:c>
      <x:c r="C1627" t="str">
        <x:v>15-1221</x:v>
      </x:c>
      <x:c r="D1627" t="str">
        <x:v>Computer and Information Research Scientists</x:v>
      </x:c>
      <x:c r="E1627" s="22" t="n">
        <x:v>810</x:v>
      </x:c>
      <x:c r="F1627" s="22" t="n">
        <x:v>195690</x:v>
      </x:c>
      <x:c r="G1627" s="22" t="n">
        <x:f>IF(OR(E1627="",F1627=""),"",E1627*F1627)</x:f>
        <x:v>158508900</x:v>
      </x:c>
      <x:c r="H1627" s="36" t="n">
        <x:v>0.39</x:v>
      </x:c>
      <x:c r="I1627" s="22" t="n">
        <x:f>IF(G1627="","",IF(ISNUMBER(H1627),G1627,""))</x:f>
        <x:v>158508900</x:v>
      </x:c>
      <x:c r="J1627" s="22" t="n">
        <x:f>IF(I1627="","",I1627*H1627)</x:f>
        <x:v>61818471</x:v>
      </x:c>
      <x:c r="K1627" t="str">
        <x:f>IF(G1627="","MISSING OEWS",IF(ISNUMBER(H1627),"MATCHED","MISSING WHARTON"))</x:f>
        <x:v>MATCHED</x:v>
      </x:c>
    </x:row>
    <x:row r="1628">
      <x:c r="A1628" t="str">
        <x:v>42</x:v>
      </x:c>
      <x:c r="B1628" t="str">
        <x:v>Wholesale Trade</x:v>
      </x:c>
      <x:c r="C1628" t="str">
        <x:v>15-1231</x:v>
      </x:c>
      <x:c r="D1628" t="str">
        <x:v>Computer Network Support Specialists</x:v>
      </x:c>
      <x:c r="E1628" s="22" t="n">
        <x:v>6630</x:v>
      </x:c>
      <x:c r="F1628" s="22" t="n">
        <x:v>80240</x:v>
      </x:c>
      <x:c r="G1628" s="22" t="n">
        <x:f>IF(OR(E1628="",F1628=""),"",E1628*F1628)</x:f>
        <x:v>531991200</x:v>
      </x:c>
      <x:c r="H1628" s="36" t="n">
        <x:v>0.7095999999999999</x:v>
      </x:c>
      <x:c r="I1628" s="22" t="n">
        <x:f>IF(G1628="","",IF(ISNUMBER(H1628),G1628,""))</x:f>
        <x:v>531991200</x:v>
      </x:c>
      <x:c r="J1628" s="22" t="n">
        <x:f>IF(I1628="","",I1628*H1628)</x:f>
        <x:v>377500955.5199999</x:v>
      </x:c>
      <x:c r="K1628" t="str">
        <x:f>IF(G1628="","MISSING OEWS",IF(ISNUMBER(H1628),"MATCHED","MISSING WHARTON"))</x:f>
        <x:v>MATCHED</x:v>
      </x:c>
    </x:row>
    <x:row r="1629">
      <x:c r="A1629" t="str">
        <x:v>42</x:v>
      </x:c>
      <x:c r="B1629" t="str">
        <x:v>Wholesale Trade</x:v>
      </x:c>
      <x:c r="C1629" t="str">
        <x:v>15-1232</x:v>
      </x:c>
      <x:c r="D1629" t="str">
        <x:v>Computer User Support Specialists</x:v>
      </x:c>
      <x:c r="E1629" s="22" t="n">
        <x:v>42950</x:v>
      </x:c>
      <x:c r="F1629" s="22" t="n">
        <x:v>69370</x:v>
      </x:c>
      <x:c r="G1629" s="22" t="n">
        <x:f>IF(OR(E1629="",F1629=""),"",E1629*F1629)</x:f>
        <x:v>2979441500</x:v>
      </x:c>
      <x:c r="H1629" s="36" t="n">
        <x:v>0.6062</x:v>
      </x:c>
      <x:c r="I1629" s="22" t="n">
        <x:f>IF(G1629="","",IF(ISNUMBER(H1629),G1629,""))</x:f>
        <x:v>2979441500</x:v>
      </x:c>
      <x:c r="J1629" s="22" t="n">
        <x:f>IF(I1629="","",I1629*H1629)</x:f>
        <x:v>1806137437.3</x:v>
      </x:c>
      <x:c r="K1629" t="str">
        <x:f>IF(G1629="","MISSING OEWS",IF(ISNUMBER(H1629),"MATCHED","MISSING WHARTON"))</x:f>
        <x:v>MATCHED</x:v>
      </x:c>
    </x:row>
    <x:row r="1630">
      <x:c r="A1630" t="str">
        <x:v>42</x:v>
      </x:c>
      <x:c r="B1630" t="str">
        <x:v>Wholesale Trade</x:v>
      </x:c>
      <x:c r="C1630" t="str">
        <x:v>15-1241</x:v>
      </x:c>
      <x:c r="D1630" t="str">
        <x:v>Computer Network Architects</x:v>
      </x:c>
      <x:c r="E1630" s="22" t="n">
        <x:v>7140</x:v>
      </x:c>
      <x:c r="F1630" s="22" t="n">
        <x:v>151150</x:v>
      </x:c>
      <x:c r="G1630" s="22" t="n">
        <x:f>IF(OR(E1630="",F1630=""),"",E1630*F1630)</x:f>
        <x:v>1079211000</x:v>
      </x:c>
      <x:c r="H1630" s="36" t="n">
        <x:v>0.6278</x:v>
      </x:c>
      <x:c r="I1630" s="22" t="n">
        <x:f>IF(G1630="","",IF(ISNUMBER(H1630),G1630,""))</x:f>
        <x:v>1079211000</x:v>
      </x:c>
      <x:c r="J1630" s="22" t="n">
        <x:f>IF(I1630="","",I1630*H1630)</x:f>
        <x:v>677528665.8000001</x:v>
      </x:c>
      <x:c r="K1630" t="str">
        <x:f>IF(G1630="","MISSING OEWS",IF(ISNUMBER(H1630),"MATCHED","MISSING WHARTON"))</x:f>
        <x:v>MATCHED</x:v>
      </x:c>
    </x:row>
    <x:row r="1631">
      <x:c r="A1631" t="str">
        <x:v>42</x:v>
      </x:c>
      <x:c r="B1631" t="str">
        <x:v>Wholesale Trade</x:v>
      </x:c>
      <x:c r="C1631" t="str">
        <x:v>15-1242</x:v>
      </x:c>
      <x:c r="D1631" t="str">
        <x:v>Database Administrators</x:v>
      </x:c>
      <x:c r="E1631" s="22" t="n">
        <x:v>1900</x:v>
      </x:c>
      <x:c r="F1631" s="22" t="n">
        <x:v>114390</x:v>
      </x:c>
      <x:c r="G1631" s="22" t="n">
        <x:f>IF(OR(E1631="",F1631=""),"",E1631*F1631)</x:f>
        <x:v>217341000</x:v>
      </x:c>
      <x:c r="H1631" s="36" t="n">
        <x:v>0.8389</x:v>
      </x:c>
      <x:c r="I1631" s="22" t="n">
        <x:f>IF(G1631="","",IF(ISNUMBER(H1631),G1631,""))</x:f>
        <x:v>217341000</x:v>
      </x:c>
      <x:c r="J1631" s="22" t="n">
        <x:f>IF(I1631="","",I1631*H1631)</x:f>
        <x:v>182327364.9</x:v>
      </x:c>
      <x:c r="K1631" t="str">
        <x:f>IF(G1631="","MISSING OEWS",IF(ISNUMBER(H1631),"MATCHED","MISSING WHARTON"))</x:f>
        <x:v>MATCHED</x:v>
      </x:c>
    </x:row>
    <x:row r="1632">
      <x:c r="A1632" t="str">
        <x:v>42</x:v>
      </x:c>
      <x:c r="B1632" t="str">
        <x:v>Wholesale Trade</x:v>
      </x:c>
      <x:c r="C1632" t="str">
        <x:v>15-1243</x:v>
      </x:c>
      <x:c r="D1632" t="str">
        <x:v>Database Architects</x:v>
      </x:c>
      <x:c r="E1632" s="22" t="n">
        <x:v>2290</x:v>
      </x:c>
      <x:c r="F1632" s="22" t="n">
        <x:v>138690</x:v>
      </x:c>
      <x:c r="G1632" s="22" t="n">
        <x:f>IF(OR(E1632="",F1632=""),"",E1632*F1632)</x:f>
        <x:v>317600100</x:v>
      </x:c>
      <x:c r="H1632" s="36" t="n">
        <x:v>0.8502</x:v>
      </x:c>
      <x:c r="I1632" s="22" t="n">
        <x:f>IF(G1632="","",IF(ISNUMBER(H1632),G1632,""))</x:f>
        <x:v>317600100</x:v>
      </x:c>
      <x:c r="J1632" s="22" t="n">
        <x:f>IF(I1632="","",I1632*H1632)</x:f>
        <x:v>270023605.02</x:v>
      </x:c>
      <x:c r="K1632" t="str">
        <x:f>IF(G1632="","MISSING OEWS",IF(ISNUMBER(H1632),"MATCHED","MISSING WHARTON"))</x:f>
        <x:v>MATCHED</x:v>
      </x:c>
    </x:row>
    <x:row r="1633">
      <x:c r="A1633" t="str">
        <x:v>42</x:v>
      </x:c>
      <x:c r="B1633" t="str">
        <x:v>Wholesale Trade</x:v>
      </x:c>
      <x:c r="C1633" t="str">
        <x:v>15-1244</x:v>
      </x:c>
      <x:c r="D1633" t="str">
        <x:v>Network and Computer Systems Administrators</x:v>
      </x:c>
      <x:c r="E1633" s="22" t="n">
        <x:v>14500</x:v>
      </x:c>
      <x:c r="F1633" s="22" t="n">
        <x:v>100290</x:v>
      </x:c>
      <x:c r="G1633" s="22" t="n">
        <x:f>IF(OR(E1633="",F1633=""),"",E1633*F1633)</x:f>
        <x:v>1454205000</x:v>
      </x:c>
      <x:c r="H1633" s="36" t="n">
        <x:v>0.695</x:v>
      </x:c>
      <x:c r="I1633" s="22" t="n">
        <x:f>IF(G1633="","",IF(ISNUMBER(H1633),G1633,""))</x:f>
        <x:v>1454205000</x:v>
      </x:c>
      <x:c r="J1633" s="22" t="n">
        <x:f>IF(I1633="","",I1633*H1633)</x:f>
        <x:v>1010672474.9999999</x:v>
      </x:c>
      <x:c r="K1633" t="str">
        <x:f>IF(G1633="","MISSING OEWS",IF(ISNUMBER(H1633),"MATCHED","MISSING WHARTON"))</x:f>
        <x:v>MATCHED</x:v>
      </x:c>
    </x:row>
    <x:row r="1634">
      <x:c r="A1634" t="str">
        <x:v>42</x:v>
      </x:c>
      <x:c r="B1634" t="str">
        <x:v>Wholesale Trade</x:v>
      </x:c>
      <x:c r="C1634" t="str">
        <x:v>15-1251</x:v>
      </x:c>
      <x:c r="D1634" t="str">
        <x:v>Computer Programmers</x:v>
      </x:c>
      <x:c r="E1634" s="22" t="n">
        <x:v>2940</x:v>
      </x:c>
      <x:c r="F1634" s="22" t="n">
        <x:v>93480</x:v>
      </x:c>
      <x:c r="G1634" s="22" t="n">
        <x:f>IF(OR(E1634="",F1634=""),"",E1634*F1634)</x:f>
        <x:v>274831200</x:v>
      </x:c>
      <x:c r="H1634" s="36" t="n">
        <x:v>0.6823999999999999</x:v>
      </x:c>
      <x:c r="I1634" s="22" t="n">
        <x:f>IF(G1634="","",IF(ISNUMBER(H1634),G1634,""))</x:f>
        <x:v>274831200</x:v>
      </x:c>
      <x:c r="J1634" s="22" t="n">
        <x:f>IF(I1634="","",I1634*H1634)</x:f>
        <x:v>187544810.87999997</x:v>
      </x:c>
      <x:c r="K1634" t="str">
        <x:f>IF(G1634="","MISSING OEWS",IF(ISNUMBER(H1634),"MATCHED","MISSING WHARTON"))</x:f>
        <x:v>MATCHED</x:v>
      </x:c>
    </x:row>
    <x:row r="1635">
      <x:c r="A1635" t="str">
        <x:v>42</x:v>
      </x:c>
      <x:c r="B1635" t="str">
        <x:v>Wholesale Trade</x:v>
      </x:c>
      <x:c r="C1635" t="str">
        <x:v>15-1252</x:v>
      </x:c>
      <x:c r="D1635" t="str">
        <x:v>Software Developers</x:v>
      </x:c>
      <x:c r="E1635" s="22" t="n">
        <x:v>60620</x:v>
      </x:c>
      <x:c r="F1635" s="22" t="n">
        <x:v>139970</x:v>
      </x:c>
      <x:c r="G1635" s="22" t="n">
        <x:f>IF(OR(E1635="",F1635=""),"",E1635*F1635)</x:f>
        <x:v>8484981400</x:v>
      </x:c>
      <x:c r="H1635" s="36" t="n">
        <x:v>0.5211</x:v>
      </x:c>
      <x:c r="I1635" s="22" t="n">
        <x:f>IF(G1635="","",IF(ISNUMBER(H1635),G1635,""))</x:f>
        <x:v>8484981400</x:v>
      </x:c>
      <x:c r="J1635" s="22" t="n">
        <x:f>IF(I1635="","",I1635*H1635)</x:f>
        <x:v>4421523807.54</x:v>
      </x:c>
      <x:c r="K1635" t="str">
        <x:f>IF(G1635="","MISSING OEWS",IF(ISNUMBER(H1635),"MATCHED","MISSING WHARTON"))</x:f>
        <x:v>MATCHED</x:v>
      </x:c>
    </x:row>
    <x:row r="1636">
      <x:c r="A1636" t="str">
        <x:v>42</x:v>
      </x:c>
      <x:c r="B1636" t="str">
        <x:v>Wholesale Trade</x:v>
      </x:c>
      <x:c r="C1636" t="str">
        <x:v>15-1253</x:v>
      </x:c>
      <x:c r="D1636" t="str">
        <x:v>Software Quality Assurance Analysts and Testers</x:v>
      </x:c>
      <x:c r="E1636" s="22" t="n">
        <x:v>6000</x:v>
      </x:c>
      <x:c r="F1636" s="22" t="n">
        <x:v>116400</x:v>
      </x:c>
      <x:c r="G1636" s="22" t="n">
        <x:f>IF(OR(E1636="",F1636=""),"",E1636*F1636)</x:f>
        <x:v>698400000</x:v>
      </x:c>
      <x:c r="H1636" s="36" t="n">
        <x:v>0.8117</x:v>
      </x:c>
      <x:c r="I1636" s="22" t="n">
        <x:f>IF(G1636="","",IF(ISNUMBER(H1636),G1636,""))</x:f>
        <x:v>698400000</x:v>
      </x:c>
      <x:c r="J1636" s="22" t="n">
        <x:f>IF(I1636="","",I1636*H1636)</x:f>
        <x:v>566891280</x:v>
      </x:c>
      <x:c r="K1636" t="str">
        <x:f>IF(G1636="","MISSING OEWS",IF(ISNUMBER(H1636),"MATCHED","MISSING WHARTON"))</x:f>
        <x:v>MATCHED</x:v>
      </x:c>
    </x:row>
    <x:row r="1637">
      <x:c r="A1637" t="str">
        <x:v>42</x:v>
      </x:c>
      <x:c r="B1637" t="str">
        <x:v>Wholesale Trade</x:v>
      </x:c>
      <x:c r="C1637" t="str">
        <x:v>15-1254</x:v>
      </x:c>
      <x:c r="D1637" t="str">
        <x:v>Web Developers</x:v>
      </x:c>
      <x:c r="E1637" s="22" t="n">
        <x:v>3180</x:v>
      </x:c>
      <x:c r="F1637" s="22" t="n">
        <x:v>86230</x:v>
      </x:c>
      <x:c r="G1637" s="22" t="n">
        <x:f>IF(OR(E1637="",F1637=""),"",E1637*F1637)</x:f>
        <x:v>274211400</x:v>
      </x:c>
      <x:c r="H1637" s="36" t="n">
        <x:v>0.8276</x:v>
      </x:c>
      <x:c r="I1637" s="22" t="n">
        <x:f>IF(G1637="","",IF(ISNUMBER(H1637),G1637,""))</x:f>
        <x:v>274211400</x:v>
      </x:c>
      <x:c r="J1637" s="22" t="n">
        <x:f>IF(I1637="","",I1637*H1637)</x:f>
        <x:v>226937354.64000002</x:v>
      </x:c>
      <x:c r="K1637" t="str">
        <x:f>IF(G1637="","MISSING OEWS",IF(ISNUMBER(H1637),"MATCHED","MISSING WHARTON"))</x:f>
        <x:v>MATCHED</x:v>
      </x:c>
    </x:row>
    <x:row r="1638">
      <x:c r="A1638" t="str">
        <x:v>42</x:v>
      </x:c>
      <x:c r="B1638" t="str">
        <x:v>Wholesale Trade</x:v>
      </x:c>
      <x:c r="C1638" t="str">
        <x:v>15-1255</x:v>
      </x:c>
      <x:c r="D1638" t="str">
        <x:v>Web and Digital Interface Designers</x:v>
      </x:c>
      <x:c r="E1638" s="22" t="n">
        <x:v>6150</x:v>
      </x:c>
      <x:c r="F1638" s="22" t="n">
        <x:v>102030</x:v>
      </x:c>
      <x:c r="G1638" s="22" t="n">
        <x:f>IF(OR(E1638="",F1638=""),"",E1638*F1638)</x:f>
        <x:v>627484500</x:v>
      </x:c>
      <x:c r="H1638" s="36" t="n">
        <x:v>0.6827</x:v>
      </x:c>
      <x:c r="I1638" s="22" t="n">
        <x:f>IF(G1638="","",IF(ISNUMBER(H1638),G1638,""))</x:f>
        <x:v>627484500</x:v>
      </x:c>
      <x:c r="J1638" s="22" t="n">
        <x:f>IF(I1638="","",I1638*H1638)</x:f>
        <x:v>428383668.15</x:v>
      </x:c>
      <x:c r="K1638" t="str">
        <x:f>IF(G1638="","MISSING OEWS",IF(ISNUMBER(H1638),"MATCHED","MISSING WHARTON"))</x:f>
        <x:v>MATCHED</x:v>
      </x:c>
    </x:row>
    <x:row r="1639">
      <x:c r="A1639" t="str">
        <x:v>42</x:v>
      </x:c>
      <x:c r="B1639" t="str">
        <x:v>Wholesale Trade</x:v>
      </x:c>
      <x:c r="C1639" t="str">
        <x:v>15-1299</x:v>
      </x:c>
      <x:c r="D1639" t="str">
        <x:v>Computer Occupations, All Other</x:v>
      </x:c>
      <x:c r="E1639" s="22" t="n">
        <x:v>12810</x:v>
      </x:c>
      <x:c r="F1639" s="22" t="n">
        <x:v>121250</x:v>
      </x:c>
      <x:c r="G1639" s="22" t="n">
        <x:f>IF(OR(E1639="",F1639=""),"",E1639*F1639)</x:f>
        <x:v>1553212500</x:v>
      </x:c>
      <x:c r="H1639" s="36" t="n">
        <x:v>0.7425</x:v>
      </x:c>
      <x:c r="I1639" s="22" t="n">
        <x:f>IF(G1639="","",IF(ISNUMBER(H1639),G1639,""))</x:f>
        <x:v>1553212500</x:v>
      </x:c>
      <x:c r="J1639" s="22" t="n">
        <x:f>IF(I1639="","",I1639*H1639)</x:f>
        <x:v>1153260281.25</x:v>
      </x:c>
      <x:c r="K1639" t="str">
        <x:f>IF(G1639="","MISSING OEWS",IF(ISNUMBER(H1639),"MATCHED","MISSING WHARTON"))</x:f>
        <x:v>MATCHED</x:v>
      </x:c>
    </x:row>
    <x:row r="1640">
      <x:c r="A1640" t="str">
        <x:v>42</x:v>
      </x:c>
      <x:c r="B1640" t="str">
        <x:v>Wholesale Trade</x:v>
      </x:c>
      <x:c r="C1640" t="str">
        <x:v>15-2031</x:v>
      </x:c>
      <x:c r="D1640" t="str">
        <x:v>Operations Research Analysts</x:v>
      </x:c>
      <x:c r="E1640" s="22" t="n">
        <x:v>2970</x:v>
      </x:c>
      <x:c r="F1640" s="22" t="n">
        <x:v>111450</x:v>
      </x:c>
      <x:c r="G1640" s="22" t="n">
        <x:f>IF(OR(E1640="",F1640=""),"",E1640*F1640)</x:f>
        <x:v>331006500</x:v>
      </x:c>
      <x:c r="H1640" s="36" t="n">
        <x:v>0.6031</x:v>
      </x:c>
      <x:c r="I1640" s="22" t="n">
        <x:f>IF(G1640="","",IF(ISNUMBER(H1640),G1640,""))</x:f>
        <x:v>331006500</x:v>
      </x:c>
      <x:c r="J1640" s="22" t="n">
        <x:f>IF(I1640="","",I1640*H1640)</x:f>
        <x:v>199630020.14999998</x:v>
      </x:c>
      <x:c r="K1640" t="str">
        <x:f>IF(G1640="","MISSING OEWS",IF(ISNUMBER(H1640),"MATCHED","MISSING WHARTON"))</x:f>
        <x:v>MATCHED</x:v>
      </x:c>
    </x:row>
    <x:row r="1641">
      <x:c r="A1641" t="str">
        <x:v>42</x:v>
      </x:c>
      <x:c r="B1641" t="str">
        <x:v>Wholesale Trade</x:v>
      </x:c>
      <x:c r="C1641" t="str">
        <x:v>15-2041</x:v>
      </x:c>
      <x:c r="D1641" t="str">
        <x:v>Statisticians</x:v>
      </x:c>
      <x:c r="E1641" s="22" t="n">
        <x:v>780</x:v>
      </x:c>
      <x:c r="F1641" s="22" t="n">
        <x:v>142340</x:v>
      </x:c>
      <x:c r="G1641" s="22" t="n">
        <x:f>IF(OR(E1641="",F1641=""),"",E1641*F1641)</x:f>
        <x:v>111025200</x:v>
      </x:c>
      <x:c r="H1641" s="36" t="n">
        <x:v>0.7282</x:v>
      </x:c>
      <x:c r="I1641" s="22" t="n">
        <x:f>IF(G1641="","",IF(ISNUMBER(H1641),G1641,""))</x:f>
        <x:v>111025200</x:v>
      </x:c>
      <x:c r="J1641" s="22" t="n">
        <x:f>IF(I1641="","",I1641*H1641)</x:f>
        <x:v>80848550.64</x:v>
      </x:c>
      <x:c r="K1641" t="str">
        <x:f>IF(G1641="","MISSING OEWS",IF(ISNUMBER(H1641),"MATCHED","MISSING WHARTON"))</x:f>
        <x:v>MATCHED</x:v>
      </x:c>
    </x:row>
    <x:row r="1642">
      <x:c r="A1642" t="str">
        <x:v>42</x:v>
      </x:c>
      <x:c r="B1642" t="str">
        <x:v>Wholesale Trade</x:v>
      </x:c>
      <x:c r="C1642" t="str">
        <x:v>15-2051</x:v>
      </x:c>
      <x:c r="D1642" t="str">
        <x:v>Data Scientists</x:v>
      </x:c>
      <x:c r="E1642" s="22" t="n">
        <x:v>11710</x:v>
      </x:c>
      <x:c r="F1642" s="22" t="n">
        <x:v>123530</x:v>
      </x:c>
      <x:c r="G1642" s="22" t="n">
        <x:f>IF(OR(E1642="",F1642=""),"",E1642*F1642)</x:f>
        <x:v>1446536300</x:v>
      </x:c>
      <x:c r="H1642" s="36" t="n">
        <x:v>0.8228</x:v>
      </x:c>
      <x:c r="I1642" s="22" t="n">
        <x:f>IF(G1642="","",IF(ISNUMBER(H1642),G1642,""))</x:f>
        <x:v>1446536300</x:v>
      </x:c>
      <x:c r="J1642" s="22" t="n">
        <x:f>IF(I1642="","",I1642*H1642)</x:f>
        <x:v>1190210067.6399999</x:v>
      </x:c>
      <x:c r="K1642" t="str">
        <x:f>IF(G1642="","MISSING OEWS",IF(ISNUMBER(H1642),"MATCHED","MISSING WHARTON"))</x:f>
        <x:v>MATCHED</x:v>
      </x:c>
    </x:row>
    <x:row r="1643">
      <x:c r="A1643" t="str">
        <x:v>42</x:v>
      </x:c>
      <x:c r="B1643" t="str">
        <x:v>Wholesale Trade</x:v>
      </x:c>
      <x:c r="C1643" t="str">
        <x:v>15-2099</x:v>
      </x:c>
      <x:c r="D1643" t="str">
        <x:v>Mathematical Science Occupations, All Other</x:v>
      </x:c>
      <x:c r="E1643" s="22" t="n">
        <x:v>90</x:v>
      </x:c>
      <x:c r="F1643" s="22" t="n">
        <x:v>118930</x:v>
      </x:c>
      <x:c r="G1643" s="22" t="n">
        <x:f>IF(OR(E1643="",F1643=""),"",E1643*F1643)</x:f>
        <x:v>10703700</x:v>
      </x:c>
      <x:c r="H1643" s="36" t="n">
        <x:v>0.7711</x:v>
      </x:c>
      <x:c r="I1643" s="22" t="n">
        <x:f>IF(G1643="","",IF(ISNUMBER(H1643),G1643,""))</x:f>
        <x:v>10703700</x:v>
      </x:c>
      <x:c r="J1643" s="22" t="n">
        <x:f>IF(I1643="","",I1643*H1643)</x:f>
        <x:v>8253623.07</x:v>
      </x:c>
      <x:c r="K1643" t="str">
        <x:f>IF(G1643="","MISSING OEWS",IF(ISNUMBER(H1643),"MATCHED","MISSING WHARTON"))</x:f>
        <x:v>MATCHED</x:v>
      </x:c>
    </x:row>
    <x:row r="1644">
      <x:c r="A1644" t="str">
        <x:v>42</x:v>
      </x:c>
      <x:c r="B1644" t="str">
        <x:v>Wholesale Trade</x:v>
      </x:c>
      <x:c r="C1644" t="str">
        <x:v>17-1011</x:v>
      </x:c>
      <x:c r="D1644" t="str">
        <x:v>Architects, Except Landscape and Naval</x:v>
      </x:c>
      <x:c r="E1644" s="22" t="n">
        <x:v>130</x:v>
      </x:c>
      <x:c r="F1644" s="22" t="n">
        <x:v>98870</x:v>
      </x:c>
      <x:c r="G1644" s="22" t="n">
        <x:f>IF(OR(E1644="",F1644=""),"",E1644*F1644)</x:f>
        <x:v>12853100</x:v>
      </x:c>
      <x:c r="H1644" s="36" t="n">
        <x:v>0.5375</x:v>
      </x:c>
      <x:c r="I1644" s="22" t="n">
        <x:f>IF(G1644="","",IF(ISNUMBER(H1644),G1644,""))</x:f>
        <x:v>12853100</x:v>
      </x:c>
      <x:c r="J1644" s="22" t="n">
        <x:f>IF(I1644="","",I1644*H1644)</x:f>
        <x:v>6908541.25</x:v>
      </x:c>
      <x:c r="K1644" t="str">
        <x:f>IF(G1644="","MISSING OEWS",IF(ISNUMBER(H1644),"MATCHED","MISSING WHARTON"))</x:f>
        <x:v>MATCHED</x:v>
      </x:c>
    </x:row>
    <x:row r="1645">
      <x:c r="A1645" t="str">
        <x:v>42</x:v>
      </x:c>
      <x:c r="B1645" t="str">
        <x:v>Wholesale Trade</x:v>
      </x:c>
      <x:c r="C1645" t="str">
        <x:v>17-1012</x:v>
      </x:c>
      <x:c r="D1645" t="str">
        <x:v>Landscape Architects</x:v>
      </x:c>
      <x:c r="E1645" s="22" t="n">
        <x:v>40</x:v>
      </x:c>
      <x:c r="F1645" s="22" t="n">
        <x:v>73870</x:v>
      </x:c>
      <x:c r="G1645" s="22" t="n">
        <x:f>IF(OR(E1645="",F1645=""),"",E1645*F1645)</x:f>
        <x:v>2954800</x:v>
      </x:c>
      <x:c r="H1645" s="36" t="n">
        <x:v>0.3342</x:v>
      </x:c>
      <x:c r="I1645" s="22" t="n">
        <x:f>IF(G1645="","",IF(ISNUMBER(H1645),G1645,""))</x:f>
        <x:v>2954800</x:v>
      </x:c>
      <x:c r="J1645" s="22" t="n">
        <x:f>IF(I1645="","",I1645*H1645)</x:f>
        <x:v>987494.16</x:v>
      </x:c>
      <x:c r="K1645" t="str">
        <x:f>IF(G1645="","MISSING OEWS",IF(ISNUMBER(H1645),"MATCHED","MISSING WHARTON"))</x:f>
        <x:v>MATCHED</x:v>
      </x:c>
    </x:row>
    <x:row r="1646">
      <x:c r="A1646" t="str">
        <x:v>42</x:v>
      </x:c>
      <x:c r="B1646" t="str">
        <x:v>Wholesale Trade</x:v>
      </x:c>
      <x:c r="C1646" t="str">
        <x:v>17-1022</x:v>
      </x:c>
      <x:c r="D1646" t="str">
        <x:v>Surveyors</x:v>
      </x:c>
      <x:c r="E1646" s="22" t="n">
        <x:v>30</x:v>
      </x:c>
      <x:c r="F1646" s="22" t="n">
        <x:v>66900</x:v>
      </x:c>
      <x:c r="G1646" s="22" t="n">
        <x:f>IF(OR(E1646="",F1646=""),"",E1646*F1646)</x:f>
        <x:v>2007000</x:v>
      </x:c>
      <x:c r="H1646" s="36" t="n">
        <x:v>0.3682</x:v>
      </x:c>
      <x:c r="I1646" s="22" t="n">
        <x:f>IF(G1646="","",IF(ISNUMBER(H1646),G1646,""))</x:f>
        <x:v>2007000</x:v>
      </x:c>
      <x:c r="J1646" s="22" t="n">
        <x:f>IF(I1646="","",I1646*H1646)</x:f>
        <x:v>738977.4</x:v>
      </x:c>
      <x:c r="K1646" t="str">
        <x:f>IF(G1646="","MISSING OEWS",IF(ISNUMBER(H1646),"MATCHED","MISSING WHARTON"))</x:f>
        <x:v>MATCHED</x:v>
      </x:c>
    </x:row>
    <x:row r="1647">
      <x:c r="A1647" t="str">
        <x:v>42</x:v>
      </x:c>
      <x:c r="B1647" t="str">
        <x:v>Wholesale Trade</x:v>
      </x:c>
      <x:c r="C1647" t="str">
        <x:v>17-2011</x:v>
      </x:c>
      <x:c r="D1647" t="str">
        <x:v>Aerospace Engineers</x:v>
      </x:c>
      <x:c r="E1647" s="22"/>
      <x:c r="F1647" s="22" t="n">
        <x:v>143960</x:v>
      </x:c>
      <x:c r="G1647" s="22" t="str">
        <x:f>IF(OR(E1647="",F1647=""),"",E1647*F1647)</x:f>
      </x:c>
      <x:c r="H1647" s="36" t="n">
        <x:v>0.5333</x:v>
      </x:c>
      <x:c r="I1647" s="22" t="str">
        <x:f>IF(G1647="","",IF(ISNUMBER(H1647),G1647,""))</x:f>
      </x:c>
      <x:c r="J1647" s="22" t="str">
        <x:f>IF(I1647="","",I1647*H1647)</x:f>
      </x:c>
      <x:c r="K1647" t="str">
        <x:f>IF(G1647="","MISSING OEWS",IF(ISNUMBER(H1647),"MATCHED","MISSING WHARTON"))</x:f>
        <x:v>MISSING OEWS</x:v>
      </x:c>
    </x:row>
    <x:row r="1648">
      <x:c r="A1648" t="str">
        <x:v>42</x:v>
      </x:c>
      <x:c r="B1648" t="str">
        <x:v>Wholesale Trade</x:v>
      </x:c>
      <x:c r="C1648" t="str">
        <x:v>17-2021</x:v>
      </x:c>
      <x:c r="D1648" t="str">
        <x:v>Agricultural Engineers</x:v>
      </x:c>
      <x:c r="E1648" s="22" t="n">
        <x:v>80</x:v>
      </x:c>
      <x:c r="F1648" s="22" t="n">
        <x:v>107480</x:v>
      </x:c>
      <x:c r="G1648" s="22" t="n">
        <x:f>IF(OR(E1648="",F1648=""),"",E1648*F1648)</x:f>
        <x:v>8598400</x:v>
      </x:c>
      <x:c r="H1648" s="36" t="n">
        <x:v>0.1</x:v>
      </x:c>
      <x:c r="I1648" s="22" t="n">
        <x:f>IF(G1648="","",IF(ISNUMBER(H1648),G1648,""))</x:f>
        <x:v>8598400</x:v>
      </x:c>
      <x:c r="J1648" s="22" t="n">
        <x:f>IF(I1648="","",I1648*H1648)</x:f>
        <x:v>859840</x:v>
      </x:c>
      <x:c r="K1648" t="str">
        <x:f>IF(G1648="","MISSING OEWS",IF(ISNUMBER(H1648),"MATCHED","MISSING WHARTON"))</x:f>
        <x:v>MATCHED</x:v>
      </x:c>
    </x:row>
    <x:row r="1649">
      <x:c r="A1649" t="str">
        <x:v>42</x:v>
      </x:c>
      <x:c r="B1649" t="str">
        <x:v>Wholesale Trade</x:v>
      </x:c>
      <x:c r="C1649" t="str">
        <x:v>17-2031</x:v>
      </x:c>
      <x:c r="D1649" t="str">
        <x:v>Bioengineers and Biomedical Engineers</x:v>
      </x:c>
      <x:c r="E1649" s="22"/>
      <x:c r="F1649" s="22" t="n">
        <x:v>117140</x:v>
      </x:c>
      <x:c r="G1649" s="22" t="str">
        <x:f>IF(OR(E1649="",F1649=""),"",E1649*F1649)</x:f>
      </x:c>
      <x:c r="H1649" s="36" t="n">
        <x:v>0.4067</x:v>
      </x:c>
      <x:c r="I1649" s="22" t="str">
        <x:f>IF(G1649="","",IF(ISNUMBER(H1649),G1649,""))</x:f>
      </x:c>
      <x:c r="J1649" s="22" t="str">
        <x:f>IF(I1649="","",I1649*H1649)</x:f>
      </x:c>
      <x:c r="K1649" t="str">
        <x:f>IF(G1649="","MISSING OEWS",IF(ISNUMBER(H1649),"MATCHED","MISSING WHARTON"))</x:f>
        <x:v>MISSING OEWS</x:v>
      </x:c>
    </x:row>
    <x:row r="1650">
      <x:c r="A1650" t="str">
        <x:v>42</x:v>
      </x:c>
      <x:c r="B1650" t="str">
        <x:v>Wholesale Trade</x:v>
      </x:c>
      <x:c r="C1650" t="str">
        <x:v>17-2041</x:v>
      </x:c>
      <x:c r="D1650" t="str">
        <x:v>Chemical Engineers</x:v>
      </x:c>
      <x:c r="E1650" s="22" t="n">
        <x:v>570</x:v>
      </x:c>
      <x:c r="F1650" s="22" t="n">
        <x:v>118650</x:v>
      </x:c>
      <x:c r="G1650" s="22" t="n">
        <x:f>IF(OR(E1650="",F1650=""),"",E1650*F1650)</x:f>
        <x:v>67630500</x:v>
      </x:c>
      <x:c r="H1650" s="36" t="n">
        <x:v>0.3615</x:v>
      </x:c>
      <x:c r="I1650" s="22" t="n">
        <x:f>IF(G1650="","",IF(ISNUMBER(H1650),G1650,""))</x:f>
        <x:v>67630500</x:v>
      </x:c>
      <x:c r="J1650" s="22" t="n">
        <x:f>IF(I1650="","",I1650*H1650)</x:f>
        <x:v>24448425.75</x:v>
      </x:c>
      <x:c r="K1650" t="str">
        <x:f>IF(G1650="","MISSING OEWS",IF(ISNUMBER(H1650),"MATCHED","MISSING WHARTON"))</x:f>
        <x:v>MATCHED</x:v>
      </x:c>
    </x:row>
    <x:row r="1651">
      <x:c r="A1651" t="str">
        <x:v>42</x:v>
      </x:c>
      <x:c r="B1651" t="str">
        <x:v>Wholesale Trade</x:v>
      </x:c>
      <x:c r="C1651" t="str">
        <x:v>17-2051</x:v>
      </x:c>
      <x:c r="D1651" t="str">
        <x:v>Civil Engineers</x:v>
      </x:c>
      <x:c r="E1651" s="22" t="n">
        <x:v>1350</x:v>
      </x:c>
      <x:c r="F1651" s="22" t="n">
        <x:v>104610</x:v>
      </x:c>
      <x:c r="G1651" s="22" t="n">
        <x:f>IF(OR(E1651="",F1651=""),"",E1651*F1651)</x:f>
        <x:v>141223500</x:v>
      </x:c>
      <x:c r="H1651" s="36" t="n">
        <x:v>0.4218</x:v>
      </x:c>
      <x:c r="I1651" s="22" t="n">
        <x:f>IF(G1651="","",IF(ISNUMBER(H1651),G1651,""))</x:f>
        <x:v>141223500</x:v>
      </x:c>
      <x:c r="J1651" s="22" t="n">
        <x:f>IF(I1651="","",I1651*H1651)</x:f>
        <x:v>59568072.300000004</x:v>
      </x:c>
      <x:c r="K1651" t="str">
        <x:f>IF(G1651="","MISSING OEWS",IF(ISNUMBER(H1651),"MATCHED","MISSING WHARTON"))</x:f>
        <x:v>MATCHED</x:v>
      </x:c>
    </x:row>
    <x:row r="1652">
      <x:c r="A1652" t="str">
        <x:v>42</x:v>
      </x:c>
      <x:c r="B1652" t="str">
        <x:v>Wholesale Trade</x:v>
      </x:c>
      <x:c r="C1652" t="str">
        <x:v>17-2061</x:v>
      </x:c>
      <x:c r="D1652" t="str">
        <x:v>Computer Hardware Engineers</x:v>
      </x:c>
      <x:c r="E1652" s="22" t="n">
        <x:v>3580</x:v>
      </x:c>
      <x:c r="F1652" s="22" t="n">
        <x:v>152470</x:v>
      </x:c>
      <x:c r="G1652" s="22" t="n">
        <x:f>IF(OR(E1652="",F1652=""),"",E1652*F1652)</x:f>
        <x:v>545842600</x:v>
      </x:c>
      <x:c r="H1652" s="36" t="n">
        <x:v>0.3639</x:v>
      </x:c>
      <x:c r="I1652" s="22" t="n">
        <x:f>IF(G1652="","",IF(ISNUMBER(H1652),G1652,""))</x:f>
        <x:v>545842600</x:v>
      </x:c>
      <x:c r="J1652" s="22" t="n">
        <x:f>IF(I1652="","",I1652*H1652)</x:f>
        <x:v>198632122.14000002</x:v>
      </x:c>
      <x:c r="K1652" t="str">
        <x:f>IF(G1652="","MISSING OEWS",IF(ISNUMBER(H1652),"MATCHED","MISSING WHARTON"))</x:f>
        <x:v>MATCHED</x:v>
      </x:c>
    </x:row>
    <x:row r="1653">
      <x:c r="A1653" t="str">
        <x:v>42</x:v>
      </x:c>
      <x:c r="B1653" t="str">
        <x:v>Wholesale Trade</x:v>
      </x:c>
      <x:c r="C1653" t="str">
        <x:v>17-2071</x:v>
      </x:c>
      <x:c r="D1653" t="str">
        <x:v>Electrical Engineers</x:v>
      </x:c>
      <x:c r="E1653" s="22" t="n">
        <x:v>6200</x:v>
      </x:c>
      <x:c r="F1653" s="22" t="n">
        <x:v>121200</x:v>
      </x:c>
      <x:c r="G1653" s="22" t="n">
        <x:f>IF(OR(E1653="",F1653=""),"",E1653*F1653)</x:f>
        <x:v>751440000</x:v>
      </x:c>
      <x:c r="H1653" s="36" t="n">
        <x:v>0.35229999999999995</x:v>
      </x:c>
      <x:c r="I1653" s="22" t="n">
        <x:f>IF(G1653="","",IF(ISNUMBER(H1653),G1653,""))</x:f>
        <x:v>751440000</x:v>
      </x:c>
      <x:c r="J1653" s="22" t="n">
        <x:f>IF(I1653="","",I1653*H1653)</x:f>
        <x:v>264732311.99999997</x:v>
      </x:c>
      <x:c r="K1653" t="str">
        <x:f>IF(G1653="","MISSING OEWS",IF(ISNUMBER(H1653),"MATCHED","MISSING WHARTON"))</x:f>
        <x:v>MATCHED</x:v>
      </x:c>
    </x:row>
    <x:row r="1654">
      <x:c r="A1654" t="str">
        <x:v>42</x:v>
      </x:c>
      <x:c r="B1654" t="str">
        <x:v>Wholesale Trade</x:v>
      </x:c>
      <x:c r="C1654" t="str">
        <x:v>17-2072</x:v>
      </x:c>
      <x:c r="D1654" t="str">
        <x:v>Electronics Engineers, Except Computer</x:v>
      </x:c>
      <x:c r="E1654" s="22" t="n">
        <x:v>3250</x:v>
      </x:c>
      <x:c r="F1654" s="22" t="n">
        <x:v>118620</x:v>
      </x:c>
      <x:c r="G1654" s="22" t="n">
        <x:f>IF(OR(E1654="",F1654=""),"",E1654*F1654)</x:f>
        <x:v>385515000</x:v>
      </x:c>
      <x:c r="H1654" s="36" t="n">
        <x:v>0.4536</x:v>
      </x:c>
      <x:c r="I1654" s="22" t="n">
        <x:f>IF(G1654="","",IF(ISNUMBER(H1654),G1654,""))</x:f>
        <x:v>385515000</x:v>
      </x:c>
      <x:c r="J1654" s="22" t="n">
        <x:f>IF(I1654="","",I1654*H1654)</x:f>
        <x:v>174869604</x:v>
      </x:c>
      <x:c r="K1654" t="str">
        <x:f>IF(G1654="","MISSING OEWS",IF(ISNUMBER(H1654),"MATCHED","MISSING WHARTON"))</x:f>
        <x:v>MATCHED</x:v>
      </x:c>
    </x:row>
    <x:row r="1655">
      <x:c r="A1655" t="str">
        <x:v>42</x:v>
      </x:c>
      <x:c r="B1655" t="str">
        <x:v>Wholesale Trade</x:v>
      </x:c>
      <x:c r="C1655" t="str">
        <x:v>17-2081</x:v>
      </x:c>
      <x:c r="D1655" t="str">
        <x:v>Environmental Engineers</x:v>
      </x:c>
      <x:c r="E1655" s="22"/>
      <x:c r="F1655" s="22" t="n">
        <x:v>111540</x:v>
      </x:c>
      <x:c r="G1655" s="22" t="str">
        <x:f>IF(OR(E1655="",F1655=""),"",E1655*F1655)</x:f>
      </x:c>
      <x:c r="H1655" s="36" t="n">
        <x:v>0.5196000000000001</x:v>
      </x:c>
      <x:c r="I1655" s="22" t="str">
        <x:f>IF(G1655="","",IF(ISNUMBER(H1655),G1655,""))</x:f>
      </x:c>
      <x:c r="J1655" s="22" t="str">
        <x:f>IF(I1655="","",I1655*H1655)</x:f>
      </x:c>
      <x:c r="K1655" t="str">
        <x:f>IF(G1655="","MISSING OEWS",IF(ISNUMBER(H1655),"MATCHED","MISSING WHARTON"))</x:f>
        <x:v>MISSING OEWS</x:v>
      </x:c>
    </x:row>
    <x:row r="1656">
      <x:c r="A1656" t="str">
        <x:v>42</x:v>
      </x:c>
      <x:c r="B1656" t="str">
        <x:v>Wholesale Trade</x:v>
      </x:c>
      <x:c r="C1656" t="str">
        <x:v>17-2111</x:v>
      </x:c>
      <x:c r="D1656" t="str">
        <x:v>Health and Safety Engineers, Except Mining Safety Engineers and Inspectors</x:v>
      </x:c>
      <x:c r="E1656" s="22" t="n">
        <x:v>640</x:v>
      </x:c>
      <x:c r="F1656" s="22" t="n">
        <x:v>112210</x:v>
      </x:c>
      <x:c r="G1656" s="22" t="n">
        <x:f>IF(OR(E1656="",F1656=""),"",E1656*F1656)</x:f>
        <x:v>71814400</x:v>
      </x:c>
      <x:c r="H1656" s="36" t="n">
        <x:v>0.2672</x:v>
      </x:c>
      <x:c r="I1656" s="22" t="n">
        <x:f>IF(G1656="","",IF(ISNUMBER(H1656),G1656,""))</x:f>
        <x:v>71814400</x:v>
      </x:c>
      <x:c r="J1656" s="22" t="n">
        <x:f>IF(I1656="","",I1656*H1656)</x:f>
        <x:v>19188807.68</x:v>
      </x:c>
      <x:c r="K1656" t="str">
        <x:f>IF(G1656="","MISSING OEWS",IF(ISNUMBER(H1656),"MATCHED","MISSING WHARTON"))</x:f>
        <x:v>MATCHED</x:v>
      </x:c>
    </x:row>
    <x:row r="1657">
      <x:c r="A1657" t="str">
        <x:v>42</x:v>
      </x:c>
      <x:c r="B1657" t="str">
        <x:v>Wholesale Trade</x:v>
      </x:c>
      <x:c r="C1657" t="str">
        <x:v>17-2112</x:v>
      </x:c>
      <x:c r="D1657" t="str">
        <x:v>Industrial Engineers</x:v>
      </x:c>
      <x:c r="E1657" s="22" t="n">
        <x:v>19900</x:v>
      </x:c>
      <x:c r="F1657" s="22" t="n">
        <x:v>112470</x:v>
      </x:c>
      <x:c r="G1657" s="22" t="n">
        <x:f>IF(OR(E1657="",F1657=""),"",E1657*F1657)</x:f>
        <x:v>2238153000</x:v>
      </x:c>
      <x:c r="H1657" s="36" t="n">
        <x:v>0.47859999999999997</x:v>
      </x:c>
      <x:c r="I1657" s="22" t="n">
        <x:f>IF(G1657="","",IF(ISNUMBER(H1657),G1657,""))</x:f>
        <x:v>2238153000</x:v>
      </x:c>
      <x:c r="J1657" s="22" t="n">
        <x:f>IF(I1657="","",I1657*H1657)</x:f>
        <x:v>1071180025.8</x:v>
      </x:c>
      <x:c r="K1657" t="str">
        <x:f>IF(G1657="","MISSING OEWS",IF(ISNUMBER(H1657),"MATCHED","MISSING WHARTON"))</x:f>
        <x:v>MATCHED</x:v>
      </x:c>
    </x:row>
    <x:row r="1658">
      <x:c r="A1658" t="str">
        <x:v>42</x:v>
      </x:c>
      <x:c r="B1658" t="str">
        <x:v>Wholesale Trade</x:v>
      </x:c>
      <x:c r="C1658" t="str">
        <x:v>17-2121</x:v>
      </x:c>
      <x:c r="D1658" t="str">
        <x:v>Marine Engineers and Naval Architects</x:v>
      </x:c>
      <x:c r="E1658" s="22" t="n">
        <x:v>60</x:v>
      </x:c>
      <x:c r="F1658" s="22" t="n">
        <x:v>122530</x:v>
      </x:c>
      <x:c r="G1658" s="22" t="n">
        <x:f>IF(OR(E1658="",F1658=""),"",E1658*F1658)</x:f>
        <x:v>7351800</x:v>
      </x:c>
      <x:c r="H1658" s="36" t="n">
        <x:v>0.24170000000000003</x:v>
      </x:c>
      <x:c r="I1658" s="22" t="n">
        <x:f>IF(G1658="","",IF(ISNUMBER(H1658),G1658,""))</x:f>
        <x:v>7351800</x:v>
      </x:c>
      <x:c r="J1658" s="22" t="n">
        <x:f>IF(I1658="","",I1658*H1658)</x:f>
        <x:v>1776930.0600000003</x:v>
      </x:c>
      <x:c r="K1658" t="str">
        <x:f>IF(G1658="","MISSING OEWS",IF(ISNUMBER(H1658),"MATCHED","MISSING WHARTON"))</x:f>
        <x:v>MATCHED</x:v>
      </x:c>
    </x:row>
    <x:row r="1659">
      <x:c r="A1659" t="str">
        <x:v>42</x:v>
      </x:c>
      <x:c r="B1659" t="str">
        <x:v>Wholesale Trade</x:v>
      </x:c>
      <x:c r="C1659" t="str">
        <x:v>17-2131</x:v>
      </x:c>
      <x:c r="D1659" t="str">
        <x:v>Materials Engineers</x:v>
      </x:c>
      <x:c r="E1659" s="22" t="n">
        <x:v>600</x:v>
      </x:c>
      <x:c r="F1659" s="22" t="n">
        <x:v>108530</x:v>
      </x:c>
      <x:c r="G1659" s="22" t="n">
        <x:f>IF(OR(E1659="",F1659=""),"",E1659*F1659)</x:f>
        <x:v>65118000</x:v>
      </x:c>
      <x:c r="H1659" s="36" t="n">
        <x:v>0.26899999999999996</x:v>
      </x:c>
      <x:c r="I1659" s="22" t="n">
        <x:f>IF(G1659="","",IF(ISNUMBER(H1659),G1659,""))</x:f>
        <x:v>65118000</x:v>
      </x:c>
      <x:c r="J1659" s="22" t="n">
        <x:f>IF(I1659="","",I1659*H1659)</x:f>
        <x:v>17516741.999999996</x:v>
      </x:c>
      <x:c r="K1659" t="str">
        <x:f>IF(G1659="","MISSING OEWS",IF(ISNUMBER(H1659),"MATCHED","MISSING WHARTON"))</x:f>
        <x:v>MATCHED</x:v>
      </x:c>
    </x:row>
    <x:row r="1660">
      <x:c r="A1660" t="str">
        <x:v>42</x:v>
      </x:c>
      <x:c r="B1660" t="str">
        <x:v>Wholesale Trade</x:v>
      </x:c>
      <x:c r="C1660" t="str">
        <x:v>17-2141</x:v>
      </x:c>
      <x:c r="D1660" t="str">
        <x:v>Mechanical Engineers</x:v>
      </x:c>
      <x:c r="E1660" s="22" t="n">
        <x:v>16640</x:v>
      </x:c>
      <x:c r="F1660" s="22" t="n">
        <x:v>107070</x:v>
      </x:c>
      <x:c r="G1660" s="22" t="n">
        <x:f>IF(OR(E1660="",F1660=""),"",E1660*F1660)</x:f>
        <x:v>1781644800</x:v>
      </x:c>
      <x:c r="H1660" s="36" t="n">
        <x:v>0.30079999999999996</x:v>
      </x:c>
      <x:c r="I1660" s="22" t="n">
        <x:f>IF(G1660="","",IF(ISNUMBER(H1660),G1660,""))</x:f>
        <x:v>1781644800</x:v>
      </x:c>
      <x:c r="J1660" s="22" t="n">
        <x:f>IF(I1660="","",I1660*H1660)</x:f>
        <x:v>535918755.8399999</x:v>
      </x:c>
      <x:c r="K1660" t="str">
        <x:f>IF(G1660="","MISSING OEWS",IF(ISNUMBER(H1660),"MATCHED","MISSING WHARTON"))</x:f>
        <x:v>MATCHED</x:v>
      </x:c>
    </x:row>
    <x:row r="1661">
      <x:c r="A1661" t="str">
        <x:v>42</x:v>
      </x:c>
      <x:c r="B1661" t="str">
        <x:v>Wholesale Trade</x:v>
      </x:c>
      <x:c r="C1661" t="str">
        <x:v>17-2171</x:v>
      </x:c>
      <x:c r="D1661" t="str">
        <x:v>Petroleum Engineers</x:v>
      </x:c>
      <x:c r="E1661" s="22"/>
      <x:c r="F1661" s="22" t="n">
        <x:v>140640</x:v>
      </x:c>
      <x:c r="G1661" s="22" t="str">
        <x:f>IF(OR(E1661="",F1661=""),"",E1661*F1661)</x:f>
      </x:c>
      <x:c r="H1661" s="36" t="n">
        <x:v>0.3065</x:v>
      </x:c>
      <x:c r="I1661" s="22" t="str">
        <x:f>IF(G1661="","",IF(ISNUMBER(H1661),G1661,""))</x:f>
      </x:c>
      <x:c r="J1661" s="22" t="str">
        <x:f>IF(I1661="","",I1661*H1661)</x:f>
      </x:c>
      <x:c r="K1661" t="str">
        <x:f>IF(G1661="","MISSING OEWS",IF(ISNUMBER(H1661),"MATCHED","MISSING WHARTON"))</x:f>
        <x:v>MISSING OEWS</x:v>
      </x:c>
    </x:row>
    <x:row r="1662">
      <x:c r="A1662" t="str">
        <x:v>42</x:v>
      </x:c>
      <x:c r="B1662" t="str">
        <x:v>Wholesale Trade</x:v>
      </x:c>
      <x:c r="C1662" t="str">
        <x:v>17-2199</x:v>
      </x:c>
      <x:c r="D1662" t="str">
        <x:v>Engineers, All Other</x:v>
      </x:c>
      <x:c r="E1662" s="22" t="n">
        <x:v>6220</x:v>
      </x:c>
      <x:c r="F1662" s="22" t="n">
        <x:v>105250</x:v>
      </x:c>
      <x:c r="G1662" s="22" t="n">
        <x:f>IF(OR(E1662="",F1662=""),"",E1662*F1662)</x:f>
        <x:v>654655000</x:v>
      </x:c>
      <x:c r="H1662" s="36" t="n">
        <x:v>0.315</x:v>
      </x:c>
      <x:c r="I1662" s="22" t="n">
        <x:f>IF(G1662="","",IF(ISNUMBER(H1662),G1662,""))</x:f>
        <x:v>654655000</x:v>
      </x:c>
      <x:c r="J1662" s="22" t="n">
        <x:f>IF(I1662="","",I1662*H1662)</x:f>
        <x:v>206216325</x:v>
      </x:c>
      <x:c r="K1662" t="str">
        <x:f>IF(G1662="","MISSING OEWS",IF(ISNUMBER(H1662),"MATCHED","MISSING WHARTON"))</x:f>
        <x:v>MATCHED</x:v>
      </x:c>
    </x:row>
    <x:row r="1663">
      <x:c r="A1663" t="str">
        <x:v>42</x:v>
      </x:c>
      <x:c r="B1663" t="str">
        <x:v>Wholesale Trade</x:v>
      </x:c>
      <x:c r="C1663" t="str">
        <x:v>17-3011</x:v>
      </x:c>
      <x:c r="D1663" t="str">
        <x:v>Architectural and Civil Drafters</x:v>
      </x:c>
      <x:c r="E1663" s="22" t="n">
        <x:v>1720</x:v>
      </x:c>
      <x:c r="F1663" s="22" t="n">
        <x:v>70850</x:v>
      </x:c>
      <x:c r="G1663" s="22" t="n">
        <x:f>IF(OR(E1663="",F1663=""),"",E1663*F1663)</x:f>
        <x:v>121862000</x:v>
      </x:c>
      <x:c r="H1663" s="36" t="n">
        <x:v>0.7</x:v>
      </x:c>
      <x:c r="I1663" s="22" t="n">
        <x:f>IF(G1663="","",IF(ISNUMBER(H1663),G1663,""))</x:f>
        <x:v>121862000</x:v>
      </x:c>
      <x:c r="J1663" s="22" t="n">
        <x:f>IF(I1663="","",I1663*H1663)</x:f>
        <x:v>85303400</x:v>
      </x:c>
      <x:c r="K1663" t="str">
        <x:f>IF(G1663="","MISSING OEWS",IF(ISNUMBER(H1663),"MATCHED","MISSING WHARTON"))</x:f>
        <x:v>MATCHED</x:v>
      </x:c>
    </x:row>
    <x:row r="1664">
      <x:c r="A1664" t="str">
        <x:v>42</x:v>
      </x:c>
      <x:c r="B1664" t="str">
        <x:v>Wholesale Trade</x:v>
      </x:c>
      <x:c r="C1664" t="str">
        <x:v>17-3012</x:v>
      </x:c>
      <x:c r="D1664" t="str">
        <x:v>Electrical and Electronics Drafters</x:v>
      </x:c>
      <x:c r="E1664" s="22" t="n">
        <x:v>250</x:v>
      </x:c>
      <x:c r="F1664" s="22" t="n">
        <x:v>69020</x:v>
      </x:c>
      <x:c r="G1664" s="22" t="n">
        <x:f>IF(OR(E1664="",F1664=""),"",E1664*F1664)</x:f>
        <x:v>17255000</x:v>
      </x:c>
      <x:c r="H1664" s="36" t="n">
        <x:v>0.5217</x:v>
      </x:c>
      <x:c r="I1664" s="22" t="n">
        <x:f>IF(G1664="","",IF(ISNUMBER(H1664),G1664,""))</x:f>
        <x:v>17255000</x:v>
      </x:c>
      <x:c r="J1664" s="22" t="n">
        <x:f>IF(I1664="","",I1664*H1664)</x:f>
        <x:v>9001933.5</x:v>
      </x:c>
      <x:c r="K1664" t="str">
        <x:f>IF(G1664="","MISSING OEWS",IF(ISNUMBER(H1664),"MATCHED","MISSING WHARTON"))</x:f>
        <x:v>MATCHED</x:v>
      </x:c>
    </x:row>
    <x:row r="1665">
      <x:c r="A1665" t="str">
        <x:v>42</x:v>
      </x:c>
      <x:c r="B1665" t="str">
        <x:v>Wholesale Trade</x:v>
      </x:c>
      <x:c r="C1665" t="str">
        <x:v>17-3013</x:v>
      </x:c>
      <x:c r="D1665" t="str">
        <x:v>Mechanical Drafters</x:v>
      </x:c>
      <x:c r="E1665" s="22" t="n">
        <x:v>2480</x:v>
      </x:c>
      <x:c r="F1665" s="22" t="n">
        <x:v>69160</x:v>
      </x:c>
      <x:c r="G1665" s="22" t="n">
        <x:f>IF(OR(E1665="",F1665=""),"",E1665*F1665)</x:f>
        <x:v>171516800</x:v>
      </x:c>
      <x:c r="H1665" s="36" t="n">
        <x:v>0.71</x:v>
      </x:c>
      <x:c r="I1665" s="22" t="n">
        <x:f>IF(G1665="","",IF(ISNUMBER(H1665),G1665,""))</x:f>
        <x:v>171516800</x:v>
      </x:c>
      <x:c r="J1665" s="22" t="n">
        <x:f>IF(I1665="","",I1665*H1665)</x:f>
        <x:v>121776928</x:v>
      </x:c>
      <x:c r="K1665" t="str">
        <x:f>IF(G1665="","MISSING OEWS",IF(ISNUMBER(H1665),"MATCHED","MISSING WHARTON"))</x:f>
        <x:v>MATCHED</x:v>
      </x:c>
    </x:row>
    <x:row r="1666">
      <x:c r="A1666" t="str">
        <x:v>42</x:v>
      </x:c>
      <x:c r="B1666" t="str">
        <x:v>Wholesale Trade</x:v>
      </x:c>
      <x:c r="C1666" t="str">
        <x:v>17-3019</x:v>
      </x:c>
      <x:c r="D1666" t="str">
        <x:v>Drafters, All Other</x:v>
      </x:c>
      <x:c r="E1666" s="22" t="n">
        <x:v>670</x:v>
      </x:c>
      <x:c r="F1666" s="22" t="n">
        <x:v>71610</x:v>
      </x:c>
      <x:c r="G1666" s="22" t="n">
        <x:f>IF(OR(E1666="",F1666=""),"",E1666*F1666)</x:f>
        <x:v>47978700</x:v>
      </x:c>
      <x:c r="H1666" s="36"/>
      <x:c r="I1666" s="22" t="str">
        <x:f>IF(G1666="","",IF(ISNUMBER(H1666),G1666,""))</x:f>
      </x:c>
      <x:c r="J1666" s="22" t="str">
        <x:f>IF(I1666="","",I1666*H1666)</x:f>
      </x:c>
      <x:c r="K1666" t="str">
        <x:f>IF(G1666="","MISSING OEWS",IF(ISNUMBER(H1666),"MATCHED","MISSING WHARTON"))</x:f>
        <x:v>MISSING WHARTON</x:v>
      </x:c>
    </x:row>
    <x:row r="1667">
      <x:c r="A1667" t="str">
        <x:v>42</x:v>
      </x:c>
      <x:c r="B1667" t="str">
        <x:v>Wholesale Trade</x:v>
      </x:c>
      <x:c r="C1667" t="str">
        <x:v>17-3022</x:v>
      </x:c>
      <x:c r="D1667" t="str">
        <x:v>Civil Engineering Technologists and Technicians</x:v>
      </x:c>
      <x:c r="E1667" s="22" t="n">
        <x:v>40</x:v>
      </x:c>
      <x:c r="F1667" s="22" t="n">
        <x:v>79270</x:v>
      </x:c>
      <x:c r="G1667" s="22" t="n">
        <x:f>IF(OR(E1667="",F1667=""),"",E1667*F1667)</x:f>
        <x:v>3170800</x:v>
      </x:c>
      <x:c r="H1667" s="36" t="n">
        <x:v>0.4567</x:v>
      </x:c>
      <x:c r="I1667" s="22" t="n">
        <x:f>IF(G1667="","",IF(ISNUMBER(H1667),G1667,""))</x:f>
        <x:v>3170800</x:v>
      </x:c>
      <x:c r="J1667" s="22" t="n">
        <x:f>IF(I1667="","",I1667*H1667)</x:f>
        <x:v>1448104.3599999999</x:v>
      </x:c>
      <x:c r="K1667" t="str">
        <x:f>IF(G1667="","MISSING OEWS",IF(ISNUMBER(H1667),"MATCHED","MISSING WHARTON"))</x:f>
        <x:v>MATCHED</x:v>
      </x:c>
    </x:row>
    <x:row r="1668">
      <x:c r="A1668" t="str">
        <x:v>42</x:v>
      </x:c>
      <x:c r="B1668" t="str">
        <x:v>Wholesale Trade</x:v>
      </x:c>
      <x:c r="C1668" t="str">
        <x:v>17-3023</x:v>
      </x:c>
      <x:c r="D1668" t="str">
        <x:v>Electrical and Electronic Engineering Technologists and Technicians</x:v>
      </x:c>
      <x:c r="E1668" s="22" t="n">
        <x:v>2950</x:v>
      </x:c>
      <x:c r="F1668" s="22" t="n">
        <x:v>69950</x:v>
      </x:c>
      <x:c r="G1668" s="22" t="n">
        <x:f>IF(OR(E1668="",F1668=""),"",E1668*F1668)</x:f>
        <x:v>206352500</x:v>
      </x:c>
      <x:c r="H1668" s="36" t="n">
        <x:v>0.4</x:v>
      </x:c>
      <x:c r="I1668" s="22" t="n">
        <x:f>IF(G1668="","",IF(ISNUMBER(H1668),G1668,""))</x:f>
        <x:v>206352500</x:v>
      </x:c>
      <x:c r="J1668" s="22" t="n">
        <x:f>IF(I1668="","",I1668*H1668)</x:f>
        <x:v>82541000</x:v>
      </x:c>
      <x:c r="K1668" t="str">
        <x:f>IF(G1668="","MISSING OEWS",IF(ISNUMBER(H1668),"MATCHED","MISSING WHARTON"))</x:f>
        <x:v>MATCHED</x:v>
      </x:c>
    </x:row>
    <x:row r="1669">
      <x:c r="A1669" t="str">
        <x:v>42</x:v>
      </x:c>
      <x:c r="B1669" t="str">
        <x:v>Wholesale Trade</x:v>
      </x:c>
      <x:c r="C1669" t="str">
        <x:v>17-3024</x:v>
      </x:c>
      <x:c r="D1669" t="str">
        <x:v>Electro-Mechanical and Mechatronics Technologists and Technicians</x:v>
      </x:c>
      <x:c r="E1669" s="22" t="n">
        <x:v>750</x:v>
      </x:c>
      <x:c r="F1669" s="22" t="n">
        <x:v>76990</x:v>
      </x:c>
      <x:c r="G1669" s="22" t="n">
        <x:f>IF(OR(E1669="",F1669=""),"",E1669*F1669)</x:f>
        <x:v>57742500</x:v>
      </x:c>
      <x:c r="H1669" s="36" t="n">
        <x:v>0.17809999999999998</x:v>
      </x:c>
      <x:c r="I1669" s="22" t="n">
        <x:f>IF(G1669="","",IF(ISNUMBER(H1669),G1669,""))</x:f>
        <x:v>57742500</x:v>
      </x:c>
      <x:c r="J1669" s="22" t="n">
        <x:f>IF(I1669="","",I1669*H1669)</x:f>
        <x:v>10283939.249999998</x:v>
      </x:c>
      <x:c r="K1669" t="str">
        <x:f>IF(G1669="","MISSING OEWS",IF(ISNUMBER(H1669),"MATCHED","MISSING WHARTON"))</x:f>
        <x:v>MATCHED</x:v>
      </x:c>
    </x:row>
    <x:row r="1670">
      <x:c r="A1670" t="str">
        <x:v>42</x:v>
      </x:c>
      <x:c r="B1670" t="str">
        <x:v>Wholesale Trade</x:v>
      </x:c>
      <x:c r="C1670" t="str">
        <x:v>17-3025</x:v>
      </x:c>
      <x:c r="D1670" t="str">
        <x:v>Environmental Engineering Technologists and Technicians</x:v>
      </x:c>
      <x:c r="E1670" s="22"/>
      <x:c r="F1670" s="22" t="n">
        <x:v>57140</x:v>
      </x:c>
      <x:c r="G1670" s="22" t="str">
        <x:f>IF(OR(E1670="",F1670=""),"",E1670*F1670)</x:f>
      </x:c>
      <x:c r="H1670" s="36" t="n">
        <x:v>0.46149999999999997</x:v>
      </x:c>
      <x:c r="I1670" s="22" t="str">
        <x:f>IF(G1670="","",IF(ISNUMBER(H1670),G1670,""))</x:f>
      </x:c>
      <x:c r="J1670" s="22" t="str">
        <x:f>IF(I1670="","",I1670*H1670)</x:f>
      </x:c>
      <x:c r="K1670" t="str">
        <x:f>IF(G1670="","MISSING OEWS",IF(ISNUMBER(H1670),"MATCHED","MISSING WHARTON"))</x:f>
        <x:v>MISSING OEWS</x:v>
      </x:c>
    </x:row>
    <x:row r="1671">
      <x:c r="A1671" t="str">
        <x:v>42</x:v>
      </x:c>
      <x:c r="B1671" t="str">
        <x:v>Wholesale Trade</x:v>
      </x:c>
      <x:c r="C1671" t="str">
        <x:v>17-3026</x:v>
      </x:c>
      <x:c r="D1671" t="str">
        <x:v>Industrial Engineering Technologists and Technicians</x:v>
      </x:c>
      <x:c r="E1671" s="22" t="n">
        <x:v>2040</x:v>
      </x:c>
      <x:c r="F1671" s="22" t="n">
        <x:v>73210</x:v>
      </x:c>
      <x:c r="G1671" s="22" t="n">
        <x:f>IF(OR(E1671="",F1671=""),"",E1671*F1671)</x:f>
        <x:v>149348400</x:v>
      </x:c>
      <x:c r="H1671" s="36" t="n">
        <x:v>0.28550000000000003</x:v>
      </x:c>
      <x:c r="I1671" s="22" t="n">
        <x:f>IF(G1671="","",IF(ISNUMBER(H1671),G1671,""))</x:f>
        <x:v>149348400</x:v>
      </x:c>
      <x:c r="J1671" s="22" t="n">
        <x:f>IF(I1671="","",I1671*H1671)</x:f>
        <x:v>42638968.2</x:v>
      </x:c>
      <x:c r="K1671" t="str">
        <x:f>IF(G1671="","MISSING OEWS",IF(ISNUMBER(H1671),"MATCHED","MISSING WHARTON"))</x:f>
        <x:v>MATCHED</x:v>
      </x:c>
    </x:row>
    <x:row r="1672">
      <x:c r="A1672" t="str">
        <x:v>42</x:v>
      </x:c>
      <x:c r="B1672" t="str">
        <x:v>Wholesale Trade</x:v>
      </x:c>
      <x:c r="C1672" t="str">
        <x:v>17-3027</x:v>
      </x:c>
      <x:c r="D1672" t="str">
        <x:v>Mechanical Engineering Technologists and Technicians</x:v>
      </x:c>
      <x:c r="E1672" s="22" t="n">
        <x:v>1420</x:v>
      </x:c>
      <x:c r="F1672" s="22" t="n">
        <x:v>67820</x:v>
      </x:c>
      <x:c r="G1672" s="22" t="n">
        <x:f>IF(OR(E1672="",F1672=""),"",E1672*F1672)</x:f>
        <x:v>96304400</x:v>
      </x:c>
      <x:c r="H1672" s="36" t="n">
        <x:v>0.3125</x:v>
      </x:c>
      <x:c r="I1672" s="22" t="n">
        <x:f>IF(G1672="","",IF(ISNUMBER(H1672),G1672,""))</x:f>
        <x:v>96304400</x:v>
      </x:c>
      <x:c r="J1672" s="22" t="n">
        <x:f>IF(I1672="","",I1672*H1672)</x:f>
        <x:v>30095125</x:v>
      </x:c>
      <x:c r="K1672" t="str">
        <x:f>IF(G1672="","MISSING OEWS",IF(ISNUMBER(H1672),"MATCHED","MISSING WHARTON"))</x:f>
        <x:v>MATCHED</x:v>
      </x:c>
    </x:row>
    <x:row r="1673">
      <x:c r="A1673" t="str">
        <x:v>42</x:v>
      </x:c>
      <x:c r="B1673" t="str">
        <x:v>Wholesale Trade</x:v>
      </x:c>
      <x:c r="C1673" t="str">
        <x:v>17-3028</x:v>
      </x:c>
      <x:c r="D1673" t="str">
        <x:v>Calibration Technologists and Technicians</x:v>
      </x:c>
      <x:c r="E1673" s="22" t="n">
        <x:v>1460</x:v>
      </x:c>
      <x:c r="F1673" s="22" t="n">
        <x:v>64340</x:v>
      </x:c>
      <x:c r="G1673" s="22" t="n">
        <x:f>IF(OR(E1673="",F1673=""),"",E1673*F1673)</x:f>
        <x:v>93936400</x:v>
      </x:c>
      <x:c r="H1673" s="36" t="n">
        <x:v>0.17329999999999998</x:v>
      </x:c>
      <x:c r="I1673" s="22" t="n">
        <x:f>IF(G1673="","",IF(ISNUMBER(H1673),G1673,""))</x:f>
        <x:v>93936400</x:v>
      </x:c>
      <x:c r="J1673" s="22" t="n">
        <x:f>IF(I1673="","",I1673*H1673)</x:f>
        <x:v>16279178.12</x:v>
      </x:c>
      <x:c r="K1673" t="str">
        <x:f>IF(G1673="","MISSING OEWS",IF(ISNUMBER(H1673),"MATCHED","MISSING WHARTON"))</x:f>
        <x:v>MATCHED</x:v>
      </x:c>
    </x:row>
    <x:row r="1674">
      <x:c r="A1674" t="str">
        <x:v>42</x:v>
      </x:c>
      <x:c r="B1674" t="str">
        <x:v>Wholesale Trade</x:v>
      </x:c>
      <x:c r="C1674" t="str">
        <x:v>17-3029</x:v>
      </x:c>
      <x:c r="D1674" t="str">
        <x:v>Engineering Technologists and Technicians, Except Drafters, All Other</x:v>
      </x:c>
      <x:c r="E1674" s="22" t="n">
        <x:v>840</x:v>
      </x:c>
      <x:c r="F1674" s="22" t="n">
        <x:v>67170</x:v>
      </x:c>
      <x:c r="G1674" s="22" t="n">
        <x:f>IF(OR(E1674="",F1674=""),"",E1674*F1674)</x:f>
        <x:v>56422800</x:v>
      </x:c>
      <x:c r="H1674" s="36" t="n">
        <x:v>0.1404</x:v>
      </x:c>
      <x:c r="I1674" s="22" t="n">
        <x:f>IF(G1674="","",IF(ISNUMBER(H1674),G1674,""))</x:f>
        <x:v>56422800</x:v>
      </x:c>
      <x:c r="J1674" s="22" t="n">
        <x:f>IF(I1674="","",I1674*H1674)</x:f>
        <x:v>7921761.12</x:v>
      </x:c>
      <x:c r="K1674" t="str">
        <x:f>IF(G1674="","MISSING OEWS",IF(ISNUMBER(H1674),"MATCHED","MISSING WHARTON"))</x:f>
        <x:v>MATCHED</x:v>
      </x:c>
    </x:row>
    <x:row r="1675">
      <x:c r="A1675" t="str">
        <x:v>42</x:v>
      </x:c>
      <x:c r="B1675" t="str">
        <x:v>Wholesale Trade</x:v>
      </x:c>
      <x:c r="C1675" t="str">
        <x:v>19-1011</x:v>
      </x:c>
      <x:c r="D1675" t="str">
        <x:v>Animal Scientists</x:v>
      </x:c>
      <x:c r="E1675" s="22" t="n">
        <x:v>230</x:v>
      </x:c>
      <x:c r="F1675" s="22" t="n">
        <x:v>135180</x:v>
      </x:c>
      <x:c r="G1675" s="22" t="n">
        <x:f>IF(OR(E1675="",F1675=""),"",E1675*F1675)</x:f>
        <x:v>31091400</x:v>
      </x:c>
      <x:c r="H1675" s="36" t="n">
        <x:v>0.23329999999999998</x:v>
      </x:c>
      <x:c r="I1675" s="22" t="n">
        <x:f>IF(G1675="","",IF(ISNUMBER(H1675),G1675,""))</x:f>
        <x:v>31091400</x:v>
      </x:c>
      <x:c r="J1675" s="22" t="n">
        <x:f>IF(I1675="","",I1675*H1675)</x:f>
        <x:v>7253623.619999999</x:v>
      </x:c>
      <x:c r="K1675" t="str">
        <x:f>IF(G1675="","MISSING OEWS",IF(ISNUMBER(H1675),"MATCHED","MISSING WHARTON"))</x:f>
        <x:v>MATCHED</x:v>
      </x:c>
    </x:row>
    <x:row r="1676">
      <x:c r="A1676" t="str">
        <x:v>42</x:v>
      </x:c>
      <x:c r="B1676" t="str">
        <x:v>Wholesale Trade</x:v>
      </x:c>
      <x:c r="C1676" t="str">
        <x:v>19-1012</x:v>
      </x:c>
      <x:c r="D1676" t="str">
        <x:v>Food Scientists and Technologists</x:v>
      </x:c>
      <x:c r="E1676" s="22" t="n">
        <x:v>980</x:v>
      </x:c>
      <x:c r="F1676" s="22" t="n">
        <x:v>104780</x:v>
      </x:c>
      <x:c r="G1676" s="22" t="n">
        <x:f>IF(OR(E1676="",F1676=""),"",E1676*F1676)</x:f>
        <x:v>102684400</x:v>
      </x:c>
      <x:c r="H1676" s="36" t="n">
        <x:v>0.12689999999999999</x:v>
      </x:c>
      <x:c r="I1676" s="22" t="n">
        <x:f>IF(G1676="","",IF(ISNUMBER(H1676),G1676,""))</x:f>
        <x:v>102684400</x:v>
      </x:c>
      <x:c r="J1676" s="22" t="n">
        <x:f>IF(I1676="","",I1676*H1676)</x:f>
        <x:v>13030650.359999998</x:v>
      </x:c>
      <x:c r="K1676" t="str">
        <x:f>IF(G1676="","MISSING OEWS",IF(ISNUMBER(H1676),"MATCHED","MISSING WHARTON"))</x:f>
        <x:v>MATCHED</x:v>
      </x:c>
    </x:row>
    <x:row r="1677">
      <x:c r="A1677" t="str">
        <x:v>42</x:v>
      </x:c>
      <x:c r="B1677" t="str">
        <x:v>Wholesale Trade</x:v>
      </x:c>
      <x:c r="C1677" t="str">
        <x:v>19-1013</x:v>
      </x:c>
      <x:c r="D1677" t="str">
        <x:v>Soil and Plant Scientists</x:v>
      </x:c>
      <x:c r="E1677" s="22" t="n">
        <x:v>2240</x:v>
      </x:c>
      <x:c r="F1677" s="22" t="n">
        <x:v>98300</x:v>
      </x:c>
      <x:c r="G1677" s="22" t="n">
        <x:f>IF(OR(E1677="",F1677=""),"",E1677*F1677)</x:f>
        <x:v>220192000</x:v>
      </x:c>
      <x:c r="H1677" s="36" t="n">
        <x:v>0.0519</x:v>
      </x:c>
      <x:c r="I1677" s="22" t="n">
        <x:f>IF(G1677="","",IF(ISNUMBER(H1677),G1677,""))</x:f>
        <x:v>220192000</x:v>
      </x:c>
      <x:c r="J1677" s="22" t="n">
        <x:f>IF(I1677="","",I1677*H1677)</x:f>
        <x:v>11427964.8</x:v>
      </x:c>
      <x:c r="K1677" t="str">
        <x:f>IF(G1677="","MISSING OEWS",IF(ISNUMBER(H1677),"MATCHED","MISSING WHARTON"))</x:f>
        <x:v>MATCHED</x:v>
      </x:c>
    </x:row>
    <x:row r="1678">
      <x:c r="A1678" t="str">
        <x:v>42</x:v>
      </x:c>
      <x:c r="B1678" t="str">
        <x:v>Wholesale Trade</x:v>
      </x:c>
      <x:c r="C1678" t="str">
        <x:v>19-1021</x:v>
      </x:c>
      <x:c r="D1678" t="str">
        <x:v>Biochemists and Biophysicists</x:v>
      </x:c>
      <x:c r="E1678" s="22" t="n">
        <x:v>730</x:v>
      </x:c>
      <x:c r="F1678" s="22" t="n">
        <x:v>151080</x:v>
      </x:c>
      <x:c r="G1678" s="22" t="n">
        <x:f>IF(OR(E1678="",F1678=""),"",E1678*F1678)</x:f>
        <x:v>110288400</x:v>
      </x:c>
      <x:c r="H1678" s="36" t="n">
        <x:v>0.16670000000000001</x:v>
      </x:c>
      <x:c r="I1678" s="22" t="n">
        <x:f>IF(G1678="","",IF(ISNUMBER(H1678),G1678,""))</x:f>
        <x:v>110288400</x:v>
      </x:c>
      <x:c r="J1678" s="22" t="n">
        <x:f>IF(I1678="","",I1678*H1678)</x:f>
        <x:v>18385076.28</x:v>
      </x:c>
      <x:c r="K1678" t="str">
        <x:f>IF(G1678="","MISSING OEWS",IF(ISNUMBER(H1678),"MATCHED","MISSING WHARTON"))</x:f>
        <x:v>MATCHED</x:v>
      </x:c>
    </x:row>
    <x:row r="1679">
      <x:c r="A1679" t="str">
        <x:v>42</x:v>
      </x:c>
      <x:c r="B1679" t="str">
        <x:v>Wholesale Trade</x:v>
      </x:c>
      <x:c r="C1679" t="str">
        <x:v>19-1022</x:v>
      </x:c>
      <x:c r="D1679" t="str">
        <x:v>Microbiologists</x:v>
      </x:c>
      <x:c r="E1679" s="22" t="n">
        <x:v>290</x:v>
      </x:c>
      <x:c r="F1679" s="22" t="n">
        <x:v>94710</x:v>
      </x:c>
      <x:c r="G1679" s="22" t="n">
        <x:f>IF(OR(E1679="",F1679=""),"",E1679*F1679)</x:f>
        <x:v>27465900</x:v>
      </x:c>
      <x:c r="H1679" s="36" t="n">
        <x:v>0.05</x:v>
      </x:c>
      <x:c r="I1679" s="22" t="n">
        <x:f>IF(G1679="","",IF(ISNUMBER(H1679),G1679,""))</x:f>
        <x:v>27465900</x:v>
      </x:c>
      <x:c r="J1679" s="22" t="n">
        <x:f>IF(I1679="","",I1679*H1679)</x:f>
        <x:v>1373295</x:v>
      </x:c>
      <x:c r="K1679" t="str">
        <x:f>IF(G1679="","MISSING OEWS",IF(ISNUMBER(H1679),"MATCHED","MISSING WHARTON"))</x:f>
        <x:v>MATCHED</x:v>
      </x:c>
    </x:row>
    <x:row r="1680">
      <x:c r="A1680" t="str">
        <x:v>42</x:v>
      </x:c>
      <x:c r="B1680" t="str">
        <x:v>Wholesale Trade</x:v>
      </x:c>
      <x:c r="C1680" t="str">
        <x:v>19-1029</x:v>
      </x:c>
      <x:c r="D1680" t="str">
        <x:v>Biological Scientists, All Other</x:v>
      </x:c>
      <x:c r="E1680" s="22" t="n">
        <x:v>610</x:v>
      </x:c>
      <x:c r="F1680" s="22" t="n">
        <x:v>134020</x:v>
      </x:c>
      <x:c r="G1680" s="22" t="n">
        <x:f>IF(OR(E1680="",F1680=""),"",E1680*F1680)</x:f>
        <x:v>81752200</x:v>
      </x:c>
      <x:c r="H1680" s="36" t="n">
        <x:v>0.40369999999999995</x:v>
      </x:c>
      <x:c r="I1680" s="22" t="n">
        <x:f>IF(G1680="","",IF(ISNUMBER(H1680),G1680,""))</x:f>
        <x:v>81752200</x:v>
      </x:c>
      <x:c r="J1680" s="22" t="n">
        <x:f>IF(I1680="","",I1680*H1680)</x:f>
        <x:v>33003363.139999997</x:v>
      </x:c>
      <x:c r="K1680" t="str">
        <x:f>IF(G1680="","MISSING OEWS",IF(ISNUMBER(H1680),"MATCHED","MISSING WHARTON"))</x:f>
        <x:v>MATCHED</x:v>
      </x:c>
    </x:row>
    <x:row r="1681">
      <x:c r="A1681" t="str">
        <x:v>42</x:v>
      </x:c>
      <x:c r="B1681" t="str">
        <x:v>Wholesale Trade</x:v>
      </x:c>
      <x:c r="C1681" t="str">
        <x:v>19-1032</x:v>
      </x:c>
      <x:c r="D1681" t="str">
        <x:v>Foresters</x:v>
      </x:c>
      <x:c r="E1681" s="22" t="n">
        <x:v>260</x:v>
      </x:c>
      <x:c r="F1681" s="22" t="n">
        <x:v>81740</x:v>
      </x:c>
      <x:c r="G1681" s="22" t="n">
        <x:f>IF(OR(E1681="",F1681=""),"",E1681*F1681)</x:f>
        <x:v>21252400</x:v>
      </x:c>
      <x:c r="H1681" s="36" t="n">
        <x:v>0.055999999999999994</x:v>
      </x:c>
      <x:c r="I1681" s="22" t="n">
        <x:f>IF(G1681="","",IF(ISNUMBER(H1681),G1681,""))</x:f>
        <x:v>21252400</x:v>
      </x:c>
      <x:c r="J1681" s="22" t="n">
        <x:f>IF(I1681="","",I1681*H1681)</x:f>
        <x:v>1190134.4</x:v>
      </x:c>
      <x:c r="K1681" t="str">
        <x:f>IF(G1681="","MISSING OEWS",IF(ISNUMBER(H1681),"MATCHED","MISSING WHARTON"))</x:f>
        <x:v>MATCHED</x:v>
      </x:c>
    </x:row>
    <x:row r="1682">
      <x:c r="A1682" t="str">
        <x:v>42</x:v>
      </x:c>
      <x:c r="B1682" t="str">
        <x:v>Wholesale Trade</x:v>
      </x:c>
      <x:c r="C1682" t="str">
        <x:v>19-1041</x:v>
      </x:c>
      <x:c r="D1682" t="str">
        <x:v>Epidemiologists</x:v>
      </x:c>
      <x:c r="E1682" s="22" t="n">
        <x:v>70</x:v>
      </x:c>
      <x:c r="F1682" s="22" t="n">
        <x:v>143480</x:v>
      </x:c>
      <x:c r="G1682" s="22" t="n">
        <x:f>IF(OR(E1682="",F1682=""),"",E1682*F1682)</x:f>
        <x:v>10043600</x:v>
      </x:c>
      <x:c r="H1682" s="36" t="n">
        <x:v>0.3433</x:v>
      </x:c>
      <x:c r="I1682" s="22" t="n">
        <x:f>IF(G1682="","",IF(ISNUMBER(H1682),G1682,""))</x:f>
        <x:v>10043600</x:v>
      </x:c>
      <x:c r="J1682" s="22" t="n">
        <x:f>IF(I1682="","",I1682*H1682)</x:f>
        <x:v>3447967.88</x:v>
      </x:c>
      <x:c r="K1682" t="str">
        <x:f>IF(G1682="","MISSING OEWS",IF(ISNUMBER(H1682),"MATCHED","MISSING WHARTON"))</x:f>
        <x:v>MATCHED</x:v>
      </x:c>
    </x:row>
    <x:row r="1683">
      <x:c r="A1683" t="str">
        <x:v>42</x:v>
      </x:c>
      <x:c r="B1683" t="str">
        <x:v>Wholesale Trade</x:v>
      </x:c>
      <x:c r="C1683" t="str">
        <x:v>19-1042</x:v>
      </x:c>
      <x:c r="D1683" t="str">
        <x:v>Medical Scientists, Except Epidemiologists</x:v>
      </x:c>
      <x:c r="E1683" s="22" t="n">
        <x:v>6480</x:v>
      </x:c>
      <x:c r="F1683" s="22" t="n">
        <x:v>162150</x:v>
      </x:c>
      <x:c r="G1683" s="22" t="n">
        <x:f>IF(OR(E1683="",F1683=""),"",E1683*F1683)</x:f>
        <x:v>1050732000</x:v>
      </x:c>
      <x:c r="H1683" s="36" t="n">
        <x:v>0.1857</x:v>
      </x:c>
      <x:c r="I1683" s="22" t="n">
        <x:f>IF(G1683="","",IF(ISNUMBER(H1683),G1683,""))</x:f>
        <x:v>1050732000</x:v>
      </x:c>
      <x:c r="J1683" s="22" t="n">
        <x:f>IF(I1683="","",I1683*H1683)</x:f>
        <x:v>195120932.4</x:v>
      </x:c>
      <x:c r="K1683" t="str">
        <x:f>IF(G1683="","MISSING OEWS",IF(ISNUMBER(H1683),"MATCHED","MISSING WHARTON"))</x:f>
        <x:v>MATCHED</x:v>
      </x:c>
    </x:row>
    <x:row r="1684">
      <x:c r="A1684" t="str">
        <x:v>42</x:v>
      </x:c>
      <x:c r="B1684" t="str">
        <x:v>Wholesale Trade</x:v>
      </x:c>
      <x:c r="C1684" t="str">
        <x:v>19-1099</x:v>
      </x:c>
      <x:c r="D1684" t="str">
        <x:v>Life Scientists, All Other</x:v>
      </x:c>
      <x:c r="E1684" s="22" t="n">
        <x:v>240</x:v>
      </x:c>
      <x:c r="F1684" s="22" t="n">
        <x:v>117470</x:v>
      </x:c>
      <x:c r="G1684" s="22" t="n">
        <x:f>IF(OR(E1684="",F1684=""),"",E1684*F1684)</x:f>
        <x:v>28192800</x:v>
      </x:c>
      <x:c r="H1684" s="36"/>
      <x:c r="I1684" s="22" t="str">
        <x:f>IF(G1684="","",IF(ISNUMBER(H1684),G1684,""))</x:f>
      </x:c>
      <x:c r="J1684" s="22" t="str">
        <x:f>IF(I1684="","",I1684*H1684)</x:f>
      </x:c>
      <x:c r="K1684" t="str">
        <x:f>IF(G1684="","MISSING OEWS",IF(ISNUMBER(H1684),"MATCHED","MISSING WHARTON"))</x:f>
        <x:v>MISSING WHARTON</x:v>
      </x:c>
    </x:row>
    <x:row r="1685">
      <x:c r="A1685" t="str">
        <x:v>42</x:v>
      </x:c>
      <x:c r="B1685" t="str">
        <x:v>Wholesale Trade</x:v>
      </x:c>
      <x:c r="C1685" t="str">
        <x:v>19-2012</x:v>
      </x:c>
      <x:c r="D1685" t="str">
        <x:v>Physicists</x:v>
      </x:c>
      <x:c r="E1685" s="22"/>
      <x:c r="F1685" s="22" t="n">
        <x:v>214710</x:v>
      </x:c>
      <x:c r="G1685" s="22" t="str">
        <x:f>IF(OR(E1685="",F1685=""),"",E1685*F1685)</x:f>
      </x:c>
      <x:c r="H1685" s="36" t="n">
        <x:v>0.44</x:v>
      </x:c>
      <x:c r="I1685" s="22" t="str">
        <x:f>IF(G1685="","",IF(ISNUMBER(H1685),G1685,""))</x:f>
      </x:c>
      <x:c r="J1685" s="22" t="str">
        <x:f>IF(I1685="","",I1685*H1685)</x:f>
      </x:c>
      <x:c r="K1685" t="str">
        <x:f>IF(G1685="","MISSING OEWS",IF(ISNUMBER(H1685),"MATCHED","MISSING WHARTON"))</x:f>
        <x:v>MISSING OEWS</x:v>
      </x:c>
    </x:row>
    <x:row r="1686">
      <x:c r="A1686" t="str">
        <x:v>42</x:v>
      </x:c>
      <x:c r="B1686" t="str">
        <x:v>Wholesale Trade</x:v>
      </x:c>
      <x:c r="C1686" t="str">
        <x:v>19-2031</x:v>
      </x:c>
      <x:c r="D1686" t="str">
        <x:v>Chemists</x:v>
      </x:c>
      <x:c r="E1686" s="22" t="n">
        <x:v>3460</x:v>
      </x:c>
      <x:c r="F1686" s="22" t="n">
        <x:v>104940</x:v>
      </x:c>
      <x:c r="G1686" s="22" t="n">
        <x:f>IF(OR(E1686="",F1686=""),"",E1686*F1686)</x:f>
        <x:v>363092400</x:v>
      </x:c>
      <x:c r="H1686" s="36" t="n">
        <x:v>0.1808</x:v>
      </x:c>
      <x:c r="I1686" s="22" t="n">
        <x:f>IF(G1686="","",IF(ISNUMBER(H1686),G1686,""))</x:f>
        <x:v>363092400</x:v>
      </x:c>
      <x:c r="J1686" s="22" t="n">
        <x:f>IF(I1686="","",I1686*H1686)</x:f>
        <x:v>65647105.919999994</x:v>
      </x:c>
      <x:c r="K1686" t="str">
        <x:f>IF(G1686="","MISSING OEWS",IF(ISNUMBER(H1686),"MATCHED","MISSING WHARTON"))</x:f>
        <x:v>MATCHED</x:v>
      </x:c>
    </x:row>
    <x:row r="1687">
      <x:c r="A1687" t="str">
        <x:v>42</x:v>
      </x:c>
      <x:c r="B1687" t="str">
        <x:v>Wholesale Trade</x:v>
      </x:c>
      <x:c r="C1687" t="str">
        <x:v>19-2032</x:v>
      </x:c>
      <x:c r="D1687" t="str">
        <x:v>Materials Scientists</x:v>
      </x:c>
      <x:c r="E1687" s="22" t="n">
        <x:v>260</x:v>
      </x:c>
      <x:c r="F1687" s="22" t="n">
        <x:v>114630</x:v>
      </x:c>
      <x:c r="G1687" s="22" t="n">
        <x:f>IF(OR(E1687="",F1687=""),"",E1687*F1687)</x:f>
        <x:v>29803800</x:v>
      </x:c>
      <x:c r="H1687" s="36" t="n">
        <x:v>0.20620000000000002</x:v>
      </x:c>
      <x:c r="I1687" s="22" t="n">
        <x:f>IF(G1687="","",IF(ISNUMBER(H1687),G1687,""))</x:f>
        <x:v>29803800</x:v>
      </x:c>
      <x:c r="J1687" s="22" t="n">
        <x:f>IF(I1687="","",I1687*H1687)</x:f>
        <x:v>6145543.5600000005</x:v>
      </x:c>
      <x:c r="K1687" t="str">
        <x:f>IF(G1687="","MISSING OEWS",IF(ISNUMBER(H1687),"MATCHED","MISSING WHARTON"))</x:f>
        <x:v>MATCHED</x:v>
      </x:c>
    </x:row>
    <x:row r="1688">
      <x:c r="A1688" t="str">
        <x:v>42</x:v>
      </x:c>
      <x:c r="B1688" t="str">
        <x:v>Wholesale Trade</x:v>
      </x:c>
      <x:c r="C1688" t="str">
        <x:v>19-2041</x:v>
      </x:c>
      <x:c r="D1688" t="str">
        <x:v>Environmental Scientists and Specialists, Including Health</x:v>
      </x:c>
      <x:c r="E1688" s="22" t="n">
        <x:v>190</x:v>
      </x:c>
      <x:c r="F1688" s="22" t="n">
        <x:v>119270</x:v>
      </x:c>
      <x:c r="G1688" s="22" t="n">
        <x:f>IF(OR(E1688="",F1688=""),"",E1688*F1688)</x:f>
        <x:v>22661300</x:v>
      </x:c>
      <x:c r="H1688" s="36" t="n">
        <x:v>0.46619999999999995</x:v>
      </x:c>
      <x:c r="I1688" s="22" t="n">
        <x:f>IF(G1688="","",IF(ISNUMBER(H1688),G1688,""))</x:f>
        <x:v>22661300</x:v>
      </x:c>
      <x:c r="J1688" s="22" t="n">
        <x:f>IF(I1688="","",I1688*H1688)</x:f>
        <x:v>10564698.059999999</x:v>
      </x:c>
      <x:c r="K1688" t="str">
        <x:f>IF(G1688="","MISSING OEWS",IF(ISNUMBER(H1688),"MATCHED","MISSING WHARTON"))</x:f>
        <x:v>MATCHED</x:v>
      </x:c>
    </x:row>
    <x:row r="1689">
      <x:c r="A1689" t="str">
        <x:v>42</x:v>
      </x:c>
      <x:c r="B1689" t="str">
        <x:v>Wholesale Trade</x:v>
      </x:c>
      <x:c r="C1689" t="str">
        <x:v>19-2042</x:v>
      </x:c>
      <x:c r="D1689" t="str">
        <x:v>Geoscientists, Except Hydrologists and Geographers</x:v>
      </x:c>
      <x:c r="E1689" s="22" t="n">
        <x:v>30</x:v>
      </x:c>
      <x:c r="F1689" s="22" t="n">
        <x:v>118070</x:v>
      </x:c>
      <x:c r="G1689" s="22" t="n">
        <x:f>IF(OR(E1689="",F1689=""),"",E1689*F1689)</x:f>
        <x:v>3542100</x:v>
      </x:c>
      <x:c r="H1689" s="36" t="n">
        <x:v>0.2937</x:v>
      </x:c>
      <x:c r="I1689" s="22" t="n">
        <x:f>IF(G1689="","",IF(ISNUMBER(H1689),G1689,""))</x:f>
        <x:v>3542100</x:v>
      </x:c>
      <x:c r="J1689" s="22" t="n">
        <x:f>IF(I1689="","",I1689*H1689)</x:f>
        <x:v>1040314.77</x:v>
      </x:c>
      <x:c r="K1689" t="str">
        <x:f>IF(G1689="","MISSING OEWS",IF(ISNUMBER(H1689),"MATCHED","MISSING WHARTON"))</x:f>
        <x:v>MATCHED</x:v>
      </x:c>
    </x:row>
    <x:row r="1690">
      <x:c r="A1690" t="str">
        <x:v>42</x:v>
      </x:c>
      <x:c r="B1690" t="str">
        <x:v>Wholesale Trade</x:v>
      </x:c>
      <x:c r="C1690" t="str">
        <x:v>19-2099</x:v>
      </x:c>
      <x:c r="D1690" t="str">
        <x:v>Physical Scientists, All Other</x:v>
      </x:c>
      <x:c r="E1690" s="22" t="n">
        <x:v>90</x:v>
      </x:c>
      <x:c r="F1690" s="22" t="n">
        <x:v>136190</x:v>
      </x:c>
      <x:c r="G1690" s="22" t="n">
        <x:f>IF(OR(E1690="",F1690=""),"",E1690*F1690)</x:f>
        <x:v>12257100</x:v>
      </x:c>
      <x:c r="H1690" s="36" t="n">
        <x:v>0.5312</x:v>
      </x:c>
      <x:c r="I1690" s="22" t="n">
        <x:f>IF(G1690="","",IF(ISNUMBER(H1690),G1690,""))</x:f>
        <x:v>12257100</x:v>
      </x:c>
      <x:c r="J1690" s="22" t="n">
        <x:f>IF(I1690="","",I1690*H1690)</x:f>
        <x:v>6510971.5200000005</x:v>
      </x:c>
      <x:c r="K1690" t="str">
        <x:f>IF(G1690="","MISSING OEWS",IF(ISNUMBER(H1690),"MATCHED","MISSING WHARTON"))</x:f>
        <x:v>MATCHED</x:v>
      </x:c>
    </x:row>
    <x:row r="1691">
      <x:c r="A1691" t="str">
        <x:v>42</x:v>
      </x:c>
      <x:c r="B1691" t="str">
        <x:v>Wholesale Trade</x:v>
      </x:c>
      <x:c r="C1691" t="str">
        <x:v>19-3011</x:v>
      </x:c>
      <x:c r="D1691" t="str">
        <x:v>Economists</x:v>
      </x:c>
      <x:c r="E1691" s="22" t="n">
        <x:v>40</x:v>
      </x:c>
      <x:c r="F1691" s="22" t="n">
        <x:v>190140</x:v>
      </x:c>
      <x:c r="G1691" s="22" t="n">
        <x:f>IF(OR(E1691="",F1691=""),"",E1691*F1691)</x:f>
        <x:v>7605600</x:v>
      </x:c>
      <x:c r="H1691" s="36" t="n">
        <x:v>0.5271</x:v>
      </x:c>
      <x:c r="I1691" s="22" t="n">
        <x:f>IF(G1691="","",IF(ISNUMBER(H1691),G1691,""))</x:f>
        <x:v>7605600</x:v>
      </x:c>
      <x:c r="J1691" s="22" t="n">
        <x:f>IF(I1691="","",I1691*H1691)</x:f>
        <x:v>4008911.7600000002</x:v>
      </x:c>
      <x:c r="K1691" t="str">
        <x:f>IF(G1691="","MISSING OEWS",IF(ISNUMBER(H1691),"MATCHED","MISSING WHARTON"))</x:f>
        <x:v>MATCHED</x:v>
      </x:c>
    </x:row>
    <x:row r="1692">
      <x:c r="A1692" t="str">
        <x:v>42</x:v>
      </x:c>
      <x:c r="B1692" t="str">
        <x:v>Wholesale Trade</x:v>
      </x:c>
      <x:c r="C1692" t="str">
        <x:v>19-3099</x:v>
      </x:c>
      <x:c r="D1692" t="str">
        <x:v>Social Scientists and Related Workers, All Other</x:v>
      </x:c>
      <x:c r="E1692" s="22" t="n">
        <x:v>60</x:v>
      </x:c>
      <x:c r="F1692" s="22" t="n">
        <x:v>89970</x:v>
      </x:c>
      <x:c r="G1692" s="22" t="n">
        <x:f>IF(OR(E1692="",F1692=""),"",E1692*F1692)</x:f>
        <x:v>5398200</x:v>
      </x:c>
      <x:c r="H1692" s="36" t="n">
        <x:v>0.5545</x:v>
      </x:c>
      <x:c r="I1692" s="22" t="n">
        <x:f>IF(G1692="","",IF(ISNUMBER(H1692),G1692,""))</x:f>
        <x:v>5398200</x:v>
      </x:c>
      <x:c r="J1692" s="22" t="n">
        <x:f>IF(I1692="","",I1692*H1692)</x:f>
        <x:v>2993301.9</x:v>
      </x:c>
      <x:c r="K1692" t="str">
        <x:f>IF(G1692="","MISSING OEWS",IF(ISNUMBER(H1692),"MATCHED","MISSING WHARTON"))</x:f>
        <x:v>MATCHED</x:v>
      </x:c>
    </x:row>
    <x:row r="1693">
      <x:c r="A1693" t="str">
        <x:v>42</x:v>
      </x:c>
      <x:c r="B1693" t="str">
        <x:v>Wholesale Trade</x:v>
      </x:c>
      <x:c r="C1693" t="str">
        <x:v>19-4012</x:v>
      </x:c>
      <x:c r="D1693" t="str">
        <x:v>Agricultural Technicians</x:v>
      </x:c>
      <x:c r="E1693" s="22" t="n">
        <x:v>2640</x:v>
      </x:c>
      <x:c r="F1693" s="22" t="n">
        <x:v>59060</x:v>
      </x:c>
      <x:c r="G1693" s="22" t="n">
        <x:f>IF(OR(E1693="",F1693=""),"",E1693*F1693)</x:f>
        <x:v>155918400</x:v>
      </x:c>
      <x:c r="H1693" s="36" t="n">
        <x:v>0.374</x:v>
      </x:c>
      <x:c r="I1693" s="22" t="n">
        <x:f>IF(G1693="","",IF(ISNUMBER(H1693),G1693,""))</x:f>
        <x:v>155918400</x:v>
      </x:c>
      <x:c r="J1693" s="22" t="n">
        <x:f>IF(I1693="","",I1693*H1693)</x:f>
        <x:v>58313481.6</x:v>
      </x:c>
      <x:c r="K1693" t="str">
        <x:f>IF(G1693="","MISSING OEWS",IF(ISNUMBER(H1693),"MATCHED","MISSING WHARTON"))</x:f>
        <x:v>MATCHED</x:v>
      </x:c>
    </x:row>
    <x:row r="1694">
      <x:c r="A1694" t="str">
        <x:v>42</x:v>
      </x:c>
      <x:c r="B1694" t="str">
        <x:v>Wholesale Trade</x:v>
      </x:c>
      <x:c r="C1694" t="str">
        <x:v>19-4013</x:v>
      </x:c>
      <x:c r="D1694" t="str">
        <x:v>Food Science Technicians</x:v>
      </x:c>
      <x:c r="E1694" s="22" t="n">
        <x:v>820</x:v>
      </x:c>
      <x:c r="F1694" s="22" t="n">
        <x:v>63330</x:v>
      </x:c>
      <x:c r="G1694" s="22" t="n">
        <x:f>IF(OR(E1694="",F1694=""),"",E1694*F1694)</x:f>
        <x:v>51930600</x:v>
      </x:c>
      <x:c r="H1694" s="36" t="n">
        <x:v>0.2969</x:v>
      </x:c>
      <x:c r="I1694" s="22" t="n">
        <x:f>IF(G1694="","",IF(ISNUMBER(H1694),G1694,""))</x:f>
        <x:v>51930600</x:v>
      </x:c>
      <x:c r="J1694" s="22" t="n">
        <x:f>IF(I1694="","",I1694*H1694)</x:f>
        <x:v>15418195.14</x:v>
      </x:c>
      <x:c r="K1694" t="str">
        <x:f>IF(G1694="","MISSING OEWS",IF(ISNUMBER(H1694),"MATCHED","MISSING WHARTON"))</x:f>
        <x:v>MATCHED</x:v>
      </x:c>
    </x:row>
    <x:row r="1695">
      <x:c r="A1695" t="str">
        <x:v>42</x:v>
      </x:c>
      <x:c r="B1695" t="str">
        <x:v>Wholesale Trade</x:v>
      </x:c>
      <x:c r="C1695" t="str">
        <x:v>19-4021</x:v>
      </x:c>
      <x:c r="D1695" t="str">
        <x:v>Biological Technicians</x:v>
      </x:c>
      <x:c r="E1695" s="22" t="n">
        <x:v>230</x:v>
      </x:c>
      <x:c r="F1695" s="22" t="n">
        <x:v>53310</x:v>
      </x:c>
      <x:c r="G1695" s="22" t="n">
        <x:f>IF(OR(E1695="",F1695=""),"",E1695*F1695)</x:f>
        <x:v>12261300</x:v>
      </x:c>
      <x:c r="H1695" s="36" t="n">
        <x:v>0.2778</x:v>
      </x:c>
      <x:c r="I1695" s="22" t="n">
        <x:f>IF(G1695="","",IF(ISNUMBER(H1695),G1695,""))</x:f>
        <x:v>12261300</x:v>
      </x:c>
      <x:c r="J1695" s="22" t="n">
        <x:f>IF(I1695="","",I1695*H1695)</x:f>
        <x:v>3406189.1399999997</x:v>
      </x:c>
      <x:c r="K1695" t="str">
        <x:f>IF(G1695="","MISSING OEWS",IF(ISNUMBER(H1695),"MATCHED","MISSING WHARTON"))</x:f>
        <x:v>MATCHED</x:v>
      </x:c>
    </x:row>
    <x:row r="1696">
      <x:c r="A1696" t="str">
        <x:v>42</x:v>
      </x:c>
      <x:c r="B1696" t="str">
        <x:v>Wholesale Trade</x:v>
      </x:c>
      <x:c r="C1696" t="str">
        <x:v>19-4031</x:v>
      </x:c>
      <x:c r="D1696" t="str">
        <x:v>Chemical Technicians</x:v>
      </x:c>
      <x:c r="E1696" s="22" t="n">
        <x:v>3650</x:v>
      </x:c>
      <x:c r="F1696" s="22" t="n">
        <x:v>66170</x:v>
      </x:c>
      <x:c r="G1696" s="22" t="n">
        <x:f>IF(OR(E1696="",F1696=""),"",E1696*F1696)</x:f>
        <x:v>241520500</x:v>
      </x:c>
      <x:c r="H1696" s="36" t="n">
        <x:v>0.25</x:v>
      </x:c>
      <x:c r="I1696" s="22" t="n">
        <x:f>IF(G1696="","",IF(ISNUMBER(H1696),G1696,""))</x:f>
        <x:v>241520500</x:v>
      </x:c>
      <x:c r="J1696" s="22" t="n">
        <x:f>IF(I1696="","",I1696*H1696)</x:f>
        <x:v>60380125</x:v>
      </x:c>
      <x:c r="K1696" t="str">
        <x:f>IF(G1696="","MISSING OEWS",IF(ISNUMBER(H1696),"MATCHED","MISSING WHARTON"))</x:f>
        <x:v>MATCHED</x:v>
      </x:c>
    </x:row>
    <x:row r="1697">
      <x:c r="A1697" t="str">
        <x:v>42</x:v>
      </x:c>
      <x:c r="B1697" t="str">
        <x:v>Wholesale Trade</x:v>
      </x:c>
      <x:c r="C1697" t="str">
        <x:v>19-4042</x:v>
      </x:c>
      <x:c r="D1697" t="str">
        <x:v>Environmental Science and Protection Technicians, Including Health</x:v>
      </x:c>
      <x:c r="E1697" s="22"/>
      <x:c r="F1697" s="22" t="n">
        <x:v>66260</x:v>
      </x:c>
      <x:c r="G1697" s="22" t="str">
        <x:f>IF(OR(E1697="",F1697=""),"",E1697*F1697)</x:f>
      </x:c>
      <x:c r="H1697" s="36" t="n">
        <x:v>0.2635</x:v>
      </x:c>
      <x:c r="I1697" s="22" t="str">
        <x:f>IF(G1697="","",IF(ISNUMBER(H1697),G1697,""))</x:f>
      </x:c>
      <x:c r="J1697" s="22" t="str">
        <x:f>IF(I1697="","",I1697*H1697)</x:f>
      </x:c>
      <x:c r="K1697" t="str">
        <x:f>IF(G1697="","MISSING OEWS",IF(ISNUMBER(H1697),"MATCHED","MISSING WHARTON"))</x:f>
        <x:v>MISSING OEWS</x:v>
      </x:c>
    </x:row>
    <x:row r="1698">
      <x:c r="A1698" t="str">
        <x:v>42</x:v>
      </x:c>
      <x:c r="B1698" t="str">
        <x:v>Wholesale Trade</x:v>
      </x:c>
      <x:c r="C1698" t="str">
        <x:v>19-4043</x:v>
      </x:c>
      <x:c r="D1698" t="str">
        <x:v>Geological Technicians, Except Hydrologic Technicians</x:v>
      </x:c>
      <x:c r="E1698" s="22" t="n">
        <x:v>70</x:v>
      </x:c>
      <x:c r="F1698" s="22" t="n">
        <x:v>48530</x:v>
      </x:c>
      <x:c r="G1698" s="22" t="n">
        <x:f>IF(OR(E1698="",F1698=""),"",E1698*F1698)</x:f>
        <x:v>3397100</x:v>
      </x:c>
      <x:c r="H1698" s="36" t="n">
        <x:v>0.3617</x:v>
      </x:c>
      <x:c r="I1698" s="22" t="n">
        <x:f>IF(G1698="","",IF(ISNUMBER(H1698),G1698,""))</x:f>
        <x:v>3397100</x:v>
      </x:c>
      <x:c r="J1698" s="22" t="n">
        <x:f>IF(I1698="","",I1698*H1698)</x:f>
        <x:v>1228731.07</x:v>
      </x:c>
      <x:c r="K1698" t="str">
        <x:f>IF(G1698="","MISSING OEWS",IF(ISNUMBER(H1698),"MATCHED","MISSING WHARTON"))</x:f>
        <x:v>MATCHED</x:v>
      </x:c>
    </x:row>
    <x:row r="1699">
      <x:c r="A1699" t="str">
        <x:v>42</x:v>
      </x:c>
      <x:c r="B1699" t="str">
        <x:v>Wholesale Trade</x:v>
      </x:c>
      <x:c r="C1699" t="str">
        <x:v>19-4044</x:v>
      </x:c>
      <x:c r="D1699" t="str">
        <x:v>Hydrologic Technicians</x:v>
      </x:c>
      <x:c r="E1699" s="22"/>
      <x:c r="F1699" s="22" t="n">
        <x:v>29690</x:v>
      </x:c>
      <x:c r="G1699" s="22" t="str">
        <x:f>IF(OR(E1699="",F1699=""),"",E1699*F1699)</x:f>
      </x:c>
      <x:c r="H1699" s="36" t="n">
        <x:v>0.4562</x:v>
      </x:c>
      <x:c r="I1699" s="22" t="str">
        <x:f>IF(G1699="","",IF(ISNUMBER(H1699),G1699,""))</x:f>
      </x:c>
      <x:c r="J1699" s="22" t="str">
        <x:f>IF(I1699="","",I1699*H1699)</x:f>
      </x:c>
      <x:c r="K1699" t="str">
        <x:f>IF(G1699="","MISSING OEWS",IF(ISNUMBER(H1699),"MATCHED","MISSING WHARTON"))</x:f>
        <x:v>MISSING OEWS</x:v>
      </x:c>
    </x:row>
    <x:row r="1700">
      <x:c r="A1700" t="str">
        <x:v>42</x:v>
      </x:c>
      <x:c r="B1700" t="str">
        <x:v>Wholesale Trade</x:v>
      </x:c>
      <x:c r="C1700" t="str">
        <x:v>19-4099</x:v>
      </x:c>
      <x:c r="D1700" t="str">
        <x:v>Life, Physical, and Social Science Technicians, All Other</x:v>
      </x:c>
      <x:c r="E1700" s="22" t="n">
        <x:v>1240</x:v>
      </x:c>
      <x:c r="F1700" s="22" t="n">
        <x:v>66900</x:v>
      </x:c>
      <x:c r="G1700" s="22" t="n">
        <x:f>IF(OR(E1700="",F1700=""),"",E1700*F1700)</x:f>
        <x:v>82956000</x:v>
      </x:c>
      <x:c r="H1700" s="36" t="n">
        <x:v>0.5519</x:v>
      </x:c>
      <x:c r="I1700" s="22" t="n">
        <x:f>IF(G1700="","",IF(ISNUMBER(H1700),G1700,""))</x:f>
        <x:v>82956000</x:v>
      </x:c>
      <x:c r="J1700" s="22" t="n">
        <x:f>IF(I1700="","",I1700*H1700)</x:f>
        <x:v>45783416.4</x:v>
      </x:c>
      <x:c r="K1700" t="str">
        <x:f>IF(G1700="","MISSING OEWS",IF(ISNUMBER(H1700),"MATCHED","MISSING WHARTON"))</x:f>
        <x:v>MATCHED</x:v>
      </x:c>
    </x:row>
    <x:row r="1701">
      <x:c r="A1701" t="str">
        <x:v>42</x:v>
      </x:c>
      <x:c r="B1701" t="str">
        <x:v>Wholesale Trade</x:v>
      </x:c>
      <x:c r="C1701" t="str">
        <x:v>19-5011</x:v>
      </x:c>
      <x:c r="D1701" t="str">
        <x:v>Occupational Health and Safety Specialists</x:v>
      </x:c>
      <x:c r="E1701" s="22" t="n">
        <x:v>4720</x:v>
      </x:c>
      <x:c r="F1701" s="22" t="n">
        <x:v>92300</x:v>
      </x:c>
      <x:c r="G1701" s="22" t="n">
        <x:f>IF(OR(E1701="",F1701=""),"",E1701*F1701)</x:f>
        <x:v>435656000</x:v>
      </x:c>
      <x:c r="H1701" s="36" t="n">
        <x:v>0.2786</x:v>
      </x:c>
      <x:c r="I1701" s="22" t="n">
        <x:f>IF(G1701="","",IF(ISNUMBER(H1701),G1701,""))</x:f>
        <x:v>435656000</x:v>
      </x:c>
      <x:c r="J1701" s="22" t="n">
        <x:f>IF(I1701="","",I1701*H1701)</x:f>
        <x:v>121373761.60000001</x:v>
      </x:c>
      <x:c r="K1701" t="str">
        <x:f>IF(G1701="","MISSING OEWS",IF(ISNUMBER(H1701),"MATCHED","MISSING WHARTON"))</x:f>
        <x:v>MATCHED</x:v>
      </x:c>
    </x:row>
    <x:row r="1702">
      <x:c r="A1702" t="str">
        <x:v>42</x:v>
      </x:c>
      <x:c r="B1702" t="str">
        <x:v>Wholesale Trade</x:v>
      </x:c>
      <x:c r="C1702" t="str">
        <x:v>19-5012</x:v>
      </x:c>
      <x:c r="D1702" t="str">
        <x:v>Occupational Health and Safety Technicians</x:v>
      </x:c>
      <x:c r="E1702" s="22" t="n">
        <x:v>720</x:v>
      </x:c>
      <x:c r="F1702" s="22" t="n">
        <x:v>66140</x:v>
      </x:c>
      <x:c r="G1702" s="22" t="n">
        <x:f>IF(OR(E1702="",F1702=""),"",E1702*F1702)</x:f>
        <x:v>47620800</x:v>
      </x:c>
      <x:c r="H1702" s="36" t="n">
        <x:v>0.2712</x:v>
      </x:c>
      <x:c r="I1702" s="22" t="n">
        <x:f>IF(G1702="","",IF(ISNUMBER(H1702),G1702,""))</x:f>
        <x:v>47620800</x:v>
      </x:c>
      <x:c r="J1702" s="22" t="n">
        <x:f>IF(I1702="","",I1702*H1702)</x:f>
        <x:v>12914760.959999999</x:v>
      </x:c>
      <x:c r="K1702" t="str">
        <x:f>IF(G1702="","MISSING OEWS",IF(ISNUMBER(H1702),"MATCHED","MISSING WHARTON"))</x:f>
        <x:v>MATCHED</x:v>
      </x:c>
    </x:row>
    <x:row r="1703">
      <x:c r="A1703" t="str">
        <x:v>42</x:v>
      </x:c>
      <x:c r="B1703" t="str">
        <x:v>Wholesale Trade</x:v>
      </x:c>
      <x:c r="C1703" t="str">
        <x:v>21-1022</x:v>
      </x:c>
      <x:c r="D1703" t="str">
        <x:v>Healthcare Social Workers</x:v>
      </x:c>
      <x:c r="E1703" s="22"/>
      <x:c r="F1703" s="22" t="n">
        <x:v>63090</x:v>
      </x:c>
      <x:c r="G1703" s="22" t="str">
        <x:f>IF(OR(E1703="",F1703=""),"",E1703*F1703)</x:f>
      </x:c>
      <x:c r="H1703" s="36" t="n">
        <x:v>0.2206</x:v>
      </x:c>
      <x:c r="I1703" s="22" t="str">
        <x:f>IF(G1703="","",IF(ISNUMBER(H1703),G1703,""))</x:f>
      </x:c>
      <x:c r="J1703" s="22" t="str">
        <x:f>IF(I1703="","",I1703*H1703)</x:f>
      </x:c>
      <x:c r="K1703" t="str">
        <x:f>IF(G1703="","MISSING OEWS",IF(ISNUMBER(H1703),"MATCHED","MISSING WHARTON"))</x:f>
        <x:v>MISSING OEWS</x:v>
      </x:c>
    </x:row>
    <x:row r="1704">
      <x:c r="A1704" t="str">
        <x:v>42</x:v>
      </x:c>
      <x:c r="B1704" t="str">
        <x:v>Wholesale Trade</x:v>
      </x:c>
      <x:c r="C1704" t="str">
        <x:v>21-1091</x:v>
      </x:c>
      <x:c r="D1704" t="str">
        <x:v>Health Education Specialists</x:v>
      </x:c>
      <x:c r="E1704" s="22" t="n">
        <x:v>1190</x:v>
      </x:c>
      <x:c r="F1704" s="22" t="n">
        <x:v>82270</x:v>
      </x:c>
      <x:c r="G1704" s="22" t="n">
        <x:f>IF(OR(E1704="",F1704=""),"",E1704*F1704)</x:f>
        <x:v>97901300</x:v>
      </x:c>
      <x:c r="H1704" s="36" t="n">
        <x:v>0.5875</x:v>
      </x:c>
      <x:c r="I1704" s="22" t="n">
        <x:f>IF(G1704="","",IF(ISNUMBER(H1704),G1704,""))</x:f>
        <x:v>97901300</x:v>
      </x:c>
      <x:c r="J1704" s="22" t="n">
        <x:f>IF(I1704="","",I1704*H1704)</x:f>
        <x:v>57517013.75</x:v>
      </x:c>
      <x:c r="K1704" t="str">
        <x:f>IF(G1704="","MISSING OEWS",IF(ISNUMBER(H1704),"MATCHED","MISSING WHARTON"))</x:f>
        <x:v>MATCHED</x:v>
      </x:c>
    </x:row>
    <x:row r="1705">
      <x:c r="A1705" t="str">
        <x:v>42</x:v>
      </x:c>
      <x:c r="B1705" t="str">
        <x:v>Wholesale Trade</x:v>
      </x:c>
      <x:c r="C1705" t="str">
        <x:v>21-1099</x:v>
      </x:c>
      <x:c r="D1705" t="str">
        <x:v>Community and Social Service Specialists, All Other</x:v>
      </x:c>
      <x:c r="E1705" s="22"/>
      <x:c r="F1705" s="22" t="n">
        <x:v>55510</x:v>
      </x:c>
      <x:c r="G1705" s="22" t="str">
        <x:f>IF(OR(E1705="",F1705=""),"",E1705*F1705)</x:f>
      </x:c>
      <x:c r="H1705" s="36"/>
      <x:c r="I1705" s="22" t="str">
        <x:f>IF(G1705="","",IF(ISNUMBER(H1705),G1705,""))</x:f>
      </x:c>
      <x:c r="J1705" s="22" t="str">
        <x:f>IF(I1705="","",I1705*H1705)</x:f>
      </x:c>
      <x:c r="K1705" t="str">
        <x:f>IF(G1705="","MISSING OEWS",IF(ISNUMBER(H1705),"MATCHED","MISSING WHARTON"))</x:f>
        <x:v>MISSING OEWS</x:v>
      </x:c>
    </x:row>
    <x:row r="1706">
      <x:c r="A1706" t="str">
        <x:v>42</x:v>
      </x:c>
      <x:c r="B1706" t="str">
        <x:v>Wholesale Trade</x:v>
      </x:c>
      <x:c r="C1706" t="str">
        <x:v>23-1011</x:v>
      </x:c>
      <x:c r="D1706" t="str">
        <x:v>Lawyers</x:v>
      </x:c>
      <x:c r="E1706" s="22" t="n">
        <x:v>5290</x:v>
      </x:c>
      <x:c r="F1706" s="22" t="n">
        <x:v>230950</x:v>
      </x:c>
      <x:c r="G1706" s="22" t="n">
        <x:f>IF(OR(E1706="",F1706=""),"",E1706*F1706)</x:f>
        <x:v>1221725500</x:v>
      </x:c>
      <x:c r="H1706" s="36" t="n">
        <x:v>0.45</x:v>
      </x:c>
      <x:c r="I1706" s="22" t="n">
        <x:f>IF(G1706="","",IF(ISNUMBER(H1706),G1706,""))</x:f>
        <x:v>1221725500</x:v>
      </x:c>
      <x:c r="J1706" s="22" t="n">
        <x:f>IF(I1706="","",I1706*H1706)</x:f>
        <x:v>549776475</x:v>
      </x:c>
      <x:c r="K1706" t="str">
        <x:f>IF(G1706="","MISSING OEWS",IF(ISNUMBER(H1706),"MATCHED","MISSING WHARTON"))</x:f>
        <x:v>MATCHED</x:v>
      </x:c>
    </x:row>
    <x:row r="1707">
      <x:c r="A1707" t="str">
        <x:v>42</x:v>
      </x:c>
      <x:c r="B1707" t="str">
        <x:v>Wholesale Trade</x:v>
      </x:c>
      <x:c r="C1707" t="str">
        <x:v>23-1022</x:v>
      </x:c>
      <x:c r="D1707" t="str">
        <x:v>Arbitrators, Mediators, and Conciliators</x:v>
      </x:c>
      <x:c r="E1707" s="22" t="n">
        <x:v>240</x:v>
      </x:c>
      <x:c r="F1707" s="22" t="n">
        <x:v>59760</x:v>
      </x:c>
      <x:c r="G1707" s="22" t="n">
        <x:f>IF(OR(E1707="",F1707=""),"",E1707*F1707)</x:f>
        <x:v>14342400</x:v>
      </x:c>
      <x:c r="H1707" s="36" t="n">
        <x:v>0.4375</x:v>
      </x:c>
      <x:c r="I1707" s="22" t="n">
        <x:f>IF(G1707="","",IF(ISNUMBER(H1707),G1707,""))</x:f>
        <x:v>14342400</x:v>
      </x:c>
      <x:c r="J1707" s="22" t="n">
        <x:f>IF(I1707="","",I1707*H1707)</x:f>
        <x:v>6274800</x:v>
      </x:c>
      <x:c r="K1707" t="str">
        <x:f>IF(G1707="","MISSING OEWS",IF(ISNUMBER(H1707),"MATCHED","MISSING WHARTON"))</x:f>
        <x:v>MATCHED</x:v>
      </x:c>
    </x:row>
    <x:row r="1708">
      <x:c r="A1708" t="str">
        <x:v>42</x:v>
      </x:c>
      <x:c r="B1708" t="str">
        <x:v>Wholesale Trade</x:v>
      </x:c>
      <x:c r="C1708" t="str">
        <x:v>23-2011</x:v>
      </x:c>
      <x:c r="D1708" t="str">
        <x:v>Paralegals and Legal Assistants</x:v>
      </x:c>
      <x:c r="E1708" s="22" t="n">
        <x:v>710</x:v>
      </x:c>
      <x:c r="F1708" s="22" t="n">
        <x:v>97620</x:v>
      </x:c>
      <x:c r="G1708" s="22" t="n">
        <x:f>IF(OR(E1708="",F1708=""),"",E1708*F1708)</x:f>
        <x:v>69310200</x:v>
      </x:c>
      <x:c r="H1708" s="36" t="n">
        <x:v>0.5917</x:v>
      </x:c>
      <x:c r="I1708" s="22" t="n">
        <x:f>IF(G1708="","",IF(ISNUMBER(H1708),G1708,""))</x:f>
        <x:v>69310200</x:v>
      </x:c>
      <x:c r="J1708" s="22" t="n">
        <x:f>IF(I1708="","",I1708*H1708)</x:f>
        <x:v>41010845.34</x:v>
      </x:c>
      <x:c r="K1708" t="str">
        <x:f>IF(G1708="","MISSING OEWS",IF(ISNUMBER(H1708),"MATCHED","MISSING WHARTON"))</x:f>
        <x:v>MATCHED</x:v>
      </x:c>
    </x:row>
    <x:row r="1709">
      <x:c r="A1709" t="str">
        <x:v>42</x:v>
      </x:c>
      <x:c r="B1709" t="str">
        <x:v>Wholesale Trade</x:v>
      </x:c>
      <x:c r="C1709" t="str">
        <x:v>23-2093</x:v>
      </x:c>
      <x:c r="D1709" t="str">
        <x:v>Title Examiners, Abstractors, and Searchers</x:v>
      </x:c>
      <x:c r="E1709" s="22" t="n">
        <x:v>530</x:v>
      </x:c>
      <x:c r="F1709" s="22" t="n">
        <x:v>48330</x:v>
      </x:c>
      <x:c r="G1709" s="22" t="n">
        <x:f>IF(OR(E1709="",F1709=""),"",E1709*F1709)</x:f>
        <x:v>25614900</x:v>
      </x:c>
      <x:c r="H1709" s="36" t="n">
        <x:v>0.8794</x:v>
      </x:c>
      <x:c r="I1709" s="22" t="n">
        <x:f>IF(G1709="","",IF(ISNUMBER(H1709),G1709,""))</x:f>
        <x:v>25614900</x:v>
      </x:c>
      <x:c r="J1709" s="22" t="n">
        <x:f>IF(I1709="","",I1709*H1709)</x:f>
        <x:v>22525743.06</x:v>
      </x:c>
      <x:c r="K1709" t="str">
        <x:f>IF(G1709="","MISSING OEWS",IF(ISNUMBER(H1709),"MATCHED","MISSING WHARTON"))</x:f>
        <x:v>MATCHED</x:v>
      </x:c>
    </x:row>
    <x:row r="1710">
      <x:c r="A1710" t="str">
        <x:v>42</x:v>
      </x:c>
      <x:c r="B1710" t="str">
        <x:v>Wholesale Trade</x:v>
      </x:c>
      <x:c r="C1710" t="str">
        <x:v>23-2099</x:v>
      </x:c>
      <x:c r="D1710" t="str">
        <x:v>Legal Support Workers, All Other</x:v>
      </x:c>
      <x:c r="E1710" s="22" t="n">
        <x:v>190</x:v>
      </x:c>
      <x:c r="F1710" s="22" t="n">
        <x:v>80370</x:v>
      </x:c>
      <x:c r="G1710" s="22" t="n">
        <x:f>IF(OR(E1710="",F1710=""),"",E1710*F1710)</x:f>
        <x:v>15270300</x:v>
      </x:c>
      <x:c r="H1710" s="36"/>
      <x:c r="I1710" s="22" t="str">
        <x:f>IF(G1710="","",IF(ISNUMBER(H1710),G1710,""))</x:f>
      </x:c>
      <x:c r="J1710" s="22" t="str">
        <x:f>IF(I1710="","",I1710*H1710)</x:f>
      </x:c>
      <x:c r="K1710" t="str">
        <x:f>IF(G1710="","MISSING OEWS",IF(ISNUMBER(H1710),"MATCHED","MISSING WHARTON"))</x:f>
        <x:v>MISSING WHARTON</x:v>
      </x:c>
    </x:row>
    <x:row r="1711">
      <x:c r="A1711" t="str">
        <x:v>42</x:v>
      </x:c>
      <x:c r="B1711" t="str">
        <x:v>Wholesale Trade</x:v>
      </x:c>
      <x:c r="C1711" t="str">
        <x:v>25-3021</x:v>
      </x:c>
      <x:c r="D1711" t="str">
        <x:v>Self-Enrichment Teachers</x:v>
      </x:c>
      <x:c r="E1711" s="22"/>
      <x:c r="F1711" s="22" t="n">
        <x:v>55590</x:v>
      </x:c>
      <x:c r="G1711" s="22" t="str">
        <x:f>IF(OR(E1711="",F1711=""),"",E1711*F1711)</x:f>
      </x:c>
      <x:c r="H1711" s="36" t="n">
        <x:v>0.33</x:v>
      </x:c>
      <x:c r="I1711" s="22" t="str">
        <x:f>IF(G1711="","",IF(ISNUMBER(H1711),G1711,""))</x:f>
      </x:c>
      <x:c r="J1711" s="22" t="str">
        <x:f>IF(I1711="","",I1711*H1711)</x:f>
      </x:c>
      <x:c r="K1711" t="str">
        <x:f>IF(G1711="","MISSING OEWS",IF(ISNUMBER(H1711),"MATCHED","MISSING WHARTON"))</x:f>
        <x:v>MISSING OEWS</x:v>
      </x:c>
    </x:row>
    <x:row r="1712">
      <x:c r="A1712" t="str">
        <x:v>42</x:v>
      </x:c>
      <x:c r="B1712" t="str">
        <x:v>Wholesale Trade</x:v>
      </x:c>
      <x:c r="C1712" t="str">
        <x:v>25-3041</x:v>
      </x:c>
      <x:c r="D1712" t="str">
        <x:v>Tutors</x:v>
      </x:c>
      <x:c r="E1712" s="22"/>
      <x:c r="F1712" s="22" t="n">
        <x:v>46290</x:v>
      </x:c>
      <x:c r="G1712" s="22" t="str">
        <x:f>IF(OR(E1712="",F1712=""),"",E1712*F1712)</x:f>
      </x:c>
      <x:c r="H1712" s="36" t="n">
        <x:v>0.39740000000000003</x:v>
      </x:c>
      <x:c r="I1712" s="22" t="str">
        <x:f>IF(G1712="","",IF(ISNUMBER(H1712),G1712,""))</x:f>
      </x:c>
      <x:c r="J1712" s="22" t="str">
        <x:f>IF(I1712="","",I1712*H1712)</x:f>
      </x:c>
      <x:c r="K1712" t="str">
        <x:f>IF(G1712="","MISSING OEWS",IF(ISNUMBER(H1712),"MATCHED","MISSING WHARTON"))</x:f>
        <x:v>MISSING OEWS</x:v>
      </x:c>
    </x:row>
    <x:row r="1713">
      <x:c r="A1713" t="str">
        <x:v>42</x:v>
      </x:c>
      <x:c r="B1713" t="str">
        <x:v>Wholesale Trade</x:v>
      </x:c>
      <x:c r="C1713" t="str">
        <x:v>25-4012</x:v>
      </x:c>
      <x:c r="D1713" t="str">
        <x:v>Curators</x:v>
      </x:c>
      <x:c r="E1713" s="22" t="n">
        <x:v>30</x:v>
      </x:c>
      <x:c r="F1713" s="22" t="n">
        <x:v>101890</x:v>
      </x:c>
      <x:c r="G1713" s="22" t="n">
        <x:f>IF(OR(E1713="",F1713=""),"",E1713*F1713)</x:f>
        <x:v>3056700</x:v>
      </x:c>
      <x:c r="H1713" s="36" t="n">
        <x:v>0.2833</x:v>
      </x:c>
      <x:c r="I1713" s="22" t="n">
        <x:f>IF(G1713="","",IF(ISNUMBER(H1713),G1713,""))</x:f>
        <x:v>3056700</x:v>
      </x:c>
      <x:c r="J1713" s="22" t="n">
        <x:f>IF(I1713="","",I1713*H1713)</x:f>
        <x:v>865963.11</x:v>
      </x:c>
      <x:c r="K1713" t="str">
        <x:f>IF(G1713="","MISSING OEWS",IF(ISNUMBER(H1713),"MATCHED","MISSING WHARTON"))</x:f>
        <x:v>MATCHED</x:v>
      </x:c>
    </x:row>
    <x:row r="1714">
      <x:c r="A1714" t="str">
        <x:v>42</x:v>
      </x:c>
      <x:c r="B1714" t="str">
        <x:v>Wholesale Trade</x:v>
      </x:c>
      <x:c r="C1714" t="str">
        <x:v>25-4022</x:v>
      </x:c>
      <x:c r="D1714" t="str">
        <x:v>Librarians and Media Collections Specialists</x:v>
      </x:c>
      <x:c r="E1714" s="22" t="n">
        <x:v>130</x:v>
      </x:c>
      <x:c r="F1714" s="22" t="n">
        <x:v>58080</x:v>
      </x:c>
      <x:c r="G1714" s="22" t="n">
        <x:f>IF(OR(E1714="",F1714=""),"",E1714*F1714)</x:f>
        <x:v>7550400</x:v>
      </x:c>
      <x:c r="H1714" s="36" t="n">
        <x:v>0.4167</x:v>
      </x:c>
      <x:c r="I1714" s="22" t="n">
        <x:f>IF(G1714="","",IF(ISNUMBER(H1714),G1714,""))</x:f>
        <x:v>7550400</x:v>
      </x:c>
      <x:c r="J1714" s="22" t="n">
        <x:f>IF(I1714="","",I1714*H1714)</x:f>
        <x:v>3146251.68</x:v>
      </x:c>
      <x:c r="K1714" t="str">
        <x:f>IF(G1714="","MISSING OEWS",IF(ISNUMBER(H1714),"MATCHED","MISSING WHARTON"))</x:f>
        <x:v>MATCHED</x:v>
      </x:c>
    </x:row>
    <x:row r="1715">
      <x:c r="A1715" t="str">
        <x:v>42</x:v>
      </x:c>
      <x:c r="B1715" t="str">
        <x:v>Wholesale Trade</x:v>
      </x:c>
      <x:c r="C1715" t="str">
        <x:v>25-9031</x:v>
      </x:c>
      <x:c r="D1715" t="str">
        <x:v>Instructional Coordinators</x:v>
      </x:c>
      <x:c r="E1715" s="22" t="n">
        <x:v>400</x:v>
      </x:c>
      <x:c r="F1715" s="22" t="n">
        <x:v>88340</x:v>
      </x:c>
      <x:c r="G1715" s="22" t="n">
        <x:f>IF(OR(E1715="",F1715=""),"",E1715*F1715)</x:f>
        <x:v>35336000</x:v>
      </x:c>
      <x:c r="H1715" s="36" t="n">
        <x:v>0.5783</x:v>
      </x:c>
      <x:c r="I1715" s="22" t="n">
        <x:f>IF(G1715="","",IF(ISNUMBER(H1715),G1715,""))</x:f>
        <x:v>35336000</x:v>
      </x:c>
      <x:c r="J1715" s="22" t="n">
        <x:f>IF(I1715="","",I1715*H1715)</x:f>
        <x:v>20434808.8</x:v>
      </x:c>
      <x:c r="K1715" t="str">
        <x:f>IF(G1715="","MISSING OEWS",IF(ISNUMBER(H1715),"MATCHED","MISSING WHARTON"))</x:f>
        <x:v>MATCHED</x:v>
      </x:c>
    </x:row>
    <x:row r="1716">
      <x:c r="A1716" t="str">
        <x:v>42</x:v>
      </x:c>
      <x:c r="B1716" t="str">
        <x:v>Wholesale Trade</x:v>
      </x:c>
      <x:c r="C1716" t="str">
        <x:v>25-9099</x:v>
      </x:c>
      <x:c r="D1716" t="str">
        <x:v>Educational Instruction and Library Workers, All Other</x:v>
      </x:c>
      <x:c r="E1716" s="22"/>
      <x:c r="F1716" s="22" t="n">
        <x:v>39950</x:v>
      </x:c>
      <x:c r="G1716" s="22" t="str">
        <x:f>IF(OR(E1716="",F1716=""),"",E1716*F1716)</x:f>
      </x:c>
      <x:c r="H1716" s="36"/>
      <x:c r="I1716" s="22" t="str">
        <x:f>IF(G1716="","",IF(ISNUMBER(H1716),G1716,""))</x:f>
      </x:c>
      <x:c r="J1716" s="22" t="str">
        <x:f>IF(I1716="","",I1716*H1716)</x:f>
      </x:c>
      <x:c r="K1716" t="str">
        <x:f>IF(G1716="","MISSING OEWS",IF(ISNUMBER(H1716),"MATCHED","MISSING WHARTON"))</x:f>
        <x:v>MISSING OEWS</x:v>
      </x:c>
    </x:row>
    <x:row r="1717">
      <x:c r="A1717" t="str">
        <x:v>42</x:v>
      </x:c>
      <x:c r="B1717" t="str">
        <x:v>Wholesale Trade</x:v>
      </x:c>
      <x:c r="C1717" t="str">
        <x:v>27-1011</x:v>
      </x:c>
      <x:c r="D1717" t="str">
        <x:v>Art Directors</x:v>
      </x:c>
      <x:c r="E1717" s="22" t="n">
        <x:v>2080</x:v>
      </x:c>
      <x:c r="F1717" s="22" t="n">
        <x:v>136110</x:v>
      </x:c>
      <x:c r="G1717" s="22" t="n">
        <x:f>IF(OR(E1717="",F1717=""),"",E1717*F1717)</x:f>
        <x:v>283108800</x:v>
      </x:c>
      <x:c r="H1717" s="36" t="n">
        <x:v>0.3688</x:v>
      </x:c>
      <x:c r="I1717" s="22" t="n">
        <x:f>IF(G1717="","",IF(ISNUMBER(H1717),G1717,""))</x:f>
        <x:v>283108800</x:v>
      </x:c>
      <x:c r="J1717" s="22" t="n">
        <x:f>IF(I1717="","",I1717*H1717)</x:f>
        <x:v>104410525.44</x:v>
      </x:c>
      <x:c r="K1717" t="str">
        <x:f>IF(G1717="","MISSING OEWS",IF(ISNUMBER(H1717),"MATCHED","MISSING WHARTON"))</x:f>
        <x:v>MATCHED</x:v>
      </x:c>
    </x:row>
    <x:row r="1718">
      <x:c r="A1718" t="str">
        <x:v>42</x:v>
      </x:c>
      <x:c r="B1718" t="str">
        <x:v>Wholesale Trade</x:v>
      </x:c>
      <x:c r="C1718" t="str">
        <x:v>27-1012</x:v>
      </x:c>
      <x:c r="D1718" t="str">
        <x:v>Craft Artists</x:v>
      </x:c>
      <x:c r="E1718" s="22" t="n">
        <x:v>50</x:v>
      </x:c>
      <x:c r="F1718" s="22" t="n">
        <x:v>53020</x:v>
      </x:c>
      <x:c r="G1718" s="22" t="n">
        <x:f>IF(OR(E1718="",F1718=""),"",E1718*F1718)</x:f>
        <x:v>2651000</x:v>
      </x:c>
      <x:c r="H1718" s="36" t="n">
        <x:v>0.22</x:v>
      </x:c>
      <x:c r="I1718" s="22" t="n">
        <x:f>IF(G1718="","",IF(ISNUMBER(H1718),G1718,""))</x:f>
        <x:v>2651000</x:v>
      </x:c>
      <x:c r="J1718" s="22" t="n">
        <x:f>IF(I1718="","",I1718*H1718)</x:f>
        <x:v>583220</x:v>
      </x:c>
      <x:c r="K1718" t="str">
        <x:f>IF(G1718="","MISSING OEWS",IF(ISNUMBER(H1718),"MATCHED","MISSING WHARTON"))</x:f>
        <x:v>MATCHED</x:v>
      </x:c>
    </x:row>
    <x:row r="1719">
      <x:c r="A1719" t="str">
        <x:v>42</x:v>
      </x:c>
      <x:c r="B1719" t="str">
        <x:v>Wholesale Trade</x:v>
      </x:c>
      <x:c r="C1719" t="str">
        <x:v>27-1013</x:v>
      </x:c>
      <x:c r="D1719" t="str">
        <x:v>Fine Artists, Including Painters, Sculptors, and Illustrators</x:v>
      </x:c>
      <x:c r="E1719" s="22" t="n">
        <x:v>440</x:v>
      </x:c>
      <x:c r="F1719" s="22" t="n">
        <x:v>46490</x:v>
      </x:c>
      <x:c r="G1719" s="22" t="n">
        <x:f>IF(OR(E1719="",F1719=""),"",E1719*F1719)</x:f>
        <x:v>20455600</x:v>
      </x:c>
      <x:c r="H1719" s="36" t="n">
        <x:v>0.2281</x:v>
      </x:c>
      <x:c r="I1719" s="22" t="n">
        <x:f>IF(G1719="","",IF(ISNUMBER(H1719),G1719,""))</x:f>
        <x:v>20455600</x:v>
      </x:c>
      <x:c r="J1719" s="22" t="n">
        <x:f>IF(I1719="","",I1719*H1719)</x:f>
        <x:v>4665922.36</x:v>
      </x:c>
      <x:c r="K1719" t="str">
        <x:f>IF(G1719="","MISSING OEWS",IF(ISNUMBER(H1719),"MATCHED","MISSING WHARTON"))</x:f>
        <x:v>MATCHED</x:v>
      </x:c>
    </x:row>
    <x:row r="1720">
      <x:c r="A1720" t="str">
        <x:v>42</x:v>
      </x:c>
      <x:c r="B1720" t="str">
        <x:v>Wholesale Trade</x:v>
      </x:c>
      <x:c r="C1720" t="str">
        <x:v>27-1014</x:v>
      </x:c>
      <x:c r="D1720" t="str">
        <x:v>Special Effects Artists and Animators</x:v>
      </x:c>
      <x:c r="E1720" s="22" t="n">
        <x:v>310</x:v>
      </x:c>
      <x:c r="F1720" s="22" t="n">
        <x:v>79300</x:v>
      </x:c>
      <x:c r="G1720" s="22" t="n">
        <x:f>IF(OR(E1720="",F1720=""),"",E1720*F1720)</x:f>
        <x:v>24583000</x:v>
      </x:c>
      <x:c r="H1720" s="36" t="n">
        <x:v>0.7071</x:v>
      </x:c>
      <x:c r="I1720" s="22" t="n">
        <x:f>IF(G1720="","",IF(ISNUMBER(H1720),G1720,""))</x:f>
        <x:v>24583000</x:v>
      </x:c>
      <x:c r="J1720" s="22" t="n">
        <x:f>IF(I1720="","",I1720*H1720)</x:f>
        <x:v>17382639.299999997</x:v>
      </x:c>
      <x:c r="K1720" t="str">
        <x:f>IF(G1720="","MISSING OEWS",IF(ISNUMBER(H1720),"MATCHED","MISSING WHARTON"))</x:f>
        <x:v>MATCHED</x:v>
      </x:c>
    </x:row>
    <x:row r="1721">
      <x:c r="A1721" t="str">
        <x:v>42</x:v>
      </x:c>
      <x:c r="B1721" t="str">
        <x:v>Wholesale Trade</x:v>
      </x:c>
      <x:c r="C1721" t="str">
        <x:v>27-1019</x:v>
      </x:c>
      <x:c r="D1721" t="str">
        <x:v>Artists and Related Workers, All Other</x:v>
      </x:c>
      <x:c r="E1721" s="22" t="n">
        <x:v>40</x:v>
      </x:c>
      <x:c r="F1721" s="22" t="n">
        <x:v>85970</x:v>
      </x:c>
      <x:c r="G1721" s="22" t="n">
        <x:f>IF(OR(E1721="",F1721=""),"",E1721*F1721)</x:f>
        <x:v>3438800</x:v>
      </x:c>
      <x:c r="H1721" s="36"/>
      <x:c r="I1721" s="22" t="str">
        <x:f>IF(G1721="","",IF(ISNUMBER(H1721),G1721,""))</x:f>
      </x:c>
      <x:c r="J1721" s="22" t="str">
        <x:f>IF(I1721="","",I1721*H1721)</x:f>
      </x:c>
      <x:c r="K1721" t="str">
        <x:f>IF(G1721="","MISSING OEWS",IF(ISNUMBER(H1721),"MATCHED","MISSING WHARTON"))</x:f>
        <x:v>MISSING WHARTON</x:v>
      </x:c>
    </x:row>
    <x:row r="1722">
      <x:c r="A1722" t="str">
        <x:v>42</x:v>
      </x:c>
      <x:c r="B1722" t="str">
        <x:v>Wholesale Trade</x:v>
      </x:c>
      <x:c r="C1722" t="str">
        <x:v>27-1021</x:v>
      </x:c>
      <x:c r="D1722" t="str">
        <x:v>Commercial and Industrial Designers</x:v>
      </x:c>
      <x:c r="E1722" s="22" t="n">
        <x:v>4580</x:v>
      </x:c>
      <x:c r="F1722" s="22" t="n">
        <x:v>91470</x:v>
      </x:c>
      <x:c r="G1722" s="22" t="n">
        <x:f>IF(OR(E1722="",F1722=""),"",E1722*F1722)</x:f>
        <x:v>418932600</x:v>
      </x:c>
      <x:c r="H1722" s="36" t="n">
        <x:v>0.3029</x:v>
      </x:c>
      <x:c r="I1722" s="22" t="n">
        <x:f>IF(G1722="","",IF(ISNUMBER(H1722),G1722,""))</x:f>
        <x:v>418932600</x:v>
      </x:c>
      <x:c r="J1722" s="22" t="n">
        <x:f>IF(I1722="","",I1722*H1722)</x:f>
        <x:v>126894684.54</x:v>
      </x:c>
      <x:c r="K1722" t="str">
        <x:f>IF(G1722="","MISSING OEWS",IF(ISNUMBER(H1722),"MATCHED","MISSING WHARTON"))</x:f>
        <x:v>MATCHED</x:v>
      </x:c>
    </x:row>
    <x:row r="1723">
      <x:c r="A1723" t="str">
        <x:v>42</x:v>
      </x:c>
      <x:c r="B1723" t="str">
        <x:v>Wholesale Trade</x:v>
      </x:c>
      <x:c r="C1723" t="str">
        <x:v>27-1022</x:v>
      </x:c>
      <x:c r="D1723" t="str">
        <x:v>Fashion Designers</x:v>
      </x:c>
      <x:c r="E1723" s="22" t="n">
        <x:v>5510</x:v>
      </x:c>
      <x:c r="F1723" s="22" t="n">
        <x:v>107840</x:v>
      </x:c>
      <x:c r="G1723" s="22" t="n">
        <x:f>IF(OR(E1723="",F1723=""),"",E1723*F1723)</x:f>
        <x:v>594198400</x:v>
      </x:c>
      <x:c r="H1723" s="36" t="n">
        <x:v>0.1875</x:v>
      </x:c>
      <x:c r="I1723" s="22" t="n">
        <x:f>IF(G1723="","",IF(ISNUMBER(H1723),G1723,""))</x:f>
        <x:v>594198400</x:v>
      </x:c>
      <x:c r="J1723" s="22" t="n">
        <x:f>IF(I1723="","",I1723*H1723)</x:f>
        <x:v>111412200</x:v>
      </x:c>
      <x:c r="K1723" t="str">
        <x:f>IF(G1723="","MISSING OEWS",IF(ISNUMBER(H1723),"MATCHED","MISSING WHARTON"))</x:f>
        <x:v>MATCHED</x:v>
      </x:c>
    </x:row>
    <x:row r="1724">
      <x:c r="A1724" t="str">
        <x:v>42</x:v>
      </x:c>
      <x:c r="B1724" t="str">
        <x:v>Wholesale Trade</x:v>
      </x:c>
      <x:c r="C1724" t="str">
        <x:v>27-1023</x:v>
      </x:c>
      <x:c r="D1724" t="str">
        <x:v>Floral Designers</x:v>
      </x:c>
      <x:c r="E1724" s="22" t="n">
        <x:v>1690</x:v>
      </x:c>
      <x:c r="F1724" s="22" t="n">
        <x:v>41810</x:v>
      </x:c>
      <x:c r="G1724" s="22" t="n">
        <x:f>IF(OR(E1724="",F1724=""),"",E1724*F1724)</x:f>
        <x:v>70658900</x:v>
      </x:c>
      <x:c r="H1724" s="36" t="n">
        <x:v>0.1188</x:v>
      </x:c>
      <x:c r="I1724" s="22" t="n">
        <x:f>IF(G1724="","",IF(ISNUMBER(H1724),G1724,""))</x:f>
        <x:v>70658900</x:v>
      </x:c>
      <x:c r="J1724" s="22" t="n">
        <x:f>IF(I1724="","",I1724*H1724)</x:f>
        <x:v>8394277.32</x:v>
      </x:c>
      <x:c r="K1724" t="str">
        <x:f>IF(G1724="","MISSING OEWS",IF(ISNUMBER(H1724),"MATCHED","MISSING WHARTON"))</x:f>
        <x:v>MATCHED</x:v>
      </x:c>
    </x:row>
    <x:row r="1725">
      <x:c r="A1725" t="str">
        <x:v>42</x:v>
      </x:c>
      <x:c r="B1725" t="str">
        <x:v>Wholesale Trade</x:v>
      </x:c>
      <x:c r="C1725" t="str">
        <x:v>27-1024</x:v>
      </x:c>
      <x:c r="D1725" t="str">
        <x:v>Graphic Designers</x:v>
      </x:c>
      <x:c r="E1725" s="22" t="n">
        <x:v>15330</x:v>
      </x:c>
      <x:c r="F1725" s="22" t="n">
        <x:v>67380</x:v>
      </x:c>
      <x:c r="G1725" s="22" t="n">
        <x:f>IF(OR(E1725="",F1725=""),"",E1725*F1725)</x:f>
        <x:v>1032935400</x:v>
      </x:c>
      <x:c r="H1725" s="36" t="n">
        <x:v>0.7375</x:v>
      </x:c>
      <x:c r="I1725" s="22" t="n">
        <x:f>IF(G1725="","",IF(ISNUMBER(H1725),G1725,""))</x:f>
        <x:v>1032935400</x:v>
      </x:c>
      <x:c r="J1725" s="22" t="n">
        <x:f>IF(I1725="","",I1725*H1725)</x:f>
        <x:v>761789857.5</x:v>
      </x:c>
      <x:c r="K1725" t="str">
        <x:f>IF(G1725="","MISSING OEWS",IF(ISNUMBER(H1725),"MATCHED","MISSING WHARTON"))</x:f>
        <x:v>MATCHED</x:v>
      </x:c>
    </x:row>
    <x:row r="1726">
      <x:c r="A1726" t="str">
        <x:v>42</x:v>
      </x:c>
      <x:c r="B1726" t="str">
        <x:v>Wholesale Trade</x:v>
      </x:c>
      <x:c r="C1726" t="str">
        <x:v>27-1025</x:v>
      </x:c>
      <x:c r="D1726" t="str">
        <x:v>Interior Designers</x:v>
      </x:c>
      <x:c r="E1726" s="22" t="n">
        <x:v>3100</x:v>
      </x:c>
      <x:c r="F1726" s="22" t="n">
        <x:v>75650</x:v>
      </x:c>
      <x:c r="G1726" s="22" t="n">
        <x:f>IF(OR(E1726="",F1726=""),"",E1726*F1726)</x:f>
        <x:v>234515000</x:v>
      </x:c>
      <x:c r="H1726" s="36" t="n">
        <x:v>0.31329999999999997</x:v>
      </x:c>
      <x:c r="I1726" s="22" t="n">
        <x:f>IF(G1726="","",IF(ISNUMBER(H1726),G1726,""))</x:f>
        <x:v>234515000</x:v>
      </x:c>
      <x:c r="J1726" s="22" t="n">
        <x:f>IF(I1726="","",I1726*H1726)</x:f>
        <x:v>73473549.49999999</x:v>
      </x:c>
      <x:c r="K1726" t="str">
        <x:f>IF(G1726="","MISSING OEWS",IF(ISNUMBER(H1726),"MATCHED","MISSING WHARTON"))</x:f>
        <x:v>MATCHED</x:v>
      </x:c>
    </x:row>
    <x:row r="1727">
      <x:c r="A1727" t="str">
        <x:v>42</x:v>
      </x:c>
      <x:c r="B1727" t="str">
        <x:v>Wholesale Trade</x:v>
      </x:c>
      <x:c r="C1727" t="str">
        <x:v>27-1026</x:v>
      </x:c>
      <x:c r="D1727" t="str">
        <x:v>Merchandise Displayers and Window Trimmers</x:v>
      </x:c>
      <x:c r="E1727" s="22" t="n">
        <x:v>56770</x:v>
      </x:c>
      <x:c r="F1727" s="22" t="n">
        <x:v>43900</x:v>
      </x:c>
      <x:c r="G1727" s="22" t="n">
        <x:f>IF(OR(E1727="",F1727=""),"",E1727*F1727)</x:f>
        <x:v>2492203000</x:v>
      </x:c>
      <x:c r="H1727" s="36" t="n">
        <x:v>0.038</x:v>
      </x:c>
      <x:c r="I1727" s="22" t="n">
        <x:f>IF(G1727="","",IF(ISNUMBER(H1727),G1727,""))</x:f>
        <x:v>2492203000</x:v>
      </x:c>
      <x:c r="J1727" s="22" t="n">
        <x:f>IF(I1727="","",I1727*H1727)</x:f>
        <x:v>94703714</x:v>
      </x:c>
      <x:c r="K1727" t="str">
        <x:f>IF(G1727="","MISSING OEWS",IF(ISNUMBER(H1727),"MATCHED","MISSING WHARTON"))</x:f>
        <x:v>MATCHED</x:v>
      </x:c>
    </x:row>
    <x:row r="1728">
      <x:c r="A1728" t="str">
        <x:v>42</x:v>
      </x:c>
      <x:c r="B1728" t="str">
        <x:v>Wholesale Trade</x:v>
      </x:c>
      <x:c r="C1728" t="str">
        <x:v>27-1029</x:v>
      </x:c>
      <x:c r="D1728" t="str">
        <x:v>Designers, All Other</x:v>
      </x:c>
      <x:c r="E1728" s="22" t="n">
        <x:v>960</x:v>
      </x:c>
      <x:c r="F1728" s="22" t="n">
        <x:v>85940</x:v>
      </x:c>
      <x:c r="G1728" s="22" t="n">
        <x:f>IF(OR(E1728="",F1728=""),"",E1728*F1728)</x:f>
        <x:v>82502400</x:v>
      </x:c>
      <x:c r="H1728" s="36"/>
      <x:c r="I1728" s="22" t="str">
        <x:f>IF(G1728="","",IF(ISNUMBER(H1728),G1728,""))</x:f>
      </x:c>
      <x:c r="J1728" s="22" t="str">
        <x:f>IF(I1728="","",I1728*H1728)</x:f>
      </x:c>
      <x:c r="K1728" t="str">
        <x:f>IF(G1728="","MISSING OEWS",IF(ISNUMBER(H1728),"MATCHED","MISSING WHARTON"))</x:f>
        <x:v>MISSING WHARTON</x:v>
      </x:c>
    </x:row>
    <x:row r="1729">
      <x:c r="A1729" t="str">
        <x:v>42</x:v>
      </x:c>
      <x:c r="B1729" t="str">
        <x:v>Wholesale Trade</x:v>
      </x:c>
      <x:c r="C1729" t="str">
        <x:v>27-2012</x:v>
      </x:c>
      <x:c r="D1729" t="str">
        <x:v>Producers and Directors</x:v>
      </x:c>
      <x:c r="E1729" s="22" t="n">
        <x:v>530</x:v>
      </x:c>
      <x:c r="F1729" s="22" t="n">
        <x:v>115500</x:v>
      </x:c>
      <x:c r="G1729" s="22" t="n">
        <x:f>IF(OR(E1729="",F1729=""),"",E1729*F1729)</x:f>
        <x:v>61215000</x:v>
      </x:c>
      <x:c r="H1729" s="36" t="n">
        <x:v>0.34630000000000005</x:v>
      </x:c>
      <x:c r="I1729" s="22" t="n">
        <x:f>IF(G1729="","",IF(ISNUMBER(H1729),G1729,""))</x:f>
        <x:v>61215000</x:v>
      </x:c>
      <x:c r="J1729" s="22" t="n">
        <x:f>IF(I1729="","",I1729*H1729)</x:f>
        <x:v>21198754.500000004</x:v>
      </x:c>
      <x:c r="K1729" t="str">
        <x:f>IF(G1729="","MISSING OEWS",IF(ISNUMBER(H1729),"MATCHED","MISSING WHARTON"))</x:f>
        <x:v>MATCHED</x:v>
      </x:c>
    </x:row>
    <x:row r="1730">
      <x:c r="A1730" t="str">
        <x:v>42</x:v>
      </x:c>
      <x:c r="B1730" t="str">
        <x:v>Wholesale Trade</x:v>
      </x:c>
      <x:c r="C1730" t="str">
        <x:v>27-3031</x:v>
      </x:c>
      <x:c r="D1730" t="str">
        <x:v>Public Relations Specialists</x:v>
      </x:c>
      <x:c r="E1730" s="22" t="n">
        <x:v>5580</x:v>
      </x:c>
      <x:c r="F1730" s="22" t="n">
        <x:v>96310</x:v>
      </x:c>
      <x:c r="G1730" s="22" t="n">
        <x:f>IF(OR(E1730="",F1730=""),"",E1730*F1730)</x:f>
        <x:v>537409800</x:v>
      </x:c>
      <x:c r="H1730" s="36" t="n">
        <x:v>0.575</x:v>
      </x:c>
      <x:c r="I1730" s="22" t="n">
        <x:f>IF(G1730="","",IF(ISNUMBER(H1730),G1730,""))</x:f>
        <x:v>537409800</x:v>
      </x:c>
      <x:c r="J1730" s="22" t="n">
        <x:f>IF(I1730="","",I1730*H1730)</x:f>
        <x:v>309010635</x:v>
      </x:c>
      <x:c r="K1730" t="str">
        <x:f>IF(G1730="","MISSING OEWS",IF(ISNUMBER(H1730),"MATCHED","MISSING WHARTON"))</x:f>
        <x:v>MATCHED</x:v>
      </x:c>
    </x:row>
    <x:row r="1731">
      <x:c r="A1731" t="str">
        <x:v>42</x:v>
      </x:c>
      <x:c r="B1731" t="str">
        <x:v>Wholesale Trade</x:v>
      </x:c>
      <x:c r="C1731" t="str">
        <x:v>27-3041</x:v>
      </x:c>
      <x:c r="D1731" t="str">
        <x:v>Editors</x:v>
      </x:c>
      <x:c r="E1731" s="22" t="n">
        <x:v>970</x:v>
      </x:c>
      <x:c r="F1731" s="22" t="n">
        <x:v>83370</x:v>
      </x:c>
      <x:c r="G1731" s="22" t="n">
        <x:f>IF(OR(E1731="",F1731=""),"",E1731*F1731)</x:f>
        <x:v>80868900</x:v>
      </x:c>
      <x:c r="H1731" s="36" t="n">
        <x:v>0.6643000000000001</x:v>
      </x:c>
      <x:c r="I1731" s="22" t="n">
        <x:f>IF(G1731="","",IF(ISNUMBER(H1731),G1731,""))</x:f>
        <x:v>80868900</x:v>
      </x:c>
      <x:c r="J1731" s="22" t="n">
        <x:f>IF(I1731="","",I1731*H1731)</x:f>
        <x:v>53721210.27000001</x:v>
      </x:c>
      <x:c r="K1731" t="str">
        <x:f>IF(G1731="","MISSING OEWS",IF(ISNUMBER(H1731),"MATCHED","MISSING WHARTON"))</x:f>
        <x:v>MATCHED</x:v>
      </x:c>
    </x:row>
    <x:row r="1732">
      <x:c r="A1732" t="str">
        <x:v>42</x:v>
      </x:c>
      <x:c r="B1732" t="str">
        <x:v>Wholesale Trade</x:v>
      </x:c>
      <x:c r="C1732" t="str">
        <x:v>27-3042</x:v>
      </x:c>
      <x:c r="D1732" t="str">
        <x:v>Technical Writers</x:v>
      </x:c>
      <x:c r="E1732" s="22" t="n">
        <x:v>1950</x:v>
      </x:c>
      <x:c r="F1732" s="22" t="n">
        <x:v>99300</x:v>
      </x:c>
      <x:c r="G1732" s="22" t="n">
        <x:f>IF(OR(E1732="",F1732=""),"",E1732*F1732)</x:f>
        <x:v>193635000</x:v>
      </x:c>
      <x:c r="H1732" s="36" t="n">
        <x:v>0.71</x:v>
      </x:c>
      <x:c r="I1732" s="22" t="n">
        <x:f>IF(G1732="","",IF(ISNUMBER(H1732),G1732,""))</x:f>
        <x:v>193635000</x:v>
      </x:c>
      <x:c r="J1732" s="22" t="n">
        <x:f>IF(I1732="","",I1732*H1732)</x:f>
        <x:v>137480850</x:v>
      </x:c>
      <x:c r="K1732" t="str">
        <x:f>IF(G1732="","MISSING OEWS",IF(ISNUMBER(H1732),"MATCHED","MISSING WHARTON"))</x:f>
        <x:v>MATCHED</x:v>
      </x:c>
    </x:row>
    <x:row r="1733">
      <x:c r="A1733" t="str">
        <x:v>42</x:v>
      </x:c>
      <x:c r="B1733" t="str">
        <x:v>Wholesale Trade</x:v>
      </x:c>
      <x:c r="C1733" t="str">
        <x:v>27-3043</x:v>
      </x:c>
      <x:c r="D1733" t="str">
        <x:v>Writers and Authors</x:v>
      </x:c>
      <x:c r="E1733" s="22" t="n">
        <x:v>1250</x:v>
      </x:c>
      <x:c r="F1733" s="22" t="n">
        <x:v>82400</x:v>
      </x:c>
      <x:c r="G1733" s="22" t="n">
        <x:f>IF(OR(E1733="",F1733=""),"",E1733*F1733)</x:f>
        <x:v>103000000</x:v>
      </x:c>
      <x:c r="H1733" s="36" t="n">
        <x:v>0.7744</x:v>
      </x:c>
      <x:c r="I1733" s="22" t="n">
        <x:f>IF(G1733="","",IF(ISNUMBER(H1733),G1733,""))</x:f>
        <x:v>103000000</x:v>
      </x:c>
      <x:c r="J1733" s="22" t="n">
        <x:f>IF(I1733="","",I1733*H1733)</x:f>
        <x:v>79763200</x:v>
      </x:c>
      <x:c r="K1733" t="str">
        <x:f>IF(G1733="","MISSING OEWS",IF(ISNUMBER(H1733),"MATCHED","MISSING WHARTON"))</x:f>
        <x:v>MATCHED</x:v>
      </x:c>
    </x:row>
    <x:row r="1734">
      <x:c r="A1734" t="str">
        <x:v>42</x:v>
      </x:c>
      <x:c r="B1734" t="str">
        <x:v>Wholesale Trade</x:v>
      </x:c>
      <x:c r="C1734" t="str">
        <x:v>27-3099</x:v>
      </x:c>
      <x:c r="D1734" t="str">
        <x:v>Media and Communication Workers, All Other</x:v>
      </x:c>
      <x:c r="E1734" s="22" t="n">
        <x:v>60</x:v>
      </x:c>
      <x:c r="F1734" s="22" t="n">
        <x:v>61560</x:v>
      </x:c>
      <x:c r="G1734" s="22" t="n">
        <x:f>IF(OR(E1734="",F1734=""),"",E1734*F1734)</x:f>
        <x:v>3693600</x:v>
      </x:c>
      <x:c r="H1734" s="36"/>
      <x:c r="I1734" s="22" t="str">
        <x:f>IF(G1734="","",IF(ISNUMBER(H1734),G1734,""))</x:f>
      </x:c>
      <x:c r="J1734" s="22" t="str">
        <x:f>IF(I1734="","",I1734*H1734)</x:f>
      </x:c>
      <x:c r="K1734" t="str">
        <x:f>IF(G1734="","MISSING OEWS",IF(ISNUMBER(H1734),"MATCHED","MISSING WHARTON"))</x:f>
        <x:v>MISSING WHARTON</x:v>
      </x:c>
    </x:row>
    <x:row r="1735">
      <x:c r="A1735" t="str">
        <x:v>42</x:v>
      </x:c>
      <x:c r="B1735" t="str">
        <x:v>Wholesale Trade</x:v>
      </x:c>
      <x:c r="C1735" t="str">
        <x:v>27-4011</x:v>
      </x:c>
      <x:c r="D1735" t="str">
        <x:v>Audio and Video Technicians</x:v>
      </x:c>
      <x:c r="E1735" s="22" t="n">
        <x:v>630</x:v>
      </x:c>
      <x:c r="F1735" s="22" t="n">
        <x:v>62340</x:v>
      </x:c>
      <x:c r="G1735" s="22" t="n">
        <x:f>IF(OR(E1735="",F1735=""),"",E1735*F1735)</x:f>
        <x:v>39274200</x:v>
      </x:c>
      <x:c r="H1735" s="36" t="n">
        <x:v>0.5483</x:v>
      </x:c>
      <x:c r="I1735" s="22" t="n">
        <x:f>IF(G1735="","",IF(ISNUMBER(H1735),G1735,""))</x:f>
        <x:v>39274200</x:v>
      </x:c>
      <x:c r="J1735" s="22" t="n">
        <x:f>IF(I1735="","",I1735*H1735)</x:f>
        <x:v>21534043.86</x:v>
      </x:c>
      <x:c r="K1735" t="str">
        <x:f>IF(G1735="","MISSING OEWS",IF(ISNUMBER(H1735),"MATCHED","MISSING WHARTON"))</x:f>
        <x:v>MATCHED</x:v>
      </x:c>
    </x:row>
    <x:row r="1736">
      <x:c r="A1736" t="str">
        <x:v>42</x:v>
      </x:c>
      <x:c r="B1736" t="str">
        <x:v>Wholesale Trade</x:v>
      </x:c>
      <x:c r="C1736" t="str">
        <x:v>27-4012</x:v>
      </x:c>
      <x:c r="D1736" t="str">
        <x:v>Broadcast Technicians</x:v>
      </x:c>
      <x:c r="E1736" s="22" t="n">
        <x:v>50</x:v>
      </x:c>
      <x:c r="F1736" s="22" t="n">
        <x:v>75930</x:v>
      </x:c>
      <x:c r="G1736" s="22" t="n">
        <x:f>IF(OR(E1736="",F1736=""),"",E1736*F1736)</x:f>
        <x:v>3796500</x:v>
      </x:c>
      <x:c r="H1736" s="36" t="n">
        <x:v>0.6138</x:v>
      </x:c>
      <x:c r="I1736" s="22" t="n">
        <x:f>IF(G1736="","",IF(ISNUMBER(H1736),G1736,""))</x:f>
        <x:v>3796500</x:v>
      </x:c>
      <x:c r="J1736" s="22" t="n">
        <x:f>IF(I1736="","",I1736*H1736)</x:f>
        <x:v>2330291.7</x:v>
      </x:c>
      <x:c r="K1736" t="str">
        <x:f>IF(G1736="","MISSING OEWS",IF(ISNUMBER(H1736),"MATCHED","MISSING WHARTON"))</x:f>
        <x:v>MATCHED</x:v>
      </x:c>
    </x:row>
    <x:row r="1737">
      <x:c r="A1737" t="str">
        <x:v>42</x:v>
      </x:c>
      <x:c r="B1737" t="str">
        <x:v>Wholesale Trade</x:v>
      </x:c>
      <x:c r="C1737" t="str">
        <x:v>27-4014</x:v>
      </x:c>
      <x:c r="D1737" t="str">
        <x:v>Sound Engineering Technicians</x:v>
      </x:c>
      <x:c r="E1737" s="22" t="n">
        <x:v>90</x:v>
      </x:c>
      <x:c r="F1737" s="22" t="n">
        <x:v>71600</x:v>
      </x:c>
      <x:c r="G1737" s="22" t="n">
        <x:f>IF(OR(E1737="",F1737=""),"",E1737*F1737)</x:f>
        <x:v>6444000</x:v>
      </x:c>
      <x:c r="H1737" s="36" t="n">
        <x:v>0.5607</x:v>
      </x:c>
      <x:c r="I1737" s="22" t="n">
        <x:f>IF(G1737="","",IF(ISNUMBER(H1737),G1737,""))</x:f>
        <x:v>6444000</x:v>
      </x:c>
      <x:c r="J1737" s="22" t="n">
        <x:f>IF(I1737="","",I1737*H1737)</x:f>
        <x:v>3613150.8</x:v>
      </x:c>
      <x:c r="K1737" t="str">
        <x:f>IF(G1737="","MISSING OEWS",IF(ISNUMBER(H1737),"MATCHED","MISSING WHARTON"))</x:f>
        <x:v>MATCHED</x:v>
      </x:c>
    </x:row>
    <x:row r="1738">
      <x:c r="A1738" t="str">
        <x:v>42</x:v>
      </x:c>
      <x:c r="B1738" t="str">
        <x:v>Wholesale Trade</x:v>
      </x:c>
      <x:c r="C1738" t="str">
        <x:v>27-4015</x:v>
      </x:c>
      <x:c r="D1738" t="str">
        <x:v>Lighting Technicians</x:v>
      </x:c>
      <x:c r="E1738" s="22" t="n">
        <x:v>110</x:v>
      </x:c>
      <x:c r="F1738" s="22" t="n">
        <x:v>67000</x:v>
      </x:c>
      <x:c r="G1738" s="22" t="n">
        <x:f>IF(OR(E1738="",F1738=""),"",E1738*F1738)</x:f>
        <x:v>7370000</x:v>
      </x:c>
      <x:c r="H1738" s="36" t="n">
        <x:v>0.0594</x:v>
      </x:c>
      <x:c r="I1738" s="22" t="n">
        <x:f>IF(G1738="","",IF(ISNUMBER(H1738),G1738,""))</x:f>
        <x:v>7370000</x:v>
      </x:c>
      <x:c r="J1738" s="22" t="n">
        <x:f>IF(I1738="","",I1738*H1738)</x:f>
        <x:v>437778</x:v>
      </x:c>
      <x:c r="K1738" t="str">
        <x:f>IF(G1738="","MISSING OEWS",IF(ISNUMBER(H1738),"MATCHED","MISSING WHARTON"))</x:f>
        <x:v>MATCHED</x:v>
      </x:c>
    </x:row>
    <x:row r="1739">
      <x:c r="A1739" t="str">
        <x:v>42</x:v>
      </x:c>
      <x:c r="B1739" t="str">
        <x:v>Wholesale Trade</x:v>
      </x:c>
      <x:c r="C1739" t="str">
        <x:v>27-4021</x:v>
      </x:c>
      <x:c r="D1739" t="str">
        <x:v>Photographers</x:v>
      </x:c>
      <x:c r="E1739" s="22" t="n">
        <x:v>1520</x:v>
      </x:c>
      <x:c r="F1739" s="22" t="n">
        <x:v>58160</x:v>
      </x:c>
      <x:c r="G1739" s="22" t="n">
        <x:f>IF(OR(E1739="",F1739=""),"",E1739*F1739)</x:f>
        <x:v>88403200</x:v>
      </x:c>
      <x:c r="H1739" s="36" t="n">
        <x:v>0.3207</x:v>
      </x:c>
      <x:c r="I1739" s="22" t="n">
        <x:f>IF(G1739="","",IF(ISNUMBER(H1739),G1739,""))</x:f>
        <x:v>88403200</x:v>
      </x:c>
      <x:c r="J1739" s="22" t="n">
        <x:f>IF(I1739="","",I1739*H1739)</x:f>
        <x:v>28350906.24</x:v>
      </x:c>
      <x:c r="K1739" t="str">
        <x:f>IF(G1739="","MISSING OEWS",IF(ISNUMBER(H1739),"MATCHED","MISSING WHARTON"))</x:f>
        <x:v>MATCHED</x:v>
      </x:c>
    </x:row>
    <x:row r="1740">
      <x:c r="A1740" t="str">
        <x:v>42</x:v>
      </x:c>
      <x:c r="B1740" t="str">
        <x:v>Wholesale Trade</x:v>
      </x:c>
      <x:c r="C1740" t="str">
        <x:v>27-4031</x:v>
      </x:c>
      <x:c r="D1740" t="str">
        <x:v>Camera Operators, Television, Video, and Film</x:v>
      </x:c>
      <x:c r="E1740" s="22" t="n">
        <x:v>270</x:v>
      </x:c>
      <x:c r="F1740" s="22" t="n">
        <x:v>74500</x:v>
      </x:c>
      <x:c r="G1740" s="22" t="n">
        <x:f>IF(OR(E1740="",F1740=""),"",E1740*F1740)</x:f>
        <x:v>20115000</x:v>
      </x:c>
      <x:c r="H1740" s="36" t="n">
        <x:v>0.3458</x:v>
      </x:c>
      <x:c r="I1740" s="22" t="n">
        <x:f>IF(G1740="","",IF(ISNUMBER(H1740),G1740,""))</x:f>
        <x:v>20115000</x:v>
      </x:c>
      <x:c r="J1740" s="22" t="n">
        <x:f>IF(I1740="","",I1740*H1740)</x:f>
        <x:v>6955767</x:v>
      </x:c>
      <x:c r="K1740" t="str">
        <x:f>IF(G1740="","MISSING OEWS",IF(ISNUMBER(H1740),"MATCHED","MISSING WHARTON"))</x:f>
        <x:v>MATCHED</x:v>
      </x:c>
    </x:row>
    <x:row r="1741">
      <x:c r="A1741" t="str">
        <x:v>42</x:v>
      </x:c>
      <x:c r="B1741" t="str">
        <x:v>Wholesale Trade</x:v>
      </x:c>
      <x:c r="C1741" t="str">
        <x:v>27-4032</x:v>
      </x:c>
      <x:c r="D1741" t="str">
        <x:v>Film and Video Editors</x:v>
      </x:c>
      <x:c r="E1741" s="22" t="n">
        <x:v>450</x:v>
      </x:c>
      <x:c r="F1741" s="22" t="n">
        <x:v>78430</x:v>
      </x:c>
      <x:c r="G1741" s="22" t="n">
        <x:f>IF(OR(E1741="",F1741=""),"",E1741*F1741)</x:f>
        <x:v>35293500</x:v>
      </x:c>
      <x:c r="H1741" s="36" t="n">
        <x:v>0.6065</x:v>
      </x:c>
      <x:c r="I1741" s="22" t="n">
        <x:f>IF(G1741="","",IF(ISNUMBER(H1741),G1741,""))</x:f>
        <x:v>35293500</x:v>
      </x:c>
      <x:c r="J1741" s="22" t="n">
        <x:f>IF(I1741="","",I1741*H1741)</x:f>
        <x:v>21405507.75</x:v>
      </x:c>
      <x:c r="K1741" t="str">
        <x:f>IF(G1741="","MISSING OEWS",IF(ISNUMBER(H1741),"MATCHED","MISSING WHARTON"))</x:f>
        <x:v>MATCHED</x:v>
      </x:c>
    </x:row>
    <x:row r="1742">
      <x:c r="A1742" t="str">
        <x:v>42</x:v>
      </x:c>
      <x:c r="B1742" t="str">
        <x:v>Wholesale Trade</x:v>
      </x:c>
      <x:c r="C1742" t="str">
        <x:v>29-1031</x:v>
      </x:c>
      <x:c r="D1742" t="str">
        <x:v>Dietitians and Nutritionists</x:v>
      </x:c>
      <x:c r="E1742" s="22" t="n">
        <x:v>90</x:v>
      </x:c>
      <x:c r="F1742" s="22" t="n">
        <x:v>83340</x:v>
      </x:c>
      <x:c r="G1742" s="22" t="n">
        <x:f>IF(OR(E1742="",F1742=""),"",E1742*F1742)</x:f>
        <x:v>7500600</x:v>
      </x:c>
      <x:c r="H1742" s="36" t="n">
        <x:v>0.4679</x:v>
      </x:c>
      <x:c r="I1742" s="22" t="n">
        <x:f>IF(G1742="","",IF(ISNUMBER(H1742),G1742,""))</x:f>
        <x:v>7500600</x:v>
      </x:c>
      <x:c r="J1742" s="22" t="n">
        <x:f>IF(I1742="","",I1742*H1742)</x:f>
        <x:v>3509530.7399999998</x:v>
      </x:c>
      <x:c r="K1742" t="str">
        <x:f>IF(G1742="","MISSING OEWS",IF(ISNUMBER(H1742),"MATCHED","MISSING WHARTON"))</x:f>
        <x:v>MATCHED</x:v>
      </x:c>
    </x:row>
    <x:row r="1743">
      <x:c r="A1743" t="str">
        <x:v>42</x:v>
      </x:c>
      <x:c r="B1743" t="str">
        <x:v>Wholesale Trade</x:v>
      </x:c>
      <x:c r="C1743" t="str">
        <x:v>29-1051</x:v>
      </x:c>
      <x:c r="D1743" t="str">
        <x:v>Pharmacists</x:v>
      </x:c>
      <x:c r="E1743" s="22" t="n">
        <x:v>6510</x:v>
      </x:c>
      <x:c r="F1743" s="22" t="n">
        <x:v>139370</x:v>
      </x:c>
      <x:c r="G1743" s="22" t="n">
        <x:f>IF(OR(E1743="",F1743=""),"",E1743*F1743)</x:f>
        <x:v>907298700</x:v>
      </x:c>
      <x:c r="H1743" s="36" t="n">
        <x:v>0.43810000000000004</x:v>
      </x:c>
      <x:c r="I1743" s="22" t="n">
        <x:f>IF(G1743="","",IF(ISNUMBER(H1743),G1743,""))</x:f>
        <x:v>907298700</x:v>
      </x:c>
      <x:c r="J1743" s="22" t="n">
        <x:f>IF(I1743="","",I1743*H1743)</x:f>
        <x:v>397487560.47</x:v>
      </x:c>
      <x:c r="K1743" t="str">
        <x:f>IF(G1743="","MISSING OEWS",IF(ISNUMBER(H1743),"MATCHED","MISSING WHARTON"))</x:f>
        <x:v>MATCHED</x:v>
      </x:c>
    </x:row>
    <x:row r="1744">
      <x:c r="A1744" t="str">
        <x:v>42</x:v>
      </x:c>
      <x:c r="B1744" t="str">
        <x:v>Wholesale Trade</x:v>
      </x:c>
      <x:c r="C1744" t="str">
        <x:v>29-1124</x:v>
      </x:c>
      <x:c r="D1744" t="str">
        <x:v>Radiation Therapists</x:v>
      </x:c>
      <x:c r="E1744" s="22"/>
      <x:c r="F1744" s="22" t="n">
        <x:v>129840</x:v>
      </x:c>
      <x:c r="G1744" s="22" t="str">
        <x:f>IF(OR(E1744="",F1744=""),"",E1744*F1744)</x:f>
      </x:c>
      <x:c r="H1744" s="36" t="n">
        <x:v>0.32270000000000004</x:v>
      </x:c>
      <x:c r="I1744" s="22" t="str">
        <x:f>IF(G1744="","",IF(ISNUMBER(H1744),G1744,""))</x:f>
      </x:c>
      <x:c r="J1744" s="22" t="str">
        <x:f>IF(I1744="","",I1744*H1744)</x:f>
      </x:c>
      <x:c r="K1744" t="str">
        <x:f>IF(G1744="","MISSING OEWS",IF(ISNUMBER(H1744),"MATCHED","MISSING WHARTON"))</x:f>
        <x:v>MISSING OEWS</x:v>
      </x:c>
    </x:row>
    <x:row r="1745">
      <x:c r="A1745" t="str">
        <x:v>42</x:v>
      </x:c>
      <x:c r="B1745" t="str">
        <x:v>Wholesale Trade</x:v>
      </x:c>
      <x:c r="C1745" t="str">
        <x:v>29-1126</x:v>
      </x:c>
      <x:c r="D1745" t="str">
        <x:v>Respiratory Therapists</x:v>
      </x:c>
      <x:c r="E1745" s="22" t="n">
        <x:v>1930</x:v>
      </x:c>
      <x:c r="F1745" s="22" t="n">
        <x:v>74960</x:v>
      </x:c>
      <x:c r="G1745" s="22" t="n">
        <x:f>IF(OR(E1745="",F1745=""),"",E1745*F1745)</x:f>
        <x:v>144672800</x:v>
      </x:c>
      <x:c r="H1745" s="36" t="n">
        <x:v>0.0864</x:v>
      </x:c>
      <x:c r="I1745" s="22" t="n">
        <x:f>IF(G1745="","",IF(ISNUMBER(H1745),G1745,""))</x:f>
        <x:v>144672800</x:v>
      </x:c>
      <x:c r="J1745" s="22" t="n">
        <x:f>IF(I1745="","",I1745*H1745)</x:f>
        <x:v>12499729.92</x:v>
      </x:c>
      <x:c r="K1745" t="str">
        <x:f>IF(G1745="","MISSING OEWS",IF(ISNUMBER(H1745),"MATCHED","MISSING WHARTON"))</x:f>
        <x:v>MATCHED</x:v>
      </x:c>
    </x:row>
    <x:row r="1746">
      <x:c r="A1746" t="str">
        <x:v>42</x:v>
      </x:c>
      <x:c r="B1746" t="str">
        <x:v>Wholesale Trade</x:v>
      </x:c>
      <x:c r="C1746" t="str">
        <x:v>29-1131</x:v>
      </x:c>
      <x:c r="D1746" t="str">
        <x:v>Veterinarians</x:v>
      </x:c>
      <x:c r="E1746" s="22" t="n">
        <x:v>490</x:v>
      </x:c>
      <x:c r="F1746" s="22" t="n">
        <x:v>141840</x:v>
      </x:c>
      <x:c r="G1746" s="22" t="n">
        <x:f>IF(OR(E1746="",F1746=""),"",E1746*F1746)</x:f>
        <x:v>69501600</x:v>
      </x:c>
      <x:c r="H1746" s="36" t="n">
        <x:v>0.163</x:v>
      </x:c>
      <x:c r="I1746" s="22" t="n">
        <x:f>IF(G1746="","",IF(ISNUMBER(H1746),G1746,""))</x:f>
        <x:v>69501600</x:v>
      </x:c>
      <x:c r="J1746" s="22" t="n">
        <x:f>IF(I1746="","",I1746*H1746)</x:f>
        <x:v>11328760.8</x:v>
      </x:c>
      <x:c r="K1746" t="str">
        <x:f>IF(G1746="","MISSING OEWS",IF(ISNUMBER(H1746),"MATCHED","MISSING WHARTON"))</x:f>
        <x:v>MATCHED</x:v>
      </x:c>
    </x:row>
    <x:row r="1747">
      <x:c r="A1747" t="str">
        <x:v>42</x:v>
      </x:c>
      <x:c r="B1747" t="str">
        <x:v>Wholesale Trade</x:v>
      </x:c>
      <x:c r="C1747" t="str">
        <x:v>29-1141</x:v>
      </x:c>
      <x:c r="D1747" t="str">
        <x:v>Registered Nurses</x:v>
      </x:c>
      <x:c r="E1747" s="22" t="n">
        <x:v>1560</x:v>
      </x:c>
      <x:c r="F1747" s="22" t="n">
        <x:v>98900</x:v>
      </x:c>
      <x:c r="G1747" s="22" t="n">
        <x:f>IF(OR(E1747="",F1747=""),"",E1747*F1747)</x:f>
        <x:v>154284000</x:v>
      </x:c>
      <x:c r="H1747" s="36" t="n">
        <x:v>0.19579999999999997</x:v>
      </x:c>
      <x:c r="I1747" s="22" t="n">
        <x:f>IF(G1747="","",IF(ISNUMBER(H1747),G1747,""))</x:f>
        <x:v>154284000</x:v>
      </x:c>
      <x:c r="J1747" s="22" t="n">
        <x:f>IF(I1747="","",I1747*H1747)</x:f>
        <x:v>30208807.199999996</x:v>
      </x:c>
      <x:c r="K1747" t="str">
        <x:f>IF(G1747="","MISSING OEWS",IF(ISNUMBER(H1747),"MATCHED","MISSING WHARTON"))</x:f>
        <x:v>MATCHED</x:v>
      </x:c>
    </x:row>
    <x:row r="1748">
      <x:c r="A1748" t="str">
        <x:v>42</x:v>
      </x:c>
      <x:c r="B1748" t="str">
        <x:v>Wholesale Trade</x:v>
      </x:c>
      <x:c r="C1748" t="str">
        <x:v>29-1171</x:v>
      </x:c>
      <x:c r="D1748" t="str">
        <x:v>Nurse Practitioners</x:v>
      </x:c>
      <x:c r="E1748" s="22" t="n">
        <x:v>110</x:v>
      </x:c>
      <x:c r="F1748" s="22" t="n">
        <x:v>99040</x:v>
      </x:c>
      <x:c r="G1748" s="22" t="n">
        <x:f>IF(OR(E1748="",F1748=""),"",E1748*F1748)</x:f>
        <x:v>10894400</x:v>
      </x:c>
      <x:c r="H1748" s="36" t="n">
        <x:v>0.313</x:v>
      </x:c>
      <x:c r="I1748" s="22" t="n">
        <x:f>IF(G1748="","",IF(ISNUMBER(H1748),G1748,""))</x:f>
        <x:v>10894400</x:v>
      </x:c>
      <x:c r="J1748" s="22" t="n">
        <x:f>IF(I1748="","",I1748*H1748)</x:f>
        <x:v>3409947.2</x:v>
      </x:c>
      <x:c r="K1748" t="str">
        <x:f>IF(G1748="","MISSING OEWS",IF(ISNUMBER(H1748),"MATCHED","MISSING WHARTON"))</x:f>
        <x:v>MATCHED</x:v>
      </x:c>
    </x:row>
    <x:row r="1749">
      <x:c r="A1749" t="str">
        <x:v>42</x:v>
      </x:c>
      <x:c r="B1749" t="str">
        <x:v>Wholesale Trade</x:v>
      </x:c>
      <x:c r="C1749" t="str">
        <x:v>29-1181</x:v>
      </x:c>
      <x:c r="D1749" t="str">
        <x:v>Audiologists</x:v>
      </x:c>
      <x:c r="E1749" s="22"/>
      <x:c r="F1749" s="22" t="n">
        <x:v>98650</x:v>
      </x:c>
      <x:c r="G1749" s="22" t="str">
        <x:f>IF(OR(E1749="",F1749=""),"",E1749*F1749)</x:f>
      </x:c>
      <x:c r="H1749" s="36" t="n">
        <x:v>0.2568</x:v>
      </x:c>
      <x:c r="I1749" s="22" t="str">
        <x:f>IF(G1749="","",IF(ISNUMBER(H1749),G1749,""))</x:f>
      </x:c>
      <x:c r="J1749" s="22" t="str">
        <x:f>IF(I1749="","",I1749*H1749)</x:f>
      </x:c>
      <x:c r="K1749" t="str">
        <x:f>IF(G1749="","MISSING OEWS",IF(ISNUMBER(H1749),"MATCHED","MISSING WHARTON"))</x:f>
        <x:v>MISSING OEWS</x:v>
      </x:c>
    </x:row>
    <x:row r="1750">
      <x:c r="A1750" t="str">
        <x:v>42</x:v>
      </x:c>
      <x:c r="B1750" t="str">
        <x:v>Wholesale Trade</x:v>
      </x:c>
      <x:c r="C1750" t="str">
        <x:v>29-1217</x:v>
      </x:c>
      <x:c r="D1750" t="str">
        <x:v>Neurologists</x:v>
      </x:c>
      <x:c r="E1750" s="22" t="n">
        <x:v>40</x:v>
      </x:c>
      <x:c r="F1750" s="22"/>
      <x:c r="G1750" s="22" t="str">
        <x:f>IF(OR(E1750="",F1750=""),"",E1750*F1750)</x:f>
      </x:c>
      <x:c r="H1750" s="36" t="n">
        <x:v>0.2625</x:v>
      </x:c>
      <x:c r="I1750" s="22" t="str">
        <x:f>IF(G1750="","",IF(ISNUMBER(H1750),G1750,""))</x:f>
      </x:c>
      <x:c r="J1750" s="22" t="str">
        <x:f>IF(I1750="","",I1750*H1750)</x:f>
      </x:c>
      <x:c r="K1750" t="str">
        <x:f>IF(G1750="","MISSING OEWS",IF(ISNUMBER(H1750),"MATCHED","MISSING WHARTON"))</x:f>
        <x:v>MISSING OEWS</x:v>
      </x:c>
    </x:row>
    <x:row r="1751">
      <x:c r="A1751" t="str">
        <x:v>42</x:v>
      </x:c>
      <x:c r="B1751" t="str">
        <x:v>Wholesale Trade</x:v>
      </x:c>
      <x:c r="C1751" t="str">
        <x:v>29-1222</x:v>
      </x:c>
      <x:c r="D1751" t="str">
        <x:v>Physicians, Pathologists</x:v>
      </x:c>
      <x:c r="E1751" s="22" t="n">
        <x:v>40</x:v>
      </x:c>
      <x:c r="F1751" s="22" t="n">
        <x:v>321970</x:v>
      </x:c>
      <x:c r="G1751" s="22" t="n">
        <x:f>IF(OR(E1751="",F1751=""),"",E1751*F1751)</x:f>
        <x:v>12878800</x:v>
      </x:c>
      <x:c r="H1751" s="36" t="n">
        <x:v>0.2711</x:v>
      </x:c>
      <x:c r="I1751" s="22" t="n">
        <x:f>IF(G1751="","",IF(ISNUMBER(H1751),G1751,""))</x:f>
        <x:v>12878800</x:v>
      </x:c>
      <x:c r="J1751" s="22" t="n">
        <x:f>IF(I1751="","",I1751*H1751)</x:f>
        <x:v>3491442.68</x:v>
      </x:c>
      <x:c r="K1751" t="str">
        <x:f>IF(G1751="","MISSING OEWS",IF(ISNUMBER(H1751),"MATCHED","MISSING WHARTON"))</x:f>
        <x:v>MATCHED</x:v>
      </x:c>
    </x:row>
    <x:row r="1752">
      <x:c r="A1752" t="str">
        <x:v>42</x:v>
      </x:c>
      <x:c r="B1752" t="str">
        <x:v>Wholesale Trade</x:v>
      </x:c>
      <x:c r="C1752" t="str">
        <x:v>29-1229</x:v>
      </x:c>
      <x:c r="D1752" t="str">
        <x:v>Physicians, All Other</x:v>
      </x:c>
      <x:c r="E1752" s="22" t="n">
        <x:v>230</x:v>
      </x:c>
      <x:c r="F1752" s="22" t="n">
        <x:v>234510</x:v>
      </x:c>
      <x:c r="G1752" s="22" t="n">
        <x:f>IF(OR(E1752="",F1752=""),"",E1752*F1752)</x:f>
        <x:v>53937300</x:v>
      </x:c>
      <x:c r="H1752" s="36" t="n">
        <x:v>0.20079999999999998</x:v>
      </x:c>
      <x:c r="I1752" s="22" t="n">
        <x:f>IF(G1752="","",IF(ISNUMBER(H1752),G1752,""))</x:f>
        <x:v>53937300</x:v>
      </x:c>
      <x:c r="J1752" s="22" t="n">
        <x:f>IF(I1752="","",I1752*H1752)</x:f>
        <x:v>10830609.839999998</x:v>
      </x:c>
      <x:c r="K1752" t="str">
        <x:f>IF(G1752="","MISSING OEWS",IF(ISNUMBER(H1752),"MATCHED","MISSING WHARTON"))</x:f>
        <x:v>MATCHED</x:v>
      </x:c>
    </x:row>
    <x:row r="1753">
      <x:c r="A1753" t="str">
        <x:v>42</x:v>
      </x:c>
      <x:c r="B1753" t="str">
        <x:v>Wholesale Trade</x:v>
      </x:c>
      <x:c r="C1753" t="str">
        <x:v>29-2010</x:v>
      </x:c>
      <x:c r="D1753" t="str">
        <x:v>Clinical Laboratory Technologists and Technicians</x:v>
      </x:c>
      <x:c r="E1753" s="22" t="n">
        <x:v>310</x:v>
      </x:c>
      <x:c r="F1753" s="22" t="n">
        <x:v>89410</x:v>
      </x:c>
      <x:c r="G1753" s="22" t="n">
        <x:f>IF(OR(E1753="",F1753=""),"",E1753*F1753)</x:f>
        <x:v>27717100</x:v>
      </x:c>
      <x:c r="H1753" s="36" t="n">
        <x:v>0.1612</x:v>
      </x:c>
      <x:c r="I1753" s="22" t="n">
        <x:f>IF(G1753="","",IF(ISNUMBER(H1753),G1753,""))</x:f>
        <x:v>27717100</x:v>
      </x:c>
      <x:c r="J1753" s="22" t="n">
        <x:f>IF(I1753="","",I1753*H1753)</x:f>
        <x:v>4467996.5200000005</x:v>
      </x:c>
      <x:c r="K1753" t="str">
        <x:f>IF(G1753="","MISSING OEWS",IF(ISNUMBER(H1753),"MATCHED","MISSING WHARTON"))</x:f>
        <x:v>MATCHED</x:v>
      </x:c>
    </x:row>
    <x:row r="1754">
      <x:c r="A1754" t="str">
        <x:v>42</x:v>
      </x:c>
      <x:c r="B1754" t="str">
        <x:v>Wholesale Trade</x:v>
      </x:c>
      <x:c r="C1754" t="str">
        <x:v>29-2031</x:v>
      </x:c>
      <x:c r="D1754" t="str">
        <x:v>Cardiovascular Technologists and Technicians</x:v>
      </x:c>
      <x:c r="E1754" s="22" t="n">
        <x:v>170</x:v>
      </x:c>
      <x:c r="F1754" s="22" t="n">
        <x:v>84860</x:v>
      </x:c>
      <x:c r="G1754" s="22" t="n">
        <x:f>IF(OR(E1754="",F1754=""),"",E1754*F1754)</x:f>
        <x:v>14426200</x:v>
      </x:c>
      <x:c r="H1754" s="36" t="n">
        <x:v>0.304</x:v>
      </x:c>
      <x:c r="I1754" s="22" t="n">
        <x:f>IF(G1754="","",IF(ISNUMBER(H1754),G1754,""))</x:f>
        <x:v>14426200</x:v>
      </x:c>
      <x:c r="J1754" s="22" t="n">
        <x:f>IF(I1754="","",I1754*H1754)</x:f>
        <x:v>4385564.8</x:v>
      </x:c>
      <x:c r="K1754" t="str">
        <x:f>IF(G1754="","MISSING OEWS",IF(ISNUMBER(H1754),"MATCHED","MISSING WHARTON"))</x:f>
        <x:v>MATCHED</x:v>
      </x:c>
    </x:row>
    <x:row r="1755">
      <x:c r="A1755" t="str">
        <x:v>42</x:v>
      </x:c>
      <x:c r="B1755" t="str">
        <x:v>Wholesale Trade</x:v>
      </x:c>
      <x:c r="C1755" t="str">
        <x:v>29-2034</x:v>
      </x:c>
      <x:c r="D1755" t="str">
        <x:v>Radiologic Technologists and Technicians</x:v>
      </x:c>
      <x:c r="E1755" s="22"/>
      <x:c r="F1755" s="22" t="n">
        <x:v>96470</x:v>
      </x:c>
      <x:c r="G1755" s="22" t="str">
        <x:f>IF(OR(E1755="",F1755=""),"",E1755*F1755)</x:f>
      </x:c>
      <x:c r="H1755" s="36" t="n">
        <x:v>0.315</x:v>
      </x:c>
      <x:c r="I1755" s="22" t="str">
        <x:f>IF(G1755="","",IF(ISNUMBER(H1755),G1755,""))</x:f>
      </x:c>
      <x:c r="J1755" s="22" t="str">
        <x:f>IF(I1755="","",I1755*H1755)</x:f>
      </x:c>
      <x:c r="K1755" t="str">
        <x:f>IF(G1755="","MISSING OEWS",IF(ISNUMBER(H1755),"MATCHED","MISSING WHARTON"))</x:f>
        <x:v>MISSING OEWS</x:v>
      </x:c>
    </x:row>
    <x:row r="1756">
      <x:c r="A1756" t="str">
        <x:v>42</x:v>
      </x:c>
      <x:c r="B1756" t="str">
        <x:v>Wholesale Trade</x:v>
      </x:c>
      <x:c r="C1756" t="str">
        <x:v>29-2052</x:v>
      </x:c>
      <x:c r="D1756" t="str">
        <x:v>Pharmacy Technicians</x:v>
      </x:c>
      <x:c r="E1756" s="22" t="n">
        <x:v>9080</x:v>
      </x:c>
      <x:c r="F1756" s="22" t="n">
        <x:v>46640</x:v>
      </x:c>
      <x:c r="G1756" s="22" t="n">
        <x:f>IF(OR(E1756="",F1756=""),"",E1756*F1756)</x:f>
        <x:v>423491200</x:v>
      </x:c>
      <x:c r="H1756" s="36" t="n">
        <x:v>0.6357</x:v>
      </x:c>
      <x:c r="I1756" s="22" t="n">
        <x:f>IF(G1756="","",IF(ISNUMBER(H1756),G1756,""))</x:f>
        <x:v>423491200</x:v>
      </x:c>
      <x:c r="J1756" s="22" t="n">
        <x:f>IF(I1756="","",I1756*H1756)</x:f>
        <x:v>269213355.84000003</x:v>
      </x:c>
      <x:c r="K1756" t="str">
        <x:f>IF(G1756="","MISSING OEWS",IF(ISNUMBER(H1756),"MATCHED","MISSING WHARTON"))</x:f>
        <x:v>MATCHED</x:v>
      </x:c>
    </x:row>
    <x:row r="1757">
      <x:c r="A1757" t="str">
        <x:v>42</x:v>
      </x:c>
      <x:c r="B1757" t="str">
        <x:v>Wholesale Trade</x:v>
      </x:c>
      <x:c r="C1757" t="str">
        <x:v>29-2056</x:v>
      </x:c>
      <x:c r="D1757" t="str">
        <x:v>Veterinary Technologists and Technicians</x:v>
      </x:c>
      <x:c r="E1757" s="22"/>
      <x:c r="F1757" s="22" t="n">
        <x:v>77200</x:v>
      </x:c>
      <x:c r="G1757" s="22" t="str">
        <x:f>IF(OR(E1757="",F1757=""),"",E1757*F1757)</x:f>
      </x:c>
      <x:c r="H1757" s="36" t="n">
        <x:v>0.2065</x:v>
      </x:c>
      <x:c r="I1757" s="22" t="str">
        <x:f>IF(G1757="","",IF(ISNUMBER(H1757),G1757,""))</x:f>
      </x:c>
      <x:c r="J1757" s="22" t="str">
        <x:f>IF(I1757="","",I1757*H1757)</x:f>
      </x:c>
      <x:c r="K1757" t="str">
        <x:f>IF(G1757="","MISSING OEWS",IF(ISNUMBER(H1757),"MATCHED","MISSING WHARTON"))</x:f>
        <x:v>MISSING OEWS</x:v>
      </x:c>
    </x:row>
    <x:row r="1758">
      <x:c r="A1758" t="str">
        <x:v>42</x:v>
      </x:c>
      <x:c r="B1758" t="str">
        <x:v>Wholesale Trade</x:v>
      </x:c>
      <x:c r="C1758" t="str">
        <x:v>29-2061</x:v>
      </x:c>
      <x:c r="D1758" t="str">
        <x:v>Licensed Practical and Licensed Vocational Nurses</x:v>
      </x:c>
      <x:c r="E1758" s="22" t="n">
        <x:v>150</x:v>
      </x:c>
      <x:c r="F1758" s="22" t="n">
        <x:v>52030</x:v>
      </x:c>
      <x:c r="G1758" s="22" t="n">
        <x:f>IF(OR(E1758="",F1758=""),"",E1758*F1758)</x:f>
        <x:v>7804500</x:v>
      </x:c>
      <x:c r="H1758" s="36" t="n">
        <x:v>0.12390000000000001</x:v>
      </x:c>
      <x:c r="I1758" s="22" t="n">
        <x:f>IF(G1758="","",IF(ISNUMBER(H1758),G1758,""))</x:f>
        <x:v>7804500</x:v>
      </x:c>
      <x:c r="J1758" s="22" t="n">
        <x:f>IF(I1758="","",I1758*H1758)</x:f>
        <x:v>966977.55</x:v>
      </x:c>
      <x:c r="K1758" t="str">
        <x:f>IF(G1758="","MISSING OEWS",IF(ISNUMBER(H1758),"MATCHED","MISSING WHARTON"))</x:f>
        <x:v>MATCHED</x:v>
      </x:c>
    </x:row>
    <x:row r="1759">
      <x:c r="A1759" t="str">
        <x:v>42</x:v>
      </x:c>
      <x:c r="B1759" t="str">
        <x:v>Wholesale Trade</x:v>
      </x:c>
      <x:c r="C1759" t="str">
        <x:v>29-2072</x:v>
      </x:c>
      <x:c r="D1759" t="str">
        <x:v>Medical Records Specialists</x:v>
      </x:c>
      <x:c r="E1759" s="22" t="n">
        <x:v>780</x:v>
      </x:c>
      <x:c r="F1759" s="22" t="n">
        <x:v>51400</x:v>
      </x:c>
      <x:c r="G1759" s="22" t="n">
        <x:f>IF(OR(E1759="",F1759=""),"",E1759*F1759)</x:f>
        <x:v>40092000</x:v>
      </x:c>
      <x:c r="H1759" s="36" t="n">
        <x:v>0.9353</x:v>
      </x:c>
      <x:c r="I1759" s="22" t="n">
        <x:f>IF(G1759="","",IF(ISNUMBER(H1759),G1759,""))</x:f>
        <x:v>40092000</x:v>
      </x:c>
      <x:c r="J1759" s="22" t="n">
        <x:f>IF(I1759="","",I1759*H1759)</x:f>
        <x:v>37498047.6</x:v>
      </x:c>
      <x:c r="K1759" t="str">
        <x:f>IF(G1759="","MISSING OEWS",IF(ISNUMBER(H1759),"MATCHED","MISSING WHARTON"))</x:f>
        <x:v>MATCHED</x:v>
      </x:c>
    </x:row>
    <x:row r="1760">
      <x:c r="A1760" t="str">
        <x:v>42</x:v>
      </x:c>
      <x:c r="B1760" t="str">
        <x:v>Wholesale Trade</x:v>
      </x:c>
      <x:c r="C1760" t="str">
        <x:v>29-2081</x:v>
      </x:c>
      <x:c r="D1760" t="str">
        <x:v>Opticians, Dispensing</x:v>
      </x:c>
      <x:c r="E1760" s="22" t="n">
        <x:v>270</x:v>
      </x:c>
      <x:c r="F1760" s="22" t="n">
        <x:v>52140</x:v>
      </x:c>
      <x:c r="G1760" s="22" t="n">
        <x:f>IF(OR(E1760="",F1760=""),"",E1760*F1760)</x:f>
        <x:v>14077800</x:v>
      </x:c>
      <x:c r="H1760" s="36" t="n">
        <x:v>0.2143</x:v>
      </x:c>
      <x:c r="I1760" s="22" t="n">
        <x:f>IF(G1760="","",IF(ISNUMBER(H1760),G1760,""))</x:f>
        <x:v>14077800</x:v>
      </x:c>
      <x:c r="J1760" s="22" t="n">
        <x:f>IF(I1760="","",I1760*H1760)</x:f>
        <x:v>3016872.54</x:v>
      </x:c>
      <x:c r="K1760" t="str">
        <x:f>IF(G1760="","MISSING OEWS",IF(ISNUMBER(H1760),"MATCHED","MISSING WHARTON"))</x:f>
        <x:v>MATCHED</x:v>
      </x:c>
    </x:row>
    <x:row r="1761">
      <x:c r="A1761" t="str">
        <x:v>42</x:v>
      </x:c>
      <x:c r="B1761" t="str">
        <x:v>Wholesale Trade</x:v>
      </x:c>
      <x:c r="C1761" t="str">
        <x:v>29-2091</x:v>
      </x:c>
      <x:c r="D1761" t="str">
        <x:v>Orthotists and Prosthetists</x:v>
      </x:c>
      <x:c r="E1761" s="22" t="n">
        <x:v>300</x:v>
      </x:c>
      <x:c r="F1761" s="22" t="n">
        <x:v>78840</x:v>
      </x:c>
      <x:c r="G1761" s="22" t="n">
        <x:f>IF(OR(E1761="",F1761=""),"",E1761*F1761)</x:f>
        <x:v>23652000</x:v>
      </x:c>
      <x:c r="H1761" s="36" t="n">
        <x:v>0.1267</x:v>
      </x:c>
      <x:c r="I1761" s="22" t="n">
        <x:f>IF(G1761="","",IF(ISNUMBER(H1761),G1761,""))</x:f>
        <x:v>23652000</x:v>
      </x:c>
      <x:c r="J1761" s="22" t="n">
        <x:f>IF(I1761="","",I1761*H1761)</x:f>
        <x:v>2996708.4000000004</x:v>
      </x:c>
      <x:c r="K1761" t="str">
        <x:f>IF(G1761="","MISSING OEWS",IF(ISNUMBER(H1761),"MATCHED","MISSING WHARTON"))</x:f>
        <x:v>MATCHED</x:v>
      </x:c>
    </x:row>
    <x:row r="1762">
      <x:c r="A1762" t="str">
        <x:v>42</x:v>
      </x:c>
      <x:c r="B1762" t="str">
        <x:v>Wholesale Trade</x:v>
      </x:c>
      <x:c r="C1762" t="str">
        <x:v>29-2099</x:v>
      </x:c>
      <x:c r="D1762" t="str">
        <x:v>Health Technologists and Technicians, All Other</x:v>
      </x:c>
      <x:c r="E1762" s="22" t="n">
        <x:v>590</x:v>
      </x:c>
      <x:c r="F1762" s="22" t="n">
        <x:v>70300</x:v>
      </x:c>
      <x:c r="G1762" s="22" t="n">
        <x:f>IF(OR(E1762="",F1762=""),"",E1762*F1762)</x:f>
        <x:v>41477000</x:v>
      </x:c>
      <x:c r="H1762" s="36" t="n">
        <x:v>0.2977</x:v>
      </x:c>
      <x:c r="I1762" s="22" t="n">
        <x:f>IF(G1762="","",IF(ISNUMBER(H1762),G1762,""))</x:f>
        <x:v>41477000</x:v>
      </x:c>
      <x:c r="J1762" s="22" t="n">
        <x:f>IF(I1762="","",I1762*H1762)</x:f>
        <x:v>12347702.9</x:v>
      </x:c>
      <x:c r="K1762" t="str">
        <x:f>IF(G1762="","MISSING OEWS",IF(ISNUMBER(H1762),"MATCHED","MISSING WHARTON"))</x:f>
        <x:v>MATCHED</x:v>
      </x:c>
    </x:row>
    <x:row r="1763">
      <x:c r="A1763" t="str">
        <x:v>42</x:v>
      </x:c>
      <x:c r="B1763" t="str">
        <x:v>Wholesale Trade</x:v>
      </x:c>
      <x:c r="C1763" t="str">
        <x:v>29-9021</x:v>
      </x:c>
      <x:c r="D1763" t="str">
        <x:v>Health Information Technologists and Medical Registrars</x:v>
      </x:c>
      <x:c r="E1763" s="22" t="n">
        <x:v>60</x:v>
      </x:c>
      <x:c r="F1763" s="22" t="n">
        <x:v>63870</x:v>
      </x:c>
      <x:c r="G1763" s="22" t="n">
        <x:f>IF(OR(E1763="",F1763=""),"",E1763*F1763)</x:f>
        <x:v>3832200</x:v>
      </x:c>
      <x:c r="H1763" s="36" t="n">
        <x:v>0.7968999999999999</x:v>
      </x:c>
      <x:c r="I1763" s="22" t="n">
        <x:f>IF(G1763="","",IF(ISNUMBER(H1763),G1763,""))</x:f>
        <x:v>3832200</x:v>
      </x:c>
      <x:c r="J1763" s="22" t="n">
        <x:f>IF(I1763="","",I1763*H1763)</x:f>
        <x:v>3053880.1799999997</x:v>
      </x:c>
      <x:c r="K1763" t="str">
        <x:f>IF(G1763="","MISSING OEWS",IF(ISNUMBER(H1763),"MATCHED","MISSING WHARTON"))</x:f>
        <x:v>MATCHED</x:v>
      </x:c>
    </x:row>
    <x:row r="1764">
      <x:c r="A1764" t="str">
        <x:v>42</x:v>
      </x:c>
      <x:c r="B1764" t="str">
        <x:v>Wholesale Trade</x:v>
      </x:c>
      <x:c r="C1764" t="str">
        <x:v>29-9099</x:v>
      </x:c>
      <x:c r="D1764" t="str">
        <x:v>Healthcare Practitioners and Technical Workers, All Other</x:v>
      </x:c>
      <x:c r="E1764" s="22" t="n">
        <x:v>370</x:v>
      </x:c>
      <x:c r="F1764" s="22" t="n">
        <x:v>89650</x:v>
      </x:c>
      <x:c r="G1764" s="22" t="n">
        <x:f>IF(OR(E1764="",F1764=""),"",E1764*F1764)</x:f>
        <x:v>33170500</x:v>
      </x:c>
      <x:c r="H1764" s="36" t="n">
        <x:v>0.2347</x:v>
      </x:c>
      <x:c r="I1764" s="22" t="n">
        <x:f>IF(G1764="","",IF(ISNUMBER(H1764),G1764,""))</x:f>
        <x:v>33170500</x:v>
      </x:c>
      <x:c r="J1764" s="22" t="n">
        <x:f>IF(I1764="","",I1764*H1764)</x:f>
        <x:v>7785116.35</x:v>
      </x:c>
      <x:c r="K1764" t="str">
        <x:f>IF(G1764="","MISSING OEWS",IF(ISNUMBER(H1764),"MATCHED","MISSING WHARTON"))</x:f>
        <x:v>MATCHED</x:v>
      </x:c>
    </x:row>
    <x:row r="1765">
      <x:c r="A1765" t="str">
        <x:v>42</x:v>
      </x:c>
      <x:c r="B1765" t="str">
        <x:v>Wholesale Trade</x:v>
      </x:c>
      <x:c r="C1765" t="str">
        <x:v>31-1120</x:v>
      </x:c>
      <x:c r="D1765" t="str">
        <x:v>Home Health and Personal Care Aides</x:v>
      </x:c>
      <x:c r="E1765" s="22" t="n">
        <x:v>60</x:v>
      </x:c>
      <x:c r="F1765" s="22" t="n">
        <x:v>38980</x:v>
      </x:c>
      <x:c r="G1765" s="22" t="n">
        <x:f>IF(OR(E1765="",F1765=""),"",E1765*F1765)</x:f>
        <x:v>2338800</x:v>
      </x:c>
      <x:c r="H1765" s="36" t="n">
        <x:v>0.11800000000000001</x:v>
      </x:c>
      <x:c r="I1765" s="22" t="n">
        <x:f>IF(G1765="","",IF(ISNUMBER(H1765),G1765,""))</x:f>
        <x:v>2338800</x:v>
      </x:c>
      <x:c r="J1765" s="22" t="n">
        <x:f>IF(I1765="","",I1765*H1765)</x:f>
        <x:v>275978.4</x:v>
      </x:c>
      <x:c r="K1765" t="str">
        <x:f>IF(G1765="","MISSING OEWS",IF(ISNUMBER(H1765),"MATCHED","MISSING WHARTON"))</x:f>
        <x:v>MATCHED</x:v>
      </x:c>
    </x:row>
    <x:row r="1766">
      <x:c r="A1766" t="str">
        <x:v>42</x:v>
      </x:c>
      <x:c r="B1766" t="str">
        <x:v>Wholesale Trade</x:v>
      </x:c>
      <x:c r="C1766" t="str">
        <x:v>31-1131</x:v>
      </x:c>
      <x:c r="D1766" t="str">
        <x:v>Nursing Assistants</x:v>
      </x:c>
      <x:c r="E1766" s="22"/>
      <x:c r="F1766" s="22" t="n">
        <x:v>49310</x:v>
      </x:c>
      <x:c r="G1766" s="22" t="str">
        <x:f>IF(OR(E1766="",F1766=""),"",E1766*F1766)</x:f>
      </x:c>
      <x:c r="H1766" s="36" t="n">
        <x:v>0.05</x:v>
      </x:c>
      <x:c r="I1766" s="22" t="str">
        <x:f>IF(G1766="","",IF(ISNUMBER(H1766),G1766,""))</x:f>
      </x:c>
      <x:c r="J1766" s="22" t="str">
        <x:f>IF(I1766="","",I1766*H1766)</x:f>
      </x:c>
      <x:c r="K1766" t="str">
        <x:f>IF(G1766="","MISSING OEWS",IF(ISNUMBER(H1766),"MATCHED","MISSING WHARTON"))</x:f>
        <x:v>MISSING OEWS</x:v>
      </x:c>
    </x:row>
    <x:row r="1767">
      <x:c r="A1767" t="str">
        <x:v>42</x:v>
      </x:c>
      <x:c r="B1767" t="str">
        <x:v>Wholesale Trade</x:v>
      </x:c>
      <x:c r="C1767" t="str">
        <x:v>31-9092</x:v>
      </x:c>
      <x:c r="D1767" t="str">
        <x:v>Medical Assistants</x:v>
      </x:c>
      <x:c r="E1767" s="22" t="n">
        <x:v>260</x:v>
      </x:c>
      <x:c r="F1767" s="22" t="n">
        <x:v>47610</x:v>
      </x:c>
      <x:c r="G1767" s="22" t="n">
        <x:f>IF(OR(E1767="",F1767=""),"",E1767*F1767)</x:f>
        <x:v>12378600</x:v>
      </x:c>
      <x:c r="H1767" s="36" t="n">
        <x:v>0.4025</x:v>
      </x:c>
      <x:c r="I1767" s="22" t="n">
        <x:f>IF(G1767="","",IF(ISNUMBER(H1767),G1767,""))</x:f>
        <x:v>12378600</x:v>
      </x:c>
      <x:c r="J1767" s="22" t="n">
        <x:f>IF(I1767="","",I1767*H1767)</x:f>
        <x:v>4982386.5</x:v>
      </x:c>
      <x:c r="K1767" t="str">
        <x:f>IF(G1767="","MISSING OEWS",IF(ISNUMBER(H1767),"MATCHED","MISSING WHARTON"))</x:f>
        <x:v>MATCHED</x:v>
      </x:c>
    </x:row>
    <x:row r="1768">
      <x:c r="A1768" t="str">
        <x:v>42</x:v>
      </x:c>
      <x:c r="B1768" t="str">
        <x:v>Wholesale Trade</x:v>
      </x:c>
      <x:c r="C1768" t="str">
        <x:v>31-9093</x:v>
      </x:c>
      <x:c r="D1768" t="str">
        <x:v>Medical Equipment Preparers</x:v>
      </x:c>
      <x:c r="E1768" s="22" t="n">
        <x:v>640</x:v>
      </x:c>
      <x:c r="F1768" s="22" t="n">
        <x:v>47050</x:v>
      </x:c>
      <x:c r="G1768" s="22" t="n">
        <x:f>IF(OR(E1768="",F1768=""),"",E1768*F1768)</x:f>
        <x:v>30112000</x:v>
      </x:c>
      <x:c r="H1768" s="36" t="n">
        <x:v>0.1188</x:v>
      </x:c>
      <x:c r="I1768" s="22" t="n">
        <x:f>IF(G1768="","",IF(ISNUMBER(H1768),G1768,""))</x:f>
        <x:v>30112000</x:v>
      </x:c>
      <x:c r="J1768" s="22" t="n">
        <x:f>IF(I1768="","",I1768*H1768)</x:f>
        <x:v>3577305.6</x:v>
      </x:c>
      <x:c r="K1768" t="str">
        <x:f>IF(G1768="","MISSING OEWS",IF(ISNUMBER(H1768),"MATCHED","MISSING WHARTON"))</x:f>
        <x:v>MATCHED</x:v>
      </x:c>
    </x:row>
    <x:row r="1769">
      <x:c r="A1769" t="str">
        <x:v>42</x:v>
      </x:c>
      <x:c r="B1769" t="str">
        <x:v>Wholesale Trade</x:v>
      </x:c>
      <x:c r="C1769" t="str">
        <x:v>31-9095</x:v>
      </x:c>
      <x:c r="D1769" t="str">
        <x:v>Pharmacy Aides</x:v>
      </x:c>
      <x:c r="E1769" s="22" t="n">
        <x:v>1290</x:v>
      </x:c>
      <x:c r="F1769" s="22" t="n">
        <x:v>45320</x:v>
      </x:c>
      <x:c r="G1769" s="22" t="n">
        <x:f>IF(OR(E1769="",F1769=""),"",E1769*F1769)</x:f>
        <x:v>58462800</x:v>
      </x:c>
      <x:c r="H1769" s="36" t="n">
        <x:v>0.5088</x:v>
      </x:c>
      <x:c r="I1769" s="22" t="n">
        <x:f>IF(G1769="","",IF(ISNUMBER(H1769),G1769,""))</x:f>
        <x:v>58462800</x:v>
      </x:c>
      <x:c r="J1769" s="22" t="n">
        <x:f>IF(I1769="","",I1769*H1769)</x:f>
        <x:v>29745872.64</x:v>
      </x:c>
      <x:c r="K1769" t="str">
        <x:f>IF(G1769="","MISSING OEWS",IF(ISNUMBER(H1769),"MATCHED","MISSING WHARTON"))</x:f>
        <x:v>MATCHED</x:v>
      </x:c>
    </x:row>
    <x:row r="1770">
      <x:c r="A1770" t="str">
        <x:v>42</x:v>
      </x:c>
      <x:c r="B1770" t="str">
        <x:v>Wholesale Trade</x:v>
      </x:c>
      <x:c r="C1770" t="str">
        <x:v>31-9097</x:v>
      </x:c>
      <x:c r="D1770" t="str">
        <x:v>Phlebotomists</x:v>
      </x:c>
      <x:c r="E1770" s="22"/>
      <x:c r="F1770" s="22" t="n">
        <x:v>39030</x:v>
      </x:c>
      <x:c r="G1770" s="22" t="str">
        <x:f>IF(OR(E1770="",F1770=""),"",E1770*F1770)</x:f>
      </x:c>
      <x:c r="H1770" s="36" t="n">
        <x:v>0.07919999999999999</x:v>
      </x:c>
      <x:c r="I1770" s="22" t="str">
        <x:f>IF(G1770="","",IF(ISNUMBER(H1770),G1770,""))</x:f>
      </x:c>
      <x:c r="J1770" s="22" t="str">
        <x:f>IF(I1770="","",I1770*H1770)</x:f>
      </x:c>
      <x:c r="K1770" t="str">
        <x:f>IF(G1770="","MISSING OEWS",IF(ISNUMBER(H1770),"MATCHED","MISSING WHARTON"))</x:f>
        <x:v>MISSING OEWS</x:v>
      </x:c>
    </x:row>
    <x:row r="1771">
      <x:c r="A1771" t="str">
        <x:v>42</x:v>
      </x:c>
      <x:c r="B1771" t="str">
        <x:v>Wholesale Trade</x:v>
      </x:c>
      <x:c r="C1771" t="str">
        <x:v>31-9099</x:v>
      </x:c>
      <x:c r="D1771" t="str">
        <x:v>Healthcare Support Workers, All Other</x:v>
      </x:c>
      <x:c r="E1771" s="22" t="n">
        <x:v>90</x:v>
      </x:c>
      <x:c r="F1771" s="22" t="n">
        <x:v>57340</x:v>
      </x:c>
      <x:c r="G1771" s="22" t="n">
        <x:f>IF(OR(E1771="",F1771=""),"",E1771*F1771)</x:f>
        <x:v>5160600</x:v>
      </x:c>
      <x:c r="H1771" s="36" t="n">
        <x:v>0.25420000000000004</x:v>
      </x:c>
      <x:c r="I1771" s="22" t="n">
        <x:f>IF(G1771="","",IF(ISNUMBER(H1771),G1771,""))</x:f>
        <x:v>5160600</x:v>
      </x:c>
      <x:c r="J1771" s="22" t="n">
        <x:f>IF(I1771="","",I1771*H1771)</x:f>
        <x:v>1311824.5200000003</x:v>
      </x:c>
      <x:c r="K1771" t="str">
        <x:f>IF(G1771="","MISSING OEWS",IF(ISNUMBER(H1771),"MATCHED","MISSING WHARTON"))</x:f>
        <x:v>MATCHED</x:v>
      </x:c>
    </x:row>
    <x:row r="1772">
      <x:c r="A1772" t="str">
        <x:v>42</x:v>
      </x:c>
      <x:c r="B1772" t="str">
        <x:v>Wholesale Trade</x:v>
      </x:c>
      <x:c r="C1772" t="str">
        <x:v>33-1091</x:v>
      </x:c>
      <x:c r="D1772" t="str">
        <x:v>First-Line Supervisors of Security Workers</x:v>
      </x:c>
      <x:c r="E1772" s="22" t="n">
        <x:v>160</x:v>
      </x:c>
      <x:c r="F1772" s="22" t="n">
        <x:v>75250</x:v>
      </x:c>
      <x:c r="G1772" s="22" t="n">
        <x:f>IF(OR(E1772="",F1772=""),"",E1772*F1772)</x:f>
        <x:v>12040000</x:v>
      </x:c>
      <x:c r="H1772" s="36" t="n">
        <x:v>0.39289999999999997</x:v>
      </x:c>
      <x:c r="I1772" s="22" t="n">
        <x:f>IF(G1772="","",IF(ISNUMBER(H1772),G1772,""))</x:f>
        <x:v>12040000</x:v>
      </x:c>
      <x:c r="J1772" s="22" t="n">
        <x:f>IF(I1772="","",I1772*H1772)</x:f>
        <x:v>4730516</x:v>
      </x:c>
      <x:c r="K1772" t="str">
        <x:f>IF(G1772="","MISSING OEWS",IF(ISNUMBER(H1772),"MATCHED","MISSING WHARTON"))</x:f>
        <x:v>MATCHED</x:v>
      </x:c>
    </x:row>
    <x:row r="1773">
      <x:c r="A1773" t="str">
        <x:v>42</x:v>
      </x:c>
      <x:c r="B1773" t="str">
        <x:v>Wholesale Trade</x:v>
      </x:c>
      <x:c r="C1773" t="str">
        <x:v>33-9021</x:v>
      </x:c>
      <x:c r="D1773" t="str">
        <x:v>Private Detectives and Investigators</x:v>
      </x:c>
      <x:c r="E1773" s="22" t="n">
        <x:v>30</x:v>
      </x:c>
      <x:c r="F1773" s="22" t="n">
        <x:v>102700</x:v>
      </x:c>
      <x:c r="G1773" s="22" t="n">
        <x:f>IF(OR(E1773="",F1773=""),"",E1773*F1773)</x:f>
        <x:v>3081000</x:v>
      </x:c>
      <x:c r="H1773" s="36" t="n">
        <x:v>0.33240000000000003</x:v>
      </x:c>
      <x:c r="I1773" s="22" t="n">
        <x:f>IF(G1773="","",IF(ISNUMBER(H1773),G1773,""))</x:f>
        <x:v>3081000</x:v>
      </x:c>
      <x:c r="J1773" s="22" t="n">
        <x:f>IF(I1773="","",I1773*H1773)</x:f>
        <x:v>1024124.4000000001</x:v>
      </x:c>
      <x:c r="K1773" t="str">
        <x:f>IF(G1773="","MISSING OEWS",IF(ISNUMBER(H1773),"MATCHED","MISSING WHARTON"))</x:f>
        <x:v>MATCHED</x:v>
      </x:c>
    </x:row>
    <x:row r="1774">
      <x:c r="A1774" t="str">
        <x:v>42</x:v>
      </x:c>
      <x:c r="B1774" t="str">
        <x:v>Wholesale Trade</x:v>
      </x:c>
      <x:c r="C1774" t="str">
        <x:v>33-9032</x:v>
      </x:c>
      <x:c r="D1774" t="str">
        <x:v>Security Guards</x:v>
      </x:c>
      <x:c r="E1774" s="22" t="n">
        <x:v>3270</x:v>
      </x:c>
      <x:c r="F1774" s="22" t="n">
        <x:v>42960</x:v>
      </x:c>
      <x:c r="G1774" s="22" t="n">
        <x:f>IF(OR(E1774="",F1774=""),"",E1774*F1774)</x:f>
        <x:v>140479200</x:v>
      </x:c>
      <x:c r="H1774" s="36" t="n">
        <x:v>0.13570000000000002</x:v>
      </x:c>
      <x:c r="I1774" s="22" t="n">
        <x:f>IF(G1774="","",IF(ISNUMBER(H1774),G1774,""))</x:f>
        <x:v>140479200</x:v>
      </x:c>
      <x:c r="J1774" s="22" t="n">
        <x:f>IF(I1774="","",I1774*H1774)</x:f>
        <x:v>19063027.44</x:v>
      </x:c>
      <x:c r="K1774" t="str">
        <x:f>IF(G1774="","MISSING OEWS",IF(ISNUMBER(H1774),"MATCHED","MISSING WHARTON"))</x:f>
        <x:v>MATCHED</x:v>
      </x:c>
    </x:row>
    <x:row r="1775">
      <x:c r="A1775" t="str">
        <x:v>42</x:v>
      </x:c>
      <x:c r="B1775" t="str">
        <x:v>Wholesale Trade</x:v>
      </x:c>
      <x:c r="C1775" t="str">
        <x:v>33-9091</x:v>
      </x:c>
      <x:c r="D1775" t="str">
        <x:v>Crossing Guards and Flaggers</x:v>
      </x:c>
      <x:c r="E1775" s="22"/>
      <x:c r="F1775" s="22" t="n">
        <x:v>69970</x:v>
      </x:c>
      <x:c r="G1775" s="22" t="str">
        <x:f>IF(OR(E1775="",F1775=""),"",E1775*F1775)</x:f>
      </x:c>
      <x:c r="H1775" s="36" t="n">
        <x:v>0</x:v>
      </x:c>
      <x:c r="I1775" s="22" t="str">
        <x:f>IF(G1775="","",IF(ISNUMBER(H1775),G1775,""))</x:f>
      </x:c>
      <x:c r="J1775" s="22" t="str">
        <x:f>IF(I1775="","",I1775*H1775)</x:f>
      </x:c>
      <x:c r="K1775" t="str">
        <x:f>IF(G1775="","MISSING OEWS",IF(ISNUMBER(H1775),"MATCHED","MISSING WHARTON"))</x:f>
        <x:v>MISSING OEWS</x:v>
      </x:c>
    </x:row>
    <x:row r="1776">
      <x:c r="A1776" t="str">
        <x:v>42</x:v>
      </x:c>
      <x:c r="B1776" t="str">
        <x:v>Wholesale Trade</x:v>
      </x:c>
      <x:c r="C1776" t="str">
        <x:v>33-9099</x:v>
      </x:c>
      <x:c r="D1776" t="str">
        <x:v>Protective Service Workers, All Other</x:v>
      </x:c>
      <x:c r="E1776" s="22" t="n">
        <x:v>110</x:v>
      </x:c>
      <x:c r="F1776" s="22" t="n">
        <x:v>59290</x:v>
      </x:c>
      <x:c r="G1776" s="22" t="n">
        <x:f>IF(OR(E1776="",F1776=""),"",E1776*F1776)</x:f>
        <x:v>6521900</x:v>
      </x:c>
      <x:c r="H1776" s="36" t="n">
        <x:v>0.3357</x:v>
      </x:c>
      <x:c r="I1776" s="22" t="n">
        <x:f>IF(G1776="","",IF(ISNUMBER(H1776),G1776,""))</x:f>
        <x:v>6521900</x:v>
      </x:c>
      <x:c r="J1776" s="22" t="n">
        <x:f>IF(I1776="","",I1776*H1776)</x:f>
        <x:v>2189401.83</x:v>
      </x:c>
      <x:c r="K1776" t="str">
        <x:f>IF(G1776="","MISSING OEWS",IF(ISNUMBER(H1776),"MATCHED","MISSING WHARTON"))</x:f>
        <x:v>MATCHED</x:v>
      </x:c>
    </x:row>
    <x:row r="1777">
      <x:c r="A1777" t="str">
        <x:v>42</x:v>
      </x:c>
      <x:c r="B1777" t="str">
        <x:v>Wholesale Trade</x:v>
      </x:c>
      <x:c r="C1777" t="str">
        <x:v>35-1011</x:v>
      </x:c>
      <x:c r="D1777" t="str">
        <x:v>Chefs and Head Cooks</x:v>
      </x:c>
      <x:c r="E1777" s="22" t="n">
        <x:v>460</x:v>
      </x:c>
      <x:c r="F1777" s="22" t="n">
        <x:v>78080</x:v>
      </x:c>
      <x:c r="G1777" s="22" t="n">
        <x:f>IF(OR(E1777="",F1777=""),"",E1777*F1777)</x:f>
        <x:v>35916800</x:v>
      </x:c>
      <x:c r="H1777" s="36" t="n">
        <x:v>0.281</x:v>
      </x:c>
      <x:c r="I1777" s="22" t="n">
        <x:f>IF(G1777="","",IF(ISNUMBER(H1777),G1777,""))</x:f>
        <x:v>35916800</x:v>
      </x:c>
      <x:c r="J1777" s="22" t="n">
        <x:f>IF(I1777="","",I1777*H1777)</x:f>
        <x:v>10092620.8</x:v>
      </x:c>
      <x:c r="K1777" t="str">
        <x:f>IF(G1777="","MISSING OEWS",IF(ISNUMBER(H1777),"MATCHED","MISSING WHARTON"))</x:f>
        <x:v>MATCHED</x:v>
      </x:c>
    </x:row>
    <x:row r="1778">
      <x:c r="A1778" t="str">
        <x:v>42</x:v>
      </x:c>
      <x:c r="B1778" t="str">
        <x:v>Wholesale Trade</x:v>
      </x:c>
      <x:c r="C1778" t="str">
        <x:v>35-1012</x:v>
      </x:c>
      <x:c r="D1778" t="str">
        <x:v>First-Line Supervisors of Food Preparation and Serving Workers</x:v>
      </x:c>
      <x:c r="E1778" s="22" t="n">
        <x:v>880</x:v>
      </x:c>
      <x:c r="F1778" s="22" t="n">
        <x:v>50510</x:v>
      </x:c>
      <x:c r="G1778" s="22" t="n">
        <x:f>IF(OR(E1778="",F1778=""),"",E1778*F1778)</x:f>
        <x:v>44448800</x:v>
      </x:c>
      <x:c r="H1778" s="36" t="n">
        <x:v>0.41729999999999995</x:v>
      </x:c>
      <x:c r="I1778" s="22" t="n">
        <x:f>IF(G1778="","",IF(ISNUMBER(H1778),G1778,""))</x:f>
        <x:v>44448800</x:v>
      </x:c>
      <x:c r="J1778" s="22" t="n">
        <x:f>IF(I1778="","",I1778*H1778)</x:f>
        <x:v>18548484.24</x:v>
      </x:c>
      <x:c r="K1778" t="str">
        <x:f>IF(G1778="","MISSING OEWS",IF(ISNUMBER(H1778),"MATCHED","MISSING WHARTON"))</x:f>
        <x:v>MATCHED</x:v>
      </x:c>
    </x:row>
    <x:row r="1779">
      <x:c r="A1779" t="str">
        <x:v>42</x:v>
      </x:c>
      <x:c r="B1779" t="str">
        <x:v>Wholesale Trade</x:v>
      </x:c>
      <x:c r="C1779" t="str">
        <x:v>35-2011</x:v>
      </x:c>
      <x:c r="D1779" t="str">
        <x:v>Cooks, Fast Food</x:v>
      </x:c>
      <x:c r="E1779" s="22" t="n">
        <x:v>330</x:v>
      </x:c>
      <x:c r="F1779" s="22" t="n">
        <x:v>37510</x:v>
      </x:c>
      <x:c r="G1779" s="22" t="n">
        <x:f>IF(OR(E1779="",F1779=""),"",E1779*F1779)</x:f>
        <x:v>12378300</x:v>
      </x:c>
      <x:c r="H1779" s="36" t="n">
        <x:v>0.05</x:v>
      </x:c>
      <x:c r="I1779" s="22" t="n">
        <x:f>IF(G1779="","",IF(ISNUMBER(H1779),G1779,""))</x:f>
        <x:v>12378300</x:v>
      </x:c>
      <x:c r="J1779" s="22" t="n">
        <x:f>IF(I1779="","",I1779*H1779)</x:f>
        <x:v>618915</x:v>
      </x:c>
      <x:c r="K1779" t="str">
        <x:f>IF(G1779="","MISSING OEWS",IF(ISNUMBER(H1779),"MATCHED","MISSING WHARTON"))</x:f>
        <x:v>MATCHED</x:v>
      </x:c>
    </x:row>
    <x:row r="1780">
      <x:c r="A1780" t="str">
        <x:v>42</x:v>
      </x:c>
      <x:c r="B1780" t="str">
        <x:v>Wholesale Trade</x:v>
      </x:c>
      <x:c r="C1780" t="str">
        <x:v>35-2012</x:v>
      </x:c>
      <x:c r="D1780" t="str">
        <x:v>Cooks, Institution and Cafeteria</x:v>
      </x:c>
      <x:c r="E1780" s="22" t="n">
        <x:v>360</x:v>
      </x:c>
      <x:c r="F1780" s="22" t="n">
        <x:v>37460</x:v>
      </x:c>
      <x:c r="G1780" s="22" t="n">
        <x:f>IF(OR(E1780="",F1780=""),"",E1780*F1780)</x:f>
        <x:v>13485600</x:v>
      </x:c>
      <x:c r="H1780" s="36" t="n">
        <x:v>0.25</x:v>
      </x:c>
      <x:c r="I1780" s="22" t="n">
        <x:f>IF(G1780="","",IF(ISNUMBER(H1780),G1780,""))</x:f>
        <x:v>13485600</x:v>
      </x:c>
      <x:c r="J1780" s="22" t="n">
        <x:f>IF(I1780="","",I1780*H1780)</x:f>
        <x:v>3371400</x:v>
      </x:c>
      <x:c r="K1780" t="str">
        <x:f>IF(G1780="","MISSING OEWS",IF(ISNUMBER(H1780),"MATCHED","MISSING WHARTON"))</x:f>
        <x:v>MATCHED</x:v>
      </x:c>
    </x:row>
    <x:row r="1781">
      <x:c r="A1781" t="str">
        <x:v>42</x:v>
      </x:c>
      <x:c r="B1781" t="str">
        <x:v>Wholesale Trade</x:v>
      </x:c>
      <x:c r="C1781" t="str">
        <x:v>35-2014</x:v>
      </x:c>
      <x:c r="D1781" t="str">
        <x:v>Cooks, Restaurant</x:v>
      </x:c>
      <x:c r="E1781" s="22"/>
      <x:c r="F1781" s="22" t="n">
        <x:v>39190</x:v>
      </x:c>
      <x:c r="G1781" s="22" t="str">
        <x:f>IF(OR(E1781="",F1781=""),"",E1781*F1781)</x:f>
      </x:c>
      <x:c r="H1781" s="36" t="n">
        <x:v>0.1175</x:v>
      </x:c>
      <x:c r="I1781" s="22" t="str">
        <x:f>IF(G1781="","",IF(ISNUMBER(H1781),G1781,""))</x:f>
      </x:c>
      <x:c r="J1781" s="22" t="str">
        <x:f>IF(I1781="","",I1781*H1781)</x:f>
      </x:c>
      <x:c r="K1781" t="str">
        <x:f>IF(G1781="","MISSING OEWS",IF(ISNUMBER(H1781),"MATCHED","MISSING WHARTON"))</x:f>
        <x:v>MISSING OEWS</x:v>
      </x:c>
    </x:row>
    <x:row r="1782">
      <x:c r="A1782" t="str">
        <x:v>42</x:v>
      </x:c>
      <x:c r="B1782" t="str">
        <x:v>Wholesale Trade</x:v>
      </x:c>
      <x:c r="C1782" t="str">
        <x:v>35-2015</x:v>
      </x:c>
      <x:c r="D1782" t="str">
        <x:v>Cooks, Short Order</x:v>
      </x:c>
      <x:c r="E1782" s="22" t="n">
        <x:v>340</x:v>
      </x:c>
      <x:c r="F1782" s="22" t="n">
        <x:v>41580</x:v>
      </x:c>
      <x:c r="G1782" s="22" t="n">
        <x:f>IF(OR(E1782="",F1782=""),"",E1782*F1782)</x:f>
        <x:v>14137200</x:v>
      </x:c>
      <x:c r="H1782" s="36" t="n">
        <x:v>0.0864</x:v>
      </x:c>
      <x:c r="I1782" s="22" t="n">
        <x:f>IF(G1782="","",IF(ISNUMBER(H1782),G1782,""))</x:f>
        <x:v>14137200</x:v>
      </x:c>
      <x:c r="J1782" s="22" t="n">
        <x:f>IF(I1782="","",I1782*H1782)</x:f>
        <x:v>1221454.08</x:v>
      </x:c>
      <x:c r="K1782" t="str">
        <x:f>IF(G1782="","MISSING OEWS",IF(ISNUMBER(H1782),"MATCHED","MISSING WHARTON"))</x:f>
        <x:v>MATCHED</x:v>
      </x:c>
    </x:row>
    <x:row r="1783">
      <x:c r="A1783" t="str">
        <x:v>42</x:v>
      </x:c>
      <x:c r="B1783" t="str">
        <x:v>Wholesale Trade</x:v>
      </x:c>
      <x:c r="C1783" t="str">
        <x:v>35-2019</x:v>
      </x:c>
      <x:c r="D1783" t="str">
        <x:v>Cooks, All Other</x:v>
      </x:c>
      <x:c r="E1783" s="22" t="n">
        <x:v>280</x:v>
      </x:c>
      <x:c r="F1783" s="22" t="n">
        <x:v>40850</x:v>
      </x:c>
      <x:c r="G1783" s="22" t="n">
        <x:f>IF(OR(E1783="",F1783=""),"",E1783*F1783)</x:f>
        <x:v>11438000</x:v>
      </x:c>
      <x:c r="H1783" s="36"/>
      <x:c r="I1783" s="22" t="str">
        <x:f>IF(G1783="","",IF(ISNUMBER(H1783),G1783,""))</x:f>
      </x:c>
      <x:c r="J1783" s="22" t="str">
        <x:f>IF(I1783="","",I1783*H1783)</x:f>
      </x:c>
      <x:c r="K1783" t="str">
        <x:f>IF(G1783="","MISSING OEWS",IF(ISNUMBER(H1783),"MATCHED","MISSING WHARTON"))</x:f>
        <x:v>MISSING WHARTON</x:v>
      </x:c>
    </x:row>
    <x:row r="1784">
      <x:c r="A1784" t="str">
        <x:v>42</x:v>
      </x:c>
      <x:c r="B1784" t="str">
        <x:v>Wholesale Trade</x:v>
      </x:c>
      <x:c r="C1784" t="str">
        <x:v>35-2021</x:v>
      </x:c>
      <x:c r="D1784" t="str">
        <x:v>Food Preparation Workers</x:v>
      </x:c>
      <x:c r="E1784" s="22" t="n">
        <x:v>2080</x:v>
      </x:c>
      <x:c r="F1784" s="22" t="n">
        <x:v>35740</x:v>
      </x:c>
      <x:c r="G1784" s="22" t="n">
        <x:f>IF(OR(E1784="",F1784=""),"",E1784*F1784)</x:f>
        <x:v>74339200</x:v>
      </x:c>
      <x:c r="H1784" s="36" t="n">
        <x:v>0.0613</x:v>
      </x:c>
      <x:c r="I1784" s="22" t="n">
        <x:f>IF(G1784="","",IF(ISNUMBER(H1784),G1784,""))</x:f>
        <x:v>74339200</x:v>
      </x:c>
      <x:c r="J1784" s="22" t="n">
        <x:f>IF(I1784="","",I1784*H1784)</x:f>
        <x:v>4556992.96</x:v>
      </x:c>
      <x:c r="K1784" t="str">
        <x:f>IF(G1784="","MISSING OEWS",IF(ISNUMBER(H1784),"MATCHED","MISSING WHARTON"))</x:f>
        <x:v>MATCHED</x:v>
      </x:c>
    </x:row>
    <x:row r="1785">
      <x:c r="A1785" t="str">
        <x:v>42</x:v>
      </x:c>
      <x:c r="B1785" t="str">
        <x:v>Wholesale Trade</x:v>
      </x:c>
      <x:c r="C1785" t="str">
        <x:v>35-3011</x:v>
      </x:c>
      <x:c r="D1785" t="str">
        <x:v>Bartenders</x:v>
      </x:c>
      <x:c r="E1785" s="22"/>
      <x:c r="F1785" s="22" t="n">
        <x:v>39050</x:v>
      </x:c>
      <x:c r="G1785" s="22" t="str">
        <x:f>IF(OR(E1785="",F1785=""),"",E1785*F1785)</x:f>
      </x:c>
      <x:c r="H1785" s="36" t="n">
        <x:v>0.1425</x:v>
      </x:c>
      <x:c r="I1785" s="22" t="str">
        <x:f>IF(G1785="","",IF(ISNUMBER(H1785),G1785,""))</x:f>
      </x:c>
      <x:c r="J1785" s="22" t="str">
        <x:f>IF(I1785="","",I1785*H1785)</x:f>
      </x:c>
      <x:c r="K1785" t="str">
        <x:f>IF(G1785="","MISSING OEWS",IF(ISNUMBER(H1785),"MATCHED","MISSING WHARTON"))</x:f>
        <x:v>MISSING OEWS</x:v>
      </x:c>
    </x:row>
    <x:row r="1786">
      <x:c r="A1786" t="str">
        <x:v>42</x:v>
      </x:c>
      <x:c r="B1786" t="str">
        <x:v>Wholesale Trade</x:v>
      </x:c>
      <x:c r="C1786" t="str">
        <x:v>35-3023</x:v>
      </x:c>
      <x:c r="D1786" t="str">
        <x:v>Fast Food and Counter Workers</x:v>
      </x:c>
      <x:c r="E1786" s="22" t="n">
        <x:v>4260</x:v>
      </x:c>
      <x:c r="F1786" s="22" t="n">
        <x:v>36220</x:v>
      </x:c>
      <x:c r="G1786" s="22" t="n">
        <x:f>IF(OR(E1786="",F1786=""),"",E1786*F1786)</x:f>
        <x:v>154297200</x:v>
      </x:c>
      <x:c r="H1786" s="36" t="n">
        <x:v>0.20309999999999997</x:v>
      </x:c>
      <x:c r="I1786" s="22" t="n">
        <x:f>IF(G1786="","",IF(ISNUMBER(H1786),G1786,""))</x:f>
        <x:v>154297200</x:v>
      </x:c>
      <x:c r="J1786" s="22" t="n">
        <x:f>IF(I1786="","",I1786*H1786)</x:f>
        <x:v>31337761.319999997</x:v>
      </x:c>
      <x:c r="K1786" t="str">
        <x:f>IF(G1786="","MISSING OEWS",IF(ISNUMBER(H1786),"MATCHED","MISSING WHARTON"))</x:f>
        <x:v>MATCHED</x:v>
      </x:c>
    </x:row>
    <x:row r="1787">
      <x:c r="A1787" t="str">
        <x:v>42</x:v>
      </x:c>
      <x:c r="B1787" t="str">
        <x:v>Wholesale Trade</x:v>
      </x:c>
      <x:c r="C1787" t="str">
        <x:v>35-3031</x:v>
      </x:c>
      <x:c r="D1787" t="str">
        <x:v>Waiters and Waitresses</x:v>
      </x:c>
      <x:c r="E1787" s="22" t="n">
        <x:v>520</x:v>
      </x:c>
      <x:c r="F1787" s="22" t="n">
        <x:v>33770</x:v>
      </x:c>
      <x:c r="G1787" s="22" t="n">
        <x:f>IF(OR(E1787="",F1787=""),"",E1787*F1787)</x:f>
        <x:v>17560400</x:v>
      </x:c>
      <x:c r="H1787" s="36" t="n">
        <x:v>0.152</x:v>
      </x:c>
      <x:c r="I1787" s="22" t="n">
        <x:f>IF(G1787="","",IF(ISNUMBER(H1787),G1787,""))</x:f>
        <x:v>17560400</x:v>
      </x:c>
      <x:c r="J1787" s="22" t="n">
        <x:f>IF(I1787="","",I1787*H1787)</x:f>
        <x:v>2669180.8</x:v>
      </x:c>
      <x:c r="K1787" t="str">
        <x:f>IF(G1787="","MISSING OEWS",IF(ISNUMBER(H1787),"MATCHED","MISSING WHARTON"))</x:f>
        <x:v>MATCHED</x:v>
      </x:c>
    </x:row>
    <x:row r="1788">
      <x:c r="A1788" t="str">
        <x:v>42</x:v>
      </x:c>
      <x:c r="B1788" t="str">
        <x:v>Wholesale Trade</x:v>
      </x:c>
      <x:c r="C1788" t="str">
        <x:v>35-9011</x:v>
      </x:c>
      <x:c r="D1788" t="str">
        <x:v>Dining Room and Cafeteria Attendants and Bartender Helpers</x:v>
      </x:c>
      <x:c r="E1788" s="22" t="n">
        <x:v>80</x:v>
      </x:c>
      <x:c r="F1788" s="22" t="n">
        <x:v>27360</x:v>
      </x:c>
      <x:c r="G1788" s="22" t="n">
        <x:f>IF(OR(E1788="",F1788=""),"",E1788*F1788)</x:f>
        <x:v>2188800</x:v>
      </x:c>
      <x:c r="H1788" s="36" t="n">
        <x:v>0.0417</x:v>
      </x:c>
      <x:c r="I1788" s="22" t="n">
        <x:f>IF(G1788="","",IF(ISNUMBER(H1788),G1788,""))</x:f>
        <x:v>2188800</x:v>
      </x:c>
      <x:c r="J1788" s="22" t="n">
        <x:f>IF(I1788="","",I1788*H1788)</x:f>
        <x:v>91272.96</x:v>
      </x:c>
      <x:c r="K1788" t="str">
        <x:f>IF(G1788="","MISSING OEWS",IF(ISNUMBER(H1788),"MATCHED","MISSING WHARTON"))</x:f>
        <x:v>MATCHED</x:v>
      </x:c>
    </x:row>
    <x:row r="1789">
      <x:c r="A1789" t="str">
        <x:v>42</x:v>
      </x:c>
      <x:c r="B1789" t="str">
        <x:v>Wholesale Trade</x:v>
      </x:c>
      <x:c r="C1789" t="str">
        <x:v>35-9021</x:v>
      </x:c>
      <x:c r="D1789" t="str">
        <x:v>Dishwashers</x:v>
      </x:c>
      <x:c r="E1789" s="22" t="n">
        <x:v>290</x:v>
      </x:c>
      <x:c r="F1789" s="22" t="n">
        <x:v>33760</x:v>
      </x:c>
      <x:c r="G1789" s="22" t="n">
        <x:f>IF(OR(E1789="",F1789=""),"",E1789*F1789)</x:f>
        <x:v>9790400</x:v>
      </x:c>
      <x:c r="H1789" s="36" t="n">
        <x:v>0</x:v>
      </x:c>
      <x:c r="I1789" s="22" t="n">
        <x:f>IF(G1789="","",IF(ISNUMBER(H1789),G1789,""))</x:f>
        <x:v>9790400</x:v>
      </x:c>
      <x:c r="J1789" s="22" t="n">
        <x:f>IF(I1789="","",I1789*H1789)</x:f>
        <x:v>0</x:v>
      </x:c>
      <x:c r="K1789" t="str">
        <x:f>IF(G1789="","MISSING OEWS",IF(ISNUMBER(H1789),"MATCHED","MISSING WHARTON"))</x:f>
        <x:v>MATCHED</x:v>
      </x:c>
    </x:row>
    <x:row r="1790">
      <x:c r="A1790" t="str">
        <x:v>42</x:v>
      </x:c>
      <x:c r="B1790" t="str">
        <x:v>Wholesale Trade</x:v>
      </x:c>
      <x:c r="C1790" t="str">
        <x:v>35-9031</x:v>
      </x:c>
      <x:c r="D1790" t="str">
        <x:v>Hosts and Hostesses, Restaurant, Lounge, and Coffee Shop</x:v>
      </x:c>
      <x:c r="E1790" s="22" t="n">
        <x:v>60</x:v>
      </x:c>
      <x:c r="F1790" s="22" t="n">
        <x:v>38300</x:v>
      </x:c>
      <x:c r="G1790" s="22" t="n">
        <x:f>IF(OR(E1790="",F1790=""),"",E1790*F1790)</x:f>
        <x:v>2298000</x:v>
      </x:c>
      <x:c r="H1790" s="36" t="n">
        <x:v>0.3023</x:v>
      </x:c>
      <x:c r="I1790" s="22" t="n">
        <x:f>IF(G1790="","",IF(ISNUMBER(H1790),G1790,""))</x:f>
        <x:v>2298000</x:v>
      </x:c>
      <x:c r="J1790" s="22" t="n">
        <x:f>IF(I1790="","",I1790*H1790)</x:f>
        <x:v>694685.4</x:v>
      </x:c>
      <x:c r="K1790" t="str">
        <x:f>IF(G1790="","MISSING OEWS",IF(ISNUMBER(H1790),"MATCHED","MISSING WHARTON"))</x:f>
        <x:v>MATCHED</x:v>
      </x:c>
    </x:row>
    <x:row r="1791">
      <x:c r="A1791" t="str">
        <x:v>42</x:v>
      </x:c>
      <x:c r="B1791" t="str">
        <x:v>Wholesale Trade</x:v>
      </x:c>
      <x:c r="C1791" t="str">
        <x:v>35-9099</x:v>
      </x:c>
      <x:c r="D1791" t="str">
        <x:v>Food Preparation and Serving Related Workers, All Other</x:v>
      </x:c>
      <x:c r="E1791" s="22" t="n">
        <x:v>210</x:v>
      </x:c>
      <x:c r="F1791" s="22" t="n">
        <x:v>36400</x:v>
      </x:c>
      <x:c r="G1791" s="22" t="n">
        <x:f>IF(OR(E1791="",F1791=""),"",E1791*F1791)</x:f>
        <x:v>7644000</x:v>
      </x:c>
      <x:c r="H1791" s="36"/>
      <x:c r="I1791" s="22" t="str">
        <x:f>IF(G1791="","",IF(ISNUMBER(H1791),G1791,""))</x:f>
      </x:c>
      <x:c r="J1791" s="22" t="str">
        <x:f>IF(I1791="","",I1791*H1791)</x:f>
      </x:c>
      <x:c r="K1791" t="str">
        <x:f>IF(G1791="","MISSING OEWS",IF(ISNUMBER(H1791),"MATCHED","MISSING WHARTON"))</x:f>
        <x:v>MISSING WHARTON</x:v>
      </x:c>
    </x:row>
    <x:row r="1792">
      <x:c r="A1792" t="str">
        <x:v>42</x:v>
      </x:c>
      <x:c r="B1792" t="str">
        <x:v>Wholesale Trade</x:v>
      </x:c>
      <x:c r="C1792" t="str">
        <x:v>37-1011</x:v>
      </x:c>
      <x:c r="D1792" t="str">
        <x:v>First-Line Supervisors of Housekeeping and Janitorial Workers</x:v>
      </x:c>
      <x:c r="E1792" s="22" t="n">
        <x:v>290</x:v>
      </x:c>
      <x:c r="F1792" s="22" t="n">
        <x:v>60870</x:v>
      </x:c>
      <x:c r="G1792" s="22" t="n">
        <x:f>IF(OR(E1792="",F1792=""),"",E1792*F1792)</x:f>
        <x:v>17652300</x:v>
      </x:c>
      <x:c r="H1792" s="36" t="n">
        <x:v>0.22690000000000002</x:v>
      </x:c>
      <x:c r="I1792" s="22" t="n">
        <x:f>IF(G1792="","",IF(ISNUMBER(H1792),G1792,""))</x:f>
        <x:v>17652300</x:v>
      </x:c>
      <x:c r="J1792" s="22" t="n">
        <x:f>IF(I1792="","",I1792*H1792)</x:f>
        <x:v>4005306.87</x:v>
      </x:c>
      <x:c r="K1792" t="str">
        <x:f>IF(G1792="","MISSING OEWS",IF(ISNUMBER(H1792),"MATCHED","MISSING WHARTON"))</x:f>
        <x:v>MATCHED</x:v>
      </x:c>
    </x:row>
    <x:row r="1793">
      <x:c r="A1793" t="str">
        <x:v>42</x:v>
      </x:c>
      <x:c r="B1793" t="str">
        <x:v>Wholesale Trade</x:v>
      </x:c>
      <x:c r="C1793" t="str">
        <x:v>37-1012</x:v>
      </x:c>
      <x:c r="D1793" t="str">
        <x:v>First-Line Supervisors of Landscaping, Lawn Service, and Groundskeeping Workers</x:v>
      </x:c>
      <x:c r="E1793" s="22" t="n">
        <x:v>370</x:v>
      </x:c>
      <x:c r="F1793" s="22" t="n">
        <x:v>69600</x:v>
      </x:c>
      <x:c r="G1793" s="22" t="n">
        <x:f>IF(OR(E1793="",F1793=""),"",E1793*F1793)</x:f>
        <x:v>25752000</x:v>
      </x:c>
      <x:c r="H1793" s="36" t="n">
        <x:v>0.2357</x:v>
      </x:c>
      <x:c r="I1793" s="22" t="n">
        <x:f>IF(G1793="","",IF(ISNUMBER(H1793),G1793,""))</x:f>
        <x:v>25752000</x:v>
      </x:c>
      <x:c r="J1793" s="22" t="n">
        <x:f>IF(I1793="","",I1793*H1793)</x:f>
        <x:v>6069746.399999999</x:v>
      </x:c>
      <x:c r="K1793" t="str">
        <x:f>IF(G1793="","MISSING OEWS",IF(ISNUMBER(H1793),"MATCHED","MISSING WHARTON"))</x:f>
        <x:v>MATCHED</x:v>
      </x:c>
    </x:row>
    <x:row r="1794">
      <x:c r="A1794" t="str">
        <x:v>42</x:v>
      </x:c>
      <x:c r="B1794" t="str">
        <x:v>Wholesale Trade</x:v>
      </x:c>
      <x:c r="C1794" t="str">
        <x:v>37-2011</x:v>
      </x:c>
      <x:c r="D1794" t="str">
        <x:v>Janitors and Cleaners, Except Maids and Housekeeping Cleaners</x:v>
      </x:c>
      <x:c r="E1794" s="22" t="n">
        <x:v>19220</x:v>
      </x:c>
      <x:c r="F1794" s="22" t="n">
        <x:v>38810</x:v>
      </x:c>
      <x:c r="G1794" s="22" t="n">
        <x:f>IF(OR(E1794="",F1794=""),"",E1794*F1794)</x:f>
        <x:v>745928200</x:v>
      </x:c>
      <x:c r="H1794" s="36" t="n">
        <x:v>0</x:v>
      </x:c>
      <x:c r="I1794" s="22" t="n">
        <x:f>IF(G1794="","",IF(ISNUMBER(H1794),G1794,""))</x:f>
        <x:v>745928200</x:v>
      </x:c>
      <x:c r="J1794" s="22" t="n">
        <x:f>IF(I1794="","",I1794*H1794)</x:f>
        <x:v>0</x:v>
      </x:c>
      <x:c r="K1794" t="str">
        <x:f>IF(G1794="","MISSING OEWS",IF(ISNUMBER(H1794),"MATCHED","MISSING WHARTON"))</x:f>
        <x:v>MATCHED</x:v>
      </x:c>
    </x:row>
    <x:row r="1795">
      <x:c r="A1795" t="str">
        <x:v>42</x:v>
      </x:c>
      <x:c r="B1795" t="str">
        <x:v>Wholesale Trade</x:v>
      </x:c>
      <x:c r="C1795" t="str">
        <x:v>37-2012</x:v>
      </x:c>
      <x:c r="D1795" t="str">
        <x:v>Maids and Housekeeping Cleaners</x:v>
      </x:c>
      <x:c r="E1795" s="22" t="n">
        <x:v>200</x:v>
      </x:c>
      <x:c r="F1795" s="22" t="n">
        <x:v>36950</x:v>
      </x:c>
      <x:c r="G1795" s="22" t="n">
        <x:f>IF(OR(E1795="",F1795=""),"",E1795*F1795)</x:f>
        <x:v>7390000</x:v>
      </x:c>
      <x:c r="H1795" s="36" t="n">
        <x:v>0</x:v>
      </x:c>
      <x:c r="I1795" s="22" t="n">
        <x:f>IF(G1795="","",IF(ISNUMBER(H1795),G1795,""))</x:f>
        <x:v>7390000</x:v>
      </x:c>
      <x:c r="J1795" s="22" t="n">
        <x:f>IF(I1795="","",I1795*H1795)</x:f>
        <x:v>0</x:v>
      </x:c>
      <x:c r="K1795" t="str">
        <x:f>IF(G1795="","MISSING OEWS",IF(ISNUMBER(H1795),"MATCHED","MISSING WHARTON"))</x:f>
        <x:v>MATCHED</x:v>
      </x:c>
    </x:row>
    <x:row r="1796">
      <x:c r="A1796" t="str">
        <x:v>42</x:v>
      </x:c>
      <x:c r="B1796" t="str">
        <x:v>Wholesale Trade</x:v>
      </x:c>
      <x:c r="C1796" t="str">
        <x:v>37-2019</x:v>
      </x:c>
      <x:c r="D1796" t="str">
        <x:v>Building Cleaning Workers, All Other</x:v>
      </x:c>
      <x:c r="E1796" s="22"/>
      <x:c r="F1796" s="22" t="n">
        <x:v>29130</x:v>
      </x:c>
      <x:c r="G1796" s="22" t="str">
        <x:f>IF(OR(E1796="",F1796=""),"",E1796*F1796)</x:f>
      </x:c>
      <x:c r="H1796" s="36"/>
      <x:c r="I1796" s="22" t="str">
        <x:f>IF(G1796="","",IF(ISNUMBER(H1796),G1796,""))</x:f>
      </x:c>
      <x:c r="J1796" s="22" t="str">
        <x:f>IF(I1796="","",I1796*H1796)</x:f>
      </x:c>
      <x:c r="K1796" t="str">
        <x:f>IF(G1796="","MISSING OEWS",IF(ISNUMBER(H1796),"MATCHED","MISSING WHARTON"))</x:f>
        <x:v>MISSING OEWS</x:v>
      </x:c>
    </x:row>
    <x:row r="1797">
      <x:c r="A1797" t="str">
        <x:v>42</x:v>
      </x:c>
      <x:c r="B1797" t="str">
        <x:v>Wholesale Trade</x:v>
      </x:c>
      <x:c r="C1797" t="str">
        <x:v>37-2021</x:v>
      </x:c>
      <x:c r="D1797" t="str">
        <x:v>Pest Control Workers</x:v>
      </x:c>
      <x:c r="E1797" s="22" t="n">
        <x:v>150</x:v>
      </x:c>
      <x:c r="F1797" s="22" t="n">
        <x:v>50520</x:v>
      </x:c>
      <x:c r="G1797" s="22" t="n">
        <x:f>IF(OR(E1797="",F1797=""),"",E1797*F1797)</x:f>
        <x:v>7578000</x:v>
      </x:c>
      <x:c r="H1797" s="36" t="n">
        <x:v>0.1567</x:v>
      </x:c>
      <x:c r="I1797" s="22" t="n">
        <x:f>IF(G1797="","",IF(ISNUMBER(H1797),G1797,""))</x:f>
        <x:v>7578000</x:v>
      </x:c>
      <x:c r="J1797" s="22" t="n">
        <x:f>IF(I1797="","",I1797*H1797)</x:f>
        <x:v>1187472.6</x:v>
      </x:c>
      <x:c r="K1797" t="str">
        <x:f>IF(G1797="","MISSING OEWS",IF(ISNUMBER(H1797),"MATCHED","MISSING WHARTON"))</x:f>
        <x:v>MATCHED</x:v>
      </x:c>
    </x:row>
    <x:row r="1798">
      <x:c r="A1798" t="str">
        <x:v>42</x:v>
      </x:c>
      <x:c r="B1798" t="str">
        <x:v>Wholesale Trade</x:v>
      </x:c>
      <x:c r="C1798" t="str">
        <x:v>37-3011</x:v>
      </x:c>
      <x:c r="D1798" t="str">
        <x:v>Landscaping and Groundskeeping Workers</x:v>
      </x:c>
      <x:c r="E1798" s="22" t="n">
        <x:v>2780</x:v>
      </x:c>
      <x:c r="F1798" s="22" t="n">
        <x:v>41000</x:v>
      </x:c>
      <x:c r="G1798" s="22" t="n">
        <x:f>IF(OR(E1798="",F1798=""),"",E1798*F1798)</x:f>
        <x:v>113980000</x:v>
      </x:c>
      <x:c r="H1798" s="36" t="n">
        <x:v>0</x:v>
      </x:c>
      <x:c r="I1798" s="22" t="n">
        <x:f>IF(G1798="","",IF(ISNUMBER(H1798),G1798,""))</x:f>
        <x:v>113980000</x:v>
      </x:c>
      <x:c r="J1798" s="22" t="n">
        <x:f>IF(I1798="","",I1798*H1798)</x:f>
        <x:v>0</x:v>
      </x:c>
      <x:c r="K1798" t="str">
        <x:f>IF(G1798="","MISSING OEWS",IF(ISNUMBER(H1798),"MATCHED","MISSING WHARTON"))</x:f>
        <x:v>MATCHED</x:v>
      </x:c>
    </x:row>
    <x:row r="1799">
      <x:c r="A1799" t="str">
        <x:v>42</x:v>
      </x:c>
      <x:c r="B1799" t="str">
        <x:v>Wholesale Trade</x:v>
      </x:c>
      <x:c r="C1799" t="str">
        <x:v>37-3012</x:v>
      </x:c>
      <x:c r="D1799" t="str">
        <x:v>Pesticide Handlers, Sprayers, and Applicators, Vegetation</x:v>
      </x:c>
      <x:c r="E1799" s="22" t="n">
        <x:v>5030</x:v>
      </x:c>
      <x:c r="F1799" s="22" t="n">
        <x:v>49180</x:v>
      </x:c>
      <x:c r="G1799" s="22" t="n">
        <x:f>IF(OR(E1799="",F1799=""),"",E1799*F1799)</x:f>
        <x:v>247375400</x:v>
      </x:c>
      <x:c r="H1799" s="36" t="n">
        <x:v>0</x:v>
      </x:c>
      <x:c r="I1799" s="22" t="n">
        <x:f>IF(G1799="","",IF(ISNUMBER(H1799),G1799,""))</x:f>
        <x:v>247375400</x:v>
      </x:c>
      <x:c r="J1799" s="22" t="n">
        <x:f>IF(I1799="","",I1799*H1799)</x:f>
        <x:v>0</x:v>
      </x:c>
      <x:c r="K1799" t="str">
        <x:f>IF(G1799="","MISSING OEWS",IF(ISNUMBER(H1799),"MATCHED","MISSING WHARTON"))</x:f>
        <x:v>MATCHED</x:v>
      </x:c>
    </x:row>
    <x:row r="1800">
      <x:c r="A1800" t="str">
        <x:v>42</x:v>
      </x:c>
      <x:c r="B1800" t="str">
        <x:v>Wholesale Trade</x:v>
      </x:c>
      <x:c r="C1800" t="str">
        <x:v>37-3019</x:v>
      </x:c>
      <x:c r="D1800" t="str">
        <x:v>Grounds Maintenance Workers, All Other</x:v>
      </x:c>
      <x:c r="E1800" s="22" t="n">
        <x:v>30</x:v>
      </x:c>
      <x:c r="F1800" s="22" t="n">
        <x:v>38310</x:v>
      </x:c>
      <x:c r="G1800" s="22" t="n">
        <x:f>IF(OR(E1800="",F1800=""),"",E1800*F1800)</x:f>
        <x:v>1149300</x:v>
      </x:c>
      <x:c r="H1800" s="36"/>
      <x:c r="I1800" s="22" t="str">
        <x:f>IF(G1800="","",IF(ISNUMBER(H1800),G1800,""))</x:f>
      </x:c>
      <x:c r="J1800" s="22" t="str">
        <x:f>IF(I1800="","",I1800*H1800)</x:f>
      </x:c>
      <x:c r="K1800" t="str">
        <x:f>IF(G1800="","MISSING OEWS",IF(ISNUMBER(H1800),"MATCHED","MISSING WHARTON"))</x:f>
        <x:v>MISSING WHARTON</x:v>
      </x:c>
    </x:row>
    <x:row r="1801">
      <x:c r="A1801" t="str">
        <x:v>42</x:v>
      </x:c>
      <x:c r="B1801" t="str">
        <x:v>Wholesale Trade</x:v>
      </x:c>
      <x:c r="C1801" t="str">
        <x:v>39-1022</x:v>
      </x:c>
      <x:c r="D1801" t="str">
        <x:v>First-Line Supervisors of Personal Service Workers</x:v>
      </x:c>
      <x:c r="E1801" s="22" t="n">
        <x:v>70</x:v>
      </x:c>
      <x:c r="F1801" s="22" t="n">
        <x:v>68570</x:v>
      </x:c>
      <x:c r="G1801" s="22" t="n">
        <x:f>IF(OR(E1801="",F1801=""),"",E1801*F1801)</x:f>
        <x:v>4799900</x:v>
      </x:c>
      <x:c r="H1801" s="36" t="n">
        <x:v>0.27649999999999997</x:v>
      </x:c>
      <x:c r="I1801" s="22" t="n">
        <x:f>IF(G1801="","",IF(ISNUMBER(H1801),G1801,""))</x:f>
        <x:v>4799900</x:v>
      </x:c>
      <x:c r="J1801" s="22" t="n">
        <x:f>IF(I1801="","",I1801*H1801)</x:f>
        <x:v>1327172.3499999999</x:v>
      </x:c>
      <x:c r="K1801" t="str">
        <x:f>IF(G1801="","MISSING OEWS",IF(ISNUMBER(H1801),"MATCHED","MISSING WHARTON"))</x:f>
        <x:v>MATCHED</x:v>
      </x:c>
    </x:row>
    <x:row r="1802">
      <x:c r="A1802" t="str">
        <x:v>42</x:v>
      </x:c>
      <x:c r="B1802" t="str">
        <x:v>Wholesale Trade</x:v>
      </x:c>
      <x:c r="C1802" t="str">
        <x:v>39-2021</x:v>
      </x:c>
      <x:c r="D1802" t="str">
        <x:v>Animal Caretakers</x:v>
      </x:c>
      <x:c r="E1802" s="22" t="n">
        <x:v>1190</x:v>
      </x:c>
      <x:c r="F1802" s="22" t="n">
        <x:v>38000</x:v>
      </x:c>
      <x:c r="G1802" s="22" t="n">
        <x:f>IF(OR(E1802="",F1802=""),"",E1802*F1802)</x:f>
        <x:v>45220000</x:v>
      </x:c>
      <x:c r="H1802" s="36" t="n">
        <x:v>0.16140000000000002</x:v>
      </x:c>
      <x:c r="I1802" s="22" t="n">
        <x:f>IF(G1802="","",IF(ISNUMBER(H1802),G1802,""))</x:f>
        <x:v>45220000</x:v>
      </x:c>
      <x:c r="J1802" s="22" t="n">
        <x:f>IF(I1802="","",I1802*H1802)</x:f>
        <x:v>7298508.000000001</x:v>
      </x:c>
      <x:c r="K1802" t="str">
        <x:f>IF(G1802="","MISSING OEWS",IF(ISNUMBER(H1802),"MATCHED","MISSING WHARTON"))</x:f>
        <x:v>MATCHED</x:v>
      </x:c>
    </x:row>
    <x:row r="1803">
      <x:c r="A1803" t="str">
        <x:v>42</x:v>
      </x:c>
      <x:c r="B1803" t="str">
        <x:v>Wholesale Trade</x:v>
      </x:c>
      <x:c r="C1803" t="str">
        <x:v>39-5094</x:v>
      </x:c>
      <x:c r="D1803" t="str">
        <x:v>Skincare Specialists</x:v>
      </x:c>
      <x:c r="E1803" s="22" t="n">
        <x:v>250</x:v>
      </x:c>
      <x:c r="F1803" s="22" t="n">
        <x:v>62500</x:v>
      </x:c>
      <x:c r="G1803" s="22" t="n">
        <x:f>IF(OR(E1803="",F1803=""),"",E1803*F1803)</x:f>
        <x:v>15625000</x:v>
      </x:c>
      <x:c r="H1803" s="36" t="n">
        <x:v>0.1056</x:v>
      </x:c>
      <x:c r="I1803" s="22" t="n">
        <x:f>IF(G1803="","",IF(ISNUMBER(H1803),G1803,""))</x:f>
        <x:v>15625000</x:v>
      </x:c>
      <x:c r="J1803" s="22" t="n">
        <x:f>IF(I1803="","",I1803*H1803)</x:f>
        <x:v>1650000</x:v>
      </x:c>
      <x:c r="K1803" t="str">
        <x:f>IF(G1803="","MISSING OEWS",IF(ISNUMBER(H1803),"MATCHED","MISSING WHARTON"))</x:f>
        <x:v>MATCHED</x:v>
      </x:c>
    </x:row>
    <x:row r="1804">
      <x:c r="A1804" t="str">
        <x:v>42</x:v>
      </x:c>
      <x:c r="B1804" t="str">
        <x:v>Wholesale Trade</x:v>
      </x:c>
      <x:c r="C1804" t="str">
        <x:v>39-6012</x:v>
      </x:c>
      <x:c r="D1804" t="str">
        <x:v>Concierges</x:v>
      </x:c>
      <x:c r="E1804" s="22" t="n">
        <x:v>70</x:v>
      </x:c>
      <x:c r="F1804" s="22" t="n">
        <x:v>41430</x:v>
      </x:c>
      <x:c r="G1804" s="22" t="n">
        <x:f>IF(OR(E1804="",F1804=""),"",E1804*F1804)</x:f>
        <x:v>2900100</x:v>
      </x:c>
      <x:c r="H1804" s="36" t="n">
        <x:v>0.65</x:v>
      </x:c>
      <x:c r="I1804" s="22" t="n">
        <x:f>IF(G1804="","",IF(ISNUMBER(H1804),G1804,""))</x:f>
        <x:v>2900100</x:v>
      </x:c>
      <x:c r="J1804" s="22" t="n">
        <x:f>IF(I1804="","",I1804*H1804)</x:f>
        <x:v>1885065</x:v>
      </x:c>
      <x:c r="K1804" t="str">
        <x:f>IF(G1804="","MISSING OEWS",IF(ISNUMBER(H1804),"MATCHED","MISSING WHARTON"))</x:f>
        <x:v>MATCHED</x:v>
      </x:c>
    </x:row>
    <x:row r="1805">
      <x:c r="A1805" t="str">
        <x:v>42</x:v>
      </x:c>
      <x:c r="B1805" t="str">
        <x:v>Wholesale Trade</x:v>
      </x:c>
      <x:c r="C1805" t="str">
        <x:v>39-7010</x:v>
      </x:c>
      <x:c r="D1805" t="str">
        <x:v>Tour and Travel Guides</x:v>
      </x:c>
      <x:c r="E1805" s="22" t="n">
        <x:v>60</x:v>
      </x:c>
      <x:c r="F1805" s="22" t="n">
        <x:v>41240</x:v>
      </x:c>
      <x:c r="G1805" s="22" t="n">
        <x:f>IF(OR(E1805="",F1805=""),"",E1805*F1805)</x:f>
        <x:v>2474400</x:v>
      </x:c>
      <x:c r="H1805" s="36" t="n">
        <x:v>0.3177</x:v>
      </x:c>
      <x:c r="I1805" s="22" t="n">
        <x:f>IF(G1805="","",IF(ISNUMBER(H1805),G1805,""))</x:f>
        <x:v>2474400</x:v>
      </x:c>
      <x:c r="J1805" s="22" t="n">
        <x:f>IF(I1805="","",I1805*H1805)</x:f>
        <x:v>786116.88</x:v>
      </x:c>
      <x:c r="K1805" t="str">
        <x:f>IF(G1805="","MISSING OEWS",IF(ISNUMBER(H1805),"MATCHED","MISSING WHARTON"))</x:f>
        <x:v>MATCHED</x:v>
      </x:c>
    </x:row>
    <x:row r="1806">
      <x:c r="A1806" t="str">
        <x:v>42</x:v>
      </x:c>
      <x:c r="B1806" t="str">
        <x:v>Wholesale Trade</x:v>
      </x:c>
      <x:c r="C1806" t="str">
        <x:v>41-1011</x:v>
      </x:c>
      <x:c r="D1806" t="str">
        <x:v>First-Line Supervisors of Retail Sales Workers</x:v>
      </x:c>
      <x:c r="E1806" s="22" t="n">
        <x:v>25150</x:v>
      </x:c>
      <x:c r="F1806" s="22" t="n">
        <x:v>66380</x:v>
      </x:c>
      <x:c r="G1806" s="22" t="n">
        <x:f>IF(OR(E1806="",F1806=""),"",E1806*F1806)</x:f>
        <x:v>1669457000</x:v>
      </x:c>
      <x:c r="H1806" s="36" t="n">
        <x:v>0.4476</x:v>
      </x:c>
      <x:c r="I1806" s="22" t="n">
        <x:f>IF(G1806="","",IF(ISNUMBER(H1806),G1806,""))</x:f>
        <x:v>1669457000</x:v>
      </x:c>
      <x:c r="J1806" s="22" t="n">
        <x:f>IF(I1806="","",I1806*H1806)</x:f>
        <x:v>747248953.2</x:v>
      </x:c>
      <x:c r="K1806" t="str">
        <x:f>IF(G1806="","MISSING OEWS",IF(ISNUMBER(H1806),"MATCHED","MISSING WHARTON"))</x:f>
        <x:v>MATCHED</x:v>
      </x:c>
    </x:row>
    <x:row r="1807">
      <x:c r="A1807" t="str">
        <x:v>42</x:v>
      </x:c>
      <x:c r="B1807" t="str">
        <x:v>Wholesale Trade</x:v>
      </x:c>
      <x:c r="C1807" t="str">
        <x:v>41-1012</x:v>
      </x:c>
      <x:c r="D1807" t="str">
        <x:v>First-Line Supervisors of Non-Retail Sales Workers</x:v>
      </x:c>
      <x:c r="E1807" s="22" t="n">
        <x:v>60090</x:v>
      </x:c>
      <x:c r="F1807" s="22" t="n">
        <x:v>103670</x:v>
      </x:c>
      <x:c r="G1807" s="22" t="n">
        <x:f>IF(OR(E1807="",F1807=""),"",E1807*F1807)</x:f>
        <x:v>6229530300</x:v>
      </x:c>
      <x:c r="H1807" s="36" t="n">
        <x:v>0.4833</x:v>
      </x:c>
      <x:c r="I1807" s="22" t="n">
        <x:f>IF(G1807="","",IF(ISNUMBER(H1807),G1807,""))</x:f>
        <x:v>6229530300</x:v>
      </x:c>
      <x:c r="J1807" s="22" t="n">
        <x:f>IF(I1807="","",I1807*H1807)</x:f>
        <x:v>3010731993.9900002</x:v>
      </x:c>
      <x:c r="K1807" t="str">
        <x:f>IF(G1807="","MISSING OEWS",IF(ISNUMBER(H1807),"MATCHED","MISSING WHARTON"))</x:f>
        <x:v>MATCHED</x:v>
      </x:c>
    </x:row>
    <x:row r="1808">
      <x:c r="A1808" t="str">
        <x:v>42</x:v>
      </x:c>
      <x:c r="B1808" t="str">
        <x:v>Wholesale Trade</x:v>
      </x:c>
      <x:c r="C1808" t="str">
        <x:v>41-2011</x:v>
      </x:c>
      <x:c r="D1808" t="str">
        <x:v>Cashiers</x:v>
      </x:c>
      <x:c r="E1808" s="22" t="n">
        <x:v>19070</x:v>
      </x:c>
      <x:c r="F1808" s="22" t="n">
        <x:v>34360</x:v>
      </x:c>
      <x:c r="G1808" s="22" t="n">
        <x:f>IF(OR(E1808="",F1808=""),"",E1808*F1808)</x:f>
        <x:v>655245200</x:v>
      </x:c>
      <x:c r="H1808" s="36" t="n">
        <x:v>0.6672</x:v>
      </x:c>
      <x:c r="I1808" s="22" t="n">
        <x:f>IF(G1808="","",IF(ISNUMBER(H1808),G1808,""))</x:f>
        <x:v>655245200</x:v>
      </x:c>
      <x:c r="J1808" s="22" t="n">
        <x:f>IF(I1808="","",I1808*H1808)</x:f>
        <x:v>437179597.44</x:v>
      </x:c>
      <x:c r="K1808" t="str">
        <x:f>IF(G1808="","MISSING OEWS",IF(ISNUMBER(H1808),"MATCHED","MISSING WHARTON"))</x:f>
        <x:v>MATCHED</x:v>
      </x:c>
    </x:row>
    <x:row r="1809">
      <x:c r="A1809" t="str">
        <x:v>42</x:v>
      </x:c>
      <x:c r="B1809" t="str">
        <x:v>Wholesale Trade</x:v>
      </x:c>
      <x:c r="C1809" t="str">
        <x:v>41-2021</x:v>
      </x:c>
      <x:c r="D1809" t="str">
        <x:v>Counter and Rental Clerks</x:v>
      </x:c>
      <x:c r="E1809" s="22" t="n">
        <x:v>31180</x:v>
      </x:c>
      <x:c r="F1809" s="22" t="n">
        <x:v>52110</x:v>
      </x:c>
      <x:c r="G1809" s="22" t="n">
        <x:f>IF(OR(E1809="",F1809=""),"",E1809*F1809)</x:f>
        <x:v>1624789800</x:v>
      </x:c>
      <x:c r="H1809" s="36" t="n">
        <x:v>0.7719</x:v>
      </x:c>
      <x:c r="I1809" s="22" t="n">
        <x:f>IF(G1809="","",IF(ISNUMBER(H1809),G1809,""))</x:f>
        <x:v>1624789800</x:v>
      </x:c>
      <x:c r="J1809" s="22" t="n">
        <x:f>IF(I1809="","",I1809*H1809)</x:f>
        <x:v>1254175246.6200001</x:v>
      </x:c>
      <x:c r="K1809" t="str">
        <x:f>IF(G1809="","MISSING OEWS",IF(ISNUMBER(H1809),"MATCHED","MISSING WHARTON"))</x:f>
        <x:v>MATCHED</x:v>
      </x:c>
    </x:row>
    <x:row r="1810">
      <x:c r="A1810" t="str">
        <x:v>42</x:v>
      </x:c>
      <x:c r="B1810" t="str">
        <x:v>Wholesale Trade</x:v>
      </x:c>
      <x:c r="C1810" t="str">
        <x:v>41-2022</x:v>
      </x:c>
      <x:c r="D1810" t="str">
        <x:v>Parts Salespersons</x:v>
      </x:c>
      <x:c r="E1810" s="22" t="n">
        <x:v>50700</x:v>
      </x:c>
      <x:c r="F1810" s="22" t="n">
        <x:v>52360</x:v>
      </x:c>
      <x:c r="G1810" s="22" t="n">
        <x:f>IF(OR(E1810="",F1810=""),"",E1810*F1810)</x:f>
        <x:v>2654652000</x:v>
      </x:c>
      <x:c r="H1810" s="36" t="n">
        <x:v>0.3737</x:v>
      </x:c>
      <x:c r="I1810" s="22" t="n">
        <x:f>IF(G1810="","",IF(ISNUMBER(H1810),G1810,""))</x:f>
        <x:v>2654652000</x:v>
      </x:c>
      <x:c r="J1810" s="22" t="n">
        <x:f>IF(I1810="","",I1810*H1810)</x:f>
        <x:v>992043452.4</x:v>
      </x:c>
      <x:c r="K1810" t="str">
        <x:f>IF(G1810="","MISSING OEWS",IF(ISNUMBER(H1810),"MATCHED","MISSING WHARTON"))</x:f>
        <x:v>MATCHED</x:v>
      </x:c>
    </x:row>
    <x:row r="1811">
      <x:c r="A1811" t="str">
        <x:v>42</x:v>
      </x:c>
      <x:c r="B1811" t="str">
        <x:v>Wholesale Trade</x:v>
      </x:c>
      <x:c r="C1811" t="str">
        <x:v>41-2031</x:v>
      </x:c>
      <x:c r="D1811" t="str">
        <x:v>Retail Salespersons</x:v>
      </x:c>
      <x:c r="E1811" s="22" t="n">
        <x:v>60990</x:v>
      </x:c>
      <x:c r="F1811" s="22" t="n">
        <x:v>44180</x:v>
      </x:c>
      <x:c r="G1811" s="22" t="n">
        <x:f>IF(OR(E1811="",F1811=""),"",E1811*F1811)</x:f>
        <x:v>2694538200</x:v>
      </x:c>
      <x:c r="H1811" s="36" t="n">
        <x:v>0.4938</x:v>
      </x:c>
      <x:c r="I1811" s="22" t="n">
        <x:f>IF(G1811="","",IF(ISNUMBER(H1811),G1811,""))</x:f>
        <x:v>2694538200</x:v>
      </x:c>
      <x:c r="J1811" s="22" t="n">
        <x:f>IF(I1811="","",I1811*H1811)</x:f>
        <x:v>1330562963.16</x:v>
      </x:c>
      <x:c r="K1811" t="str">
        <x:f>IF(G1811="","MISSING OEWS",IF(ISNUMBER(H1811),"MATCHED","MISSING WHARTON"))</x:f>
        <x:v>MATCHED</x:v>
      </x:c>
    </x:row>
    <x:row r="1812">
      <x:c r="A1812" t="str">
        <x:v>42</x:v>
      </x:c>
      <x:c r="B1812" t="str">
        <x:v>Wholesale Trade</x:v>
      </x:c>
      <x:c r="C1812" t="str">
        <x:v>41-3011</x:v>
      </x:c>
      <x:c r="D1812" t="str">
        <x:v>Advertising Sales Agents</x:v>
      </x:c>
      <x:c r="E1812" s="22" t="n">
        <x:v>740</x:v>
      </x:c>
      <x:c r="F1812" s="22" t="n">
        <x:v>79800</x:v>
      </x:c>
      <x:c r="G1812" s="22" t="n">
        <x:f>IF(OR(E1812="",F1812=""),"",E1812*F1812)</x:f>
        <x:v>59052000</x:v>
      </x:c>
      <x:c r="H1812" s="36" t="n">
        <x:v>0.6725</x:v>
      </x:c>
      <x:c r="I1812" s="22" t="n">
        <x:f>IF(G1812="","",IF(ISNUMBER(H1812),G1812,""))</x:f>
        <x:v>59052000</x:v>
      </x:c>
      <x:c r="J1812" s="22" t="n">
        <x:f>IF(I1812="","",I1812*H1812)</x:f>
        <x:v>39712470</x:v>
      </x:c>
      <x:c r="K1812" t="str">
        <x:f>IF(G1812="","MISSING OEWS",IF(ISNUMBER(H1812),"MATCHED","MISSING WHARTON"))</x:f>
        <x:v>MATCHED</x:v>
      </x:c>
    </x:row>
    <x:row r="1813">
      <x:c r="A1813" t="str">
        <x:v>42</x:v>
      </x:c>
      <x:c r="B1813" t="str">
        <x:v>Wholesale Trade</x:v>
      </x:c>
      <x:c r="C1813" t="str">
        <x:v>41-3021</x:v>
      </x:c>
      <x:c r="D1813" t="str">
        <x:v>Insurance Sales Agents</x:v>
      </x:c>
      <x:c r="E1813" s="22"/>
      <x:c r="F1813" s="22" t="n">
        <x:v>110610</x:v>
      </x:c>
      <x:c r="G1813" s="22" t="str">
        <x:f>IF(OR(E1813="",F1813=""),"",E1813*F1813)</x:f>
      </x:c>
      <x:c r="H1813" s="36" t="n">
        <x:v>0.6684</x:v>
      </x:c>
      <x:c r="I1813" s="22" t="str">
        <x:f>IF(G1813="","",IF(ISNUMBER(H1813),G1813,""))</x:f>
      </x:c>
      <x:c r="J1813" s="22" t="str">
        <x:f>IF(I1813="","",I1813*H1813)</x:f>
      </x:c>
      <x:c r="K1813" t="str">
        <x:f>IF(G1813="","MISSING OEWS",IF(ISNUMBER(H1813),"MATCHED","MISSING WHARTON"))</x:f>
        <x:v>MISSING OEWS</x:v>
      </x:c>
    </x:row>
    <x:row r="1814">
      <x:c r="A1814" t="str">
        <x:v>42</x:v>
      </x:c>
      <x:c r="B1814" t="str">
        <x:v>Wholesale Trade</x:v>
      </x:c>
      <x:c r="C1814" t="str">
        <x:v>41-3031</x:v>
      </x:c>
      <x:c r="D1814" t="str">
        <x:v>Securities, Commodities, and Financial Services Sales Agents</x:v>
      </x:c>
      <x:c r="E1814" s="22" t="n">
        <x:v>1260</x:v>
      </x:c>
      <x:c r="F1814" s="22" t="n">
        <x:v>92620</x:v>
      </x:c>
      <x:c r="G1814" s="22" t="n">
        <x:f>IF(OR(E1814="",F1814=""),"",E1814*F1814)</x:f>
        <x:v>116701200</x:v>
      </x:c>
      <x:c r="H1814" s="36" t="n">
        <x:v>0.845</x:v>
      </x:c>
      <x:c r="I1814" s="22" t="n">
        <x:f>IF(G1814="","",IF(ISNUMBER(H1814),G1814,""))</x:f>
        <x:v>116701200</x:v>
      </x:c>
      <x:c r="J1814" s="22" t="n">
        <x:f>IF(I1814="","",I1814*H1814)</x:f>
        <x:v>98612514</x:v>
      </x:c>
      <x:c r="K1814" t="str">
        <x:f>IF(G1814="","MISSING OEWS",IF(ISNUMBER(H1814),"MATCHED","MISSING WHARTON"))</x:f>
        <x:v>MATCHED</x:v>
      </x:c>
    </x:row>
    <x:row r="1815">
      <x:c r="A1815" t="str">
        <x:v>42</x:v>
      </x:c>
      <x:c r="B1815" t="str">
        <x:v>Wholesale Trade</x:v>
      </x:c>
      <x:c r="C1815" t="str">
        <x:v>41-3091</x:v>
      </x:c>
      <x:c r="D1815" t="str">
        <x:v>Sales Representatives of Services, Except Advertising, Insurance, Financial Services, and Travel</x:v>
      </x:c>
      <x:c r="E1815" s="22" t="n">
        <x:v>41020</x:v>
      </x:c>
      <x:c r="F1815" s="22" t="n">
        <x:v>95970</x:v>
      </x:c>
      <x:c r="G1815" s="22" t="n">
        <x:f>IF(OR(E1815="",F1815=""),"",E1815*F1815)</x:f>
        <x:v>3936689400</x:v>
      </x:c>
      <x:c r="H1815" s="36" t="n">
        <x:v>0.73</x:v>
      </x:c>
      <x:c r="I1815" s="22" t="n">
        <x:f>IF(G1815="","",IF(ISNUMBER(H1815),G1815,""))</x:f>
        <x:v>3936689400</x:v>
      </x:c>
      <x:c r="J1815" s="22" t="n">
        <x:f>IF(I1815="","",I1815*H1815)</x:f>
        <x:v>2873783262</x:v>
      </x:c>
      <x:c r="K1815" t="str">
        <x:f>IF(G1815="","MISSING OEWS",IF(ISNUMBER(H1815),"MATCHED","MISSING WHARTON"))</x:f>
        <x:v>MATCHED</x:v>
      </x:c>
    </x:row>
    <x:row r="1816">
      <x:c r="A1816" t="str">
        <x:v>42</x:v>
      </x:c>
      <x:c r="B1816" t="str">
        <x:v>Wholesale Trade</x:v>
      </x:c>
      <x:c r="C1816" t="str">
        <x:v>41-4011</x:v>
      </x:c>
      <x:c r="D1816" t="str">
        <x:v>Sales Representatives, Wholesale and Manufacturing, Technical and Scientific Products</x:v>
      </x:c>
      <x:c r="E1816" s="22" t="n">
        <x:v>175530</x:v>
      </x:c>
      <x:c r="F1816" s="22" t="n">
        <x:v>120960</x:v>
      </x:c>
      <x:c r="G1816" s="22" t="n">
        <x:f>IF(OR(E1816="",F1816=""),"",E1816*F1816)</x:f>
        <x:v>21232108800</x:v>
      </x:c>
      <x:c r="H1816" s="36" t="n">
        <x:v>0.6463</x:v>
      </x:c>
      <x:c r="I1816" s="22" t="n">
        <x:f>IF(G1816="","",IF(ISNUMBER(H1816),G1816,""))</x:f>
        <x:v>21232108800</x:v>
      </x:c>
      <x:c r="J1816" s="22" t="n">
        <x:f>IF(I1816="","",I1816*H1816)</x:f>
        <x:v>13722311917.44</x:v>
      </x:c>
      <x:c r="K1816" t="str">
        <x:f>IF(G1816="","MISSING OEWS",IF(ISNUMBER(H1816),"MATCHED","MISSING WHARTON"))</x:f>
        <x:v>MATCHED</x:v>
      </x:c>
    </x:row>
    <x:row r="1817">
      <x:c r="A1817" t="str">
        <x:v>42</x:v>
      </x:c>
      <x:c r="B1817" t="str">
        <x:v>Wholesale Trade</x:v>
      </x:c>
      <x:c r="C1817" t="str">
        <x:v>41-4012</x:v>
      </x:c>
      <x:c r="D1817" t="str">
        <x:v>Sales Representatives, Wholesale and Manufacturing, Except Technical and Scientific Products</x:v>
      </x:c>
      <x:c r="E1817" s="22" t="n">
        <x:v>799760</x:v>
      </x:c>
      <x:c r="F1817" s="22" t="n">
        <x:v>81990</x:v>
      </x:c>
      <x:c r="G1817" s="22" t="n">
        <x:f>IF(OR(E1817="",F1817=""),"",E1817*F1817)</x:f>
        <x:v>65572322400</x:v>
      </x:c>
      <x:c r="H1817" s="36" t="n">
        <x:v>0.5105</x:v>
      </x:c>
      <x:c r="I1817" s="22" t="n">
        <x:f>IF(G1817="","",IF(ISNUMBER(H1817),G1817,""))</x:f>
        <x:v>65572322400</x:v>
      </x:c>
      <x:c r="J1817" s="22" t="n">
        <x:f>IF(I1817="","",I1817*H1817)</x:f>
        <x:v>33474670585.199997</x:v>
      </x:c>
      <x:c r="K1817" t="str">
        <x:f>IF(G1817="","MISSING OEWS",IF(ISNUMBER(H1817),"MATCHED","MISSING WHARTON"))</x:f>
        <x:v>MATCHED</x:v>
      </x:c>
    </x:row>
    <x:row r="1818">
      <x:c r="A1818" t="str">
        <x:v>42</x:v>
      </x:c>
      <x:c r="B1818" t="str">
        <x:v>Wholesale Trade</x:v>
      </x:c>
      <x:c r="C1818" t="str">
        <x:v>41-9011</x:v>
      </x:c>
      <x:c r="D1818" t="str">
        <x:v>Demonstrators and Product Promoters</x:v>
      </x:c>
      <x:c r="E1818" s="22" t="n">
        <x:v>3500</x:v>
      </x:c>
      <x:c r="F1818" s="22" t="n">
        <x:v>51270</x:v>
      </x:c>
      <x:c r="G1818" s="22" t="n">
        <x:f>IF(OR(E1818="",F1818=""),"",E1818*F1818)</x:f>
        <x:v>179445000</x:v>
      </x:c>
      <x:c r="H1818" s="36" t="n">
        <x:v>0.3062</x:v>
      </x:c>
      <x:c r="I1818" s="22" t="n">
        <x:f>IF(G1818="","",IF(ISNUMBER(H1818),G1818,""))</x:f>
        <x:v>179445000</x:v>
      </x:c>
      <x:c r="J1818" s="22" t="n">
        <x:f>IF(I1818="","",I1818*H1818)</x:f>
        <x:v>54946059.00000001</x:v>
      </x:c>
      <x:c r="K1818" t="str">
        <x:f>IF(G1818="","MISSING OEWS",IF(ISNUMBER(H1818),"MATCHED","MISSING WHARTON"))</x:f>
        <x:v>MATCHED</x:v>
      </x:c>
    </x:row>
    <x:row r="1819">
      <x:c r="A1819" t="str">
        <x:v>42</x:v>
      </x:c>
      <x:c r="B1819" t="str">
        <x:v>Wholesale Trade</x:v>
      </x:c>
      <x:c r="C1819" t="str">
        <x:v>41-9012</x:v>
      </x:c>
      <x:c r="D1819" t="str">
        <x:v>Models</x:v>
      </x:c>
      <x:c r="E1819" s="22"/>
      <x:c r="F1819" s="22" t="n">
        <x:v>35590</x:v>
      </x:c>
      <x:c r="G1819" s="22" t="str">
        <x:f>IF(OR(E1819="",F1819=""),"",E1819*F1819)</x:f>
      </x:c>
      <x:c r="H1819" s="36" t="n">
        <x:v>0.2071</x:v>
      </x:c>
      <x:c r="I1819" s="22" t="str">
        <x:f>IF(G1819="","",IF(ISNUMBER(H1819),G1819,""))</x:f>
      </x:c>
      <x:c r="J1819" s="22" t="str">
        <x:f>IF(I1819="","",I1819*H1819)</x:f>
      </x:c>
      <x:c r="K1819" t="str">
        <x:f>IF(G1819="","MISSING OEWS",IF(ISNUMBER(H1819),"MATCHED","MISSING WHARTON"))</x:f>
        <x:v>MISSING OEWS</x:v>
      </x:c>
    </x:row>
    <x:row r="1820">
      <x:c r="A1820" t="str">
        <x:v>42</x:v>
      </x:c>
      <x:c r="B1820" t="str">
        <x:v>Wholesale Trade</x:v>
      </x:c>
      <x:c r="C1820" t="str">
        <x:v>41-9022</x:v>
      </x:c>
      <x:c r="D1820" t="str">
        <x:v>Real Estate Sales Agents</x:v>
      </x:c>
      <x:c r="E1820" s="22" t="n">
        <x:v>40</x:v>
      </x:c>
      <x:c r="F1820" s="22" t="n">
        <x:v>94020</x:v>
      </x:c>
      <x:c r="G1820" s="22" t="n">
        <x:f>IF(OR(E1820="",F1820=""),"",E1820*F1820)</x:f>
        <x:v>3760800</x:v>
      </x:c>
      <x:c r="H1820" s="36" t="n">
        <x:v>0.5939</x:v>
      </x:c>
      <x:c r="I1820" s="22" t="n">
        <x:f>IF(G1820="","",IF(ISNUMBER(H1820),G1820,""))</x:f>
        <x:v>3760800</x:v>
      </x:c>
      <x:c r="J1820" s="22" t="n">
        <x:f>IF(I1820="","",I1820*H1820)</x:f>
        <x:v>2233539.12</x:v>
      </x:c>
      <x:c r="K1820" t="str">
        <x:f>IF(G1820="","MISSING OEWS",IF(ISNUMBER(H1820),"MATCHED","MISSING WHARTON"))</x:f>
        <x:v>MATCHED</x:v>
      </x:c>
    </x:row>
    <x:row r="1821">
      <x:c r="A1821" t="str">
        <x:v>42</x:v>
      </x:c>
      <x:c r="B1821" t="str">
        <x:v>Wholesale Trade</x:v>
      </x:c>
      <x:c r="C1821" t="str">
        <x:v>41-9031</x:v>
      </x:c>
      <x:c r="D1821" t="str">
        <x:v>Sales Engineers</x:v>
      </x:c>
      <x:c r="E1821" s="22" t="n">
        <x:v>14130</x:v>
      </x:c>
      <x:c r="F1821" s="22" t="n">
        <x:v>123690</x:v>
      </x:c>
      <x:c r="G1821" s="22" t="n">
        <x:f>IF(OR(E1821="",F1821=""),"",E1821*F1821)</x:f>
        <x:v>1747739700</x:v>
      </x:c>
      <x:c r="H1821" s="36" t="n">
        <x:v>0.518</x:v>
      </x:c>
      <x:c r="I1821" s="22" t="n">
        <x:f>IF(G1821="","",IF(ISNUMBER(H1821),G1821,""))</x:f>
        <x:v>1747739700</x:v>
      </x:c>
      <x:c r="J1821" s="22" t="n">
        <x:f>IF(I1821="","",I1821*H1821)</x:f>
        <x:v>905329164.6</x:v>
      </x:c>
      <x:c r="K1821" t="str">
        <x:f>IF(G1821="","MISSING OEWS",IF(ISNUMBER(H1821),"MATCHED","MISSING WHARTON"))</x:f>
        <x:v>MATCHED</x:v>
      </x:c>
    </x:row>
    <x:row r="1822">
      <x:c r="A1822" t="str">
        <x:v>42</x:v>
      </x:c>
      <x:c r="B1822" t="str">
        <x:v>Wholesale Trade</x:v>
      </x:c>
      <x:c r="C1822" t="str">
        <x:v>41-9041</x:v>
      </x:c>
      <x:c r="D1822" t="str">
        <x:v>Telemarketers</x:v>
      </x:c>
      <x:c r="E1822" s="22" t="n">
        <x:v>2320</x:v>
      </x:c>
      <x:c r="F1822" s="22" t="n">
        <x:v>53000</x:v>
      </x:c>
      <x:c r="G1822" s="22" t="n">
        <x:f>IF(OR(E1822="",F1822=""),"",E1822*F1822)</x:f>
        <x:v>122960000</x:v>
      </x:c>
      <x:c r="H1822" s="36" t="n">
        <x:v>0.9625</x:v>
      </x:c>
      <x:c r="I1822" s="22" t="n">
        <x:f>IF(G1822="","",IF(ISNUMBER(H1822),G1822,""))</x:f>
        <x:v>122960000</x:v>
      </x:c>
      <x:c r="J1822" s="22" t="n">
        <x:f>IF(I1822="","",I1822*H1822)</x:f>
        <x:v>118349000</x:v>
      </x:c>
      <x:c r="K1822" t="str">
        <x:f>IF(G1822="","MISSING OEWS",IF(ISNUMBER(H1822),"MATCHED","MISSING WHARTON"))</x:f>
        <x:v>MATCHED</x:v>
      </x:c>
    </x:row>
    <x:row r="1823">
      <x:c r="A1823" t="str">
        <x:v>42</x:v>
      </x:c>
      <x:c r="B1823" t="str">
        <x:v>Wholesale Trade</x:v>
      </x:c>
      <x:c r="C1823" t="str">
        <x:v>41-9091</x:v>
      </x:c>
      <x:c r="D1823" t="str">
        <x:v>Door-to-Door Sales Workers, News and Street Vendors, and Related Workers</x:v>
      </x:c>
      <x:c r="E1823" s="22" t="n">
        <x:v>80</x:v>
      </x:c>
      <x:c r="F1823" s="22"/>
      <x:c r="G1823" s="22" t="str">
        <x:f>IF(OR(E1823="",F1823=""),"",E1823*F1823)</x:f>
      </x:c>
      <x:c r="H1823" s="36" t="n">
        <x:v>0.31670000000000004</x:v>
      </x:c>
      <x:c r="I1823" s="22" t="str">
        <x:f>IF(G1823="","",IF(ISNUMBER(H1823),G1823,""))</x:f>
      </x:c>
      <x:c r="J1823" s="22" t="str">
        <x:f>IF(I1823="","",I1823*H1823)</x:f>
      </x:c>
      <x:c r="K1823" t="str">
        <x:f>IF(G1823="","MISSING OEWS",IF(ISNUMBER(H1823),"MATCHED","MISSING WHARTON"))</x:f>
        <x:v>MISSING OEWS</x:v>
      </x:c>
    </x:row>
    <x:row r="1824">
      <x:c r="A1824" t="str">
        <x:v>42</x:v>
      </x:c>
      <x:c r="B1824" t="str">
        <x:v>Wholesale Trade</x:v>
      </x:c>
      <x:c r="C1824" t="str">
        <x:v>41-9099</x:v>
      </x:c>
      <x:c r="D1824" t="str">
        <x:v>Sales and Related Workers, All Other</x:v>
      </x:c>
      <x:c r="E1824" s="22" t="n">
        <x:v>14060</x:v>
      </x:c>
      <x:c r="F1824" s="22" t="n">
        <x:v>65780</x:v>
      </x:c>
      <x:c r="G1824" s="22" t="n">
        <x:f>IF(OR(E1824="",F1824=""),"",E1824*F1824)</x:f>
        <x:v>924866800</x:v>
      </x:c>
      <x:c r="H1824" s="36"/>
      <x:c r="I1824" s="22" t="str">
        <x:f>IF(G1824="","",IF(ISNUMBER(H1824),G1824,""))</x:f>
      </x:c>
      <x:c r="J1824" s="22" t="str">
        <x:f>IF(I1824="","",I1824*H1824)</x:f>
      </x:c>
      <x:c r="K1824" t="str">
        <x:f>IF(G1824="","MISSING OEWS",IF(ISNUMBER(H1824),"MATCHED","MISSING WHARTON"))</x:f>
        <x:v>MISSING WHARTON</x:v>
      </x:c>
    </x:row>
    <x:row r="1825">
      <x:c r="A1825" t="str">
        <x:v>42</x:v>
      </x:c>
      <x:c r="B1825" t="str">
        <x:v>Wholesale Trade</x:v>
      </x:c>
      <x:c r="C1825" t="str">
        <x:v>43-1011</x:v>
      </x:c>
      <x:c r="D1825" t="str">
        <x:v>First-Line Supervisors of Office and Administrative Support Workers</x:v>
      </x:c>
      <x:c r="E1825" s="22" t="n">
        <x:v>67130</x:v>
      </x:c>
      <x:c r="F1825" s="22" t="n">
        <x:v>77360</x:v>
      </x:c>
      <x:c r="G1825" s="22" t="n">
        <x:f>IF(OR(E1825="",F1825=""),"",E1825*F1825)</x:f>
        <x:v>5193176800</x:v>
      </x:c>
      <x:c r="H1825" s="36" t="n">
        <x:v>0.5034000000000001</x:v>
      </x:c>
      <x:c r="I1825" s="22" t="n">
        <x:f>IF(G1825="","",IF(ISNUMBER(H1825),G1825,""))</x:f>
        <x:v>5193176800</x:v>
      </x:c>
      <x:c r="J1825" s="22" t="n">
        <x:f>IF(I1825="","",I1825*H1825)</x:f>
        <x:v>2614245201.1200004</x:v>
      </x:c>
      <x:c r="K1825" t="str">
        <x:f>IF(G1825="","MISSING OEWS",IF(ISNUMBER(H1825),"MATCHED","MISSING WHARTON"))</x:f>
        <x:v>MATCHED</x:v>
      </x:c>
    </x:row>
    <x:row r="1826">
      <x:c r="A1826" t="str">
        <x:v>42</x:v>
      </x:c>
      <x:c r="B1826" t="str">
        <x:v>Wholesale Trade</x:v>
      </x:c>
      <x:c r="C1826" t="str">
        <x:v>43-2011</x:v>
      </x:c>
      <x:c r="D1826" t="str">
        <x:v>Switchboard Operators, Including Answering Service</x:v>
      </x:c>
      <x:c r="E1826" s="22"/>
      <x:c r="F1826" s="22" t="n">
        <x:v>47600</x:v>
      </x:c>
      <x:c r="G1826" s="22" t="str">
        <x:f>IF(OR(E1826="",F1826=""),"",E1826*F1826)</x:f>
      </x:c>
      <x:c r="H1826" s="36" t="n">
        <x:v>0.7579</x:v>
      </x:c>
      <x:c r="I1826" s="22" t="str">
        <x:f>IF(G1826="","",IF(ISNUMBER(H1826),G1826,""))</x:f>
      </x:c>
      <x:c r="J1826" s="22" t="str">
        <x:f>IF(I1826="","",I1826*H1826)</x:f>
      </x:c>
      <x:c r="K1826" t="str">
        <x:f>IF(G1826="","MISSING OEWS",IF(ISNUMBER(H1826),"MATCHED","MISSING WHARTON"))</x:f>
        <x:v>MISSING OEWS</x:v>
      </x:c>
    </x:row>
    <x:row r="1827">
      <x:c r="A1827" t="str">
        <x:v>42</x:v>
      </x:c>
      <x:c r="B1827" t="str">
        <x:v>Wholesale Trade</x:v>
      </x:c>
      <x:c r="C1827" t="str">
        <x:v>43-3011</x:v>
      </x:c>
      <x:c r="D1827" t="str">
        <x:v>Bill and Account Collectors</x:v>
      </x:c>
      <x:c r="E1827" s="22" t="n">
        <x:v>5270</x:v>
      </x:c>
      <x:c r="F1827" s="22" t="n">
        <x:v>56020</x:v>
      </x:c>
      <x:c r="G1827" s="22" t="n">
        <x:f>IF(OR(E1827="",F1827=""),"",E1827*F1827)</x:f>
        <x:v>295225400</x:v>
      </x:c>
      <x:c r="H1827" s="36" t="n">
        <x:v>0.9</x:v>
      </x:c>
      <x:c r="I1827" s="22" t="n">
        <x:f>IF(G1827="","",IF(ISNUMBER(H1827),G1827,""))</x:f>
        <x:v>295225400</x:v>
      </x:c>
      <x:c r="J1827" s="22" t="n">
        <x:f>IF(I1827="","",I1827*H1827)</x:f>
        <x:v>265702860</x:v>
      </x:c>
      <x:c r="K1827" t="str">
        <x:f>IF(G1827="","MISSING OEWS",IF(ISNUMBER(H1827),"MATCHED","MISSING WHARTON"))</x:f>
        <x:v>MATCHED</x:v>
      </x:c>
    </x:row>
    <x:row r="1828">
      <x:c r="A1828" t="str">
        <x:v>42</x:v>
      </x:c>
      <x:c r="B1828" t="str">
        <x:v>Wholesale Trade</x:v>
      </x:c>
      <x:c r="C1828" t="str">
        <x:v>43-3021</x:v>
      </x:c>
      <x:c r="D1828" t="str">
        <x:v>Billing and Posting Clerks</x:v>
      </x:c>
      <x:c r="E1828" s="22" t="n">
        <x:v>15670</x:v>
      </x:c>
      <x:c r="F1828" s="22" t="n">
        <x:v>51160</x:v>
      </x:c>
      <x:c r="G1828" s="22" t="n">
        <x:f>IF(OR(E1828="",F1828=""),"",E1828*F1828)</x:f>
        <x:v>801677200</x:v>
      </x:c>
      <x:c r="H1828" s="36" t="n">
        <x:v>0.8617</x:v>
      </x:c>
      <x:c r="I1828" s="22" t="n">
        <x:f>IF(G1828="","",IF(ISNUMBER(H1828),G1828,""))</x:f>
        <x:v>801677200</x:v>
      </x:c>
      <x:c r="J1828" s="22" t="n">
        <x:f>IF(I1828="","",I1828*H1828)</x:f>
        <x:v>690805243.24</x:v>
      </x:c>
      <x:c r="K1828" t="str">
        <x:f>IF(G1828="","MISSING OEWS",IF(ISNUMBER(H1828),"MATCHED","MISSING WHARTON"))</x:f>
        <x:v>MATCHED</x:v>
      </x:c>
    </x:row>
    <x:row r="1829">
      <x:c r="A1829" t="str">
        <x:v>42</x:v>
      </x:c>
      <x:c r="B1829" t="str">
        <x:v>Wholesale Trade</x:v>
      </x:c>
      <x:c r="C1829" t="str">
        <x:v>43-3031</x:v>
      </x:c>
      <x:c r="D1829" t="str">
        <x:v>Bookkeeping, Accounting, and Auditing Clerks</x:v>
      </x:c>
      <x:c r="E1829" s="22" t="n">
        <x:v>100750</x:v>
      </x:c>
      <x:c r="F1829" s="22" t="n">
        <x:v>53610</x:v>
      </x:c>
      <x:c r="G1829" s="22" t="n">
        <x:f>IF(OR(E1829="",F1829=""),"",E1829*F1829)</x:f>
        <x:v>5401207500</x:v>
      </x:c>
      <x:c r="H1829" s="36" t="n">
        <x:v>0.9517</x:v>
      </x:c>
      <x:c r="I1829" s="22" t="n">
        <x:f>IF(G1829="","",IF(ISNUMBER(H1829),G1829,""))</x:f>
        <x:v>5401207500</x:v>
      </x:c>
      <x:c r="J1829" s="22" t="n">
        <x:f>IF(I1829="","",I1829*H1829)</x:f>
        <x:v>5140329177.75</x:v>
      </x:c>
      <x:c r="K1829" t="str">
        <x:f>IF(G1829="","MISSING OEWS",IF(ISNUMBER(H1829),"MATCHED","MISSING WHARTON"))</x:f>
        <x:v>MATCHED</x:v>
      </x:c>
    </x:row>
    <x:row r="1830">
      <x:c r="A1830" t="str">
        <x:v>42</x:v>
      </x:c>
      <x:c r="B1830" t="str">
        <x:v>Wholesale Trade</x:v>
      </x:c>
      <x:c r="C1830" t="str">
        <x:v>43-3051</x:v>
      </x:c>
      <x:c r="D1830" t="str">
        <x:v>Payroll and Timekeeping Clerks</x:v>
      </x:c>
      <x:c r="E1830" s="22" t="n">
        <x:v>4200</x:v>
      </x:c>
      <x:c r="F1830" s="22" t="n">
        <x:v>59610</x:v>
      </x:c>
      <x:c r="G1830" s="22" t="n">
        <x:f>IF(OR(E1830="",F1830=""),"",E1830*F1830)</x:f>
        <x:v>250362000</x:v>
      </x:c>
      <x:c r="H1830" s="36" t="n">
        <x:v>0.9409000000000001</x:v>
      </x:c>
      <x:c r="I1830" s="22" t="n">
        <x:f>IF(G1830="","",IF(ISNUMBER(H1830),G1830,""))</x:f>
        <x:v>250362000</x:v>
      </x:c>
      <x:c r="J1830" s="22" t="n">
        <x:f>IF(I1830="","",I1830*H1830)</x:f>
        <x:v>235565605.8</x:v>
      </x:c>
      <x:c r="K1830" t="str">
        <x:f>IF(G1830="","MISSING OEWS",IF(ISNUMBER(H1830),"MATCHED","MISSING WHARTON"))</x:f>
        <x:v>MATCHED</x:v>
      </x:c>
    </x:row>
    <x:row r="1831">
      <x:c r="A1831" t="str">
        <x:v>42</x:v>
      </x:c>
      <x:c r="B1831" t="str">
        <x:v>Wholesale Trade</x:v>
      </x:c>
      <x:c r="C1831" t="str">
        <x:v>43-3061</x:v>
      </x:c>
      <x:c r="D1831" t="str">
        <x:v>Procurement Clerks</x:v>
      </x:c>
      <x:c r="E1831" s="22" t="n">
        <x:v>8210</x:v>
      </x:c>
      <x:c r="F1831" s="22" t="n">
        <x:v>49240</x:v>
      </x:c>
      <x:c r="G1831" s="22" t="n">
        <x:f>IF(OR(E1831="",F1831=""),"",E1831*F1831)</x:f>
        <x:v>404260400</x:v>
      </x:c>
      <x:c r="H1831" s="36" t="n">
        <x:v>0.8237000000000001</x:v>
      </x:c>
      <x:c r="I1831" s="22" t="n">
        <x:f>IF(G1831="","",IF(ISNUMBER(H1831),G1831,""))</x:f>
        <x:v>404260400</x:v>
      </x:c>
      <x:c r="J1831" s="22" t="n">
        <x:f>IF(I1831="","",I1831*H1831)</x:f>
        <x:v>332989291.48</x:v>
      </x:c>
      <x:c r="K1831" t="str">
        <x:f>IF(G1831="","MISSING OEWS",IF(ISNUMBER(H1831),"MATCHED","MISSING WHARTON"))</x:f>
        <x:v>MATCHED</x:v>
      </x:c>
    </x:row>
    <x:row r="1832">
      <x:c r="A1832" t="str">
        <x:v>42</x:v>
      </x:c>
      <x:c r="B1832" t="str">
        <x:v>Wholesale Trade</x:v>
      </x:c>
      <x:c r="C1832" t="str">
        <x:v>43-3099</x:v>
      </x:c>
      <x:c r="D1832" t="str">
        <x:v>Financial Clerks, All Other</x:v>
      </x:c>
      <x:c r="E1832" s="22" t="n">
        <x:v>330</x:v>
      </x:c>
      <x:c r="F1832" s="22" t="n">
        <x:v>48640</x:v>
      </x:c>
      <x:c r="G1832" s="22" t="n">
        <x:f>IF(OR(E1832="",F1832=""),"",E1832*F1832)</x:f>
        <x:v>16051200</x:v>
      </x:c>
      <x:c r="H1832" s="36"/>
      <x:c r="I1832" s="22" t="str">
        <x:f>IF(G1832="","",IF(ISNUMBER(H1832),G1832,""))</x:f>
      </x:c>
      <x:c r="J1832" s="22" t="str">
        <x:f>IF(I1832="","",I1832*H1832)</x:f>
      </x:c>
      <x:c r="K1832" t="str">
        <x:f>IF(G1832="","MISSING OEWS",IF(ISNUMBER(H1832),"MATCHED","MISSING WHARTON"))</x:f>
        <x:v>MISSING WHARTON</x:v>
      </x:c>
    </x:row>
    <x:row r="1833">
      <x:c r="A1833" t="str">
        <x:v>42</x:v>
      </x:c>
      <x:c r="B1833" t="str">
        <x:v>Wholesale Trade</x:v>
      </x:c>
      <x:c r="C1833" t="str">
        <x:v>43-4011</x:v>
      </x:c>
      <x:c r="D1833" t="str">
        <x:v>Brokerage Clerks</x:v>
      </x:c>
      <x:c r="E1833" s="22"/>
      <x:c r="F1833" s="22" t="n">
        <x:v>46330</x:v>
      </x:c>
      <x:c r="G1833" s="22" t="str">
        <x:f>IF(OR(E1833="",F1833=""),"",E1833*F1833)</x:f>
      </x:c>
      <x:c r="H1833" s="36" t="n">
        <x:v>0.95</x:v>
      </x:c>
      <x:c r="I1833" s="22" t="str">
        <x:f>IF(G1833="","",IF(ISNUMBER(H1833),G1833,""))</x:f>
      </x:c>
      <x:c r="J1833" s="22" t="str">
        <x:f>IF(I1833="","",I1833*H1833)</x:f>
      </x:c>
      <x:c r="K1833" t="str">
        <x:f>IF(G1833="","MISSING OEWS",IF(ISNUMBER(H1833),"MATCHED","MISSING WHARTON"))</x:f>
        <x:v>MISSING OEWS</x:v>
      </x:c>
    </x:row>
    <x:row r="1834">
      <x:c r="A1834" t="str">
        <x:v>42</x:v>
      </x:c>
      <x:c r="B1834" t="str">
        <x:v>Wholesale Trade</x:v>
      </x:c>
      <x:c r="C1834" t="str">
        <x:v>43-4021</x:v>
      </x:c>
      <x:c r="D1834" t="str">
        <x:v>Correspondence Clerks</x:v>
      </x:c>
      <x:c r="E1834" s="22" t="n">
        <x:v>250</x:v>
      </x:c>
      <x:c r="F1834" s="22" t="n">
        <x:v>55270</x:v>
      </x:c>
      <x:c r="G1834" s="22" t="n">
        <x:f>IF(OR(E1834="",F1834=""),"",E1834*F1834)</x:f>
        <x:v>13817500</x:v>
      </x:c>
      <x:c r="H1834" s="36" t="n">
        <x:v>0.85</x:v>
      </x:c>
      <x:c r="I1834" s="22" t="n">
        <x:f>IF(G1834="","",IF(ISNUMBER(H1834),G1834,""))</x:f>
        <x:v>13817500</x:v>
      </x:c>
      <x:c r="J1834" s="22" t="n">
        <x:f>IF(I1834="","",I1834*H1834)</x:f>
        <x:v>11744875</x:v>
      </x:c>
      <x:c r="K1834" t="str">
        <x:f>IF(G1834="","MISSING OEWS",IF(ISNUMBER(H1834),"MATCHED","MISSING WHARTON"))</x:f>
        <x:v>MATCHED</x:v>
      </x:c>
    </x:row>
    <x:row r="1835">
      <x:c r="A1835" t="str">
        <x:v>42</x:v>
      </x:c>
      <x:c r="B1835" t="str">
        <x:v>Wholesale Trade</x:v>
      </x:c>
      <x:c r="C1835" t="str">
        <x:v>43-4041</x:v>
      </x:c>
      <x:c r="D1835" t="str">
        <x:v>Credit Authorizers, Checkers, and Clerks</x:v>
      </x:c>
      <x:c r="E1835" s="22" t="n">
        <x:v>1740</x:v>
      </x:c>
      <x:c r="F1835" s="22" t="n">
        <x:v>56980</x:v>
      </x:c>
      <x:c r="G1835" s="22" t="n">
        <x:f>IF(OR(E1835="",F1835=""),"",E1835*F1835)</x:f>
        <x:v>99145200</x:v>
      </x:c>
      <x:c r="H1835" s="36" t="n">
        <x:v>0.9469</x:v>
      </x:c>
      <x:c r="I1835" s="22" t="n">
        <x:f>IF(G1835="","",IF(ISNUMBER(H1835),G1835,""))</x:f>
        <x:v>99145200</x:v>
      </x:c>
      <x:c r="J1835" s="22" t="n">
        <x:f>IF(I1835="","",I1835*H1835)</x:f>
        <x:v>93880589.88</x:v>
      </x:c>
      <x:c r="K1835" t="str">
        <x:f>IF(G1835="","MISSING OEWS",IF(ISNUMBER(H1835),"MATCHED","MISSING WHARTON"))</x:f>
        <x:v>MATCHED</x:v>
      </x:c>
    </x:row>
    <x:row r="1836">
      <x:c r="A1836" t="str">
        <x:v>42</x:v>
      </x:c>
      <x:c r="B1836" t="str">
        <x:v>Wholesale Trade</x:v>
      </x:c>
      <x:c r="C1836" t="str">
        <x:v>43-4051</x:v>
      </x:c>
      <x:c r="D1836" t="str">
        <x:v>Customer Service Representatives</x:v>
      </x:c>
      <x:c r="E1836" s="22" t="n">
        <x:v>164220</x:v>
      </x:c>
      <x:c r="F1836" s="22" t="n">
        <x:v>52220</x:v>
      </x:c>
      <x:c r="G1836" s="22" t="n">
        <x:f>IF(OR(E1836="",F1836=""),"",E1836*F1836)</x:f>
        <x:v>8575568400</x:v>
      </x:c>
      <x:c r="H1836" s="36" t="n">
        <x:v>0.82</x:v>
      </x:c>
      <x:c r="I1836" s="22" t="n">
        <x:f>IF(G1836="","",IF(ISNUMBER(H1836),G1836,""))</x:f>
        <x:v>8575568400</x:v>
      </x:c>
      <x:c r="J1836" s="22" t="n">
        <x:f>IF(I1836="","",I1836*H1836)</x:f>
        <x:v>7031966088</x:v>
      </x:c>
      <x:c r="K1836" t="str">
        <x:f>IF(G1836="","MISSING OEWS",IF(ISNUMBER(H1836),"MATCHED","MISSING WHARTON"))</x:f>
        <x:v>MATCHED</x:v>
      </x:c>
    </x:row>
    <x:row r="1837">
      <x:c r="A1837" t="str">
        <x:v>42</x:v>
      </x:c>
      <x:c r="B1837" t="str">
        <x:v>Wholesale Trade</x:v>
      </x:c>
      <x:c r="C1837" t="str">
        <x:v>43-4071</x:v>
      </x:c>
      <x:c r="D1837" t="str">
        <x:v>File Clerks</x:v>
      </x:c>
      <x:c r="E1837" s="22" t="n">
        <x:v>1510</x:v>
      </x:c>
      <x:c r="F1837" s="22" t="n">
        <x:v>44760</x:v>
      </x:c>
      <x:c r="G1837" s="22" t="n">
        <x:f>IF(OR(E1837="",F1837=""),"",E1837*F1837)</x:f>
        <x:v>67587600</x:v>
      </x:c>
      <x:c r="H1837" s="36" t="n">
        <x:v>0.7526</x:v>
      </x:c>
      <x:c r="I1837" s="22" t="n">
        <x:f>IF(G1837="","",IF(ISNUMBER(H1837),G1837,""))</x:f>
        <x:v>67587600</x:v>
      </x:c>
      <x:c r="J1837" s="22" t="n">
        <x:f>IF(I1837="","",I1837*H1837)</x:f>
        <x:v>50866427.760000005</x:v>
      </x:c>
      <x:c r="K1837" t="str">
        <x:f>IF(G1837="","MISSING OEWS",IF(ISNUMBER(H1837),"MATCHED","MISSING WHARTON"))</x:f>
        <x:v>MATCHED</x:v>
      </x:c>
    </x:row>
    <x:row r="1838">
      <x:c r="A1838" t="str">
        <x:v>42</x:v>
      </x:c>
      <x:c r="B1838" t="str">
        <x:v>Wholesale Trade</x:v>
      </x:c>
      <x:c r="C1838" t="str">
        <x:v>43-4111</x:v>
      </x:c>
      <x:c r="D1838" t="str">
        <x:v>Interviewers, Except Eligibility and Loan</x:v>
      </x:c>
      <x:c r="E1838" s="22" t="n">
        <x:v>130</x:v>
      </x:c>
      <x:c r="F1838" s="22" t="n">
        <x:v>54640</x:v>
      </x:c>
      <x:c r="G1838" s="22" t="n">
        <x:f>IF(OR(E1838="",F1838=""),"",E1838*F1838)</x:f>
        <x:v>7103200</x:v>
      </x:c>
      <x:c r="H1838" s="36" t="n">
        <x:v>0.7088</x:v>
      </x:c>
      <x:c r="I1838" s="22" t="n">
        <x:f>IF(G1838="","",IF(ISNUMBER(H1838),G1838,""))</x:f>
        <x:v>7103200</x:v>
      </x:c>
      <x:c r="J1838" s="22" t="n">
        <x:f>IF(I1838="","",I1838*H1838)</x:f>
        <x:v>5034748.16</x:v>
      </x:c>
      <x:c r="K1838" t="str">
        <x:f>IF(G1838="","MISSING OEWS",IF(ISNUMBER(H1838),"MATCHED","MISSING WHARTON"))</x:f>
        <x:v>MATCHED</x:v>
      </x:c>
    </x:row>
    <x:row r="1839">
      <x:c r="A1839" t="str">
        <x:v>42</x:v>
      </x:c>
      <x:c r="B1839" t="str">
        <x:v>Wholesale Trade</x:v>
      </x:c>
      <x:c r="C1839" t="str">
        <x:v>43-4151</x:v>
      </x:c>
      <x:c r="D1839" t="str">
        <x:v>Order Clerks</x:v>
      </x:c>
      <x:c r="E1839" s="22" t="n">
        <x:v>22230</x:v>
      </x:c>
      <x:c r="F1839" s="22" t="n">
        <x:v>49860</x:v>
      </x:c>
      <x:c r="G1839" s="22" t="n">
        <x:f>IF(OR(E1839="",F1839=""),"",E1839*F1839)</x:f>
        <x:v>1108387800</x:v>
      </x:c>
      <x:c r="H1839" s="36" t="n">
        <x:v>0.9553</x:v>
      </x:c>
      <x:c r="I1839" s="22" t="n">
        <x:f>IF(G1839="","",IF(ISNUMBER(H1839),G1839,""))</x:f>
        <x:v>1108387800</x:v>
      </x:c>
      <x:c r="J1839" s="22" t="n">
        <x:f>IF(I1839="","",I1839*H1839)</x:f>
        <x:v>1058842865.34</x:v>
      </x:c>
      <x:c r="K1839" t="str">
        <x:f>IF(G1839="","MISSING OEWS",IF(ISNUMBER(H1839),"MATCHED","MISSING WHARTON"))</x:f>
        <x:v>MATCHED</x:v>
      </x:c>
    </x:row>
    <x:row r="1840">
      <x:c r="A1840" t="str">
        <x:v>42</x:v>
      </x:c>
      <x:c r="B1840" t="str">
        <x:v>Wholesale Trade</x:v>
      </x:c>
      <x:c r="C1840" t="str">
        <x:v>43-4161</x:v>
      </x:c>
      <x:c r="D1840" t="str">
        <x:v>Human Resources Assistants, Except Payroll and Timekeeping</x:v>
      </x:c>
      <x:c r="E1840" s="22" t="n">
        <x:v>2440</x:v>
      </x:c>
      <x:c r="F1840" s="22" t="n">
        <x:v>51800</x:v>
      </x:c>
      <x:c r="G1840" s="22" t="n">
        <x:f>IF(OR(E1840="",F1840=""),"",E1840*F1840)</x:f>
        <x:v>126392000</x:v>
      </x:c>
      <x:c r="H1840" s="36" t="n">
        <x:v>0.8342</x:v>
      </x:c>
      <x:c r="I1840" s="22" t="n">
        <x:f>IF(G1840="","",IF(ISNUMBER(H1840),G1840,""))</x:f>
        <x:v>126392000</x:v>
      </x:c>
      <x:c r="J1840" s="22" t="n">
        <x:f>IF(I1840="","",I1840*H1840)</x:f>
        <x:v>105436206.4</x:v>
      </x:c>
      <x:c r="K1840" t="str">
        <x:f>IF(G1840="","MISSING OEWS",IF(ISNUMBER(H1840),"MATCHED","MISSING WHARTON"))</x:f>
        <x:v>MATCHED</x:v>
      </x:c>
    </x:row>
    <x:row r="1841">
      <x:c r="A1841" t="str">
        <x:v>42</x:v>
      </x:c>
      <x:c r="B1841" t="str">
        <x:v>Wholesale Trade</x:v>
      </x:c>
      <x:c r="C1841" t="str">
        <x:v>43-4171</x:v>
      </x:c>
      <x:c r="D1841" t="str">
        <x:v>Receptionists and Information Clerks</x:v>
      </x:c>
      <x:c r="E1841" s="22" t="n">
        <x:v>12240</x:v>
      </x:c>
      <x:c r="F1841" s="22" t="n">
        <x:v>41620</x:v>
      </x:c>
      <x:c r="G1841" s="22" t="n">
        <x:f>IF(OR(E1841="",F1841=""),"",E1841*F1841)</x:f>
        <x:v>509428800</x:v>
      </x:c>
      <x:c r="H1841" s="36" t="n">
        <x:v>0.7368000000000001</x:v>
      </x:c>
      <x:c r="I1841" s="22" t="n">
        <x:f>IF(G1841="","",IF(ISNUMBER(H1841),G1841,""))</x:f>
        <x:v>509428800</x:v>
      </x:c>
      <x:c r="J1841" s="22" t="n">
        <x:f>IF(I1841="","",I1841*H1841)</x:f>
        <x:v>375347139.84000003</x:v>
      </x:c>
      <x:c r="K1841" t="str">
        <x:f>IF(G1841="","MISSING OEWS",IF(ISNUMBER(H1841),"MATCHED","MISSING WHARTON"))</x:f>
        <x:v>MATCHED</x:v>
      </x:c>
    </x:row>
    <x:row r="1842">
      <x:c r="A1842" t="str">
        <x:v>42</x:v>
      </x:c>
      <x:c r="B1842" t="str">
        <x:v>Wholesale Trade</x:v>
      </x:c>
      <x:c r="C1842" t="str">
        <x:v>43-4199</x:v>
      </x:c>
      <x:c r="D1842" t="str">
        <x:v>Information and Record Clerks, All Other</x:v>
      </x:c>
      <x:c r="E1842" s="22" t="n">
        <x:v>1030</x:v>
      </x:c>
      <x:c r="F1842" s="22" t="n">
        <x:v>49490</x:v>
      </x:c>
      <x:c r="G1842" s="22" t="n">
        <x:f>IF(OR(E1842="",F1842=""),"",E1842*F1842)</x:f>
        <x:v>50974700</x:v>
      </x:c>
      <x:c r="H1842" s="36"/>
      <x:c r="I1842" s="22" t="str">
        <x:f>IF(G1842="","",IF(ISNUMBER(H1842),G1842,""))</x:f>
      </x:c>
      <x:c r="J1842" s="22" t="str">
        <x:f>IF(I1842="","",I1842*H1842)</x:f>
      </x:c>
      <x:c r="K1842" t="str">
        <x:f>IF(G1842="","MISSING OEWS",IF(ISNUMBER(H1842),"MATCHED","MISSING WHARTON"))</x:f>
        <x:v>MISSING WHARTON</x:v>
      </x:c>
    </x:row>
    <x:row r="1843">
      <x:c r="A1843" t="str">
        <x:v>42</x:v>
      </x:c>
      <x:c r="B1843" t="str">
        <x:v>Wholesale Trade</x:v>
      </x:c>
      <x:c r="C1843" t="str">
        <x:v>43-5011</x:v>
      </x:c>
      <x:c r="D1843" t="str">
        <x:v>Cargo and Freight Agents</x:v>
      </x:c>
      <x:c r="E1843" s="22" t="n">
        <x:v>780</x:v>
      </x:c>
      <x:c r="F1843" s="22" t="n">
        <x:v>60460</x:v>
      </x:c>
      <x:c r="G1843" s="22" t="n">
        <x:f>IF(OR(E1843="",F1843=""),"",E1843*F1843)</x:f>
        <x:v>47158800</x:v>
      </x:c>
      <x:c r="H1843" s="36" t="n">
        <x:v>0.6384000000000001</x:v>
      </x:c>
      <x:c r="I1843" s="22" t="n">
        <x:f>IF(G1843="","",IF(ISNUMBER(H1843),G1843,""))</x:f>
        <x:v>47158800</x:v>
      </x:c>
      <x:c r="J1843" s="22" t="n">
        <x:f>IF(I1843="","",I1843*H1843)</x:f>
        <x:v>30106177.920000006</x:v>
      </x:c>
      <x:c r="K1843" t="str">
        <x:f>IF(G1843="","MISSING OEWS",IF(ISNUMBER(H1843),"MATCHED","MISSING WHARTON"))</x:f>
        <x:v>MATCHED</x:v>
      </x:c>
    </x:row>
    <x:row r="1844">
      <x:c r="A1844" t="str">
        <x:v>42</x:v>
      </x:c>
      <x:c r="B1844" t="str">
        <x:v>Wholesale Trade</x:v>
      </x:c>
      <x:c r="C1844" t="str">
        <x:v>43-5021</x:v>
      </x:c>
      <x:c r="D1844" t="str">
        <x:v>Couriers and Messengers</x:v>
      </x:c>
      <x:c r="E1844" s="22"/>
      <x:c r="F1844" s="22" t="n">
        <x:v>38030</x:v>
      </x:c>
      <x:c r="G1844" s="22" t="str">
        <x:f>IF(OR(E1844="",F1844=""),"",E1844*F1844)</x:f>
      </x:c>
      <x:c r="H1844" s="36" t="n">
        <x:v>0.2235</x:v>
      </x:c>
      <x:c r="I1844" s="22" t="str">
        <x:f>IF(G1844="","",IF(ISNUMBER(H1844),G1844,""))</x:f>
      </x:c>
      <x:c r="J1844" s="22" t="str">
        <x:f>IF(I1844="","",I1844*H1844)</x:f>
      </x:c>
      <x:c r="K1844" t="str">
        <x:f>IF(G1844="","MISSING OEWS",IF(ISNUMBER(H1844),"MATCHED","MISSING WHARTON"))</x:f>
        <x:v>MISSING OEWS</x:v>
      </x:c>
    </x:row>
    <x:row r="1845">
      <x:c r="A1845" t="str">
        <x:v>42</x:v>
      </x:c>
      <x:c r="B1845" t="str">
        <x:v>Wholesale Trade</x:v>
      </x:c>
      <x:c r="C1845" t="str">
        <x:v>43-5032</x:v>
      </x:c>
      <x:c r="D1845" t="str">
        <x:v>Dispatchers, Except Police, Fire, and Ambulance</x:v>
      </x:c>
      <x:c r="E1845" s="22" t="n">
        <x:v>12170</x:v>
      </x:c>
      <x:c r="F1845" s="22" t="n">
        <x:v>57870</x:v>
      </x:c>
      <x:c r="G1845" s="22" t="n">
        <x:f>IF(OR(E1845="",F1845=""),"",E1845*F1845)</x:f>
        <x:v>704277900</x:v>
      </x:c>
      <x:c r="H1845" s="36" t="n">
        <x:v>0.8192</x:v>
      </x:c>
      <x:c r="I1845" s="22" t="n">
        <x:f>IF(G1845="","",IF(ISNUMBER(H1845),G1845,""))</x:f>
        <x:v>704277900</x:v>
      </x:c>
      <x:c r="J1845" s="22" t="n">
        <x:f>IF(I1845="","",I1845*H1845)</x:f>
        <x:v>576944455.6800001</x:v>
      </x:c>
      <x:c r="K1845" t="str">
        <x:f>IF(G1845="","MISSING OEWS",IF(ISNUMBER(H1845),"MATCHED","MISSING WHARTON"))</x:f>
        <x:v>MATCHED</x:v>
      </x:c>
    </x:row>
    <x:row r="1846">
      <x:c r="A1846" t="str">
        <x:v>42</x:v>
      </x:c>
      <x:c r="B1846" t="str">
        <x:v>Wholesale Trade</x:v>
      </x:c>
      <x:c r="C1846" t="str">
        <x:v>43-5061</x:v>
      </x:c>
      <x:c r="D1846" t="str">
        <x:v>Production, Planning, and Expediting Clerks</x:v>
      </x:c>
      <x:c r="E1846" s="22" t="n">
        <x:v>28420</x:v>
      </x:c>
      <x:c r="F1846" s="22" t="n">
        <x:v>59640</x:v>
      </x:c>
      <x:c r="G1846" s="22" t="n">
        <x:f>IF(OR(E1846="",F1846=""),"",E1846*F1846)</x:f>
        <x:v>1694968800</x:v>
      </x:c>
      <x:c r="H1846" s="36" t="n">
        <x:v>0.7794</x:v>
      </x:c>
      <x:c r="I1846" s="22" t="n">
        <x:f>IF(G1846="","",IF(ISNUMBER(H1846),G1846,""))</x:f>
        <x:v>1694968800</x:v>
      </x:c>
      <x:c r="J1846" s="22" t="n">
        <x:f>IF(I1846="","",I1846*H1846)</x:f>
        <x:v>1321058682.72</x:v>
      </x:c>
      <x:c r="K1846" t="str">
        <x:f>IF(G1846="","MISSING OEWS",IF(ISNUMBER(H1846),"MATCHED","MISSING WHARTON"))</x:f>
        <x:v>MATCHED</x:v>
      </x:c>
    </x:row>
    <x:row r="1847">
      <x:c r="A1847" t="str">
        <x:v>42</x:v>
      </x:c>
      <x:c r="B1847" t="str">
        <x:v>Wholesale Trade</x:v>
      </x:c>
      <x:c r="C1847" t="str">
        <x:v>43-5071</x:v>
      </x:c>
      <x:c r="D1847" t="str">
        <x:v>Shipping, Receiving, and Inventory Clerks</x:v>
      </x:c>
      <x:c r="E1847" s="22" t="n">
        <x:v>124950</x:v>
      </x:c>
      <x:c r="F1847" s="22" t="n">
        <x:v>46710</x:v>
      </x:c>
      <x:c r="G1847" s="22" t="n">
        <x:f>IF(OR(E1847="",F1847=""),"",E1847*F1847)</x:f>
        <x:v>5836414500</x:v>
      </x:c>
      <x:c r="H1847" s="36" t="n">
        <x:v>0.6455</x:v>
      </x:c>
      <x:c r="I1847" s="22" t="n">
        <x:f>IF(G1847="","",IF(ISNUMBER(H1847),G1847,""))</x:f>
        <x:v>5836414500</x:v>
      </x:c>
      <x:c r="J1847" s="22" t="n">
        <x:f>IF(I1847="","",I1847*H1847)</x:f>
        <x:v>3767405559.75</x:v>
      </x:c>
      <x:c r="K1847" t="str">
        <x:f>IF(G1847="","MISSING OEWS",IF(ISNUMBER(H1847),"MATCHED","MISSING WHARTON"))</x:f>
        <x:v>MATCHED</x:v>
      </x:c>
    </x:row>
    <x:row r="1848">
      <x:c r="A1848" t="str">
        <x:v>42</x:v>
      </x:c>
      <x:c r="B1848" t="str">
        <x:v>Wholesale Trade</x:v>
      </x:c>
      <x:c r="C1848" t="str">
        <x:v>43-5111</x:v>
      </x:c>
      <x:c r="D1848" t="str">
        <x:v>Weighers, Measurers, Checkers, and Samplers, Recordkeeping</x:v>
      </x:c>
      <x:c r="E1848" s="22" t="n">
        <x:v>7550</x:v>
      </x:c>
      <x:c r="F1848" s="22" t="n">
        <x:v>45800</x:v>
      </x:c>
      <x:c r="G1848" s="22" t="n">
        <x:f>IF(OR(E1848="",F1848=""),"",E1848*F1848)</x:f>
        <x:v>345790000</x:v>
      </x:c>
      <x:c r="H1848" s="36" t="n">
        <x:v>0.2932</x:v>
      </x:c>
      <x:c r="I1848" s="22" t="n">
        <x:f>IF(G1848="","",IF(ISNUMBER(H1848),G1848,""))</x:f>
        <x:v>345790000</x:v>
      </x:c>
      <x:c r="J1848" s="22" t="n">
        <x:f>IF(I1848="","",I1848*H1848)</x:f>
        <x:v>101385628</x:v>
      </x:c>
      <x:c r="K1848" t="str">
        <x:f>IF(G1848="","MISSING OEWS",IF(ISNUMBER(H1848),"MATCHED","MISSING WHARTON"))</x:f>
        <x:v>MATCHED</x:v>
      </x:c>
    </x:row>
    <x:row r="1849">
      <x:c r="A1849" t="str">
        <x:v>42</x:v>
      </x:c>
      <x:c r="B1849" t="str">
        <x:v>Wholesale Trade</x:v>
      </x:c>
      <x:c r="C1849" t="str">
        <x:v>43-6011</x:v>
      </x:c>
      <x:c r="D1849" t="str">
        <x:v>Executive Secretaries and Executive Administrative Assistants</x:v>
      </x:c>
      <x:c r="E1849" s="22" t="n">
        <x:v>13520</x:v>
      </x:c>
      <x:c r="F1849" s="22" t="n">
        <x:v>80320</x:v>
      </x:c>
      <x:c r="G1849" s="22" t="n">
        <x:f>IF(OR(E1849="",F1849=""),"",E1849*F1849)</x:f>
        <x:v>1085926400</x:v>
      </x:c>
      <x:c r="H1849" s="36" t="n">
        <x:v>0.7955</x:v>
      </x:c>
      <x:c r="I1849" s="22" t="n">
        <x:f>IF(G1849="","",IF(ISNUMBER(H1849),G1849,""))</x:f>
        <x:v>1085926400</x:v>
      </x:c>
      <x:c r="J1849" s="22" t="n">
        <x:f>IF(I1849="","",I1849*H1849)</x:f>
        <x:v>863854451.1999999</x:v>
      </x:c>
      <x:c r="K1849" t="str">
        <x:f>IF(G1849="","MISSING OEWS",IF(ISNUMBER(H1849),"MATCHED","MISSING WHARTON"))</x:f>
        <x:v>MATCHED</x:v>
      </x:c>
    </x:row>
    <x:row r="1850">
      <x:c r="A1850" t="str">
        <x:v>42</x:v>
      </x:c>
      <x:c r="B1850" t="str">
        <x:v>Wholesale Trade</x:v>
      </x:c>
      <x:c r="C1850" t="str">
        <x:v>43-6012</x:v>
      </x:c>
      <x:c r="D1850" t="str">
        <x:v>Legal Secretaries and Administrative Assistants</x:v>
      </x:c>
      <x:c r="E1850" s="22" t="n">
        <x:v>70</x:v>
      </x:c>
      <x:c r="F1850" s="22" t="n">
        <x:v>70210</x:v>
      </x:c>
      <x:c r="G1850" s="22" t="n">
        <x:f>IF(OR(E1850="",F1850=""),"",E1850*F1850)</x:f>
        <x:v>4914700</x:v>
      </x:c>
      <x:c r="H1850" s="36" t="n">
        <x:v>0.8679000000000001</x:v>
      </x:c>
      <x:c r="I1850" s="22" t="n">
        <x:f>IF(G1850="","",IF(ISNUMBER(H1850),G1850,""))</x:f>
        <x:v>4914700</x:v>
      </x:c>
      <x:c r="J1850" s="22" t="n">
        <x:f>IF(I1850="","",I1850*H1850)</x:f>
        <x:v>4265468.130000001</x:v>
      </x:c>
      <x:c r="K1850" t="str">
        <x:f>IF(G1850="","MISSING OEWS",IF(ISNUMBER(H1850),"MATCHED","MISSING WHARTON"))</x:f>
        <x:v>MATCHED</x:v>
      </x:c>
    </x:row>
    <x:row r="1851">
      <x:c r="A1851" t="str">
        <x:v>42</x:v>
      </x:c>
      <x:c r="B1851" t="str">
        <x:v>Wholesale Trade</x:v>
      </x:c>
      <x:c r="C1851" t="str">
        <x:v>43-6013</x:v>
      </x:c>
      <x:c r="D1851" t="str">
        <x:v>Medical Secretaries and Administrative Assistants</x:v>
      </x:c>
      <x:c r="E1851" s="22" t="n">
        <x:v>1140</x:v>
      </x:c>
      <x:c r="F1851" s="22" t="n">
        <x:v>42020</x:v>
      </x:c>
      <x:c r="G1851" s="22" t="n">
        <x:f>IF(OR(E1851="",F1851=""),"",E1851*F1851)</x:f>
        <x:v>47902800</x:v>
      </x:c>
      <x:c r="H1851" s="36" t="n">
        <x:v>0.9031</x:v>
      </x:c>
      <x:c r="I1851" s="22" t="n">
        <x:f>IF(G1851="","",IF(ISNUMBER(H1851),G1851,""))</x:f>
        <x:v>47902800</x:v>
      </x:c>
      <x:c r="J1851" s="22" t="n">
        <x:f>IF(I1851="","",I1851*H1851)</x:f>
        <x:v>43261018.68</x:v>
      </x:c>
      <x:c r="K1851" t="str">
        <x:f>IF(G1851="","MISSING OEWS",IF(ISNUMBER(H1851),"MATCHED","MISSING WHARTON"))</x:f>
        <x:v>MATCHED</x:v>
      </x:c>
    </x:row>
    <x:row r="1852">
      <x:c r="A1852" t="str">
        <x:v>42</x:v>
      </x:c>
      <x:c r="B1852" t="str">
        <x:v>Wholesale Trade</x:v>
      </x:c>
      <x:c r="C1852" t="str">
        <x:v>43-6014</x:v>
      </x:c>
      <x:c r="D1852" t="str">
        <x:v>Secretaries and Administrative Assistants, Except Legal, Medical, and Executive</x:v>
      </x:c>
      <x:c r="E1852" s="22" t="n">
        <x:v>60420</x:v>
      </x:c>
      <x:c r="F1852" s="22" t="n">
        <x:v>49120</x:v>
      </x:c>
      <x:c r="G1852" s="22" t="n">
        <x:f>IF(OR(E1852="",F1852=""),"",E1852*F1852)</x:f>
        <x:v>2967830400</x:v>
      </x:c>
      <x:c r="H1852" s="36" t="n">
        <x:v>0.8031</x:v>
      </x:c>
      <x:c r="I1852" s="22" t="n">
        <x:f>IF(G1852="","",IF(ISNUMBER(H1852),G1852,""))</x:f>
        <x:v>2967830400</x:v>
      </x:c>
      <x:c r="J1852" s="22" t="n">
        <x:f>IF(I1852="","",I1852*H1852)</x:f>
        <x:v>2383464594.2400002</x:v>
      </x:c>
      <x:c r="K1852" t="str">
        <x:f>IF(G1852="","MISSING OEWS",IF(ISNUMBER(H1852),"MATCHED","MISSING WHARTON"))</x:f>
        <x:v>MATCHED</x:v>
      </x:c>
    </x:row>
    <x:row r="1853">
      <x:c r="A1853" t="str">
        <x:v>42</x:v>
      </x:c>
      <x:c r="B1853" t="str">
        <x:v>Wholesale Trade</x:v>
      </x:c>
      <x:c r="C1853" t="str">
        <x:v>43-9021</x:v>
      </x:c>
      <x:c r="D1853" t="str">
        <x:v>Data Entry Keyers</x:v>
      </x:c>
      <x:c r="E1853" s="22" t="n">
        <x:v>7180</x:v>
      </x:c>
      <x:c r="F1853" s="22" t="n">
        <x:v>45120</x:v>
      </x:c>
      <x:c r="G1853" s="22" t="n">
        <x:f>IF(OR(E1853="",F1853=""),"",E1853*F1853)</x:f>
        <x:v>323961600</x:v>
      </x:c>
      <x:c r="H1853" s="36" t="n">
        <x:v>0.75</x:v>
      </x:c>
      <x:c r="I1853" s="22" t="n">
        <x:f>IF(G1853="","",IF(ISNUMBER(H1853),G1853,""))</x:f>
        <x:v>323961600</x:v>
      </x:c>
      <x:c r="J1853" s="22" t="n">
        <x:f>IF(I1853="","",I1853*H1853)</x:f>
        <x:v>242971200</x:v>
      </x:c>
      <x:c r="K1853" t="str">
        <x:f>IF(G1853="","MISSING OEWS",IF(ISNUMBER(H1853),"MATCHED","MISSING WHARTON"))</x:f>
        <x:v>MATCHED</x:v>
      </x:c>
    </x:row>
    <x:row r="1854">
      <x:c r="A1854" t="str">
        <x:v>42</x:v>
      </x:c>
      <x:c r="B1854" t="str">
        <x:v>Wholesale Trade</x:v>
      </x:c>
      <x:c r="C1854" t="str">
        <x:v>43-9022</x:v>
      </x:c>
      <x:c r="D1854" t="str">
        <x:v>Word Processors and Typists</x:v>
      </x:c>
      <x:c r="E1854" s="22" t="n">
        <x:v>100</x:v>
      </x:c>
      <x:c r="F1854" s="22" t="n">
        <x:v>47880</x:v>
      </x:c>
      <x:c r="G1854" s="22" t="n">
        <x:f>IF(OR(E1854="",F1854=""),"",E1854*F1854)</x:f>
        <x:v>4788000</x:v>
      </x:c>
      <x:c r="H1854" s="36" t="n">
        <x:v>0.835</x:v>
      </x:c>
      <x:c r="I1854" s="22" t="n">
        <x:f>IF(G1854="","",IF(ISNUMBER(H1854),G1854,""))</x:f>
        <x:v>4788000</x:v>
      </x:c>
      <x:c r="J1854" s="22" t="n">
        <x:f>IF(I1854="","",I1854*H1854)</x:f>
        <x:v>3997980</x:v>
      </x:c>
      <x:c r="K1854" t="str">
        <x:f>IF(G1854="","MISSING OEWS",IF(ISNUMBER(H1854),"MATCHED","MISSING WHARTON"))</x:f>
        <x:v>MATCHED</x:v>
      </x:c>
    </x:row>
    <x:row r="1855">
      <x:c r="A1855" t="str">
        <x:v>42</x:v>
      </x:c>
      <x:c r="B1855" t="str">
        <x:v>Wholesale Trade</x:v>
      </x:c>
      <x:c r="C1855" t="str">
        <x:v>43-9031</x:v>
      </x:c>
      <x:c r="D1855" t="str">
        <x:v>Desktop Publishers</x:v>
      </x:c>
      <x:c r="E1855" s="22" t="n">
        <x:v>130</x:v>
      </x:c>
      <x:c r="F1855" s="22" t="n">
        <x:v>55880</x:v>
      </x:c>
      <x:c r="G1855" s="22" t="n">
        <x:f>IF(OR(E1855="",F1855=""),"",E1855*F1855)</x:f>
        <x:v>7264400</x:v>
      </x:c>
      <x:c r="H1855" s="36" t="n">
        <x:v>0.9417</x:v>
      </x:c>
      <x:c r="I1855" s="22" t="n">
        <x:f>IF(G1855="","",IF(ISNUMBER(H1855),G1855,""))</x:f>
        <x:v>7264400</x:v>
      </x:c>
      <x:c r="J1855" s="22" t="n">
        <x:f>IF(I1855="","",I1855*H1855)</x:f>
        <x:v>6840885.4799999995</x:v>
      </x:c>
      <x:c r="K1855" t="str">
        <x:f>IF(G1855="","MISSING OEWS",IF(ISNUMBER(H1855),"MATCHED","MISSING WHARTON"))</x:f>
        <x:v>MATCHED</x:v>
      </x:c>
    </x:row>
    <x:row r="1856">
      <x:c r="A1856" t="str">
        <x:v>42</x:v>
      </x:c>
      <x:c r="B1856" t="str">
        <x:v>Wholesale Trade</x:v>
      </x:c>
      <x:c r="C1856" t="str">
        <x:v>43-9041</x:v>
      </x:c>
      <x:c r="D1856" t="str">
        <x:v>Insurance Claims and Policy Processing Clerks</x:v>
      </x:c>
      <x:c r="E1856" s="22" t="n">
        <x:v>720</x:v>
      </x:c>
      <x:c r="F1856" s="22" t="n">
        <x:v>46660</x:v>
      </x:c>
      <x:c r="G1856" s="22" t="n">
        <x:f>IF(OR(E1856="",F1856=""),"",E1856*F1856)</x:f>
        <x:v>33595200</x:v>
      </x:c>
      <x:c r="H1856" s="36" t="n">
        <x:v>0.9519</x:v>
      </x:c>
      <x:c r="I1856" s="22" t="n">
        <x:f>IF(G1856="","",IF(ISNUMBER(H1856),G1856,""))</x:f>
        <x:v>33595200</x:v>
      </x:c>
      <x:c r="J1856" s="22" t="n">
        <x:f>IF(I1856="","",I1856*H1856)</x:f>
        <x:v>31979270.88</x:v>
      </x:c>
      <x:c r="K1856" t="str">
        <x:f>IF(G1856="","MISSING OEWS",IF(ISNUMBER(H1856),"MATCHED","MISSING WHARTON"))</x:f>
        <x:v>MATCHED</x:v>
      </x:c>
    </x:row>
    <x:row r="1857">
      <x:c r="A1857" t="str">
        <x:v>42</x:v>
      </x:c>
      <x:c r="B1857" t="str">
        <x:v>Wholesale Trade</x:v>
      </x:c>
      <x:c r="C1857" t="str">
        <x:v>43-9051</x:v>
      </x:c>
      <x:c r="D1857" t="str">
        <x:v>Mail Clerks and Mail Machine Operators, Except Postal Service</x:v>
      </x:c>
      <x:c r="E1857" s="22" t="n">
        <x:v>680</x:v>
      </x:c>
      <x:c r="F1857" s="22" t="n">
        <x:v>40600</x:v>
      </x:c>
      <x:c r="G1857" s="22" t="n">
        <x:f>IF(OR(E1857="",F1857=""),"",E1857*F1857)</x:f>
        <x:v>27608000</x:v>
      </x:c>
      <x:c r="H1857" s="36" t="n">
        <x:v>0.231</x:v>
      </x:c>
      <x:c r="I1857" s="22" t="n">
        <x:f>IF(G1857="","",IF(ISNUMBER(H1857),G1857,""))</x:f>
        <x:v>27608000</x:v>
      </x:c>
      <x:c r="J1857" s="22" t="n">
        <x:f>IF(I1857="","",I1857*H1857)</x:f>
        <x:v>6377448</x:v>
      </x:c>
      <x:c r="K1857" t="str">
        <x:f>IF(G1857="","MISSING OEWS",IF(ISNUMBER(H1857),"MATCHED","MISSING WHARTON"))</x:f>
        <x:v>MATCHED</x:v>
      </x:c>
    </x:row>
    <x:row r="1858">
      <x:c r="A1858" t="str">
        <x:v>42</x:v>
      </x:c>
      <x:c r="B1858" t="str">
        <x:v>Wholesale Trade</x:v>
      </x:c>
      <x:c r="C1858" t="str">
        <x:v>43-9061</x:v>
      </x:c>
      <x:c r="D1858" t="str">
        <x:v>Office Clerks, General</x:v>
      </x:c>
      <x:c r="E1858" s="22" t="n">
        <x:v>131260</x:v>
      </x:c>
      <x:c r="F1858" s="22" t="n">
        <x:v>47170</x:v>
      </x:c>
      <x:c r="G1858" s="22" t="n">
        <x:f>IF(OR(E1858="",F1858=""),"",E1858*F1858)</x:f>
        <x:v>6191534200</x:v>
      </x:c>
      <x:c r="H1858" s="36" t="n">
        <x:v>0.7452</x:v>
      </x:c>
      <x:c r="I1858" s="22" t="n">
        <x:f>IF(G1858="","",IF(ISNUMBER(H1858),G1858,""))</x:f>
        <x:v>6191534200</x:v>
      </x:c>
      <x:c r="J1858" s="22" t="n">
        <x:f>IF(I1858="","",I1858*H1858)</x:f>
        <x:v>4613931285.84</x:v>
      </x:c>
      <x:c r="K1858" t="str">
        <x:f>IF(G1858="","MISSING OEWS",IF(ISNUMBER(H1858),"MATCHED","MISSING WHARTON"))</x:f>
        <x:v>MATCHED</x:v>
      </x:c>
    </x:row>
    <x:row r="1859">
      <x:c r="A1859" t="str">
        <x:v>42</x:v>
      </x:c>
      <x:c r="B1859" t="str">
        <x:v>Wholesale Trade</x:v>
      </x:c>
      <x:c r="C1859" t="str">
        <x:v>43-9071</x:v>
      </x:c>
      <x:c r="D1859" t="str">
        <x:v>Office Machine Operators, Except Computer</x:v>
      </x:c>
      <x:c r="E1859" s="22" t="n">
        <x:v>2510</x:v>
      </x:c>
      <x:c r="F1859" s="22" t="n">
        <x:v>42610</x:v>
      </x:c>
      <x:c r="G1859" s="22" t="n">
        <x:f>IF(OR(E1859="",F1859=""),"",E1859*F1859)</x:f>
        <x:v>106951100</x:v>
      </x:c>
      <x:c r="H1859" s="36" t="n">
        <x:v>0.2639</x:v>
      </x:c>
      <x:c r="I1859" s="22" t="n">
        <x:f>IF(G1859="","",IF(ISNUMBER(H1859),G1859,""))</x:f>
        <x:v>106951100</x:v>
      </x:c>
      <x:c r="J1859" s="22" t="n">
        <x:f>IF(I1859="","",I1859*H1859)</x:f>
        <x:v>28224395.290000003</x:v>
      </x:c>
      <x:c r="K1859" t="str">
        <x:f>IF(G1859="","MISSING OEWS",IF(ISNUMBER(H1859),"MATCHED","MISSING WHARTON"))</x:f>
        <x:v>MATCHED</x:v>
      </x:c>
    </x:row>
    <x:row r="1860">
      <x:c r="A1860" t="str">
        <x:v>42</x:v>
      </x:c>
      <x:c r="B1860" t="str">
        <x:v>Wholesale Trade</x:v>
      </x:c>
      <x:c r="C1860" t="str">
        <x:v>43-9081</x:v>
      </x:c>
      <x:c r="D1860" t="str">
        <x:v>Proofreaders and Copy Markers</x:v>
      </x:c>
      <x:c r="E1860" s="22" t="n">
        <x:v>130</x:v>
      </x:c>
      <x:c r="F1860" s="22" t="n">
        <x:v>56290</x:v>
      </x:c>
      <x:c r="G1860" s="22" t="n">
        <x:f>IF(OR(E1860="",F1860=""),"",E1860*F1860)</x:f>
        <x:v>7317700</x:v>
      </x:c>
      <x:c r="H1860" s="36" t="n">
        <x:v>0.9273</x:v>
      </x:c>
      <x:c r="I1860" s="22" t="n">
        <x:f>IF(G1860="","",IF(ISNUMBER(H1860),G1860,""))</x:f>
        <x:v>7317700</x:v>
      </x:c>
      <x:c r="J1860" s="22" t="n">
        <x:f>IF(I1860="","",I1860*H1860)</x:f>
        <x:v>6785703.21</x:v>
      </x:c>
      <x:c r="K1860" t="str">
        <x:f>IF(G1860="","MISSING OEWS",IF(ISNUMBER(H1860),"MATCHED","MISSING WHARTON"))</x:f>
        <x:v>MATCHED</x:v>
      </x:c>
    </x:row>
    <x:row r="1861">
      <x:c r="A1861" t="str">
        <x:v>42</x:v>
      </x:c>
      <x:c r="B1861" t="str">
        <x:v>Wholesale Trade</x:v>
      </x:c>
      <x:c r="C1861" t="str">
        <x:v>43-9199</x:v>
      </x:c>
      <x:c r="D1861" t="str">
        <x:v>Office and Administrative Support Workers, All Other</x:v>
      </x:c>
      <x:c r="E1861" s="22" t="n">
        <x:v>3250</x:v>
      </x:c>
      <x:c r="F1861" s="22" t="n">
        <x:v>48910</x:v>
      </x:c>
      <x:c r="G1861" s="22" t="n">
        <x:f>IF(OR(E1861="",F1861=""),"",E1861*F1861)</x:f>
        <x:v>158957500</x:v>
      </x:c>
      <x:c r="H1861" s="36"/>
      <x:c r="I1861" s="22" t="str">
        <x:f>IF(G1861="","",IF(ISNUMBER(H1861),G1861,""))</x:f>
      </x:c>
      <x:c r="J1861" s="22" t="str">
        <x:f>IF(I1861="","",I1861*H1861)</x:f>
      </x:c>
      <x:c r="K1861" t="str">
        <x:f>IF(G1861="","MISSING OEWS",IF(ISNUMBER(H1861),"MATCHED","MISSING WHARTON"))</x:f>
        <x:v>MISSING WHARTON</x:v>
      </x:c>
    </x:row>
    <x:row r="1862">
      <x:c r="A1862" t="str">
        <x:v>42</x:v>
      </x:c>
      <x:c r="B1862" t="str">
        <x:v>Wholesale Trade</x:v>
      </x:c>
      <x:c r="C1862" t="str">
        <x:v>45-1011</x:v>
      </x:c>
      <x:c r="D1862" t="str">
        <x:v>First-Line Supervisors of Farming, Fishing, and Forestry Workers</x:v>
      </x:c>
      <x:c r="E1862" s="22" t="n">
        <x:v>3320</x:v>
      </x:c>
      <x:c r="F1862" s="22" t="n">
        <x:v>63710</x:v>
      </x:c>
      <x:c r="G1862" s="22" t="n">
        <x:f>IF(OR(E1862="",F1862=""),"",E1862*F1862)</x:f>
        <x:v>211517200</x:v>
      </x:c>
      <x:c r="H1862" s="36" t="n">
        <x:v>0.22</x:v>
      </x:c>
      <x:c r="I1862" s="22" t="n">
        <x:f>IF(G1862="","",IF(ISNUMBER(H1862),G1862,""))</x:f>
        <x:v>211517200</x:v>
      </x:c>
      <x:c r="J1862" s="22" t="n">
        <x:f>IF(I1862="","",I1862*H1862)</x:f>
        <x:v>46533784</x:v>
      </x:c>
      <x:c r="K1862" t="str">
        <x:f>IF(G1862="","MISSING OEWS",IF(ISNUMBER(H1862),"MATCHED","MISSING WHARTON"))</x:f>
        <x:v>MATCHED</x:v>
      </x:c>
    </x:row>
    <x:row r="1863">
      <x:c r="A1863" t="str">
        <x:v>42</x:v>
      </x:c>
      <x:c r="B1863" t="str">
        <x:v>Wholesale Trade</x:v>
      </x:c>
      <x:c r="C1863" t="str">
        <x:v>45-2011</x:v>
      </x:c>
      <x:c r="D1863" t="str">
        <x:v>Agricultural Inspectors</x:v>
      </x:c>
      <x:c r="E1863" s="22" t="n">
        <x:v>630</x:v>
      </x:c>
      <x:c r="F1863" s="22" t="n">
        <x:v>56590</x:v>
      </x:c>
      <x:c r="G1863" s="22" t="n">
        <x:f>IF(OR(E1863="",F1863=""),"",E1863*F1863)</x:f>
        <x:v>35651700</x:v>
      </x:c>
      <x:c r="H1863" s="36" t="n">
        <x:v>0.15</x:v>
      </x:c>
      <x:c r="I1863" s="22" t="n">
        <x:f>IF(G1863="","",IF(ISNUMBER(H1863),G1863,""))</x:f>
        <x:v>35651700</x:v>
      </x:c>
      <x:c r="J1863" s="22" t="n">
        <x:f>IF(I1863="","",I1863*H1863)</x:f>
        <x:v>5347755</x:v>
      </x:c>
      <x:c r="K1863" t="str">
        <x:f>IF(G1863="","MISSING OEWS",IF(ISNUMBER(H1863),"MATCHED","MISSING WHARTON"))</x:f>
        <x:v>MATCHED</x:v>
      </x:c>
    </x:row>
    <x:row r="1864">
      <x:c r="A1864" t="str">
        <x:v>42</x:v>
      </x:c>
      <x:c r="B1864" t="str">
        <x:v>Wholesale Trade</x:v>
      </x:c>
      <x:c r="C1864" t="str">
        <x:v>45-2021</x:v>
      </x:c>
      <x:c r="D1864" t="str">
        <x:v>Animal Breeders</x:v>
      </x:c>
      <x:c r="E1864" s="22" t="n">
        <x:v>30</x:v>
      </x:c>
      <x:c r="F1864" s="22" t="n">
        <x:v>44770</x:v>
      </x:c>
      <x:c r="G1864" s="22" t="n">
        <x:f>IF(OR(E1864="",F1864=""),"",E1864*F1864)</x:f>
        <x:v>1343100</x:v>
      </x:c>
      <x:c r="H1864" s="36" t="n">
        <x:v>0.039599999999999996</x:v>
      </x:c>
      <x:c r="I1864" s="22" t="n">
        <x:f>IF(G1864="","",IF(ISNUMBER(H1864),G1864,""))</x:f>
        <x:v>1343100</x:v>
      </x:c>
      <x:c r="J1864" s="22" t="n">
        <x:f>IF(I1864="","",I1864*H1864)</x:f>
        <x:v>53186.759999999995</x:v>
      </x:c>
      <x:c r="K1864" t="str">
        <x:f>IF(G1864="","MISSING OEWS",IF(ISNUMBER(H1864),"MATCHED","MISSING WHARTON"))</x:f>
        <x:v>MATCHED</x:v>
      </x:c>
    </x:row>
    <x:row r="1865">
      <x:c r="A1865" t="str">
        <x:v>42</x:v>
      </x:c>
      <x:c r="B1865" t="str">
        <x:v>Wholesale Trade</x:v>
      </x:c>
      <x:c r="C1865" t="str">
        <x:v>45-2041</x:v>
      </x:c>
      <x:c r="D1865" t="str">
        <x:v>Graders and Sorters, Agricultural Products</x:v>
      </x:c>
      <x:c r="E1865" s="22" t="n">
        <x:v>2540</x:v>
      </x:c>
      <x:c r="F1865" s="22" t="n">
        <x:v>38740</x:v>
      </x:c>
      <x:c r="G1865" s="22" t="n">
        <x:f>IF(OR(E1865="",F1865=""),"",E1865*F1865)</x:f>
        <x:v>98399600</x:v>
      </x:c>
      <x:c r="H1865" s="36" t="n">
        <x:v>0.1583</x:v>
      </x:c>
      <x:c r="I1865" s="22" t="n">
        <x:f>IF(G1865="","",IF(ISNUMBER(H1865),G1865,""))</x:f>
        <x:v>98399600</x:v>
      </x:c>
      <x:c r="J1865" s="22" t="n">
        <x:f>IF(I1865="","",I1865*H1865)</x:f>
        <x:v>15576656.68</x:v>
      </x:c>
      <x:c r="K1865" t="str">
        <x:f>IF(G1865="","MISSING OEWS",IF(ISNUMBER(H1865),"MATCHED","MISSING WHARTON"))</x:f>
        <x:v>MATCHED</x:v>
      </x:c>
    </x:row>
    <x:row r="1866">
      <x:c r="A1866" t="str">
        <x:v>42</x:v>
      </x:c>
      <x:c r="B1866" t="str">
        <x:v>Wholesale Trade</x:v>
      </x:c>
      <x:c r="C1866" t="str">
        <x:v>45-2091</x:v>
      </x:c>
      <x:c r="D1866" t="str">
        <x:v>Agricultural Equipment Operators</x:v>
      </x:c>
      <x:c r="E1866" s="22" t="n">
        <x:v>8760</x:v>
      </x:c>
      <x:c r="F1866" s="22" t="n">
        <x:v>47140</x:v>
      </x:c>
      <x:c r="G1866" s="22" t="n">
        <x:f>IF(OR(E1866="",F1866=""),"",E1866*F1866)</x:f>
        <x:v>412946400</x:v>
      </x:c>
      <x:c r="H1866" s="36" t="n">
        <x:v>0.0559</x:v>
      </x:c>
      <x:c r="I1866" s="22" t="n">
        <x:f>IF(G1866="","",IF(ISNUMBER(H1866),G1866,""))</x:f>
        <x:v>412946400</x:v>
      </x:c>
      <x:c r="J1866" s="22" t="n">
        <x:f>IF(I1866="","",I1866*H1866)</x:f>
        <x:v>23083703.759999998</x:v>
      </x:c>
      <x:c r="K1866" t="str">
        <x:f>IF(G1866="","MISSING OEWS",IF(ISNUMBER(H1866),"MATCHED","MISSING WHARTON"))</x:f>
        <x:v>MATCHED</x:v>
      </x:c>
    </x:row>
    <x:row r="1867">
      <x:c r="A1867" t="str">
        <x:v>42</x:v>
      </x:c>
      <x:c r="B1867" t="str">
        <x:v>Wholesale Trade</x:v>
      </x:c>
      <x:c r="C1867" t="str">
        <x:v>45-2092</x:v>
      </x:c>
      <x:c r="D1867" t="str">
        <x:v>Farmworkers and Laborers, Crop, Nursery, and Greenhouse</x:v>
      </x:c>
      <x:c r="E1867" s="22" t="n">
        <x:v>19690</x:v>
      </x:c>
      <x:c r="F1867" s="22" t="n">
        <x:v>37640</x:v>
      </x:c>
      <x:c r="G1867" s="22" t="n">
        <x:f>IF(OR(E1867="",F1867=""),"",E1867*F1867)</x:f>
        <x:v>741131600</x:v>
      </x:c>
      <x:c r="H1867" s="36" t="n">
        <x:v>0.0633</x:v>
      </x:c>
      <x:c r="I1867" s="22" t="n">
        <x:f>IF(G1867="","",IF(ISNUMBER(H1867),G1867,""))</x:f>
        <x:v>741131600</x:v>
      </x:c>
      <x:c r="J1867" s="22" t="n">
        <x:f>IF(I1867="","",I1867*H1867)</x:f>
        <x:v>46913630.279999994</x:v>
      </x:c>
      <x:c r="K1867" t="str">
        <x:f>IF(G1867="","MISSING OEWS",IF(ISNUMBER(H1867),"MATCHED","MISSING WHARTON"))</x:f>
        <x:v>MATCHED</x:v>
      </x:c>
    </x:row>
    <x:row r="1868">
      <x:c r="A1868" t="str">
        <x:v>42</x:v>
      </x:c>
      <x:c r="B1868" t="str">
        <x:v>Wholesale Trade</x:v>
      </x:c>
      <x:c r="C1868" t="str">
        <x:v>45-2093</x:v>
      </x:c>
      <x:c r="D1868" t="str">
        <x:v>Farmworkers, Farm, Ranch, and Aquacultural Animals</x:v>
      </x:c>
      <x:c r="E1868" s="22" t="n">
        <x:v>6570</x:v>
      </x:c>
      <x:c r="F1868" s="22" t="n">
        <x:v>36590</x:v>
      </x:c>
      <x:c r="G1868" s="22" t="n">
        <x:f>IF(OR(E1868="",F1868=""),"",E1868*F1868)</x:f>
        <x:v>240396300</x:v>
      </x:c>
      <x:c r="H1868" s="36" t="n">
        <x:v>0.0864</x:v>
      </x:c>
      <x:c r="I1868" s="22" t="n">
        <x:f>IF(G1868="","",IF(ISNUMBER(H1868),G1868,""))</x:f>
        <x:v>240396300</x:v>
      </x:c>
      <x:c r="J1868" s="22" t="n">
        <x:f>IF(I1868="","",I1868*H1868)</x:f>
        <x:v>20770240.32</x:v>
      </x:c>
      <x:c r="K1868" t="str">
        <x:f>IF(G1868="","MISSING OEWS",IF(ISNUMBER(H1868),"MATCHED","MISSING WHARTON"))</x:f>
        <x:v>MATCHED</x:v>
      </x:c>
    </x:row>
    <x:row r="1869">
      <x:c r="A1869" t="str">
        <x:v>42</x:v>
      </x:c>
      <x:c r="B1869" t="str">
        <x:v>Wholesale Trade</x:v>
      </x:c>
      <x:c r="C1869" t="str">
        <x:v>45-2099</x:v>
      </x:c>
      <x:c r="D1869" t="str">
        <x:v>Agricultural Workers, All Other</x:v>
      </x:c>
      <x:c r="E1869" s="22" t="n">
        <x:v>620</x:v>
      </x:c>
      <x:c r="F1869" s="22" t="n">
        <x:v>45150</x:v>
      </x:c>
      <x:c r="G1869" s="22" t="n">
        <x:f>IF(OR(E1869="",F1869=""),"",E1869*F1869)</x:f>
        <x:v>27993000</x:v>
      </x:c>
      <x:c r="H1869" s="36"/>
      <x:c r="I1869" s="22" t="str">
        <x:f>IF(G1869="","",IF(ISNUMBER(H1869),G1869,""))</x:f>
      </x:c>
      <x:c r="J1869" s="22" t="str">
        <x:f>IF(I1869="","",I1869*H1869)</x:f>
      </x:c>
      <x:c r="K1869" t="str">
        <x:f>IF(G1869="","MISSING OEWS",IF(ISNUMBER(H1869),"MATCHED","MISSING WHARTON"))</x:f>
        <x:v>MISSING WHARTON</x:v>
      </x:c>
    </x:row>
    <x:row r="1870">
      <x:c r="A1870" t="str">
        <x:v>42</x:v>
      </x:c>
      <x:c r="B1870" t="str">
        <x:v>Wholesale Trade</x:v>
      </x:c>
      <x:c r="C1870" t="str">
        <x:v>45-4023</x:v>
      </x:c>
      <x:c r="D1870" t="str">
        <x:v>Log Graders and Scalers</x:v>
      </x:c>
      <x:c r="E1870" s="22" t="n">
        <x:v>150</x:v>
      </x:c>
      <x:c r="F1870" s="22" t="n">
        <x:v>54820</x:v>
      </x:c>
      <x:c r="G1870" s="22" t="n">
        <x:f>IF(OR(E1870="",F1870=""),"",E1870*F1870)</x:f>
        <x:v>8223000</x:v>
      </x:c>
      <x:c r="H1870" s="36" t="n">
        <x:v>0.1462</x:v>
      </x:c>
      <x:c r="I1870" s="22" t="n">
        <x:f>IF(G1870="","",IF(ISNUMBER(H1870),G1870,""))</x:f>
        <x:v>8223000</x:v>
      </x:c>
      <x:c r="J1870" s="22" t="n">
        <x:f>IF(I1870="","",I1870*H1870)</x:f>
        <x:v>1202202.5999999999</x:v>
      </x:c>
      <x:c r="K1870" t="str">
        <x:f>IF(G1870="","MISSING OEWS",IF(ISNUMBER(H1870),"MATCHED","MISSING WHARTON"))</x:f>
        <x:v>MATCHED</x:v>
      </x:c>
    </x:row>
    <x:row r="1871">
      <x:c r="A1871" t="str">
        <x:v>42</x:v>
      </x:c>
      <x:c r="B1871" t="str">
        <x:v>Wholesale Trade</x:v>
      </x:c>
      <x:c r="C1871" t="str">
        <x:v>47-1011</x:v>
      </x:c>
      <x:c r="D1871" t="str">
        <x:v>First-Line Supervisors of Construction Trades and Extraction Workers</x:v>
      </x:c>
      <x:c r="E1871" s="22" t="n">
        <x:v>4000</x:v>
      </x:c>
      <x:c r="F1871" s="22" t="n">
        <x:v>81440</x:v>
      </x:c>
      <x:c r="G1871" s="22" t="n">
        <x:f>IF(OR(E1871="",F1871=""),"",E1871*F1871)</x:f>
        <x:v>325760000</x:v>
      </x:c>
      <x:c r="H1871" s="36" t="n">
        <x:v>0.265</x:v>
      </x:c>
      <x:c r="I1871" s="22" t="n">
        <x:f>IF(G1871="","",IF(ISNUMBER(H1871),G1871,""))</x:f>
        <x:v>325760000</x:v>
      </x:c>
      <x:c r="J1871" s="22" t="n">
        <x:f>IF(I1871="","",I1871*H1871)</x:f>
        <x:v>86326400</x:v>
      </x:c>
      <x:c r="K1871" t="str">
        <x:f>IF(G1871="","MISSING OEWS",IF(ISNUMBER(H1871),"MATCHED","MISSING WHARTON"))</x:f>
        <x:v>MATCHED</x:v>
      </x:c>
    </x:row>
    <x:row r="1872">
      <x:c r="A1872" t="str">
        <x:v>42</x:v>
      </x:c>
      <x:c r="B1872" t="str">
        <x:v>Wholesale Trade</x:v>
      </x:c>
      <x:c r="C1872" t="str">
        <x:v>47-2011</x:v>
      </x:c>
      <x:c r="D1872" t="str">
        <x:v>Boilermakers</x:v>
      </x:c>
      <x:c r="E1872" s="22"/>
      <x:c r="F1872" s="22" t="n">
        <x:v>100610</x:v>
      </x:c>
      <x:c r="G1872" s="22" t="str">
        <x:f>IF(OR(E1872="",F1872=""),"",E1872*F1872)</x:f>
      </x:c>
      <x:c r="H1872" s="36" t="n">
        <x:v>0</x:v>
      </x:c>
      <x:c r="I1872" s="22" t="str">
        <x:f>IF(G1872="","",IF(ISNUMBER(H1872),G1872,""))</x:f>
      </x:c>
      <x:c r="J1872" s="22" t="str">
        <x:f>IF(I1872="","",I1872*H1872)</x:f>
      </x:c>
      <x:c r="K1872" t="str">
        <x:f>IF(G1872="","MISSING OEWS",IF(ISNUMBER(H1872),"MATCHED","MISSING WHARTON"))</x:f>
        <x:v>MISSING OEWS</x:v>
      </x:c>
    </x:row>
    <x:row r="1873">
      <x:c r="A1873" t="str">
        <x:v>42</x:v>
      </x:c>
      <x:c r="B1873" t="str">
        <x:v>Wholesale Trade</x:v>
      </x:c>
      <x:c r="C1873" t="str">
        <x:v>47-2021</x:v>
      </x:c>
      <x:c r="D1873" t="str">
        <x:v>Brickmasons and Blockmasons</x:v>
      </x:c>
      <x:c r="E1873" s="22" t="n">
        <x:v>90</x:v>
      </x:c>
      <x:c r="F1873" s="22" t="n">
        <x:v>59120</x:v>
      </x:c>
      <x:c r="G1873" s="22" t="n">
        <x:f>IF(OR(E1873="",F1873=""),"",E1873*F1873)</x:f>
        <x:v>5320800</x:v>
      </x:c>
      <x:c r="H1873" s="36" t="n">
        <x:v>0.05</x:v>
      </x:c>
      <x:c r="I1873" s="22" t="n">
        <x:f>IF(G1873="","",IF(ISNUMBER(H1873),G1873,""))</x:f>
        <x:v>5320800</x:v>
      </x:c>
      <x:c r="J1873" s="22" t="n">
        <x:f>IF(I1873="","",I1873*H1873)</x:f>
        <x:v>266040</x:v>
      </x:c>
      <x:c r="K1873" t="str">
        <x:f>IF(G1873="","MISSING OEWS",IF(ISNUMBER(H1873),"MATCHED","MISSING WHARTON"))</x:f>
        <x:v>MATCHED</x:v>
      </x:c>
    </x:row>
    <x:row r="1874">
      <x:c r="A1874" t="str">
        <x:v>42</x:v>
      </x:c>
      <x:c r="B1874" t="str">
        <x:v>Wholesale Trade</x:v>
      </x:c>
      <x:c r="C1874" t="str">
        <x:v>47-2022</x:v>
      </x:c>
      <x:c r="D1874" t="str">
        <x:v>Stonemasons</x:v>
      </x:c>
      <x:c r="E1874" s="22"/>
      <x:c r="F1874" s="22" t="n">
        <x:v>53290</x:v>
      </x:c>
      <x:c r="G1874" s="22" t="str">
        <x:f>IF(OR(E1874="",F1874=""),"",E1874*F1874)</x:f>
      </x:c>
      <x:c r="H1874" s="36" t="n">
        <x:v>0</x:v>
      </x:c>
      <x:c r="I1874" s="22" t="str">
        <x:f>IF(G1874="","",IF(ISNUMBER(H1874),G1874,""))</x:f>
      </x:c>
      <x:c r="J1874" s="22" t="str">
        <x:f>IF(I1874="","",I1874*H1874)</x:f>
      </x:c>
      <x:c r="K1874" t="str">
        <x:f>IF(G1874="","MISSING OEWS",IF(ISNUMBER(H1874),"MATCHED","MISSING WHARTON"))</x:f>
        <x:v>MISSING OEWS</x:v>
      </x:c>
    </x:row>
    <x:row r="1875">
      <x:c r="A1875" t="str">
        <x:v>42</x:v>
      </x:c>
      <x:c r="B1875" t="str">
        <x:v>Wholesale Trade</x:v>
      </x:c>
      <x:c r="C1875" t="str">
        <x:v>47-2031</x:v>
      </x:c>
      <x:c r="D1875" t="str">
        <x:v>Carpenters</x:v>
      </x:c>
      <x:c r="E1875" s="22" t="n">
        <x:v>6410</x:v>
      </x:c>
      <x:c r="F1875" s="22" t="n">
        <x:v>56020</x:v>
      </x:c>
      <x:c r="G1875" s="22" t="n">
        <x:f>IF(OR(E1875="",F1875=""),"",E1875*F1875)</x:f>
        <x:v>359088200</x:v>
      </x:c>
      <x:c r="H1875" s="36" t="n">
        <x:v>0.081</x:v>
      </x:c>
      <x:c r="I1875" s="22" t="n">
        <x:f>IF(G1875="","",IF(ISNUMBER(H1875),G1875,""))</x:f>
        <x:v>359088200</x:v>
      </x:c>
      <x:c r="J1875" s="22" t="n">
        <x:f>IF(I1875="","",I1875*H1875)</x:f>
        <x:v>29086144.2</x:v>
      </x:c>
      <x:c r="K1875" t="str">
        <x:f>IF(G1875="","MISSING OEWS",IF(ISNUMBER(H1875),"MATCHED","MISSING WHARTON"))</x:f>
        <x:v>MATCHED</x:v>
      </x:c>
    </x:row>
    <x:row r="1876">
      <x:c r="A1876" t="str">
        <x:v>42</x:v>
      </x:c>
      <x:c r="B1876" t="str">
        <x:v>Wholesale Trade</x:v>
      </x:c>
      <x:c r="C1876" t="str">
        <x:v>47-2041</x:v>
      </x:c>
      <x:c r="D1876" t="str">
        <x:v>Carpet Installers</x:v>
      </x:c>
      <x:c r="E1876" s="22"/>
      <x:c r="F1876" s="22" t="n">
        <x:v>44570</x:v>
      </x:c>
      <x:c r="G1876" s="22" t="str">
        <x:f>IF(OR(E1876="",F1876=""),"",E1876*F1876)</x:f>
      </x:c>
      <x:c r="H1876" s="36" t="n">
        <x:v>0.0438</x:v>
      </x:c>
      <x:c r="I1876" s="22" t="str">
        <x:f>IF(G1876="","",IF(ISNUMBER(H1876),G1876,""))</x:f>
      </x:c>
      <x:c r="J1876" s="22" t="str">
        <x:f>IF(I1876="","",I1876*H1876)</x:f>
      </x:c>
      <x:c r="K1876" t="str">
        <x:f>IF(G1876="","MISSING OEWS",IF(ISNUMBER(H1876),"MATCHED","MISSING WHARTON"))</x:f>
        <x:v>MISSING OEWS</x:v>
      </x:c>
    </x:row>
    <x:row r="1877">
      <x:c r="A1877" t="str">
        <x:v>42</x:v>
      </x:c>
      <x:c r="B1877" t="str">
        <x:v>Wholesale Trade</x:v>
      </x:c>
      <x:c r="C1877" t="str">
        <x:v>47-2042</x:v>
      </x:c>
      <x:c r="D1877" t="str">
        <x:v>Floor Layers, Except Carpet, Wood, and Hard Tiles</x:v>
      </x:c>
      <x:c r="E1877" s="22"/>
      <x:c r="F1877" s="22" t="n">
        <x:v>62970</x:v>
      </x:c>
      <x:c r="G1877" s="22" t="str">
        <x:f>IF(OR(E1877="",F1877=""),"",E1877*F1877)</x:f>
      </x:c>
      <x:c r="H1877" s="36" t="n">
        <x:v>0</x:v>
      </x:c>
      <x:c r="I1877" s="22" t="str">
        <x:f>IF(G1877="","",IF(ISNUMBER(H1877),G1877,""))</x:f>
      </x:c>
      <x:c r="J1877" s="22" t="str">
        <x:f>IF(I1877="","",I1877*H1877)</x:f>
      </x:c>
      <x:c r="K1877" t="str">
        <x:f>IF(G1877="","MISSING OEWS",IF(ISNUMBER(H1877),"MATCHED","MISSING WHARTON"))</x:f>
        <x:v>MISSING OEWS</x:v>
      </x:c>
    </x:row>
    <x:row r="1878">
      <x:c r="A1878" t="str">
        <x:v>42</x:v>
      </x:c>
      <x:c r="B1878" t="str">
        <x:v>Wholesale Trade</x:v>
      </x:c>
      <x:c r="C1878" t="str">
        <x:v>47-2044</x:v>
      </x:c>
      <x:c r="D1878" t="str">
        <x:v>Tile and Stone Setters</x:v>
      </x:c>
      <x:c r="E1878" s="22"/>
      <x:c r="F1878" s="22" t="n">
        <x:v>59320</x:v>
      </x:c>
      <x:c r="G1878" s="22" t="str">
        <x:f>IF(OR(E1878="",F1878=""),"",E1878*F1878)</x:f>
      </x:c>
      <x:c r="H1878" s="36" t="n">
        <x:v>0.027999999999999997</x:v>
      </x:c>
      <x:c r="I1878" s="22" t="str">
        <x:f>IF(G1878="","",IF(ISNUMBER(H1878),G1878,""))</x:f>
      </x:c>
      <x:c r="J1878" s="22" t="str">
        <x:f>IF(I1878="","",I1878*H1878)</x:f>
      </x:c>
      <x:c r="K1878" t="str">
        <x:f>IF(G1878="","MISSING OEWS",IF(ISNUMBER(H1878),"MATCHED","MISSING WHARTON"))</x:f>
        <x:v>MISSING OEWS</x:v>
      </x:c>
    </x:row>
    <x:row r="1879">
      <x:c r="A1879" t="str">
        <x:v>42</x:v>
      </x:c>
      <x:c r="B1879" t="str">
        <x:v>Wholesale Trade</x:v>
      </x:c>
      <x:c r="C1879" t="str">
        <x:v>47-2051</x:v>
      </x:c>
      <x:c r="D1879" t="str">
        <x:v>Cement Masons and Concrete Finishers</x:v>
      </x:c>
      <x:c r="E1879" s="22" t="n">
        <x:v>110</x:v>
      </x:c>
      <x:c r="F1879" s="22" t="n">
        <x:v>43200</x:v>
      </x:c>
      <x:c r="G1879" s="22" t="n">
        <x:f>IF(OR(E1879="",F1879=""),"",E1879*F1879)</x:f>
        <x:v>4752000</x:v>
      </x:c>
      <x:c r="H1879" s="36" t="n">
        <x:v>0</x:v>
      </x:c>
      <x:c r="I1879" s="22" t="n">
        <x:f>IF(G1879="","",IF(ISNUMBER(H1879),G1879,""))</x:f>
        <x:v>4752000</x:v>
      </x:c>
      <x:c r="J1879" s="22" t="n">
        <x:f>IF(I1879="","",I1879*H1879)</x:f>
        <x:v>0</x:v>
      </x:c>
      <x:c r="K1879" t="str">
        <x:f>IF(G1879="","MISSING OEWS",IF(ISNUMBER(H1879),"MATCHED","MISSING WHARTON"))</x:f>
        <x:v>MATCHED</x:v>
      </x:c>
    </x:row>
    <x:row r="1880">
      <x:c r="A1880" t="str">
        <x:v>42</x:v>
      </x:c>
      <x:c r="B1880" t="str">
        <x:v>Wholesale Trade</x:v>
      </x:c>
      <x:c r="C1880" t="str">
        <x:v>47-2061</x:v>
      </x:c>
      <x:c r="D1880" t="str">
        <x:v>Construction Laborers</x:v>
      </x:c>
      <x:c r="E1880" s="22" t="n">
        <x:v>4200</x:v>
      </x:c>
      <x:c r="F1880" s="22" t="n">
        <x:v>51070</x:v>
      </x:c>
      <x:c r="G1880" s="22" t="n">
        <x:f>IF(OR(E1880="",F1880=""),"",E1880*F1880)</x:f>
        <x:v>214494000</x:v>
      </x:c>
      <x:c r="H1880" s="36" t="n">
        <x:v>0.0297</x:v>
      </x:c>
      <x:c r="I1880" s="22" t="n">
        <x:f>IF(G1880="","",IF(ISNUMBER(H1880),G1880,""))</x:f>
        <x:v>214494000</x:v>
      </x:c>
      <x:c r="J1880" s="22" t="n">
        <x:f>IF(I1880="","",I1880*H1880)</x:f>
        <x:v>6370471.8</x:v>
      </x:c>
      <x:c r="K1880" t="str">
        <x:f>IF(G1880="","MISSING OEWS",IF(ISNUMBER(H1880),"MATCHED","MISSING WHARTON"))</x:f>
        <x:v>MATCHED</x:v>
      </x:c>
    </x:row>
    <x:row r="1881">
      <x:c r="A1881" t="str">
        <x:v>42</x:v>
      </x:c>
      <x:c r="B1881" t="str">
        <x:v>Wholesale Trade</x:v>
      </x:c>
      <x:c r="C1881" t="str">
        <x:v>47-2071</x:v>
      </x:c>
      <x:c r="D1881" t="str">
        <x:v>Paving, Surfacing, and Tamping Equipment Operators</x:v>
      </x:c>
      <x:c r="E1881" s="22" t="n">
        <x:v>150</x:v>
      </x:c>
      <x:c r="F1881" s="22" t="n">
        <x:v>49150</x:v>
      </x:c>
      <x:c r="G1881" s="22" t="n">
        <x:f>IF(OR(E1881="",F1881=""),"",E1881*F1881)</x:f>
        <x:v>7372500</x:v>
      </x:c>
      <x:c r="H1881" s="36" t="n">
        <x:v>0</x:v>
      </x:c>
      <x:c r="I1881" s="22" t="n">
        <x:f>IF(G1881="","",IF(ISNUMBER(H1881),G1881,""))</x:f>
        <x:v>7372500</x:v>
      </x:c>
      <x:c r="J1881" s="22" t="n">
        <x:f>IF(I1881="","",I1881*H1881)</x:f>
        <x:v>0</x:v>
      </x:c>
      <x:c r="K1881" t="str">
        <x:f>IF(G1881="","MISSING OEWS",IF(ISNUMBER(H1881),"MATCHED","MISSING WHARTON"))</x:f>
        <x:v>MATCHED</x:v>
      </x:c>
    </x:row>
    <x:row r="1882">
      <x:c r="A1882" t="str">
        <x:v>42</x:v>
      </x:c>
      <x:c r="B1882" t="str">
        <x:v>Wholesale Trade</x:v>
      </x:c>
      <x:c r="C1882" t="str">
        <x:v>47-2073</x:v>
      </x:c>
      <x:c r="D1882" t="str">
        <x:v>Operating Engineers and Other Construction Equipment Operators</x:v>
      </x:c>
      <x:c r="E1882" s="22" t="n">
        <x:v>7670</x:v>
      </x:c>
      <x:c r="F1882" s="22" t="n">
        <x:v>53510</x:v>
      </x:c>
      <x:c r="G1882" s="22" t="n">
        <x:f>IF(OR(E1882="",F1882=""),"",E1882*F1882)</x:f>
        <x:v>410421700</x:v>
      </x:c>
      <x:c r="H1882" s="36" t="n">
        <x:v>0.058899999999999994</x:v>
      </x:c>
      <x:c r="I1882" s="22" t="n">
        <x:f>IF(G1882="","",IF(ISNUMBER(H1882),G1882,""))</x:f>
        <x:v>410421700</x:v>
      </x:c>
      <x:c r="J1882" s="22" t="n">
        <x:f>IF(I1882="","",I1882*H1882)</x:f>
        <x:v>24173838.13</x:v>
      </x:c>
      <x:c r="K1882" t="str">
        <x:f>IF(G1882="","MISSING OEWS",IF(ISNUMBER(H1882),"MATCHED","MISSING WHARTON"))</x:f>
        <x:v>MATCHED</x:v>
      </x:c>
    </x:row>
    <x:row r="1883">
      <x:c r="A1883" t="str">
        <x:v>42</x:v>
      </x:c>
      <x:c r="B1883" t="str">
        <x:v>Wholesale Trade</x:v>
      </x:c>
      <x:c r="C1883" t="str">
        <x:v>47-2111</x:v>
      </x:c>
      <x:c r="D1883" t="str">
        <x:v>Electricians</x:v>
      </x:c>
      <x:c r="E1883" s="22" t="n">
        <x:v>4470</x:v>
      </x:c>
      <x:c r="F1883" s="22" t="n">
        <x:v>73160</x:v>
      </x:c>
      <x:c r="G1883" s="22" t="n">
        <x:f>IF(OR(E1883="",F1883=""),"",E1883*F1883)</x:f>
        <x:v>327025200</x:v>
      </x:c>
      <x:c r="H1883" s="36" t="n">
        <x:v>0.0786</x:v>
      </x:c>
      <x:c r="I1883" s="22" t="n">
        <x:f>IF(G1883="","",IF(ISNUMBER(H1883),G1883,""))</x:f>
        <x:v>327025200</x:v>
      </x:c>
      <x:c r="J1883" s="22" t="n">
        <x:f>IF(I1883="","",I1883*H1883)</x:f>
        <x:v>25704180.720000003</x:v>
      </x:c>
      <x:c r="K1883" t="str">
        <x:f>IF(G1883="","MISSING OEWS",IF(ISNUMBER(H1883),"MATCHED","MISSING WHARTON"))</x:f>
        <x:v>MATCHED</x:v>
      </x:c>
    </x:row>
    <x:row r="1884">
      <x:c r="A1884" t="str">
        <x:v>42</x:v>
      </x:c>
      <x:c r="B1884" t="str">
        <x:v>Wholesale Trade</x:v>
      </x:c>
      <x:c r="C1884" t="str">
        <x:v>47-2121</x:v>
      </x:c>
      <x:c r="D1884" t="str">
        <x:v>Glaziers</x:v>
      </x:c>
      <x:c r="E1884" s="22" t="n">
        <x:v>730</x:v>
      </x:c>
      <x:c r="F1884" s="22" t="n">
        <x:v>62840</x:v>
      </x:c>
      <x:c r="G1884" s="22" t="n">
        <x:f>IF(OR(E1884="",F1884=""),"",E1884*F1884)</x:f>
        <x:v>45873200</x:v>
      </x:c>
      <x:c r="H1884" s="36" t="n">
        <x:v>0</x:v>
      </x:c>
      <x:c r="I1884" s="22" t="n">
        <x:f>IF(G1884="","",IF(ISNUMBER(H1884),G1884,""))</x:f>
        <x:v>45873200</x:v>
      </x:c>
      <x:c r="J1884" s="22" t="n">
        <x:f>IF(I1884="","",I1884*H1884)</x:f>
        <x:v>0</x:v>
      </x:c>
      <x:c r="K1884" t="str">
        <x:f>IF(G1884="","MISSING OEWS",IF(ISNUMBER(H1884),"MATCHED","MISSING WHARTON"))</x:f>
        <x:v>MATCHED</x:v>
      </x:c>
    </x:row>
    <x:row r="1885">
      <x:c r="A1885" t="str">
        <x:v>42</x:v>
      </x:c>
      <x:c r="B1885" t="str">
        <x:v>Wholesale Trade</x:v>
      </x:c>
      <x:c r="C1885" t="str">
        <x:v>47-2131</x:v>
      </x:c>
      <x:c r="D1885" t="str">
        <x:v>Insulation Workers, Floor, Ceiling, and Wall</x:v>
      </x:c>
      <x:c r="E1885" s="22"/>
      <x:c r="F1885" s="22" t="n">
        <x:v>38060</x:v>
      </x:c>
      <x:c r="G1885" s="22" t="str">
        <x:f>IF(OR(E1885="",F1885=""),"",E1885*F1885)</x:f>
      </x:c>
      <x:c r="H1885" s="36" t="n">
        <x:v>0</x:v>
      </x:c>
      <x:c r="I1885" s="22" t="str">
        <x:f>IF(G1885="","",IF(ISNUMBER(H1885),G1885,""))</x:f>
      </x:c>
      <x:c r="J1885" s="22" t="str">
        <x:f>IF(I1885="","",I1885*H1885)</x:f>
      </x:c>
      <x:c r="K1885" t="str">
        <x:f>IF(G1885="","MISSING OEWS",IF(ISNUMBER(H1885),"MATCHED","MISSING WHARTON"))</x:f>
        <x:v>MISSING OEWS</x:v>
      </x:c>
    </x:row>
    <x:row r="1886">
      <x:c r="A1886" t="str">
        <x:v>42</x:v>
      </x:c>
      <x:c r="B1886" t="str">
        <x:v>Wholesale Trade</x:v>
      </x:c>
      <x:c r="C1886" t="str">
        <x:v>47-2141</x:v>
      </x:c>
      <x:c r="D1886" t="str">
        <x:v>Painters, Construction and Maintenance</x:v>
      </x:c>
      <x:c r="E1886" s="22" t="n">
        <x:v>740</x:v>
      </x:c>
      <x:c r="F1886" s="22" t="n">
        <x:v>44040</x:v>
      </x:c>
      <x:c r="G1886" s="22" t="n">
        <x:f>IF(OR(E1886="",F1886=""),"",E1886*F1886)</x:f>
        <x:v>32589600</x:v>
      </x:c>
      <x:c r="H1886" s="36" t="n">
        <x:v>0.0368</x:v>
      </x:c>
      <x:c r="I1886" s="22" t="n">
        <x:f>IF(G1886="","",IF(ISNUMBER(H1886),G1886,""))</x:f>
        <x:v>32589600</x:v>
      </x:c>
      <x:c r="J1886" s="22" t="n">
        <x:f>IF(I1886="","",I1886*H1886)</x:f>
        <x:v>1199297.28</x:v>
      </x:c>
      <x:c r="K1886" t="str">
        <x:f>IF(G1886="","MISSING OEWS",IF(ISNUMBER(H1886),"MATCHED","MISSING WHARTON"))</x:f>
        <x:v>MATCHED</x:v>
      </x:c>
    </x:row>
    <x:row r="1887">
      <x:c r="A1887" t="str">
        <x:v>42</x:v>
      </x:c>
      <x:c r="B1887" t="str">
        <x:v>Wholesale Trade</x:v>
      </x:c>
      <x:c r="C1887" t="str">
        <x:v>47-2151</x:v>
      </x:c>
      <x:c r="D1887" t="str">
        <x:v>Pipelayers</x:v>
      </x:c>
      <x:c r="E1887" s="22" t="n">
        <x:v>60</x:v>
      </x:c>
      <x:c r="F1887" s="22" t="n">
        <x:v>57460</x:v>
      </x:c>
      <x:c r="G1887" s="22" t="n">
        <x:f>IF(OR(E1887="",F1887=""),"",E1887*F1887)</x:f>
        <x:v>3447600</x:v>
      </x:c>
      <x:c r="H1887" s="36" t="n">
        <x:v>0</x:v>
      </x:c>
      <x:c r="I1887" s="22" t="n">
        <x:f>IF(G1887="","",IF(ISNUMBER(H1887),G1887,""))</x:f>
        <x:v>3447600</x:v>
      </x:c>
      <x:c r="J1887" s="22" t="n">
        <x:f>IF(I1887="","",I1887*H1887)</x:f>
        <x:v>0</x:v>
      </x:c>
      <x:c r="K1887" t="str">
        <x:f>IF(G1887="","MISSING OEWS",IF(ISNUMBER(H1887),"MATCHED","MISSING WHARTON"))</x:f>
        <x:v>MATCHED</x:v>
      </x:c>
    </x:row>
    <x:row r="1888">
      <x:c r="A1888" t="str">
        <x:v>42</x:v>
      </x:c>
      <x:c r="B1888" t="str">
        <x:v>Wholesale Trade</x:v>
      </x:c>
      <x:c r="C1888" t="str">
        <x:v>47-2152</x:v>
      </x:c>
      <x:c r="D1888" t="str">
        <x:v>Plumbers, Pipefitters, and Steamfitters</x:v>
      </x:c>
      <x:c r="E1888" s="22" t="n">
        <x:v>3520</x:v>
      </x:c>
      <x:c r="F1888" s="22" t="n">
        <x:v>61450</x:v>
      </x:c>
      <x:c r="G1888" s="22" t="n">
        <x:f>IF(OR(E1888="",F1888=""),"",E1888*F1888)</x:f>
        <x:v>216304000</x:v>
      </x:c>
      <x:c r="H1888" s="36" t="n">
        <x:v>0.04</x:v>
      </x:c>
      <x:c r="I1888" s="22" t="n">
        <x:f>IF(G1888="","",IF(ISNUMBER(H1888),G1888,""))</x:f>
        <x:v>216304000</x:v>
      </x:c>
      <x:c r="J1888" s="22" t="n">
        <x:f>IF(I1888="","",I1888*H1888)</x:f>
        <x:v>8652160</x:v>
      </x:c>
      <x:c r="K1888" t="str">
        <x:f>IF(G1888="","MISSING OEWS",IF(ISNUMBER(H1888),"MATCHED","MISSING WHARTON"))</x:f>
        <x:v>MATCHED</x:v>
      </x:c>
    </x:row>
    <x:row r="1889">
      <x:c r="A1889" t="str">
        <x:v>42</x:v>
      </x:c>
      <x:c r="B1889" t="str">
        <x:v>Wholesale Trade</x:v>
      </x:c>
      <x:c r="C1889" t="str">
        <x:v>47-2171</x:v>
      </x:c>
      <x:c r="D1889" t="str">
        <x:v>Reinforcing Iron and Rebar Workers</x:v>
      </x:c>
      <x:c r="E1889" s="22"/>
      <x:c r="F1889" s="22" t="n">
        <x:v>92720</x:v>
      </x:c>
      <x:c r="G1889" s="22" t="str">
        <x:f>IF(OR(E1889="",F1889=""),"",E1889*F1889)</x:f>
      </x:c>
      <x:c r="H1889" s="36" t="n">
        <x:v>0</x:v>
      </x:c>
      <x:c r="I1889" s="22" t="str">
        <x:f>IF(G1889="","",IF(ISNUMBER(H1889),G1889,""))</x:f>
      </x:c>
      <x:c r="J1889" s="22" t="str">
        <x:f>IF(I1889="","",I1889*H1889)</x:f>
      </x:c>
      <x:c r="K1889" t="str">
        <x:f>IF(G1889="","MISSING OEWS",IF(ISNUMBER(H1889),"MATCHED","MISSING WHARTON"))</x:f>
        <x:v>MISSING OEWS</x:v>
      </x:c>
    </x:row>
    <x:row r="1890">
      <x:c r="A1890" t="str">
        <x:v>42</x:v>
      </x:c>
      <x:c r="B1890" t="str">
        <x:v>Wholesale Trade</x:v>
      </x:c>
      <x:c r="C1890" t="str">
        <x:v>47-2211</x:v>
      </x:c>
      <x:c r="D1890" t="str">
        <x:v>Sheet Metal Workers</x:v>
      </x:c>
      <x:c r="E1890" s="22" t="n">
        <x:v>730</x:v>
      </x:c>
      <x:c r="F1890" s="22" t="n">
        <x:v>48200</x:v>
      </x:c>
      <x:c r="G1890" s="22" t="n">
        <x:f>IF(OR(E1890="",F1890=""),"",E1890*F1890)</x:f>
        <x:v>35186000</x:v>
      </x:c>
      <x:c r="H1890" s="36" t="n">
        <x:v>0.0687</x:v>
      </x:c>
      <x:c r="I1890" s="22" t="n">
        <x:f>IF(G1890="","",IF(ISNUMBER(H1890),G1890,""))</x:f>
        <x:v>35186000</x:v>
      </x:c>
      <x:c r="J1890" s="22" t="n">
        <x:f>IF(I1890="","",I1890*H1890)</x:f>
        <x:v>2417278.1999999997</x:v>
      </x:c>
      <x:c r="K1890" t="str">
        <x:f>IF(G1890="","MISSING OEWS",IF(ISNUMBER(H1890),"MATCHED","MISSING WHARTON"))</x:f>
        <x:v>MATCHED</x:v>
      </x:c>
    </x:row>
    <x:row r="1891">
      <x:c r="A1891" t="str">
        <x:v>42</x:v>
      </x:c>
      <x:c r="B1891" t="str">
        <x:v>Wholesale Trade</x:v>
      </x:c>
      <x:c r="C1891" t="str">
        <x:v>47-2221</x:v>
      </x:c>
      <x:c r="D1891" t="str">
        <x:v>Structural Iron and Steel Workers</x:v>
      </x:c>
      <x:c r="E1891" s="22"/>
      <x:c r="F1891" s="22" t="n">
        <x:v>51120</x:v>
      </x:c>
      <x:c r="G1891" s="22" t="str">
        <x:f>IF(OR(E1891="",F1891=""),"",E1891*F1891)</x:f>
      </x:c>
      <x:c r="H1891" s="36" t="n">
        <x:v>0</x:v>
      </x:c>
      <x:c r="I1891" s="22" t="str">
        <x:f>IF(G1891="","",IF(ISNUMBER(H1891),G1891,""))</x:f>
      </x:c>
      <x:c r="J1891" s="22" t="str">
        <x:f>IF(I1891="","",I1891*H1891)</x:f>
      </x:c>
      <x:c r="K1891" t="str">
        <x:f>IF(G1891="","MISSING OEWS",IF(ISNUMBER(H1891),"MATCHED","MISSING WHARTON"))</x:f>
        <x:v>MISSING OEWS</x:v>
      </x:c>
    </x:row>
    <x:row r="1892">
      <x:c r="A1892" t="str">
        <x:v>42</x:v>
      </x:c>
      <x:c r="B1892" t="str">
        <x:v>Wholesale Trade</x:v>
      </x:c>
      <x:c r="C1892" t="str">
        <x:v>47-2231</x:v>
      </x:c>
      <x:c r="D1892" t="str">
        <x:v>Solar Photovoltaic Installers</x:v>
      </x:c>
      <x:c r="E1892" s="22"/>
      <x:c r="F1892" s="22" t="n">
        <x:v>44030</x:v>
      </x:c>
      <x:c r="G1892" s="22" t="str">
        <x:f>IF(OR(E1892="",F1892=""),"",E1892*F1892)</x:f>
      </x:c>
      <x:c r="H1892" s="36" t="n">
        <x:v>0.0635</x:v>
      </x:c>
      <x:c r="I1892" s="22" t="str">
        <x:f>IF(G1892="","",IF(ISNUMBER(H1892),G1892,""))</x:f>
      </x:c>
      <x:c r="J1892" s="22" t="str">
        <x:f>IF(I1892="","",I1892*H1892)</x:f>
      </x:c>
      <x:c r="K1892" t="str">
        <x:f>IF(G1892="","MISSING OEWS",IF(ISNUMBER(H1892),"MATCHED","MISSING WHARTON"))</x:f>
        <x:v>MISSING OEWS</x:v>
      </x:c>
    </x:row>
    <x:row r="1893">
      <x:c r="A1893" t="str">
        <x:v>42</x:v>
      </x:c>
      <x:c r="B1893" t="str">
        <x:v>Wholesale Trade</x:v>
      </x:c>
      <x:c r="C1893" t="str">
        <x:v>47-3012</x:v>
      </x:c>
      <x:c r="D1893" t="str">
        <x:v>Helpers--Carpenters</x:v>
      </x:c>
      <x:c r="E1893" s="22"/>
      <x:c r="F1893" s="22" t="n">
        <x:v>36570</x:v>
      </x:c>
      <x:c r="G1893" s="22" t="str">
        <x:f>IF(OR(E1893="",F1893=""),"",E1893*F1893)</x:f>
      </x:c>
      <x:c r="H1893" s="36" t="n">
        <x:v>0</x:v>
      </x:c>
      <x:c r="I1893" s="22" t="str">
        <x:f>IF(G1893="","",IF(ISNUMBER(H1893),G1893,""))</x:f>
      </x:c>
      <x:c r="J1893" s="22" t="str">
        <x:f>IF(I1893="","",I1893*H1893)</x:f>
      </x:c>
      <x:c r="K1893" t="str">
        <x:f>IF(G1893="","MISSING OEWS",IF(ISNUMBER(H1893),"MATCHED","MISSING WHARTON"))</x:f>
        <x:v>MISSING OEWS</x:v>
      </x:c>
    </x:row>
    <x:row r="1894">
      <x:c r="A1894" t="str">
        <x:v>42</x:v>
      </x:c>
      <x:c r="B1894" t="str">
        <x:v>Wholesale Trade</x:v>
      </x:c>
      <x:c r="C1894" t="str">
        <x:v>47-3013</x:v>
      </x:c>
      <x:c r="D1894" t="str">
        <x:v>Helpers--Electricians</x:v>
      </x:c>
      <x:c r="E1894" s="22" t="n">
        <x:v>90</x:v>
      </x:c>
      <x:c r="F1894" s="22" t="n">
        <x:v>45310</x:v>
      </x:c>
      <x:c r="G1894" s="22" t="n">
        <x:f>IF(OR(E1894="",F1894=""),"",E1894*F1894)</x:f>
        <x:v>4077900</x:v>
      </x:c>
      <x:c r="H1894" s="36" t="n">
        <x:v>0.039599999999999996</x:v>
      </x:c>
      <x:c r="I1894" s="22" t="n">
        <x:f>IF(G1894="","",IF(ISNUMBER(H1894),G1894,""))</x:f>
        <x:v>4077900</x:v>
      </x:c>
      <x:c r="J1894" s="22" t="n">
        <x:f>IF(I1894="","",I1894*H1894)</x:f>
        <x:v>161484.84</x:v>
      </x:c>
      <x:c r="K1894" t="str">
        <x:f>IF(G1894="","MISSING OEWS",IF(ISNUMBER(H1894),"MATCHED","MISSING WHARTON"))</x:f>
        <x:v>MATCHED</x:v>
      </x:c>
    </x:row>
    <x:row r="1895">
      <x:c r="A1895" t="str">
        <x:v>42</x:v>
      </x:c>
      <x:c r="B1895" t="str">
        <x:v>Wholesale Trade</x:v>
      </x:c>
      <x:c r="C1895" t="str">
        <x:v>47-3019</x:v>
      </x:c>
      <x:c r="D1895" t="str">
        <x:v>Helpers, Construction Trades, All Other</x:v>
      </x:c>
      <x:c r="E1895" s="22"/>
      <x:c r="F1895" s="22" t="n">
        <x:v>45000</x:v>
      </x:c>
      <x:c r="G1895" s="22" t="str">
        <x:f>IF(OR(E1895="",F1895=""),"",E1895*F1895)</x:f>
      </x:c>
      <x:c r="H1895" s="36"/>
      <x:c r="I1895" s="22" t="str">
        <x:f>IF(G1895="","",IF(ISNUMBER(H1895),G1895,""))</x:f>
      </x:c>
      <x:c r="J1895" s="22" t="str">
        <x:f>IF(I1895="","",I1895*H1895)</x:f>
      </x:c>
      <x:c r="K1895" t="str">
        <x:f>IF(G1895="","MISSING OEWS",IF(ISNUMBER(H1895),"MATCHED","MISSING WHARTON"))</x:f>
        <x:v>MISSING OEWS</x:v>
      </x:c>
    </x:row>
    <x:row r="1896">
      <x:c r="A1896" t="str">
        <x:v>42</x:v>
      </x:c>
      <x:c r="B1896" t="str">
        <x:v>Wholesale Trade</x:v>
      </x:c>
      <x:c r="C1896" t="str">
        <x:v>47-4011</x:v>
      </x:c>
      <x:c r="D1896" t="str">
        <x:v>Construction and Building Inspectors</x:v>
      </x:c>
      <x:c r="E1896" s="22"/>
      <x:c r="F1896" s="22" t="n">
        <x:v>57400</x:v>
      </x:c>
      <x:c r="G1896" s="22" t="str">
        <x:f>IF(OR(E1896="",F1896=""),"",E1896*F1896)</x:f>
      </x:c>
      <x:c r="H1896" s="36" t="n">
        <x:v>0.3737</x:v>
      </x:c>
      <x:c r="I1896" s="22" t="str">
        <x:f>IF(G1896="","",IF(ISNUMBER(H1896),G1896,""))</x:f>
      </x:c>
      <x:c r="J1896" s="22" t="str">
        <x:f>IF(I1896="","",I1896*H1896)</x:f>
      </x:c>
      <x:c r="K1896" t="str">
        <x:f>IF(G1896="","MISSING OEWS",IF(ISNUMBER(H1896),"MATCHED","MISSING WHARTON"))</x:f>
        <x:v>MISSING OEWS</x:v>
      </x:c>
    </x:row>
    <x:row r="1897">
      <x:c r="A1897" t="str">
        <x:v>42</x:v>
      </x:c>
      <x:c r="B1897" t="str">
        <x:v>Wholesale Trade</x:v>
      </x:c>
      <x:c r="C1897" t="str">
        <x:v>47-4021</x:v>
      </x:c>
      <x:c r="D1897" t="str">
        <x:v>Elevator and Escalator Installers and Repairers</x:v>
      </x:c>
      <x:c r="E1897" s="22" t="n">
        <x:v>230</x:v>
      </x:c>
      <x:c r="F1897" s="22" t="n">
        <x:v>62310</x:v>
      </x:c>
      <x:c r="G1897" s="22" t="n">
        <x:f>IF(OR(E1897="",F1897=""),"",E1897*F1897)</x:f>
        <x:v>14331300</x:v>
      </x:c>
      <x:c r="H1897" s="36" t="n">
        <x:v>0.0475</x:v>
      </x:c>
      <x:c r="I1897" s="22" t="n">
        <x:f>IF(G1897="","",IF(ISNUMBER(H1897),G1897,""))</x:f>
        <x:v>14331300</x:v>
      </x:c>
      <x:c r="J1897" s="22" t="n">
        <x:f>IF(I1897="","",I1897*H1897)</x:f>
        <x:v>680736.75</x:v>
      </x:c>
      <x:c r="K1897" t="str">
        <x:f>IF(G1897="","MISSING OEWS",IF(ISNUMBER(H1897),"MATCHED","MISSING WHARTON"))</x:f>
        <x:v>MATCHED</x:v>
      </x:c>
    </x:row>
    <x:row r="1898">
      <x:c r="A1898" t="str">
        <x:v>42</x:v>
      </x:c>
      <x:c r="B1898" t="str">
        <x:v>Wholesale Trade</x:v>
      </x:c>
      <x:c r="C1898" t="str">
        <x:v>47-4031</x:v>
      </x:c>
      <x:c r="D1898" t="str">
        <x:v>Fence Erectors</x:v>
      </x:c>
      <x:c r="E1898" s="22"/>
      <x:c r="F1898" s="22" t="n">
        <x:v>40240</x:v>
      </x:c>
      <x:c r="G1898" s="22" t="str">
        <x:f>IF(OR(E1898="",F1898=""),"",E1898*F1898)</x:f>
      </x:c>
      <x:c r="H1898" s="36" t="n">
        <x:v>0</x:v>
      </x:c>
      <x:c r="I1898" s="22" t="str">
        <x:f>IF(G1898="","",IF(ISNUMBER(H1898),G1898,""))</x:f>
      </x:c>
      <x:c r="J1898" s="22" t="str">
        <x:f>IF(I1898="","",I1898*H1898)</x:f>
      </x:c>
      <x:c r="K1898" t="str">
        <x:f>IF(G1898="","MISSING OEWS",IF(ISNUMBER(H1898),"MATCHED","MISSING WHARTON"))</x:f>
        <x:v>MISSING OEWS</x:v>
      </x:c>
    </x:row>
    <x:row r="1899">
      <x:c r="A1899" t="str">
        <x:v>42</x:v>
      </x:c>
      <x:c r="B1899" t="str">
        <x:v>Wholesale Trade</x:v>
      </x:c>
      <x:c r="C1899" t="str">
        <x:v>47-4041</x:v>
      </x:c>
      <x:c r="D1899" t="str">
        <x:v>Hazardous Materials Removal Workers</x:v>
      </x:c>
      <x:c r="E1899" s="22" t="n">
        <x:v>420</x:v>
      </x:c>
      <x:c r="F1899" s="22" t="n">
        <x:v>56890</x:v>
      </x:c>
      <x:c r="G1899" s="22" t="n">
        <x:f>IF(OR(E1899="",F1899=""),"",E1899*F1899)</x:f>
        <x:v>23893800</x:v>
      </x:c>
      <x:c r="H1899" s="36" t="n">
        <x:v>0.0452</x:v>
      </x:c>
      <x:c r="I1899" s="22" t="n">
        <x:f>IF(G1899="","",IF(ISNUMBER(H1899),G1899,""))</x:f>
        <x:v>23893800</x:v>
      </x:c>
      <x:c r="J1899" s="22" t="n">
        <x:f>IF(I1899="","",I1899*H1899)</x:f>
        <x:v>1079999.76</x:v>
      </x:c>
      <x:c r="K1899" t="str">
        <x:f>IF(G1899="","MISSING OEWS",IF(ISNUMBER(H1899),"MATCHED","MISSING WHARTON"))</x:f>
        <x:v>MATCHED</x:v>
      </x:c>
    </x:row>
    <x:row r="1900">
      <x:c r="A1900" t="str">
        <x:v>42</x:v>
      </x:c>
      <x:c r="B1900" t="str">
        <x:v>Wholesale Trade</x:v>
      </x:c>
      <x:c r="C1900" t="str">
        <x:v>47-4090</x:v>
      </x:c>
      <x:c r="D1900" t="str">
        <x:v>Miscellaneous Construction and Related Workers</x:v>
      </x:c>
      <x:c r="E1900" s="22" t="n">
        <x:v>350</x:v>
      </x:c>
      <x:c r="F1900" s="22" t="n">
        <x:v>51860</x:v>
      </x:c>
      <x:c r="G1900" s="22" t="n">
        <x:f>IF(OR(E1900="",F1900=""),"",E1900*F1900)</x:f>
        <x:v>18151000</x:v>
      </x:c>
      <x:c r="H1900" s="36" t="n">
        <x:v>0.0825</x:v>
      </x:c>
      <x:c r="I1900" s="22" t="n">
        <x:f>IF(G1900="","",IF(ISNUMBER(H1900),G1900,""))</x:f>
        <x:v>18151000</x:v>
      </x:c>
      <x:c r="J1900" s="22" t="n">
        <x:f>IF(I1900="","",I1900*H1900)</x:f>
        <x:v>1497457.5</x:v>
      </x:c>
      <x:c r="K1900" t="str">
        <x:f>IF(G1900="","MISSING OEWS",IF(ISNUMBER(H1900),"MATCHED","MISSING WHARTON"))</x:f>
        <x:v>MATCHED</x:v>
      </x:c>
    </x:row>
    <x:row r="1901">
      <x:c r="A1901" t="str">
        <x:v>42</x:v>
      </x:c>
      <x:c r="B1901" t="str">
        <x:v>Wholesale Trade</x:v>
      </x:c>
      <x:c r="C1901" t="str">
        <x:v>47-5013</x:v>
      </x:c>
      <x:c r="D1901" t="str">
        <x:v>Service Unit Operators, Oil and Gas</x:v>
      </x:c>
      <x:c r="E1901" s="22" t="n">
        <x:v>240</x:v>
      </x:c>
      <x:c r="F1901" s="22" t="n">
        <x:v>68230</x:v>
      </x:c>
      <x:c r="G1901" s="22" t="n">
        <x:f>IF(OR(E1901="",F1901=""),"",E1901*F1901)</x:f>
        <x:v>16375200</x:v>
      </x:c>
      <x:c r="H1901" s="36" t="n">
        <x:v>0.05</x:v>
      </x:c>
      <x:c r="I1901" s="22" t="n">
        <x:f>IF(G1901="","",IF(ISNUMBER(H1901),G1901,""))</x:f>
        <x:v>16375200</x:v>
      </x:c>
      <x:c r="J1901" s="22" t="n">
        <x:f>IF(I1901="","",I1901*H1901)</x:f>
        <x:v>818760</x:v>
      </x:c>
      <x:c r="K1901" t="str">
        <x:f>IF(G1901="","MISSING OEWS",IF(ISNUMBER(H1901),"MATCHED","MISSING WHARTON"))</x:f>
        <x:v>MATCHED</x:v>
      </x:c>
    </x:row>
    <x:row r="1902">
      <x:c r="A1902" t="str">
        <x:v>42</x:v>
      </x:c>
      <x:c r="B1902" t="str">
        <x:v>Wholesale Trade</x:v>
      </x:c>
      <x:c r="C1902" t="str">
        <x:v>47-5022</x:v>
      </x:c>
      <x:c r="D1902" t="str">
        <x:v>Excavating and Loading Machine and Dragline Operators, Surface Mining</x:v>
      </x:c>
      <x:c r="E1902" s="22" t="n">
        <x:v>150</x:v>
      </x:c>
      <x:c r="F1902" s="22" t="n">
        <x:v>62770</x:v>
      </x:c>
      <x:c r="G1902" s="22" t="n">
        <x:f>IF(OR(E1902="",F1902=""),"",E1902*F1902)</x:f>
        <x:v>9415500</x:v>
      </x:c>
      <x:c r="H1902" s="36" t="n">
        <x:v>0</x:v>
      </x:c>
      <x:c r="I1902" s="22" t="n">
        <x:f>IF(G1902="","",IF(ISNUMBER(H1902),G1902,""))</x:f>
        <x:v>9415500</x:v>
      </x:c>
      <x:c r="J1902" s="22" t="n">
        <x:f>IF(I1902="","",I1902*H1902)</x:f>
        <x:v>0</x:v>
      </x:c>
      <x:c r="K1902" t="str">
        <x:f>IF(G1902="","MISSING OEWS",IF(ISNUMBER(H1902),"MATCHED","MISSING WHARTON"))</x:f>
        <x:v>MATCHED</x:v>
      </x:c>
    </x:row>
    <x:row r="1903">
      <x:c r="A1903" t="str">
        <x:v>42</x:v>
      </x:c>
      <x:c r="B1903" t="str">
        <x:v>Wholesale Trade</x:v>
      </x:c>
      <x:c r="C1903" t="str">
        <x:v>47-5023</x:v>
      </x:c>
      <x:c r="D1903" t="str">
        <x:v>Earth Drillers, Except Oil and Gas</x:v>
      </x:c>
      <x:c r="E1903" s="22"/>
      <x:c r="F1903" s="22" t="n">
        <x:v>59810</x:v>
      </x:c>
      <x:c r="G1903" s="22" t="str">
        <x:f>IF(OR(E1903="",F1903=""),"",E1903*F1903)</x:f>
      </x:c>
      <x:c r="H1903" s="36" t="n">
        <x:v>0.0233</x:v>
      </x:c>
      <x:c r="I1903" s="22" t="str">
        <x:f>IF(G1903="","",IF(ISNUMBER(H1903),G1903,""))</x:f>
      </x:c>
      <x:c r="J1903" s="22" t="str">
        <x:f>IF(I1903="","",I1903*H1903)</x:f>
      </x:c>
      <x:c r="K1903" t="str">
        <x:f>IF(G1903="","MISSING OEWS",IF(ISNUMBER(H1903),"MATCHED","MISSING WHARTON"))</x:f>
        <x:v>MISSING OEWS</x:v>
      </x:c>
    </x:row>
    <x:row r="1904">
      <x:c r="A1904" t="str">
        <x:v>42</x:v>
      </x:c>
      <x:c r="B1904" t="str">
        <x:v>Wholesale Trade</x:v>
      </x:c>
      <x:c r="C1904" t="str">
        <x:v>47-5032</x:v>
      </x:c>
      <x:c r="D1904" t="str">
        <x:v>Explosives Workers, Ordnance Handling Experts, and Blasters</x:v>
      </x:c>
      <x:c r="E1904" s="22" t="n">
        <x:v>580</x:v>
      </x:c>
      <x:c r="F1904" s="22" t="n">
        <x:v>75050</x:v>
      </x:c>
      <x:c r="G1904" s="22" t="n">
        <x:f>IF(OR(E1904="",F1904=""),"",E1904*F1904)</x:f>
        <x:v>43529000</x:v>
      </x:c>
      <x:c r="H1904" s="36" t="n">
        <x:v>0.095</x:v>
      </x:c>
      <x:c r="I1904" s="22" t="n">
        <x:f>IF(G1904="","",IF(ISNUMBER(H1904),G1904,""))</x:f>
        <x:v>43529000</x:v>
      </x:c>
      <x:c r="J1904" s="22" t="n">
        <x:f>IF(I1904="","",I1904*H1904)</x:f>
        <x:v>4135255</x:v>
      </x:c>
      <x:c r="K1904" t="str">
        <x:f>IF(G1904="","MISSING OEWS",IF(ISNUMBER(H1904),"MATCHED","MISSING WHARTON"))</x:f>
        <x:v>MATCHED</x:v>
      </x:c>
    </x:row>
    <x:row r="1905">
      <x:c r="A1905" t="str">
        <x:v>42</x:v>
      </x:c>
      <x:c r="B1905" t="str">
        <x:v>Wholesale Trade</x:v>
      </x:c>
      <x:c r="C1905" t="str">
        <x:v>47-5071</x:v>
      </x:c>
      <x:c r="D1905" t="str">
        <x:v>Roustabouts, Oil and Gas</x:v>
      </x:c>
      <x:c r="E1905" s="22"/>
      <x:c r="F1905" s="22" t="n">
        <x:v>49140</x:v>
      </x:c>
      <x:c r="G1905" s="22" t="str">
        <x:f>IF(OR(E1905="",F1905=""),"",E1905*F1905)</x:f>
      </x:c>
      <x:c r="H1905" s="36" t="n">
        <x:v>0</x:v>
      </x:c>
      <x:c r="I1905" s="22" t="str">
        <x:f>IF(G1905="","",IF(ISNUMBER(H1905),G1905,""))</x:f>
      </x:c>
      <x:c r="J1905" s="22" t="str">
        <x:f>IF(I1905="","",I1905*H1905)</x:f>
      </x:c>
      <x:c r="K1905" t="str">
        <x:f>IF(G1905="","MISSING OEWS",IF(ISNUMBER(H1905),"MATCHED","MISSING WHARTON"))</x:f>
        <x:v>MISSING OEWS</x:v>
      </x:c>
    </x:row>
    <x:row r="1906">
      <x:c r="A1906" t="str">
        <x:v>42</x:v>
      </x:c>
      <x:c r="B1906" t="str">
        <x:v>Wholesale Trade</x:v>
      </x:c>
      <x:c r="C1906" t="str">
        <x:v>47-5081</x:v>
      </x:c>
      <x:c r="D1906" t="str">
        <x:v>Helpers--Extraction Workers</x:v>
      </x:c>
      <x:c r="E1906" s="22"/>
      <x:c r="F1906" s="22" t="n">
        <x:v>39110</x:v>
      </x:c>
      <x:c r="G1906" s="22" t="str">
        <x:f>IF(OR(E1906="",F1906=""),"",E1906*F1906)</x:f>
      </x:c>
      <x:c r="H1906" s="36" t="n">
        <x:v>0</x:v>
      </x:c>
      <x:c r="I1906" s="22" t="str">
        <x:f>IF(G1906="","",IF(ISNUMBER(H1906),G1906,""))</x:f>
      </x:c>
      <x:c r="J1906" s="22" t="str">
        <x:f>IF(I1906="","",I1906*H1906)</x:f>
      </x:c>
      <x:c r="K1906" t="str">
        <x:f>IF(G1906="","MISSING OEWS",IF(ISNUMBER(H1906),"MATCHED","MISSING WHARTON"))</x:f>
        <x:v>MISSING OEWS</x:v>
      </x:c>
    </x:row>
    <x:row r="1907">
      <x:c r="A1907" t="str">
        <x:v>42</x:v>
      </x:c>
      <x:c r="B1907" t="str">
        <x:v>Wholesale Trade</x:v>
      </x:c>
      <x:c r="C1907" t="str">
        <x:v>49-1011</x:v>
      </x:c>
      <x:c r="D1907" t="str">
        <x:v>First-Line Supervisors of Mechanics, Installers, and Repairers</x:v>
      </x:c>
      <x:c r="E1907" s="22" t="n">
        <x:v>41040</x:v>
      </x:c>
      <x:c r="F1907" s="22" t="n">
        <x:v>86190</x:v>
      </x:c>
      <x:c r="G1907" s="22" t="n">
        <x:f>IF(OR(E1907="",F1907=""),"",E1907*F1907)</x:f>
        <x:v>3537237600</x:v>
      </x:c>
      <x:c r="H1907" s="36" t="n">
        <x:v>0.35229999999999995</x:v>
      </x:c>
      <x:c r="I1907" s="22" t="n">
        <x:f>IF(G1907="","",IF(ISNUMBER(H1907),G1907,""))</x:f>
        <x:v>3537237600</x:v>
      </x:c>
      <x:c r="J1907" s="22" t="n">
        <x:f>IF(I1907="","",I1907*H1907)</x:f>
        <x:v>1246168806.4799998</x:v>
      </x:c>
      <x:c r="K1907" t="str">
        <x:f>IF(G1907="","MISSING OEWS",IF(ISNUMBER(H1907),"MATCHED","MISSING WHARTON"))</x:f>
        <x:v>MATCHED</x:v>
      </x:c>
    </x:row>
    <x:row r="1908">
      <x:c r="A1908" t="str">
        <x:v>42</x:v>
      </x:c>
      <x:c r="B1908" t="str">
        <x:v>Wholesale Trade</x:v>
      </x:c>
      <x:c r="C1908" t="str">
        <x:v>49-2011</x:v>
      </x:c>
      <x:c r="D1908" t="str">
        <x:v>Computer, Automated Teller, and Office Machine Repairers</x:v>
      </x:c>
      <x:c r="E1908" s="22" t="n">
        <x:v>21060</x:v>
      </x:c>
      <x:c r="F1908" s="22" t="n">
        <x:v>55250</x:v>
      </x:c>
      <x:c r="G1908" s="22" t="n">
        <x:f>IF(OR(E1908="",F1908=""),"",E1908*F1908)</x:f>
        <x:v>1163565000</x:v>
      </x:c>
      <x:c r="H1908" s="36" t="n">
        <x:v>0.284</x:v>
      </x:c>
      <x:c r="I1908" s="22" t="n">
        <x:f>IF(G1908="","",IF(ISNUMBER(H1908),G1908,""))</x:f>
        <x:v>1163565000</x:v>
      </x:c>
      <x:c r="J1908" s="22" t="n">
        <x:f>IF(I1908="","",I1908*H1908)</x:f>
        <x:v>330452460</x:v>
      </x:c>
      <x:c r="K1908" t="str">
        <x:f>IF(G1908="","MISSING OEWS",IF(ISNUMBER(H1908),"MATCHED","MISSING WHARTON"))</x:f>
        <x:v>MATCHED</x:v>
      </x:c>
    </x:row>
    <x:row r="1909">
      <x:c r="A1909" t="str">
        <x:v>42</x:v>
      </x:c>
      <x:c r="B1909" t="str">
        <x:v>Wholesale Trade</x:v>
      </x:c>
      <x:c r="C1909" t="str">
        <x:v>49-2021</x:v>
      </x:c>
      <x:c r="D1909" t="str">
        <x:v>Radio, Cellular, and Tower Equipment Installers and Repairers</x:v>
      </x:c>
      <x:c r="E1909" s="22" t="n">
        <x:v>780</x:v>
      </x:c>
      <x:c r="F1909" s="22" t="n">
        <x:v>54870</x:v>
      </x:c>
      <x:c r="G1909" s="22" t="n">
        <x:f>IF(OR(E1909="",F1909=""),"",E1909*F1909)</x:f>
        <x:v>42798600</x:v>
      </x:c>
      <x:c r="H1909" s="36" t="n">
        <x:v>0.1583</x:v>
      </x:c>
      <x:c r="I1909" s="22" t="n">
        <x:f>IF(G1909="","",IF(ISNUMBER(H1909),G1909,""))</x:f>
        <x:v>42798600</x:v>
      </x:c>
      <x:c r="J1909" s="22" t="n">
        <x:f>IF(I1909="","",I1909*H1909)</x:f>
        <x:v>6775018.38</x:v>
      </x:c>
      <x:c r="K1909" t="str">
        <x:f>IF(G1909="","MISSING OEWS",IF(ISNUMBER(H1909),"MATCHED","MISSING WHARTON"))</x:f>
        <x:v>MATCHED</x:v>
      </x:c>
    </x:row>
    <x:row r="1910">
      <x:c r="A1910" t="str">
        <x:v>42</x:v>
      </x:c>
      <x:c r="B1910" t="str">
        <x:v>Wholesale Trade</x:v>
      </x:c>
      <x:c r="C1910" t="str">
        <x:v>49-2022</x:v>
      </x:c>
      <x:c r="D1910" t="str">
        <x:v>Telecommunications Equipment Installers and Repairers, Except Line Installers</x:v>
      </x:c>
      <x:c r="E1910" s="22" t="n">
        <x:v>5720</x:v>
      </x:c>
      <x:c r="F1910" s="22" t="n">
        <x:v>57690</x:v>
      </x:c>
      <x:c r="G1910" s="22" t="n">
        <x:f>IF(OR(E1910="",F1910=""),"",E1910*F1910)</x:f>
        <x:v>329986800</x:v>
      </x:c>
      <x:c r="H1910" s="36" t="n">
        <x:v>0.195</x:v>
      </x:c>
      <x:c r="I1910" s="22" t="n">
        <x:f>IF(G1910="","",IF(ISNUMBER(H1910),G1910,""))</x:f>
        <x:v>329986800</x:v>
      </x:c>
      <x:c r="J1910" s="22" t="n">
        <x:f>IF(I1910="","",I1910*H1910)</x:f>
        <x:v>64347426</x:v>
      </x:c>
      <x:c r="K1910" t="str">
        <x:f>IF(G1910="","MISSING OEWS",IF(ISNUMBER(H1910),"MATCHED","MISSING WHARTON"))</x:f>
        <x:v>MATCHED</x:v>
      </x:c>
    </x:row>
    <x:row r="1911">
      <x:c r="A1911" t="str">
        <x:v>42</x:v>
      </x:c>
      <x:c r="B1911" t="str">
        <x:v>Wholesale Trade</x:v>
      </x:c>
      <x:c r="C1911" t="str">
        <x:v>49-2091</x:v>
      </x:c>
      <x:c r="D1911" t="str">
        <x:v>Avionics Technicians</x:v>
      </x:c>
      <x:c r="E1911" s="22"/>
      <x:c r="F1911" s="22" t="n">
        <x:v>61050</x:v>
      </x:c>
      <x:c r="G1911" s="22" t="str">
        <x:f>IF(OR(E1911="",F1911=""),"",E1911*F1911)</x:f>
      </x:c>
      <x:c r="H1911" s="36" t="n">
        <x:v>0.2</x:v>
      </x:c>
      <x:c r="I1911" s="22" t="str">
        <x:f>IF(G1911="","",IF(ISNUMBER(H1911),G1911,""))</x:f>
      </x:c>
      <x:c r="J1911" s="22" t="str">
        <x:f>IF(I1911="","",I1911*H1911)</x:f>
      </x:c>
      <x:c r="K1911" t="str">
        <x:f>IF(G1911="","MISSING OEWS",IF(ISNUMBER(H1911),"MATCHED","MISSING WHARTON"))</x:f>
        <x:v>MISSING OEWS</x:v>
      </x:c>
    </x:row>
    <x:row r="1912">
      <x:c r="A1912" t="str">
        <x:v>42</x:v>
      </x:c>
      <x:c r="B1912" t="str">
        <x:v>Wholesale Trade</x:v>
      </x:c>
      <x:c r="C1912" t="str">
        <x:v>49-2092</x:v>
      </x:c>
      <x:c r="D1912" t="str">
        <x:v>Electric Motor, Power Tool, and Related Repairers</x:v>
      </x:c>
      <x:c r="E1912" s="22" t="n">
        <x:v>5390</x:v>
      </x:c>
      <x:c r="F1912" s="22" t="n">
        <x:v>60000</x:v>
      </x:c>
      <x:c r="G1912" s="22" t="n">
        <x:f>IF(OR(E1912="",F1912=""),"",E1912*F1912)</x:f>
        <x:v>323400000</x:v>
      </x:c>
      <x:c r="H1912" s="36" t="n">
        <x:v>0.0667</x:v>
      </x:c>
      <x:c r="I1912" s="22" t="n">
        <x:f>IF(G1912="","",IF(ISNUMBER(H1912),G1912,""))</x:f>
        <x:v>323400000</x:v>
      </x:c>
      <x:c r="J1912" s="22" t="n">
        <x:f>IF(I1912="","",I1912*H1912)</x:f>
        <x:v>21570780</x:v>
      </x:c>
      <x:c r="K1912" t="str">
        <x:f>IF(G1912="","MISSING OEWS",IF(ISNUMBER(H1912),"MATCHED","MISSING WHARTON"))</x:f>
        <x:v>MATCHED</x:v>
      </x:c>
    </x:row>
    <x:row r="1913">
      <x:c r="A1913" t="str">
        <x:v>42</x:v>
      </x:c>
      <x:c r="B1913" t="str">
        <x:v>Wholesale Trade</x:v>
      </x:c>
      <x:c r="C1913" t="str">
        <x:v>49-2093</x:v>
      </x:c>
      <x:c r="D1913" t="str">
        <x:v>Electrical and Electronics Installers and Repairers, Transportation Equipment</x:v>
      </x:c>
      <x:c r="E1913" s="22" t="n">
        <x:v>220</x:v>
      </x:c>
      <x:c r="F1913" s="22" t="n">
        <x:v>75510</x:v>
      </x:c>
      <x:c r="G1913" s="22" t="n">
        <x:f>IF(OR(E1913="",F1913=""),"",E1913*F1913)</x:f>
        <x:v>16612200</x:v>
      </x:c>
      <x:c r="H1913" s="36" t="n">
        <x:v>0.20329999999999998</x:v>
      </x:c>
      <x:c r="I1913" s="22" t="n">
        <x:f>IF(G1913="","",IF(ISNUMBER(H1913),G1913,""))</x:f>
        <x:v>16612200</x:v>
      </x:c>
      <x:c r="J1913" s="22" t="n">
        <x:f>IF(I1913="","",I1913*H1913)</x:f>
        <x:v>3377260.26</x:v>
      </x:c>
      <x:c r="K1913" t="str">
        <x:f>IF(G1913="","MISSING OEWS",IF(ISNUMBER(H1913),"MATCHED","MISSING WHARTON"))</x:f>
        <x:v>MATCHED</x:v>
      </x:c>
    </x:row>
    <x:row r="1914">
      <x:c r="A1914" t="str">
        <x:v>42</x:v>
      </x:c>
      <x:c r="B1914" t="str">
        <x:v>Wholesale Trade</x:v>
      </x:c>
      <x:c r="C1914" t="str">
        <x:v>49-2094</x:v>
      </x:c>
      <x:c r="D1914" t="str">
        <x:v>Electrical and Electronics Repairers, Commercial and Industrial Equipment</x:v>
      </x:c>
      <x:c r="E1914" s="22" t="n">
        <x:v>6510</x:v>
      </x:c>
      <x:c r="F1914" s="22" t="n">
        <x:v>67770</x:v>
      </x:c>
      <x:c r="G1914" s="22" t="n">
        <x:f>IF(OR(E1914="",F1914=""),"",E1914*F1914)</x:f>
        <x:v>441182700</x:v>
      </x:c>
      <x:c r="H1914" s="36" t="n">
        <x:v>0.19</x:v>
      </x:c>
      <x:c r="I1914" s="22" t="n">
        <x:f>IF(G1914="","",IF(ISNUMBER(H1914),G1914,""))</x:f>
        <x:v>441182700</x:v>
      </x:c>
      <x:c r="J1914" s="22" t="n">
        <x:f>IF(I1914="","",I1914*H1914)</x:f>
        <x:v>83824713</x:v>
      </x:c>
      <x:c r="K1914" t="str">
        <x:f>IF(G1914="","MISSING OEWS",IF(ISNUMBER(H1914),"MATCHED","MISSING WHARTON"))</x:f>
        <x:v>MATCHED</x:v>
      </x:c>
    </x:row>
    <x:row r="1915">
      <x:c r="A1915" t="str">
        <x:v>42</x:v>
      </x:c>
      <x:c r="B1915" t="str">
        <x:v>Wholesale Trade</x:v>
      </x:c>
      <x:c r="C1915" t="str">
        <x:v>49-2095</x:v>
      </x:c>
      <x:c r="D1915" t="str">
        <x:v>Electrical and Electronics Repairers, Powerhouse, Substation, and Relay</x:v>
      </x:c>
      <x:c r="E1915" s="22" t="n">
        <x:v>150</x:v>
      </x:c>
      <x:c r="F1915" s="22" t="n">
        <x:v>57790</x:v>
      </x:c>
      <x:c r="G1915" s="22" t="n">
        <x:f>IF(OR(E1915="",F1915=""),"",E1915*F1915)</x:f>
        <x:v>8668500</x:v>
      </x:c>
      <x:c r="H1915" s="36" t="n">
        <x:v>0.22190000000000001</x:v>
      </x:c>
      <x:c r="I1915" s="22" t="n">
        <x:f>IF(G1915="","",IF(ISNUMBER(H1915),G1915,""))</x:f>
        <x:v>8668500</x:v>
      </x:c>
      <x:c r="J1915" s="22" t="n">
        <x:f>IF(I1915="","",I1915*H1915)</x:f>
        <x:v>1923540.1500000001</x:v>
      </x:c>
      <x:c r="K1915" t="str">
        <x:f>IF(G1915="","MISSING OEWS",IF(ISNUMBER(H1915),"MATCHED","MISSING WHARTON"))</x:f>
        <x:v>MATCHED</x:v>
      </x:c>
    </x:row>
    <x:row r="1916">
      <x:c r="A1916" t="str">
        <x:v>42</x:v>
      </x:c>
      <x:c r="B1916" t="str">
        <x:v>Wholesale Trade</x:v>
      </x:c>
      <x:c r="C1916" t="str">
        <x:v>49-2096</x:v>
      </x:c>
      <x:c r="D1916" t="str">
        <x:v>Electronic Equipment Installers and Repairers, Motor Vehicles</x:v>
      </x:c>
      <x:c r="E1916" s="22" t="n">
        <x:v>530</x:v>
      </x:c>
      <x:c r="F1916" s="22" t="n">
        <x:v>48850</x:v>
      </x:c>
      <x:c r="G1916" s="22" t="n">
        <x:f>IF(OR(E1916="",F1916=""),"",E1916*F1916)</x:f>
        <x:v>25890500</x:v>
      </x:c>
      <x:c r="H1916" s="36" t="n">
        <x:v>0.1583</x:v>
      </x:c>
      <x:c r="I1916" s="22" t="n">
        <x:f>IF(G1916="","",IF(ISNUMBER(H1916),G1916,""))</x:f>
        <x:v>25890500</x:v>
      </x:c>
      <x:c r="J1916" s="22" t="n">
        <x:f>IF(I1916="","",I1916*H1916)</x:f>
        <x:v>4098466.15</x:v>
      </x:c>
      <x:c r="K1916" t="str">
        <x:f>IF(G1916="","MISSING OEWS",IF(ISNUMBER(H1916),"MATCHED","MISSING WHARTON"))</x:f>
        <x:v>MATCHED</x:v>
      </x:c>
    </x:row>
    <x:row r="1917">
      <x:c r="A1917" t="str">
        <x:v>42</x:v>
      </x:c>
      <x:c r="B1917" t="str">
        <x:v>Wholesale Trade</x:v>
      </x:c>
      <x:c r="C1917" t="str">
        <x:v>49-2097</x:v>
      </x:c>
      <x:c r="D1917" t="str">
        <x:v>Audiovisual Equipment Installers and Repairers</x:v>
      </x:c>
      <x:c r="E1917" s="22" t="n">
        <x:v>1360</x:v>
      </x:c>
      <x:c r="F1917" s="22" t="n">
        <x:v>58360</x:v>
      </x:c>
      <x:c r="G1917" s="22" t="n">
        <x:f>IF(OR(E1917="",F1917=""),"",E1917*F1917)</x:f>
        <x:v>79369600</x:v>
      </x:c>
      <x:c r="H1917" s="36" t="n">
        <x:v>0.2591</x:v>
      </x:c>
      <x:c r="I1917" s="22" t="n">
        <x:f>IF(G1917="","",IF(ISNUMBER(H1917),G1917,""))</x:f>
        <x:v>79369600</x:v>
      </x:c>
      <x:c r="J1917" s="22" t="n">
        <x:f>IF(I1917="","",I1917*H1917)</x:f>
        <x:v>20564663.36</x:v>
      </x:c>
      <x:c r="K1917" t="str">
        <x:f>IF(G1917="","MISSING OEWS",IF(ISNUMBER(H1917),"MATCHED","MISSING WHARTON"))</x:f>
        <x:v>MATCHED</x:v>
      </x:c>
    </x:row>
    <x:row r="1918">
      <x:c r="A1918" t="str">
        <x:v>42</x:v>
      </x:c>
      <x:c r="B1918" t="str">
        <x:v>Wholesale Trade</x:v>
      </x:c>
      <x:c r="C1918" t="str">
        <x:v>49-2098</x:v>
      </x:c>
      <x:c r="D1918" t="str">
        <x:v>Security and Fire Alarm Systems Installers</x:v>
      </x:c>
      <x:c r="E1918" s="22" t="n">
        <x:v>4980</x:v>
      </x:c>
      <x:c r="F1918" s="22" t="n">
        <x:v>58090</x:v>
      </x:c>
      <x:c r="G1918" s="22" t="n">
        <x:f>IF(OR(E1918="",F1918=""),"",E1918*F1918)</x:f>
        <x:v>289288200</x:v>
      </x:c>
      <x:c r="H1918" s="36" t="n">
        <x:v>0.22190000000000001</x:v>
      </x:c>
      <x:c r="I1918" s="22" t="n">
        <x:f>IF(G1918="","",IF(ISNUMBER(H1918),G1918,""))</x:f>
        <x:v>289288200</x:v>
      </x:c>
      <x:c r="J1918" s="22" t="n">
        <x:f>IF(I1918="","",I1918*H1918)</x:f>
        <x:v>64193051.580000006</x:v>
      </x:c>
      <x:c r="K1918" t="str">
        <x:f>IF(G1918="","MISSING OEWS",IF(ISNUMBER(H1918),"MATCHED","MISSING WHARTON"))</x:f>
        <x:v>MATCHED</x:v>
      </x:c>
    </x:row>
    <x:row r="1919">
      <x:c r="A1919" t="str">
        <x:v>42</x:v>
      </x:c>
      <x:c r="B1919" t="str">
        <x:v>Wholesale Trade</x:v>
      </x:c>
      <x:c r="C1919" t="str">
        <x:v>49-3011</x:v>
      </x:c>
      <x:c r="D1919" t="str">
        <x:v>Aircraft Mechanics and Service Technicians</x:v>
      </x:c>
      <x:c r="E1919" s="22" t="n">
        <x:v>1670</x:v>
      </x:c>
      <x:c r="F1919" s="22" t="n">
        <x:v>68010</x:v>
      </x:c>
      <x:c r="G1919" s="22" t="n">
        <x:f>IF(OR(E1919="",F1919=""),"",E1919*F1919)</x:f>
        <x:v>113576700</x:v>
      </x:c>
      <x:c r="H1919" s="36" t="n">
        <x:v>0.0434</x:v>
      </x:c>
      <x:c r="I1919" s="22" t="n">
        <x:f>IF(G1919="","",IF(ISNUMBER(H1919),G1919,""))</x:f>
        <x:v>113576700</x:v>
      </x:c>
      <x:c r="J1919" s="22" t="n">
        <x:f>IF(I1919="","",I1919*H1919)</x:f>
        <x:v>4929228.78</x:v>
      </x:c>
      <x:c r="K1919" t="str">
        <x:f>IF(G1919="","MISSING OEWS",IF(ISNUMBER(H1919),"MATCHED","MISSING WHARTON"))</x:f>
        <x:v>MATCHED</x:v>
      </x:c>
    </x:row>
    <x:row r="1920">
      <x:c r="A1920" t="str">
        <x:v>42</x:v>
      </x:c>
      <x:c r="B1920" t="str">
        <x:v>Wholesale Trade</x:v>
      </x:c>
      <x:c r="C1920" t="str">
        <x:v>49-3021</x:v>
      </x:c>
      <x:c r="D1920" t="str">
        <x:v>Automotive Body and Related Repairers</x:v>
      </x:c>
      <x:c r="E1920" s="22" t="n">
        <x:v>3260</x:v>
      </x:c>
      <x:c r="F1920" s="22" t="n">
        <x:v>56910</x:v>
      </x:c>
      <x:c r="G1920" s="22" t="n">
        <x:f>IF(OR(E1920="",F1920=""),"",E1920*F1920)</x:f>
        <x:v>185526600</x:v>
      </x:c>
      <x:c r="H1920" s="36" t="n">
        <x:v>0.027999999999999997</x:v>
      </x:c>
      <x:c r="I1920" s="22" t="n">
        <x:f>IF(G1920="","",IF(ISNUMBER(H1920),G1920,""))</x:f>
        <x:v>185526600</x:v>
      </x:c>
      <x:c r="J1920" s="22" t="n">
        <x:f>IF(I1920="","",I1920*H1920)</x:f>
        <x:v>5194744.8</x:v>
      </x:c>
      <x:c r="K1920" t="str">
        <x:f>IF(G1920="","MISSING OEWS",IF(ISNUMBER(H1920),"MATCHED","MISSING WHARTON"))</x:f>
        <x:v>MATCHED</x:v>
      </x:c>
    </x:row>
    <x:row r="1921">
      <x:c r="A1921" t="str">
        <x:v>42</x:v>
      </x:c>
      <x:c r="B1921" t="str">
        <x:v>Wholesale Trade</x:v>
      </x:c>
      <x:c r="C1921" t="str">
        <x:v>49-3022</x:v>
      </x:c>
      <x:c r="D1921" t="str">
        <x:v>Automotive Glass Installers and Repairers</x:v>
      </x:c>
      <x:c r="E1921" s="22" t="n">
        <x:v>610</x:v>
      </x:c>
      <x:c r="F1921" s="22" t="n">
        <x:v>51130</x:v>
      </x:c>
      <x:c r="G1921" s="22" t="n">
        <x:f>IF(OR(E1921="",F1921=""),"",E1921*F1921)</x:f>
        <x:v>31189300</x:v>
      </x:c>
      <x:c r="H1921" s="36" t="n">
        <x:v>0</x:v>
      </x:c>
      <x:c r="I1921" s="22" t="n">
        <x:f>IF(G1921="","",IF(ISNUMBER(H1921),G1921,""))</x:f>
        <x:v>31189300</x:v>
      </x:c>
      <x:c r="J1921" s="22" t="n">
        <x:f>IF(I1921="","",I1921*H1921)</x:f>
        <x:v>0</x:v>
      </x:c>
      <x:c r="K1921" t="str">
        <x:f>IF(G1921="","MISSING OEWS",IF(ISNUMBER(H1921),"MATCHED","MISSING WHARTON"))</x:f>
        <x:v>MATCHED</x:v>
      </x:c>
    </x:row>
    <x:row r="1922">
      <x:c r="A1922" t="str">
        <x:v>42</x:v>
      </x:c>
      <x:c r="B1922" t="str">
        <x:v>Wholesale Trade</x:v>
      </x:c>
      <x:c r="C1922" t="str">
        <x:v>49-3023</x:v>
      </x:c>
      <x:c r="D1922" t="str">
        <x:v>Automotive Service Technicians and Mechanics</x:v>
      </x:c>
      <x:c r="E1922" s="22" t="n">
        <x:v>17510</x:v>
      </x:c>
      <x:c r="F1922" s="22" t="n">
        <x:v>58110</x:v>
      </x:c>
      <x:c r="G1922" s="22" t="n">
        <x:f>IF(OR(E1922="",F1922=""),"",E1922*F1922)</x:f>
        <x:v>1017506100</x:v>
      </x:c>
      <x:c r="H1922" s="36" t="n">
        <x:v>0.0233</x:v>
      </x:c>
      <x:c r="I1922" s="22" t="n">
        <x:f>IF(G1922="","",IF(ISNUMBER(H1922),G1922,""))</x:f>
        <x:v>1017506100</x:v>
      </x:c>
      <x:c r="J1922" s="22" t="n">
        <x:f>IF(I1922="","",I1922*H1922)</x:f>
        <x:v>23707892.130000003</x:v>
      </x:c>
      <x:c r="K1922" t="str">
        <x:f>IF(G1922="","MISSING OEWS",IF(ISNUMBER(H1922),"MATCHED","MISSING WHARTON"))</x:f>
        <x:v>MATCHED</x:v>
      </x:c>
    </x:row>
    <x:row r="1923">
      <x:c r="A1923" t="str">
        <x:v>42</x:v>
      </x:c>
      <x:c r="B1923" t="str">
        <x:v>Wholesale Trade</x:v>
      </x:c>
      <x:c r="C1923" t="str">
        <x:v>49-3031</x:v>
      </x:c>
      <x:c r="D1923" t="str">
        <x:v>Bus and Truck Mechanics and Diesel Engine Specialists</x:v>
      </x:c>
      <x:c r="E1923" s="22" t="n">
        <x:v>40720</x:v>
      </x:c>
      <x:c r="F1923" s="22" t="n">
        <x:v>65870</x:v>
      </x:c>
      <x:c r="G1923" s="22" t="n">
        <x:f>IF(OR(E1923="",F1923=""),"",E1923*F1923)</x:f>
        <x:v>2682226400</x:v>
      </x:c>
      <x:c r="H1923" s="36" t="n">
        <x:v>0</x:v>
      </x:c>
      <x:c r="I1923" s="22" t="n">
        <x:f>IF(G1923="","",IF(ISNUMBER(H1923),G1923,""))</x:f>
        <x:v>2682226400</x:v>
      </x:c>
      <x:c r="J1923" s="22" t="n">
        <x:f>IF(I1923="","",I1923*H1923)</x:f>
        <x:v>0</x:v>
      </x:c>
      <x:c r="K1923" t="str">
        <x:f>IF(G1923="","MISSING OEWS",IF(ISNUMBER(H1923),"MATCHED","MISSING WHARTON"))</x:f>
        <x:v>MATCHED</x:v>
      </x:c>
    </x:row>
    <x:row r="1924">
      <x:c r="A1924" t="str">
        <x:v>42</x:v>
      </x:c>
      <x:c r="B1924" t="str">
        <x:v>Wholesale Trade</x:v>
      </x:c>
      <x:c r="C1924" t="str">
        <x:v>49-3041</x:v>
      </x:c>
      <x:c r="D1924" t="str">
        <x:v>Farm Equipment Mechanics and Service Technicians</x:v>
      </x:c>
      <x:c r="E1924" s="22" t="n">
        <x:v>28490</x:v>
      </x:c>
      <x:c r="F1924" s="22" t="n">
        <x:v>58800</x:v>
      </x:c>
      <x:c r="G1924" s="22" t="n">
        <x:f>IF(OR(E1924="",F1924=""),"",E1924*F1924)</x:f>
        <x:v>1675212000</x:v>
      </x:c>
      <x:c r="H1924" s="36" t="n">
        <x:v>0.13570000000000002</x:v>
      </x:c>
      <x:c r="I1924" s="22" t="n">
        <x:f>IF(G1924="","",IF(ISNUMBER(H1924),G1924,""))</x:f>
        <x:v>1675212000</x:v>
      </x:c>
      <x:c r="J1924" s="22" t="n">
        <x:f>IF(I1924="","",I1924*H1924)</x:f>
        <x:v>227326268.40000004</x:v>
      </x:c>
      <x:c r="K1924" t="str">
        <x:f>IF(G1924="","MISSING OEWS",IF(ISNUMBER(H1924),"MATCHED","MISSING WHARTON"))</x:f>
        <x:v>MATCHED</x:v>
      </x:c>
    </x:row>
    <x:row r="1925">
      <x:c r="A1925" t="str">
        <x:v>42</x:v>
      </x:c>
      <x:c r="B1925" t="str">
        <x:v>Wholesale Trade</x:v>
      </x:c>
      <x:c r="C1925" t="str">
        <x:v>49-3042</x:v>
      </x:c>
      <x:c r="D1925" t="str">
        <x:v>Mobile Heavy Equipment Mechanics, Except Engines</x:v>
      </x:c>
      <x:c r="E1925" s="22" t="n">
        <x:v>49650</x:v>
      </x:c>
      <x:c r="F1925" s="22" t="n">
        <x:v>70850</x:v>
      </x:c>
      <x:c r="G1925" s="22" t="n">
        <x:f>IF(OR(E1925="",F1925=""),"",E1925*F1925)</x:f>
        <x:v>3517702500</x:v>
      </x:c>
      <x:c r="H1925" s="36" t="n">
        <x:v>0.1425</x:v>
      </x:c>
      <x:c r="I1925" s="22" t="n">
        <x:f>IF(G1925="","",IF(ISNUMBER(H1925),G1925,""))</x:f>
        <x:v>3517702500</x:v>
      </x:c>
      <x:c r="J1925" s="22" t="n">
        <x:f>IF(I1925="","",I1925*H1925)</x:f>
        <x:v>501272606.24999994</x:v>
      </x:c>
      <x:c r="K1925" t="str">
        <x:f>IF(G1925="","MISSING OEWS",IF(ISNUMBER(H1925),"MATCHED","MISSING WHARTON"))</x:f>
        <x:v>MATCHED</x:v>
      </x:c>
    </x:row>
    <x:row r="1926">
      <x:c r="A1926" t="str">
        <x:v>42</x:v>
      </x:c>
      <x:c r="B1926" t="str">
        <x:v>Wholesale Trade</x:v>
      </x:c>
      <x:c r="C1926" t="str">
        <x:v>49-3051</x:v>
      </x:c>
      <x:c r="D1926" t="str">
        <x:v>Motorboat Mechanics and Service Technicians</x:v>
      </x:c>
      <x:c r="E1926" s="22" t="n">
        <x:v>640</x:v>
      </x:c>
      <x:c r="F1926" s="22" t="n">
        <x:v>64890</x:v>
      </x:c>
      <x:c r="G1926" s="22" t="n">
        <x:f>IF(OR(E1926="",F1926=""),"",E1926*F1926)</x:f>
        <x:v>41529600</x:v>
      </x:c>
      <x:c r="H1926" s="36" t="n">
        <x:v>0.0731</x:v>
      </x:c>
      <x:c r="I1926" s="22" t="n">
        <x:f>IF(G1926="","",IF(ISNUMBER(H1926),G1926,""))</x:f>
        <x:v>41529600</x:v>
      </x:c>
      <x:c r="J1926" s="22" t="n">
        <x:f>IF(I1926="","",I1926*H1926)</x:f>
        <x:v>3035813.76</x:v>
      </x:c>
      <x:c r="K1926" t="str">
        <x:f>IF(G1926="","MISSING OEWS",IF(ISNUMBER(H1926),"MATCHED","MISSING WHARTON"))</x:f>
        <x:v>MATCHED</x:v>
      </x:c>
    </x:row>
    <x:row r="1927">
      <x:c r="A1927" t="str">
        <x:v>42</x:v>
      </x:c>
      <x:c r="B1927" t="str">
        <x:v>Wholesale Trade</x:v>
      </x:c>
      <x:c r="C1927" t="str">
        <x:v>49-3053</x:v>
      </x:c>
      <x:c r="D1927" t="str">
        <x:v>Outdoor Power Equipment and Other Small Engine Mechanics</x:v>
      </x:c>
      <x:c r="E1927" s="22" t="n">
        <x:v>2400</x:v>
      </x:c>
      <x:c r="F1927" s="22" t="n">
        <x:v>51170</x:v>
      </x:c>
      <x:c r="G1927" s="22" t="n">
        <x:f>IF(OR(E1927="",F1927=""),"",E1927*F1927)</x:f>
        <x:v>122808000</x:v>
      </x:c>
      <x:c r="H1927" s="36" t="n">
        <x:v>0.11789999999999999</x:v>
      </x:c>
      <x:c r="I1927" s="22" t="n">
        <x:f>IF(G1927="","",IF(ISNUMBER(H1927),G1927,""))</x:f>
        <x:v>122808000</x:v>
      </x:c>
      <x:c r="J1927" s="22" t="n">
        <x:f>IF(I1927="","",I1927*H1927)</x:f>
        <x:v>14479063.2</x:v>
      </x:c>
      <x:c r="K1927" t="str">
        <x:f>IF(G1927="","MISSING OEWS",IF(ISNUMBER(H1927),"MATCHED","MISSING WHARTON"))</x:f>
        <x:v>MATCHED</x:v>
      </x:c>
    </x:row>
    <x:row r="1928">
      <x:c r="A1928" t="str">
        <x:v>42</x:v>
      </x:c>
      <x:c r="B1928" t="str">
        <x:v>Wholesale Trade</x:v>
      </x:c>
      <x:c r="C1928" t="str">
        <x:v>49-3091</x:v>
      </x:c>
      <x:c r="D1928" t="str">
        <x:v>Bicycle Repairers</x:v>
      </x:c>
      <x:c r="E1928" s="22" t="n">
        <x:v>210</x:v>
      </x:c>
      <x:c r="F1928" s="22" t="n">
        <x:v>41410</x:v>
      </x:c>
      <x:c r="G1928" s="22" t="n">
        <x:f>IF(OR(E1928="",F1928=""),"",E1928*F1928)</x:f>
        <x:v>8696100</x:v>
      </x:c>
      <x:c r="H1928" s="36" t="n">
        <x:v>0.0594</x:v>
      </x:c>
      <x:c r="I1928" s="22" t="n">
        <x:f>IF(G1928="","",IF(ISNUMBER(H1928),G1928,""))</x:f>
        <x:v>8696100</x:v>
      </x:c>
      <x:c r="J1928" s="22" t="n">
        <x:f>IF(I1928="","",I1928*H1928)</x:f>
        <x:v>516548.34</x:v>
      </x:c>
      <x:c r="K1928" t="str">
        <x:f>IF(G1928="","MISSING OEWS",IF(ISNUMBER(H1928),"MATCHED","MISSING WHARTON"))</x:f>
        <x:v>MATCHED</x:v>
      </x:c>
    </x:row>
    <x:row r="1929">
      <x:c r="A1929" t="str">
        <x:v>42</x:v>
      </x:c>
      <x:c r="B1929" t="str">
        <x:v>Wholesale Trade</x:v>
      </x:c>
      <x:c r="C1929" t="str">
        <x:v>49-3092</x:v>
      </x:c>
      <x:c r="D1929" t="str">
        <x:v>Recreational Vehicle Service Technicians</x:v>
      </x:c>
      <x:c r="E1929" s="22" t="n">
        <x:v>520</x:v>
      </x:c>
      <x:c r="F1929" s="22" t="n">
        <x:v>53210</x:v>
      </x:c>
      <x:c r="G1929" s="22" t="n">
        <x:f>IF(OR(E1929="",F1929=""),"",E1929*F1929)</x:f>
        <x:v>27669200</x:v>
      </x:c>
      <x:c r="H1929" s="36" t="n">
        <x:v>0</x:v>
      </x:c>
      <x:c r="I1929" s="22" t="n">
        <x:f>IF(G1929="","",IF(ISNUMBER(H1929),G1929,""))</x:f>
        <x:v>27669200</x:v>
      </x:c>
      <x:c r="J1929" s="22" t="n">
        <x:f>IF(I1929="","",I1929*H1929)</x:f>
        <x:v>0</x:v>
      </x:c>
      <x:c r="K1929" t="str">
        <x:f>IF(G1929="","MISSING OEWS",IF(ISNUMBER(H1929),"MATCHED","MISSING WHARTON"))</x:f>
        <x:v>MATCHED</x:v>
      </x:c>
    </x:row>
    <x:row r="1930">
      <x:c r="A1930" t="str">
        <x:v>42</x:v>
      </x:c>
      <x:c r="B1930" t="str">
        <x:v>Wholesale Trade</x:v>
      </x:c>
      <x:c r="C1930" t="str">
        <x:v>49-3093</x:v>
      </x:c>
      <x:c r="D1930" t="str">
        <x:v>Tire Repairers and Changers</x:v>
      </x:c>
      <x:c r="E1930" s="22" t="n">
        <x:v>5160</x:v>
      </x:c>
      <x:c r="F1930" s="22" t="n">
        <x:v>42190</x:v>
      </x:c>
      <x:c r="G1930" s="22" t="n">
        <x:f>IF(OR(E1930="",F1930=""),"",E1930*F1930)</x:f>
        <x:v>217700400</x:v>
      </x:c>
      <x:c r="H1930" s="36" t="n">
        <x:v>0</x:v>
      </x:c>
      <x:c r="I1930" s="22" t="n">
        <x:f>IF(G1930="","",IF(ISNUMBER(H1930),G1930,""))</x:f>
        <x:v>217700400</x:v>
      </x:c>
      <x:c r="J1930" s="22" t="n">
        <x:f>IF(I1930="","",I1930*H1930)</x:f>
        <x:v>0</x:v>
      </x:c>
      <x:c r="K1930" t="str">
        <x:f>IF(G1930="","MISSING OEWS",IF(ISNUMBER(H1930),"MATCHED","MISSING WHARTON"))</x:f>
        <x:v>MATCHED</x:v>
      </x:c>
    </x:row>
    <x:row r="1931">
      <x:c r="A1931" t="str">
        <x:v>42</x:v>
      </x:c>
      <x:c r="B1931" t="str">
        <x:v>Wholesale Trade</x:v>
      </x:c>
      <x:c r="C1931" t="str">
        <x:v>49-9011</x:v>
      </x:c>
      <x:c r="D1931" t="str">
        <x:v>Mechanical Door Repairers</x:v>
      </x:c>
      <x:c r="E1931" s="22" t="n">
        <x:v>750</x:v>
      </x:c>
      <x:c r="F1931" s="22" t="n">
        <x:v>61370</x:v>
      </x:c>
      <x:c r="G1931" s="22" t="n">
        <x:f>IF(OR(E1931="",F1931=""),"",E1931*F1931)</x:f>
        <x:v>46027500</x:v>
      </x:c>
      <x:c r="H1931" s="36" t="n">
        <x:v>0.076</x:v>
      </x:c>
      <x:c r="I1931" s="22" t="n">
        <x:f>IF(G1931="","",IF(ISNUMBER(H1931),G1931,""))</x:f>
        <x:v>46027500</x:v>
      </x:c>
      <x:c r="J1931" s="22" t="n">
        <x:f>IF(I1931="","",I1931*H1931)</x:f>
        <x:v>3498090</x:v>
      </x:c>
      <x:c r="K1931" t="str">
        <x:f>IF(G1931="","MISSING OEWS",IF(ISNUMBER(H1931),"MATCHED","MISSING WHARTON"))</x:f>
        <x:v>MATCHED</x:v>
      </x:c>
    </x:row>
    <x:row r="1932">
      <x:c r="A1932" t="str">
        <x:v>42</x:v>
      </x:c>
      <x:c r="B1932" t="str">
        <x:v>Wholesale Trade</x:v>
      </x:c>
      <x:c r="C1932" t="str">
        <x:v>49-9012</x:v>
      </x:c>
      <x:c r="D1932" t="str">
        <x:v>Control and Valve Installers and Repairers, Except Mechanical Door</x:v>
      </x:c>
      <x:c r="E1932" s="22" t="n">
        <x:v>2890</x:v>
      </x:c>
      <x:c r="F1932" s="22" t="n">
        <x:v>62160</x:v>
      </x:c>
      <x:c r="G1932" s="22" t="n">
        <x:f>IF(OR(E1932="",F1932=""),"",E1932*F1932)</x:f>
        <x:v>179642400</x:v>
      </x:c>
      <x:c r="H1932" s="36" t="n">
        <x:v>0.0731</x:v>
      </x:c>
      <x:c r="I1932" s="22" t="n">
        <x:f>IF(G1932="","",IF(ISNUMBER(H1932),G1932,""))</x:f>
        <x:v>179642400</x:v>
      </x:c>
      <x:c r="J1932" s="22" t="n">
        <x:f>IF(I1932="","",I1932*H1932)</x:f>
        <x:v>13131859.44</x:v>
      </x:c>
      <x:c r="K1932" t="str">
        <x:f>IF(G1932="","MISSING OEWS",IF(ISNUMBER(H1932),"MATCHED","MISSING WHARTON"))</x:f>
        <x:v>MATCHED</x:v>
      </x:c>
    </x:row>
    <x:row r="1933">
      <x:c r="A1933" t="str">
        <x:v>42</x:v>
      </x:c>
      <x:c r="B1933" t="str">
        <x:v>Wholesale Trade</x:v>
      </x:c>
      <x:c r="C1933" t="str">
        <x:v>49-9021</x:v>
      </x:c>
      <x:c r="D1933" t="str">
        <x:v>Heating, Air Conditioning, and Refrigeration Mechanics and Installers</x:v>
      </x:c>
      <x:c r="E1933" s="22" t="n">
        <x:v>14990</x:v>
      </x:c>
      <x:c r="F1933" s="22" t="n">
        <x:v>73550</x:v>
      </x:c>
      <x:c r="G1933" s="22" t="n">
        <x:f>IF(OR(E1933="",F1933=""),"",E1933*F1933)</x:f>
        <x:v>1102514500</x:v>
      </x:c>
      <x:c r="H1933" s="36" t="n">
        <x:v>0.0867</x:v>
      </x:c>
      <x:c r="I1933" s="22" t="n">
        <x:f>IF(G1933="","",IF(ISNUMBER(H1933),G1933,""))</x:f>
        <x:v>1102514500</x:v>
      </x:c>
      <x:c r="J1933" s="22" t="n">
        <x:f>IF(I1933="","",I1933*H1933)</x:f>
        <x:v>95588007.15</x:v>
      </x:c>
      <x:c r="K1933" t="str">
        <x:f>IF(G1933="","MISSING OEWS",IF(ISNUMBER(H1933),"MATCHED","MISSING WHARTON"))</x:f>
        <x:v>MATCHED</x:v>
      </x:c>
    </x:row>
    <x:row r="1934">
      <x:c r="A1934" t="str">
        <x:v>42</x:v>
      </x:c>
      <x:c r="B1934" t="str">
        <x:v>Wholesale Trade</x:v>
      </x:c>
      <x:c r="C1934" t="str">
        <x:v>49-9031</x:v>
      </x:c>
      <x:c r="D1934" t="str">
        <x:v>Home Appliance Repairers</x:v>
      </x:c>
      <x:c r="E1934" s="22" t="n">
        <x:v>3490</x:v>
      </x:c>
      <x:c r="F1934" s="22" t="n">
        <x:v>61380</x:v>
      </x:c>
      <x:c r="G1934" s="22" t="n">
        <x:f>IF(OR(E1934="",F1934=""),"",E1934*F1934)</x:f>
        <x:v>214216200</x:v>
      </x:c>
      <x:c r="H1934" s="36" t="n">
        <x:v>0.1226</x:v>
      </x:c>
      <x:c r="I1934" s="22" t="n">
        <x:f>IF(G1934="","",IF(ISNUMBER(H1934),G1934,""))</x:f>
        <x:v>214216200</x:v>
      </x:c>
      <x:c r="J1934" s="22" t="n">
        <x:f>IF(I1934="","",I1934*H1934)</x:f>
        <x:v>26262906.12</x:v>
      </x:c>
      <x:c r="K1934" t="str">
        <x:f>IF(G1934="","MISSING OEWS",IF(ISNUMBER(H1934),"MATCHED","MISSING WHARTON"))</x:f>
        <x:v>MATCHED</x:v>
      </x:c>
    </x:row>
    <x:row r="1935">
      <x:c r="A1935" t="str">
        <x:v>42</x:v>
      </x:c>
      <x:c r="B1935" t="str">
        <x:v>Wholesale Trade</x:v>
      </x:c>
      <x:c r="C1935" t="str">
        <x:v>49-9041</x:v>
      </x:c>
      <x:c r="D1935" t="str">
        <x:v>Industrial Machinery Mechanics</x:v>
      </x:c>
      <x:c r="E1935" s="22" t="n">
        <x:v>63820</x:v>
      </x:c>
      <x:c r="F1935" s="22" t="n">
        <x:v>66550</x:v>
      </x:c>
      <x:c r="G1935" s="22" t="n">
        <x:f>IF(OR(E1935="",F1935=""),"",E1935*F1935)</x:f>
        <x:v>4247221000</x:v>
      </x:c>
      <x:c r="H1935" s="36" t="n">
        <x:v>0.25</x:v>
      </x:c>
      <x:c r="I1935" s="22" t="n">
        <x:f>IF(G1935="","",IF(ISNUMBER(H1935),G1935,""))</x:f>
        <x:v>4247221000</x:v>
      </x:c>
      <x:c r="J1935" s="22" t="n">
        <x:f>IF(I1935="","",I1935*H1935)</x:f>
        <x:v>1061805250</x:v>
      </x:c>
      <x:c r="K1935" t="str">
        <x:f>IF(G1935="","MISSING OEWS",IF(ISNUMBER(H1935),"MATCHED","MISSING WHARTON"))</x:f>
        <x:v>MATCHED</x:v>
      </x:c>
    </x:row>
    <x:row r="1936">
      <x:c r="A1936" t="str">
        <x:v>42</x:v>
      </x:c>
      <x:c r="B1936" t="str">
        <x:v>Wholesale Trade</x:v>
      </x:c>
      <x:c r="C1936" t="str">
        <x:v>49-9043</x:v>
      </x:c>
      <x:c r="D1936" t="str">
        <x:v>Maintenance Workers, Machinery</x:v>
      </x:c>
      <x:c r="E1936" s="22" t="n">
        <x:v>5730</x:v>
      </x:c>
      <x:c r="F1936" s="22" t="n">
        <x:v>58930</x:v>
      </x:c>
      <x:c r="G1936" s="22" t="n">
        <x:f>IF(OR(E1936="",F1936=""),"",E1936*F1936)</x:f>
        <x:v>337668900</x:v>
      </x:c>
      <x:c r="H1936" s="36" t="n">
        <x:v>0.0528</x:v>
      </x:c>
      <x:c r="I1936" s="22" t="n">
        <x:f>IF(G1936="","",IF(ISNUMBER(H1936),G1936,""))</x:f>
        <x:v>337668900</x:v>
      </x:c>
      <x:c r="J1936" s="22" t="n">
        <x:f>IF(I1936="","",I1936*H1936)</x:f>
        <x:v>17828917.919999998</x:v>
      </x:c>
      <x:c r="K1936" t="str">
        <x:f>IF(G1936="","MISSING OEWS",IF(ISNUMBER(H1936),"MATCHED","MISSING WHARTON"))</x:f>
        <x:v>MATCHED</x:v>
      </x:c>
    </x:row>
    <x:row r="1937">
      <x:c r="A1937" t="str">
        <x:v>42</x:v>
      </x:c>
      <x:c r="B1937" t="str">
        <x:v>Wholesale Trade</x:v>
      </x:c>
      <x:c r="C1937" t="str">
        <x:v>49-9044</x:v>
      </x:c>
      <x:c r="D1937" t="str">
        <x:v>Millwrights</x:v>
      </x:c>
      <x:c r="E1937" s="22" t="n">
        <x:v>1200</x:v>
      </x:c>
      <x:c r="F1937" s="22" t="n">
        <x:v>57190</x:v>
      </x:c>
      <x:c r="G1937" s="22" t="n">
        <x:f>IF(OR(E1937="",F1937=""),"",E1937*F1937)</x:f>
        <x:v>68628000</x:v>
      </x:c>
      <x:c r="H1937" s="36" t="n">
        <x:v>0</x:v>
      </x:c>
      <x:c r="I1937" s="22" t="n">
        <x:f>IF(G1937="","",IF(ISNUMBER(H1937),G1937,""))</x:f>
        <x:v>68628000</x:v>
      </x:c>
      <x:c r="J1937" s="22" t="n">
        <x:f>IF(I1937="","",I1937*H1937)</x:f>
        <x:v>0</x:v>
      </x:c>
      <x:c r="K1937" t="str">
        <x:f>IF(G1937="","MISSING OEWS",IF(ISNUMBER(H1937),"MATCHED","MISSING WHARTON"))</x:f>
        <x:v>MATCHED</x:v>
      </x:c>
    </x:row>
    <x:row r="1938">
      <x:c r="A1938" t="str">
        <x:v>42</x:v>
      </x:c>
      <x:c r="B1938" t="str">
        <x:v>Wholesale Trade</x:v>
      </x:c>
      <x:c r="C1938" t="str">
        <x:v>49-9052</x:v>
      </x:c>
      <x:c r="D1938" t="str">
        <x:v>Telecommunications Line Installers and Repairers</x:v>
      </x:c>
      <x:c r="E1938" s="22"/>
      <x:c r="F1938" s="22" t="n">
        <x:v>67910</x:v>
      </x:c>
      <x:c r="G1938" s="22" t="str">
        <x:f>IF(OR(E1938="",F1938=""),"",E1938*F1938)</x:f>
      </x:c>
      <x:c r="H1938" s="36" t="n">
        <x:v>0.0475</x:v>
      </x:c>
      <x:c r="I1938" s="22" t="str">
        <x:f>IF(G1938="","",IF(ISNUMBER(H1938),G1938,""))</x:f>
      </x:c>
      <x:c r="J1938" s="22" t="str">
        <x:f>IF(I1938="","",I1938*H1938)</x:f>
      </x:c>
      <x:c r="K1938" t="str">
        <x:f>IF(G1938="","MISSING OEWS",IF(ISNUMBER(H1938),"MATCHED","MISSING WHARTON"))</x:f>
        <x:v>MISSING OEWS</x:v>
      </x:c>
    </x:row>
    <x:row r="1939">
      <x:c r="A1939" t="str">
        <x:v>42</x:v>
      </x:c>
      <x:c r="B1939" t="str">
        <x:v>Wholesale Trade</x:v>
      </x:c>
      <x:c r="C1939" t="str">
        <x:v>49-9061</x:v>
      </x:c>
      <x:c r="D1939" t="str">
        <x:v>Camera and Photographic Equipment Repairers</x:v>
      </x:c>
      <x:c r="E1939" s="22" t="n">
        <x:v>240</x:v>
      </x:c>
      <x:c r="F1939" s="22" t="n">
        <x:v>61740</x:v>
      </x:c>
      <x:c r="G1939" s="22" t="n">
        <x:f>IF(OR(E1939="",F1939=""),"",E1939*F1939)</x:f>
        <x:v>14817600</x:v>
      </x:c>
      <x:c r="H1939" s="36" t="n">
        <x:v>0.17329999999999998</x:v>
      </x:c>
      <x:c r="I1939" s="22" t="n">
        <x:f>IF(G1939="","",IF(ISNUMBER(H1939),G1939,""))</x:f>
        <x:v>14817600</x:v>
      </x:c>
      <x:c r="J1939" s="22" t="n">
        <x:f>IF(I1939="","",I1939*H1939)</x:f>
        <x:v>2567890.0799999996</x:v>
      </x:c>
      <x:c r="K1939" t="str">
        <x:f>IF(G1939="","MISSING OEWS",IF(ISNUMBER(H1939),"MATCHED","MISSING WHARTON"))</x:f>
        <x:v>MATCHED</x:v>
      </x:c>
    </x:row>
    <x:row r="1940">
      <x:c r="A1940" t="str">
        <x:v>42</x:v>
      </x:c>
      <x:c r="B1940" t="str">
        <x:v>Wholesale Trade</x:v>
      </x:c>
      <x:c r="C1940" t="str">
        <x:v>49-9062</x:v>
      </x:c>
      <x:c r="D1940" t="str">
        <x:v>Medical Equipment Repairers</x:v>
      </x:c>
      <x:c r="E1940" s="22" t="n">
        <x:v>24430</x:v>
      </x:c>
      <x:c r="F1940" s="22" t="n">
        <x:v>67380</x:v>
      </x:c>
      <x:c r="G1940" s="22" t="n">
        <x:f>IF(OR(E1940="",F1940=""),"",E1940*F1940)</x:f>
        <x:v>1646093400</x:v>
      </x:c>
      <x:c r="H1940" s="36" t="n">
        <x:v>0.2368</x:v>
      </x:c>
      <x:c r="I1940" s="22" t="n">
        <x:f>IF(G1940="","",IF(ISNUMBER(H1940),G1940,""))</x:f>
        <x:v>1646093400</x:v>
      </x:c>
      <x:c r="J1940" s="22" t="n">
        <x:f>IF(I1940="","",I1940*H1940)</x:f>
        <x:v>389794917.12</x:v>
      </x:c>
      <x:c r="K1940" t="str">
        <x:f>IF(G1940="","MISSING OEWS",IF(ISNUMBER(H1940),"MATCHED","MISSING WHARTON"))</x:f>
        <x:v>MATCHED</x:v>
      </x:c>
    </x:row>
    <x:row r="1941">
      <x:c r="A1941" t="str">
        <x:v>42</x:v>
      </x:c>
      <x:c r="B1941" t="str">
        <x:v>Wholesale Trade</x:v>
      </x:c>
      <x:c r="C1941" t="str">
        <x:v>49-9063</x:v>
      </x:c>
      <x:c r="D1941" t="str">
        <x:v>Musical Instrument Repairers and Tuners</x:v>
      </x:c>
      <x:c r="E1941" s="22"/>
      <x:c r="F1941" s="22" t="n">
        <x:v>36760</x:v>
      </x:c>
      <x:c r="G1941" s="22" t="str">
        <x:f>IF(OR(E1941="",F1941=""),"",E1941*F1941)</x:f>
      </x:c>
      <x:c r="H1941" s="36" t="n">
        <x:v>0</x:v>
      </x:c>
      <x:c r="I1941" s="22" t="str">
        <x:f>IF(G1941="","",IF(ISNUMBER(H1941),G1941,""))</x:f>
      </x:c>
      <x:c r="J1941" s="22" t="str">
        <x:f>IF(I1941="","",I1941*H1941)</x:f>
      </x:c>
      <x:c r="K1941" t="str">
        <x:f>IF(G1941="","MISSING OEWS",IF(ISNUMBER(H1941),"MATCHED","MISSING WHARTON"))</x:f>
        <x:v>MISSING OEWS</x:v>
      </x:c>
    </x:row>
    <x:row r="1942">
      <x:c r="A1942" t="str">
        <x:v>42</x:v>
      </x:c>
      <x:c r="B1942" t="str">
        <x:v>Wholesale Trade</x:v>
      </x:c>
      <x:c r="C1942" t="str">
        <x:v>49-9069</x:v>
      </x:c>
      <x:c r="D1942" t="str">
        <x:v>Precision Instrument and Equipment Repairers, All Other</x:v>
      </x:c>
      <x:c r="E1942" s="22" t="n">
        <x:v>1970</x:v>
      </x:c>
      <x:c r="F1942" s="22" t="n">
        <x:v>76860</x:v>
      </x:c>
      <x:c r="G1942" s="22" t="n">
        <x:f>IF(OR(E1942="",F1942=""),"",E1942*F1942)</x:f>
        <x:v>151414200</x:v>
      </x:c>
      <x:c r="H1942" s="36"/>
      <x:c r="I1942" s="22" t="str">
        <x:f>IF(G1942="","",IF(ISNUMBER(H1942),G1942,""))</x:f>
      </x:c>
      <x:c r="J1942" s="22" t="str">
        <x:f>IF(I1942="","",I1942*H1942)</x:f>
      </x:c>
      <x:c r="K1942" t="str">
        <x:f>IF(G1942="","MISSING OEWS",IF(ISNUMBER(H1942),"MATCHED","MISSING WHARTON"))</x:f>
        <x:v>MISSING WHARTON</x:v>
      </x:c>
    </x:row>
    <x:row r="1943">
      <x:c r="A1943" t="str">
        <x:v>42</x:v>
      </x:c>
      <x:c r="B1943" t="str">
        <x:v>Wholesale Trade</x:v>
      </x:c>
      <x:c r="C1943" t="str">
        <x:v>49-9071</x:v>
      </x:c>
      <x:c r="D1943" t="str">
        <x:v>Maintenance and Repair Workers, General</x:v>
      </x:c>
      <x:c r="E1943" s="22" t="n">
        <x:v>41820</x:v>
      </x:c>
      <x:c r="F1943" s="22" t="n">
        <x:v>55550</x:v>
      </x:c>
      <x:c r="G1943" s="22" t="n">
        <x:f>IF(OR(E1943="",F1943=""),"",E1943*F1943)</x:f>
        <x:v>2323101000</x:v>
      </x:c>
      <x:c r="H1943" s="36" t="n">
        <x:v>0.0867</x:v>
      </x:c>
      <x:c r="I1943" s="22" t="n">
        <x:f>IF(G1943="","",IF(ISNUMBER(H1943),G1943,""))</x:f>
        <x:v>2323101000</x:v>
      </x:c>
      <x:c r="J1943" s="22" t="n">
        <x:f>IF(I1943="","",I1943*H1943)</x:f>
        <x:v>201412856.7</x:v>
      </x:c>
      <x:c r="K1943" t="str">
        <x:f>IF(G1943="","MISSING OEWS",IF(ISNUMBER(H1943),"MATCHED","MISSING WHARTON"))</x:f>
        <x:v>MATCHED</x:v>
      </x:c>
    </x:row>
    <x:row r="1944">
      <x:c r="A1944" t="str">
        <x:v>42</x:v>
      </x:c>
      <x:c r="B1944" t="str">
        <x:v>Wholesale Trade</x:v>
      </x:c>
      <x:c r="C1944" t="str">
        <x:v>49-9081</x:v>
      </x:c>
      <x:c r="D1944" t="str">
        <x:v>Wind Turbine Service Technicians</x:v>
      </x:c>
      <x:c r="E1944" s="22" t="n">
        <x:v>90</x:v>
      </x:c>
      <x:c r="F1944" s="22" t="n">
        <x:v>76890</x:v>
      </x:c>
      <x:c r="G1944" s="22" t="n">
        <x:f>IF(OR(E1944="",F1944=""),"",E1944*F1944)</x:f>
        <x:v>6920100</x:v>
      </x:c>
      <x:c r="H1944" s="36" t="n">
        <x:v>0</x:v>
      </x:c>
      <x:c r="I1944" s="22" t="n">
        <x:f>IF(G1944="","",IF(ISNUMBER(H1944),G1944,""))</x:f>
        <x:v>6920100</x:v>
      </x:c>
      <x:c r="J1944" s="22" t="n">
        <x:f>IF(I1944="","",I1944*H1944)</x:f>
        <x:v>0</x:v>
      </x:c>
      <x:c r="K1944" t="str">
        <x:f>IF(G1944="","MISSING OEWS",IF(ISNUMBER(H1944),"MATCHED","MISSING WHARTON"))</x:f>
        <x:v>MATCHED</x:v>
      </x:c>
    </x:row>
    <x:row r="1945">
      <x:c r="A1945" t="str">
        <x:v>42</x:v>
      </x:c>
      <x:c r="B1945" t="str">
        <x:v>Wholesale Trade</x:v>
      </x:c>
      <x:c r="C1945" t="str">
        <x:v>49-9091</x:v>
      </x:c>
      <x:c r="D1945" t="str">
        <x:v>Coin, Vending, and Amusement Machine Servicers and Repairers</x:v>
      </x:c>
      <x:c r="E1945" s="22" t="n">
        <x:v>4240</x:v>
      </x:c>
      <x:c r="F1945" s="22" t="n">
        <x:v>53290</x:v>
      </x:c>
      <x:c r="G1945" s="22" t="n">
        <x:f>IF(OR(E1945="",F1945=""),"",E1945*F1945)</x:f>
        <x:v>225949600</x:v>
      </x:c>
      <x:c r="H1945" s="36" t="n">
        <x:v>0.2868</x:v>
      </x:c>
      <x:c r="I1945" s="22" t="n">
        <x:f>IF(G1945="","",IF(ISNUMBER(H1945),G1945,""))</x:f>
        <x:v>225949600</x:v>
      </x:c>
      <x:c r="J1945" s="22" t="n">
        <x:f>IF(I1945="","",I1945*H1945)</x:f>
        <x:v>64802345.28</x:v>
      </x:c>
      <x:c r="K1945" t="str">
        <x:f>IF(G1945="","MISSING OEWS",IF(ISNUMBER(H1945),"MATCHED","MISSING WHARTON"))</x:f>
        <x:v>MATCHED</x:v>
      </x:c>
    </x:row>
    <x:row r="1946">
      <x:c r="A1946" t="str">
        <x:v>42</x:v>
      </x:c>
      <x:c r="B1946" t="str">
        <x:v>Wholesale Trade</x:v>
      </x:c>
      <x:c r="C1946" t="str">
        <x:v>49-9094</x:v>
      </x:c>
      <x:c r="D1946" t="str">
        <x:v>Locksmiths and Safe Repairers</x:v>
      </x:c>
      <x:c r="E1946" s="22" t="n">
        <x:v>320</x:v>
      </x:c>
      <x:c r="F1946" s="22" t="n">
        <x:v>48330</x:v>
      </x:c>
      <x:c r="G1946" s="22" t="n">
        <x:f>IF(OR(E1946="",F1946=""),"",E1946*F1946)</x:f>
        <x:v>15465600</x:v>
      </x:c>
      <x:c r="H1946" s="36" t="n">
        <x:v>0.0679</x:v>
      </x:c>
      <x:c r="I1946" s="22" t="n">
        <x:f>IF(G1946="","",IF(ISNUMBER(H1946),G1946,""))</x:f>
        <x:v>15465600</x:v>
      </x:c>
      <x:c r="J1946" s="22" t="n">
        <x:f>IF(I1946="","",I1946*H1946)</x:f>
        <x:v>1050114.24</x:v>
      </x:c>
      <x:c r="K1946" t="str">
        <x:f>IF(G1946="","MISSING OEWS",IF(ISNUMBER(H1946),"MATCHED","MISSING WHARTON"))</x:f>
        <x:v>MATCHED</x:v>
      </x:c>
    </x:row>
    <x:row r="1947">
      <x:c r="A1947" t="str">
        <x:v>42</x:v>
      </x:c>
      <x:c r="B1947" t="str">
        <x:v>Wholesale Trade</x:v>
      </x:c>
      <x:c r="C1947" t="str">
        <x:v>49-9096</x:v>
      </x:c>
      <x:c r="D1947" t="str">
        <x:v>Riggers</x:v>
      </x:c>
      <x:c r="E1947" s="22" t="n">
        <x:v>180</x:v>
      </x:c>
      <x:c r="F1947" s="22" t="n">
        <x:v>55700</x:v>
      </x:c>
      <x:c r="G1947" s="22" t="n">
        <x:f>IF(OR(E1947="",F1947=""),"",E1947*F1947)</x:f>
        <x:v>10026000</x:v>
      </x:c>
      <x:c r="H1947" s="36" t="n">
        <x:v>0</x:v>
      </x:c>
      <x:c r="I1947" s="22" t="n">
        <x:f>IF(G1947="","",IF(ISNUMBER(H1947),G1947,""))</x:f>
        <x:v>10026000</x:v>
      </x:c>
      <x:c r="J1947" s="22" t="n">
        <x:f>IF(I1947="","",I1947*H1947)</x:f>
        <x:v>0</x:v>
      </x:c>
      <x:c r="K1947" t="str">
        <x:f>IF(G1947="","MISSING OEWS",IF(ISNUMBER(H1947),"MATCHED","MISSING WHARTON"))</x:f>
        <x:v>MATCHED</x:v>
      </x:c>
    </x:row>
    <x:row r="1948">
      <x:c r="A1948" t="str">
        <x:v>42</x:v>
      </x:c>
      <x:c r="B1948" t="str">
        <x:v>Wholesale Trade</x:v>
      </x:c>
      <x:c r="C1948" t="str">
        <x:v>49-9098</x:v>
      </x:c>
      <x:c r="D1948" t="str">
        <x:v>Helpers--Installation, Maintenance, and Repair Workers</x:v>
      </x:c>
      <x:c r="E1948" s="22" t="n">
        <x:v>4300</x:v>
      </x:c>
      <x:c r="F1948" s="22" t="n">
        <x:v>43110</x:v>
      </x:c>
      <x:c r="G1948" s="22" t="n">
        <x:f>IF(OR(E1948="",F1948=""),"",E1948*F1948)</x:f>
        <x:v>185373000</x:v>
      </x:c>
      <x:c r="H1948" s="36" t="n">
        <x:v>0.0594</x:v>
      </x:c>
      <x:c r="I1948" s="22" t="n">
        <x:f>IF(G1948="","",IF(ISNUMBER(H1948),G1948,""))</x:f>
        <x:v>185373000</x:v>
      </x:c>
      <x:c r="J1948" s="22" t="n">
        <x:f>IF(I1948="","",I1948*H1948)</x:f>
        <x:v>11011156.200000001</x:v>
      </x:c>
      <x:c r="K1948" t="str">
        <x:f>IF(G1948="","MISSING OEWS",IF(ISNUMBER(H1948),"MATCHED","MISSING WHARTON"))</x:f>
        <x:v>MATCHED</x:v>
      </x:c>
    </x:row>
    <x:row r="1949">
      <x:c r="A1949" t="str">
        <x:v>42</x:v>
      </x:c>
      <x:c r="B1949" t="str">
        <x:v>Wholesale Trade</x:v>
      </x:c>
      <x:c r="C1949" t="str">
        <x:v>49-9099</x:v>
      </x:c>
      <x:c r="D1949" t="str">
        <x:v>Installation, Maintenance, and Repair Workers, All Other</x:v>
      </x:c>
      <x:c r="E1949" s="22" t="n">
        <x:v>20880</x:v>
      </x:c>
      <x:c r="F1949" s="22" t="n">
        <x:v>54460</x:v>
      </x:c>
      <x:c r="G1949" s="22" t="n">
        <x:f>IF(OR(E1949="",F1949=""),"",E1949*F1949)</x:f>
        <x:v>1137124800</x:v>
      </x:c>
      <x:c r="H1949" s="36" t="n">
        <x:v>0.16670000000000001</x:v>
      </x:c>
      <x:c r="I1949" s="22" t="n">
        <x:f>IF(G1949="","",IF(ISNUMBER(H1949),G1949,""))</x:f>
        <x:v>1137124800</x:v>
      </x:c>
      <x:c r="J1949" s="22" t="n">
        <x:f>IF(I1949="","",I1949*H1949)</x:f>
        <x:v>189558704.16000003</x:v>
      </x:c>
      <x:c r="K1949" t="str">
        <x:f>IF(G1949="","MISSING OEWS",IF(ISNUMBER(H1949),"MATCHED","MISSING WHARTON"))</x:f>
        <x:v>MATCHED</x:v>
      </x:c>
    </x:row>
    <x:row r="1950">
      <x:c r="A1950" t="str">
        <x:v>42</x:v>
      </x:c>
      <x:c r="B1950" t="str">
        <x:v>Wholesale Trade</x:v>
      </x:c>
      <x:c r="C1950" t="str">
        <x:v>51-1011</x:v>
      </x:c>
      <x:c r="D1950" t="str">
        <x:v>First-Line Supervisors of Production and Operating Workers</x:v>
      </x:c>
      <x:c r="E1950" s="22" t="n">
        <x:v>33220</x:v>
      </x:c>
      <x:c r="F1950" s="22" t="n">
        <x:v>74240</x:v>
      </x:c>
      <x:c r="G1950" s="22" t="n">
        <x:f>IF(OR(E1950="",F1950=""),"",E1950*F1950)</x:f>
        <x:v>2466252800</x:v>
      </x:c>
      <x:c r="H1950" s="36" t="n">
        <x:v>0.3775</x:v>
      </x:c>
      <x:c r="I1950" s="22" t="n">
        <x:f>IF(G1950="","",IF(ISNUMBER(H1950),G1950,""))</x:f>
        <x:v>2466252800</x:v>
      </x:c>
      <x:c r="J1950" s="22" t="n">
        <x:f>IF(I1950="","",I1950*H1950)</x:f>
        <x:v>931010432</x:v>
      </x:c>
      <x:c r="K1950" t="str">
        <x:f>IF(G1950="","MISSING OEWS",IF(ISNUMBER(H1950),"MATCHED","MISSING WHARTON"))</x:f>
        <x:v>MATCHED</x:v>
      </x:c>
    </x:row>
    <x:row r="1951">
      <x:c r="A1951" t="str">
        <x:v>42</x:v>
      </x:c>
      <x:c r="B1951" t="str">
        <x:v>Wholesale Trade</x:v>
      </x:c>
      <x:c r="C1951" t="str">
        <x:v>51-2021</x:v>
      </x:c>
      <x:c r="D1951" t="str">
        <x:v>Coil Winders, Tapers, and Finishers</x:v>
      </x:c>
      <x:c r="E1951" s="22" t="n">
        <x:v>140</x:v>
      </x:c>
      <x:c r="F1951" s="22" t="n">
        <x:v>49060</x:v>
      </x:c>
      <x:c r="G1951" s="22" t="n">
        <x:f>IF(OR(E1951="",F1951=""),"",E1951*F1951)</x:f>
        <x:v>6868400</x:v>
      </x:c>
      <x:c r="H1951" s="36" t="n">
        <x:v>0.0864</x:v>
      </x:c>
      <x:c r="I1951" s="22" t="n">
        <x:f>IF(G1951="","",IF(ISNUMBER(H1951),G1951,""))</x:f>
        <x:v>6868400</x:v>
      </x:c>
      <x:c r="J1951" s="22" t="n">
        <x:f>IF(I1951="","",I1951*H1951)</x:f>
        <x:v>593429.76</x:v>
      </x:c>
      <x:c r="K1951" t="str">
        <x:f>IF(G1951="","MISSING OEWS",IF(ISNUMBER(H1951),"MATCHED","MISSING WHARTON"))</x:f>
        <x:v>MATCHED</x:v>
      </x:c>
    </x:row>
    <x:row r="1952">
      <x:c r="A1952" t="str">
        <x:v>42</x:v>
      </x:c>
      <x:c r="B1952" t="str">
        <x:v>Wholesale Trade</x:v>
      </x:c>
      <x:c r="C1952" t="str">
        <x:v>51-2028</x:v>
      </x:c>
      <x:c r="D1952" t="str">
        <x:v>Electrical, Electronic, and Electromechanical Assemblers, Except Coil Winders, Tapers, and Finishers</x:v>
      </x:c>
      <x:c r="E1952" s="22" t="n">
        <x:v>7980</x:v>
      </x:c>
      <x:c r="F1952" s="22" t="n">
        <x:v>49510</x:v>
      </x:c>
      <x:c r="G1952" s="22" t="n">
        <x:f>IF(OR(E1952="",F1952=""),"",E1952*F1952)</x:f>
        <x:v>395089800</x:v>
      </x:c>
      <x:c r="H1952" s="36" t="n">
        <x:v>0.0559</x:v>
      </x:c>
      <x:c r="I1952" s="22" t="n">
        <x:f>IF(G1952="","",IF(ISNUMBER(H1952),G1952,""))</x:f>
        <x:v>395089800</x:v>
      </x:c>
      <x:c r="J1952" s="22" t="n">
        <x:f>IF(I1952="","",I1952*H1952)</x:f>
        <x:v>22085519.82</x:v>
      </x:c>
      <x:c r="K1952" t="str">
        <x:f>IF(G1952="","MISSING OEWS",IF(ISNUMBER(H1952),"MATCHED","MISSING WHARTON"))</x:f>
        <x:v>MATCHED</x:v>
      </x:c>
    </x:row>
    <x:row r="1953">
      <x:c r="A1953" t="str">
        <x:v>42</x:v>
      </x:c>
      <x:c r="B1953" t="str">
        <x:v>Wholesale Trade</x:v>
      </x:c>
      <x:c r="C1953" t="str">
        <x:v>51-2031</x:v>
      </x:c>
      <x:c r="D1953" t="str">
        <x:v>Engine and Other Machine Assemblers</x:v>
      </x:c>
      <x:c r="E1953" s="22" t="n">
        <x:v>520</x:v>
      </x:c>
      <x:c r="F1953" s="22" t="n">
        <x:v>59450</x:v>
      </x:c>
      <x:c r="G1953" s="22" t="n">
        <x:f>IF(OR(E1953="",F1953=""),"",E1953*F1953)</x:f>
        <x:v>30914000</x:v>
      </x:c>
      <x:c r="H1953" s="36" t="n">
        <x:v>0.0583</x:v>
      </x:c>
      <x:c r="I1953" s="22" t="n">
        <x:f>IF(G1953="","",IF(ISNUMBER(H1953),G1953,""))</x:f>
        <x:v>30914000</x:v>
      </x:c>
      <x:c r="J1953" s="22" t="n">
        <x:f>IF(I1953="","",I1953*H1953)</x:f>
        <x:v>1802286.2</x:v>
      </x:c>
      <x:c r="K1953" t="str">
        <x:f>IF(G1953="","MISSING OEWS",IF(ISNUMBER(H1953),"MATCHED","MISSING WHARTON"))</x:f>
        <x:v>MATCHED</x:v>
      </x:c>
    </x:row>
    <x:row r="1954">
      <x:c r="A1954" t="str">
        <x:v>42</x:v>
      </x:c>
      <x:c r="B1954" t="str">
        <x:v>Wholesale Trade</x:v>
      </x:c>
      <x:c r="C1954" t="str">
        <x:v>51-2041</x:v>
      </x:c>
      <x:c r="D1954" t="str">
        <x:v>Structural Metal Fabricators and Fitters</x:v>
      </x:c>
      <x:c r="E1954" s="22" t="n">
        <x:v>1850</x:v>
      </x:c>
      <x:c r="F1954" s="22" t="n">
        <x:v>51500</x:v>
      </x:c>
      <x:c r="G1954" s="22" t="n">
        <x:f>IF(OR(E1954="",F1954=""),"",E1954*F1954)</x:f>
        <x:v>95275000</x:v>
      </x:c>
      <x:c r="H1954" s="36" t="n">
        <x:v>0</x:v>
      </x:c>
      <x:c r="I1954" s="22" t="n">
        <x:f>IF(G1954="","",IF(ISNUMBER(H1954),G1954,""))</x:f>
        <x:v>95275000</x:v>
      </x:c>
      <x:c r="J1954" s="22" t="n">
        <x:f>IF(I1954="","",I1954*H1954)</x:f>
        <x:v>0</x:v>
      </x:c>
      <x:c r="K1954" t="str">
        <x:f>IF(G1954="","MISSING OEWS",IF(ISNUMBER(H1954),"MATCHED","MISSING WHARTON"))</x:f>
        <x:v>MATCHED</x:v>
      </x:c>
    </x:row>
    <x:row r="1955">
      <x:c r="A1955" t="str">
        <x:v>42</x:v>
      </x:c>
      <x:c r="B1955" t="str">
        <x:v>Wholesale Trade</x:v>
      </x:c>
      <x:c r="C1955" t="str">
        <x:v>51-2051</x:v>
      </x:c>
      <x:c r="D1955" t="str">
        <x:v>Fiberglass Laminators and Fabricators</x:v>
      </x:c>
      <x:c r="E1955" s="22" t="n">
        <x:v>70</x:v>
      </x:c>
      <x:c r="F1955" s="22" t="n">
        <x:v>43280</x:v>
      </x:c>
      <x:c r="G1955" s="22" t="n">
        <x:f>IF(OR(E1955="",F1955=""),"",E1955*F1955)</x:f>
        <x:v>3029600</x:v>
      </x:c>
      <x:c r="H1955" s="36" t="n">
        <x:v>0</x:v>
      </x:c>
      <x:c r="I1955" s="22" t="n">
        <x:f>IF(G1955="","",IF(ISNUMBER(H1955),G1955,""))</x:f>
        <x:v>3029600</x:v>
      </x:c>
      <x:c r="J1955" s="22" t="n">
        <x:f>IF(I1955="","",I1955*H1955)</x:f>
        <x:v>0</x:v>
      </x:c>
      <x:c r="K1955" t="str">
        <x:f>IF(G1955="","MISSING OEWS",IF(ISNUMBER(H1955),"MATCHED","MISSING WHARTON"))</x:f>
        <x:v>MATCHED</x:v>
      </x:c>
    </x:row>
    <x:row r="1956">
      <x:c r="A1956" t="str">
        <x:v>42</x:v>
      </x:c>
      <x:c r="B1956" t="str">
        <x:v>Wholesale Trade</x:v>
      </x:c>
      <x:c r="C1956" t="str">
        <x:v>51-2090</x:v>
      </x:c>
      <x:c r="D1956" t="str">
        <x:v>Miscellaneous Assemblers and Fabricators</x:v>
      </x:c>
      <x:c r="E1956" s="22" t="n">
        <x:v>74840</x:v>
      </x:c>
      <x:c r="F1956" s="22" t="n">
        <x:v>44650</x:v>
      </x:c>
      <x:c r="G1956" s="22" t="n">
        <x:f>IF(OR(E1956="",F1956=""),"",E1956*F1956)</x:f>
        <x:v>3341606000</x:v>
      </x:c>
      <x:c r="H1956" s="36" t="n">
        <x:v>0.15</x:v>
      </x:c>
      <x:c r="I1956" s="22" t="n">
        <x:f>IF(G1956="","",IF(ISNUMBER(H1956),G1956,""))</x:f>
        <x:v>3341606000</x:v>
      </x:c>
      <x:c r="J1956" s="22" t="n">
        <x:f>IF(I1956="","",I1956*H1956)</x:f>
        <x:v>501240900</x:v>
      </x:c>
      <x:c r="K1956" t="str">
        <x:f>IF(G1956="","MISSING OEWS",IF(ISNUMBER(H1956),"MATCHED","MISSING WHARTON"))</x:f>
        <x:v>MATCHED</x:v>
      </x:c>
    </x:row>
    <x:row r="1957">
      <x:c r="A1957" t="str">
        <x:v>42</x:v>
      </x:c>
      <x:c r="B1957" t="str">
        <x:v>Wholesale Trade</x:v>
      </x:c>
      <x:c r="C1957" t="str">
        <x:v>51-3011</x:v>
      </x:c>
      <x:c r="D1957" t="str">
        <x:v>Bakers</x:v>
      </x:c>
      <x:c r="E1957" s="22" t="n">
        <x:v>1880</x:v>
      </x:c>
      <x:c r="F1957" s="22" t="n">
        <x:v>39500</x:v>
      </x:c>
      <x:c r="G1957" s="22" t="n">
        <x:f>IF(OR(E1957="",F1957=""),"",E1957*F1957)</x:f>
        <x:v>74260000</x:v>
      </x:c>
      <x:c r="H1957" s="36" t="n">
        <x:v>0.1444</x:v>
      </x:c>
      <x:c r="I1957" s="22" t="n">
        <x:f>IF(G1957="","",IF(ISNUMBER(H1957),G1957,""))</x:f>
        <x:v>74260000</x:v>
      </x:c>
      <x:c r="J1957" s="22" t="n">
        <x:f>IF(I1957="","",I1957*H1957)</x:f>
        <x:v>10723144</x:v>
      </x:c>
      <x:c r="K1957" t="str">
        <x:f>IF(G1957="","MISSING OEWS",IF(ISNUMBER(H1957),"MATCHED","MISSING WHARTON"))</x:f>
        <x:v>MATCHED</x:v>
      </x:c>
    </x:row>
    <x:row r="1958">
      <x:c r="A1958" t="str">
        <x:v>42</x:v>
      </x:c>
      <x:c r="B1958" t="str">
        <x:v>Wholesale Trade</x:v>
      </x:c>
      <x:c r="C1958" t="str">
        <x:v>51-3021</x:v>
      </x:c>
      <x:c r="D1958" t="str">
        <x:v>Butchers and Meat Cutters</x:v>
      </x:c>
      <x:c r="E1958" s="22" t="n">
        <x:v>3840</x:v>
      </x:c>
      <x:c r="F1958" s="22" t="n">
        <x:v>44650</x:v>
      </x:c>
      <x:c r="G1958" s="22" t="n">
        <x:f>IF(OR(E1958="",F1958=""),"",E1958*F1958)</x:f>
        <x:v>171456000</x:v>
      </x:c>
      <x:c r="H1958" s="36" t="n">
        <x:v>0.1583</x:v>
      </x:c>
      <x:c r="I1958" s="22" t="n">
        <x:f>IF(G1958="","",IF(ISNUMBER(H1958),G1958,""))</x:f>
        <x:v>171456000</x:v>
      </x:c>
      <x:c r="J1958" s="22" t="n">
        <x:f>IF(I1958="","",I1958*H1958)</x:f>
        <x:v>27141484.8</x:v>
      </x:c>
      <x:c r="K1958" t="str">
        <x:f>IF(G1958="","MISSING OEWS",IF(ISNUMBER(H1958),"MATCHED","MISSING WHARTON"))</x:f>
        <x:v>MATCHED</x:v>
      </x:c>
    </x:row>
    <x:row r="1959">
      <x:c r="A1959" t="str">
        <x:v>42</x:v>
      </x:c>
      <x:c r="B1959" t="str">
        <x:v>Wholesale Trade</x:v>
      </x:c>
      <x:c r="C1959" t="str">
        <x:v>51-3022</x:v>
      </x:c>
      <x:c r="D1959" t="str">
        <x:v>Meat, Poultry, and Fish Cutters and Trimmers</x:v>
      </x:c>
      <x:c r="E1959" s="22" t="n">
        <x:v>6350</x:v>
      </x:c>
      <x:c r="F1959" s="22" t="n">
        <x:v>41210</x:v>
      </x:c>
      <x:c r="G1959" s="22" t="n">
        <x:f>IF(OR(E1959="",F1959=""),"",E1959*F1959)</x:f>
        <x:v>261683500</x:v>
      </x:c>
      <x:c r="H1959" s="36" t="n">
        <x:v>0</x:v>
      </x:c>
      <x:c r="I1959" s="22" t="n">
        <x:f>IF(G1959="","",IF(ISNUMBER(H1959),G1959,""))</x:f>
        <x:v>261683500</x:v>
      </x:c>
      <x:c r="J1959" s="22" t="n">
        <x:f>IF(I1959="","",I1959*H1959)</x:f>
        <x:v>0</x:v>
      </x:c>
      <x:c r="K1959" t="str">
        <x:f>IF(G1959="","MISSING OEWS",IF(ISNUMBER(H1959),"MATCHED","MISSING WHARTON"))</x:f>
        <x:v>MATCHED</x:v>
      </x:c>
    </x:row>
    <x:row r="1960">
      <x:c r="A1960" t="str">
        <x:v>42</x:v>
      </x:c>
      <x:c r="B1960" t="str">
        <x:v>Wholesale Trade</x:v>
      </x:c>
      <x:c r="C1960" t="str">
        <x:v>51-3023</x:v>
      </x:c>
      <x:c r="D1960" t="str">
        <x:v>Slaughterers and Meat Packers</x:v>
      </x:c>
      <x:c r="E1960" s="22" t="n">
        <x:v>1590</x:v>
      </x:c>
      <x:c r="F1960" s="22" t="n">
        <x:v>41460</x:v>
      </x:c>
      <x:c r="G1960" s="22" t="n">
        <x:f>IF(OR(E1960="",F1960=""),"",E1960*F1960)</x:f>
        <x:v>65921400</x:v>
      </x:c>
      <x:c r="H1960" s="36" t="n">
        <x:v>0</x:v>
      </x:c>
      <x:c r="I1960" s="22" t="n">
        <x:f>IF(G1960="","",IF(ISNUMBER(H1960),G1960,""))</x:f>
        <x:v>65921400</x:v>
      </x:c>
      <x:c r="J1960" s="22" t="n">
        <x:f>IF(I1960="","",I1960*H1960)</x:f>
        <x:v>0</x:v>
      </x:c>
      <x:c r="K1960" t="str">
        <x:f>IF(G1960="","MISSING OEWS",IF(ISNUMBER(H1960),"MATCHED","MISSING WHARTON"))</x:f>
        <x:v>MATCHED</x:v>
      </x:c>
    </x:row>
    <x:row r="1961">
      <x:c r="A1961" t="str">
        <x:v>42</x:v>
      </x:c>
      <x:c r="B1961" t="str">
        <x:v>Wholesale Trade</x:v>
      </x:c>
      <x:c r="C1961" t="str">
        <x:v>51-3091</x:v>
      </x:c>
      <x:c r="D1961" t="str">
        <x:v>Food and Tobacco Roasting, Baking, and Drying Machine Operators and Tenders</x:v>
      </x:c>
      <x:c r="E1961" s="22" t="n">
        <x:v>1330</x:v>
      </x:c>
      <x:c r="F1961" s="22" t="n">
        <x:v>45770</x:v>
      </x:c>
      <x:c r="G1961" s="22" t="n">
        <x:f>IF(OR(E1961="",F1961=""),"",E1961*F1961)</x:f>
        <x:v>60874100</x:v>
      </x:c>
      <x:c r="H1961" s="36" t="n">
        <x:v>0.0475</x:v>
      </x:c>
      <x:c r="I1961" s="22" t="n">
        <x:f>IF(G1961="","",IF(ISNUMBER(H1961),G1961,""))</x:f>
        <x:v>60874100</x:v>
      </x:c>
      <x:c r="J1961" s="22" t="n">
        <x:f>IF(I1961="","",I1961*H1961)</x:f>
        <x:v>2891519.75</x:v>
      </x:c>
      <x:c r="K1961" t="str">
        <x:f>IF(G1961="","MISSING OEWS",IF(ISNUMBER(H1961),"MATCHED","MISSING WHARTON"))</x:f>
        <x:v>MATCHED</x:v>
      </x:c>
    </x:row>
    <x:row r="1962">
      <x:c r="A1962" t="str">
        <x:v>42</x:v>
      </x:c>
      <x:c r="B1962" t="str">
        <x:v>Wholesale Trade</x:v>
      </x:c>
      <x:c r="C1962" t="str">
        <x:v>51-3092</x:v>
      </x:c>
      <x:c r="D1962" t="str">
        <x:v>Food Batchmakers</x:v>
      </x:c>
      <x:c r="E1962" s="22" t="n">
        <x:v>5540</x:v>
      </x:c>
      <x:c r="F1962" s="22" t="n">
        <x:v>41850</x:v>
      </x:c>
      <x:c r="G1962" s="22" t="n">
        <x:f>IF(OR(E1962="",F1962=""),"",E1962*F1962)</x:f>
        <x:v>231849000</x:v>
      </x:c>
      <x:c r="H1962" s="36" t="n">
        <x:v>0.038</x:v>
      </x:c>
      <x:c r="I1962" s="22" t="n">
        <x:f>IF(G1962="","",IF(ISNUMBER(H1962),G1962,""))</x:f>
        <x:v>231849000</x:v>
      </x:c>
      <x:c r="J1962" s="22" t="n">
        <x:f>IF(I1962="","",I1962*H1962)</x:f>
        <x:v>8810262</x:v>
      </x:c>
      <x:c r="K1962" t="str">
        <x:f>IF(G1962="","MISSING OEWS",IF(ISNUMBER(H1962),"MATCHED","MISSING WHARTON"))</x:f>
        <x:v>MATCHED</x:v>
      </x:c>
    </x:row>
    <x:row r="1963">
      <x:c r="A1963" t="str">
        <x:v>42</x:v>
      </x:c>
      <x:c r="B1963" t="str">
        <x:v>Wholesale Trade</x:v>
      </x:c>
      <x:c r="C1963" t="str">
        <x:v>51-3093</x:v>
      </x:c>
      <x:c r="D1963" t="str">
        <x:v>Food Cooking Machine Operators and Tenders</x:v>
      </x:c>
      <x:c r="E1963" s="22" t="n">
        <x:v>1600</x:v>
      </x:c>
      <x:c r="F1963" s="22" t="n">
        <x:v>40160</x:v>
      </x:c>
      <x:c r="G1963" s="22" t="n">
        <x:f>IF(OR(E1963="",F1963=""),"",E1963*F1963)</x:f>
        <x:v>64256000</x:v>
      </x:c>
      <x:c r="H1963" s="36" t="n">
        <x:v>0.1118</x:v>
      </x:c>
      <x:c r="I1963" s="22" t="n">
        <x:f>IF(G1963="","",IF(ISNUMBER(H1963),G1963,""))</x:f>
        <x:v>64256000</x:v>
      </x:c>
      <x:c r="J1963" s="22" t="n">
        <x:f>IF(I1963="","",I1963*H1963)</x:f>
        <x:v>7183820.8</x:v>
      </x:c>
      <x:c r="K1963" t="str">
        <x:f>IF(G1963="","MISSING OEWS",IF(ISNUMBER(H1963),"MATCHED","MISSING WHARTON"))</x:f>
        <x:v>MATCHED</x:v>
      </x:c>
    </x:row>
    <x:row r="1964">
      <x:c r="A1964" t="str">
        <x:v>42</x:v>
      </x:c>
      <x:c r="B1964" t="str">
        <x:v>Wholesale Trade</x:v>
      </x:c>
      <x:c r="C1964" t="str">
        <x:v>51-3099</x:v>
      </x:c>
      <x:c r="D1964" t="str">
        <x:v>Food Processing Workers, All Other</x:v>
      </x:c>
      <x:c r="E1964" s="22" t="n">
        <x:v>3140</x:v>
      </x:c>
      <x:c r="F1964" s="22" t="n">
        <x:v>35830</x:v>
      </x:c>
      <x:c r="G1964" s="22" t="n">
        <x:f>IF(OR(E1964="",F1964=""),"",E1964*F1964)</x:f>
        <x:v>112506200</x:v>
      </x:c>
      <x:c r="H1964" s="36"/>
      <x:c r="I1964" s="22" t="str">
        <x:f>IF(G1964="","",IF(ISNUMBER(H1964),G1964,""))</x:f>
      </x:c>
      <x:c r="J1964" s="22" t="str">
        <x:f>IF(I1964="","",I1964*H1964)</x:f>
      </x:c>
      <x:c r="K1964" t="str">
        <x:f>IF(G1964="","MISSING OEWS",IF(ISNUMBER(H1964),"MATCHED","MISSING WHARTON"))</x:f>
        <x:v>MISSING WHARTON</x:v>
      </x:c>
    </x:row>
    <x:row r="1965">
      <x:c r="A1965" t="str">
        <x:v>42</x:v>
      </x:c>
      <x:c r="B1965" t="str">
        <x:v>Wholesale Trade</x:v>
      </x:c>
      <x:c r="C1965" t="str">
        <x:v>51-4021</x:v>
      </x:c>
      <x:c r="D1965" t="str">
        <x:v>Extruding and Drawing Machine Setters, Operators, and Tenders, Metal and Plastic</x:v>
      </x:c>
      <x:c r="E1965" s="22" t="n">
        <x:v>1290</x:v>
      </x:c>
      <x:c r="F1965" s="22" t="n">
        <x:v>46920</x:v>
      </x:c>
      <x:c r="G1965" s="22" t="n">
        <x:f>IF(OR(E1965="",F1965=""),"",E1965*F1965)</x:f>
        <x:v>60526800</x:v>
      </x:c>
      <x:c r="H1965" s="36" t="n">
        <x:v>0</x:v>
      </x:c>
      <x:c r="I1965" s="22" t="n">
        <x:f>IF(G1965="","",IF(ISNUMBER(H1965),G1965,""))</x:f>
        <x:v>60526800</x:v>
      </x:c>
      <x:c r="J1965" s="22" t="n">
        <x:f>IF(I1965="","",I1965*H1965)</x:f>
        <x:v>0</x:v>
      </x:c>
      <x:c r="K1965" t="str">
        <x:f>IF(G1965="","MISSING OEWS",IF(ISNUMBER(H1965),"MATCHED","MISSING WHARTON"))</x:f>
        <x:v>MATCHED</x:v>
      </x:c>
    </x:row>
    <x:row r="1966">
      <x:c r="A1966" t="str">
        <x:v>42</x:v>
      </x:c>
      <x:c r="B1966" t="str">
        <x:v>Wholesale Trade</x:v>
      </x:c>
      <x:c r="C1966" t="str">
        <x:v>51-4022</x:v>
      </x:c>
      <x:c r="D1966" t="str">
        <x:v>Forging Machine Setters, Operators, and Tenders, Metal and Plastic</x:v>
      </x:c>
      <x:c r="E1966" s="22"/>
      <x:c r="F1966" s="22" t="n">
        <x:v>45730</x:v>
      </x:c>
      <x:c r="G1966" s="22" t="str">
        <x:f>IF(OR(E1966="",F1966=""),"",E1966*F1966)</x:f>
      </x:c>
      <x:c r="H1966" s="36" t="n">
        <x:v>0</x:v>
      </x:c>
      <x:c r="I1966" s="22" t="str">
        <x:f>IF(G1966="","",IF(ISNUMBER(H1966),G1966,""))</x:f>
      </x:c>
      <x:c r="J1966" s="22" t="str">
        <x:f>IF(I1966="","",I1966*H1966)</x:f>
      </x:c>
      <x:c r="K1966" t="str">
        <x:f>IF(G1966="","MISSING OEWS",IF(ISNUMBER(H1966),"MATCHED","MISSING WHARTON"))</x:f>
        <x:v>MISSING OEWS</x:v>
      </x:c>
    </x:row>
    <x:row r="1967">
      <x:c r="A1967" t="str">
        <x:v>42</x:v>
      </x:c>
      <x:c r="B1967" t="str">
        <x:v>Wholesale Trade</x:v>
      </x:c>
      <x:c r="C1967" t="str">
        <x:v>51-4023</x:v>
      </x:c>
      <x:c r="D1967" t="str">
        <x:v>Rolling Machine Setters, Operators, and Tenders, Metal and Plastic</x:v>
      </x:c>
      <x:c r="E1967" s="22" t="n">
        <x:v>1570</x:v>
      </x:c>
      <x:c r="F1967" s="22" t="n">
        <x:v>52940</x:v>
      </x:c>
      <x:c r="G1967" s="22" t="n">
        <x:f>IF(OR(E1967="",F1967=""),"",E1967*F1967)</x:f>
        <x:v>83115800</x:v>
      </x:c>
      <x:c r="H1967" s="36" t="n">
        <x:v>0.1</x:v>
      </x:c>
      <x:c r="I1967" s="22" t="n">
        <x:f>IF(G1967="","",IF(ISNUMBER(H1967),G1967,""))</x:f>
        <x:v>83115800</x:v>
      </x:c>
      <x:c r="J1967" s="22" t="n">
        <x:f>IF(I1967="","",I1967*H1967)</x:f>
        <x:v>8311580</x:v>
      </x:c>
      <x:c r="K1967" t="str">
        <x:f>IF(G1967="","MISSING OEWS",IF(ISNUMBER(H1967),"MATCHED","MISSING WHARTON"))</x:f>
        <x:v>MATCHED</x:v>
      </x:c>
    </x:row>
    <x:row r="1968">
      <x:c r="A1968" t="str">
        <x:v>42</x:v>
      </x:c>
      <x:c r="B1968" t="str">
        <x:v>Wholesale Trade</x:v>
      </x:c>
      <x:c r="C1968" t="str">
        <x:v>51-4031</x:v>
      </x:c>
      <x:c r="D1968" t="str">
        <x:v>Cutting, Punching, and Press Machine Setters, Operators, and Tenders, Metal and Plastic</x:v>
      </x:c>
      <x:c r="E1968" s="22" t="n">
        <x:v>11930</x:v>
      </x:c>
      <x:c r="F1968" s="22" t="n">
        <x:v>47560</x:v>
      </x:c>
      <x:c r="G1968" s="22" t="n">
        <x:f>IF(OR(E1968="",F1968=""),"",E1968*F1968)</x:f>
        <x:v>567390800</x:v>
      </x:c>
      <x:c r="H1968" s="36" t="n">
        <x:v>0.0297</x:v>
      </x:c>
      <x:c r="I1968" s="22" t="n">
        <x:f>IF(G1968="","",IF(ISNUMBER(H1968),G1968,""))</x:f>
        <x:v>567390800</x:v>
      </x:c>
      <x:c r="J1968" s="22" t="n">
        <x:f>IF(I1968="","",I1968*H1968)</x:f>
        <x:v>16851506.76</x:v>
      </x:c>
      <x:c r="K1968" t="str">
        <x:f>IF(G1968="","MISSING OEWS",IF(ISNUMBER(H1968),"MATCHED","MISSING WHARTON"))</x:f>
        <x:v>MATCHED</x:v>
      </x:c>
    </x:row>
    <x:row r="1969">
      <x:c r="A1969" t="str">
        <x:v>42</x:v>
      </x:c>
      <x:c r="B1969" t="str">
        <x:v>Wholesale Trade</x:v>
      </x:c>
      <x:c r="C1969" t="str">
        <x:v>51-4032</x:v>
      </x:c>
      <x:c r="D1969" t="str">
        <x:v>Drilling and Boring Machine Tool Setters, Operators, and Tenders, Metal and Plastic</x:v>
      </x:c>
      <x:c r="E1969" s="22"/>
      <x:c r="F1969" s="22" t="n">
        <x:v>63750</x:v>
      </x:c>
      <x:c r="G1969" s="22" t="str">
        <x:f>IF(OR(E1969="",F1969=""),"",E1969*F1969)</x:f>
      </x:c>
      <x:c r="H1969" s="36" t="n">
        <x:v>0</x:v>
      </x:c>
      <x:c r="I1969" s="22" t="str">
        <x:f>IF(G1969="","",IF(ISNUMBER(H1969),G1969,""))</x:f>
      </x:c>
      <x:c r="J1969" s="22" t="str">
        <x:f>IF(I1969="","",I1969*H1969)</x:f>
      </x:c>
      <x:c r="K1969" t="str">
        <x:f>IF(G1969="","MISSING OEWS",IF(ISNUMBER(H1969),"MATCHED","MISSING WHARTON"))</x:f>
        <x:v>MISSING OEWS</x:v>
      </x:c>
    </x:row>
    <x:row r="1970">
      <x:c r="A1970" t="str">
        <x:v>42</x:v>
      </x:c>
      <x:c r="B1970" t="str">
        <x:v>Wholesale Trade</x:v>
      </x:c>
      <x:c r="C1970" t="str">
        <x:v>51-4033</x:v>
      </x:c>
      <x:c r="D1970" t="str">
        <x:v>Grinding, Lapping, Polishing, and Buffing Machine Tool Setters, Operators, and Tenders, Metal and Plastic</x:v>
      </x:c>
      <x:c r="E1970" s="22" t="n">
        <x:v>720</x:v>
      </x:c>
      <x:c r="F1970" s="22" t="n">
        <x:v>44680</x:v>
      </x:c>
      <x:c r="G1970" s="22" t="n">
        <x:f>IF(OR(E1970="",F1970=""),"",E1970*F1970)</x:f>
        <x:v>32169600</x:v>
      </x:c>
      <x:c r="H1970" s="36" t="n">
        <x:v>0.0917</x:v>
      </x:c>
      <x:c r="I1970" s="22" t="n">
        <x:f>IF(G1970="","",IF(ISNUMBER(H1970),G1970,""))</x:f>
        <x:v>32169600</x:v>
      </x:c>
      <x:c r="J1970" s="22" t="n">
        <x:f>IF(I1970="","",I1970*H1970)</x:f>
        <x:v>2949952.3200000003</x:v>
      </x:c>
      <x:c r="K1970" t="str">
        <x:f>IF(G1970="","MISSING OEWS",IF(ISNUMBER(H1970),"MATCHED","MISSING WHARTON"))</x:f>
        <x:v>MATCHED</x:v>
      </x:c>
    </x:row>
    <x:row r="1971">
      <x:c r="A1971" t="str">
        <x:v>42</x:v>
      </x:c>
      <x:c r="B1971" t="str">
        <x:v>Wholesale Trade</x:v>
      </x:c>
      <x:c r="C1971" t="str">
        <x:v>51-4034</x:v>
      </x:c>
      <x:c r="D1971" t="str">
        <x:v>Lathe and Turning Machine Tool Setters, Operators, and Tenders, Metal and Plastic</x:v>
      </x:c>
      <x:c r="E1971" s="22" t="n">
        <x:v>170</x:v>
      </x:c>
      <x:c r="F1971" s="22" t="n">
        <x:v>44150</x:v>
      </x:c>
      <x:c r="G1971" s="22" t="n">
        <x:f>IF(OR(E1971="",F1971=""),"",E1971*F1971)</x:f>
        <x:v>7505500</x:v>
      </x:c>
      <x:c r="H1971" s="36" t="n">
        <x:v>0.0438</x:v>
      </x:c>
      <x:c r="I1971" s="22" t="n">
        <x:f>IF(G1971="","",IF(ISNUMBER(H1971),G1971,""))</x:f>
        <x:v>7505500</x:v>
      </x:c>
      <x:c r="J1971" s="22" t="n">
        <x:f>IF(I1971="","",I1971*H1971)</x:f>
        <x:v>328740.89999999997</x:v>
      </x:c>
      <x:c r="K1971" t="str">
        <x:f>IF(G1971="","MISSING OEWS",IF(ISNUMBER(H1971),"MATCHED","MISSING WHARTON"))</x:f>
        <x:v>MATCHED</x:v>
      </x:c>
    </x:row>
    <x:row r="1972">
      <x:c r="A1972" t="str">
        <x:v>42</x:v>
      </x:c>
      <x:c r="B1972" t="str">
        <x:v>Wholesale Trade</x:v>
      </x:c>
      <x:c r="C1972" t="str">
        <x:v>51-4035</x:v>
      </x:c>
      <x:c r="D1972" t="str">
        <x:v>Milling and Planing Machine Setters, Operators, and Tenders, Metal and Plastic</x:v>
      </x:c>
      <x:c r="E1972" s="22" t="n">
        <x:v>460</x:v>
      </x:c>
      <x:c r="F1972" s="22" t="n">
        <x:v>51550</x:v>
      </x:c>
      <x:c r="G1972" s="22" t="n">
        <x:f>IF(OR(E1972="",F1972=""),"",E1972*F1972)</x:f>
        <x:v>23713000</x:v>
      </x:c>
      <x:c r="H1972" s="36" t="n">
        <x:v>0.0633</x:v>
      </x:c>
      <x:c r="I1972" s="22" t="n">
        <x:f>IF(G1972="","",IF(ISNUMBER(H1972),G1972,""))</x:f>
        <x:v>23713000</x:v>
      </x:c>
      <x:c r="J1972" s="22" t="n">
        <x:f>IF(I1972="","",I1972*H1972)</x:f>
        <x:v>1501032.9</x:v>
      </x:c>
      <x:c r="K1972" t="str">
        <x:f>IF(G1972="","MISSING OEWS",IF(ISNUMBER(H1972),"MATCHED","MISSING WHARTON"))</x:f>
        <x:v>MATCHED</x:v>
      </x:c>
    </x:row>
    <x:row r="1973">
      <x:c r="A1973" t="str">
        <x:v>42</x:v>
      </x:c>
      <x:c r="B1973" t="str">
        <x:v>Wholesale Trade</x:v>
      </x:c>
      <x:c r="C1973" t="str">
        <x:v>51-4041</x:v>
      </x:c>
      <x:c r="D1973" t="str">
        <x:v>Machinists</x:v>
      </x:c>
      <x:c r="E1973" s="22" t="n">
        <x:v>10830</x:v>
      </x:c>
      <x:c r="F1973" s="22" t="n">
        <x:v>56010</x:v>
      </x:c>
      <x:c r="G1973" s="22" t="n">
        <x:f>IF(OR(E1973="",F1973=""),"",E1973*F1973)</x:f>
        <x:v>606588300</x:v>
      </x:c>
      <x:c r="H1973" s="36" t="n">
        <x:v>0.0897</x:v>
      </x:c>
      <x:c r="I1973" s="22" t="n">
        <x:f>IF(G1973="","",IF(ISNUMBER(H1973),G1973,""))</x:f>
        <x:v>606588300</x:v>
      </x:c>
      <x:c r="J1973" s="22" t="n">
        <x:f>IF(I1973="","",I1973*H1973)</x:f>
        <x:v>54410970.51</x:v>
      </x:c>
      <x:c r="K1973" t="str">
        <x:f>IF(G1973="","MISSING OEWS",IF(ISNUMBER(H1973),"MATCHED","MISSING WHARTON"))</x:f>
        <x:v>MATCHED</x:v>
      </x:c>
    </x:row>
    <x:row r="1974">
      <x:c r="A1974" t="str">
        <x:v>42</x:v>
      </x:c>
      <x:c r="B1974" t="str">
        <x:v>Wholesale Trade</x:v>
      </x:c>
      <x:c r="C1974" t="str">
        <x:v>51-4051</x:v>
      </x:c>
      <x:c r="D1974" t="str">
        <x:v>Metal-Refining Furnace Operators and Tenders</x:v>
      </x:c>
      <x:c r="E1974" s="22" t="n">
        <x:v>210</x:v>
      </x:c>
      <x:c r="F1974" s="22" t="n">
        <x:v>49080</x:v>
      </x:c>
      <x:c r="G1974" s="22" t="n">
        <x:f>IF(OR(E1974="",F1974=""),"",E1974*F1974)</x:f>
        <x:v>10306800</x:v>
      </x:c>
      <x:c r="H1974" s="36" t="n">
        <x:v>0.1267</x:v>
      </x:c>
      <x:c r="I1974" s="22" t="n">
        <x:f>IF(G1974="","",IF(ISNUMBER(H1974),G1974,""))</x:f>
        <x:v>10306800</x:v>
      </x:c>
      <x:c r="J1974" s="22" t="n">
        <x:f>IF(I1974="","",I1974*H1974)</x:f>
        <x:v>1305871.56</x:v>
      </x:c>
      <x:c r="K1974" t="str">
        <x:f>IF(G1974="","MISSING OEWS",IF(ISNUMBER(H1974),"MATCHED","MISSING WHARTON"))</x:f>
        <x:v>MATCHED</x:v>
      </x:c>
    </x:row>
    <x:row r="1975">
      <x:c r="A1975" t="str">
        <x:v>42</x:v>
      </x:c>
      <x:c r="B1975" t="str">
        <x:v>Wholesale Trade</x:v>
      </x:c>
      <x:c r="C1975" t="str">
        <x:v>51-4061</x:v>
      </x:c>
      <x:c r="D1975" t="str">
        <x:v>Model Makers, Metal and Plastic</x:v>
      </x:c>
      <x:c r="E1975" s="22" t="n">
        <x:v>70</x:v>
      </x:c>
      <x:c r="F1975" s="22" t="n">
        <x:v>91310</x:v>
      </x:c>
      <x:c r="G1975" s="22" t="n">
        <x:f>IF(OR(E1975="",F1975=""),"",E1975*F1975)</x:f>
        <x:v>6391700</x:v>
      </x:c>
      <x:c r="H1975" s="36" t="n">
        <x:v>0.0594</x:v>
      </x:c>
      <x:c r="I1975" s="22" t="n">
        <x:f>IF(G1975="","",IF(ISNUMBER(H1975),G1975,""))</x:f>
        <x:v>6391700</x:v>
      </x:c>
      <x:c r="J1975" s="22" t="n">
        <x:f>IF(I1975="","",I1975*H1975)</x:f>
        <x:v>379666.98</x:v>
      </x:c>
      <x:c r="K1975" t="str">
        <x:f>IF(G1975="","MISSING OEWS",IF(ISNUMBER(H1975),"MATCHED","MISSING WHARTON"))</x:f>
        <x:v>MATCHED</x:v>
      </x:c>
    </x:row>
    <x:row r="1976">
      <x:c r="A1976" t="str">
        <x:v>42</x:v>
      </x:c>
      <x:c r="B1976" t="str">
        <x:v>Wholesale Trade</x:v>
      </x:c>
      <x:c r="C1976" t="str">
        <x:v>51-4072</x:v>
      </x:c>
      <x:c r="D1976" t="str">
        <x:v>Molding, Coremaking, and Casting Machine Setters, Operators, and Tenders, Metal and Plastic</x:v>
      </x:c>
      <x:c r="E1976" s="22" t="n">
        <x:v>1250</x:v>
      </x:c>
      <x:c r="F1976" s="22" t="n">
        <x:v>46200</x:v>
      </x:c>
      <x:c r="G1976" s="22" t="n">
        <x:f>IF(OR(E1976="",F1976=""),"",E1976*F1976)</x:f>
        <x:v>57750000</x:v>
      </x:c>
      <x:c r="H1976" s="36" t="n">
        <x:v>0.0288</x:v>
      </x:c>
      <x:c r="I1976" s="22" t="n">
        <x:f>IF(G1976="","",IF(ISNUMBER(H1976),G1976,""))</x:f>
        <x:v>57750000</x:v>
      </x:c>
      <x:c r="J1976" s="22" t="n">
        <x:f>IF(I1976="","",I1976*H1976)</x:f>
        <x:v>1663200</x:v>
      </x:c>
      <x:c r="K1976" t="str">
        <x:f>IF(G1976="","MISSING OEWS",IF(ISNUMBER(H1976),"MATCHED","MISSING WHARTON"))</x:f>
        <x:v>MATCHED</x:v>
      </x:c>
    </x:row>
    <x:row r="1977">
      <x:c r="A1977" t="str">
        <x:v>42</x:v>
      </x:c>
      <x:c r="B1977" t="str">
        <x:v>Wholesale Trade</x:v>
      </x:c>
      <x:c r="C1977" t="str">
        <x:v>51-4081</x:v>
      </x:c>
      <x:c r="D1977" t="str">
        <x:v>Multiple Machine Tool Setters, Operators, and Tenders, Metal and Plastic</x:v>
      </x:c>
      <x:c r="E1977" s="22" t="n">
        <x:v>5820</x:v>
      </x:c>
      <x:c r="F1977" s="22" t="n">
        <x:v>47660</x:v>
      </x:c>
      <x:c r="G1977" s="22" t="n">
        <x:f>IF(OR(E1977="",F1977=""),"",E1977*F1977)</x:f>
        <x:v>277381200</x:v>
      </x:c>
      <x:c r="H1977" s="36" t="n">
        <x:v>0.16899999999999998</x:v>
      </x:c>
      <x:c r="I1977" s="22" t="n">
        <x:f>IF(G1977="","",IF(ISNUMBER(H1977),G1977,""))</x:f>
        <x:v>277381200</x:v>
      </x:c>
      <x:c r="J1977" s="22" t="n">
        <x:f>IF(I1977="","",I1977*H1977)</x:f>
        <x:v>46877422.8</x:v>
      </x:c>
      <x:c r="K1977" t="str">
        <x:f>IF(G1977="","MISSING OEWS",IF(ISNUMBER(H1977),"MATCHED","MISSING WHARTON"))</x:f>
        <x:v>MATCHED</x:v>
      </x:c>
    </x:row>
    <x:row r="1978">
      <x:c r="A1978" t="str">
        <x:v>42</x:v>
      </x:c>
      <x:c r="B1978" t="str">
        <x:v>Wholesale Trade</x:v>
      </x:c>
      <x:c r="C1978" t="str">
        <x:v>51-4111</x:v>
      </x:c>
      <x:c r="D1978" t="str">
        <x:v>Tool and Die Makers</x:v>
      </x:c>
      <x:c r="E1978" s="22" t="n">
        <x:v>770</x:v>
      </x:c>
      <x:c r="F1978" s="22" t="n">
        <x:v>57050</x:v>
      </x:c>
      <x:c r="G1978" s="22" t="n">
        <x:f>IF(OR(E1978="",F1978=""),"",E1978*F1978)</x:f>
        <x:v>43928500</x:v>
      </x:c>
      <x:c r="H1978" s="36" t="n">
        <x:v>0.0559</x:v>
      </x:c>
      <x:c r="I1978" s="22" t="n">
        <x:f>IF(G1978="","",IF(ISNUMBER(H1978),G1978,""))</x:f>
        <x:v>43928500</x:v>
      </x:c>
      <x:c r="J1978" s="22" t="n">
        <x:f>IF(I1978="","",I1978*H1978)</x:f>
        <x:v>2455603.15</x:v>
      </x:c>
      <x:c r="K1978" t="str">
        <x:f>IF(G1978="","MISSING OEWS",IF(ISNUMBER(H1978),"MATCHED","MISSING WHARTON"))</x:f>
        <x:v>MATCHED</x:v>
      </x:c>
    </x:row>
    <x:row r="1979">
      <x:c r="A1979" t="str">
        <x:v>42</x:v>
      </x:c>
      <x:c r="B1979" t="str">
        <x:v>Wholesale Trade</x:v>
      </x:c>
      <x:c r="C1979" t="str">
        <x:v>51-4121</x:v>
      </x:c>
      <x:c r="D1979" t="str">
        <x:v>Welders, Cutters, Solderers, and Brazers</x:v>
      </x:c>
      <x:c r="E1979" s="22" t="n">
        <x:v>21450</x:v>
      </x:c>
      <x:c r="F1979" s="22" t="n">
        <x:v>53030</x:v>
      </x:c>
      <x:c r="G1979" s="22" t="n">
        <x:f>IF(OR(E1979="",F1979=""),"",E1979*F1979)</x:f>
        <x:v>1137493500</x:v>
      </x:c>
      <x:c r="H1979" s="36" t="n">
        <x:v>0.0233</x:v>
      </x:c>
      <x:c r="I1979" s="22" t="n">
        <x:f>IF(G1979="","",IF(ISNUMBER(H1979),G1979,""))</x:f>
        <x:v>1137493500</x:v>
      </x:c>
      <x:c r="J1979" s="22" t="n">
        <x:f>IF(I1979="","",I1979*H1979)</x:f>
        <x:v>26503598.55</x:v>
      </x:c>
      <x:c r="K1979" t="str">
        <x:f>IF(G1979="","MISSING OEWS",IF(ISNUMBER(H1979),"MATCHED","MISSING WHARTON"))</x:f>
        <x:v>MATCHED</x:v>
      </x:c>
    </x:row>
    <x:row r="1980">
      <x:c r="A1980" t="str">
        <x:v>42</x:v>
      </x:c>
      <x:c r="B1980" t="str">
        <x:v>Wholesale Trade</x:v>
      </x:c>
      <x:c r="C1980" t="str">
        <x:v>51-4122</x:v>
      </x:c>
      <x:c r="D1980" t="str">
        <x:v>Welding, Soldering, and Brazing Machine Setters, Operators, and Tenders</x:v>
      </x:c>
      <x:c r="E1980" s="22" t="n">
        <x:v>1650</x:v>
      </x:c>
      <x:c r="F1980" s="22" t="n">
        <x:v>47240</x:v>
      </x:c>
      <x:c r="G1980" s="22" t="n">
        <x:f>IF(OR(E1980="",F1980=""),"",E1980*F1980)</x:f>
        <x:v>77946000</x:v>
      </x:c>
      <x:c r="H1980" s="36" t="n">
        <x:v>0.0983</x:v>
      </x:c>
      <x:c r="I1980" s="22" t="n">
        <x:f>IF(G1980="","",IF(ISNUMBER(H1980),G1980,""))</x:f>
        <x:v>77946000</x:v>
      </x:c>
      <x:c r="J1980" s="22" t="n">
        <x:f>IF(I1980="","",I1980*H1980)</x:f>
        <x:v>7662091.8</x:v>
      </x:c>
      <x:c r="K1980" t="str">
        <x:f>IF(G1980="","MISSING OEWS",IF(ISNUMBER(H1980),"MATCHED","MISSING WHARTON"))</x:f>
        <x:v>MATCHED</x:v>
      </x:c>
    </x:row>
    <x:row r="1981">
      <x:c r="A1981" t="str">
        <x:v>42</x:v>
      </x:c>
      <x:c r="B1981" t="str">
        <x:v>Wholesale Trade</x:v>
      </x:c>
      <x:c r="C1981" t="str">
        <x:v>51-4191</x:v>
      </x:c>
      <x:c r="D1981" t="str">
        <x:v>Heat Treating Equipment Setters, Operators, and Tenders, Metal and Plastic</x:v>
      </x:c>
      <x:c r="E1981" s="22" t="n">
        <x:v>590</x:v>
      </x:c>
      <x:c r="F1981" s="22" t="n">
        <x:v>50290</x:v>
      </x:c>
      <x:c r="G1981" s="22" t="n">
        <x:f>IF(OR(E1981="",F1981=""),"",E1981*F1981)</x:f>
        <x:v>29671100</x:v>
      </x:c>
      <x:c r="H1981" s="36" t="n">
        <x:v>0.0365</x:v>
      </x:c>
      <x:c r="I1981" s="22" t="n">
        <x:f>IF(G1981="","",IF(ISNUMBER(H1981),G1981,""))</x:f>
        <x:v>29671100</x:v>
      </x:c>
      <x:c r="J1981" s="22" t="n">
        <x:f>IF(I1981="","",I1981*H1981)</x:f>
        <x:v>1082995.15</x:v>
      </x:c>
      <x:c r="K1981" t="str">
        <x:f>IF(G1981="","MISSING OEWS",IF(ISNUMBER(H1981),"MATCHED","MISSING WHARTON"))</x:f>
        <x:v>MATCHED</x:v>
      </x:c>
    </x:row>
    <x:row r="1982">
      <x:c r="A1982" t="str">
        <x:v>42</x:v>
      </x:c>
      <x:c r="B1982" t="str">
        <x:v>Wholesale Trade</x:v>
      </x:c>
      <x:c r="C1982" t="str">
        <x:v>51-4193</x:v>
      </x:c>
      <x:c r="D1982" t="str">
        <x:v>Plating Machine Setters, Operators, and Tenders, Metal and Plastic</x:v>
      </x:c>
      <x:c r="E1982" s="22" t="n">
        <x:v>80</x:v>
      </x:c>
      <x:c r="F1982" s="22" t="n">
        <x:v>43940</x:v>
      </x:c>
      <x:c r="G1982" s="22" t="n">
        <x:f>IF(OR(E1982="",F1982=""),"",E1982*F1982)</x:f>
        <x:v>3515200</x:v>
      </x:c>
      <x:c r="H1982" s="36" t="n">
        <x:v>0.025</x:v>
      </x:c>
      <x:c r="I1982" s="22" t="n">
        <x:f>IF(G1982="","",IF(ISNUMBER(H1982),G1982,""))</x:f>
        <x:v>3515200</x:v>
      </x:c>
      <x:c r="J1982" s="22" t="n">
        <x:f>IF(I1982="","",I1982*H1982)</x:f>
        <x:v>87880</x:v>
      </x:c>
      <x:c r="K1982" t="str">
        <x:f>IF(G1982="","MISSING OEWS",IF(ISNUMBER(H1982),"MATCHED","MISSING WHARTON"))</x:f>
        <x:v>MATCHED</x:v>
      </x:c>
    </x:row>
    <x:row r="1983">
      <x:c r="A1983" t="str">
        <x:v>42</x:v>
      </x:c>
      <x:c r="B1983" t="str">
        <x:v>Wholesale Trade</x:v>
      </x:c>
      <x:c r="C1983" t="str">
        <x:v>51-4194</x:v>
      </x:c>
      <x:c r="D1983" t="str">
        <x:v>Tool Grinders, Filers, and Sharpeners</x:v>
      </x:c>
      <x:c r="E1983" s="22" t="n">
        <x:v>260</x:v>
      </x:c>
      <x:c r="F1983" s="22" t="n">
        <x:v>41710</x:v>
      </x:c>
      <x:c r="G1983" s="22" t="n">
        <x:f>IF(OR(E1983="",F1983=""),"",E1983*F1983)</x:f>
        <x:v>10844600</x:v>
      </x:c>
      <x:c r="H1983" s="36" t="n">
        <x:v>0</x:v>
      </x:c>
      <x:c r="I1983" s="22" t="n">
        <x:f>IF(G1983="","",IF(ISNUMBER(H1983),G1983,""))</x:f>
        <x:v>10844600</x:v>
      </x:c>
      <x:c r="J1983" s="22" t="n">
        <x:f>IF(I1983="","",I1983*H1983)</x:f>
        <x:v>0</x:v>
      </x:c>
      <x:c r="K1983" t="str">
        <x:f>IF(G1983="","MISSING OEWS",IF(ISNUMBER(H1983),"MATCHED","MISSING WHARTON"))</x:f>
        <x:v>MATCHED</x:v>
      </x:c>
    </x:row>
    <x:row r="1984">
      <x:c r="A1984" t="str">
        <x:v>42</x:v>
      </x:c>
      <x:c r="B1984" t="str">
        <x:v>Wholesale Trade</x:v>
      </x:c>
      <x:c r="C1984" t="str">
        <x:v>51-4199</x:v>
      </x:c>
      <x:c r="D1984" t="str">
        <x:v>Metal Workers and Plastic Workers, All Other</x:v>
      </x:c>
      <x:c r="E1984" s="22" t="n">
        <x:v>1050</x:v>
      </x:c>
      <x:c r="F1984" s="22" t="n">
        <x:v>45690</x:v>
      </x:c>
      <x:c r="G1984" s="22" t="n">
        <x:f>IF(OR(E1984="",F1984=""),"",E1984*F1984)</x:f>
        <x:v>47974500</x:v>
      </x:c>
      <x:c r="H1984" s="36"/>
      <x:c r="I1984" s="22" t="str">
        <x:f>IF(G1984="","",IF(ISNUMBER(H1984),G1984,""))</x:f>
      </x:c>
      <x:c r="J1984" s="22" t="str">
        <x:f>IF(I1984="","",I1984*H1984)</x:f>
      </x:c>
      <x:c r="K1984" t="str">
        <x:f>IF(G1984="","MISSING OEWS",IF(ISNUMBER(H1984),"MATCHED","MISSING WHARTON"))</x:f>
        <x:v>MISSING WHARTON</x:v>
      </x:c>
    </x:row>
    <x:row r="1985">
      <x:c r="A1985" t="str">
        <x:v>42</x:v>
      </x:c>
      <x:c r="B1985" t="str">
        <x:v>Wholesale Trade</x:v>
      </x:c>
      <x:c r="C1985" t="str">
        <x:v>51-5111</x:v>
      </x:c>
      <x:c r="D1985" t="str">
        <x:v>Prepress Technicians and Workers</x:v>
      </x:c>
      <x:c r="E1985" s="22" t="n">
        <x:v>390</x:v>
      </x:c>
      <x:c r="F1985" s="22" t="n">
        <x:v>50160</x:v>
      </x:c>
      <x:c r="G1985" s="22" t="n">
        <x:f>IF(OR(E1985="",F1985=""),"",E1985*F1985)</x:f>
        <x:v>19562400</x:v>
      </x:c>
      <x:c r="H1985" s="36" t="n">
        <x:v>0.42</x:v>
      </x:c>
      <x:c r="I1985" s="22" t="n">
        <x:f>IF(G1985="","",IF(ISNUMBER(H1985),G1985,""))</x:f>
        <x:v>19562400</x:v>
      </x:c>
      <x:c r="J1985" s="22" t="n">
        <x:f>IF(I1985="","",I1985*H1985)</x:f>
        <x:v>8216208</x:v>
      </x:c>
      <x:c r="K1985" t="str">
        <x:f>IF(G1985="","MISSING OEWS",IF(ISNUMBER(H1985),"MATCHED","MISSING WHARTON"))</x:f>
        <x:v>MATCHED</x:v>
      </x:c>
    </x:row>
    <x:row r="1986">
      <x:c r="A1986" t="str">
        <x:v>42</x:v>
      </x:c>
      <x:c r="B1986" t="str">
        <x:v>Wholesale Trade</x:v>
      </x:c>
      <x:c r="C1986" t="str">
        <x:v>51-5112</x:v>
      </x:c>
      <x:c r="D1986" t="str">
        <x:v>Printing Press Operators</x:v>
      </x:c>
      <x:c r="E1986" s="22" t="n">
        <x:v>4190</x:v>
      </x:c>
      <x:c r="F1986" s="22" t="n">
        <x:v>44310</x:v>
      </x:c>
      <x:c r="G1986" s="22" t="n">
        <x:f>IF(OR(E1986="",F1986=""),"",E1986*F1986)</x:f>
        <x:v>185658900</x:v>
      </x:c>
      <x:c r="H1986" s="36" t="n">
        <x:v>0.3348</x:v>
      </x:c>
      <x:c r="I1986" s="22" t="n">
        <x:f>IF(G1986="","",IF(ISNUMBER(H1986),G1986,""))</x:f>
        <x:v>185658900</x:v>
      </x:c>
      <x:c r="J1986" s="22" t="n">
        <x:f>IF(I1986="","",I1986*H1986)</x:f>
        <x:v>62158599.72</x:v>
      </x:c>
      <x:c r="K1986" t="str">
        <x:f>IF(G1986="","MISSING OEWS",IF(ISNUMBER(H1986),"MATCHED","MISSING WHARTON"))</x:f>
        <x:v>MATCHED</x:v>
      </x:c>
    </x:row>
    <x:row r="1987">
      <x:c r="A1987" t="str">
        <x:v>42</x:v>
      </x:c>
      <x:c r="B1987" t="str">
        <x:v>Wholesale Trade</x:v>
      </x:c>
      <x:c r="C1987" t="str">
        <x:v>51-5113</x:v>
      </x:c>
      <x:c r="D1987" t="str">
        <x:v>Print Binding and Finishing Workers</x:v>
      </x:c>
      <x:c r="E1987" s="22" t="n">
        <x:v>80</x:v>
      </x:c>
      <x:c r="F1987" s="22" t="n">
        <x:v>38980</x:v>
      </x:c>
      <x:c r="G1987" s="22" t="n">
        <x:f>IF(OR(E1987="",F1987=""),"",E1987*F1987)</x:f>
        <x:v>3118400</x:v>
      </x:c>
      <x:c r="H1987" s="36" t="n">
        <x:v>0.0385</x:v>
      </x:c>
      <x:c r="I1987" s="22" t="n">
        <x:f>IF(G1987="","",IF(ISNUMBER(H1987),G1987,""))</x:f>
        <x:v>3118400</x:v>
      </x:c>
      <x:c r="J1987" s="22" t="n">
        <x:f>IF(I1987="","",I1987*H1987)</x:f>
        <x:v>120058.4</x:v>
      </x:c>
      <x:c r="K1987" t="str">
        <x:f>IF(G1987="","MISSING OEWS",IF(ISNUMBER(H1987),"MATCHED","MISSING WHARTON"))</x:f>
        <x:v>MATCHED</x:v>
      </x:c>
    </x:row>
    <x:row r="1988">
      <x:c r="A1988" t="str">
        <x:v>42</x:v>
      </x:c>
      <x:c r="B1988" t="str">
        <x:v>Wholesale Trade</x:v>
      </x:c>
      <x:c r="C1988" t="str">
        <x:v>51-6011</x:v>
      </x:c>
      <x:c r="D1988" t="str">
        <x:v>Laundry and Dry-Cleaning Workers</x:v>
      </x:c>
      <x:c r="E1988" s="22" t="n">
        <x:v>230</x:v>
      </x:c>
      <x:c r="F1988" s="22" t="n">
        <x:v>33450</x:v>
      </x:c>
      <x:c r="G1988" s="22" t="n">
        <x:f>IF(OR(E1988="",F1988=""),"",E1988*F1988)</x:f>
        <x:v>7693500</x:v>
      </x:c>
      <x:c r="H1988" s="36" t="n">
        <x:v>0</x:v>
      </x:c>
      <x:c r="I1988" s="22" t="n">
        <x:f>IF(G1988="","",IF(ISNUMBER(H1988),G1988,""))</x:f>
        <x:v>7693500</x:v>
      </x:c>
      <x:c r="J1988" s="22" t="n">
        <x:f>IF(I1988="","",I1988*H1988)</x:f>
        <x:v>0</x:v>
      </x:c>
      <x:c r="K1988" t="str">
        <x:f>IF(G1988="","MISSING OEWS",IF(ISNUMBER(H1988),"MATCHED","MISSING WHARTON"))</x:f>
        <x:v>MATCHED</x:v>
      </x:c>
    </x:row>
    <x:row r="1989">
      <x:c r="A1989" t="str">
        <x:v>42</x:v>
      </x:c>
      <x:c r="B1989" t="str">
        <x:v>Wholesale Trade</x:v>
      </x:c>
      <x:c r="C1989" t="str">
        <x:v>51-6021</x:v>
      </x:c>
      <x:c r="D1989" t="str">
        <x:v>Pressers, Textile, Garment, and Related Materials</x:v>
      </x:c>
      <x:c r="E1989" s="22" t="n">
        <x:v>180</x:v>
      </x:c>
      <x:c r="F1989" s="22" t="n">
        <x:v>35430</x:v>
      </x:c>
      <x:c r="G1989" s="22" t="n">
        <x:f>IF(OR(E1989="",F1989=""),"",E1989*F1989)</x:f>
        <x:v>6377400</x:v>
      </x:c>
      <x:c r="H1989" s="36" t="n">
        <x:v>0</x:v>
      </x:c>
      <x:c r="I1989" s="22" t="n">
        <x:f>IF(G1989="","",IF(ISNUMBER(H1989),G1989,""))</x:f>
        <x:v>6377400</x:v>
      </x:c>
      <x:c r="J1989" s="22" t="n">
        <x:f>IF(I1989="","",I1989*H1989)</x:f>
        <x:v>0</x:v>
      </x:c>
      <x:c r="K1989" t="str">
        <x:f>IF(G1989="","MISSING OEWS",IF(ISNUMBER(H1989),"MATCHED","MISSING WHARTON"))</x:f>
        <x:v>MATCHED</x:v>
      </x:c>
    </x:row>
    <x:row r="1990">
      <x:c r="A1990" t="str">
        <x:v>42</x:v>
      </x:c>
      <x:c r="B1990" t="str">
        <x:v>Wholesale Trade</x:v>
      </x:c>
      <x:c r="C1990" t="str">
        <x:v>51-6031</x:v>
      </x:c>
      <x:c r="D1990" t="str">
        <x:v>Sewing Machine Operators</x:v>
      </x:c>
      <x:c r="E1990" s="22" t="n">
        <x:v>5620</x:v>
      </x:c>
      <x:c r="F1990" s="22" t="n">
        <x:v>39300</x:v>
      </x:c>
      <x:c r="G1990" s="22" t="n">
        <x:f>IF(OR(E1990="",F1990=""),"",E1990*F1990)</x:f>
        <x:v>220866000</x:v>
      </x:c>
      <x:c r="H1990" s="36" t="n">
        <x:v>0.0365</x:v>
      </x:c>
      <x:c r="I1990" s="22" t="n">
        <x:f>IF(G1990="","",IF(ISNUMBER(H1990),G1990,""))</x:f>
        <x:v>220866000</x:v>
      </x:c>
      <x:c r="J1990" s="22" t="n">
        <x:f>IF(I1990="","",I1990*H1990)</x:f>
        <x:v>8061608.999999999</x:v>
      </x:c>
      <x:c r="K1990" t="str">
        <x:f>IF(G1990="","MISSING OEWS",IF(ISNUMBER(H1990),"MATCHED","MISSING WHARTON"))</x:f>
        <x:v>MATCHED</x:v>
      </x:c>
    </x:row>
    <x:row r="1991">
      <x:c r="A1991" t="str">
        <x:v>42</x:v>
      </x:c>
      <x:c r="B1991" t="str">
        <x:v>Wholesale Trade</x:v>
      </x:c>
      <x:c r="C1991" t="str">
        <x:v>51-6041</x:v>
      </x:c>
      <x:c r="D1991" t="str">
        <x:v>Shoe and Leather Workers and Repairers</x:v>
      </x:c>
      <x:c r="E1991" s="22" t="n">
        <x:v>350</x:v>
      </x:c>
      <x:c r="F1991" s="22" t="n">
        <x:v>48290</x:v>
      </x:c>
      <x:c r="G1991" s="22" t="n">
        <x:f>IF(OR(E1991="",F1991=""),"",E1991*F1991)</x:f>
        <x:v>16901500</x:v>
      </x:c>
      <x:c r="H1991" s="36" t="n">
        <x:v>0</x:v>
      </x:c>
      <x:c r="I1991" s="22" t="n">
        <x:f>IF(G1991="","",IF(ISNUMBER(H1991),G1991,""))</x:f>
        <x:v>16901500</x:v>
      </x:c>
      <x:c r="J1991" s="22" t="n">
        <x:f>IF(I1991="","",I1991*H1991)</x:f>
        <x:v>0</x:v>
      </x:c>
      <x:c r="K1991" t="str">
        <x:f>IF(G1991="","MISSING OEWS",IF(ISNUMBER(H1991),"MATCHED","MISSING WHARTON"))</x:f>
        <x:v>MATCHED</x:v>
      </x:c>
    </x:row>
    <x:row r="1992">
      <x:c r="A1992" t="str">
        <x:v>42</x:v>
      </x:c>
      <x:c r="B1992" t="str">
        <x:v>Wholesale Trade</x:v>
      </x:c>
      <x:c r="C1992" t="str">
        <x:v>51-6051</x:v>
      </x:c>
      <x:c r="D1992" t="str">
        <x:v>Sewers, Hand</x:v>
      </x:c>
      <x:c r="E1992" s="22"/>
      <x:c r="F1992" s="22" t="n">
        <x:v>40500</x:v>
      </x:c>
      <x:c r="G1992" s="22" t="str">
        <x:f>IF(OR(E1992="",F1992=""),"",E1992*F1992)</x:f>
      </x:c>
      <x:c r="H1992" s="36" t="n">
        <x:v>0</x:v>
      </x:c>
      <x:c r="I1992" s="22" t="str">
        <x:f>IF(G1992="","",IF(ISNUMBER(H1992),G1992,""))</x:f>
      </x:c>
      <x:c r="J1992" s="22" t="str">
        <x:f>IF(I1992="","",I1992*H1992)</x:f>
      </x:c>
      <x:c r="K1992" t="str">
        <x:f>IF(G1992="","MISSING OEWS",IF(ISNUMBER(H1992),"MATCHED","MISSING WHARTON"))</x:f>
        <x:v>MISSING OEWS</x:v>
      </x:c>
    </x:row>
    <x:row r="1993">
      <x:c r="A1993" t="str">
        <x:v>42</x:v>
      </x:c>
      <x:c r="B1993" t="str">
        <x:v>Wholesale Trade</x:v>
      </x:c>
      <x:c r="C1993" t="str">
        <x:v>51-6052</x:v>
      </x:c>
      <x:c r="D1993" t="str">
        <x:v>Tailors, Dressmakers, and Custom Sewers</x:v>
      </x:c>
      <x:c r="E1993" s="22" t="n">
        <x:v>1120</x:v>
      </x:c>
      <x:c r="F1993" s="22" t="n">
        <x:v>41030</x:v>
      </x:c>
      <x:c r="G1993" s="22" t="n">
        <x:f>IF(OR(E1993="",F1993=""),"",E1993*F1993)</x:f>
        <x:v>45953600</x:v>
      </x:c>
      <x:c r="H1993" s="36" t="n">
        <x:v>0.0432</x:v>
      </x:c>
      <x:c r="I1993" s="22" t="n">
        <x:f>IF(G1993="","",IF(ISNUMBER(H1993),G1993,""))</x:f>
        <x:v>45953600</x:v>
      </x:c>
      <x:c r="J1993" s="22" t="n">
        <x:f>IF(I1993="","",I1993*H1993)</x:f>
        <x:v>1985195.52</x:v>
      </x:c>
      <x:c r="K1993" t="str">
        <x:f>IF(G1993="","MISSING OEWS",IF(ISNUMBER(H1993),"MATCHED","MISSING WHARTON"))</x:f>
        <x:v>MATCHED</x:v>
      </x:c>
    </x:row>
    <x:row r="1994">
      <x:c r="A1994" t="str">
        <x:v>42</x:v>
      </x:c>
      <x:c r="B1994" t="str">
        <x:v>Wholesale Trade</x:v>
      </x:c>
      <x:c r="C1994" t="str">
        <x:v>51-6061</x:v>
      </x:c>
      <x:c r="D1994" t="str">
        <x:v>Textile Bleaching and Dyeing Machine Operators and Tenders</x:v>
      </x:c>
      <x:c r="E1994" s="22" t="n">
        <x:v>130</x:v>
      </x:c>
      <x:c r="F1994" s="22" t="n">
        <x:v>35830</x:v>
      </x:c>
      <x:c r="G1994" s="22" t="n">
        <x:f>IF(OR(E1994="",F1994=""),"",E1994*F1994)</x:f>
        <x:v>4657900</x:v>
      </x:c>
      <x:c r="H1994" s="36" t="n">
        <x:v>0.11869999999999999</x:v>
      </x:c>
      <x:c r="I1994" s="22" t="n">
        <x:f>IF(G1994="","",IF(ISNUMBER(H1994),G1994,""))</x:f>
        <x:v>4657900</x:v>
      </x:c>
      <x:c r="J1994" s="22" t="n">
        <x:f>IF(I1994="","",I1994*H1994)</x:f>
        <x:v>552892.73</x:v>
      </x:c>
      <x:c r="K1994" t="str">
        <x:f>IF(G1994="","MISSING OEWS",IF(ISNUMBER(H1994),"MATCHED","MISSING WHARTON"))</x:f>
        <x:v>MATCHED</x:v>
      </x:c>
    </x:row>
    <x:row r="1995">
      <x:c r="A1995" t="str">
        <x:v>42</x:v>
      </x:c>
      <x:c r="B1995" t="str">
        <x:v>Wholesale Trade</x:v>
      </x:c>
      <x:c r="C1995" t="str">
        <x:v>51-6062</x:v>
      </x:c>
      <x:c r="D1995" t="str">
        <x:v>Textile Cutting Machine Setters, Operators, and Tenders</x:v>
      </x:c>
      <x:c r="E1995" s="22" t="n">
        <x:v>500</x:v>
      </x:c>
      <x:c r="F1995" s="22" t="n">
        <x:v>39380</x:v>
      </x:c>
      <x:c r="G1995" s="22" t="n">
        <x:f>IF(OR(E1995="",F1995=""),"",E1995*F1995)</x:f>
        <x:v>19690000</x:v>
      </x:c>
      <x:c r="H1995" s="36" t="n">
        <x:v>0.1056</x:v>
      </x:c>
      <x:c r="I1995" s="22" t="n">
        <x:f>IF(G1995="","",IF(ISNUMBER(H1995),G1995,""))</x:f>
        <x:v>19690000</x:v>
      </x:c>
      <x:c r="J1995" s="22" t="n">
        <x:f>IF(I1995="","",I1995*H1995)</x:f>
        <x:v>2079264</x:v>
      </x:c>
      <x:c r="K1995" t="str">
        <x:f>IF(G1995="","MISSING OEWS",IF(ISNUMBER(H1995),"MATCHED","MISSING WHARTON"))</x:f>
        <x:v>MATCHED</x:v>
      </x:c>
    </x:row>
    <x:row r="1996">
      <x:c r="A1996" t="str">
        <x:v>42</x:v>
      </x:c>
      <x:c r="B1996" t="str">
        <x:v>Wholesale Trade</x:v>
      </x:c>
      <x:c r="C1996" t="str">
        <x:v>51-6063</x:v>
      </x:c>
      <x:c r="D1996" t="str">
        <x:v>Textile Knitting and Weaving Machine Setters, Operators, and Tenders</x:v>
      </x:c>
      <x:c r="E1996" s="22" t="n">
        <x:v>170</x:v>
      </x:c>
      <x:c r="F1996" s="22" t="n">
        <x:v>37650</x:v>
      </x:c>
      <x:c r="G1996" s="22" t="n">
        <x:f>IF(OR(E1996="",F1996=""),"",E1996*F1996)</x:f>
        <x:v>6400500</x:v>
      </x:c>
      <x:c r="H1996" s="36" t="n">
        <x:v>0.13</x:v>
      </x:c>
      <x:c r="I1996" s="22" t="n">
        <x:f>IF(G1996="","",IF(ISNUMBER(H1996),G1996,""))</x:f>
        <x:v>6400500</x:v>
      </x:c>
      <x:c r="J1996" s="22" t="n">
        <x:f>IF(I1996="","",I1996*H1996)</x:f>
        <x:v>832065</x:v>
      </x:c>
      <x:c r="K1996" t="str">
        <x:f>IF(G1996="","MISSING OEWS",IF(ISNUMBER(H1996),"MATCHED","MISSING WHARTON"))</x:f>
        <x:v>MATCHED</x:v>
      </x:c>
    </x:row>
    <x:row r="1997">
      <x:c r="A1997" t="str">
        <x:v>42</x:v>
      </x:c>
      <x:c r="B1997" t="str">
        <x:v>Wholesale Trade</x:v>
      </x:c>
      <x:c r="C1997" t="str">
        <x:v>51-6064</x:v>
      </x:c>
      <x:c r="D1997" t="str">
        <x:v>Textile Winding, Twisting, and Drawing Out Machine Setters, Operators, and Tenders</x:v>
      </x:c>
      <x:c r="E1997" s="22" t="n">
        <x:v>210</x:v>
      </x:c>
      <x:c r="F1997" s="22" t="n">
        <x:v>38530</x:v>
      </x:c>
      <x:c r="G1997" s="22" t="n">
        <x:f>IF(OR(E1997="",F1997=""),"",E1997*F1997)</x:f>
        <x:v>8091300</x:v>
      </x:c>
      <x:c r="H1997" s="36" t="n">
        <x:v>0.039599999999999996</x:v>
      </x:c>
      <x:c r="I1997" s="22" t="n">
        <x:f>IF(G1997="","",IF(ISNUMBER(H1997),G1997,""))</x:f>
        <x:v>8091300</x:v>
      </x:c>
      <x:c r="J1997" s="22" t="n">
        <x:f>IF(I1997="","",I1997*H1997)</x:f>
        <x:v>320415.48</x:v>
      </x:c>
      <x:c r="K1997" t="str">
        <x:f>IF(G1997="","MISSING OEWS",IF(ISNUMBER(H1997),"MATCHED","MISSING WHARTON"))</x:f>
        <x:v>MATCHED</x:v>
      </x:c>
    </x:row>
    <x:row r="1998">
      <x:c r="A1998" t="str">
        <x:v>42</x:v>
      </x:c>
      <x:c r="B1998" t="str">
        <x:v>Wholesale Trade</x:v>
      </x:c>
      <x:c r="C1998" t="str">
        <x:v>51-6092</x:v>
      </x:c>
      <x:c r="D1998" t="str">
        <x:v>Fabric and Apparel Patternmakers</x:v>
      </x:c>
      <x:c r="E1998" s="22" t="n">
        <x:v>380</x:v>
      </x:c>
      <x:c r="F1998" s="22" t="n">
        <x:v>89040</x:v>
      </x:c>
      <x:c r="G1998" s="22" t="n">
        <x:f>IF(OR(E1998="",F1998=""),"",E1998*F1998)</x:f>
        <x:v>33835200</x:v>
      </x:c>
      <x:c r="H1998" s="36" t="n">
        <x:v>0.1625</x:v>
      </x:c>
      <x:c r="I1998" s="22" t="n">
        <x:f>IF(G1998="","",IF(ISNUMBER(H1998),G1998,""))</x:f>
        <x:v>33835200</x:v>
      </x:c>
      <x:c r="J1998" s="22" t="n">
        <x:f>IF(I1998="","",I1998*H1998)</x:f>
        <x:v>5498220</x:v>
      </x:c>
      <x:c r="K1998" t="str">
        <x:f>IF(G1998="","MISSING OEWS",IF(ISNUMBER(H1998),"MATCHED","MISSING WHARTON"))</x:f>
        <x:v>MATCHED</x:v>
      </x:c>
    </x:row>
    <x:row r="1999">
      <x:c r="A1999" t="str">
        <x:v>42</x:v>
      </x:c>
      <x:c r="B1999" t="str">
        <x:v>Wholesale Trade</x:v>
      </x:c>
      <x:c r="C1999" t="str">
        <x:v>51-6093</x:v>
      </x:c>
      <x:c r="D1999" t="str">
        <x:v>Upholsterers</x:v>
      </x:c>
      <x:c r="E1999" s="22" t="n">
        <x:v>450</x:v>
      </x:c>
      <x:c r="F1999" s="22" t="n">
        <x:v>42160</x:v>
      </x:c>
      <x:c r="G1999" s="22" t="n">
        <x:f>IF(OR(E1999="",F1999=""),"",E1999*F1999)</x:f>
        <x:v>18972000</x:v>
      </x:c>
      <x:c r="H1999" s="36" t="n">
        <x:v>0.0432</x:v>
      </x:c>
      <x:c r="I1999" s="22" t="n">
        <x:f>IF(G1999="","",IF(ISNUMBER(H1999),G1999,""))</x:f>
        <x:v>18972000</x:v>
      </x:c>
      <x:c r="J1999" s="22" t="n">
        <x:f>IF(I1999="","",I1999*H1999)</x:f>
        <x:v>819590.4</x:v>
      </x:c>
      <x:c r="K1999" t="str">
        <x:f>IF(G1999="","MISSING OEWS",IF(ISNUMBER(H1999),"MATCHED","MISSING WHARTON"))</x:f>
        <x:v>MATCHED</x:v>
      </x:c>
    </x:row>
    <x:row r="2000">
      <x:c r="A2000" t="str">
        <x:v>42</x:v>
      </x:c>
      <x:c r="B2000" t="str">
        <x:v>Wholesale Trade</x:v>
      </x:c>
      <x:c r="C2000" t="str">
        <x:v>51-6099</x:v>
      </x:c>
      <x:c r="D2000" t="str">
        <x:v>Textile, Apparel, and Furnishings Workers, All Other</x:v>
      </x:c>
      <x:c r="E2000" s="22" t="n">
        <x:v>1170</x:v>
      </x:c>
      <x:c r="F2000" s="22" t="n">
        <x:v>42820</x:v>
      </x:c>
      <x:c r="G2000" s="22" t="n">
        <x:f>IF(OR(E2000="",F2000=""),"",E2000*F2000)</x:f>
        <x:v>50099400</x:v>
      </x:c>
      <x:c r="H2000" s="36"/>
      <x:c r="I2000" s="22" t="str">
        <x:f>IF(G2000="","",IF(ISNUMBER(H2000),G2000,""))</x:f>
      </x:c>
      <x:c r="J2000" s="22" t="str">
        <x:f>IF(I2000="","",I2000*H2000)</x:f>
      </x:c>
      <x:c r="K2000" t="str">
        <x:f>IF(G2000="","MISSING OEWS",IF(ISNUMBER(H2000),"MATCHED","MISSING WHARTON"))</x:f>
        <x:v>MISSING WHARTON</x:v>
      </x:c>
    </x:row>
    <x:row r="2001">
      <x:c r="A2001" t="str">
        <x:v>42</x:v>
      </x:c>
      <x:c r="B2001" t="str">
        <x:v>Wholesale Trade</x:v>
      </x:c>
      <x:c r="C2001" t="str">
        <x:v>51-7011</x:v>
      </x:c>
      <x:c r="D2001" t="str">
        <x:v>Cabinetmakers and Bench Carpenters</x:v>
      </x:c>
      <x:c r="E2001" s="22" t="n">
        <x:v>1080</x:v>
      </x:c>
      <x:c r="F2001" s="22" t="n">
        <x:v>53110</x:v>
      </x:c>
      <x:c r="G2001" s="22" t="n">
        <x:f>IF(OR(E2001="",F2001=""),"",E2001*F2001)</x:f>
        <x:v>57358800</x:v>
      </x:c>
      <x:c r="H2001" s="36" t="n">
        <x:v>0.13</x:v>
      </x:c>
      <x:c r="I2001" s="22" t="n">
        <x:f>IF(G2001="","",IF(ISNUMBER(H2001),G2001,""))</x:f>
        <x:v>57358800</x:v>
      </x:c>
      <x:c r="J2001" s="22" t="n">
        <x:f>IF(I2001="","",I2001*H2001)</x:f>
        <x:v>7456644</x:v>
      </x:c>
      <x:c r="K2001" t="str">
        <x:f>IF(G2001="","MISSING OEWS",IF(ISNUMBER(H2001),"MATCHED","MISSING WHARTON"))</x:f>
        <x:v>MATCHED</x:v>
      </x:c>
    </x:row>
    <x:row r="2002">
      <x:c r="A2002" t="str">
        <x:v>42</x:v>
      </x:c>
      <x:c r="B2002" t="str">
        <x:v>Wholesale Trade</x:v>
      </x:c>
      <x:c r="C2002" t="str">
        <x:v>51-7021</x:v>
      </x:c>
      <x:c r="D2002" t="str">
        <x:v>Furniture Finishers</x:v>
      </x:c>
      <x:c r="E2002" s="22" t="n">
        <x:v>290</x:v>
      </x:c>
      <x:c r="F2002" s="22" t="n">
        <x:v>47540</x:v>
      </x:c>
      <x:c r="G2002" s="22" t="n">
        <x:f>IF(OR(E2002="",F2002=""),"",E2002*F2002)</x:f>
        <x:v>13786600</x:v>
      </x:c>
      <x:c r="H2002" s="36" t="n">
        <x:v>0</x:v>
      </x:c>
      <x:c r="I2002" s="22" t="n">
        <x:f>IF(G2002="","",IF(ISNUMBER(H2002),G2002,""))</x:f>
        <x:v>13786600</x:v>
      </x:c>
      <x:c r="J2002" s="22" t="n">
        <x:f>IF(I2002="","",I2002*H2002)</x:f>
        <x:v>0</x:v>
      </x:c>
      <x:c r="K2002" t="str">
        <x:f>IF(G2002="","MISSING OEWS",IF(ISNUMBER(H2002),"MATCHED","MISSING WHARTON"))</x:f>
        <x:v>MATCHED</x:v>
      </x:c>
    </x:row>
    <x:row r="2003">
      <x:c r="A2003" t="str">
        <x:v>42</x:v>
      </x:c>
      <x:c r="B2003" t="str">
        <x:v>Wholesale Trade</x:v>
      </x:c>
      <x:c r="C2003" t="str">
        <x:v>51-7041</x:v>
      </x:c>
      <x:c r="D2003" t="str">
        <x:v>Sawing Machine Setters, Operators, and Tenders, Wood</x:v>
      </x:c>
      <x:c r="E2003" s="22" t="n">
        <x:v>3330</x:v>
      </x:c>
      <x:c r="F2003" s="22" t="n">
        <x:v>43960</x:v>
      </x:c>
      <x:c r="G2003" s="22" t="n">
        <x:f>IF(OR(E2003="",F2003=""),"",E2003*F2003)</x:f>
        <x:v>146386800</x:v>
      </x:c>
      <x:c r="H2003" s="36" t="n">
        <x:v>0</x:v>
      </x:c>
      <x:c r="I2003" s="22" t="n">
        <x:f>IF(G2003="","",IF(ISNUMBER(H2003),G2003,""))</x:f>
        <x:v>146386800</x:v>
      </x:c>
      <x:c r="J2003" s="22" t="n">
        <x:f>IF(I2003="","",I2003*H2003)</x:f>
        <x:v>0</x:v>
      </x:c>
      <x:c r="K2003" t="str">
        <x:f>IF(G2003="","MISSING OEWS",IF(ISNUMBER(H2003),"MATCHED","MISSING WHARTON"))</x:f>
        <x:v>MATCHED</x:v>
      </x:c>
    </x:row>
    <x:row r="2004">
      <x:c r="A2004" t="str">
        <x:v>42</x:v>
      </x:c>
      <x:c r="B2004" t="str">
        <x:v>Wholesale Trade</x:v>
      </x:c>
      <x:c r="C2004" t="str">
        <x:v>51-7042</x:v>
      </x:c>
      <x:c r="D2004" t="str">
        <x:v>Woodworking Machine Setters, Operators, and Tenders, Except Sawing</x:v>
      </x:c>
      <x:c r="E2004" s="22" t="n">
        <x:v>2280</x:v>
      </x:c>
      <x:c r="F2004" s="22" t="n">
        <x:v>42920</x:v>
      </x:c>
      <x:c r="G2004" s="22" t="n">
        <x:f>IF(OR(E2004="",F2004=""),"",E2004*F2004)</x:f>
        <x:v>97857600</x:v>
      </x:c>
      <x:c r="H2004" s="36" t="n">
        <x:v>0.0365</x:v>
      </x:c>
      <x:c r="I2004" s="22" t="n">
        <x:f>IF(G2004="","",IF(ISNUMBER(H2004),G2004,""))</x:f>
        <x:v>97857600</x:v>
      </x:c>
      <x:c r="J2004" s="22" t="n">
        <x:f>IF(I2004="","",I2004*H2004)</x:f>
        <x:v>3571802.4</x:v>
      </x:c>
      <x:c r="K2004" t="str">
        <x:f>IF(G2004="","MISSING OEWS",IF(ISNUMBER(H2004),"MATCHED","MISSING WHARTON"))</x:f>
        <x:v>MATCHED</x:v>
      </x:c>
    </x:row>
    <x:row r="2005">
      <x:c r="A2005" t="str">
        <x:v>42</x:v>
      </x:c>
      <x:c r="B2005" t="str">
        <x:v>Wholesale Trade</x:v>
      </x:c>
      <x:c r="C2005" t="str">
        <x:v>51-7099</x:v>
      </x:c>
      <x:c r="D2005" t="str">
        <x:v>Woodworkers, All Other</x:v>
      </x:c>
      <x:c r="E2005" s="22" t="n">
        <x:v>310</x:v>
      </x:c>
      <x:c r="F2005" s="22" t="n">
        <x:v>43900</x:v>
      </x:c>
      <x:c r="G2005" s="22" t="n">
        <x:f>IF(OR(E2005="",F2005=""),"",E2005*F2005)</x:f>
        <x:v>13609000</x:v>
      </x:c>
      <x:c r="H2005" s="36"/>
      <x:c r="I2005" s="22" t="str">
        <x:f>IF(G2005="","",IF(ISNUMBER(H2005),G2005,""))</x:f>
      </x:c>
      <x:c r="J2005" s="22" t="str">
        <x:f>IF(I2005="","",I2005*H2005)</x:f>
      </x:c>
      <x:c r="K2005" t="str">
        <x:f>IF(G2005="","MISSING OEWS",IF(ISNUMBER(H2005),"MATCHED","MISSING WHARTON"))</x:f>
        <x:v>MISSING WHARTON</x:v>
      </x:c>
    </x:row>
    <x:row r="2006">
      <x:c r="A2006" t="str">
        <x:v>42</x:v>
      </x:c>
      <x:c r="B2006" t="str">
        <x:v>Wholesale Trade</x:v>
      </x:c>
      <x:c r="C2006" t="str">
        <x:v>51-8021</x:v>
      </x:c>
      <x:c r="D2006" t="str">
        <x:v>Stationary Engineers and Boiler Operators</x:v>
      </x:c>
      <x:c r="E2006" s="22" t="n">
        <x:v>70</x:v>
      </x:c>
      <x:c r="F2006" s="22" t="n">
        <x:v>77740</x:v>
      </x:c>
      <x:c r="G2006" s="22" t="n">
        <x:f>IF(OR(E2006="",F2006=""),"",E2006*F2006)</x:f>
        <x:v>5441800</x:v>
      </x:c>
      <x:c r="H2006" s="36" t="n">
        <x:v>0.10400000000000001</x:v>
      </x:c>
      <x:c r="I2006" s="22" t="n">
        <x:f>IF(G2006="","",IF(ISNUMBER(H2006),G2006,""))</x:f>
        <x:v>5441800</x:v>
      </x:c>
      <x:c r="J2006" s="22" t="n">
        <x:f>IF(I2006="","",I2006*H2006)</x:f>
        <x:v>565947.2000000001</x:v>
      </x:c>
      <x:c r="K2006" t="str">
        <x:f>IF(G2006="","MISSING OEWS",IF(ISNUMBER(H2006),"MATCHED","MISSING WHARTON"))</x:f>
        <x:v>MATCHED</x:v>
      </x:c>
    </x:row>
    <x:row r="2007">
      <x:c r="A2007" t="str">
        <x:v>42</x:v>
      </x:c>
      <x:c r="B2007" t="str">
        <x:v>Wholesale Trade</x:v>
      </x:c>
      <x:c r="C2007" t="str">
        <x:v>51-8031</x:v>
      </x:c>
      <x:c r="D2007" t="str">
        <x:v>Water and Wastewater Treatment Plant and System Operators</x:v>
      </x:c>
      <x:c r="E2007" s="22"/>
      <x:c r="F2007" s="22" t="n">
        <x:v>53370</x:v>
      </x:c>
      <x:c r="G2007" s="22" t="str">
        <x:f>IF(OR(E2007="",F2007=""),"",E2007*F2007)</x:f>
      </x:c>
      <x:c r="H2007" s="36" t="n">
        <x:v>0.1188</x:v>
      </x:c>
      <x:c r="I2007" s="22" t="str">
        <x:f>IF(G2007="","",IF(ISNUMBER(H2007),G2007,""))</x:f>
      </x:c>
      <x:c r="J2007" s="22" t="str">
        <x:f>IF(I2007="","",I2007*H2007)</x:f>
      </x:c>
      <x:c r="K2007" t="str">
        <x:f>IF(G2007="","MISSING OEWS",IF(ISNUMBER(H2007),"MATCHED","MISSING WHARTON"))</x:f>
        <x:v>MISSING OEWS</x:v>
      </x:c>
    </x:row>
    <x:row r="2008">
      <x:c r="A2008" t="str">
        <x:v>42</x:v>
      </x:c>
      <x:c r="B2008" t="str">
        <x:v>Wholesale Trade</x:v>
      </x:c>
      <x:c r="C2008" t="str">
        <x:v>51-8091</x:v>
      </x:c>
      <x:c r="D2008" t="str">
        <x:v>Chemical Plant and System Operators</x:v>
      </x:c>
      <x:c r="E2008" s="22" t="n">
        <x:v>740</x:v>
      </x:c>
      <x:c r="F2008" s="22" t="n">
        <x:v>63440</x:v>
      </x:c>
      <x:c r="G2008" s="22" t="n">
        <x:f>IF(OR(E2008="",F2008=""),"",E2008*F2008)</x:f>
        <x:v>46945600</x:v>
      </x:c>
      <x:c r="H2008" s="36" t="n">
        <x:v>0.1</x:v>
      </x:c>
      <x:c r="I2008" s="22" t="n">
        <x:f>IF(G2008="","",IF(ISNUMBER(H2008),G2008,""))</x:f>
        <x:v>46945600</x:v>
      </x:c>
      <x:c r="J2008" s="22" t="n">
        <x:f>IF(I2008="","",I2008*H2008)</x:f>
        <x:v>4694560</x:v>
      </x:c>
      <x:c r="K2008" t="str">
        <x:f>IF(G2008="","MISSING OEWS",IF(ISNUMBER(H2008),"MATCHED","MISSING WHARTON"))</x:f>
        <x:v>MATCHED</x:v>
      </x:c>
    </x:row>
    <x:row r="2009">
      <x:c r="A2009" t="str">
        <x:v>42</x:v>
      </x:c>
      <x:c r="B2009" t="str">
        <x:v>Wholesale Trade</x:v>
      </x:c>
      <x:c r="C2009" t="str">
        <x:v>51-8092</x:v>
      </x:c>
      <x:c r="D2009" t="str">
        <x:v>Gas Plant Operators</x:v>
      </x:c>
      <x:c r="E2009" s="22" t="n">
        <x:v>190</x:v>
      </x:c>
      <x:c r="F2009" s="22" t="n">
        <x:v>69980</x:v>
      </x:c>
      <x:c r="G2009" s="22" t="n">
        <x:f>IF(OR(E2009="",F2009=""),"",E2009*F2009)</x:f>
        <x:v>13296200</x:v>
      </x:c>
      <x:c r="H2009" s="36" t="n">
        <x:v>0.15</x:v>
      </x:c>
      <x:c r="I2009" s="22" t="n">
        <x:f>IF(G2009="","",IF(ISNUMBER(H2009),G2009,""))</x:f>
        <x:v>13296200</x:v>
      </x:c>
      <x:c r="J2009" s="22" t="n">
        <x:f>IF(I2009="","",I2009*H2009)</x:f>
        <x:v>1994430</x:v>
      </x:c>
      <x:c r="K2009" t="str">
        <x:f>IF(G2009="","MISSING OEWS",IF(ISNUMBER(H2009),"MATCHED","MISSING WHARTON"))</x:f>
        <x:v>MATCHED</x:v>
      </x:c>
    </x:row>
    <x:row r="2010">
      <x:c r="A2010" t="str">
        <x:v>42</x:v>
      </x:c>
      <x:c r="B2010" t="str">
        <x:v>Wholesale Trade</x:v>
      </x:c>
      <x:c r="C2010" t="str">
        <x:v>51-8093</x:v>
      </x:c>
      <x:c r="D2010" t="str">
        <x:v>Petroleum Pump System Operators, Refinery Operators, and Gaugers</x:v>
      </x:c>
      <x:c r="E2010" s="22" t="n">
        <x:v>3260</x:v>
      </x:c>
      <x:c r="F2010" s="22" t="n">
        <x:v>60210</x:v>
      </x:c>
      <x:c r="G2010" s="22" t="n">
        <x:f>IF(OR(E2010="",F2010=""),"",E2010*F2010)</x:f>
        <x:v>196284600</x:v>
      </x:c>
      <x:c r="H2010" s="36" t="n">
        <x:v>0.1583</x:v>
      </x:c>
      <x:c r="I2010" s="22" t="n">
        <x:f>IF(G2010="","",IF(ISNUMBER(H2010),G2010,""))</x:f>
        <x:v>196284600</x:v>
      </x:c>
      <x:c r="J2010" s="22" t="n">
        <x:f>IF(I2010="","",I2010*H2010)</x:f>
        <x:v>31071852.18</x:v>
      </x:c>
      <x:c r="K2010" t="str">
        <x:f>IF(G2010="","MISSING OEWS",IF(ISNUMBER(H2010),"MATCHED","MISSING WHARTON"))</x:f>
        <x:v>MATCHED</x:v>
      </x:c>
    </x:row>
    <x:row r="2011">
      <x:c r="A2011" t="str">
        <x:v>42</x:v>
      </x:c>
      <x:c r="B2011" t="str">
        <x:v>Wholesale Trade</x:v>
      </x:c>
      <x:c r="C2011" t="str">
        <x:v>51-8099</x:v>
      </x:c>
      <x:c r="D2011" t="str">
        <x:v>Plant and System Operators, All Other</x:v>
      </x:c>
      <x:c r="E2011" s="22" t="n">
        <x:v>920</x:v>
      </x:c>
      <x:c r="F2011" s="22" t="n">
        <x:v>61870</x:v>
      </x:c>
      <x:c r="G2011" s="22" t="n">
        <x:f>IF(OR(E2011="",F2011=""),"",E2011*F2011)</x:f>
        <x:v>56920400</x:v>
      </x:c>
      <x:c r="H2011" s="36" t="n">
        <x:v>0.1</x:v>
      </x:c>
      <x:c r="I2011" s="22" t="n">
        <x:f>IF(G2011="","",IF(ISNUMBER(H2011),G2011,""))</x:f>
        <x:v>56920400</x:v>
      </x:c>
      <x:c r="J2011" s="22" t="n">
        <x:f>IF(I2011="","",I2011*H2011)</x:f>
        <x:v>5692040</x:v>
      </x:c>
      <x:c r="K2011" t="str">
        <x:f>IF(G2011="","MISSING OEWS",IF(ISNUMBER(H2011),"MATCHED","MISSING WHARTON"))</x:f>
        <x:v>MATCHED</x:v>
      </x:c>
    </x:row>
    <x:row r="2012">
      <x:c r="A2012" t="str">
        <x:v>42</x:v>
      </x:c>
      <x:c r="B2012" t="str">
        <x:v>Wholesale Trade</x:v>
      </x:c>
      <x:c r="C2012" t="str">
        <x:v>51-9011</x:v>
      </x:c>
      <x:c r="D2012" t="str">
        <x:v>Chemical Equipment Operators and Tenders</x:v>
      </x:c>
      <x:c r="E2012" s="22" t="n">
        <x:v>1750</x:v>
      </x:c>
      <x:c r="F2012" s="22" t="n">
        <x:v>58850</x:v>
      </x:c>
      <x:c r="G2012" s="22" t="n">
        <x:f>IF(OR(E2012="",F2012=""),"",E2012*F2012)</x:f>
        <x:v>102987500</x:v>
      </x:c>
      <x:c r="H2012" s="36" t="n">
        <x:v>0.113</x:v>
      </x:c>
      <x:c r="I2012" s="22" t="n">
        <x:f>IF(G2012="","",IF(ISNUMBER(H2012),G2012,""))</x:f>
        <x:v>102987500</x:v>
      </x:c>
      <x:c r="J2012" s="22" t="n">
        <x:f>IF(I2012="","",I2012*H2012)</x:f>
        <x:v>11637587.5</x:v>
      </x:c>
      <x:c r="K2012" t="str">
        <x:f>IF(G2012="","MISSING OEWS",IF(ISNUMBER(H2012),"MATCHED","MISSING WHARTON"))</x:f>
        <x:v>MATCHED</x:v>
      </x:c>
    </x:row>
    <x:row r="2013">
      <x:c r="A2013" t="str">
        <x:v>42</x:v>
      </x:c>
      <x:c r="B2013" t="str">
        <x:v>Wholesale Trade</x:v>
      </x:c>
      <x:c r="C2013" t="str">
        <x:v>51-9012</x:v>
      </x:c>
      <x:c r="D2013" t="str">
        <x:v>Separating, Filtering, Clarifying, Precipitating, and Still Machine Setters, Operators, and Tenders</x:v>
      </x:c>
      <x:c r="E2013" s="22" t="n">
        <x:v>1630</x:v>
      </x:c>
      <x:c r="F2013" s="22" t="n">
        <x:v>51320</x:v>
      </x:c>
      <x:c r="G2013" s="22" t="n">
        <x:f>IF(OR(E2013="",F2013=""),"",E2013*F2013)</x:f>
        <x:v>83651600</x:v>
      </x:c>
      <x:c r="H2013" s="36" t="n">
        <x:v>0.0452</x:v>
      </x:c>
      <x:c r="I2013" s="22" t="n">
        <x:f>IF(G2013="","",IF(ISNUMBER(H2013),G2013,""))</x:f>
        <x:v>83651600</x:v>
      </x:c>
      <x:c r="J2013" s="22" t="n">
        <x:f>IF(I2013="","",I2013*H2013)</x:f>
        <x:v>3781052.32</x:v>
      </x:c>
      <x:c r="K2013" t="str">
        <x:f>IF(G2013="","MISSING OEWS",IF(ISNUMBER(H2013),"MATCHED","MISSING WHARTON"))</x:f>
        <x:v>MATCHED</x:v>
      </x:c>
    </x:row>
    <x:row r="2014">
      <x:c r="A2014" t="str">
        <x:v>42</x:v>
      </x:c>
      <x:c r="B2014" t="str">
        <x:v>Wholesale Trade</x:v>
      </x:c>
      <x:c r="C2014" t="str">
        <x:v>51-9021</x:v>
      </x:c>
      <x:c r="D2014" t="str">
        <x:v>Crushing, Grinding, and Polishing Machine Setters, Operators, and Tenders</x:v>
      </x:c>
      <x:c r="E2014" s="22" t="n">
        <x:v>2220</x:v>
      </x:c>
      <x:c r="F2014" s="22" t="n">
        <x:v>44270</x:v>
      </x:c>
      <x:c r="G2014" s="22" t="n">
        <x:f>IF(OR(E2014="",F2014=""),"",E2014*F2014)</x:f>
        <x:v>98279400</x:v>
      </x:c>
      <x:c r="H2014" s="36" t="n">
        <x:v>0.0864</x:v>
      </x:c>
      <x:c r="I2014" s="22" t="n">
        <x:f>IF(G2014="","",IF(ISNUMBER(H2014),G2014,""))</x:f>
        <x:v>98279400</x:v>
      </x:c>
      <x:c r="J2014" s="22" t="n">
        <x:f>IF(I2014="","",I2014*H2014)</x:f>
        <x:v>8491340.16</x:v>
      </x:c>
      <x:c r="K2014" t="str">
        <x:f>IF(G2014="","MISSING OEWS",IF(ISNUMBER(H2014),"MATCHED","MISSING WHARTON"))</x:f>
        <x:v>MATCHED</x:v>
      </x:c>
    </x:row>
    <x:row r="2015">
      <x:c r="A2015" t="str">
        <x:v>42</x:v>
      </x:c>
      <x:c r="B2015" t="str">
        <x:v>Wholesale Trade</x:v>
      </x:c>
      <x:c r="C2015" t="str">
        <x:v>51-9022</x:v>
      </x:c>
      <x:c r="D2015" t="str">
        <x:v>Grinding and Polishing Workers, Hand</x:v>
      </x:c>
      <x:c r="E2015" s="22"/>
      <x:c r="F2015" s="22" t="n">
        <x:v>45640</x:v>
      </x:c>
      <x:c r="G2015" s="22" t="str">
        <x:f>IF(OR(E2015="",F2015=""),"",E2015*F2015)</x:f>
      </x:c>
      <x:c r="H2015" s="36" t="n">
        <x:v>0.0475</x:v>
      </x:c>
      <x:c r="I2015" s="22" t="str">
        <x:f>IF(G2015="","",IF(ISNUMBER(H2015),G2015,""))</x:f>
      </x:c>
      <x:c r="J2015" s="22" t="str">
        <x:f>IF(I2015="","",I2015*H2015)</x:f>
      </x:c>
      <x:c r="K2015" t="str">
        <x:f>IF(G2015="","MISSING OEWS",IF(ISNUMBER(H2015),"MATCHED","MISSING WHARTON"))</x:f>
        <x:v>MISSING OEWS</x:v>
      </x:c>
    </x:row>
    <x:row r="2016">
      <x:c r="A2016" t="str">
        <x:v>42</x:v>
      </x:c>
      <x:c r="B2016" t="str">
        <x:v>Wholesale Trade</x:v>
      </x:c>
      <x:c r="C2016" t="str">
        <x:v>51-9023</x:v>
      </x:c>
      <x:c r="D2016" t="str">
        <x:v>Mixing and Blending Machine Setters, Operators, and Tenders</x:v>
      </x:c>
      <x:c r="E2016" s="22" t="n">
        <x:v>8690</x:v>
      </x:c>
      <x:c r="F2016" s="22" t="n">
        <x:v>49810</x:v>
      </x:c>
      <x:c r="G2016" s="22" t="n">
        <x:f>IF(OR(E2016="",F2016=""),"",E2016*F2016)</x:f>
        <x:v>432848900</x:v>
      </x:c>
      <x:c r="H2016" s="36" t="n">
        <x:v>0.1026</x:v>
      </x:c>
      <x:c r="I2016" s="22" t="n">
        <x:f>IF(G2016="","",IF(ISNUMBER(H2016),G2016,""))</x:f>
        <x:v>432848900</x:v>
      </x:c>
      <x:c r="J2016" s="22" t="n">
        <x:f>IF(I2016="","",I2016*H2016)</x:f>
        <x:v>44410297.14</x:v>
      </x:c>
      <x:c r="K2016" t="str">
        <x:f>IF(G2016="","MISSING OEWS",IF(ISNUMBER(H2016),"MATCHED","MISSING WHARTON"))</x:f>
        <x:v>MATCHED</x:v>
      </x:c>
    </x:row>
    <x:row r="2017">
      <x:c r="A2017" t="str">
        <x:v>42</x:v>
      </x:c>
      <x:c r="B2017" t="str">
        <x:v>Wholesale Trade</x:v>
      </x:c>
      <x:c r="C2017" t="str">
        <x:v>51-9031</x:v>
      </x:c>
      <x:c r="D2017" t="str">
        <x:v>Cutters and Trimmers, Hand</x:v>
      </x:c>
      <x:c r="E2017" s="22" t="n">
        <x:v>450</x:v>
      </x:c>
      <x:c r="F2017" s="22" t="n">
        <x:v>38700</x:v>
      </x:c>
      <x:c r="G2017" s="22" t="n">
        <x:f>IF(OR(E2017="",F2017=""),"",E2017*F2017)</x:f>
        <x:v>17415000</x:v>
      </x:c>
      <x:c r="H2017" s="36" t="n">
        <x:v>0</x:v>
      </x:c>
      <x:c r="I2017" s="22" t="n">
        <x:f>IF(G2017="","",IF(ISNUMBER(H2017),G2017,""))</x:f>
        <x:v>17415000</x:v>
      </x:c>
      <x:c r="J2017" s="22" t="n">
        <x:f>IF(I2017="","",I2017*H2017)</x:f>
        <x:v>0</x:v>
      </x:c>
      <x:c r="K2017" t="str">
        <x:f>IF(G2017="","MISSING OEWS",IF(ISNUMBER(H2017),"MATCHED","MISSING WHARTON"))</x:f>
        <x:v>MATCHED</x:v>
      </x:c>
    </x:row>
    <x:row r="2018">
      <x:c r="A2018" t="str">
        <x:v>42</x:v>
      </x:c>
      <x:c r="B2018" t="str">
        <x:v>Wholesale Trade</x:v>
      </x:c>
      <x:c r="C2018" t="str">
        <x:v>51-9032</x:v>
      </x:c>
      <x:c r="D2018" t="str">
        <x:v>Cutting and Slicing Machine Setters, Operators, and Tenders</x:v>
      </x:c>
      <x:c r="E2018" s="22" t="n">
        <x:v>3250</x:v>
      </x:c>
      <x:c r="F2018" s="22" t="n">
        <x:v>47170</x:v>
      </x:c>
      <x:c r="G2018" s="22" t="n">
        <x:f>IF(OR(E2018="",F2018=""),"",E2018*F2018)</x:f>
        <x:v>153302500</x:v>
      </x:c>
      <x:c r="H2018" s="36" t="n">
        <x:v>0.0339</x:v>
      </x:c>
      <x:c r="I2018" s="22" t="n">
        <x:f>IF(G2018="","",IF(ISNUMBER(H2018),G2018,""))</x:f>
        <x:v>153302500</x:v>
      </x:c>
      <x:c r="J2018" s="22" t="n">
        <x:f>IF(I2018="","",I2018*H2018)</x:f>
        <x:v>5196954.75</x:v>
      </x:c>
      <x:c r="K2018" t="str">
        <x:f>IF(G2018="","MISSING OEWS",IF(ISNUMBER(H2018),"MATCHED","MISSING WHARTON"))</x:f>
        <x:v>MATCHED</x:v>
      </x:c>
    </x:row>
    <x:row r="2019">
      <x:c r="A2019" t="str">
        <x:v>42</x:v>
      </x:c>
      <x:c r="B2019" t="str">
        <x:v>Wholesale Trade</x:v>
      </x:c>
      <x:c r="C2019" t="str">
        <x:v>51-9041</x:v>
      </x:c>
      <x:c r="D2019" t="str">
        <x:v>Extruding, Forming, Pressing, and Compacting Machine Setters, Operators, and Tenders</x:v>
      </x:c>
      <x:c r="E2019" s="22" t="n">
        <x:v>1350</x:v>
      </x:c>
      <x:c r="F2019" s="22" t="n">
        <x:v>44090</x:v>
      </x:c>
      <x:c r="G2019" s="22" t="n">
        <x:f>IF(OR(E2019="",F2019=""),"",E2019*F2019)</x:f>
        <x:v>59521500</x:v>
      </x:c>
      <x:c r="H2019" s="36" t="n">
        <x:v>0.0679</x:v>
      </x:c>
      <x:c r="I2019" s="22" t="n">
        <x:f>IF(G2019="","",IF(ISNUMBER(H2019),G2019,""))</x:f>
        <x:v>59521500</x:v>
      </x:c>
      <x:c r="J2019" s="22" t="n">
        <x:f>IF(I2019="","",I2019*H2019)</x:f>
        <x:v>4041509.85</x:v>
      </x:c>
      <x:c r="K2019" t="str">
        <x:f>IF(G2019="","MISSING OEWS",IF(ISNUMBER(H2019),"MATCHED","MISSING WHARTON"))</x:f>
        <x:v>MATCHED</x:v>
      </x:c>
    </x:row>
    <x:row r="2020">
      <x:c r="A2020" t="str">
        <x:v>42</x:v>
      </x:c>
      <x:c r="B2020" t="str">
        <x:v>Wholesale Trade</x:v>
      </x:c>
      <x:c r="C2020" t="str">
        <x:v>51-9051</x:v>
      </x:c>
      <x:c r="D2020" t="str">
        <x:v>Furnace, Kiln, Oven, Drier, and Kettle Operators and Tenders</x:v>
      </x:c>
      <x:c r="E2020" s="22" t="n">
        <x:v>350</x:v>
      </x:c>
      <x:c r="F2020" s="22" t="n">
        <x:v>48300</x:v>
      </x:c>
      <x:c r="G2020" s="22" t="n">
        <x:f>IF(OR(E2020="",F2020=""),"",E2020*F2020)</x:f>
        <x:v>16905000</x:v>
      </x:c>
      <x:c r="H2020" s="36" t="n">
        <x:v>0.1056</x:v>
      </x:c>
      <x:c r="I2020" s="22" t="n">
        <x:f>IF(G2020="","",IF(ISNUMBER(H2020),G2020,""))</x:f>
        <x:v>16905000</x:v>
      </x:c>
      <x:c r="J2020" s="22" t="n">
        <x:f>IF(I2020="","",I2020*H2020)</x:f>
        <x:v>1785168</x:v>
      </x:c>
      <x:c r="K2020" t="str">
        <x:f>IF(G2020="","MISSING OEWS",IF(ISNUMBER(H2020),"MATCHED","MISSING WHARTON"))</x:f>
        <x:v>MATCHED</x:v>
      </x:c>
    </x:row>
    <x:row r="2021">
      <x:c r="A2021" t="str">
        <x:v>42</x:v>
      </x:c>
      <x:c r="B2021" t="str">
        <x:v>Wholesale Trade</x:v>
      </x:c>
      <x:c r="C2021" t="str">
        <x:v>51-9061</x:v>
      </x:c>
      <x:c r="D2021" t="str">
        <x:v>Inspectors, Testers, Sorters, Samplers, and Weighers</x:v>
      </x:c>
      <x:c r="E2021" s="22" t="n">
        <x:v>35470</x:v>
      </x:c>
      <x:c r="F2021" s="22" t="n">
        <x:v>50720</x:v>
      </x:c>
      <x:c r="G2021" s="22" t="n">
        <x:f>IF(OR(E2021="",F2021=""),"",E2021*F2021)</x:f>
        <x:v>1799038400</x:v>
      </x:c>
      <x:c r="H2021" s="36" t="n">
        <x:v>0.2969</x:v>
      </x:c>
      <x:c r="I2021" s="22" t="n">
        <x:f>IF(G2021="","",IF(ISNUMBER(H2021),G2021,""))</x:f>
        <x:v>1799038400</x:v>
      </x:c>
      <x:c r="J2021" s="22" t="n">
        <x:f>IF(I2021="","",I2021*H2021)</x:f>
        <x:v>534134500.96</x:v>
      </x:c>
      <x:c r="K2021" t="str">
        <x:f>IF(G2021="","MISSING OEWS",IF(ISNUMBER(H2021),"MATCHED","MISSING WHARTON"))</x:f>
        <x:v>MATCHED</x:v>
      </x:c>
    </x:row>
    <x:row r="2022">
      <x:c r="A2022" t="str">
        <x:v>42</x:v>
      </x:c>
      <x:c r="B2022" t="str">
        <x:v>Wholesale Trade</x:v>
      </x:c>
      <x:c r="C2022" t="str">
        <x:v>51-9071</x:v>
      </x:c>
      <x:c r="D2022" t="str">
        <x:v>Jewelers and Precious Stone and Metal Workers</x:v>
      </x:c>
      <x:c r="E2022" s="22" t="n">
        <x:v>2120</x:v>
      </x:c>
      <x:c r="F2022" s="22" t="n">
        <x:v>65280</x:v>
      </x:c>
      <x:c r="G2022" s="22" t="n">
        <x:f>IF(OR(E2022="",F2022=""),"",E2022*F2022)</x:f>
        <x:v>138393600</x:v>
      </x:c>
      <x:c r="H2022" s="36" t="n">
        <x:v>0.0924</x:v>
      </x:c>
      <x:c r="I2022" s="22" t="n">
        <x:f>IF(G2022="","",IF(ISNUMBER(H2022),G2022,""))</x:f>
        <x:v>138393600</x:v>
      </x:c>
      <x:c r="J2022" s="22" t="n">
        <x:f>IF(I2022="","",I2022*H2022)</x:f>
        <x:v>12787568.639999999</x:v>
      </x:c>
      <x:c r="K2022" t="str">
        <x:f>IF(G2022="","MISSING OEWS",IF(ISNUMBER(H2022),"MATCHED","MISSING WHARTON"))</x:f>
        <x:v>MATCHED</x:v>
      </x:c>
    </x:row>
    <x:row r="2023">
      <x:c r="A2023" t="str">
        <x:v>42</x:v>
      </x:c>
      <x:c r="B2023" t="str">
        <x:v>Wholesale Trade</x:v>
      </x:c>
      <x:c r="C2023" t="str">
        <x:v>51-9082</x:v>
      </x:c>
      <x:c r="D2023" t="str">
        <x:v>Medical Appliance Technicians</x:v>
      </x:c>
      <x:c r="E2023" s="22" t="n">
        <x:v>1390</x:v>
      </x:c>
      <x:c r="F2023" s="22" t="n">
        <x:v>58140</x:v>
      </x:c>
      <x:c r="G2023" s="22" t="n">
        <x:f>IF(OR(E2023="",F2023=""),"",E2023*F2023)</x:f>
        <x:v>80814600</x:v>
      </x:c>
      <x:c r="H2023" s="36" t="n">
        <x:v>0</x:v>
      </x:c>
      <x:c r="I2023" s="22" t="n">
        <x:f>IF(G2023="","",IF(ISNUMBER(H2023),G2023,""))</x:f>
        <x:v>80814600</x:v>
      </x:c>
      <x:c r="J2023" s="22" t="n">
        <x:f>IF(I2023="","",I2023*H2023)</x:f>
        <x:v>0</x:v>
      </x:c>
      <x:c r="K2023" t="str">
        <x:f>IF(G2023="","MISSING OEWS",IF(ISNUMBER(H2023),"MATCHED","MISSING WHARTON"))</x:f>
        <x:v>MATCHED</x:v>
      </x:c>
    </x:row>
    <x:row r="2024">
      <x:c r="A2024" t="str">
        <x:v>42</x:v>
      </x:c>
      <x:c r="B2024" t="str">
        <x:v>Wholesale Trade</x:v>
      </x:c>
      <x:c r="C2024" t="str">
        <x:v>51-9083</x:v>
      </x:c>
      <x:c r="D2024" t="str">
        <x:v>Ophthalmic Laboratory Technicians</x:v>
      </x:c>
      <x:c r="E2024" s="22" t="n">
        <x:v>1490</x:v>
      </x:c>
      <x:c r="F2024" s="22" t="n">
        <x:v>42160</x:v>
      </x:c>
      <x:c r="G2024" s="22" t="n">
        <x:f>IF(OR(E2024="",F2024=""),"",E2024*F2024)</x:f>
        <x:v>62818400</x:v>
      </x:c>
      <x:c r="H2024" s="36" t="n">
        <x:v>0</x:v>
      </x:c>
      <x:c r="I2024" s="22" t="n">
        <x:f>IF(G2024="","",IF(ISNUMBER(H2024),G2024,""))</x:f>
        <x:v>62818400</x:v>
      </x:c>
      <x:c r="J2024" s="22" t="n">
        <x:f>IF(I2024="","",I2024*H2024)</x:f>
        <x:v>0</x:v>
      </x:c>
      <x:c r="K2024" t="str">
        <x:f>IF(G2024="","MISSING OEWS",IF(ISNUMBER(H2024),"MATCHED","MISSING WHARTON"))</x:f>
        <x:v>MATCHED</x:v>
      </x:c>
    </x:row>
    <x:row r="2025">
      <x:c r="A2025" t="str">
        <x:v>42</x:v>
      </x:c>
      <x:c r="B2025" t="str">
        <x:v>Wholesale Trade</x:v>
      </x:c>
      <x:c r="C2025" t="str">
        <x:v>51-9111</x:v>
      </x:c>
      <x:c r="D2025" t="str">
        <x:v>Packaging and Filling Machine Operators and Tenders</x:v>
      </x:c>
      <x:c r="E2025" s="22" t="n">
        <x:v>23690</x:v>
      </x:c>
      <x:c r="F2025" s="22" t="n">
        <x:v>43800</x:v>
      </x:c>
      <x:c r="G2025" s="22" t="n">
        <x:f>IF(OR(E2025="",F2025=""),"",E2025*F2025)</x:f>
        <x:v>1037622000</x:v>
      </x:c>
      <x:c r="H2025" s="36" t="n">
        <x:v>0.0475</x:v>
      </x:c>
      <x:c r="I2025" s="22" t="n">
        <x:f>IF(G2025="","",IF(ISNUMBER(H2025),G2025,""))</x:f>
        <x:v>1037622000</x:v>
      </x:c>
      <x:c r="J2025" s="22" t="n">
        <x:f>IF(I2025="","",I2025*H2025)</x:f>
        <x:v>49287045</x:v>
      </x:c>
      <x:c r="K2025" t="str">
        <x:f>IF(G2025="","MISSING OEWS",IF(ISNUMBER(H2025),"MATCHED","MISSING WHARTON"))</x:f>
        <x:v>MATCHED</x:v>
      </x:c>
    </x:row>
    <x:row r="2026">
      <x:c r="A2026" t="str">
        <x:v>42</x:v>
      </x:c>
      <x:c r="B2026" t="str">
        <x:v>Wholesale Trade</x:v>
      </x:c>
      <x:c r="C2026" t="str">
        <x:v>51-9123</x:v>
      </x:c>
      <x:c r="D2026" t="str">
        <x:v>Painting, Coating, and Decorating Workers</x:v>
      </x:c>
      <x:c r="E2026" s="22"/>
      <x:c r="F2026" s="22" t="n">
        <x:v>41780</x:v>
      </x:c>
      <x:c r="G2026" s="22" t="str">
        <x:f>IF(OR(E2026="",F2026=""),"",E2026*F2026)</x:f>
      </x:c>
      <x:c r="H2026" s="36" t="n">
        <x:v>0</x:v>
      </x:c>
      <x:c r="I2026" s="22" t="str">
        <x:f>IF(G2026="","",IF(ISNUMBER(H2026),G2026,""))</x:f>
      </x:c>
      <x:c r="J2026" s="22" t="str">
        <x:f>IF(I2026="","",I2026*H2026)</x:f>
      </x:c>
      <x:c r="K2026" t="str">
        <x:f>IF(G2026="","MISSING OEWS",IF(ISNUMBER(H2026),"MATCHED","MISSING WHARTON"))</x:f>
        <x:v>MISSING OEWS</x:v>
      </x:c>
    </x:row>
    <x:row r="2027">
      <x:c r="A2027" t="str">
        <x:v>42</x:v>
      </x:c>
      <x:c r="B2027" t="str">
        <x:v>Wholesale Trade</x:v>
      </x:c>
      <x:c r="C2027" t="str">
        <x:v>51-9124</x:v>
      </x:c>
      <x:c r="D2027" t="str">
        <x:v>Coating, Painting, and Spraying Machine Setters, Operators, and Tenders</x:v>
      </x:c>
      <x:c r="E2027" s="22" t="n">
        <x:v>3960</x:v>
      </x:c>
      <x:c r="F2027" s="22" t="n">
        <x:v>47240</x:v>
      </x:c>
      <x:c r="G2027" s="22" t="n">
        <x:f>IF(OR(E2027="",F2027=""),"",E2027*F2027)</x:f>
        <x:v>187070400</x:v>
      </x:c>
      <x:c r="H2027" s="36" t="n">
        <x:v>0.0317</x:v>
      </x:c>
      <x:c r="I2027" s="22" t="n">
        <x:f>IF(G2027="","",IF(ISNUMBER(H2027),G2027,""))</x:f>
        <x:v>187070400</x:v>
      </x:c>
      <x:c r="J2027" s="22" t="n">
        <x:f>IF(I2027="","",I2027*H2027)</x:f>
        <x:v>5930131.68</x:v>
      </x:c>
      <x:c r="K2027" t="str">
        <x:f>IF(G2027="","MISSING OEWS",IF(ISNUMBER(H2027),"MATCHED","MISSING WHARTON"))</x:f>
        <x:v>MATCHED</x:v>
      </x:c>
    </x:row>
    <x:row r="2028">
      <x:c r="A2028" t="str">
        <x:v>42</x:v>
      </x:c>
      <x:c r="B2028" t="str">
        <x:v>Wholesale Trade</x:v>
      </x:c>
      <x:c r="C2028" t="str">
        <x:v>51-9141</x:v>
      </x:c>
      <x:c r="D2028" t="str">
        <x:v>Semiconductor Processing Technicians</x:v>
      </x:c>
      <x:c r="E2028" s="22"/>
      <x:c r="F2028" s="22" t="n">
        <x:v>57110</x:v>
      </x:c>
      <x:c r="G2028" s="22" t="str">
        <x:f>IF(OR(E2028="",F2028=""),"",E2028*F2028)</x:f>
      </x:c>
      <x:c r="H2028" s="36" t="n">
        <x:v>0.1875</x:v>
      </x:c>
      <x:c r="I2028" s="22" t="str">
        <x:f>IF(G2028="","",IF(ISNUMBER(H2028),G2028,""))</x:f>
      </x:c>
      <x:c r="J2028" s="22" t="str">
        <x:f>IF(I2028="","",I2028*H2028)</x:f>
      </x:c>
      <x:c r="K2028" t="str">
        <x:f>IF(G2028="","MISSING OEWS",IF(ISNUMBER(H2028),"MATCHED","MISSING WHARTON"))</x:f>
        <x:v>MISSING OEWS</x:v>
      </x:c>
    </x:row>
    <x:row r="2029">
      <x:c r="A2029" t="str">
        <x:v>42</x:v>
      </x:c>
      <x:c r="B2029" t="str">
        <x:v>Wholesale Trade</x:v>
      </x:c>
      <x:c r="C2029" t="str">
        <x:v>51-9151</x:v>
      </x:c>
      <x:c r="D2029" t="str">
        <x:v>Photographic Process Workers and Processing Machine Operators</x:v>
      </x:c>
      <x:c r="E2029" s="22" t="n">
        <x:v>100</x:v>
      </x:c>
      <x:c r="F2029" s="22" t="n">
        <x:v>49330</x:v>
      </x:c>
      <x:c r="G2029" s="22" t="n">
        <x:f>IF(OR(E2029="",F2029=""),"",E2029*F2029)</x:f>
        <x:v>4933000</x:v>
      </x:c>
      <x:c r="H2029" s="36" t="n">
        <x:v>0.5390999999999999</x:v>
      </x:c>
      <x:c r="I2029" s="22" t="n">
        <x:f>IF(G2029="","",IF(ISNUMBER(H2029),G2029,""))</x:f>
        <x:v>4933000</x:v>
      </x:c>
      <x:c r="J2029" s="22" t="n">
        <x:f>IF(I2029="","",I2029*H2029)</x:f>
        <x:v>2659380.2999999993</x:v>
      </x:c>
      <x:c r="K2029" t="str">
        <x:f>IF(G2029="","MISSING OEWS",IF(ISNUMBER(H2029),"MATCHED","MISSING WHARTON"))</x:f>
        <x:v>MATCHED</x:v>
      </x:c>
    </x:row>
    <x:row r="2030">
      <x:c r="A2030" t="str">
        <x:v>42</x:v>
      </x:c>
      <x:c r="B2030" t="str">
        <x:v>Wholesale Trade</x:v>
      </x:c>
      <x:c r="C2030" t="str">
        <x:v>51-9161</x:v>
      </x:c>
      <x:c r="D2030" t="str">
        <x:v>Computer Numerically Controlled Tool Operators</x:v>
      </x:c>
      <x:c r="E2030" s="22" t="n">
        <x:v>5670</x:v>
      </x:c>
      <x:c r="F2030" s="22" t="n">
        <x:v>52760</x:v>
      </x:c>
      <x:c r="G2030" s="22" t="n">
        <x:f>IF(OR(E2030="",F2030=""),"",E2030*F2030)</x:f>
        <x:v>299149200</x:v>
      </x:c>
      <x:c r="H2030" s="36" t="n">
        <x:v>0.21109999999999998</x:v>
      </x:c>
      <x:c r="I2030" s="22" t="n">
        <x:f>IF(G2030="","",IF(ISNUMBER(H2030),G2030,""))</x:f>
        <x:v>299149200</x:v>
      </x:c>
      <x:c r="J2030" s="22" t="n">
        <x:f>IF(I2030="","",I2030*H2030)</x:f>
        <x:v>63150396.12</x:v>
      </x:c>
      <x:c r="K2030" t="str">
        <x:f>IF(G2030="","MISSING OEWS",IF(ISNUMBER(H2030),"MATCHED","MISSING WHARTON"))</x:f>
        <x:v>MATCHED</x:v>
      </x:c>
    </x:row>
    <x:row r="2031">
      <x:c r="A2031" t="str">
        <x:v>42</x:v>
      </x:c>
      <x:c r="B2031" t="str">
        <x:v>Wholesale Trade</x:v>
      </x:c>
      <x:c r="C2031" t="str">
        <x:v>51-9162</x:v>
      </x:c>
      <x:c r="D2031" t="str">
        <x:v>Computer Numerically Controlled Tool Programmers</x:v>
      </x:c>
      <x:c r="E2031" s="22" t="n">
        <x:v>1460</x:v>
      </x:c>
      <x:c r="F2031" s="22" t="n">
        <x:v>65240</x:v>
      </x:c>
      <x:c r="G2031" s="22" t="n">
        <x:f>IF(OR(E2031="",F2031=""),"",E2031*F2031)</x:f>
        <x:v>95250400</x:v>
      </x:c>
      <x:c r="H2031" s="36" t="n">
        <x:v>0.5938</x:v>
      </x:c>
      <x:c r="I2031" s="22" t="n">
        <x:f>IF(G2031="","",IF(ISNUMBER(H2031),G2031,""))</x:f>
        <x:v>95250400</x:v>
      </x:c>
      <x:c r="J2031" s="22" t="n">
        <x:f>IF(I2031="","",I2031*H2031)</x:f>
        <x:v>56559687.519999996</x:v>
      </x:c>
      <x:c r="K2031" t="str">
        <x:f>IF(G2031="","MISSING OEWS",IF(ISNUMBER(H2031),"MATCHED","MISSING WHARTON"))</x:f>
        <x:v>MATCHED</x:v>
      </x:c>
    </x:row>
    <x:row r="2032">
      <x:c r="A2032" t="str">
        <x:v>42</x:v>
      </x:c>
      <x:c r="B2032" t="str">
        <x:v>Wholesale Trade</x:v>
      </x:c>
      <x:c r="C2032" t="str">
        <x:v>51-9191</x:v>
      </x:c>
      <x:c r="D2032" t="str">
        <x:v>Adhesive Bonding Machine Operators and Tenders</x:v>
      </x:c>
      <x:c r="E2032" s="22" t="n">
        <x:v>150</x:v>
      </x:c>
      <x:c r="F2032" s="22" t="n">
        <x:v>43750</x:v>
      </x:c>
      <x:c r="G2032" s="22" t="n">
        <x:f>IF(OR(E2032="",F2032=""),"",E2032*F2032)</x:f>
        <x:v>6562500</x:v>
      </x:c>
      <x:c r="H2032" s="36" t="n">
        <x:v>0.0559</x:v>
      </x:c>
      <x:c r="I2032" s="22" t="n">
        <x:f>IF(G2032="","",IF(ISNUMBER(H2032),G2032,""))</x:f>
        <x:v>6562500</x:v>
      </x:c>
      <x:c r="J2032" s="22" t="n">
        <x:f>IF(I2032="","",I2032*H2032)</x:f>
        <x:v>366843.75</x:v>
      </x:c>
      <x:c r="K2032" t="str">
        <x:f>IF(G2032="","MISSING OEWS",IF(ISNUMBER(H2032),"MATCHED","MISSING WHARTON"))</x:f>
        <x:v>MATCHED</x:v>
      </x:c>
    </x:row>
    <x:row r="2033">
      <x:c r="A2033" t="str">
        <x:v>42</x:v>
      </x:c>
      <x:c r="B2033" t="str">
        <x:v>Wholesale Trade</x:v>
      </x:c>
      <x:c r="C2033" t="str">
        <x:v>51-9192</x:v>
      </x:c>
      <x:c r="D2033" t="str">
        <x:v>Cleaning, Washing, and Metal Pickling Equipment Operators and Tenders</x:v>
      </x:c>
      <x:c r="E2033" s="22" t="n">
        <x:v>550</x:v>
      </x:c>
      <x:c r="F2033" s="22" t="n">
        <x:v>42600</x:v>
      </x:c>
      <x:c r="G2033" s="22" t="n">
        <x:f>IF(OR(E2033="",F2033=""),"",E2033*F2033)</x:f>
        <x:v>23430000</x:v>
      </x:c>
      <x:c r="H2033" s="36" t="n">
        <x:v>0.0864</x:v>
      </x:c>
      <x:c r="I2033" s="22" t="n">
        <x:f>IF(G2033="","",IF(ISNUMBER(H2033),G2033,""))</x:f>
        <x:v>23430000</x:v>
      </x:c>
      <x:c r="J2033" s="22" t="n">
        <x:f>IF(I2033="","",I2033*H2033)</x:f>
        <x:v>2024352</x:v>
      </x:c>
      <x:c r="K2033" t="str">
        <x:f>IF(G2033="","MISSING OEWS",IF(ISNUMBER(H2033),"MATCHED","MISSING WHARTON"))</x:f>
        <x:v>MATCHED</x:v>
      </x:c>
    </x:row>
    <x:row r="2034">
      <x:c r="A2034" t="str">
        <x:v>42</x:v>
      </x:c>
      <x:c r="B2034" t="str">
        <x:v>Wholesale Trade</x:v>
      </x:c>
      <x:c r="C2034" t="str">
        <x:v>51-9193</x:v>
      </x:c>
      <x:c r="D2034" t="str">
        <x:v>Cooling and Freezing Equipment Operators and Tenders</x:v>
      </x:c>
      <x:c r="E2034" s="22" t="n">
        <x:v>220</x:v>
      </x:c>
      <x:c r="F2034" s="22" t="n">
        <x:v>43050</x:v>
      </x:c>
      <x:c r="G2034" s="22" t="n">
        <x:f>IF(OR(E2034="",F2034=""),"",E2034*F2034)</x:f>
        <x:v>9471000</x:v>
      </x:c>
      <x:c r="H2034" s="36" t="n">
        <x:v>0.05</x:v>
      </x:c>
      <x:c r="I2034" s="22" t="n">
        <x:f>IF(G2034="","",IF(ISNUMBER(H2034),G2034,""))</x:f>
        <x:v>9471000</x:v>
      </x:c>
      <x:c r="J2034" s="22" t="n">
        <x:f>IF(I2034="","",I2034*H2034)</x:f>
        <x:v>473550</x:v>
      </x:c>
      <x:c r="K2034" t="str">
        <x:f>IF(G2034="","MISSING OEWS",IF(ISNUMBER(H2034),"MATCHED","MISSING WHARTON"))</x:f>
        <x:v>MATCHED</x:v>
      </x:c>
    </x:row>
    <x:row r="2035">
      <x:c r="A2035" t="str">
        <x:v>42</x:v>
      </x:c>
      <x:c r="B2035" t="str">
        <x:v>Wholesale Trade</x:v>
      </x:c>
      <x:c r="C2035" t="str">
        <x:v>51-9194</x:v>
      </x:c>
      <x:c r="D2035" t="str">
        <x:v>Etchers and Engravers</x:v>
      </x:c>
      <x:c r="E2035" s="22" t="n">
        <x:v>540</x:v>
      </x:c>
      <x:c r="F2035" s="22" t="n">
        <x:v>54010</x:v>
      </x:c>
      <x:c r="G2035" s="22" t="n">
        <x:f>IF(OR(E2035="",F2035=""),"",E2035*F2035)</x:f>
        <x:v>29165400</x:v>
      </x:c>
      <x:c r="H2035" s="36" t="n">
        <x:v>0.0633</x:v>
      </x:c>
      <x:c r="I2035" s="22" t="n">
        <x:f>IF(G2035="","",IF(ISNUMBER(H2035),G2035,""))</x:f>
        <x:v>29165400</x:v>
      </x:c>
      <x:c r="J2035" s="22" t="n">
        <x:f>IF(I2035="","",I2035*H2035)</x:f>
        <x:v>1846169.8199999998</x:v>
      </x:c>
      <x:c r="K2035" t="str">
        <x:f>IF(G2035="","MISSING OEWS",IF(ISNUMBER(H2035),"MATCHED","MISSING WHARTON"))</x:f>
        <x:v>MATCHED</x:v>
      </x:c>
    </x:row>
    <x:row r="2036">
      <x:c r="A2036" t="str">
        <x:v>42</x:v>
      </x:c>
      <x:c r="B2036" t="str">
        <x:v>Wholesale Trade</x:v>
      </x:c>
      <x:c r="C2036" t="str">
        <x:v>51-9195</x:v>
      </x:c>
      <x:c r="D2036" t="str">
        <x:v>Molders, Shapers, and Casters, Except Metal and Plastic</x:v>
      </x:c>
      <x:c r="E2036" s="22" t="n">
        <x:v>390</x:v>
      </x:c>
      <x:c r="F2036" s="22" t="n">
        <x:v>52410</x:v>
      </x:c>
      <x:c r="G2036" s="22" t="n">
        <x:f>IF(OR(E2036="",F2036=""),"",E2036*F2036)</x:f>
        <x:v>20439900</x:v>
      </x:c>
      <x:c r="H2036" s="36" t="n">
        <x:v>0.0125</x:v>
      </x:c>
      <x:c r="I2036" s="22" t="n">
        <x:f>IF(G2036="","",IF(ISNUMBER(H2036),G2036,""))</x:f>
        <x:v>20439900</x:v>
      </x:c>
      <x:c r="J2036" s="22" t="n">
        <x:f>IF(I2036="","",I2036*H2036)</x:f>
        <x:v>255498.75</x:v>
      </x:c>
      <x:c r="K2036" t="str">
        <x:f>IF(G2036="","MISSING OEWS",IF(ISNUMBER(H2036),"MATCHED","MISSING WHARTON"))</x:f>
        <x:v>MATCHED</x:v>
      </x:c>
    </x:row>
    <x:row r="2037">
      <x:c r="A2037" t="str">
        <x:v>42</x:v>
      </x:c>
      <x:c r="B2037" t="str">
        <x:v>Wholesale Trade</x:v>
      </x:c>
      <x:c r="C2037" t="str">
        <x:v>51-9196</x:v>
      </x:c>
      <x:c r="D2037" t="str">
        <x:v>Paper Goods Machine Setters, Operators, and Tenders</x:v>
      </x:c>
      <x:c r="E2037" s="22" t="n">
        <x:v>2660</x:v>
      </x:c>
      <x:c r="F2037" s="22" t="n">
        <x:v>43070</x:v>
      </x:c>
      <x:c r="G2037" s="22" t="n">
        <x:f>IF(OR(E2037="",F2037=""),"",E2037*F2037)</x:f>
        <x:v>114566200</x:v>
      </x:c>
      <x:c r="H2037" s="36" t="n">
        <x:v>0</x:v>
      </x:c>
      <x:c r="I2037" s="22" t="n">
        <x:f>IF(G2037="","",IF(ISNUMBER(H2037),G2037,""))</x:f>
        <x:v>114566200</x:v>
      </x:c>
      <x:c r="J2037" s="22" t="n">
        <x:f>IF(I2037="","",I2037*H2037)</x:f>
        <x:v>0</x:v>
      </x:c>
      <x:c r="K2037" t="str">
        <x:f>IF(G2037="","MISSING OEWS",IF(ISNUMBER(H2037),"MATCHED","MISSING WHARTON"))</x:f>
        <x:v>MATCHED</x:v>
      </x:c>
    </x:row>
    <x:row r="2038">
      <x:c r="A2038" t="str">
        <x:v>42</x:v>
      </x:c>
      <x:c r="B2038" t="str">
        <x:v>Wholesale Trade</x:v>
      </x:c>
      <x:c r="C2038" t="str">
        <x:v>51-9197</x:v>
      </x:c>
      <x:c r="D2038" t="str">
        <x:v>Tire Builders</x:v>
      </x:c>
      <x:c r="E2038" s="22" t="n">
        <x:v>120</x:v>
      </x:c>
      <x:c r="F2038" s="22" t="n">
        <x:v>42340</x:v>
      </x:c>
      <x:c r="G2038" s="22" t="n">
        <x:f>IF(OR(E2038="",F2038=""),"",E2038*F2038)</x:f>
        <x:v>5080800</x:v>
      </x:c>
      <x:c r="H2038" s="36" t="n">
        <x:v>0</x:v>
      </x:c>
      <x:c r="I2038" s="22" t="n">
        <x:f>IF(G2038="","",IF(ISNUMBER(H2038),G2038,""))</x:f>
        <x:v>5080800</x:v>
      </x:c>
      <x:c r="J2038" s="22" t="n">
        <x:f>IF(I2038="","",I2038*H2038)</x:f>
        <x:v>0</x:v>
      </x:c>
      <x:c r="K2038" t="str">
        <x:f>IF(G2038="","MISSING OEWS",IF(ISNUMBER(H2038),"MATCHED","MISSING WHARTON"))</x:f>
        <x:v>MATCHED</x:v>
      </x:c>
    </x:row>
    <x:row r="2039">
      <x:c r="A2039" t="str">
        <x:v>42</x:v>
      </x:c>
      <x:c r="B2039" t="str">
        <x:v>Wholesale Trade</x:v>
      </x:c>
      <x:c r="C2039" t="str">
        <x:v>51-9198</x:v>
      </x:c>
      <x:c r="D2039" t="str">
        <x:v>Helpers--Production Workers</x:v>
      </x:c>
      <x:c r="E2039" s="22" t="n">
        <x:v>5060</x:v>
      </x:c>
      <x:c r="F2039" s="22" t="n">
        <x:v>40000</x:v>
      </x:c>
      <x:c r="G2039" s="22" t="n">
        <x:f>IF(OR(E2039="",F2039=""),"",E2039*F2039)</x:f>
        <x:v>202400000</x:v>
      </x:c>
      <x:c r="H2039" s="36" t="n">
        <x:v>0.08380000000000001</x:v>
      </x:c>
      <x:c r="I2039" s="22" t="n">
        <x:f>IF(G2039="","",IF(ISNUMBER(H2039),G2039,""))</x:f>
        <x:v>202400000</x:v>
      </x:c>
      <x:c r="J2039" s="22" t="n">
        <x:f>IF(I2039="","",I2039*H2039)</x:f>
        <x:v>16961120.000000004</x:v>
      </x:c>
      <x:c r="K2039" t="str">
        <x:f>IF(G2039="","MISSING OEWS",IF(ISNUMBER(H2039),"MATCHED","MISSING WHARTON"))</x:f>
        <x:v>MATCHED</x:v>
      </x:c>
    </x:row>
    <x:row r="2040">
      <x:c r="A2040" t="str">
        <x:v>42</x:v>
      </x:c>
      <x:c r="B2040" t="str">
        <x:v>Wholesale Trade</x:v>
      </x:c>
      <x:c r="C2040" t="str">
        <x:v>51-9199</x:v>
      </x:c>
      <x:c r="D2040" t="str">
        <x:v>Production Workers, All Other</x:v>
      </x:c>
      <x:c r="E2040" s="22" t="n">
        <x:v>16410</x:v>
      </x:c>
      <x:c r="F2040" s="22" t="n">
        <x:v>43870</x:v>
      </x:c>
      <x:c r="G2040" s="22" t="n">
        <x:f>IF(OR(E2040="",F2040=""),"",E2040*F2040)</x:f>
        <x:v>719906700</x:v>
      </x:c>
      <x:c r="H2040" s="36"/>
      <x:c r="I2040" s="22" t="str">
        <x:f>IF(G2040="","",IF(ISNUMBER(H2040),G2040,""))</x:f>
      </x:c>
      <x:c r="J2040" s="22" t="str">
        <x:f>IF(I2040="","",I2040*H2040)</x:f>
      </x:c>
      <x:c r="K2040" t="str">
        <x:f>IF(G2040="","MISSING OEWS",IF(ISNUMBER(H2040),"MATCHED","MISSING WHARTON"))</x:f>
        <x:v>MISSING WHARTON</x:v>
      </x:c>
    </x:row>
    <x:row r="2041">
      <x:c r="A2041" t="str">
        <x:v>42</x:v>
      </x:c>
      <x:c r="B2041" t="str">
        <x:v>Wholesale Trade</x:v>
      </x:c>
      <x:c r="C2041" t="str">
        <x:v>53-1047</x:v>
      </x:c>
      <x:c r="D2041" t="str">
        <x:v>First-Line Supervisors of Transportation and Material Moving Workers, Except Aircraft Cargo Handling Supervisors</x:v>
      </x:c>
      <x:c r="E2041" s="22" t="n">
        <x:v>104920</x:v>
      </x:c>
      <x:c r="F2041" s="22" t="n">
        <x:v>68280</x:v>
      </x:c>
      <x:c r="G2041" s="22" t="n">
        <x:f>IF(OR(E2041="",F2041=""),"",E2041*F2041)</x:f>
        <x:v>7163937600</x:v>
      </x:c>
      <x:c r="H2041" s="36" t="n">
        <x:v>0.3429</x:v>
      </x:c>
      <x:c r="I2041" s="22" t="n">
        <x:f>IF(G2041="","",IF(ISNUMBER(H2041),G2041,""))</x:f>
        <x:v>7163937600</x:v>
      </x:c>
      <x:c r="J2041" s="22" t="n">
        <x:f>IF(I2041="","",I2041*H2041)</x:f>
        <x:v>2456514203.04</x:v>
      </x:c>
      <x:c r="K2041" t="str">
        <x:f>IF(G2041="","MISSING OEWS",IF(ISNUMBER(H2041),"MATCHED","MISSING WHARTON"))</x:f>
        <x:v>MATCHED</x:v>
      </x:c>
    </x:row>
    <x:row r="2042">
      <x:c r="A2042" t="str">
        <x:v>42</x:v>
      </x:c>
      <x:c r="B2042" t="str">
        <x:v>Wholesale Trade</x:v>
      </x:c>
      <x:c r="C2042" t="str">
        <x:v>53-2011</x:v>
      </x:c>
      <x:c r="D2042" t="str">
        <x:v>Airline Pilots, Copilots, and Flight Engineers</x:v>
      </x:c>
      <x:c r="E2042" s="22" t="n">
        <x:v>40</x:v>
      </x:c>
      <x:c r="F2042" s="22" t="n">
        <x:v>173580</x:v>
      </x:c>
      <x:c r="G2042" s="22" t="n">
        <x:f>IF(OR(E2042="",F2042=""),"",E2042*F2042)</x:f>
        <x:v>6943200</x:v>
      </x:c>
      <x:c r="H2042" s="36" t="n">
        <x:v>0.5423</x:v>
      </x:c>
      <x:c r="I2042" s="22" t="n">
        <x:f>IF(G2042="","",IF(ISNUMBER(H2042),G2042,""))</x:f>
        <x:v>6943200</x:v>
      </x:c>
      <x:c r="J2042" s="22" t="n">
        <x:f>IF(I2042="","",I2042*H2042)</x:f>
        <x:v>3765297.36</x:v>
      </x:c>
      <x:c r="K2042" t="str">
        <x:f>IF(G2042="","MISSING OEWS",IF(ISNUMBER(H2042),"MATCHED","MISSING WHARTON"))</x:f>
        <x:v>MATCHED</x:v>
      </x:c>
    </x:row>
    <x:row r="2043">
      <x:c r="A2043" t="str">
        <x:v>42</x:v>
      </x:c>
      <x:c r="B2043" t="str">
        <x:v>Wholesale Trade</x:v>
      </x:c>
      <x:c r="C2043" t="str">
        <x:v>53-2012</x:v>
      </x:c>
      <x:c r="D2043" t="str">
        <x:v>Commercial Pilots</x:v>
      </x:c>
      <x:c r="E2043" s="22" t="n">
        <x:v>460</x:v>
      </x:c>
      <x:c r="F2043" s="22" t="n">
        <x:v>126750</x:v>
      </x:c>
      <x:c r="G2043" s="22" t="n">
        <x:f>IF(OR(E2043="",F2043=""),"",E2043*F2043)</x:f>
        <x:v>58305000</x:v>
      </x:c>
      <x:c r="H2043" s="36" t="n">
        <x:v>0.3558</x:v>
      </x:c>
      <x:c r="I2043" s="22" t="n">
        <x:f>IF(G2043="","",IF(ISNUMBER(H2043),G2043,""))</x:f>
        <x:v>58305000</x:v>
      </x:c>
      <x:c r="J2043" s="22" t="n">
        <x:f>IF(I2043="","",I2043*H2043)</x:f>
        <x:v>20744919</x:v>
      </x:c>
      <x:c r="K2043" t="str">
        <x:f>IF(G2043="","MISSING OEWS",IF(ISNUMBER(H2043),"MATCHED","MISSING WHARTON"))</x:f>
        <x:v>MATCHED</x:v>
      </x:c>
    </x:row>
    <x:row r="2044">
      <x:c r="A2044" t="str">
        <x:v>42</x:v>
      </x:c>
      <x:c r="B2044" t="str">
        <x:v>Wholesale Trade</x:v>
      </x:c>
      <x:c r="C2044" t="str">
        <x:v>53-2022</x:v>
      </x:c>
      <x:c r="D2044" t="str">
        <x:v>Airfield Operations Specialists</x:v>
      </x:c>
      <x:c r="E2044" s="22"/>
      <x:c r="F2044" s="22" t="n">
        <x:v>40170</x:v>
      </x:c>
      <x:c r="G2044" s="22" t="str">
        <x:f>IF(OR(E2044="",F2044=""),"",E2044*F2044)</x:f>
      </x:c>
      <x:c r="H2044" s="36" t="n">
        <x:v>0.35</x:v>
      </x:c>
      <x:c r="I2044" s="22" t="str">
        <x:f>IF(G2044="","",IF(ISNUMBER(H2044),G2044,""))</x:f>
      </x:c>
      <x:c r="J2044" s="22" t="str">
        <x:f>IF(I2044="","",I2044*H2044)</x:f>
      </x:c>
      <x:c r="K2044" t="str">
        <x:f>IF(G2044="","MISSING OEWS",IF(ISNUMBER(H2044),"MATCHED","MISSING WHARTON"))</x:f>
        <x:v>MISSING OEWS</x:v>
      </x:c>
    </x:row>
    <x:row r="2045">
      <x:c r="A2045" t="str">
        <x:v>42</x:v>
      </x:c>
      <x:c r="B2045" t="str">
        <x:v>Wholesale Trade</x:v>
      </x:c>
      <x:c r="C2045" t="str">
        <x:v>53-3031</x:v>
      </x:c>
      <x:c r="D2045" t="str">
        <x:v>Driver/Sales Workers</x:v>
      </x:c>
      <x:c r="E2045" s="22" t="n">
        <x:v>108480</x:v>
      </x:c>
      <x:c r="F2045" s="22" t="n">
        <x:v>50750</x:v>
      </x:c>
      <x:c r="G2045" s="22" t="n">
        <x:f>IF(OR(E2045="",F2045=""),"",E2045*F2045)</x:f>
        <x:v>5505360000</x:v>
      </x:c>
      <x:c r="H2045" s="36" t="n">
        <x:v>0.31670000000000004</x:v>
      </x:c>
      <x:c r="I2045" s="22" t="n">
        <x:f>IF(G2045="","",IF(ISNUMBER(H2045),G2045,""))</x:f>
        <x:v>5505360000</x:v>
      </x:c>
      <x:c r="J2045" s="22" t="n">
        <x:f>IF(I2045="","",I2045*H2045)</x:f>
        <x:v>1743547512.0000002</x:v>
      </x:c>
      <x:c r="K2045" t="str">
        <x:f>IF(G2045="","MISSING OEWS",IF(ISNUMBER(H2045),"MATCHED","MISSING WHARTON"))</x:f>
        <x:v>MATCHED</x:v>
      </x:c>
    </x:row>
    <x:row r="2046">
      <x:c r="A2046" t="str">
        <x:v>42</x:v>
      </x:c>
      <x:c r="B2046" t="str">
        <x:v>Wholesale Trade</x:v>
      </x:c>
      <x:c r="C2046" t="str">
        <x:v>53-3032</x:v>
      </x:c>
      <x:c r="D2046" t="str">
        <x:v>Heavy and Tractor-Trailer Truck Drivers</x:v>
      </x:c>
      <x:c r="E2046" s="22" t="n">
        <x:v>269380</x:v>
      </x:c>
      <x:c r="F2046" s="22" t="n">
        <x:v>59200</x:v>
      </x:c>
      <x:c r="G2046" s="22" t="n">
        <x:f>IF(OR(E2046="",F2046=""),"",E2046*F2046)</x:f>
        <x:v>15947296000</x:v>
      </x:c>
      <x:c r="H2046" s="36" t="n">
        <x:v>0.2065</x:v>
      </x:c>
      <x:c r="I2046" s="22" t="n">
        <x:f>IF(G2046="","",IF(ISNUMBER(H2046),G2046,""))</x:f>
        <x:v>15947296000</x:v>
      </x:c>
      <x:c r="J2046" s="22" t="n">
        <x:f>IF(I2046="","",I2046*H2046)</x:f>
        <x:v>3293116624</x:v>
      </x:c>
      <x:c r="K2046" t="str">
        <x:f>IF(G2046="","MISSING OEWS",IF(ISNUMBER(H2046),"MATCHED","MISSING WHARTON"))</x:f>
        <x:v>MATCHED</x:v>
      </x:c>
    </x:row>
    <x:row r="2047">
      <x:c r="A2047" t="str">
        <x:v>42</x:v>
      </x:c>
      <x:c r="B2047" t="str">
        <x:v>Wholesale Trade</x:v>
      </x:c>
      <x:c r="C2047" t="str">
        <x:v>53-3033</x:v>
      </x:c>
      <x:c r="D2047" t="str">
        <x:v>Light Truck Drivers</x:v>
      </x:c>
      <x:c r="E2047" s="22" t="n">
        <x:v>145580</x:v>
      </x:c>
      <x:c r="F2047" s="22" t="n">
        <x:v>45470</x:v>
      </x:c>
      <x:c r="G2047" s="22" t="n">
        <x:f>IF(OR(E2047="",F2047=""),"",E2047*F2047)</x:f>
        <x:v>6619522600</x:v>
      </x:c>
      <x:c r="H2047" s="36" t="n">
        <x:v>0.3393</x:v>
      </x:c>
      <x:c r="I2047" s="22" t="n">
        <x:f>IF(G2047="","",IF(ISNUMBER(H2047),G2047,""))</x:f>
        <x:v>6619522600</x:v>
      </x:c>
      <x:c r="J2047" s="22" t="n">
        <x:f>IF(I2047="","",I2047*H2047)</x:f>
        <x:v>2246004018.18</x:v>
      </x:c>
      <x:c r="K2047" t="str">
        <x:f>IF(G2047="","MISSING OEWS",IF(ISNUMBER(H2047),"MATCHED","MISSING WHARTON"))</x:f>
        <x:v>MATCHED</x:v>
      </x:c>
    </x:row>
    <x:row r="2048">
      <x:c r="A2048" t="str">
        <x:v>42</x:v>
      </x:c>
      <x:c r="B2048" t="str">
        <x:v>Wholesale Trade</x:v>
      </x:c>
      <x:c r="C2048" t="str">
        <x:v>53-3052</x:v>
      </x:c>
      <x:c r="D2048" t="str">
        <x:v>Bus Drivers, Transit and Intercity</x:v>
      </x:c>
      <x:c r="E2048" s="22" t="n">
        <x:v>130</x:v>
      </x:c>
      <x:c r="F2048" s="22" t="n">
        <x:v>56540</x:v>
      </x:c>
      <x:c r="G2048" s="22" t="n">
        <x:f>IF(OR(E2048="",F2048=""),"",E2048*F2048)</x:f>
        <x:v>7350200</x:v>
      </x:c>
      <x:c r="H2048" s="36" t="n">
        <x:v>0.25670000000000004</x:v>
      </x:c>
      <x:c r="I2048" s="22" t="n">
        <x:f>IF(G2048="","",IF(ISNUMBER(H2048),G2048,""))</x:f>
        <x:v>7350200</x:v>
      </x:c>
      <x:c r="J2048" s="22" t="n">
        <x:f>IF(I2048="","",I2048*H2048)</x:f>
        <x:v>1886796.3400000003</x:v>
      </x:c>
      <x:c r="K2048" t="str">
        <x:f>IF(G2048="","MISSING OEWS",IF(ISNUMBER(H2048),"MATCHED","MISSING WHARTON"))</x:f>
        <x:v>MATCHED</x:v>
      </x:c>
    </x:row>
    <x:row r="2049">
      <x:c r="A2049" t="str">
        <x:v>42</x:v>
      </x:c>
      <x:c r="B2049" t="str">
        <x:v>Wholesale Trade</x:v>
      </x:c>
      <x:c r="C2049" t="str">
        <x:v>53-3053</x:v>
      </x:c>
      <x:c r="D2049" t="str">
        <x:v>Shuttle Drivers and Chauffeurs</x:v>
      </x:c>
      <x:c r="E2049" s="22" t="n">
        <x:v>1960</x:v>
      </x:c>
      <x:c r="F2049" s="22" t="n">
        <x:v>47180</x:v>
      </x:c>
      <x:c r="G2049" s="22" t="n">
        <x:f>IF(OR(E2049="",F2049=""),"",E2049*F2049)</x:f>
        <x:v>92472800</x:v>
      </x:c>
      <x:c r="H2049" s="36" t="n">
        <x:v>0.32880000000000004</x:v>
      </x:c>
      <x:c r="I2049" s="22" t="n">
        <x:f>IF(G2049="","",IF(ISNUMBER(H2049),G2049,""))</x:f>
        <x:v>92472800</x:v>
      </x:c>
      <x:c r="J2049" s="22" t="n">
        <x:f>IF(I2049="","",I2049*H2049)</x:f>
        <x:v>30405056.640000004</x:v>
      </x:c>
      <x:c r="K2049" t="str">
        <x:f>IF(G2049="","MISSING OEWS",IF(ISNUMBER(H2049),"MATCHED","MISSING WHARTON"))</x:f>
        <x:v>MATCHED</x:v>
      </x:c>
    </x:row>
    <x:row r="2050">
      <x:c r="A2050" t="str">
        <x:v>42</x:v>
      </x:c>
      <x:c r="B2050" t="str">
        <x:v>Wholesale Trade</x:v>
      </x:c>
      <x:c r="C2050" t="str">
        <x:v>53-3099</x:v>
      </x:c>
      <x:c r="D2050" t="str">
        <x:v>Motor Vehicle Operators, All Other</x:v>
      </x:c>
      <x:c r="E2050" s="22" t="n">
        <x:v>3740</x:v>
      </x:c>
      <x:c r="F2050" s="22" t="n">
        <x:v>34840</x:v>
      </x:c>
      <x:c r="G2050" s="22" t="n">
        <x:f>IF(OR(E2050="",F2050=""),"",E2050*F2050)</x:f>
        <x:v>130301600</x:v>
      </x:c>
      <x:c r="H2050" s="36"/>
      <x:c r="I2050" s="22" t="str">
        <x:f>IF(G2050="","",IF(ISNUMBER(H2050),G2050,""))</x:f>
      </x:c>
      <x:c r="J2050" s="22" t="str">
        <x:f>IF(I2050="","",I2050*H2050)</x:f>
      </x:c>
      <x:c r="K2050" t="str">
        <x:f>IF(G2050="","MISSING OEWS",IF(ISNUMBER(H2050),"MATCHED","MISSING WHARTON"))</x:f>
        <x:v>MISSING WHARTON</x:v>
      </x:c>
    </x:row>
    <x:row r="2051">
      <x:c r="A2051" t="str">
        <x:v>42</x:v>
      </x:c>
      <x:c r="B2051" t="str">
        <x:v>Wholesale Trade</x:v>
      </x:c>
      <x:c r="C2051" t="str">
        <x:v>53-4013</x:v>
      </x:c>
      <x:c r="D2051" t="str">
        <x:v>Rail Yard Engineers, Dinkey Operators, and Hostlers</x:v>
      </x:c>
      <x:c r="E2051" s="22" t="n">
        <x:v>100</x:v>
      </x:c>
      <x:c r="F2051" s="22" t="n">
        <x:v>48580</x:v>
      </x:c>
      <x:c r="G2051" s="22" t="n">
        <x:f>IF(OR(E2051="",F2051=""),"",E2051*F2051)</x:f>
        <x:v>4858000</x:v>
      </x:c>
      <x:c r="H2051" s="36" t="n">
        <x:v>0.152</x:v>
      </x:c>
      <x:c r="I2051" s="22" t="n">
        <x:f>IF(G2051="","",IF(ISNUMBER(H2051),G2051,""))</x:f>
        <x:v>4858000</x:v>
      </x:c>
      <x:c r="J2051" s="22" t="n">
        <x:f>IF(I2051="","",I2051*H2051)</x:f>
        <x:v>738416</x:v>
      </x:c>
      <x:c r="K2051" t="str">
        <x:f>IF(G2051="","MISSING OEWS",IF(ISNUMBER(H2051),"MATCHED","MISSING WHARTON"))</x:f>
        <x:v>MATCHED</x:v>
      </x:c>
    </x:row>
    <x:row r="2052">
      <x:c r="A2052" t="str">
        <x:v>42</x:v>
      </x:c>
      <x:c r="B2052" t="str">
        <x:v>Wholesale Trade</x:v>
      </x:c>
      <x:c r="C2052" t="str">
        <x:v>53-5011</x:v>
      </x:c>
      <x:c r="D2052" t="str">
        <x:v>Sailors and Marine Oilers</x:v>
      </x:c>
      <x:c r="E2052" s="22" t="n">
        <x:v>270</x:v>
      </x:c>
      <x:c r="F2052" s="22" t="n">
        <x:v>91910</x:v>
      </x:c>
      <x:c r="G2052" s="22" t="n">
        <x:f>IF(OR(E2052="",F2052=""),"",E2052*F2052)</x:f>
        <x:v>24815700</x:v>
      </x:c>
      <x:c r="H2052" s="36" t="n">
        <x:v>0.1018</x:v>
      </x:c>
      <x:c r="I2052" s="22" t="n">
        <x:f>IF(G2052="","",IF(ISNUMBER(H2052),G2052,""))</x:f>
        <x:v>24815700</x:v>
      </x:c>
      <x:c r="J2052" s="22" t="n">
        <x:f>IF(I2052="","",I2052*H2052)</x:f>
        <x:v>2526238.2600000002</x:v>
      </x:c>
      <x:c r="K2052" t="str">
        <x:f>IF(G2052="","MISSING OEWS",IF(ISNUMBER(H2052),"MATCHED","MISSING WHARTON"))</x:f>
        <x:v>MATCHED</x:v>
      </x:c>
    </x:row>
    <x:row r="2053">
      <x:c r="A2053" t="str">
        <x:v>42</x:v>
      </x:c>
      <x:c r="B2053" t="str">
        <x:v>Wholesale Trade</x:v>
      </x:c>
      <x:c r="C2053" t="str">
        <x:v>53-5021</x:v>
      </x:c>
      <x:c r="D2053" t="str">
        <x:v>Captains, Mates, and Pilots of Water Vessels</x:v>
      </x:c>
      <x:c r="E2053" s="22" t="n">
        <x:v>290</x:v>
      </x:c>
      <x:c r="F2053" s="22" t="n">
        <x:v>144210</x:v>
      </x:c>
      <x:c r="G2053" s="22" t="n">
        <x:f>IF(OR(E2053="",F2053=""),"",E2053*F2053)</x:f>
        <x:v>41820900</x:v>
      </x:c>
      <x:c r="H2053" s="36" t="n">
        <x:v>0.095</x:v>
      </x:c>
      <x:c r="I2053" s="22" t="n">
        <x:f>IF(G2053="","",IF(ISNUMBER(H2053),G2053,""))</x:f>
        <x:v>41820900</x:v>
      </x:c>
      <x:c r="J2053" s="22" t="n">
        <x:f>IF(I2053="","",I2053*H2053)</x:f>
        <x:v>3972985.5</x:v>
      </x:c>
      <x:c r="K2053" t="str">
        <x:f>IF(G2053="","MISSING OEWS",IF(ISNUMBER(H2053),"MATCHED","MISSING WHARTON"))</x:f>
        <x:v>MATCHED</x:v>
      </x:c>
    </x:row>
    <x:row r="2054">
      <x:c r="A2054" t="str">
        <x:v>42</x:v>
      </x:c>
      <x:c r="B2054" t="str">
        <x:v>Wholesale Trade</x:v>
      </x:c>
      <x:c r="C2054" t="str">
        <x:v>53-6021</x:v>
      </x:c>
      <x:c r="D2054" t="str">
        <x:v>Parking Attendants</x:v>
      </x:c>
      <x:c r="E2054" s="22" t="n">
        <x:v>2340</x:v>
      </x:c>
      <x:c r="F2054" s="22" t="n">
        <x:v>33110</x:v>
      </x:c>
      <x:c r="G2054" s="22" t="n">
        <x:f>IF(OR(E2054="",F2054=""),"",E2054*F2054)</x:f>
        <x:v>77477400</x:v>
      </x:c>
      <x:c r="H2054" s="36" t="n">
        <x:v>0.1972</x:v>
      </x:c>
      <x:c r="I2054" s="22" t="n">
        <x:f>IF(G2054="","",IF(ISNUMBER(H2054),G2054,""))</x:f>
        <x:v>77477400</x:v>
      </x:c>
      <x:c r="J2054" s="22" t="n">
        <x:f>IF(I2054="","",I2054*H2054)</x:f>
        <x:v>15278543.28</x:v>
      </x:c>
      <x:c r="K2054" t="str">
        <x:f>IF(G2054="","MISSING OEWS",IF(ISNUMBER(H2054),"MATCHED","MISSING WHARTON"))</x:f>
        <x:v>MATCHED</x:v>
      </x:c>
    </x:row>
    <x:row r="2055">
      <x:c r="A2055" t="str">
        <x:v>42</x:v>
      </x:c>
      <x:c r="B2055" t="str">
        <x:v>Wholesale Trade</x:v>
      </x:c>
      <x:c r="C2055" t="str">
        <x:v>53-6031</x:v>
      </x:c>
      <x:c r="D2055" t="str">
        <x:v>Automotive and Watercraft Service Attendants</x:v>
      </x:c>
      <x:c r="E2055" s="22" t="n">
        <x:v>900</x:v>
      </x:c>
      <x:c r="F2055" s="22" t="n">
        <x:v>39740</x:v>
      </x:c>
      <x:c r="G2055" s="22" t="n">
        <x:f>IF(OR(E2055="",F2055=""),"",E2055*F2055)</x:f>
        <x:v>35766000</x:v>
      </x:c>
      <x:c r="H2055" s="36" t="n">
        <x:v>0.25329999999999997</x:v>
      </x:c>
      <x:c r="I2055" s="22" t="n">
        <x:f>IF(G2055="","",IF(ISNUMBER(H2055),G2055,""))</x:f>
        <x:v>35766000</x:v>
      </x:c>
      <x:c r="J2055" s="22" t="n">
        <x:f>IF(I2055="","",I2055*H2055)</x:f>
        <x:v>9059527.799999999</x:v>
      </x:c>
      <x:c r="K2055" t="str">
        <x:f>IF(G2055="","MISSING OEWS",IF(ISNUMBER(H2055),"MATCHED","MISSING WHARTON"))</x:f>
        <x:v>MATCHED</x:v>
      </x:c>
    </x:row>
    <x:row r="2056">
      <x:c r="A2056" t="str">
        <x:v>42</x:v>
      </x:c>
      <x:c r="B2056" t="str">
        <x:v>Wholesale Trade</x:v>
      </x:c>
      <x:c r="C2056" t="str">
        <x:v>53-6032</x:v>
      </x:c>
      <x:c r="D2056" t="str">
        <x:v>Aircraft Service Attendants</x:v>
      </x:c>
      <x:c r="E2056" s="22" t="n">
        <x:v>1130</x:v>
      </x:c>
      <x:c r="F2056" s="22" t="n">
        <x:v>45250</x:v>
      </x:c>
      <x:c r="G2056" s="22" t="n">
        <x:f>IF(OR(E2056="",F2056=""),"",E2056*F2056)</x:f>
        <x:v>51132500</x:v>
      </x:c>
      <x:c r="H2056" s="36" t="n">
        <x:v>0.0528</x:v>
      </x:c>
      <x:c r="I2056" s="22" t="n">
        <x:f>IF(G2056="","",IF(ISNUMBER(H2056),G2056,""))</x:f>
        <x:v>51132500</x:v>
      </x:c>
      <x:c r="J2056" s="22" t="n">
        <x:f>IF(I2056="","",I2056*H2056)</x:f>
        <x:v>2699796</x:v>
      </x:c>
      <x:c r="K2056" t="str">
        <x:f>IF(G2056="","MISSING OEWS",IF(ISNUMBER(H2056),"MATCHED","MISSING WHARTON"))</x:f>
        <x:v>MATCHED</x:v>
      </x:c>
    </x:row>
    <x:row r="2057">
      <x:c r="A2057" t="str">
        <x:v>42</x:v>
      </x:c>
      <x:c r="B2057" t="str">
        <x:v>Wholesale Trade</x:v>
      </x:c>
      <x:c r="C2057" t="str">
        <x:v>53-6051</x:v>
      </x:c>
      <x:c r="D2057" t="str">
        <x:v>Transportation Inspectors</x:v>
      </x:c>
      <x:c r="E2057" s="22" t="n">
        <x:v>440</x:v>
      </x:c>
      <x:c r="F2057" s="22" t="n">
        <x:v>52080</x:v>
      </x:c>
      <x:c r="G2057" s="22" t="n">
        <x:f>IF(OR(E2057="",F2057=""),"",E2057*F2057)</x:f>
        <x:v>22915200</x:v>
      </x:c>
      <x:c r="H2057" s="36" t="n">
        <x:v>0.2192</x:v>
      </x:c>
      <x:c r="I2057" s="22" t="n">
        <x:f>IF(G2057="","",IF(ISNUMBER(H2057),G2057,""))</x:f>
        <x:v>22915200</x:v>
      </x:c>
      <x:c r="J2057" s="22" t="n">
        <x:f>IF(I2057="","",I2057*H2057)</x:f>
        <x:v>5023011.84</x:v>
      </x:c>
      <x:c r="K2057" t="str">
        <x:f>IF(G2057="","MISSING OEWS",IF(ISNUMBER(H2057),"MATCHED","MISSING WHARTON"))</x:f>
        <x:v>MATCHED</x:v>
      </x:c>
    </x:row>
    <x:row r="2058">
      <x:c r="A2058" t="str">
        <x:v>42</x:v>
      </x:c>
      <x:c r="B2058" t="str">
        <x:v>Wholesale Trade</x:v>
      </x:c>
      <x:c r="C2058" t="str">
        <x:v>53-6099</x:v>
      </x:c>
      <x:c r="D2058" t="str">
        <x:v>Transportation Workers, All Other</x:v>
      </x:c>
      <x:c r="E2058" s="22" t="n">
        <x:v>470</x:v>
      </x:c>
      <x:c r="F2058" s="22" t="n">
        <x:v>47810</x:v>
      </x:c>
      <x:c r="G2058" s="22" t="n">
        <x:f>IF(OR(E2058="",F2058=""),"",E2058*F2058)</x:f>
        <x:v>22470700</x:v>
      </x:c>
      <x:c r="H2058" s="36"/>
      <x:c r="I2058" s="22" t="str">
        <x:f>IF(G2058="","",IF(ISNUMBER(H2058),G2058,""))</x:f>
      </x:c>
      <x:c r="J2058" s="22" t="str">
        <x:f>IF(I2058="","",I2058*H2058)</x:f>
      </x:c>
      <x:c r="K2058" t="str">
        <x:f>IF(G2058="","MISSING OEWS",IF(ISNUMBER(H2058),"MATCHED","MISSING WHARTON"))</x:f>
        <x:v>MISSING WHARTON</x:v>
      </x:c>
    </x:row>
    <x:row r="2059">
      <x:c r="A2059" t="str">
        <x:v>42</x:v>
      </x:c>
      <x:c r="B2059" t="str">
        <x:v>Wholesale Trade</x:v>
      </x:c>
      <x:c r="C2059" t="str">
        <x:v>53-7011</x:v>
      </x:c>
      <x:c r="D2059" t="str">
        <x:v>Conveyor Operators and Tenders</x:v>
      </x:c>
      <x:c r="E2059" s="22" t="n">
        <x:v>4580</x:v>
      </x:c>
      <x:c r="F2059" s="22" t="n">
        <x:v>43610</x:v>
      </x:c>
      <x:c r="G2059" s="22" t="n">
        <x:f>IF(OR(E2059="",F2059=""),"",E2059*F2059)</x:f>
        <x:v>199733800</x:v>
      </x:c>
      <x:c r="H2059" s="36" t="n">
        <x:v>0.1261</x:v>
      </x:c>
      <x:c r="I2059" s="22" t="n">
        <x:f>IF(G2059="","",IF(ISNUMBER(H2059),G2059,""))</x:f>
        <x:v>199733800</x:v>
      </x:c>
      <x:c r="J2059" s="22" t="n">
        <x:f>IF(I2059="","",I2059*H2059)</x:f>
        <x:v>25186432.18</x:v>
      </x:c>
      <x:c r="K2059" t="str">
        <x:f>IF(G2059="","MISSING OEWS",IF(ISNUMBER(H2059),"MATCHED","MISSING WHARTON"))</x:f>
        <x:v>MATCHED</x:v>
      </x:c>
    </x:row>
    <x:row r="2060">
      <x:c r="A2060" t="str">
        <x:v>42</x:v>
      </x:c>
      <x:c r="B2060" t="str">
        <x:v>Wholesale Trade</x:v>
      </x:c>
      <x:c r="C2060" t="str">
        <x:v>53-7021</x:v>
      </x:c>
      <x:c r="D2060" t="str">
        <x:v>Crane and Tower Operators</x:v>
      </x:c>
      <x:c r="E2060" s="22" t="n">
        <x:v>4490</x:v>
      </x:c>
      <x:c r="F2060" s="22" t="n">
        <x:v>51410</x:v>
      </x:c>
      <x:c r="G2060" s="22" t="n">
        <x:f>IF(OR(E2060="",F2060=""),"",E2060*F2060)</x:f>
        <x:v>230830900</x:v>
      </x:c>
      <x:c r="H2060" s="36" t="n">
        <x:v>0.0864</x:v>
      </x:c>
      <x:c r="I2060" s="22" t="n">
        <x:f>IF(G2060="","",IF(ISNUMBER(H2060),G2060,""))</x:f>
        <x:v>230830900</x:v>
      </x:c>
      <x:c r="J2060" s="22" t="n">
        <x:f>IF(I2060="","",I2060*H2060)</x:f>
        <x:v>19943789.76</x:v>
      </x:c>
      <x:c r="K2060" t="str">
        <x:f>IF(G2060="","MISSING OEWS",IF(ISNUMBER(H2060),"MATCHED","MISSING WHARTON"))</x:f>
        <x:v>MATCHED</x:v>
      </x:c>
    </x:row>
    <x:row r="2061">
      <x:c r="A2061" t="str">
        <x:v>42</x:v>
      </x:c>
      <x:c r="B2061" t="str">
        <x:v>Wholesale Trade</x:v>
      </x:c>
      <x:c r="C2061" t="str">
        <x:v>53-7041</x:v>
      </x:c>
      <x:c r="D2061" t="str">
        <x:v>Hoist and Winch Operators</x:v>
      </x:c>
      <x:c r="E2061" s="22" t="n">
        <x:v>230</x:v>
      </x:c>
      <x:c r="F2061" s="22" t="n">
        <x:v>45760</x:v>
      </x:c>
      <x:c r="G2061" s="22" t="n">
        <x:f>IF(OR(E2061="",F2061=""),"",E2061*F2061)</x:f>
        <x:v>10524800</x:v>
      </x:c>
      <x:c r="H2061" s="36" t="n">
        <x:v>0</x:v>
      </x:c>
      <x:c r="I2061" s="22" t="n">
        <x:f>IF(G2061="","",IF(ISNUMBER(H2061),G2061,""))</x:f>
        <x:v>10524800</x:v>
      </x:c>
      <x:c r="J2061" s="22" t="n">
        <x:f>IF(I2061="","",I2061*H2061)</x:f>
        <x:v>0</x:v>
      </x:c>
      <x:c r="K2061" t="str">
        <x:f>IF(G2061="","MISSING OEWS",IF(ISNUMBER(H2061),"MATCHED","MISSING WHARTON"))</x:f>
        <x:v>MATCHED</x:v>
      </x:c>
    </x:row>
    <x:row r="2062">
      <x:c r="A2062" t="str">
        <x:v>42</x:v>
      </x:c>
      <x:c r="B2062" t="str">
        <x:v>Wholesale Trade</x:v>
      </x:c>
      <x:c r="C2062" t="str">
        <x:v>53-7051</x:v>
      </x:c>
      <x:c r="D2062" t="str">
        <x:v>Industrial Truck and Tractor Operators</x:v>
      </x:c>
      <x:c r="E2062" s="22" t="n">
        <x:v>92610</x:v>
      </x:c>
      <x:c r="F2062" s="22" t="n">
        <x:v>47450</x:v>
      </x:c>
      <x:c r="G2062" s="22" t="n">
        <x:f>IF(OR(E2062="",F2062=""),"",E2062*F2062)</x:f>
        <x:v>4394344500</x:v>
      </x:c>
      <x:c r="H2062" s="36" t="n">
        <x:v>0</x:v>
      </x:c>
      <x:c r="I2062" s="22" t="n">
        <x:f>IF(G2062="","",IF(ISNUMBER(H2062),G2062,""))</x:f>
        <x:v>4394344500</x:v>
      </x:c>
      <x:c r="J2062" s="22" t="n">
        <x:f>IF(I2062="","",I2062*H2062)</x:f>
        <x:v>0</x:v>
      </x:c>
      <x:c r="K2062" t="str">
        <x:f>IF(G2062="","MISSING OEWS",IF(ISNUMBER(H2062),"MATCHED","MISSING WHARTON"))</x:f>
        <x:v>MATCHED</x:v>
      </x:c>
    </x:row>
    <x:row r="2063">
      <x:c r="A2063" t="str">
        <x:v>42</x:v>
      </x:c>
      <x:c r="B2063" t="str">
        <x:v>Wholesale Trade</x:v>
      </x:c>
      <x:c r="C2063" t="str">
        <x:v>53-7061</x:v>
      </x:c>
      <x:c r="D2063" t="str">
        <x:v>Cleaners of Vehicles and Equipment</x:v>
      </x:c>
      <x:c r="E2063" s="22" t="n">
        <x:v>7940</x:v>
      </x:c>
      <x:c r="F2063" s="22" t="n">
        <x:v>40030</x:v>
      </x:c>
      <x:c r="G2063" s="22" t="n">
        <x:f>IF(OR(E2063="",F2063=""),"",E2063*F2063)</x:f>
        <x:v>317838200</x:v>
      </x:c>
      <x:c r="H2063" s="36" t="n">
        <x:v>0.0452</x:v>
      </x:c>
      <x:c r="I2063" s="22" t="n">
        <x:f>IF(G2063="","",IF(ISNUMBER(H2063),G2063,""))</x:f>
        <x:v>317838200</x:v>
      </x:c>
      <x:c r="J2063" s="22" t="n">
        <x:f>IF(I2063="","",I2063*H2063)</x:f>
        <x:v>14366286.639999999</x:v>
      </x:c>
      <x:c r="K2063" t="str">
        <x:f>IF(G2063="","MISSING OEWS",IF(ISNUMBER(H2063),"MATCHED","MISSING WHARTON"))</x:f>
        <x:v>MATCHED</x:v>
      </x:c>
    </x:row>
    <x:row r="2064">
      <x:c r="A2064" t="str">
        <x:v>42</x:v>
      </x:c>
      <x:c r="B2064" t="str">
        <x:v>Wholesale Trade</x:v>
      </x:c>
      <x:c r="C2064" t="str">
        <x:v>53-7062</x:v>
      </x:c>
      <x:c r="D2064" t="str">
        <x:v>Laborers and Freight, Stock, and Material Movers, Hand</x:v>
      </x:c>
      <x:c r="E2064" s="22" t="n">
        <x:v>397800</x:v>
      </x:c>
      <x:c r="F2064" s="22" t="n">
        <x:v>42930</x:v>
      </x:c>
      <x:c r="G2064" s="22" t="n">
        <x:f>IF(OR(E2064="",F2064=""),"",E2064*F2064)</x:f>
        <x:v>17077554000</x:v>
      </x:c>
      <x:c r="H2064" s="36" t="n">
        <x:v>0.049</x:v>
      </x:c>
      <x:c r="I2064" s="22" t="n">
        <x:f>IF(G2064="","",IF(ISNUMBER(H2064),G2064,""))</x:f>
        <x:v>17077554000</x:v>
      </x:c>
      <x:c r="J2064" s="22" t="n">
        <x:f>IF(I2064="","",I2064*H2064)</x:f>
        <x:v>836800146</x:v>
      </x:c>
      <x:c r="K2064" t="str">
        <x:f>IF(G2064="","MISSING OEWS",IF(ISNUMBER(H2064),"MATCHED","MISSING WHARTON"))</x:f>
        <x:v>MATCHED</x:v>
      </x:c>
    </x:row>
    <x:row r="2065">
      <x:c r="A2065" t="str">
        <x:v>42</x:v>
      </x:c>
      <x:c r="B2065" t="str">
        <x:v>Wholesale Trade</x:v>
      </x:c>
      <x:c r="C2065" t="str">
        <x:v>53-7063</x:v>
      </x:c>
      <x:c r="D2065" t="str">
        <x:v>Machine Feeders and Offbearers</x:v>
      </x:c>
      <x:c r="E2065" s="22" t="n">
        <x:v>970</x:v>
      </x:c>
      <x:c r="F2065" s="22" t="n">
        <x:v>43990</x:v>
      </x:c>
      <x:c r="G2065" s="22" t="n">
        <x:f>IF(OR(E2065="",F2065=""),"",E2065*F2065)</x:f>
        <x:v>42670300</x:v>
      </x:c>
      <x:c r="H2065" s="36" t="n">
        <x:v>0.0731</x:v>
      </x:c>
      <x:c r="I2065" s="22" t="n">
        <x:f>IF(G2065="","",IF(ISNUMBER(H2065),G2065,""))</x:f>
        <x:v>42670300</x:v>
      </x:c>
      <x:c r="J2065" s="22" t="n">
        <x:f>IF(I2065="","",I2065*H2065)</x:f>
        <x:v>3119198.9299999997</x:v>
      </x:c>
      <x:c r="K2065" t="str">
        <x:f>IF(G2065="","MISSING OEWS",IF(ISNUMBER(H2065),"MATCHED","MISSING WHARTON"))</x:f>
        <x:v>MATCHED</x:v>
      </x:c>
    </x:row>
    <x:row r="2066">
      <x:c r="A2066" t="str">
        <x:v>42</x:v>
      </x:c>
      <x:c r="B2066" t="str">
        <x:v>Wholesale Trade</x:v>
      </x:c>
      <x:c r="C2066" t="str">
        <x:v>53-7064</x:v>
      </x:c>
      <x:c r="D2066" t="str">
        <x:v>Packers and Packagers, Hand</x:v>
      </x:c>
      <x:c r="E2066" s="22" t="n">
        <x:v>49500</x:v>
      </x:c>
      <x:c r="F2066" s="22" t="n">
        <x:v>38730</x:v>
      </x:c>
      <x:c r="G2066" s="22" t="n">
        <x:f>IF(OR(E2066="",F2066=""),"",E2066*F2066)</x:f>
        <x:v>1917135000</x:v>
      </x:c>
      <x:c r="H2066" s="36" t="n">
        <x:v>0.07919999999999999</x:v>
      </x:c>
      <x:c r="I2066" s="22" t="n">
        <x:f>IF(G2066="","",IF(ISNUMBER(H2066),G2066,""))</x:f>
        <x:v>1917135000</x:v>
      </x:c>
      <x:c r="J2066" s="22" t="n">
        <x:f>IF(I2066="","",I2066*H2066)</x:f>
        <x:v>151837092</x:v>
      </x:c>
      <x:c r="K2066" t="str">
        <x:f>IF(G2066="","MISSING OEWS",IF(ISNUMBER(H2066),"MATCHED","MISSING WHARTON"))</x:f>
        <x:v>MATCHED</x:v>
      </x:c>
    </x:row>
    <x:row r="2067">
      <x:c r="A2067" t="str">
        <x:v>42</x:v>
      </x:c>
      <x:c r="B2067" t="str">
        <x:v>Wholesale Trade</x:v>
      </x:c>
      <x:c r="C2067" t="str">
        <x:v>53-7065</x:v>
      </x:c>
      <x:c r="D2067" t="str">
        <x:v>Stockers and Order Fillers</x:v>
      </x:c>
      <x:c r="E2067" s="22" t="n">
        <x:v>264790</x:v>
      </x:c>
      <x:c r="F2067" s="22" t="n">
        <x:v>43110</x:v>
      </x:c>
      <x:c r="G2067" s="22" t="n">
        <x:f>IF(OR(E2067="",F2067=""),"",E2067*F2067)</x:f>
        <x:v>11415096900</x:v>
      </x:c>
      <x:c r="H2067" s="36" t="n">
        <x:v>0.22329999999999997</x:v>
      </x:c>
      <x:c r="I2067" s="22" t="n">
        <x:f>IF(G2067="","",IF(ISNUMBER(H2067),G2067,""))</x:f>
        <x:v>11415096900</x:v>
      </x:c>
      <x:c r="J2067" s="22" t="n">
        <x:f>IF(I2067="","",I2067*H2067)</x:f>
        <x:v>2548991137.7699995</x:v>
      </x:c>
      <x:c r="K2067" t="str">
        <x:f>IF(G2067="","MISSING OEWS",IF(ISNUMBER(H2067),"MATCHED","MISSING WHARTON"))</x:f>
        <x:v>MATCHED</x:v>
      </x:c>
    </x:row>
    <x:row r="2068">
      <x:c r="A2068" t="str">
        <x:v>42</x:v>
      </x:c>
      <x:c r="B2068" t="str">
        <x:v>Wholesale Trade</x:v>
      </x:c>
      <x:c r="C2068" t="str">
        <x:v>53-7071</x:v>
      </x:c>
      <x:c r="D2068" t="str">
        <x:v>Gas Compressor and Gas Pumping Station Operators</x:v>
      </x:c>
      <x:c r="E2068" s="22" t="n">
        <x:v>460</x:v>
      </x:c>
      <x:c r="F2068" s="22" t="n">
        <x:v>53980</x:v>
      </x:c>
      <x:c r="G2068" s="22" t="n">
        <x:f>IF(OR(E2068="",F2068=""),"",E2068*F2068)</x:f>
        <x:v>24830800</x:v>
      </x:c>
      <x:c r="H2068" s="36" t="n">
        <x:v>0.2192</x:v>
      </x:c>
      <x:c r="I2068" s="22" t="n">
        <x:f>IF(G2068="","",IF(ISNUMBER(H2068),G2068,""))</x:f>
        <x:v>24830800</x:v>
      </x:c>
      <x:c r="J2068" s="22" t="n">
        <x:f>IF(I2068="","",I2068*H2068)</x:f>
        <x:v>5442911.36</x:v>
      </x:c>
      <x:c r="K2068" t="str">
        <x:f>IF(G2068="","MISSING OEWS",IF(ISNUMBER(H2068),"MATCHED","MISSING WHARTON"))</x:f>
        <x:v>MATCHED</x:v>
      </x:c>
    </x:row>
    <x:row r="2069">
      <x:c r="A2069" t="str">
        <x:v>42</x:v>
      </x:c>
      <x:c r="B2069" t="str">
        <x:v>Wholesale Trade</x:v>
      </x:c>
      <x:c r="C2069" t="str">
        <x:v>53-7072</x:v>
      </x:c>
      <x:c r="D2069" t="str">
        <x:v>Pump Operators, Except Wellhead Pumpers</x:v>
      </x:c>
      <x:c r="E2069" s="22" t="n">
        <x:v>1190</x:v>
      </x:c>
      <x:c r="F2069" s="22" t="n">
        <x:v>56730</x:v>
      </x:c>
      <x:c r="G2069" s="22" t="n">
        <x:f>IF(OR(E2069="",F2069=""),"",E2069*F2069)</x:f>
        <x:v>67508700</x:v>
      </x:c>
      <x:c r="H2069" s="36" t="n">
        <x:v>0.0679</x:v>
      </x:c>
      <x:c r="I2069" s="22" t="n">
        <x:f>IF(G2069="","",IF(ISNUMBER(H2069),G2069,""))</x:f>
        <x:v>67508700</x:v>
      </x:c>
      <x:c r="J2069" s="22" t="n">
        <x:f>IF(I2069="","",I2069*H2069)</x:f>
        <x:v>4583840.73</x:v>
      </x:c>
      <x:c r="K2069" t="str">
        <x:f>IF(G2069="","MISSING OEWS",IF(ISNUMBER(H2069),"MATCHED","MISSING WHARTON"))</x:f>
        <x:v>MATCHED</x:v>
      </x:c>
    </x:row>
    <x:row r="2070">
      <x:c r="A2070" t="str">
        <x:v>42</x:v>
      </x:c>
      <x:c r="B2070" t="str">
        <x:v>Wholesale Trade</x:v>
      </x:c>
      <x:c r="C2070" t="str">
        <x:v>53-7081</x:v>
      </x:c>
      <x:c r="D2070" t="str">
        <x:v>Refuse and Recyclable Material Collectors</x:v>
      </x:c>
      <x:c r="E2070" s="22" t="n">
        <x:v>1280</x:v>
      </x:c>
      <x:c r="F2070" s="22" t="n">
        <x:v>50260</x:v>
      </x:c>
      <x:c r="G2070" s="22" t="n">
        <x:f>IF(OR(E2070="",F2070=""),"",E2070*F2070)</x:f>
        <x:v>64332800</x:v>
      </x:c>
      <x:c r="H2070" s="36" t="n">
        <x:v>0.2375</x:v>
      </x:c>
      <x:c r="I2070" s="22" t="n">
        <x:f>IF(G2070="","",IF(ISNUMBER(H2070),G2070,""))</x:f>
        <x:v>64332800</x:v>
      </x:c>
      <x:c r="J2070" s="22" t="n">
        <x:f>IF(I2070="","",I2070*H2070)</x:f>
        <x:v>15279040</x:v>
      </x:c>
      <x:c r="K2070" t="str">
        <x:f>IF(G2070="","MISSING OEWS",IF(ISNUMBER(H2070),"MATCHED","MISSING WHARTON"))</x:f>
        <x:v>MATCHED</x:v>
      </x:c>
    </x:row>
    <x:row r="2071">
      <x:c r="A2071" t="str">
        <x:v>42</x:v>
      </x:c>
      <x:c r="B2071" t="str">
        <x:v>Wholesale Trade</x:v>
      </x:c>
      <x:c r="C2071" t="str">
        <x:v>53-7121</x:v>
      </x:c>
      <x:c r="D2071" t="str">
        <x:v>Tank Car, Truck, and Ship Loaders</x:v>
      </x:c>
      <x:c r="E2071" s="22" t="n">
        <x:v>1570</x:v>
      </x:c>
      <x:c r="F2071" s="22" t="n">
        <x:v>52180</x:v>
      </x:c>
      <x:c r="G2071" s="22" t="n">
        <x:f>IF(OR(E2071="",F2071=""),"",E2071*F2071)</x:f>
        <x:v>81922600</x:v>
      </x:c>
      <x:c r="H2071" s="36" t="n">
        <x:v>0.05</x:v>
      </x:c>
      <x:c r="I2071" s="22" t="n">
        <x:f>IF(G2071="","",IF(ISNUMBER(H2071),G2071,""))</x:f>
        <x:v>81922600</x:v>
      </x:c>
      <x:c r="J2071" s="22" t="n">
        <x:f>IF(I2071="","",I2071*H2071)</x:f>
        <x:v>4096130</x:v>
      </x:c>
      <x:c r="K2071" t="str">
        <x:f>IF(G2071="","MISSING OEWS",IF(ISNUMBER(H2071),"MATCHED","MISSING WHARTON"))</x:f>
        <x:v>MATCHED</x:v>
      </x:c>
    </x:row>
    <x:row r="2072">
      <x:c r="A2072" t="str">
        <x:v>42</x:v>
      </x:c>
      <x:c r="B2072" t="str">
        <x:v>Wholesale Trade</x:v>
      </x:c>
      <x:c r="C2072" t="str">
        <x:v>53-7199</x:v>
      </x:c>
      <x:c r="D2072" t="str">
        <x:v>Material Moving Workers, All Other</x:v>
      </x:c>
      <x:c r="E2072" s="22" t="n">
        <x:v>3450</x:v>
      </x:c>
      <x:c r="F2072" s="22" t="n">
        <x:v>43820</x:v>
      </x:c>
      <x:c r="G2072" s="22" t="n">
        <x:f>IF(OR(E2072="",F2072=""),"",E2072*F2072)</x:f>
        <x:v>151179000</x:v>
      </x:c>
      <x:c r="H2072" s="36"/>
      <x:c r="I2072" s="22" t="str">
        <x:f>IF(G2072="","",IF(ISNUMBER(H2072),G2072,""))</x:f>
      </x:c>
      <x:c r="J2072" s="22" t="str">
        <x:f>IF(I2072="","",I2072*H2072)</x:f>
      </x:c>
      <x:c r="K2072" t="str">
        <x:f>IF(G2072="","MISSING OEWS",IF(ISNUMBER(H2072),"MATCHED","MISSING WHARTON"))</x:f>
        <x:v>MISSING WHARTON</x:v>
      </x:c>
    </x:row>
    <x:row r="2073">
      <x:c r="A2073" t="str">
        <x:v>44-45</x:v>
      </x:c>
      <x:c r="B2073" t="str">
        <x:v>Retail Trade</x:v>
      </x:c>
      <x:c r="C2073" t="str">
        <x:v>11-1011</x:v>
      </x:c>
      <x:c r="D2073" t="str">
        <x:v>Chief Executives</x:v>
      </x:c>
      <x:c r="E2073" s="22" t="n">
        <x:v>4190</x:v>
      </x:c>
      <x:c r="F2073" s="22" t="n">
        <x:v>208400</x:v>
      </x:c>
      <x:c r="G2073" s="22" t="n">
        <x:f>IF(OR(E2073="",F2073=""),"",E2073*F2073)</x:f>
        <x:v>873196000</x:v>
      </x:c>
      <x:c r="H2073" s="36" t="n">
        <x:v>0.4775</x:v>
      </x:c>
      <x:c r="I2073" s="22" t="n">
        <x:f>IF(G2073="","",IF(ISNUMBER(H2073),G2073,""))</x:f>
        <x:v>873196000</x:v>
      </x:c>
      <x:c r="J2073" s="22" t="n">
        <x:f>IF(I2073="","",I2073*H2073)</x:f>
        <x:v>416951090</x:v>
      </x:c>
      <x:c r="K2073" t="str">
        <x:f>IF(G2073="","MISSING OEWS",IF(ISNUMBER(H2073),"MATCHED","MISSING WHARTON"))</x:f>
        <x:v>MATCHED</x:v>
      </x:c>
    </x:row>
    <x:row r="2074">
      <x:c r="A2074" t="str">
        <x:v>44-45</x:v>
      </x:c>
      <x:c r="B2074" t="str">
        <x:v>Retail Trade</x:v>
      </x:c>
      <x:c r="C2074" t="str">
        <x:v>11-1021</x:v>
      </x:c>
      <x:c r="D2074" t="str">
        <x:v>General and Operations Managers</x:v>
      </x:c>
      <x:c r="E2074" s="22" t="n">
        <x:v>443920</x:v>
      </x:c>
      <x:c r="F2074" s="22" t="n">
        <x:v>93710</x:v>
      </x:c>
      <x:c r="G2074" s="22" t="n">
        <x:f>IF(OR(E2074="",F2074=""),"",E2074*F2074)</x:f>
        <x:v>41599743200</x:v>
      </x:c>
      <x:c r="H2074" s="36" t="n">
        <x:v>0.5382</x:v>
      </x:c>
      <x:c r="I2074" s="22" t="n">
        <x:f>IF(G2074="","",IF(ISNUMBER(H2074),G2074,""))</x:f>
        <x:v>41599743200</x:v>
      </x:c>
      <x:c r="J2074" s="22" t="n">
        <x:f>IF(I2074="","",I2074*H2074)</x:f>
        <x:v>22388981790.24</x:v>
      </x:c>
      <x:c r="K2074" t="str">
        <x:f>IF(G2074="","MISSING OEWS",IF(ISNUMBER(H2074),"MATCHED","MISSING WHARTON"))</x:f>
        <x:v>MATCHED</x:v>
      </x:c>
    </x:row>
    <x:row r="2075">
      <x:c r="A2075" t="str">
        <x:v>44-45</x:v>
      </x:c>
      <x:c r="B2075" t="str">
        <x:v>Retail Trade</x:v>
      </x:c>
      <x:c r="C2075" t="str">
        <x:v>11-2011</x:v>
      </x:c>
      <x:c r="D2075" t="str">
        <x:v>Advertising and Promotions Managers</x:v>
      </x:c>
      <x:c r="E2075" s="22" t="n">
        <x:v>660</x:v>
      </x:c>
      <x:c r="F2075" s="22" t="n">
        <x:v>114220</x:v>
      </x:c>
      <x:c r="G2075" s="22" t="n">
        <x:f>IF(OR(E2075="",F2075=""),"",E2075*F2075)</x:f>
        <x:v>75385200</x:v>
      </x:c>
      <x:c r="H2075" s="36" t="n">
        <x:v>0.5583</x:v>
      </x:c>
      <x:c r="I2075" s="22" t="n">
        <x:f>IF(G2075="","",IF(ISNUMBER(H2075),G2075,""))</x:f>
        <x:v>75385200</x:v>
      </x:c>
      <x:c r="J2075" s="22" t="n">
        <x:f>IF(I2075="","",I2075*H2075)</x:f>
        <x:v>42087557.160000004</x:v>
      </x:c>
      <x:c r="K2075" t="str">
        <x:f>IF(G2075="","MISSING OEWS",IF(ISNUMBER(H2075),"MATCHED","MISSING WHARTON"))</x:f>
        <x:v>MATCHED</x:v>
      </x:c>
    </x:row>
    <x:row r="2076">
      <x:c r="A2076" t="str">
        <x:v>44-45</x:v>
      </x:c>
      <x:c r="B2076" t="str">
        <x:v>Retail Trade</x:v>
      </x:c>
      <x:c r="C2076" t="str">
        <x:v>11-2021</x:v>
      </x:c>
      <x:c r="D2076" t="str">
        <x:v>Marketing Managers</x:v>
      </x:c>
      <x:c r="E2076" s="22" t="n">
        <x:v>10230</x:v>
      </x:c>
      <x:c r="F2076" s="22" t="n">
        <x:v>150940</x:v>
      </x:c>
      <x:c r="G2076" s="22" t="n">
        <x:f>IF(OR(E2076="",F2076=""),"",E2076*F2076)</x:f>
        <x:v>1544116200</x:v>
      </x:c>
      <x:c r="H2076" s="36" t="n">
        <x:v>0.445</x:v>
      </x:c>
      <x:c r="I2076" s="22" t="n">
        <x:f>IF(G2076="","",IF(ISNUMBER(H2076),G2076,""))</x:f>
        <x:v>1544116200</x:v>
      </x:c>
      <x:c r="J2076" s="22" t="n">
        <x:f>IF(I2076="","",I2076*H2076)</x:f>
        <x:v>687131709</x:v>
      </x:c>
      <x:c r="K2076" t="str">
        <x:f>IF(G2076="","MISSING OEWS",IF(ISNUMBER(H2076),"MATCHED","MISSING WHARTON"))</x:f>
        <x:v>MATCHED</x:v>
      </x:c>
    </x:row>
    <x:row r="2077">
      <x:c r="A2077" t="str">
        <x:v>44-45</x:v>
      </x:c>
      <x:c r="B2077" t="str">
        <x:v>Retail Trade</x:v>
      </x:c>
      <x:c r="C2077" t="str">
        <x:v>11-2022</x:v>
      </x:c>
      <x:c r="D2077" t="str">
        <x:v>Sales Managers</x:v>
      </x:c>
      <x:c r="E2077" s="22" t="n">
        <x:v>106760</x:v>
      </x:c>
      <x:c r="F2077" s="22" t="n">
        <x:v>126300</x:v>
      </x:c>
      <x:c r="G2077" s="22" t="n">
        <x:f>IF(OR(E2077="",F2077=""),"",E2077*F2077)</x:f>
        <x:v>13483788000</x:v>
      </x:c>
      <x:c r="H2077" s="36" t="n">
        <x:v>0.3735</x:v>
      </x:c>
      <x:c r="I2077" s="22" t="n">
        <x:f>IF(G2077="","",IF(ISNUMBER(H2077),G2077,""))</x:f>
        <x:v>13483788000</x:v>
      </x:c>
      <x:c r="J2077" s="22" t="n">
        <x:f>IF(I2077="","",I2077*H2077)</x:f>
        <x:v>5036194818</x:v>
      </x:c>
      <x:c r="K2077" t="str">
        <x:f>IF(G2077="","MISSING OEWS",IF(ISNUMBER(H2077),"MATCHED","MISSING WHARTON"))</x:f>
        <x:v>MATCHED</x:v>
      </x:c>
    </x:row>
    <x:row r="2078">
      <x:c r="A2078" t="str">
        <x:v>44-45</x:v>
      </x:c>
      <x:c r="B2078" t="str">
        <x:v>Retail Trade</x:v>
      </x:c>
      <x:c r="C2078" t="str">
        <x:v>11-2032</x:v>
      </x:c>
      <x:c r="D2078" t="str">
        <x:v>Public Relations Managers</x:v>
      </x:c>
      <x:c r="E2078" s="22" t="n">
        <x:v>530</x:v>
      </x:c>
      <x:c r="F2078" s="22" t="n">
        <x:v>148490</x:v>
      </x:c>
      <x:c r="G2078" s="22" t="n">
        <x:f>IF(OR(E2078="",F2078=""),"",E2078*F2078)</x:f>
        <x:v>78699700</x:v>
      </x:c>
      <x:c r="H2078" s="36" t="n">
        <x:v>0.53</x:v>
      </x:c>
      <x:c r="I2078" s="22" t="n">
        <x:f>IF(G2078="","",IF(ISNUMBER(H2078),G2078,""))</x:f>
        <x:v>78699700</x:v>
      </x:c>
      <x:c r="J2078" s="22" t="n">
        <x:f>IF(I2078="","",I2078*H2078)</x:f>
        <x:v>41710841</x:v>
      </x:c>
      <x:c r="K2078" t="str">
        <x:f>IF(G2078="","MISSING OEWS",IF(ISNUMBER(H2078),"MATCHED","MISSING WHARTON"))</x:f>
        <x:v>MATCHED</x:v>
      </x:c>
    </x:row>
    <x:row r="2079">
      <x:c r="A2079" t="str">
        <x:v>44-45</x:v>
      </x:c>
      <x:c r="B2079" t="str">
        <x:v>Retail Trade</x:v>
      </x:c>
      <x:c r="C2079" t="str">
        <x:v>11-2033</x:v>
      </x:c>
      <x:c r="D2079" t="str">
        <x:v>Fundraising Managers</x:v>
      </x:c>
      <x:c r="E2079" s="22" t="n">
        <x:v>60</x:v>
      </x:c>
      <x:c r="F2079" s="22" t="n">
        <x:v>138200</x:v>
      </x:c>
      <x:c r="G2079" s="22" t="n">
        <x:f>IF(OR(E2079="",F2079=""),"",E2079*F2079)</x:f>
        <x:v>8292000</x:v>
      </x:c>
      <x:c r="H2079" s="36" t="n">
        <x:v>0.5594</x:v>
      </x:c>
      <x:c r="I2079" s="22" t="n">
        <x:f>IF(G2079="","",IF(ISNUMBER(H2079),G2079,""))</x:f>
        <x:v>8292000</x:v>
      </x:c>
      <x:c r="J2079" s="22" t="n">
        <x:f>IF(I2079="","",I2079*H2079)</x:f>
        <x:v>4638544.8</x:v>
      </x:c>
      <x:c r="K2079" t="str">
        <x:f>IF(G2079="","MISSING OEWS",IF(ISNUMBER(H2079),"MATCHED","MISSING WHARTON"))</x:f>
        <x:v>MATCHED</x:v>
      </x:c>
    </x:row>
    <x:row r="2080">
      <x:c r="A2080" t="str">
        <x:v>44-45</x:v>
      </x:c>
      <x:c r="B2080" t="str">
        <x:v>Retail Trade</x:v>
      </x:c>
      <x:c r="C2080" t="str">
        <x:v>11-3012</x:v>
      </x:c>
      <x:c r="D2080" t="str">
        <x:v>Administrative Services Managers</x:v>
      </x:c>
      <x:c r="E2080" s="22" t="n">
        <x:v>5110</x:v>
      </x:c>
      <x:c r="F2080" s="22" t="n">
        <x:v>101310</x:v>
      </x:c>
      <x:c r="G2080" s="22" t="n">
        <x:f>IF(OR(E2080="",F2080=""),"",E2080*F2080)</x:f>
        <x:v>517694100</x:v>
      </x:c>
      <x:c r="H2080" s="36" t="n">
        <x:v>0.44439999999999996</x:v>
      </x:c>
      <x:c r="I2080" s="22" t="n">
        <x:f>IF(G2080="","",IF(ISNUMBER(H2080),G2080,""))</x:f>
        <x:v>517694100</x:v>
      </x:c>
      <x:c r="J2080" s="22" t="n">
        <x:f>IF(I2080="","",I2080*H2080)</x:f>
        <x:v>230063258.04</x:v>
      </x:c>
      <x:c r="K2080" t="str">
        <x:f>IF(G2080="","MISSING OEWS",IF(ISNUMBER(H2080),"MATCHED","MISSING WHARTON"))</x:f>
        <x:v>MATCHED</x:v>
      </x:c>
    </x:row>
    <x:row r="2081">
      <x:c r="A2081" t="str">
        <x:v>44-45</x:v>
      </x:c>
      <x:c r="B2081" t="str">
        <x:v>Retail Trade</x:v>
      </x:c>
      <x:c r="C2081" t="str">
        <x:v>11-3013</x:v>
      </x:c>
      <x:c r="D2081" t="str">
        <x:v>Facilities Managers</x:v>
      </x:c>
      <x:c r="E2081" s="22" t="n">
        <x:v>3010</x:v>
      </x:c>
      <x:c r="F2081" s="22" t="n">
        <x:v>117340</x:v>
      </x:c>
      <x:c r="G2081" s="22" t="n">
        <x:f>IF(OR(E2081="",F2081=""),"",E2081*F2081)</x:f>
        <x:v>353193400</x:v>
      </x:c>
      <x:c r="H2081" s="36" t="n">
        <x:v>0.2907</x:v>
      </x:c>
      <x:c r="I2081" s="22" t="n">
        <x:f>IF(G2081="","",IF(ISNUMBER(H2081),G2081,""))</x:f>
        <x:v>353193400</x:v>
      </x:c>
      <x:c r="J2081" s="22" t="n">
        <x:f>IF(I2081="","",I2081*H2081)</x:f>
        <x:v>102673321.38000001</x:v>
      </x:c>
      <x:c r="K2081" t="str">
        <x:f>IF(G2081="","MISSING OEWS",IF(ISNUMBER(H2081),"MATCHED","MISSING WHARTON"))</x:f>
        <x:v>MATCHED</x:v>
      </x:c>
    </x:row>
    <x:row r="2082">
      <x:c r="A2082" t="str">
        <x:v>44-45</x:v>
      </x:c>
      <x:c r="B2082" t="str">
        <x:v>Retail Trade</x:v>
      </x:c>
      <x:c r="C2082" t="str">
        <x:v>11-3021</x:v>
      </x:c>
      <x:c r="D2082" t="str">
        <x:v>Computer and Information Systems Managers</x:v>
      </x:c>
      <x:c r="E2082" s="22" t="n">
        <x:v>4600</x:v>
      </x:c>
      <x:c r="F2082" s="22" t="n">
        <x:v>169260</x:v>
      </x:c>
      <x:c r="G2082" s="22" t="n">
        <x:f>IF(OR(E2082="",F2082=""),"",E2082*F2082)</x:f>
        <x:v>778596000</x:v>
      </x:c>
      <x:c r="H2082" s="36" t="n">
        <x:v>0.5265</x:v>
      </x:c>
      <x:c r="I2082" s="22" t="n">
        <x:f>IF(G2082="","",IF(ISNUMBER(H2082),G2082,""))</x:f>
        <x:v>778596000</x:v>
      </x:c>
      <x:c r="J2082" s="22" t="n">
        <x:f>IF(I2082="","",I2082*H2082)</x:f>
        <x:v>409930794</x:v>
      </x:c>
      <x:c r="K2082" t="str">
        <x:f>IF(G2082="","MISSING OEWS",IF(ISNUMBER(H2082),"MATCHED","MISSING WHARTON"))</x:f>
        <x:v>MATCHED</x:v>
      </x:c>
    </x:row>
    <x:row r="2083">
      <x:c r="A2083" t="str">
        <x:v>44-45</x:v>
      </x:c>
      <x:c r="B2083" t="str">
        <x:v>Retail Trade</x:v>
      </x:c>
      <x:c r="C2083" t="str">
        <x:v>11-3031</x:v>
      </x:c>
      <x:c r="D2083" t="str">
        <x:v>Financial Managers</x:v>
      </x:c>
      <x:c r="E2083" s="22" t="n">
        <x:v>18810</x:v>
      </x:c>
      <x:c r="F2083" s="22" t="n">
        <x:v>167380</x:v>
      </x:c>
      <x:c r="G2083" s="22" t="n">
        <x:f>IF(OR(E2083="",F2083=""),"",E2083*F2083)</x:f>
        <x:v>3148417800</x:v>
      </x:c>
      <x:c r="H2083" s="36" t="n">
        <x:v>0.7221</x:v>
      </x:c>
      <x:c r="I2083" s="22" t="n">
        <x:f>IF(G2083="","",IF(ISNUMBER(H2083),G2083,""))</x:f>
        <x:v>3148417800</x:v>
      </x:c>
      <x:c r="J2083" s="22" t="n">
        <x:f>IF(I2083="","",I2083*H2083)</x:f>
        <x:v>2273472493.38</x:v>
      </x:c>
      <x:c r="K2083" t="str">
        <x:f>IF(G2083="","MISSING OEWS",IF(ISNUMBER(H2083),"MATCHED","MISSING WHARTON"))</x:f>
        <x:v>MATCHED</x:v>
      </x:c>
    </x:row>
    <x:row r="2084">
      <x:c r="A2084" t="str">
        <x:v>44-45</x:v>
      </x:c>
      <x:c r="B2084" t="str">
        <x:v>Retail Trade</x:v>
      </x:c>
      <x:c r="C2084" t="str">
        <x:v>11-3051</x:v>
      </x:c>
      <x:c r="D2084" t="str">
        <x:v>Industrial Production Managers</x:v>
      </x:c>
      <x:c r="E2084" s="22" t="n">
        <x:v>2360</x:v>
      </x:c>
      <x:c r="F2084" s="22" t="n">
        <x:v>107060</x:v>
      </x:c>
      <x:c r="G2084" s="22" t="n">
        <x:f>IF(OR(E2084="",F2084=""),"",E2084*F2084)</x:f>
        <x:v>252661600</x:v>
      </x:c>
      <x:c r="H2084" s="36" t="n">
        <x:v>0.3636</x:v>
      </x:c>
      <x:c r="I2084" s="22" t="n">
        <x:f>IF(G2084="","",IF(ISNUMBER(H2084),G2084,""))</x:f>
        <x:v>252661600</x:v>
      </x:c>
      <x:c r="J2084" s="22" t="n">
        <x:f>IF(I2084="","",I2084*H2084)</x:f>
        <x:v>91867757.75999999</x:v>
      </x:c>
      <x:c r="K2084" t="str">
        <x:f>IF(G2084="","MISSING OEWS",IF(ISNUMBER(H2084),"MATCHED","MISSING WHARTON"))</x:f>
        <x:v>MATCHED</x:v>
      </x:c>
    </x:row>
    <x:row r="2085">
      <x:c r="A2085" t="str">
        <x:v>44-45</x:v>
      </x:c>
      <x:c r="B2085" t="str">
        <x:v>Retail Trade</x:v>
      </x:c>
      <x:c r="C2085" t="str">
        <x:v>11-3061</x:v>
      </x:c>
      <x:c r="D2085" t="str">
        <x:v>Purchasing Managers</x:v>
      </x:c>
      <x:c r="E2085" s="22" t="n">
        <x:v>2600</x:v>
      </x:c>
      <x:c r="F2085" s="22" t="n">
        <x:v>145920</x:v>
      </x:c>
      <x:c r="G2085" s="22" t="n">
        <x:f>IF(OR(E2085="",F2085=""),"",E2085*F2085)</x:f>
        <x:v>379392000</x:v>
      </x:c>
      <x:c r="H2085" s="36" t="n">
        <x:v>0.6944</x:v>
      </x:c>
      <x:c r="I2085" s="22" t="n">
        <x:f>IF(G2085="","",IF(ISNUMBER(H2085),G2085,""))</x:f>
        <x:v>379392000</x:v>
      </x:c>
      <x:c r="J2085" s="22" t="n">
        <x:f>IF(I2085="","",I2085*H2085)</x:f>
        <x:v>263449804.8</x:v>
      </x:c>
      <x:c r="K2085" t="str">
        <x:f>IF(G2085="","MISSING OEWS",IF(ISNUMBER(H2085),"MATCHED","MISSING WHARTON"))</x:f>
        <x:v>MATCHED</x:v>
      </x:c>
    </x:row>
    <x:row r="2086">
      <x:c r="A2086" t="str">
        <x:v>44-45</x:v>
      </x:c>
      <x:c r="B2086" t="str">
        <x:v>Retail Trade</x:v>
      </x:c>
      <x:c r="C2086" t="str">
        <x:v>11-3071</x:v>
      </x:c>
      <x:c r="D2086" t="str">
        <x:v>Transportation, Storage, and Distribution Managers</x:v>
      </x:c>
      <x:c r="E2086" s="22" t="n">
        <x:v>11370</x:v>
      </x:c>
      <x:c r="F2086" s="22" t="n">
        <x:v>101260</x:v>
      </x:c>
      <x:c r="G2086" s="22" t="n">
        <x:f>IF(OR(E2086="",F2086=""),"",E2086*F2086)</x:f>
        <x:v>1151326200</x:v>
      </x:c>
      <x:c r="H2086" s="36" t="n">
        <x:v>0.5783</x:v>
      </x:c>
      <x:c r="I2086" s="22" t="n">
        <x:f>IF(G2086="","",IF(ISNUMBER(H2086),G2086,""))</x:f>
        <x:v>1151326200</x:v>
      </x:c>
      <x:c r="J2086" s="22" t="n">
        <x:f>IF(I2086="","",I2086*H2086)</x:f>
        <x:v>665811941.46</x:v>
      </x:c>
      <x:c r="K2086" t="str">
        <x:f>IF(G2086="","MISSING OEWS",IF(ISNUMBER(H2086),"MATCHED","MISSING WHARTON"))</x:f>
        <x:v>MATCHED</x:v>
      </x:c>
    </x:row>
    <x:row r="2087">
      <x:c r="A2087" t="str">
        <x:v>44-45</x:v>
      </x:c>
      <x:c r="B2087" t="str">
        <x:v>Retail Trade</x:v>
      </x:c>
      <x:c r="C2087" t="str">
        <x:v>11-3111</x:v>
      </x:c>
      <x:c r="D2087" t="str">
        <x:v>Compensation and Benefits Managers</x:v>
      </x:c>
      <x:c r="E2087" s="22" t="n">
        <x:v>150</x:v>
      </x:c>
      <x:c r="F2087" s="22" t="n">
        <x:v>144730</x:v>
      </x:c>
      <x:c r="G2087" s="22" t="n">
        <x:f>IF(OR(E2087="",F2087=""),"",E2087*F2087)</x:f>
        <x:v>21709500</x:v>
      </x:c>
      <x:c r="H2087" s="36" t="n">
        <x:v>0.5771000000000001</x:v>
      </x:c>
      <x:c r="I2087" s="22" t="n">
        <x:f>IF(G2087="","",IF(ISNUMBER(H2087),G2087,""))</x:f>
        <x:v>21709500</x:v>
      </x:c>
      <x:c r="J2087" s="22" t="n">
        <x:f>IF(I2087="","",I2087*H2087)</x:f>
        <x:v>12528552.450000001</x:v>
      </x:c>
      <x:c r="K2087" t="str">
        <x:f>IF(G2087="","MISSING OEWS",IF(ISNUMBER(H2087),"MATCHED","MISSING WHARTON"))</x:f>
        <x:v>MATCHED</x:v>
      </x:c>
    </x:row>
    <x:row r="2088">
      <x:c r="A2088" t="str">
        <x:v>44-45</x:v>
      </x:c>
      <x:c r="B2088" t="str">
        <x:v>Retail Trade</x:v>
      </x:c>
      <x:c r="C2088" t="str">
        <x:v>11-3121</x:v>
      </x:c>
      <x:c r="D2088" t="str">
        <x:v>Human Resources Managers</x:v>
      </x:c>
      <x:c r="E2088" s="22" t="n">
        <x:v>2580</x:v>
      </x:c>
      <x:c r="F2088" s="22" t="n">
        <x:v>148620</x:v>
      </x:c>
      <x:c r="G2088" s="22" t="n">
        <x:f>IF(OR(E2088="",F2088=""),"",E2088*F2088)</x:f>
        <x:v>383439600</x:v>
      </x:c>
      <x:c r="H2088" s="36" t="n">
        <x:v>0.5962</x:v>
      </x:c>
      <x:c r="I2088" s="22" t="n">
        <x:f>IF(G2088="","",IF(ISNUMBER(H2088),G2088,""))</x:f>
        <x:v>383439600</x:v>
      </x:c>
      <x:c r="J2088" s="22" t="n">
        <x:f>IF(I2088="","",I2088*H2088)</x:f>
        <x:v>228606689.51999998</x:v>
      </x:c>
      <x:c r="K2088" t="str">
        <x:f>IF(G2088="","MISSING OEWS",IF(ISNUMBER(H2088),"MATCHED","MISSING WHARTON"))</x:f>
        <x:v>MATCHED</x:v>
      </x:c>
    </x:row>
    <x:row r="2089">
      <x:c r="A2089" t="str">
        <x:v>44-45</x:v>
      </x:c>
      <x:c r="B2089" t="str">
        <x:v>Retail Trade</x:v>
      </x:c>
      <x:c r="C2089" t="str">
        <x:v>11-3131</x:v>
      </x:c>
      <x:c r="D2089" t="str">
        <x:v>Training and Development Managers</x:v>
      </x:c>
      <x:c r="E2089" s="22" t="n">
        <x:v>590</x:v>
      </x:c>
      <x:c r="F2089" s="22" t="n">
        <x:v>119160</x:v>
      </x:c>
      <x:c r="G2089" s="22" t="n">
        <x:f>IF(OR(E2089="",F2089=""),"",E2089*F2089)</x:f>
        <x:v>70304400</x:v>
      </x:c>
      <x:c r="H2089" s="36" t="n">
        <x:v>0.6833</x:v>
      </x:c>
      <x:c r="I2089" s="22" t="n">
        <x:f>IF(G2089="","",IF(ISNUMBER(H2089),G2089,""))</x:f>
        <x:v>70304400</x:v>
      </x:c>
      <x:c r="J2089" s="22" t="n">
        <x:f>IF(I2089="","",I2089*H2089)</x:f>
        <x:v>48038996.52</x:v>
      </x:c>
      <x:c r="K2089" t="str">
        <x:f>IF(G2089="","MISSING OEWS",IF(ISNUMBER(H2089),"MATCHED","MISSING WHARTON"))</x:f>
        <x:v>MATCHED</x:v>
      </x:c>
    </x:row>
    <x:row r="2090">
      <x:c r="A2090" t="str">
        <x:v>44-45</x:v>
      </x:c>
      <x:c r="B2090" t="str">
        <x:v>Retail Trade</x:v>
      </x:c>
      <x:c r="C2090" t="str">
        <x:v>11-9013</x:v>
      </x:c>
      <x:c r="D2090" t="str">
        <x:v>Farmers, Ranchers, and Other Agricultural Managers</x:v>
      </x:c>
      <x:c r="E2090" s="22" t="n">
        <x:v>90</x:v>
      </x:c>
      <x:c r="F2090" s="22" t="n">
        <x:v>92500</x:v>
      </x:c>
      <x:c r="G2090" s="22" t="n">
        <x:f>IF(OR(E2090="",F2090=""),"",E2090*F2090)</x:f>
        <x:v>8325000</x:v>
      </x:c>
      <x:c r="H2090" s="36" t="n">
        <x:v>0.22</x:v>
      </x:c>
      <x:c r="I2090" s="22" t="n">
        <x:f>IF(G2090="","",IF(ISNUMBER(H2090),G2090,""))</x:f>
        <x:v>8325000</x:v>
      </x:c>
      <x:c r="J2090" s="22" t="n">
        <x:f>IF(I2090="","",I2090*H2090)</x:f>
        <x:v>1831500</x:v>
      </x:c>
      <x:c r="K2090" t="str">
        <x:f>IF(G2090="","MISSING OEWS",IF(ISNUMBER(H2090),"MATCHED","MISSING WHARTON"))</x:f>
        <x:v>MATCHED</x:v>
      </x:c>
    </x:row>
    <x:row r="2091">
      <x:c r="A2091" t="str">
        <x:v>44-45</x:v>
      </x:c>
      <x:c r="B2091" t="str">
        <x:v>Retail Trade</x:v>
      </x:c>
      <x:c r="C2091" t="str">
        <x:v>11-9021</x:v>
      </x:c>
      <x:c r="D2091" t="str">
        <x:v>Construction Managers</x:v>
      </x:c>
      <x:c r="E2091" s="22" t="n">
        <x:v>690</x:v>
      </x:c>
      <x:c r="F2091" s="22" t="n">
        <x:v>107950</x:v>
      </x:c>
      <x:c r="G2091" s="22" t="n">
        <x:f>IF(OR(E2091="",F2091=""),"",E2091*F2091)</x:f>
        <x:v>74485500</x:v>
      </x:c>
      <x:c r="H2091" s="36" t="n">
        <x:v>0.374</x:v>
      </x:c>
      <x:c r="I2091" s="22" t="n">
        <x:f>IF(G2091="","",IF(ISNUMBER(H2091),G2091,""))</x:f>
        <x:v>74485500</x:v>
      </x:c>
      <x:c r="J2091" s="22" t="n">
        <x:f>IF(I2091="","",I2091*H2091)</x:f>
        <x:v>27857577</x:v>
      </x:c>
      <x:c r="K2091" t="str">
        <x:f>IF(G2091="","MISSING OEWS",IF(ISNUMBER(H2091),"MATCHED","MISSING WHARTON"))</x:f>
        <x:v>MATCHED</x:v>
      </x:c>
    </x:row>
    <x:row r="2092">
      <x:c r="A2092" t="str">
        <x:v>44-45</x:v>
      </x:c>
      <x:c r="B2092" t="str">
        <x:v>Retail Trade</x:v>
      </x:c>
      <x:c r="C2092" t="str">
        <x:v>11-9041</x:v>
      </x:c>
      <x:c r="D2092" t="str">
        <x:v>Architectural and Engineering Managers</x:v>
      </x:c>
      <x:c r="E2092" s="22" t="n">
        <x:v>160</x:v>
      </x:c>
      <x:c r="F2092" s="22" t="n">
        <x:v>194240</x:v>
      </x:c>
      <x:c r="G2092" s="22" t="n">
        <x:f>IF(OR(E2092="",F2092=""),"",E2092*F2092)</x:f>
        <x:v>31078400</x:v>
      </x:c>
      <x:c r="H2092" s="36" t="n">
        <x:v>0.263</x:v>
      </x:c>
      <x:c r="I2092" s="22" t="n">
        <x:f>IF(G2092="","",IF(ISNUMBER(H2092),G2092,""))</x:f>
        <x:v>31078400</x:v>
      </x:c>
      <x:c r="J2092" s="22" t="n">
        <x:f>IF(I2092="","",I2092*H2092)</x:f>
        <x:v>8173619.2</x:v>
      </x:c>
      <x:c r="K2092" t="str">
        <x:f>IF(G2092="","MISSING OEWS",IF(ISNUMBER(H2092),"MATCHED","MISSING WHARTON"))</x:f>
        <x:v>MATCHED</x:v>
      </x:c>
    </x:row>
    <x:row r="2093">
      <x:c r="A2093" t="str">
        <x:v>44-45</x:v>
      </x:c>
      <x:c r="B2093" t="str">
        <x:v>Retail Trade</x:v>
      </x:c>
      <x:c r="C2093" t="str">
        <x:v>11-9051</x:v>
      </x:c>
      <x:c r="D2093" t="str">
        <x:v>Food Service Managers</x:v>
      </x:c>
      <x:c r="E2093" s="22" t="n">
        <x:v>1770</x:v>
      </x:c>
      <x:c r="F2093" s="22" t="n">
        <x:v>75420</x:v>
      </x:c>
      <x:c r="G2093" s="22" t="n">
        <x:f>IF(OR(E2093="",F2093=""),"",E2093*F2093)</x:f>
        <x:v>133493400</x:v>
      </x:c>
      <x:c r="H2093" s="36" t="n">
        <x:v>0.3821</x:v>
      </x:c>
      <x:c r="I2093" s="22" t="n">
        <x:f>IF(G2093="","",IF(ISNUMBER(H2093),G2093,""))</x:f>
        <x:v>133493400</x:v>
      </x:c>
      <x:c r="J2093" s="22" t="n">
        <x:f>IF(I2093="","",I2093*H2093)</x:f>
        <x:v>51007828.14</x:v>
      </x:c>
      <x:c r="K2093" t="str">
        <x:f>IF(G2093="","MISSING OEWS",IF(ISNUMBER(H2093),"MATCHED","MISSING WHARTON"))</x:f>
        <x:v>MATCHED</x:v>
      </x:c>
    </x:row>
    <x:row r="2094">
      <x:c r="A2094" t="str">
        <x:v>44-45</x:v>
      </x:c>
      <x:c r="B2094" t="str">
        <x:v>Retail Trade</x:v>
      </x:c>
      <x:c r="C2094" t="str">
        <x:v>11-9072</x:v>
      </x:c>
      <x:c r="D2094" t="str">
        <x:v>Entertainment and Recreation Managers, Except Gambling</x:v>
      </x:c>
      <x:c r="E2094" s="22" t="n">
        <x:v>100</x:v>
      </x:c>
      <x:c r="F2094" s="22" t="n">
        <x:v>65010</x:v>
      </x:c>
      <x:c r="G2094" s="22" t="n">
        <x:f>IF(OR(E2094="",F2094=""),"",E2094*F2094)</x:f>
        <x:v>6501000</x:v>
      </x:c>
      <x:c r="H2094" s="36" t="n">
        <x:v>0.3176</x:v>
      </x:c>
      <x:c r="I2094" s="22" t="n">
        <x:f>IF(G2094="","",IF(ISNUMBER(H2094),G2094,""))</x:f>
        <x:v>6501000</x:v>
      </x:c>
      <x:c r="J2094" s="22" t="n">
        <x:f>IF(I2094="","",I2094*H2094)</x:f>
        <x:v>2064717.5999999999</x:v>
      </x:c>
      <x:c r="K2094" t="str">
        <x:f>IF(G2094="","MISSING OEWS",IF(ISNUMBER(H2094),"MATCHED","MISSING WHARTON"))</x:f>
        <x:v>MATCHED</x:v>
      </x:c>
    </x:row>
    <x:row r="2095">
      <x:c r="A2095" t="str">
        <x:v>44-45</x:v>
      </x:c>
      <x:c r="B2095" t="str">
        <x:v>Retail Trade</x:v>
      </x:c>
      <x:c r="C2095" t="str">
        <x:v>11-9111</x:v>
      </x:c>
      <x:c r="D2095" t="str">
        <x:v>Medical and Health Services Managers</x:v>
      </x:c>
      <x:c r="E2095" s="22" t="n">
        <x:v>6390</x:v>
      </x:c>
      <x:c r="F2095" s="22" t="n">
        <x:v>159760</x:v>
      </x:c>
      <x:c r="G2095" s="22" t="n">
        <x:f>IF(OR(E2095="",F2095=""),"",E2095*F2095)</x:f>
        <x:v>1020866400</x:v>
      </x:c>
      <x:c r="H2095" s="36" t="n">
        <x:v>0.44170000000000004</x:v>
      </x:c>
      <x:c r="I2095" s="22" t="n">
        <x:f>IF(G2095="","",IF(ISNUMBER(H2095),G2095,""))</x:f>
        <x:v>1020866400</x:v>
      </x:c>
      <x:c r="J2095" s="22" t="n">
        <x:f>IF(I2095="","",I2095*H2095)</x:f>
        <x:v>450916688.88000005</x:v>
      </x:c>
      <x:c r="K2095" t="str">
        <x:f>IF(G2095="","MISSING OEWS",IF(ISNUMBER(H2095),"MATCHED","MISSING WHARTON"))</x:f>
        <x:v>MATCHED</x:v>
      </x:c>
    </x:row>
    <x:row r="2096">
      <x:c r="A2096" t="str">
        <x:v>44-45</x:v>
      </x:c>
      <x:c r="B2096" t="str">
        <x:v>Retail Trade</x:v>
      </x:c>
      <x:c r="C2096" t="str">
        <x:v>11-9121</x:v>
      </x:c>
      <x:c r="D2096" t="str">
        <x:v>Natural Sciences Managers</x:v>
      </x:c>
      <x:c r="E2096" s="22" t="n">
        <x:v>30</x:v>
      </x:c>
      <x:c r="F2096" s="22" t="n">
        <x:v>201450</x:v>
      </x:c>
      <x:c r="G2096" s="22" t="n">
        <x:f>IF(OR(E2096="",F2096=""),"",E2096*F2096)</x:f>
        <x:v>6043500</x:v>
      </x:c>
      <x:c r="H2096" s="36" t="n">
        <x:v>0.382</x:v>
      </x:c>
      <x:c r="I2096" s="22" t="n">
        <x:f>IF(G2096="","",IF(ISNUMBER(H2096),G2096,""))</x:f>
        <x:v>6043500</x:v>
      </x:c>
      <x:c r="J2096" s="22" t="n">
        <x:f>IF(I2096="","",I2096*H2096)</x:f>
        <x:v>2308617</x:v>
      </x:c>
      <x:c r="K2096" t="str">
        <x:f>IF(G2096="","MISSING OEWS",IF(ISNUMBER(H2096),"MATCHED","MISSING WHARTON"))</x:f>
        <x:v>MATCHED</x:v>
      </x:c>
    </x:row>
    <x:row r="2097">
      <x:c r="A2097" t="str">
        <x:v>44-45</x:v>
      </x:c>
      <x:c r="B2097" t="str">
        <x:v>Retail Trade</x:v>
      </x:c>
      <x:c r="C2097" t="str">
        <x:v>11-9141</x:v>
      </x:c>
      <x:c r="D2097" t="str">
        <x:v>Property, Real Estate, and Community Association Managers</x:v>
      </x:c>
      <x:c r="E2097" s="22" t="n">
        <x:v>240</x:v>
      </x:c>
      <x:c r="F2097" s="22" t="n">
        <x:v>145170</x:v>
      </x:c>
      <x:c r="G2097" s="22" t="n">
        <x:f>IF(OR(E2097="",F2097=""),"",E2097*F2097)</x:f>
        <x:v>34840800</x:v>
      </x:c>
      <x:c r="H2097" s="36" t="n">
        <x:v>0.3833</x:v>
      </x:c>
      <x:c r="I2097" s="22" t="n">
        <x:f>IF(G2097="","",IF(ISNUMBER(H2097),G2097,""))</x:f>
        <x:v>34840800</x:v>
      </x:c>
      <x:c r="J2097" s="22" t="n">
        <x:f>IF(I2097="","",I2097*H2097)</x:f>
        <x:v>13354478.639999999</x:v>
      </x:c>
      <x:c r="K2097" t="str">
        <x:f>IF(G2097="","MISSING OEWS",IF(ISNUMBER(H2097),"MATCHED","MISSING WHARTON"))</x:f>
        <x:v>MATCHED</x:v>
      </x:c>
    </x:row>
    <x:row r="2098">
      <x:c r="A2098" t="str">
        <x:v>44-45</x:v>
      </x:c>
      <x:c r="B2098" t="str">
        <x:v>Retail Trade</x:v>
      </x:c>
      <x:c r="C2098" t="str">
        <x:v>11-9151</x:v>
      </x:c>
      <x:c r="D2098" t="str">
        <x:v>Social and Community Service Managers</x:v>
      </x:c>
      <x:c r="E2098" s="22" t="n">
        <x:v>110</x:v>
      </x:c>
      <x:c r="F2098" s="22" t="n">
        <x:v>79880</x:v>
      </x:c>
      <x:c r="G2098" s="22" t="n">
        <x:f>IF(OR(E2098="",F2098=""),"",E2098*F2098)</x:f>
        <x:v>8786800</x:v>
      </x:c>
      <x:c r="H2098" s="36" t="n">
        <x:v>0.36560000000000004</x:v>
      </x:c>
      <x:c r="I2098" s="22" t="n">
        <x:f>IF(G2098="","",IF(ISNUMBER(H2098),G2098,""))</x:f>
        <x:v>8786800</x:v>
      </x:c>
      <x:c r="J2098" s="22" t="n">
        <x:f>IF(I2098="","",I2098*H2098)</x:f>
        <x:v>3212454.0800000005</x:v>
      </x:c>
      <x:c r="K2098" t="str">
        <x:f>IF(G2098="","MISSING OEWS",IF(ISNUMBER(H2098),"MATCHED","MISSING WHARTON"))</x:f>
        <x:v>MATCHED</x:v>
      </x:c>
    </x:row>
    <x:row r="2099">
      <x:c r="A2099" t="str">
        <x:v>44-45</x:v>
      </x:c>
      <x:c r="B2099" t="str">
        <x:v>Retail Trade</x:v>
      </x:c>
      <x:c r="C2099" t="str">
        <x:v>11-9179</x:v>
      </x:c>
      <x:c r="D2099" t="str">
        <x:v>Personal Service Managers, All Other</x:v>
      </x:c>
      <x:c r="E2099" s="22" t="n">
        <x:v>280</x:v>
      </x:c>
      <x:c r="F2099" s="22" t="n">
        <x:v>58580</x:v>
      </x:c>
      <x:c r="G2099" s="22" t="n">
        <x:f>IF(OR(E2099="",F2099=""),"",E2099*F2099)</x:f>
        <x:v>16402400</x:v>
      </x:c>
      <x:c r="H2099" s="36" t="n">
        <x:v>0.4143</x:v>
      </x:c>
      <x:c r="I2099" s="22" t="n">
        <x:f>IF(G2099="","",IF(ISNUMBER(H2099),G2099,""))</x:f>
        <x:v>16402400</x:v>
      </x:c>
      <x:c r="J2099" s="22" t="n">
        <x:f>IF(I2099="","",I2099*H2099)</x:f>
        <x:v>6795514.32</x:v>
      </x:c>
      <x:c r="K2099" t="str">
        <x:f>IF(G2099="","MISSING OEWS",IF(ISNUMBER(H2099),"MATCHED","MISSING WHARTON"))</x:f>
        <x:v>MATCHED</x:v>
      </x:c>
    </x:row>
    <x:row r="2100">
      <x:c r="A2100" t="str">
        <x:v>44-45</x:v>
      </x:c>
      <x:c r="B2100" t="str">
        <x:v>Retail Trade</x:v>
      </x:c>
      <x:c r="C2100" t="str">
        <x:v>11-9199</x:v>
      </x:c>
      <x:c r="D2100" t="str">
        <x:v>Managers, All Other</x:v>
      </x:c>
      <x:c r="E2100" s="22" t="n">
        <x:v>13360</x:v>
      </x:c>
      <x:c r="F2100" s="22" t="n">
        <x:v>113010</x:v>
      </x:c>
      <x:c r="G2100" s="22" t="n">
        <x:f>IF(OR(E2100="",F2100=""),"",E2100*F2100)</x:f>
        <x:v>1509813600</x:v>
      </x:c>
      <x:c r="H2100" s="36" t="n">
        <x:v>0.48960000000000004</x:v>
      </x:c>
      <x:c r="I2100" s="22" t="n">
        <x:f>IF(G2100="","",IF(ISNUMBER(H2100),G2100,""))</x:f>
        <x:v>1509813600</x:v>
      </x:c>
      <x:c r="J2100" s="22" t="n">
        <x:f>IF(I2100="","",I2100*H2100)</x:f>
        <x:v>739204738.5600001</x:v>
      </x:c>
      <x:c r="K2100" t="str">
        <x:f>IF(G2100="","MISSING OEWS",IF(ISNUMBER(H2100),"MATCHED","MISSING WHARTON"))</x:f>
        <x:v>MATCHED</x:v>
      </x:c>
    </x:row>
    <x:row r="2101">
      <x:c r="A2101" t="str">
        <x:v>44-45</x:v>
      </x:c>
      <x:c r="B2101" t="str">
        <x:v>Retail Trade</x:v>
      </x:c>
      <x:c r="C2101" t="str">
        <x:v>13-1020</x:v>
      </x:c>
      <x:c r="D2101" t="str">
        <x:v>Buyers and Purchasing Agents</x:v>
      </x:c>
      <x:c r="E2101" s="22" t="n">
        <x:v>38460</x:v>
      </x:c>
      <x:c r="F2101" s="22" t="n">
        <x:v>65420</x:v>
      </x:c>
      <x:c r="G2101" s="22" t="n">
        <x:f>IF(OR(E2101="",F2101=""),"",E2101*F2101)</x:f>
        <x:v>2516053200</x:v>
      </x:c>
      <x:c r="H2101" s="36" t="n">
        <x:v>0.5876</x:v>
      </x:c>
      <x:c r="I2101" s="22" t="n">
        <x:f>IF(G2101="","",IF(ISNUMBER(H2101),G2101,""))</x:f>
        <x:v>2516053200</x:v>
      </x:c>
      <x:c r="J2101" s="22" t="n">
        <x:f>IF(I2101="","",I2101*H2101)</x:f>
        <x:v>1478432860.32</x:v>
      </x:c>
      <x:c r="K2101" t="str">
        <x:f>IF(G2101="","MISSING OEWS",IF(ISNUMBER(H2101),"MATCHED","MISSING WHARTON"))</x:f>
        <x:v>MATCHED</x:v>
      </x:c>
    </x:row>
    <x:row r="2102">
      <x:c r="A2102" t="str">
        <x:v>44-45</x:v>
      </x:c>
      <x:c r="B2102" t="str">
        <x:v>Retail Trade</x:v>
      </x:c>
      <x:c r="C2102" t="str">
        <x:v>13-1032</x:v>
      </x:c>
      <x:c r="D2102" t="str">
        <x:v>Insurance Appraisers, Auto Damage</x:v>
      </x:c>
      <x:c r="E2102" s="22" t="n">
        <x:v>110</x:v>
      </x:c>
      <x:c r="F2102" s="22"/>
      <x:c r="G2102" s="22" t="str">
        <x:f>IF(OR(E2102="",F2102=""),"",E2102*F2102)</x:f>
      </x:c>
      <x:c r="H2102" s="36" t="n">
        <x:v>0.4714</x:v>
      </x:c>
      <x:c r="I2102" s="22" t="str">
        <x:f>IF(G2102="","",IF(ISNUMBER(H2102),G2102,""))</x:f>
      </x:c>
      <x:c r="J2102" s="22" t="str">
        <x:f>IF(I2102="","",I2102*H2102)</x:f>
      </x:c>
      <x:c r="K2102" t="str">
        <x:f>IF(G2102="","MISSING OEWS",IF(ISNUMBER(H2102),"MATCHED","MISSING WHARTON"))</x:f>
        <x:v>MISSING OEWS</x:v>
      </x:c>
    </x:row>
    <x:row r="2103">
      <x:c r="A2103" t="str">
        <x:v>44-45</x:v>
      </x:c>
      <x:c r="B2103" t="str">
        <x:v>Retail Trade</x:v>
      </x:c>
      <x:c r="C2103" t="str">
        <x:v>13-1041</x:v>
      </x:c>
      <x:c r="D2103" t="str">
        <x:v>Compliance Officers</x:v>
      </x:c>
      <x:c r="E2103" s="22" t="n">
        <x:v>3450</x:v>
      </x:c>
      <x:c r="F2103" s="22" t="n">
        <x:v>74880</x:v>
      </x:c>
      <x:c r="G2103" s="22" t="n">
        <x:f>IF(OR(E2103="",F2103=""),"",E2103*F2103)</x:f>
        <x:v>258336000</x:v>
      </x:c>
      <x:c r="H2103" s="36" t="n">
        <x:v>0.4611</x:v>
      </x:c>
      <x:c r="I2103" s="22" t="n">
        <x:f>IF(G2103="","",IF(ISNUMBER(H2103),G2103,""))</x:f>
        <x:v>258336000</x:v>
      </x:c>
      <x:c r="J2103" s="22" t="n">
        <x:f>IF(I2103="","",I2103*H2103)</x:f>
        <x:v>119118729.60000001</x:v>
      </x:c>
      <x:c r="K2103" t="str">
        <x:f>IF(G2103="","MISSING OEWS",IF(ISNUMBER(H2103),"MATCHED","MISSING WHARTON"))</x:f>
        <x:v>MATCHED</x:v>
      </x:c>
    </x:row>
    <x:row r="2104">
      <x:c r="A2104" t="str">
        <x:v>44-45</x:v>
      </x:c>
      <x:c r="B2104" t="str">
        <x:v>Retail Trade</x:v>
      </x:c>
      <x:c r="C2104" t="str">
        <x:v>13-1051</x:v>
      </x:c>
      <x:c r="D2104" t="str">
        <x:v>Cost Estimators</x:v>
      </x:c>
      <x:c r="E2104" s="22" t="n">
        <x:v>11150</x:v>
      </x:c>
      <x:c r="F2104" s="22" t="n">
        <x:v>72790</x:v>
      </x:c>
      <x:c r="G2104" s="22" t="n">
        <x:f>IF(OR(E2104="",F2104=""),"",E2104*F2104)</x:f>
        <x:v>811608500</x:v>
      </x:c>
      <x:c r="H2104" s="36" t="n">
        <x:v>0.6393</x:v>
      </x:c>
      <x:c r="I2104" s="22" t="n">
        <x:f>IF(G2104="","",IF(ISNUMBER(H2104),G2104,""))</x:f>
        <x:v>811608500</x:v>
      </x:c>
      <x:c r="J2104" s="22" t="n">
        <x:f>IF(I2104="","",I2104*H2104)</x:f>
        <x:v>518861314.05</x:v>
      </x:c>
      <x:c r="K2104" t="str">
        <x:f>IF(G2104="","MISSING OEWS",IF(ISNUMBER(H2104),"MATCHED","MISSING WHARTON"))</x:f>
        <x:v>MATCHED</x:v>
      </x:c>
    </x:row>
    <x:row r="2105">
      <x:c r="A2105" t="str">
        <x:v>44-45</x:v>
      </x:c>
      <x:c r="B2105" t="str">
        <x:v>Retail Trade</x:v>
      </x:c>
      <x:c r="C2105" t="str">
        <x:v>13-1071</x:v>
      </x:c>
      <x:c r="D2105" t="str">
        <x:v>Human Resources Specialists</x:v>
      </x:c>
      <x:c r="E2105" s="22" t="n">
        <x:v>28180</x:v>
      </x:c>
      <x:c r="F2105" s="22" t="n">
        <x:v>68050</x:v>
      </x:c>
      <x:c r="G2105" s="22" t="n">
        <x:f>IF(OR(E2105="",F2105=""),"",E2105*F2105)</x:f>
        <x:v>1917649000</x:v>
      </x:c>
      <x:c r="H2105" s="36" t="n">
        <x:v>0.7807999999999999</x:v>
      </x:c>
      <x:c r="I2105" s="22" t="n">
        <x:f>IF(G2105="","",IF(ISNUMBER(H2105),G2105,""))</x:f>
        <x:v>1917649000</x:v>
      </x:c>
      <x:c r="J2105" s="22" t="n">
        <x:f>IF(I2105="","",I2105*H2105)</x:f>
        <x:v>1497300339.1999998</x:v>
      </x:c>
      <x:c r="K2105" t="str">
        <x:f>IF(G2105="","MISSING OEWS",IF(ISNUMBER(H2105),"MATCHED","MISSING WHARTON"))</x:f>
        <x:v>MATCHED</x:v>
      </x:c>
    </x:row>
    <x:row r="2106">
      <x:c r="A2106" t="str">
        <x:v>44-45</x:v>
      </x:c>
      <x:c r="B2106" t="str">
        <x:v>Retail Trade</x:v>
      </x:c>
      <x:c r="C2106" t="str">
        <x:v>13-1075</x:v>
      </x:c>
      <x:c r="D2106" t="str">
        <x:v>Labor Relations Specialists</x:v>
      </x:c>
      <x:c r="E2106" s="22" t="n">
        <x:v>230</x:v>
      </x:c>
      <x:c r="F2106" s="22" t="n">
        <x:v>92090</x:v>
      </x:c>
      <x:c r="G2106" s="22" t="n">
        <x:f>IF(OR(E2106="",F2106=""),"",E2106*F2106)</x:f>
        <x:v>21180700</x:v>
      </x:c>
      <x:c r="H2106" s="36" t="n">
        <x:v>0.5536</x:v>
      </x:c>
      <x:c r="I2106" s="22" t="n">
        <x:f>IF(G2106="","",IF(ISNUMBER(H2106),G2106,""))</x:f>
        <x:v>21180700</x:v>
      </x:c>
      <x:c r="J2106" s="22" t="n">
        <x:f>IF(I2106="","",I2106*H2106)</x:f>
        <x:v>11725635.52</x:v>
      </x:c>
      <x:c r="K2106" t="str">
        <x:f>IF(G2106="","MISSING OEWS",IF(ISNUMBER(H2106),"MATCHED","MISSING WHARTON"))</x:f>
        <x:v>MATCHED</x:v>
      </x:c>
    </x:row>
    <x:row r="2107">
      <x:c r="A2107" t="str">
        <x:v>44-45</x:v>
      </x:c>
      <x:c r="B2107" t="str">
        <x:v>Retail Trade</x:v>
      </x:c>
      <x:c r="C2107" t="str">
        <x:v>13-1081</x:v>
      </x:c>
      <x:c r="D2107" t="str">
        <x:v>Logisticians</x:v>
      </x:c>
      <x:c r="E2107" s="22" t="n">
        <x:v>3370</x:v>
      </x:c>
      <x:c r="F2107" s="22" t="n">
        <x:v>78720</x:v>
      </x:c>
      <x:c r="G2107" s="22" t="n">
        <x:f>IF(OR(E2107="",F2107=""),"",E2107*F2107)</x:f>
        <x:v>265286400</x:v>
      </x:c>
      <x:c r="H2107" s="36" t="n">
        <x:v>0.6943</x:v>
      </x:c>
      <x:c r="I2107" s="22" t="n">
        <x:f>IF(G2107="","",IF(ISNUMBER(H2107),G2107,""))</x:f>
        <x:v>265286400</x:v>
      </x:c>
      <x:c r="J2107" s="22" t="n">
        <x:f>IF(I2107="","",I2107*H2107)</x:f>
        <x:v>184188347.52</x:v>
      </x:c>
      <x:c r="K2107" t="str">
        <x:f>IF(G2107="","MISSING OEWS",IF(ISNUMBER(H2107),"MATCHED","MISSING WHARTON"))</x:f>
        <x:v>MATCHED</x:v>
      </x:c>
    </x:row>
    <x:row r="2108">
      <x:c r="A2108" t="str">
        <x:v>44-45</x:v>
      </x:c>
      <x:c r="B2108" t="str">
        <x:v>Retail Trade</x:v>
      </x:c>
      <x:c r="C2108" t="str">
        <x:v>13-1082</x:v>
      </x:c>
      <x:c r="D2108" t="str">
        <x:v>Project Management Specialists</x:v>
      </x:c>
      <x:c r="E2108" s="22" t="n">
        <x:v>10010</x:v>
      </x:c>
      <x:c r="F2108" s="22" t="n">
        <x:v>83360</x:v>
      </x:c>
      <x:c r="G2108" s="22" t="n">
        <x:f>IF(OR(E2108="",F2108=""),"",E2108*F2108)</x:f>
        <x:v>834433600</x:v>
      </x:c>
      <x:c r="H2108" s="36" t="n">
        <x:v>0.6375</x:v>
      </x:c>
      <x:c r="I2108" s="22" t="n">
        <x:f>IF(G2108="","",IF(ISNUMBER(H2108),G2108,""))</x:f>
        <x:v>834433600</x:v>
      </x:c>
      <x:c r="J2108" s="22" t="n">
        <x:f>IF(I2108="","",I2108*H2108)</x:f>
        <x:v>531951419.99999994</x:v>
      </x:c>
      <x:c r="K2108" t="str">
        <x:f>IF(G2108="","MISSING OEWS",IF(ISNUMBER(H2108),"MATCHED","MISSING WHARTON"))</x:f>
        <x:v>MATCHED</x:v>
      </x:c>
    </x:row>
    <x:row r="2109">
      <x:c r="A2109" t="str">
        <x:v>44-45</x:v>
      </x:c>
      <x:c r="B2109" t="str">
        <x:v>Retail Trade</x:v>
      </x:c>
      <x:c r="C2109" t="str">
        <x:v>13-1111</x:v>
      </x:c>
      <x:c r="D2109" t="str">
        <x:v>Management Analysts</x:v>
      </x:c>
      <x:c r="E2109" s="22" t="n">
        <x:v>3120</x:v>
      </x:c>
      <x:c r="F2109" s="22" t="n">
        <x:v>100870</x:v>
      </x:c>
      <x:c r="G2109" s="22" t="n">
        <x:f>IF(OR(E2109="",F2109=""),"",E2109*F2109)</x:f>
        <x:v>314714400</x:v>
      </x:c>
      <x:c r="H2109" s="36" t="n">
        <x:v>0.5772999999999999</x:v>
      </x:c>
      <x:c r="I2109" s="22" t="n">
        <x:f>IF(G2109="","",IF(ISNUMBER(H2109),G2109,""))</x:f>
        <x:v>314714400</x:v>
      </x:c>
      <x:c r="J2109" s="22" t="n">
        <x:f>IF(I2109="","",I2109*H2109)</x:f>
        <x:v>181684623.11999997</x:v>
      </x:c>
      <x:c r="K2109" t="str">
        <x:f>IF(G2109="","MISSING OEWS",IF(ISNUMBER(H2109),"MATCHED","MISSING WHARTON"))</x:f>
        <x:v>MATCHED</x:v>
      </x:c>
    </x:row>
    <x:row r="2110">
      <x:c r="A2110" t="str">
        <x:v>44-45</x:v>
      </x:c>
      <x:c r="B2110" t="str">
        <x:v>Retail Trade</x:v>
      </x:c>
      <x:c r="C2110" t="str">
        <x:v>13-1121</x:v>
      </x:c>
      <x:c r="D2110" t="str">
        <x:v>Meeting, Convention, and Event Planners</x:v>
      </x:c>
      <x:c r="E2110" s="22" t="n">
        <x:v>1900</x:v>
      </x:c>
      <x:c r="F2110" s="22" t="n">
        <x:v>53960</x:v>
      </x:c>
      <x:c r="G2110" s="22" t="n">
        <x:f>IF(OR(E2110="",F2110=""),"",E2110*F2110)</x:f>
        <x:v>102524000</x:v>
      </x:c>
      <x:c r="H2110" s="36" t="n">
        <x:v>0.4476</x:v>
      </x:c>
      <x:c r="I2110" s="22" t="n">
        <x:f>IF(G2110="","",IF(ISNUMBER(H2110),G2110,""))</x:f>
        <x:v>102524000</x:v>
      </x:c>
      <x:c r="J2110" s="22" t="n">
        <x:f>IF(I2110="","",I2110*H2110)</x:f>
        <x:v>45889742.4</x:v>
      </x:c>
      <x:c r="K2110" t="str">
        <x:f>IF(G2110="","MISSING OEWS",IF(ISNUMBER(H2110),"MATCHED","MISSING WHARTON"))</x:f>
        <x:v>MATCHED</x:v>
      </x:c>
    </x:row>
    <x:row r="2111">
      <x:c r="A2111" t="str">
        <x:v>44-45</x:v>
      </x:c>
      <x:c r="B2111" t="str">
        <x:v>Retail Trade</x:v>
      </x:c>
      <x:c r="C2111" t="str">
        <x:v>13-1131</x:v>
      </x:c>
      <x:c r="D2111" t="str">
        <x:v>Fundraisers</x:v>
      </x:c>
      <x:c r="E2111" s="22" t="n">
        <x:v>630</x:v>
      </x:c>
      <x:c r="F2111" s="22" t="n">
        <x:v>50330</x:v>
      </x:c>
      <x:c r="G2111" s="22" t="n">
        <x:f>IF(OR(E2111="",F2111=""),"",E2111*F2111)</x:f>
        <x:v>31707900</x:v>
      </x:c>
      <x:c r="H2111" s="36" t="n">
        <x:v>0.5571</x:v>
      </x:c>
      <x:c r="I2111" s="22" t="n">
        <x:f>IF(G2111="","",IF(ISNUMBER(H2111),G2111,""))</x:f>
        <x:v>31707900</x:v>
      </x:c>
      <x:c r="J2111" s="22" t="n">
        <x:f>IF(I2111="","",I2111*H2111)</x:f>
        <x:v>17664471.09</x:v>
      </x:c>
      <x:c r="K2111" t="str">
        <x:f>IF(G2111="","MISSING OEWS",IF(ISNUMBER(H2111),"MATCHED","MISSING WHARTON"))</x:f>
        <x:v>MATCHED</x:v>
      </x:c>
    </x:row>
    <x:row r="2112">
      <x:c r="A2112" t="str">
        <x:v>44-45</x:v>
      </x:c>
      <x:c r="B2112" t="str">
        <x:v>Retail Trade</x:v>
      </x:c>
      <x:c r="C2112" t="str">
        <x:v>13-1141</x:v>
      </x:c>
      <x:c r="D2112" t="str">
        <x:v>Compensation, Benefits, and Job Analysis Specialists</x:v>
      </x:c>
      <x:c r="E2112" s="22" t="n">
        <x:v>1390</x:v>
      </x:c>
      <x:c r="F2112" s="22" t="n">
        <x:v>81050</x:v>
      </x:c>
      <x:c r="G2112" s="22" t="n">
        <x:f>IF(OR(E2112="",F2112=""),"",E2112*F2112)</x:f>
        <x:v>112659500</x:v>
      </x:c>
      <x:c r="H2112" s="36" t="n">
        <x:v>0.6167</x:v>
      </x:c>
      <x:c r="I2112" s="22" t="n">
        <x:f>IF(G2112="","",IF(ISNUMBER(H2112),G2112,""))</x:f>
        <x:v>112659500</x:v>
      </x:c>
      <x:c r="J2112" s="22" t="n">
        <x:f>IF(I2112="","",I2112*H2112)</x:f>
        <x:v>69477113.65</x:v>
      </x:c>
      <x:c r="K2112" t="str">
        <x:f>IF(G2112="","MISSING OEWS",IF(ISNUMBER(H2112),"MATCHED","MISSING WHARTON"))</x:f>
        <x:v>MATCHED</x:v>
      </x:c>
    </x:row>
    <x:row r="2113">
      <x:c r="A2113" t="str">
        <x:v>44-45</x:v>
      </x:c>
      <x:c r="B2113" t="str">
        <x:v>Retail Trade</x:v>
      </x:c>
      <x:c r="C2113" t="str">
        <x:v>13-1151</x:v>
      </x:c>
      <x:c r="D2113" t="str">
        <x:v>Training and Development Specialists</x:v>
      </x:c>
      <x:c r="E2113" s="22" t="n">
        <x:v>20520</x:v>
      </x:c>
      <x:c r="F2113" s="22" t="n">
        <x:v>54570</x:v>
      </x:c>
      <x:c r="G2113" s="22" t="n">
        <x:f>IF(OR(E2113="",F2113=""),"",E2113*F2113)</x:f>
        <x:v>1119776400</x:v>
      </x:c>
      <x:c r="H2113" s="36" t="n">
        <x:v>0.565</x:v>
      </x:c>
      <x:c r="I2113" s="22" t="n">
        <x:f>IF(G2113="","",IF(ISNUMBER(H2113),G2113,""))</x:f>
        <x:v>1119776400</x:v>
      </x:c>
      <x:c r="J2113" s="22" t="n">
        <x:f>IF(I2113="","",I2113*H2113)</x:f>
        <x:v>632673665.9999999</x:v>
      </x:c>
      <x:c r="K2113" t="str">
        <x:f>IF(G2113="","MISSING OEWS",IF(ISNUMBER(H2113),"MATCHED","MISSING WHARTON"))</x:f>
        <x:v>MATCHED</x:v>
      </x:c>
    </x:row>
    <x:row r="2114">
      <x:c r="A2114" t="str">
        <x:v>44-45</x:v>
      </x:c>
      <x:c r="B2114" t="str">
        <x:v>Retail Trade</x:v>
      </x:c>
      <x:c r="C2114" t="str">
        <x:v>13-1161</x:v>
      </x:c>
      <x:c r="D2114" t="str">
        <x:v>Market Research Analysts and Marketing Specialists</x:v>
      </x:c>
      <x:c r="E2114" s="22" t="n">
        <x:v>46460</x:v>
      </x:c>
      <x:c r="F2114" s="22" t="n">
        <x:v>59690</x:v>
      </x:c>
      <x:c r="G2114" s="22" t="n">
        <x:f>IF(OR(E2114="",F2114=""),"",E2114*F2114)</x:f>
        <x:v>2773197400</x:v>
      </x:c>
      <x:c r="H2114" s="36" t="n">
        <x:v>0.7792</x:v>
      </x:c>
      <x:c r="I2114" s="22" t="n">
        <x:f>IF(G2114="","",IF(ISNUMBER(H2114),G2114,""))</x:f>
        <x:v>2773197400</x:v>
      </x:c>
      <x:c r="J2114" s="22" t="n">
        <x:f>IF(I2114="","",I2114*H2114)</x:f>
        <x:v>2160875414.08</x:v>
      </x:c>
      <x:c r="K2114" t="str">
        <x:f>IF(G2114="","MISSING OEWS",IF(ISNUMBER(H2114),"MATCHED","MISSING WHARTON"))</x:f>
        <x:v>MATCHED</x:v>
      </x:c>
    </x:row>
    <x:row r="2115">
      <x:c r="A2115" t="str">
        <x:v>44-45</x:v>
      </x:c>
      <x:c r="B2115" t="str">
        <x:v>Retail Trade</x:v>
      </x:c>
      <x:c r="C2115" t="str">
        <x:v>13-1199</x:v>
      </x:c>
      <x:c r="D2115" t="str">
        <x:v>Business Operations Specialists, All Other</x:v>
      </x:c>
      <x:c r="E2115" s="22" t="n">
        <x:v>21150</x:v>
      </x:c>
      <x:c r="F2115" s="22" t="n">
        <x:v>66430</x:v>
      </x:c>
      <x:c r="G2115" s="22" t="n">
        <x:f>IF(OR(E2115="",F2115=""),"",E2115*F2115)</x:f>
        <x:v>1404994500</x:v>
      </x:c>
      <x:c r="H2115" s="36" t="n">
        <x:v>0.6598999999999999</x:v>
      </x:c>
      <x:c r="I2115" s="22" t="n">
        <x:f>IF(G2115="","",IF(ISNUMBER(H2115),G2115,""))</x:f>
        <x:v>1404994500</x:v>
      </x:c>
      <x:c r="J2115" s="22" t="n">
        <x:f>IF(I2115="","",I2115*H2115)</x:f>
        <x:v>927155870.55</x:v>
      </x:c>
      <x:c r="K2115" t="str">
        <x:f>IF(G2115="","MISSING OEWS",IF(ISNUMBER(H2115),"MATCHED","MISSING WHARTON"))</x:f>
        <x:v>MATCHED</x:v>
      </x:c>
    </x:row>
    <x:row r="2116">
      <x:c r="A2116" t="str">
        <x:v>44-45</x:v>
      </x:c>
      <x:c r="B2116" t="str">
        <x:v>Retail Trade</x:v>
      </x:c>
      <x:c r="C2116" t="str">
        <x:v>13-2011</x:v>
      </x:c>
      <x:c r="D2116" t="str">
        <x:v>Accountants and Auditors</x:v>
      </x:c>
      <x:c r="E2116" s="22" t="n">
        <x:v>28430</x:v>
      </x:c>
      <x:c r="F2116" s="22" t="n">
        <x:v>89580</x:v>
      </x:c>
      <x:c r="G2116" s="22" t="n">
        <x:f>IF(OR(E2116="",F2116=""),"",E2116*F2116)</x:f>
        <x:v>2546759400</x:v>
      </x:c>
      <x:c r="H2116" s="36" t="n">
        <x:v>0.795</x:v>
      </x:c>
      <x:c r="I2116" s="22" t="n">
        <x:f>IF(G2116="","",IF(ISNUMBER(H2116),G2116,""))</x:f>
        <x:v>2546759400</x:v>
      </x:c>
      <x:c r="J2116" s="22" t="n">
        <x:f>IF(I2116="","",I2116*H2116)</x:f>
        <x:v>2024673723</x:v>
      </x:c>
      <x:c r="K2116" t="str">
        <x:f>IF(G2116="","MISSING OEWS",IF(ISNUMBER(H2116),"MATCHED","MISSING WHARTON"))</x:f>
        <x:v>MATCHED</x:v>
      </x:c>
    </x:row>
    <x:row r="2117">
      <x:c r="A2117" t="str">
        <x:v>44-45</x:v>
      </x:c>
      <x:c r="B2117" t="str">
        <x:v>Retail Trade</x:v>
      </x:c>
      <x:c r="C2117" t="str">
        <x:v>13-2020</x:v>
      </x:c>
      <x:c r="D2117" t="str">
        <x:v>Property Appraisers and Assessors</x:v>
      </x:c>
      <x:c r="E2117" s="22" t="n">
        <x:v>860</x:v>
      </x:c>
      <x:c r="F2117" s="22" t="n">
        <x:v>64290</x:v>
      </x:c>
      <x:c r="G2117" s="22" t="n">
        <x:f>IF(OR(E2117="",F2117=""),"",E2117*F2117)</x:f>
        <x:v>55289400</x:v>
      </x:c>
      <x:c r="H2117" s="36" t="n">
        <x:v>0.6102000000000001</x:v>
      </x:c>
      <x:c r="I2117" s="22" t="n">
        <x:f>IF(G2117="","",IF(ISNUMBER(H2117),G2117,""))</x:f>
        <x:v>55289400</x:v>
      </x:c>
      <x:c r="J2117" s="22" t="n">
        <x:f>IF(I2117="","",I2117*H2117)</x:f>
        <x:v>33737591.88</x:v>
      </x:c>
      <x:c r="K2117" t="str">
        <x:f>IF(G2117="","MISSING OEWS",IF(ISNUMBER(H2117),"MATCHED","MISSING WHARTON"))</x:f>
        <x:v>MATCHED</x:v>
      </x:c>
    </x:row>
    <x:row r="2118">
      <x:c r="A2118" t="str">
        <x:v>44-45</x:v>
      </x:c>
      <x:c r="B2118" t="str">
        <x:v>Retail Trade</x:v>
      </x:c>
      <x:c r="C2118" t="str">
        <x:v>13-2031</x:v>
      </x:c>
      <x:c r="D2118" t="str">
        <x:v>Budget Analysts</x:v>
      </x:c>
      <x:c r="E2118" s="22" t="n">
        <x:v>40</x:v>
      </x:c>
      <x:c r="F2118" s="22" t="n">
        <x:v>95720</x:v>
      </x:c>
      <x:c r="G2118" s="22" t="n">
        <x:f>IF(OR(E2118="",F2118=""),"",E2118*F2118)</x:f>
        <x:v>3828800</x:v>
      </x:c>
      <x:c r="H2118" s="36" t="n">
        <x:v>0.8</x:v>
      </x:c>
      <x:c r="I2118" s="22" t="n">
        <x:f>IF(G2118="","",IF(ISNUMBER(H2118),G2118,""))</x:f>
        <x:v>3828800</x:v>
      </x:c>
      <x:c r="J2118" s="22" t="n">
        <x:f>IF(I2118="","",I2118*H2118)</x:f>
        <x:v>3063040</x:v>
      </x:c>
      <x:c r="K2118" t="str">
        <x:f>IF(G2118="","MISSING OEWS",IF(ISNUMBER(H2118),"MATCHED","MISSING WHARTON"))</x:f>
        <x:v>MATCHED</x:v>
      </x:c>
    </x:row>
    <x:row r="2119">
      <x:c r="A2119" t="str">
        <x:v>44-45</x:v>
      </x:c>
      <x:c r="B2119" t="str">
        <x:v>Retail Trade</x:v>
      </x:c>
      <x:c r="C2119" t="str">
        <x:v>13-2041</x:v>
      </x:c>
      <x:c r="D2119" t="str">
        <x:v>Credit Analysts</x:v>
      </x:c>
      <x:c r="E2119" s="22" t="n">
        <x:v>900</x:v>
      </x:c>
      <x:c r="F2119" s="22" t="n">
        <x:v>91740</x:v>
      </x:c>
      <x:c r="G2119" s="22" t="n">
        <x:f>IF(OR(E2119="",F2119=""),"",E2119*F2119)</x:f>
        <x:v>82566000</x:v>
      </x:c>
      <x:c r="H2119" s="36" t="n">
        <x:v>0.8181999999999999</x:v>
      </x:c>
      <x:c r="I2119" s="22" t="n">
        <x:f>IF(G2119="","",IF(ISNUMBER(H2119),G2119,""))</x:f>
        <x:v>82566000</x:v>
      </x:c>
      <x:c r="J2119" s="22" t="n">
        <x:f>IF(I2119="","",I2119*H2119)</x:f>
        <x:v>67555501.19999999</x:v>
      </x:c>
      <x:c r="K2119" t="str">
        <x:f>IF(G2119="","MISSING OEWS",IF(ISNUMBER(H2119),"MATCHED","MISSING WHARTON"))</x:f>
        <x:v>MATCHED</x:v>
      </x:c>
    </x:row>
    <x:row r="2120">
      <x:c r="A2120" t="str">
        <x:v>44-45</x:v>
      </x:c>
      <x:c r="B2120" t="str">
        <x:v>Retail Trade</x:v>
      </x:c>
      <x:c r="C2120" t="str">
        <x:v>13-2051</x:v>
      </x:c>
      <x:c r="D2120" t="str">
        <x:v>Financial and Investment Analysts</x:v>
      </x:c>
      <x:c r="E2120" s="22" t="n">
        <x:v>1290</x:v>
      </x:c>
      <x:c r="F2120" s="22" t="n">
        <x:v>100640</x:v>
      </x:c>
      <x:c r="G2120" s="22" t="n">
        <x:f>IF(OR(E2120="",F2120=""),"",E2120*F2120)</x:f>
        <x:v>129825600</x:v>
      </x:c>
      <x:c r="H2120" s="36" t="n">
        <x:v>0.6904</x:v>
      </x:c>
      <x:c r="I2120" s="22" t="n">
        <x:f>IF(G2120="","",IF(ISNUMBER(H2120),G2120,""))</x:f>
        <x:v>129825600</x:v>
      </x:c>
      <x:c r="J2120" s="22" t="n">
        <x:f>IF(I2120="","",I2120*H2120)</x:f>
        <x:v>89631594.24</x:v>
      </x:c>
      <x:c r="K2120" t="str">
        <x:f>IF(G2120="","MISSING OEWS",IF(ISNUMBER(H2120),"MATCHED","MISSING WHARTON"))</x:f>
        <x:v>MATCHED</x:v>
      </x:c>
    </x:row>
    <x:row r="2121">
      <x:c r="A2121" t="str">
        <x:v>44-45</x:v>
      </x:c>
      <x:c r="B2121" t="str">
        <x:v>Retail Trade</x:v>
      </x:c>
      <x:c r="C2121" t="str">
        <x:v>13-2052</x:v>
      </x:c>
      <x:c r="D2121" t="str">
        <x:v>Personal Financial Advisors</x:v>
      </x:c>
      <x:c r="E2121" s="22"/>
      <x:c r="F2121" s="22" t="n">
        <x:v>83930</x:v>
      </x:c>
      <x:c r="G2121" s="22" t="str">
        <x:f>IF(OR(E2121="",F2121=""),"",E2121*F2121)</x:f>
      </x:c>
      <x:c r="H2121" s="36" t="n">
        <x:v>0.6857</x:v>
      </x:c>
      <x:c r="I2121" s="22" t="str">
        <x:f>IF(G2121="","",IF(ISNUMBER(H2121),G2121,""))</x:f>
      </x:c>
      <x:c r="J2121" s="22" t="str">
        <x:f>IF(I2121="","",I2121*H2121)</x:f>
      </x:c>
      <x:c r="K2121" t="str">
        <x:f>IF(G2121="","MISSING OEWS",IF(ISNUMBER(H2121),"MATCHED","MISSING WHARTON"))</x:f>
        <x:v>MISSING OEWS</x:v>
      </x:c>
    </x:row>
    <x:row r="2122">
      <x:c r="A2122" t="str">
        <x:v>44-45</x:v>
      </x:c>
      <x:c r="B2122" t="str">
        <x:v>Retail Trade</x:v>
      </x:c>
      <x:c r="C2122" t="str">
        <x:v>13-2054</x:v>
      </x:c>
      <x:c r="D2122" t="str">
        <x:v>Financial Risk Specialists</x:v>
      </x:c>
      <x:c r="E2122" s="22" t="n">
        <x:v>140</x:v>
      </x:c>
      <x:c r="F2122" s="22" t="n">
        <x:v>106170</x:v>
      </x:c>
      <x:c r="G2122" s="22" t="n">
        <x:f>IF(OR(E2122="",F2122=""),"",E2122*F2122)</x:f>
        <x:v>14863800</x:v>
      </x:c>
      <x:c r="H2122" s="36" t="n">
        <x:v>0.7767000000000001</x:v>
      </x:c>
      <x:c r="I2122" s="22" t="n">
        <x:f>IF(G2122="","",IF(ISNUMBER(H2122),G2122,""))</x:f>
        <x:v>14863800</x:v>
      </x:c>
      <x:c r="J2122" s="22" t="n">
        <x:f>IF(I2122="","",I2122*H2122)</x:f>
        <x:v>11544713.46</x:v>
      </x:c>
      <x:c r="K2122" t="str">
        <x:f>IF(G2122="","MISSING OEWS",IF(ISNUMBER(H2122),"MATCHED","MISSING WHARTON"))</x:f>
        <x:v>MATCHED</x:v>
      </x:c>
    </x:row>
    <x:row r="2123">
      <x:c r="A2123" t="str">
        <x:v>44-45</x:v>
      </x:c>
      <x:c r="B2123" t="str">
        <x:v>Retail Trade</x:v>
      </x:c>
      <x:c r="C2123" t="str">
        <x:v>13-2061</x:v>
      </x:c>
      <x:c r="D2123" t="str">
        <x:v>Financial Examiners</x:v>
      </x:c>
      <x:c r="E2123" s="22"/>
      <x:c r="F2123" s="22" t="n">
        <x:v>73850</x:v>
      </x:c>
      <x:c r="G2123" s="22" t="str">
        <x:f>IF(OR(E2123="",F2123=""),"",E2123*F2123)</x:f>
      </x:c>
      <x:c r="H2123" s="36" t="n">
        <x:v>0.5647</x:v>
      </x:c>
      <x:c r="I2123" s="22" t="str">
        <x:f>IF(G2123="","",IF(ISNUMBER(H2123),G2123,""))</x:f>
      </x:c>
      <x:c r="J2123" s="22" t="str">
        <x:f>IF(I2123="","",I2123*H2123)</x:f>
      </x:c>
      <x:c r="K2123" t="str">
        <x:f>IF(G2123="","MISSING OEWS",IF(ISNUMBER(H2123),"MATCHED","MISSING WHARTON"))</x:f>
        <x:v>MISSING OEWS</x:v>
      </x:c>
    </x:row>
    <x:row r="2124">
      <x:c r="A2124" t="str">
        <x:v>44-45</x:v>
      </x:c>
      <x:c r="B2124" t="str">
        <x:v>Retail Trade</x:v>
      </x:c>
      <x:c r="C2124" t="str">
        <x:v>13-2071</x:v>
      </x:c>
      <x:c r="D2124" t="str">
        <x:v>Credit Counselors</x:v>
      </x:c>
      <x:c r="E2124" s="22" t="n">
        <x:v>280</x:v>
      </x:c>
      <x:c r="F2124" s="22" t="n">
        <x:v>70340</x:v>
      </x:c>
      <x:c r="G2124" s="22" t="n">
        <x:f>IF(OR(E2124="",F2124=""),"",E2124*F2124)</x:f>
        <x:v>19695200</x:v>
      </x:c>
      <x:c r="H2124" s="36" t="n">
        <x:v>0.7587</x:v>
      </x:c>
      <x:c r="I2124" s="22" t="n">
        <x:f>IF(G2124="","",IF(ISNUMBER(H2124),G2124,""))</x:f>
        <x:v>19695200</x:v>
      </x:c>
      <x:c r="J2124" s="22" t="n">
        <x:f>IF(I2124="","",I2124*H2124)</x:f>
        <x:v>14942748.24</x:v>
      </x:c>
      <x:c r="K2124" t="str">
        <x:f>IF(G2124="","MISSING OEWS",IF(ISNUMBER(H2124),"MATCHED","MISSING WHARTON"))</x:f>
        <x:v>MATCHED</x:v>
      </x:c>
    </x:row>
    <x:row r="2125">
      <x:c r="A2125" t="str">
        <x:v>44-45</x:v>
      </x:c>
      <x:c r="B2125" t="str">
        <x:v>Retail Trade</x:v>
      </x:c>
      <x:c r="C2125" t="str">
        <x:v>13-2072</x:v>
      </x:c>
      <x:c r="D2125" t="str">
        <x:v>Loan Officers</x:v>
      </x:c>
      <x:c r="E2125" s="22" t="n">
        <x:v>12290</x:v>
      </x:c>
      <x:c r="F2125" s="22" t="n">
        <x:v>124270</x:v>
      </x:c>
      <x:c r="G2125" s="22" t="n">
        <x:f>IF(OR(E2125="",F2125=""),"",E2125*F2125)</x:f>
        <x:v>1527278300</x:v>
      </x:c>
      <x:c r="H2125" s="36" t="n">
        <x:v>0.805</x:v>
      </x:c>
      <x:c r="I2125" s="22" t="n">
        <x:f>IF(G2125="","",IF(ISNUMBER(H2125),G2125,""))</x:f>
        <x:v>1527278300</x:v>
      </x:c>
      <x:c r="J2125" s="22" t="n">
        <x:f>IF(I2125="","",I2125*H2125)</x:f>
        <x:v>1229459031.5</x:v>
      </x:c>
      <x:c r="K2125" t="str">
        <x:f>IF(G2125="","MISSING OEWS",IF(ISNUMBER(H2125),"MATCHED","MISSING WHARTON"))</x:f>
        <x:v>MATCHED</x:v>
      </x:c>
    </x:row>
    <x:row r="2126">
      <x:c r="A2126" t="str">
        <x:v>44-45</x:v>
      </x:c>
      <x:c r="B2126" t="str">
        <x:v>Retail Trade</x:v>
      </x:c>
      <x:c r="C2126" t="str">
        <x:v>13-2099</x:v>
      </x:c>
      <x:c r="D2126" t="str">
        <x:v>Financial Specialists, All Other</x:v>
      </x:c>
      <x:c r="E2126" s="22" t="n">
        <x:v>1530</x:v>
      </x:c>
      <x:c r="F2126" s="22" t="n">
        <x:v>83830</x:v>
      </x:c>
      <x:c r="G2126" s="22" t="n">
        <x:f>IF(OR(E2126="",F2126=""),"",E2126*F2126)</x:f>
        <x:v>128259900</x:v>
      </x:c>
      <x:c r="H2126" s="36" t="n">
        <x:v>0.6192</x:v>
      </x:c>
      <x:c r="I2126" s="22" t="n">
        <x:f>IF(G2126="","",IF(ISNUMBER(H2126),G2126,""))</x:f>
        <x:v>128259900</x:v>
      </x:c>
      <x:c r="J2126" s="22" t="n">
        <x:f>IF(I2126="","",I2126*H2126)</x:f>
        <x:v>79418530.08</x:v>
      </x:c>
      <x:c r="K2126" t="str">
        <x:f>IF(G2126="","MISSING OEWS",IF(ISNUMBER(H2126),"MATCHED","MISSING WHARTON"))</x:f>
        <x:v>MATCHED</x:v>
      </x:c>
    </x:row>
    <x:row r="2127">
      <x:c r="A2127" t="str">
        <x:v>44-45</x:v>
      </x:c>
      <x:c r="B2127" t="str">
        <x:v>Retail Trade</x:v>
      </x:c>
      <x:c r="C2127" t="str">
        <x:v>15-1211</x:v>
      </x:c>
      <x:c r="D2127" t="str">
        <x:v>Computer Systems Analysts</x:v>
      </x:c>
      <x:c r="E2127" s="22" t="n">
        <x:v>1580</x:v>
      </x:c>
      <x:c r="F2127" s="22" t="n">
        <x:v>107320</x:v>
      </x:c>
      <x:c r="G2127" s="22" t="n">
        <x:f>IF(OR(E2127="",F2127=""),"",E2127*F2127)</x:f>
        <x:v>169565600</x:v>
      </x:c>
      <x:c r="H2127" s="36" t="n">
        <x:v>0.6388</x:v>
      </x:c>
      <x:c r="I2127" s="22" t="n">
        <x:f>IF(G2127="","",IF(ISNUMBER(H2127),G2127,""))</x:f>
        <x:v>169565600</x:v>
      </x:c>
      <x:c r="J2127" s="22" t="n">
        <x:f>IF(I2127="","",I2127*H2127)</x:f>
        <x:v>108318505.28</x:v>
      </x:c>
      <x:c r="K2127" t="str">
        <x:f>IF(G2127="","MISSING OEWS",IF(ISNUMBER(H2127),"MATCHED","MISSING WHARTON"))</x:f>
        <x:v>MATCHED</x:v>
      </x:c>
    </x:row>
    <x:row r="2128">
      <x:c r="A2128" t="str">
        <x:v>44-45</x:v>
      </x:c>
      <x:c r="B2128" t="str">
        <x:v>Retail Trade</x:v>
      </x:c>
      <x:c r="C2128" t="str">
        <x:v>15-1212</x:v>
      </x:c>
      <x:c r="D2128" t="str">
        <x:v>Information Security Analysts</x:v>
      </x:c>
      <x:c r="E2128" s="22" t="n">
        <x:v>780</x:v>
      </x:c>
      <x:c r="F2128" s="22" t="n">
        <x:v>122630</x:v>
      </x:c>
      <x:c r="G2128" s="22" t="n">
        <x:f>IF(OR(E2128="",F2128=""),"",E2128*F2128)</x:f>
        <x:v>95651400</x:v>
      </x:c>
      <x:c r="H2128" s="36" t="n">
        <x:v>0.6292</x:v>
      </x:c>
      <x:c r="I2128" s="22" t="n">
        <x:f>IF(G2128="","",IF(ISNUMBER(H2128),G2128,""))</x:f>
        <x:v>95651400</x:v>
      </x:c>
      <x:c r="J2128" s="22" t="n">
        <x:f>IF(I2128="","",I2128*H2128)</x:f>
        <x:v>60183860.879999995</x:v>
      </x:c>
      <x:c r="K2128" t="str">
        <x:f>IF(G2128="","MISSING OEWS",IF(ISNUMBER(H2128),"MATCHED","MISSING WHARTON"))</x:f>
        <x:v>MATCHED</x:v>
      </x:c>
    </x:row>
    <x:row r="2129">
      <x:c r="A2129" t="str">
        <x:v>44-45</x:v>
      </x:c>
      <x:c r="B2129" t="str">
        <x:v>Retail Trade</x:v>
      </x:c>
      <x:c r="C2129" t="str">
        <x:v>15-1231</x:v>
      </x:c>
      <x:c r="D2129" t="str">
        <x:v>Computer Network Support Specialists</x:v>
      </x:c>
      <x:c r="E2129" s="22" t="n">
        <x:v>2030</x:v>
      </x:c>
      <x:c r="F2129" s="22" t="n">
        <x:v>63330</x:v>
      </x:c>
      <x:c r="G2129" s="22" t="n">
        <x:f>IF(OR(E2129="",F2129=""),"",E2129*F2129)</x:f>
        <x:v>128559900</x:v>
      </x:c>
      <x:c r="H2129" s="36" t="n">
        <x:v>0.7095999999999999</x:v>
      </x:c>
      <x:c r="I2129" s="22" t="n">
        <x:f>IF(G2129="","",IF(ISNUMBER(H2129),G2129,""))</x:f>
        <x:v>128559900</x:v>
      </x:c>
      <x:c r="J2129" s="22" t="n">
        <x:f>IF(I2129="","",I2129*H2129)</x:f>
        <x:v>91226105.03999999</x:v>
      </x:c>
      <x:c r="K2129" t="str">
        <x:f>IF(G2129="","MISSING OEWS",IF(ISNUMBER(H2129),"MATCHED","MISSING WHARTON"))</x:f>
        <x:v>MATCHED</x:v>
      </x:c>
    </x:row>
    <x:row r="2130">
      <x:c r="A2130" t="str">
        <x:v>44-45</x:v>
      </x:c>
      <x:c r="B2130" t="str">
        <x:v>Retail Trade</x:v>
      </x:c>
      <x:c r="C2130" t="str">
        <x:v>15-1232</x:v>
      </x:c>
      <x:c r="D2130" t="str">
        <x:v>Computer User Support Specialists</x:v>
      </x:c>
      <x:c r="E2130" s="22" t="n">
        <x:v>13500</x:v>
      </x:c>
      <x:c r="F2130" s="22" t="n">
        <x:v>58240</x:v>
      </x:c>
      <x:c r="G2130" s="22" t="n">
        <x:f>IF(OR(E2130="",F2130=""),"",E2130*F2130)</x:f>
        <x:v>786240000</x:v>
      </x:c>
      <x:c r="H2130" s="36" t="n">
        <x:v>0.6062</x:v>
      </x:c>
      <x:c r="I2130" s="22" t="n">
        <x:f>IF(G2130="","",IF(ISNUMBER(H2130),G2130,""))</x:f>
        <x:v>786240000</x:v>
      </x:c>
      <x:c r="J2130" s="22" t="n">
        <x:f>IF(I2130="","",I2130*H2130)</x:f>
        <x:v>476618687.99999994</x:v>
      </x:c>
      <x:c r="K2130" t="str">
        <x:f>IF(G2130="","MISSING OEWS",IF(ISNUMBER(H2130),"MATCHED","MISSING WHARTON"))</x:f>
        <x:v>MATCHED</x:v>
      </x:c>
    </x:row>
    <x:row r="2131">
      <x:c r="A2131" t="str">
        <x:v>44-45</x:v>
      </x:c>
      <x:c r="B2131" t="str">
        <x:v>Retail Trade</x:v>
      </x:c>
      <x:c r="C2131" t="str">
        <x:v>15-1241</x:v>
      </x:c>
      <x:c r="D2131" t="str">
        <x:v>Computer Network Architects</x:v>
      </x:c>
      <x:c r="E2131" s="22" t="n">
        <x:v>790</x:v>
      </x:c>
      <x:c r="F2131" s="22" t="n">
        <x:v>128640</x:v>
      </x:c>
      <x:c r="G2131" s="22" t="n">
        <x:f>IF(OR(E2131="",F2131=""),"",E2131*F2131)</x:f>
        <x:v>101625600</x:v>
      </x:c>
      <x:c r="H2131" s="36" t="n">
        <x:v>0.6278</x:v>
      </x:c>
      <x:c r="I2131" s="22" t="n">
        <x:f>IF(G2131="","",IF(ISNUMBER(H2131),G2131,""))</x:f>
        <x:v>101625600</x:v>
      </x:c>
      <x:c r="J2131" s="22" t="n">
        <x:f>IF(I2131="","",I2131*H2131)</x:f>
        <x:v>63800551.68</x:v>
      </x:c>
      <x:c r="K2131" t="str">
        <x:f>IF(G2131="","MISSING OEWS",IF(ISNUMBER(H2131),"MATCHED","MISSING WHARTON"))</x:f>
        <x:v>MATCHED</x:v>
      </x:c>
    </x:row>
    <x:row r="2132">
      <x:c r="A2132" t="str">
        <x:v>44-45</x:v>
      </x:c>
      <x:c r="B2132" t="str">
        <x:v>Retail Trade</x:v>
      </x:c>
      <x:c r="C2132" t="str">
        <x:v>15-1242</x:v>
      </x:c>
      <x:c r="D2132" t="str">
        <x:v>Database Administrators</x:v>
      </x:c>
      <x:c r="E2132" s="22" t="n">
        <x:v>780</x:v>
      </x:c>
      <x:c r="F2132" s="22" t="n">
        <x:v>81080</x:v>
      </x:c>
      <x:c r="G2132" s="22" t="n">
        <x:f>IF(OR(E2132="",F2132=""),"",E2132*F2132)</x:f>
        <x:v>63242400</x:v>
      </x:c>
      <x:c r="H2132" s="36" t="n">
        <x:v>0.8389</x:v>
      </x:c>
      <x:c r="I2132" s="22" t="n">
        <x:f>IF(G2132="","",IF(ISNUMBER(H2132),G2132,""))</x:f>
        <x:v>63242400</x:v>
      </x:c>
      <x:c r="J2132" s="22" t="n">
        <x:f>IF(I2132="","",I2132*H2132)</x:f>
        <x:v>53054049.36</x:v>
      </x:c>
      <x:c r="K2132" t="str">
        <x:f>IF(G2132="","MISSING OEWS",IF(ISNUMBER(H2132),"MATCHED","MISSING WHARTON"))</x:f>
        <x:v>MATCHED</x:v>
      </x:c>
    </x:row>
    <x:row r="2133">
      <x:c r="A2133" t="str">
        <x:v>44-45</x:v>
      </x:c>
      <x:c r="B2133" t="str">
        <x:v>Retail Trade</x:v>
      </x:c>
      <x:c r="C2133" t="str">
        <x:v>15-1243</x:v>
      </x:c>
      <x:c r="D2133" t="str">
        <x:v>Database Architects</x:v>
      </x:c>
      <x:c r="E2133" s="22" t="n">
        <x:v>750</x:v>
      </x:c>
      <x:c r="F2133" s="22" t="n">
        <x:v>124130</x:v>
      </x:c>
      <x:c r="G2133" s="22" t="n">
        <x:f>IF(OR(E2133="",F2133=""),"",E2133*F2133)</x:f>
        <x:v>93097500</x:v>
      </x:c>
      <x:c r="H2133" s="36" t="n">
        <x:v>0.8502</x:v>
      </x:c>
      <x:c r="I2133" s="22" t="n">
        <x:f>IF(G2133="","",IF(ISNUMBER(H2133),G2133,""))</x:f>
        <x:v>93097500</x:v>
      </x:c>
      <x:c r="J2133" s="22" t="n">
        <x:f>IF(I2133="","",I2133*H2133)</x:f>
        <x:v>79151494.5</x:v>
      </x:c>
      <x:c r="K2133" t="str">
        <x:f>IF(G2133="","MISSING OEWS",IF(ISNUMBER(H2133),"MATCHED","MISSING WHARTON"))</x:f>
        <x:v>MATCHED</x:v>
      </x:c>
    </x:row>
    <x:row r="2134">
      <x:c r="A2134" t="str">
        <x:v>44-45</x:v>
      </x:c>
      <x:c r="B2134" t="str">
        <x:v>Retail Trade</x:v>
      </x:c>
      <x:c r="C2134" t="str">
        <x:v>15-1244</x:v>
      </x:c>
      <x:c r="D2134" t="str">
        <x:v>Network and Computer Systems Administrators</x:v>
      </x:c>
      <x:c r="E2134" s="22" t="n">
        <x:v>4220</x:v>
      </x:c>
      <x:c r="F2134" s="22" t="n">
        <x:v>94830</x:v>
      </x:c>
      <x:c r="G2134" s="22" t="n">
        <x:f>IF(OR(E2134="",F2134=""),"",E2134*F2134)</x:f>
        <x:v>400182600</x:v>
      </x:c>
      <x:c r="H2134" s="36" t="n">
        <x:v>0.695</x:v>
      </x:c>
      <x:c r="I2134" s="22" t="n">
        <x:f>IF(G2134="","",IF(ISNUMBER(H2134),G2134,""))</x:f>
        <x:v>400182600</x:v>
      </x:c>
      <x:c r="J2134" s="22" t="n">
        <x:f>IF(I2134="","",I2134*H2134)</x:f>
        <x:v>278126907</x:v>
      </x:c>
      <x:c r="K2134" t="str">
        <x:f>IF(G2134="","MISSING OEWS",IF(ISNUMBER(H2134),"MATCHED","MISSING WHARTON"))</x:f>
        <x:v>MATCHED</x:v>
      </x:c>
    </x:row>
    <x:row r="2135">
      <x:c r="A2135" t="str">
        <x:v>44-45</x:v>
      </x:c>
      <x:c r="B2135" t="str">
        <x:v>Retail Trade</x:v>
      </x:c>
      <x:c r="C2135" t="str">
        <x:v>15-1251</x:v>
      </x:c>
      <x:c r="D2135" t="str">
        <x:v>Computer Programmers</x:v>
      </x:c>
      <x:c r="E2135" s="22" t="n">
        <x:v>530</x:v>
      </x:c>
      <x:c r="F2135" s="22" t="n">
        <x:v>88450</x:v>
      </x:c>
      <x:c r="G2135" s="22" t="n">
        <x:f>IF(OR(E2135="",F2135=""),"",E2135*F2135)</x:f>
        <x:v>46878500</x:v>
      </x:c>
      <x:c r="H2135" s="36" t="n">
        <x:v>0.6823999999999999</x:v>
      </x:c>
      <x:c r="I2135" s="22" t="n">
        <x:f>IF(G2135="","",IF(ISNUMBER(H2135),G2135,""))</x:f>
        <x:v>46878500</x:v>
      </x:c>
      <x:c r="J2135" s="22" t="n">
        <x:f>IF(I2135="","",I2135*H2135)</x:f>
        <x:v>31989888.399999995</x:v>
      </x:c>
      <x:c r="K2135" t="str">
        <x:f>IF(G2135="","MISSING OEWS",IF(ISNUMBER(H2135),"MATCHED","MISSING WHARTON"))</x:f>
        <x:v>MATCHED</x:v>
      </x:c>
    </x:row>
    <x:row r="2136">
      <x:c r="A2136" t="str">
        <x:v>44-45</x:v>
      </x:c>
      <x:c r="B2136" t="str">
        <x:v>Retail Trade</x:v>
      </x:c>
      <x:c r="C2136" t="str">
        <x:v>15-1252</x:v>
      </x:c>
      <x:c r="D2136" t="str">
        <x:v>Software Developers</x:v>
      </x:c>
      <x:c r="E2136" s="22" t="n">
        <x:v>7610</x:v>
      </x:c>
      <x:c r="F2136" s="22" t="n">
        <x:v>137040</x:v>
      </x:c>
      <x:c r="G2136" s="22" t="n">
        <x:f>IF(OR(E2136="",F2136=""),"",E2136*F2136)</x:f>
        <x:v>1042874400</x:v>
      </x:c>
      <x:c r="H2136" s="36" t="n">
        <x:v>0.5211</x:v>
      </x:c>
      <x:c r="I2136" s="22" t="n">
        <x:f>IF(G2136="","",IF(ISNUMBER(H2136),G2136,""))</x:f>
        <x:v>1042874400</x:v>
      </x:c>
      <x:c r="J2136" s="22" t="n">
        <x:f>IF(I2136="","",I2136*H2136)</x:f>
        <x:v>543441849.84</x:v>
      </x:c>
      <x:c r="K2136" t="str">
        <x:f>IF(G2136="","MISSING OEWS",IF(ISNUMBER(H2136),"MATCHED","MISSING WHARTON"))</x:f>
        <x:v>MATCHED</x:v>
      </x:c>
    </x:row>
    <x:row r="2137">
      <x:c r="A2137" t="str">
        <x:v>44-45</x:v>
      </x:c>
      <x:c r="B2137" t="str">
        <x:v>Retail Trade</x:v>
      </x:c>
      <x:c r="C2137" t="str">
        <x:v>15-1253</x:v>
      </x:c>
      <x:c r="D2137" t="str">
        <x:v>Software Quality Assurance Analysts and Testers</x:v>
      </x:c>
      <x:c r="E2137" s="22" t="n">
        <x:v>1100</x:v>
      </x:c>
      <x:c r="F2137" s="22" t="n">
        <x:v>100580</x:v>
      </x:c>
      <x:c r="G2137" s="22" t="n">
        <x:f>IF(OR(E2137="",F2137=""),"",E2137*F2137)</x:f>
        <x:v>110638000</x:v>
      </x:c>
      <x:c r="H2137" s="36" t="n">
        <x:v>0.8117</x:v>
      </x:c>
      <x:c r="I2137" s="22" t="n">
        <x:f>IF(G2137="","",IF(ISNUMBER(H2137),G2137,""))</x:f>
        <x:v>110638000</x:v>
      </x:c>
      <x:c r="J2137" s="22" t="n">
        <x:f>IF(I2137="","",I2137*H2137)</x:f>
        <x:v>89804864.6</x:v>
      </x:c>
      <x:c r="K2137" t="str">
        <x:f>IF(G2137="","MISSING OEWS",IF(ISNUMBER(H2137),"MATCHED","MISSING WHARTON"))</x:f>
        <x:v>MATCHED</x:v>
      </x:c>
    </x:row>
    <x:row r="2138">
      <x:c r="A2138" t="str">
        <x:v>44-45</x:v>
      </x:c>
      <x:c r="B2138" t="str">
        <x:v>Retail Trade</x:v>
      </x:c>
      <x:c r="C2138" t="str">
        <x:v>15-1254</x:v>
      </x:c>
      <x:c r="D2138" t="str">
        <x:v>Web Developers</x:v>
      </x:c>
      <x:c r="E2138" s="22" t="n">
        <x:v>1760</x:v>
      </x:c>
      <x:c r="F2138" s="22" t="n">
        <x:v>76110</x:v>
      </x:c>
      <x:c r="G2138" s="22" t="n">
        <x:f>IF(OR(E2138="",F2138=""),"",E2138*F2138)</x:f>
        <x:v>133953600</x:v>
      </x:c>
      <x:c r="H2138" s="36" t="n">
        <x:v>0.8276</x:v>
      </x:c>
      <x:c r="I2138" s="22" t="n">
        <x:f>IF(G2138="","",IF(ISNUMBER(H2138),G2138,""))</x:f>
        <x:v>133953600</x:v>
      </x:c>
      <x:c r="J2138" s="22" t="n">
        <x:f>IF(I2138="","",I2138*H2138)</x:f>
        <x:v>110859999.36</x:v>
      </x:c>
      <x:c r="K2138" t="str">
        <x:f>IF(G2138="","MISSING OEWS",IF(ISNUMBER(H2138),"MATCHED","MISSING WHARTON"))</x:f>
        <x:v>MATCHED</x:v>
      </x:c>
    </x:row>
    <x:row r="2139">
      <x:c r="A2139" t="str">
        <x:v>44-45</x:v>
      </x:c>
      <x:c r="B2139" t="str">
        <x:v>Retail Trade</x:v>
      </x:c>
      <x:c r="C2139" t="str">
        <x:v>15-1255</x:v>
      </x:c>
      <x:c r="D2139" t="str">
        <x:v>Web and Digital Interface Designers</x:v>
      </x:c>
      <x:c r="E2139" s="22" t="n">
        <x:v>3350</x:v>
      </x:c>
      <x:c r="F2139" s="22" t="n">
        <x:v>84220</x:v>
      </x:c>
      <x:c r="G2139" s="22" t="n">
        <x:f>IF(OR(E2139="",F2139=""),"",E2139*F2139)</x:f>
        <x:v>282137000</x:v>
      </x:c>
      <x:c r="H2139" s="36" t="n">
        <x:v>0.6827</x:v>
      </x:c>
      <x:c r="I2139" s="22" t="n">
        <x:f>IF(G2139="","",IF(ISNUMBER(H2139),G2139,""))</x:f>
        <x:v>282137000</x:v>
      </x:c>
      <x:c r="J2139" s="22" t="n">
        <x:f>IF(I2139="","",I2139*H2139)</x:f>
        <x:v>192614929.9</x:v>
      </x:c>
      <x:c r="K2139" t="str">
        <x:f>IF(G2139="","MISSING OEWS",IF(ISNUMBER(H2139),"MATCHED","MISSING WHARTON"))</x:f>
        <x:v>MATCHED</x:v>
      </x:c>
    </x:row>
    <x:row r="2140">
      <x:c r="A2140" t="str">
        <x:v>44-45</x:v>
      </x:c>
      <x:c r="B2140" t="str">
        <x:v>Retail Trade</x:v>
      </x:c>
      <x:c r="C2140" t="str">
        <x:v>15-1299</x:v>
      </x:c>
      <x:c r="D2140" t="str">
        <x:v>Computer Occupations, All Other</x:v>
      </x:c>
      <x:c r="E2140" s="22" t="n">
        <x:v>3500</x:v>
      </x:c>
      <x:c r="F2140" s="22" t="n">
        <x:v>84260</x:v>
      </x:c>
      <x:c r="G2140" s="22" t="n">
        <x:f>IF(OR(E2140="",F2140=""),"",E2140*F2140)</x:f>
        <x:v>294910000</x:v>
      </x:c>
      <x:c r="H2140" s="36" t="n">
        <x:v>0.7425</x:v>
      </x:c>
      <x:c r="I2140" s="22" t="n">
        <x:f>IF(G2140="","",IF(ISNUMBER(H2140),G2140,""))</x:f>
        <x:v>294910000</x:v>
      </x:c>
      <x:c r="J2140" s="22" t="n">
        <x:f>IF(I2140="","",I2140*H2140)</x:f>
        <x:v>218970675</x:v>
      </x:c>
      <x:c r="K2140" t="str">
        <x:f>IF(G2140="","MISSING OEWS",IF(ISNUMBER(H2140),"MATCHED","MISSING WHARTON"))</x:f>
        <x:v>MATCHED</x:v>
      </x:c>
    </x:row>
    <x:row r="2141">
      <x:c r="A2141" t="str">
        <x:v>44-45</x:v>
      </x:c>
      <x:c r="B2141" t="str">
        <x:v>Retail Trade</x:v>
      </x:c>
      <x:c r="C2141" t="str">
        <x:v>15-2031</x:v>
      </x:c>
      <x:c r="D2141" t="str">
        <x:v>Operations Research Analysts</x:v>
      </x:c>
      <x:c r="E2141" s="22" t="n">
        <x:v>420</x:v>
      </x:c>
      <x:c r="F2141" s="22" t="n">
        <x:v>83870</x:v>
      </x:c>
      <x:c r="G2141" s="22" t="n">
        <x:f>IF(OR(E2141="",F2141=""),"",E2141*F2141)</x:f>
        <x:v>35225400</x:v>
      </x:c>
      <x:c r="H2141" s="36" t="n">
        <x:v>0.6031</x:v>
      </x:c>
      <x:c r="I2141" s="22" t="n">
        <x:f>IF(G2141="","",IF(ISNUMBER(H2141),G2141,""))</x:f>
        <x:v>35225400</x:v>
      </x:c>
      <x:c r="J2141" s="22" t="n">
        <x:f>IF(I2141="","",I2141*H2141)</x:f>
        <x:v>21244438.74</x:v>
      </x:c>
      <x:c r="K2141" t="str">
        <x:f>IF(G2141="","MISSING OEWS",IF(ISNUMBER(H2141),"MATCHED","MISSING WHARTON"))</x:f>
        <x:v>MATCHED</x:v>
      </x:c>
    </x:row>
    <x:row r="2142">
      <x:c r="A2142" t="str">
        <x:v>44-45</x:v>
      </x:c>
      <x:c r="B2142" t="str">
        <x:v>Retail Trade</x:v>
      </x:c>
      <x:c r="C2142" t="str">
        <x:v>15-2041</x:v>
      </x:c>
      <x:c r="D2142" t="str">
        <x:v>Statisticians</x:v>
      </x:c>
      <x:c r="E2142" s="22" t="n">
        <x:v>110</x:v>
      </x:c>
      <x:c r="F2142" s="22" t="n">
        <x:v>152020</x:v>
      </x:c>
      <x:c r="G2142" s="22" t="n">
        <x:f>IF(OR(E2142="",F2142=""),"",E2142*F2142)</x:f>
        <x:v>16722200</x:v>
      </x:c>
      <x:c r="H2142" s="36" t="n">
        <x:v>0.7282</x:v>
      </x:c>
      <x:c r="I2142" s="22" t="n">
        <x:f>IF(G2142="","",IF(ISNUMBER(H2142),G2142,""))</x:f>
        <x:v>16722200</x:v>
      </x:c>
      <x:c r="J2142" s="22" t="n">
        <x:f>IF(I2142="","",I2142*H2142)</x:f>
        <x:v>12177106.04</x:v>
      </x:c>
      <x:c r="K2142" t="str">
        <x:f>IF(G2142="","MISSING OEWS",IF(ISNUMBER(H2142),"MATCHED","MISSING WHARTON"))</x:f>
        <x:v>MATCHED</x:v>
      </x:c>
    </x:row>
    <x:row r="2143">
      <x:c r="A2143" t="str">
        <x:v>44-45</x:v>
      </x:c>
      <x:c r="B2143" t="str">
        <x:v>Retail Trade</x:v>
      </x:c>
      <x:c r="C2143" t="str">
        <x:v>15-2051</x:v>
      </x:c>
      <x:c r="D2143" t="str">
        <x:v>Data Scientists</x:v>
      </x:c>
      <x:c r="E2143" s="22" t="n">
        <x:v>1850</x:v>
      </x:c>
      <x:c r="F2143" s="22" t="n">
        <x:v>118770</x:v>
      </x:c>
      <x:c r="G2143" s="22" t="n">
        <x:f>IF(OR(E2143="",F2143=""),"",E2143*F2143)</x:f>
        <x:v>219724500</x:v>
      </x:c>
      <x:c r="H2143" s="36" t="n">
        <x:v>0.8228</x:v>
      </x:c>
      <x:c r="I2143" s="22" t="n">
        <x:f>IF(G2143="","",IF(ISNUMBER(H2143),G2143,""))</x:f>
        <x:v>219724500</x:v>
      </x:c>
      <x:c r="J2143" s="22" t="n">
        <x:f>IF(I2143="","",I2143*H2143)</x:f>
        <x:v>180789318.6</x:v>
      </x:c>
      <x:c r="K2143" t="str">
        <x:f>IF(G2143="","MISSING OEWS",IF(ISNUMBER(H2143),"MATCHED","MISSING WHARTON"))</x:f>
        <x:v>MATCHED</x:v>
      </x:c>
    </x:row>
    <x:row r="2144">
      <x:c r="A2144" t="str">
        <x:v>44-45</x:v>
      </x:c>
      <x:c r="B2144" t="str">
        <x:v>Retail Trade</x:v>
      </x:c>
      <x:c r="C2144" t="str">
        <x:v>17-1011</x:v>
      </x:c>
      <x:c r="D2144" t="str">
        <x:v>Architects, Except Landscape and Naval</x:v>
      </x:c>
      <x:c r="E2144" s="22" t="n">
        <x:v>120</x:v>
      </x:c>
      <x:c r="F2144" s="22" t="n">
        <x:v>78630</x:v>
      </x:c>
      <x:c r="G2144" s="22" t="n">
        <x:f>IF(OR(E2144="",F2144=""),"",E2144*F2144)</x:f>
        <x:v>9435600</x:v>
      </x:c>
      <x:c r="H2144" s="36" t="n">
        <x:v>0.5375</x:v>
      </x:c>
      <x:c r="I2144" s="22" t="n">
        <x:f>IF(G2144="","",IF(ISNUMBER(H2144),G2144,""))</x:f>
        <x:v>9435600</x:v>
      </x:c>
      <x:c r="J2144" s="22" t="n">
        <x:f>IF(I2144="","",I2144*H2144)</x:f>
        <x:v>5071635</x:v>
      </x:c>
      <x:c r="K2144" t="str">
        <x:f>IF(G2144="","MISSING OEWS",IF(ISNUMBER(H2144),"MATCHED","MISSING WHARTON"))</x:f>
        <x:v>MATCHED</x:v>
      </x:c>
    </x:row>
    <x:row r="2145">
      <x:c r="A2145" t="str">
        <x:v>44-45</x:v>
      </x:c>
      <x:c r="B2145" t="str">
        <x:v>Retail Trade</x:v>
      </x:c>
      <x:c r="C2145" t="str">
        <x:v>17-1012</x:v>
      </x:c>
      <x:c r="D2145" t="str">
        <x:v>Landscape Architects</x:v>
      </x:c>
      <x:c r="E2145" s="22" t="n">
        <x:v>180</x:v>
      </x:c>
      <x:c r="F2145" s="22" t="n">
        <x:v>68390</x:v>
      </x:c>
      <x:c r="G2145" s="22" t="n">
        <x:f>IF(OR(E2145="",F2145=""),"",E2145*F2145)</x:f>
        <x:v>12310200</x:v>
      </x:c>
      <x:c r="H2145" s="36" t="n">
        <x:v>0.3342</x:v>
      </x:c>
      <x:c r="I2145" s="22" t="n">
        <x:f>IF(G2145="","",IF(ISNUMBER(H2145),G2145,""))</x:f>
        <x:v>12310200</x:v>
      </x:c>
      <x:c r="J2145" s="22" t="n">
        <x:f>IF(I2145="","",I2145*H2145)</x:f>
        <x:v>4114068.84</x:v>
      </x:c>
      <x:c r="K2145" t="str">
        <x:f>IF(G2145="","MISSING OEWS",IF(ISNUMBER(H2145),"MATCHED","MISSING WHARTON"))</x:f>
        <x:v>MATCHED</x:v>
      </x:c>
    </x:row>
    <x:row r="2146">
      <x:c r="A2146" t="str">
        <x:v>44-45</x:v>
      </x:c>
      <x:c r="B2146" t="str">
        <x:v>Retail Trade</x:v>
      </x:c>
      <x:c r="C2146" t="str">
        <x:v>17-2072</x:v>
      </x:c>
      <x:c r="D2146" t="str">
        <x:v>Electronics Engineers, Except Computer</x:v>
      </x:c>
      <x:c r="E2146" s="22"/>
      <x:c r="F2146" s="22" t="n">
        <x:v>108620</x:v>
      </x:c>
      <x:c r="G2146" s="22" t="str">
        <x:f>IF(OR(E2146="",F2146=""),"",E2146*F2146)</x:f>
      </x:c>
      <x:c r="H2146" s="36" t="n">
        <x:v>0.4536</x:v>
      </x:c>
      <x:c r="I2146" s="22" t="str">
        <x:f>IF(G2146="","",IF(ISNUMBER(H2146),G2146,""))</x:f>
      </x:c>
      <x:c r="J2146" s="22" t="str">
        <x:f>IF(I2146="","",I2146*H2146)</x:f>
      </x:c>
      <x:c r="K2146" t="str">
        <x:f>IF(G2146="","MISSING OEWS",IF(ISNUMBER(H2146),"MATCHED","MISSING WHARTON"))</x:f>
        <x:v>MISSING OEWS</x:v>
      </x:c>
    </x:row>
    <x:row r="2147">
      <x:c r="A2147" t="str">
        <x:v>44-45</x:v>
      </x:c>
      <x:c r="B2147" t="str">
        <x:v>Retail Trade</x:v>
      </x:c>
      <x:c r="C2147" t="str">
        <x:v>17-2112</x:v>
      </x:c>
      <x:c r="D2147" t="str">
        <x:v>Industrial Engineers</x:v>
      </x:c>
      <x:c r="E2147" s="22" t="n">
        <x:v>830</x:v>
      </x:c>
      <x:c r="F2147" s="22" t="n">
        <x:v>99900</x:v>
      </x:c>
      <x:c r="G2147" s="22" t="n">
        <x:f>IF(OR(E2147="",F2147=""),"",E2147*F2147)</x:f>
        <x:v>82917000</x:v>
      </x:c>
      <x:c r="H2147" s="36" t="n">
        <x:v>0.47859999999999997</x:v>
      </x:c>
      <x:c r="I2147" s="22" t="n">
        <x:f>IF(G2147="","",IF(ISNUMBER(H2147),G2147,""))</x:f>
        <x:v>82917000</x:v>
      </x:c>
      <x:c r="J2147" s="22" t="n">
        <x:f>IF(I2147="","",I2147*H2147)</x:f>
        <x:v>39684076.199999996</x:v>
      </x:c>
      <x:c r="K2147" t="str">
        <x:f>IF(G2147="","MISSING OEWS",IF(ISNUMBER(H2147),"MATCHED","MISSING WHARTON"))</x:f>
        <x:v>MATCHED</x:v>
      </x:c>
    </x:row>
    <x:row r="2148">
      <x:c r="A2148" t="str">
        <x:v>44-45</x:v>
      </x:c>
      <x:c r="B2148" t="str">
        <x:v>Retail Trade</x:v>
      </x:c>
      <x:c r="C2148" t="str">
        <x:v>17-2141</x:v>
      </x:c>
      <x:c r="D2148" t="str">
        <x:v>Mechanical Engineers</x:v>
      </x:c>
      <x:c r="E2148" s="22" t="n">
        <x:v>150</x:v>
      </x:c>
      <x:c r="F2148" s="22" t="n">
        <x:v>111970</x:v>
      </x:c>
      <x:c r="G2148" s="22" t="n">
        <x:f>IF(OR(E2148="",F2148=""),"",E2148*F2148)</x:f>
        <x:v>16795500</x:v>
      </x:c>
      <x:c r="H2148" s="36" t="n">
        <x:v>0.30079999999999996</x:v>
      </x:c>
      <x:c r="I2148" s="22" t="n">
        <x:f>IF(G2148="","",IF(ISNUMBER(H2148),G2148,""))</x:f>
        <x:v>16795500</x:v>
      </x:c>
      <x:c r="J2148" s="22" t="n">
        <x:f>IF(I2148="","",I2148*H2148)</x:f>
        <x:v>5052086.399999999</x:v>
      </x:c>
      <x:c r="K2148" t="str">
        <x:f>IF(G2148="","MISSING OEWS",IF(ISNUMBER(H2148),"MATCHED","MISSING WHARTON"))</x:f>
        <x:v>MATCHED</x:v>
      </x:c>
    </x:row>
    <x:row r="2149">
      <x:c r="A2149" t="str">
        <x:v>44-45</x:v>
      </x:c>
      <x:c r="B2149" t="str">
        <x:v>Retail Trade</x:v>
      </x:c>
      <x:c r="C2149" t="str">
        <x:v>17-2199</x:v>
      </x:c>
      <x:c r="D2149" t="str">
        <x:v>Engineers, All Other</x:v>
      </x:c>
      <x:c r="E2149" s="22" t="n">
        <x:v>400</x:v>
      </x:c>
      <x:c r="F2149" s="22" t="n">
        <x:v>110170</x:v>
      </x:c>
      <x:c r="G2149" s="22" t="n">
        <x:f>IF(OR(E2149="",F2149=""),"",E2149*F2149)</x:f>
        <x:v>44068000</x:v>
      </x:c>
      <x:c r="H2149" s="36" t="n">
        <x:v>0.315</x:v>
      </x:c>
      <x:c r="I2149" s="22" t="n">
        <x:f>IF(G2149="","",IF(ISNUMBER(H2149),G2149,""))</x:f>
        <x:v>44068000</x:v>
      </x:c>
      <x:c r="J2149" s="22" t="n">
        <x:f>IF(I2149="","",I2149*H2149)</x:f>
        <x:v>13881420</x:v>
      </x:c>
      <x:c r="K2149" t="str">
        <x:f>IF(G2149="","MISSING OEWS",IF(ISNUMBER(H2149),"MATCHED","MISSING WHARTON"))</x:f>
        <x:v>MATCHED</x:v>
      </x:c>
    </x:row>
    <x:row r="2150">
      <x:c r="A2150" t="str">
        <x:v>44-45</x:v>
      </x:c>
      <x:c r="B2150" t="str">
        <x:v>Retail Trade</x:v>
      </x:c>
      <x:c r="C2150" t="str">
        <x:v>17-3011</x:v>
      </x:c>
      <x:c r="D2150" t="str">
        <x:v>Architectural and Civil Drafters</x:v>
      </x:c>
      <x:c r="E2150" s="22" t="n">
        <x:v>750</x:v>
      </x:c>
      <x:c r="F2150" s="22" t="n">
        <x:v>59870</x:v>
      </x:c>
      <x:c r="G2150" s="22" t="n">
        <x:f>IF(OR(E2150="",F2150=""),"",E2150*F2150)</x:f>
        <x:v>44902500</x:v>
      </x:c>
      <x:c r="H2150" s="36" t="n">
        <x:v>0.7</x:v>
      </x:c>
      <x:c r="I2150" s="22" t="n">
        <x:f>IF(G2150="","",IF(ISNUMBER(H2150),G2150,""))</x:f>
        <x:v>44902500</x:v>
      </x:c>
      <x:c r="J2150" s="22" t="n">
        <x:f>IF(I2150="","",I2150*H2150)</x:f>
        <x:v>31431749.999999996</x:v>
      </x:c>
      <x:c r="K2150" t="str">
        <x:f>IF(G2150="","MISSING OEWS",IF(ISNUMBER(H2150),"MATCHED","MISSING WHARTON"))</x:f>
        <x:v>MATCHED</x:v>
      </x:c>
    </x:row>
    <x:row r="2151">
      <x:c r="A2151" t="str">
        <x:v>44-45</x:v>
      </x:c>
      <x:c r="B2151" t="str">
        <x:v>Retail Trade</x:v>
      </x:c>
      <x:c r="C2151" t="str">
        <x:v>17-3013</x:v>
      </x:c>
      <x:c r="D2151" t="str">
        <x:v>Mechanical Drafters</x:v>
      </x:c>
      <x:c r="E2151" s="22" t="n">
        <x:v>200</x:v>
      </x:c>
      <x:c r="F2151" s="22" t="n">
        <x:v>56520</x:v>
      </x:c>
      <x:c r="G2151" s="22" t="n">
        <x:f>IF(OR(E2151="",F2151=""),"",E2151*F2151)</x:f>
        <x:v>11304000</x:v>
      </x:c>
      <x:c r="H2151" s="36" t="n">
        <x:v>0.71</x:v>
      </x:c>
      <x:c r="I2151" s="22" t="n">
        <x:f>IF(G2151="","",IF(ISNUMBER(H2151),G2151,""))</x:f>
        <x:v>11304000</x:v>
      </x:c>
      <x:c r="J2151" s="22" t="n">
        <x:f>IF(I2151="","",I2151*H2151)</x:f>
        <x:v>8025840</x:v>
      </x:c>
      <x:c r="K2151" t="str">
        <x:f>IF(G2151="","MISSING OEWS",IF(ISNUMBER(H2151),"MATCHED","MISSING WHARTON"))</x:f>
        <x:v>MATCHED</x:v>
      </x:c>
    </x:row>
    <x:row r="2152">
      <x:c r="A2152" t="str">
        <x:v>44-45</x:v>
      </x:c>
      <x:c r="B2152" t="str">
        <x:v>Retail Trade</x:v>
      </x:c>
      <x:c r="C2152" t="str">
        <x:v>17-3019</x:v>
      </x:c>
      <x:c r="D2152" t="str">
        <x:v>Drafters, All Other</x:v>
      </x:c>
      <x:c r="E2152" s="22" t="n">
        <x:v>140</x:v>
      </x:c>
      <x:c r="F2152" s="22" t="n">
        <x:v>66750</x:v>
      </x:c>
      <x:c r="G2152" s="22" t="n">
        <x:f>IF(OR(E2152="",F2152=""),"",E2152*F2152)</x:f>
        <x:v>9345000</x:v>
      </x:c>
      <x:c r="H2152" s="36"/>
      <x:c r="I2152" s="22" t="str">
        <x:f>IF(G2152="","",IF(ISNUMBER(H2152),G2152,""))</x:f>
      </x:c>
      <x:c r="J2152" s="22" t="str">
        <x:f>IF(I2152="","",I2152*H2152)</x:f>
      </x:c>
      <x:c r="K2152" t="str">
        <x:f>IF(G2152="","MISSING OEWS",IF(ISNUMBER(H2152),"MATCHED","MISSING WHARTON"))</x:f>
        <x:v>MISSING WHARTON</x:v>
      </x:c>
    </x:row>
    <x:row r="2153">
      <x:c r="A2153" t="str">
        <x:v>44-45</x:v>
      </x:c>
      <x:c r="B2153" t="str">
        <x:v>Retail Trade</x:v>
      </x:c>
      <x:c r="C2153" t="str">
        <x:v>19-1013</x:v>
      </x:c>
      <x:c r="D2153" t="str">
        <x:v>Soil and Plant Scientists</x:v>
      </x:c>
      <x:c r="E2153" s="22" t="n">
        <x:v>250</x:v>
      </x:c>
      <x:c r="F2153" s="22" t="n">
        <x:v>72160</x:v>
      </x:c>
      <x:c r="G2153" s="22" t="n">
        <x:f>IF(OR(E2153="",F2153=""),"",E2153*F2153)</x:f>
        <x:v>18040000</x:v>
      </x:c>
      <x:c r="H2153" s="36" t="n">
        <x:v>0.0519</x:v>
      </x:c>
      <x:c r="I2153" s="22" t="n">
        <x:f>IF(G2153="","",IF(ISNUMBER(H2153),G2153,""))</x:f>
        <x:v>18040000</x:v>
      </x:c>
      <x:c r="J2153" s="22" t="n">
        <x:f>IF(I2153="","",I2153*H2153)</x:f>
        <x:v>936276</x:v>
      </x:c>
      <x:c r="K2153" t="str">
        <x:f>IF(G2153="","MISSING OEWS",IF(ISNUMBER(H2153),"MATCHED","MISSING WHARTON"))</x:f>
        <x:v>MATCHED</x:v>
      </x:c>
    </x:row>
    <x:row r="2154">
      <x:c r="A2154" t="str">
        <x:v>44-45</x:v>
      </x:c>
      <x:c r="B2154" t="str">
        <x:v>Retail Trade</x:v>
      </x:c>
      <x:c r="C2154" t="str">
        <x:v>19-2031</x:v>
      </x:c>
      <x:c r="D2154" t="str">
        <x:v>Chemists</x:v>
      </x:c>
      <x:c r="E2154" s="22" t="n">
        <x:v>170</x:v>
      </x:c>
      <x:c r="F2154" s="22" t="n">
        <x:v>92960</x:v>
      </x:c>
      <x:c r="G2154" s="22" t="n">
        <x:f>IF(OR(E2154="",F2154=""),"",E2154*F2154)</x:f>
        <x:v>15803200</x:v>
      </x:c>
      <x:c r="H2154" s="36" t="n">
        <x:v>0.1808</x:v>
      </x:c>
      <x:c r="I2154" s="22" t="n">
        <x:f>IF(G2154="","",IF(ISNUMBER(H2154),G2154,""))</x:f>
        <x:v>15803200</x:v>
      </x:c>
      <x:c r="J2154" s="22" t="n">
        <x:f>IF(I2154="","",I2154*H2154)</x:f>
        <x:v>2857218.5599999996</x:v>
      </x:c>
      <x:c r="K2154" t="str">
        <x:f>IF(G2154="","MISSING OEWS",IF(ISNUMBER(H2154),"MATCHED","MISSING WHARTON"))</x:f>
        <x:v>MATCHED</x:v>
      </x:c>
    </x:row>
    <x:row r="2155">
      <x:c r="A2155" t="str">
        <x:v>44-45</x:v>
      </x:c>
      <x:c r="B2155" t="str">
        <x:v>Retail Trade</x:v>
      </x:c>
      <x:c r="C2155" t="str">
        <x:v>19-4012</x:v>
      </x:c>
      <x:c r="D2155" t="str">
        <x:v>Agricultural Technicians</x:v>
      </x:c>
      <x:c r="E2155" s="22" t="n">
        <x:v>300</x:v>
      </x:c>
      <x:c r="F2155" s="22" t="n">
        <x:v>50750</x:v>
      </x:c>
      <x:c r="G2155" s="22" t="n">
        <x:f>IF(OR(E2155="",F2155=""),"",E2155*F2155)</x:f>
        <x:v>15225000</x:v>
      </x:c>
      <x:c r="H2155" s="36" t="n">
        <x:v>0.374</x:v>
      </x:c>
      <x:c r="I2155" s="22" t="n">
        <x:f>IF(G2155="","",IF(ISNUMBER(H2155),G2155,""))</x:f>
        <x:v>15225000</x:v>
      </x:c>
      <x:c r="J2155" s="22" t="n">
        <x:f>IF(I2155="","",I2155*H2155)</x:f>
        <x:v>5694150</x:v>
      </x:c>
      <x:c r="K2155" t="str">
        <x:f>IF(G2155="","MISSING OEWS",IF(ISNUMBER(H2155),"MATCHED","MISSING WHARTON"))</x:f>
        <x:v>MATCHED</x:v>
      </x:c>
    </x:row>
    <x:row r="2156">
      <x:c r="A2156" t="str">
        <x:v>44-45</x:v>
      </x:c>
      <x:c r="B2156" t="str">
        <x:v>Retail Trade</x:v>
      </x:c>
      <x:c r="C2156" t="str">
        <x:v>19-4013</x:v>
      </x:c>
      <x:c r="D2156" t="str">
        <x:v>Food Science Technicians</x:v>
      </x:c>
      <x:c r="E2156" s="22" t="n">
        <x:v>30</x:v>
      </x:c>
      <x:c r="F2156" s="22" t="n">
        <x:v>65720</x:v>
      </x:c>
      <x:c r="G2156" s="22" t="n">
        <x:f>IF(OR(E2156="",F2156=""),"",E2156*F2156)</x:f>
        <x:v>1971600</x:v>
      </x:c>
      <x:c r="H2156" s="36" t="n">
        <x:v>0.2969</x:v>
      </x:c>
      <x:c r="I2156" s="22" t="n">
        <x:f>IF(G2156="","",IF(ISNUMBER(H2156),G2156,""))</x:f>
        <x:v>1971600</x:v>
      </x:c>
      <x:c r="J2156" s="22" t="n">
        <x:f>IF(I2156="","",I2156*H2156)</x:f>
        <x:v>585368.04</x:v>
      </x:c>
      <x:c r="K2156" t="str">
        <x:f>IF(G2156="","MISSING OEWS",IF(ISNUMBER(H2156),"MATCHED","MISSING WHARTON"))</x:f>
        <x:v>MATCHED</x:v>
      </x:c>
    </x:row>
    <x:row r="2157">
      <x:c r="A2157" t="str">
        <x:v>44-45</x:v>
      </x:c>
      <x:c r="B2157" t="str">
        <x:v>Retail Trade</x:v>
      </x:c>
      <x:c r="C2157" t="str">
        <x:v>19-4099</x:v>
      </x:c>
      <x:c r="D2157" t="str">
        <x:v>Life, Physical, and Social Science Technicians, All Other</x:v>
      </x:c>
      <x:c r="E2157" s="22"/>
      <x:c r="F2157" s="22" t="n">
        <x:v>57370</x:v>
      </x:c>
      <x:c r="G2157" s="22" t="str">
        <x:f>IF(OR(E2157="",F2157=""),"",E2157*F2157)</x:f>
      </x:c>
      <x:c r="H2157" s="36" t="n">
        <x:v>0.5519</x:v>
      </x:c>
      <x:c r="I2157" s="22" t="str">
        <x:f>IF(G2157="","",IF(ISNUMBER(H2157),G2157,""))</x:f>
      </x:c>
      <x:c r="J2157" s="22" t="str">
        <x:f>IF(I2157="","",I2157*H2157)</x:f>
      </x:c>
      <x:c r="K2157" t="str">
        <x:f>IF(G2157="","MISSING OEWS",IF(ISNUMBER(H2157),"MATCHED","MISSING WHARTON"))</x:f>
        <x:v>MISSING OEWS</x:v>
      </x:c>
    </x:row>
    <x:row r="2158">
      <x:c r="A2158" t="str">
        <x:v>44-45</x:v>
      </x:c>
      <x:c r="B2158" t="str">
        <x:v>Retail Trade</x:v>
      </x:c>
      <x:c r="C2158" t="str">
        <x:v>19-5011</x:v>
      </x:c>
      <x:c r="D2158" t="str">
        <x:v>Occupational Health and Safety Specialists</x:v>
      </x:c>
      <x:c r="E2158" s="22" t="n">
        <x:v>560</x:v>
      </x:c>
      <x:c r="F2158" s="22" t="n">
        <x:v>71560</x:v>
      </x:c>
      <x:c r="G2158" s="22" t="n">
        <x:f>IF(OR(E2158="",F2158=""),"",E2158*F2158)</x:f>
        <x:v>40073600</x:v>
      </x:c>
      <x:c r="H2158" s="36" t="n">
        <x:v>0.2786</x:v>
      </x:c>
      <x:c r="I2158" s="22" t="n">
        <x:f>IF(G2158="","",IF(ISNUMBER(H2158),G2158,""))</x:f>
        <x:v>40073600</x:v>
      </x:c>
      <x:c r="J2158" s="22" t="n">
        <x:f>IF(I2158="","",I2158*H2158)</x:f>
        <x:v>11164504.96</x:v>
      </x:c>
      <x:c r="K2158" t="str">
        <x:f>IF(G2158="","MISSING OEWS",IF(ISNUMBER(H2158),"MATCHED","MISSING WHARTON"))</x:f>
        <x:v>MATCHED</x:v>
      </x:c>
    </x:row>
    <x:row r="2159">
      <x:c r="A2159" t="str">
        <x:v>44-45</x:v>
      </x:c>
      <x:c r="B2159" t="str">
        <x:v>Retail Trade</x:v>
      </x:c>
      <x:c r="C2159" t="str">
        <x:v>19-5012</x:v>
      </x:c>
      <x:c r="D2159" t="str">
        <x:v>Occupational Health and Safety Technicians</x:v>
      </x:c>
      <x:c r="E2159" s="22" t="n">
        <x:v>340</x:v>
      </x:c>
      <x:c r="F2159" s="22" t="n">
        <x:v>57170</x:v>
      </x:c>
      <x:c r="G2159" s="22" t="n">
        <x:f>IF(OR(E2159="",F2159=""),"",E2159*F2159)</x:f>
        <x:v>19437800</x:v>
      </x:c>
      <x:c r="H2159" s="36" t="n">
        <x:v>0.2712</x:v>
      </x:c>
      <x:c r="I2159" s="22" t="n">
        <x:f>IF(G2159="","",IF(ISNUMBER(H2159),G2159,""))</x:f>
        <x:v>19437800</x:v>
      </x:c>
      <x:c r="J2159" s="22" t="n">
        <x:f>IF(I2159="","",I2159*H2159)</x:f>
        <x:v>5271531.36</x:v>
      </x:c>
      <x:c r="K2159" t="str">
        <x:f>IF(G2159="","MISSING OEWS",IF(ISNUMBER(H2159),"MATCHED","MISSING WHARTON"))</x:f>
        <x:v>MATCHED</x:v>
      </x:c>
    </x:row>
    <x:row r="2160">
      <x:c r="A2160" t="str">
        <x:v>44-45</x:v>
      </x:c>
      <x:c r="B2160" t="str">
        <x:v>Retail Trade</x:v>
      </x:c>
      <x:c r="C2160" t="str">
        <x:v>21-1012</x:v>
      </x:c>
      <x:c r="D2160" t="str">
        <x:v>Educational, Guidance, and Career Counselors and Advisors</x:v>
      </x:c>
      <x:c r="E2160" s="22" t="n">
        <x:v>60</x:v>
      </x:c>
      <x:c r="F2160" s="22" t="n">
        <x:v>50610</x:v>
      </x:c>
      <x:c r="G2160" s="22" t="n">
        <x:f>IF(OR(E2160="",F2160=""),"",E2160*F2160)</x:f>
        <x:v>3036600</x:v>
      </x:c>
      <x:c r="H2160" s="36" t="n">
        <x:v>0.3176</x:v>
      </x:c>
      <x:c r="I2160" s="22" t="n">
        <x:f>IF(G2160="","",IF(ISNUMBER(H2160),G2160,""))</x:f>
        <x:v>3036600</x:v>
      </x:c>
      <x:c r="J2160" s="22" t="n">
        <x:f>IF(I2160="","",I2160*H2160)</x:f>
        <x:v>964424.16</x:v>
      </x:c>
      <x:c r="K2160" t="str">
        <x:f>IF(G2160="","MISSING OEWS",IF(ISNUMBER(H2160),"MATCHED","MISSING WHARTON"))</x:f>
        <x:v>MATCHED</x:v>
      </x:c>
    </x:row>
    <x:row r="2161">
      <x:c r="A2161" t="str">
        <x:v>44-45</x:v>
      </x:c>
      <x:c r="B2161" t="str">
        <x:v>Retail Trade</x:v>
      </x:c>
      <x:c r="C2161" t="str">
        <x:v>21-1015</x:v>
      </x:c>
      <x:c r="D2161" t="str">
        <x:v>Rehabilitation Counselors</x:v>
      </x:c>
      <x:c r="E2161" s="22" t="n">
        <x:v>260</x:v>
      </x:c>
      <x:c r="F2161" s="22" t="n">
        <x:v>52940</x:v>
      </x:c>
      <x:c r="G2161" s="22" t="n">
        <x:f>IF(OR(E2161="",F2161=""),"",E2161*F2161)</x:f>
        <x:v>13764400</x:v>
      </x:c>
      <x:c r="H2161" s="36" t="n">
        <x:v>0.2618</x:v>
      </x:c>
      <x:c r="I2161" s="22" t="n">
        <x:f>IF(G2161="","",IF(ISNUMBER(H2161),G2161,""))</x:f>
        <x:v>13764400</x:v>
      </x:c>
      <x:c r="J2161" s="22" t="n">
        <x:f>IF(I2161="","",I2161*H2161)</x:f>
        <x:v>3603519.9199999995</x:v>
      </x:c>
      <x:c r="K2161" t="str">
        <x:f>IF(G2161="","MISSING OEWS",IF(ISNUMBER(H2161),"MATCHED","MISSING WHARTON"))</x:f>
        <x:v>MATCHED</x:v>
      </x:c>
    </x:row>
    <x:row r="2162">
      <x:c r="A2162" t="str">
        <x:v>44-45</x:v>
      </x:c>
      <x:c r="B2162" t="str">
        <x:v>Retail Trade</x:v>
      </x:c>
      <x:c r="C2162" t="str">
        <x:v>21-1019</x:v>
      </x:c>
      <x:c r="D2162" t="str">
        <x:v>Counselors, All Other</x:v>
      </x:c>
      <x:c r="E2162" s="22"/>
      <x:c r="F2162" s="22" t="n">
        <x:v>61160</x:v>
      </x:c>
      <x:c r="G2162" s="22" t="str">
        <x:f>IF(OR(E2162="",F2162=""),"",E2162*F2162)</x:f>
      </x:c>
      <x:c r="H2162" s="36"/>
      <x:c r="I2162" s="22" t="str">
        <x:f>IF(G2162="","",IF(ISNUMBER(H2162),G2162,""))</x:f>
      </x:c>
      <x:c r="J2162" s="22" t="str">
        <x:f>IF(I2162="","",I2162*H2162)</x:f>
      </x:c>
      <x:c r="K2162" t="str">
        <x:f>IF(G2162="","MISSING OEWS",IF(ISNUMBER(H2162),"MATCHED","MISSING WHARTON"))</x:f>
        <x:v>MISSING OEWS</x:v>
      </x:c>
    </x:row>
    <x:row r="2163">
      <x:c r="A2163" t="str">
        <x:v>44-45</x:v>
      </x:c>
      <x:c r="B2163" t="str">
        <x:v>Retail Trade</x:v>
      </x:c>
      <x:c r="C2163" t="str">
        <x:v>21-1022</x:v>
      </x:c>
      <x:c r="D2163" t="str">
        <x:v>Healthcare Social Workers</x:v>
      </x:c>
      <x:c r="E2163" s="22" t="n">
        <x:v>210</x:v>
      </x:c>
      <x:c r="F2163" s="22" t="n">
        <x:v>60380</x:v>
      </x:c>
      <x:c r="G2163" s="22" t="n">
        <x:f>IF(OR(E2163="",F2163=""),"",E2163*F2163)</x:f>
        <x:v>12679800</x:v>
      </x:c>
      <x:c r="H2163" s="36" t="n">
        <x:v>0.2206</x:v>
      </x:c>
      <x:c r="I2163" s="22" t="n">
        <x:f>IF(G2163="","",IF(ISNUMBER(H2163),G2163,""))</x:f>
        <x:v>12679800</x:v>
      </x:c>
      <x:c r="J2163" s="22" t="n">
        <x:f>IF(I2163="","",I2163*H2163)</x:f>
        <x:v>2797163.88</x:v>
      </x:c>
      <x:c r="K2163" t="str">
        <x:f>IF(G2163="","MISSING OEWS",IF(ISNUMBER(H2163),"MATCHED","MISSING WHARTON"))</x:f>
        <x:v>MATCHED</x:v>
      </x:c>
    </x:row>
    <x:row r="2164">
      <x:c r="A2164" t="str">
        <x:v>44-45</x:v>
      </x:c>
      <x:c r="B2164" t="str">
        <x:v>Retail Trade</x:v>
      </x:c>
      <x:c r="C2164" t="str">
        <x:v>21-1091</x:v>
      </x:c>
      <x:c r="D2164" t="str">
        <x:v>Health Education Specialists</x:v>
      </x:c>
      <x:c r="E2164" s="22"/>
      <x:c r="F2164" s="22" t="n">
        <x:v>88050</x:v>
      </x:c>
      <x:c r="G2164" s="22" t="str">
        <x:f>IF(OR(E2164="",F2164=""),"",E2164*F2164)</x:f>
      </x:c>
      <x:c r="H2164" s="36" t="n">
        <x:v>0.5875</x:v>
      </x:c>
      <x:c r="I2164" s="22" t="str">
        <x:f>IF(G2164="","",IF(ISNUMBER(H2164),G2164,""))</x:f>
      </x:c>
      <x:c r="J2164" s="22" t="str">
        <x:f>IF(I2164="","",I2164*H2164)</x:f>
      </x:c>
      <x:c r="K2164" t="str">
        <x:f>IF(G2164="","MISSING OEWS",IF(ISNUMBER(H2164),"MATCHED","MISSING WHARTON"))</x:f>
        <x:v>MISSING OEWS</x:v>
      </x:c>
    </x:row>
    <x:row r="2165">
      <x:c r="A2165" t="str">
        <x:v>44-45</x:v>
      </x:c>
      <x:c r="B2165" t="str">
        <x:v>Retail Trade</x:v>
      </x:c>
      <x:c r="C2165" t="str">
        <x:v>21-1093</x:v>
      </x:c>
      <x:c r="D2165" t="str">
        <x:v>Social and Human Service Assistants</x:v>
      </x:c>
      <x:c r="E2165" s="22" t="n">
        <x:v>570</x:v>
      </x:c>
      <x:c r="F2165" s="22" t="n">
        <x:v>52770</x:v>
      </x:c>
      <x:c r="G2165" s="22" t="n">
        <x:f>IF(OR(E2165="",F2165=""),"",E2165*F2165)</x:f>
        <x:v>30078900</x:v>
      </x:c>
      <x:c r="H2165" s="36" t="n">
        <x:v>0.4</x:v>
      </x:c>
      <x:c r="I2165" s="22" t="n">
        <x:f>IF(G2165="","",IF(ISNUMBER(H2165),G2165,""))</x:f>
        <x:v>30078900</x:v>
      </x:c>
      <x:c r="J2165" s="22" t="n">
        <x:f>IF(I2165="","",I2165*H2165)</x:f>
        <x:v>12031560</x:v>
      </x:c>
      <x:c r="K2165" t="str">
        <x:f>IF(G2165="","MISSING OEWS",IF(ISNUMBER(H2165),"MATCHED","MISSING WHARTON"))</x:f>
        <x:v>MATCHED</x:v>
      </x:c>
    </x:row>
    <x:row r="2166">
      <x:c r="A2166" t="str">
        <x:v>44-45</x:v>
      </x:c>
      <x:c r="B2166" t="str">
        <x:v>Retail Trade</x:v>
      </x:c>
      <x:c r="C2166" t="str">
        <x:v>21-1099</x:v>
      </x:c>
      <x:c r="D2166" t="str">
        <x:v>Community and Social Service Specialists, All Other</x:v>
      </x:c>
      <x:c r="E2166" s="22" t="n">
        <x:v>150</x:v>
      </x:c>
      <x:c r="F2166" s="22" t="n">
        <x:v>45300</x:v>
      </x:c>
      <x:c r="G2166" s="22" t="n">
        <x:f>IF(OR(E2166="",F2166=""),"",E2166*F2166)</x:f>
        <x:v>6795000</x:v>
      </x:c>
      <x:c r="H2166" s="36"/>
      <x:c r="I2166" s="22" t="str">
        <x:f>IF(G2166="","",IF(ISNUMBER(H2166),G2166,""))</x:f>
      </x:c>
      <x:c r="J2166" s="22" t="str">
        <x:f>IF(I2166="","",I2166*H2166)</x:f>
      </x:c>
      <x:c r="K2166" t="str">
        <x:f>IF(G2166="","MISSING OEWS",IF(ISNUMBER(H2166),"MATCHED","MISSING WHARTON"))</x:f>
        <x:v>MISSING WHARTON</x:v>
      </x:c>
    </x:row>
    <x:row r="2167">
      <x:c r="A2167" t="str">
        <x:v>44-45</x:v>
      </x:c>
      <x:c r="B2167" t="str">
        <x:v>Retail Trade</x:v>
      </x:c>
      <x:c r="C2167" t="str">
        <x:v>23-1011</x:v>
      </x:c>
      <x:c r="D2167" t="str">
        <x:v>Lawyers</x:v>
      </x:c>
      <x:c r="E2167" s="22" t="n">
        <x:v>840</x:v>
      </x:c>
      <x:c r="F2167" s="22" t="n">
        <x:v>228940</x:v>
      </x:c>
      <x:c r="G2167" s="22" t="n">
        <x:f>IF(OR(E2167="",F2167=""),"",E2167*F2167)</x:f>
        <x:v>192309600</x:v>
      </x:c>
      <x:c r="H2167" s="36" t="n">
        <x:v>0.45</x:v>
      </x:c>
      <x:c r="I2167" s="22" t="n">
        <x:f>IF(G2167="","",IF(ISNUMBER(H2167),G2167,""))</x:f>
        <x:v>192309600</x:v>
      </x:c>
      <x:c r="J2167" s="22" t="n">
        <x:f>IF(I2167="","",I2167*H2167)</x:f>
        <x:v>86539320</x:v>
      </x:c>
      <x:c r="K2167" t="str">
        <x:f>IF(G2167="","MISSING OEWS",IF(ISNUMBER(H2167),"MATCHED","MISSING WHARTON"))</x:f>
        <x:v>MATCHED</x:v>
      </x:c>
    </x:row>
    <x:row r="2168">
      <x:c r="A2168" t="str">
        <x:v>44-45</x:v>
      </x:c>
      <x:c r="B2168" t="str">
        <x:v>Retail Trade</x:v>
      </x:c>
      <x:c r="C2168" t="str">
        <x:v>23-2011</x:v>
      </x:c>
      <x:c r="D2168" t="str">
        <x:v>Paralegals and Legal Assistants</x:v>
      </x:c>
      <x:c r="E2168" s="22" t="n">
        <x:v>170</x:v>
      </x:c>
      <x:c r="F2168" s="22" t="n">
        <x:v>81770</x:v>
      </x:c>
      <x:c r="G2168" s="22" t="n">
        <x:f>IF(OR(E2168="",F2168=""),"",E2168*F2168)</x:f>
        <x:v>13900900</x:v>
      </x:c>
      <x:c r="H2168" s="36" t="n">
        <x:v>0.5917</x:v>
      </x:c>
      <x:c r="I2168" s="22" t="n">
        <x:f>IF(G2168="","",IF(ISNUMBER(H2168),G2168,""))</x:f>
        <x:v>13900900</x:v>
      </x:c>
      <x:c r="J2168" s="22" t="n">
        <x:f>IF(I2168="","",I2168*H2168)</x:f>
        <x:v>8225162.53</x:v>
      </x:c>
      <x:c r="K2168" t="str">
        <x:f>IF(G2168="","MISSING OEWS",IF(ISNUMBER(H2168),"MATCHED","MISSING WHARTON"))</x:f>
        <x:v>MATCHED</x:v>
      </x:c>
    </x:row>
    <x:row r="2169">
      <x:c r="A2169" t="str">
        <x:v>44-45</x:v>
      </x:c>
      <x:c r="B2169" t="str">
        <x:v>Retail Trade</x:v>
      </x:c>
      <x:c r="C2169" t="str">
        <x:v>23-2093</x:v>
      </x:c>
      <x:c r="D2169" t="str">
        <x:v>Title Examiners, Abstractors, and Searchers</x:v>
      </x:c>
      <x:c r="E2169" s="22" t="n">
        <x:v>1510</x:v>
      </x:c>
      <x:c r="F2169" s="22" t="n">
        <x:v>46470</x:v>
      </x:c>
      <x:c r="G2169" s="22" t="n">
        <x:f>IF(OR(E2169="",F2169=""),"",E2169*F2169)</x:f>
        <x:v>70169700</x:v>
      </x:c>
      <x:c r="H2169" s="36" t="n">
        <x:v>0.8794</x:v>
      </x:c>
      <x:c r="I2169" s="22" t="n">
        <x:f>IF(G2169="","",IF(ISNUMBER(H2169),G2169,""))</x:f>
        <x:v>70169700</x:v>
      </x:c>
      <x:c r="J2169" s="22" t="n">
        <x:f>IF(I2169="","",I2169*H2169)</x:f>
        <x:v>61707234.18</x:v>
      </x:c>
      <x:c r="K2169" t="str">
        <x:f>IF(G2169="","MISSING OEWS",IF(ISNUMBER(H2169),"MATCHED","MISSING WHARTON"))</x:f>
        <x:v>MATCHED</x:v>
      </x:c>
    </x:row>
    <x:row r="2170">
      <x:c r="A2170" t="str">
        <x:v>44-45</x:v>
      </x:c>
      <x:c r="B2170" t="str">
        <x:v>Retail Trade</x:v>
      </x:c>
      <x:c r="C2170" t="str">
        <x:v>23-2099</x:v>
      </x:c>
      <x:c r="D2170" t="str">
        <x:v>Legal Support Workers, All Other</x:v>
      </x:c>
      <x:c r="E2170" s="22" t="n">
        <x:v>290</x:v>
      </x:c>
      <x:c r="F2170" s="22" t="n">
        <x:v>51760</x:v>
      </x:c>
      <x:c r="G2170" s="22" t="n">
        <x:f>IF(OR(E2170="",F2170=""),"",E2170*F2170)</x:f>
        <x:v>15010400</x:v>
      </x:c>
      <x:c r="H2170" s="36"/>
      <x:c r="I2170" s="22" t="str">
        <x:f>IF(G2170="","",IF(ISNUMBER(H2170),G2170,""))</x:f>
      </x:c>
      <x:c r="J2170" s="22" t="str">
        <x:f>IF(I2170="","",I2170*H2170)</x:f>
      </x:c>
      <x:c r="K2170" t="str">
        <x:f>IF(G2170="","MISSING OEWS",IF(ISNUMBER(H2170),"MATCHED","MISSING WHARTON"))</x:f>
        <x:v>MISSING WHARTON</x:v>
      </x:c>
    </x:row>
    <x:row r="2171">
      <x:c r="A2171" t="str">
        <x:v>44-45</x:v>
      </x:c>
      <x:c r="B2171" t="str">
        <x:v>Retail Trade</x:v>
      </x:c>
      <x:c r="C2171" t="str">
        <x:v>25-3021</x:v>
      </x:c>
      <x:c r="D2171" t="str">
        <x:v>Self-Enrichment Teachers</x:v>
      </x:c>
      <x:c r="E2171" s="22" t="n">
        <x:v>10310</x:v>
      </x:c>
      <x:c r="F2171" s="22" t="n">
        <x:v>54220</x:v>
      </x:c>
      <x:c r="G2171" s="22" t="n">
        <x:f>IF(OR(E2171="",F2171=""),"",E2171*F2171)</x:f>
        <x:v>559008200</x:v>
      </x:c>
      <x:c r="H2171" s="36" t="n">
        <x:v>0.33</x:v>
      </x:c>
      <x:c r="I2171" s="22" t="n">
        <x:f>IF(G2171="","",IF(ISNUMBER(H2171),G2171,""))</x:f>
        <x:v>559008200</x:v>
      </x:c>
      <x:c r="J2171" s="22" t="n">
        <x:f>IF(I2171="","",I2171*H2171)</x:f>
        <x:v>184472706</x:v>
      </x:c>
      <x:c r="K2171" t="str">
        <x:f>IF(G2171="","MISSING OEWS",IF(ISNUMBER(H2171),"MATCHED","MISSING WHARTON"))</x:f>
        <x:v>MATCHED</x:v>
      </x:c>
    </x:row>
    <x:row r="2172">
      <x:c r="A2172" t="str">
        <x:v>44-45</x:v>
      </x:c>
      <x:c r="B2172" t="str">
        <x:v>Retail Trade</x:v>
      </x:c>
      <x:c r="C2172" t="str">
        <x:v>25-3041</x:v>
      </x:c>
      <x:c r="D2172" t="str">
        <x:v>Tutors</x:v>
      </x:c>
      <x:c r="E2172" s="22"/>
      <x:c r="F2172" s="22" t="n">
        <x:v>31880</x:v>
      </x:c>
      <x:c r="G2172" s="22" t="str">
        <x:f>IF(OR(E2172="",F2172=""),"",E2172*F2172)</x:f>
      </x:c>
      <x:c r="H2172" s="36" t="n">
        <x:v>0.39740000000000003</x:v>
      </x:c>
      <x:c r="I2172" s="22" t="str">
        <x:f>IF(G2172="","",IF(ISNUMBER(H2172),G2172,""))</x:f>
      </x:c>
      <x:c r="J2172" s="22" t="str">
        <x:f>IF(I2172="","",I2172*H2172)</x:f>
      </x:c>
      <x:c r="K2172" t="str">
        <x:f>IF(G2172="","MISSING OEWS",IF(ISNUMBER(H2172),"MATCHED","MISSING WHARTON"))</x:f>
        <x:v>MISSING OEWS</x:v>
      </x:c>
    </x:row>
    <x:row r="2173">
      <x:c r="A2173" t="str">
        <x:v>44-45</x:v>
      </x:c>
      <x:c r="B2173" t="str">
        <x:v>Retail Trade</x:v>
      </x:c>
      <x:c r="C2173" t="str">
        <x:v>25-4011</x:v>
      </x:c>
      <x:c r="D2173" t="str">
        <x:v>Archivists</x:v>
      </x:c>
      <x:c r="E2173" s="22" t="n">
        <x:v>160</x:v>
      </x:c>
      <x:c r="F2173" s="22" t="n">
        <x:v>96530</x:v>
      </x:c>
      <x:c r="G2173" s="22" t="n">
        <x:f>IF(OR(E2173="",F2173=""),"",E2173*F2173)</x:f>
        <x:v>15444800</x:v>
      </x:c>
      <x:c r="H2173" s="36" t="n">
        <x:v>0.4154</x:v>
      </x:c>
      <x:c r="I2173" s="22" t="n">
        <x:f>IF(G2173="","",IF(ISNUMBER(H2173),G2173,""))</x:f>
        <x:v>15444800</x:v>
      </x:c>
      <x:c r="J2173" s="22" t="n">
        <x:f>IF(I2173="","",I2173*H2173)</x:f>
        <x:v>6415769.92</x:v>
      </x:c>
      <x:c r="K2173" t="str">
        <x:f>IF(G2173="","MISSING OEWS",IF(ISNUMBER(H2173),"MATCHED","MISSING WHARTON"))</x:f>
        <x:v>MATCHED</x:v>
      </x:c>
    </x:row>
    <x:row r="2174">
      <x:c r="A2174" t="str">
        <x:v>44-45</x:v>
      </x:c>
      <x:c r="B2174" t="str">
        <x:v>Retail Trade</x:v>
      </x:c>
      <x:c r="C2174" t="str">
        <x:v>25-4012</x:v>
      </x:c>
      <x:c r="D2174" t="str">
        <x:v>Curators</x:v>
      </x:c>
      <x:c r="E2174" s="22" t="n">
        <x:v>80</x:v>
      </x:c>
      <x:c r="F2174" s="22" t="n">
        <x:v>57020</x:v>
      </x:c>
      <x:c r="G2174" s="22" t="n">
        <x:f>IF(OR(E2174="",F2174=""),"",E2174*F2174)</x:f>
        <x:v>4561600</x:v>
      </x:c>
      <x:c r="H2174" s="36" t="n">
        <x:v>0.2833</x:v>
      </x:c>
      <x:c r="I2174" s="22" t="n">
        <x:f>IF(G2174="","",IF(ISNUMBER(H2174),G2174,""))</x:f>
        <x:v>4561600</x:v>
      </x:c>
      <x:c r="J2174" s="22" t="n">
        <x:f>IF(I2174="","",I2174*H2174)</x:f>
        <x:v>1292301.28</x:v>
      </x:c>
      <x:c r="K2174" t="str">
        <x:f>IF(G2174="","MISSING OEWS",IF(ISNUMBER(H2174),"MATCHED","MISSING WHARTON"))</x:f>
        <x:v>MATCHED</x:v>
      </x:c>
    </x:row>
    <x:row r="2175">
      <x:c r="A2175" t="str">
        <x:v>44-45</x:v>
      </x:c>
      <x:c r="B2175" t="str">
        <x:v>Retail Trade</x:v>
      </x:c>
      <x:c r="C2175" t="str">
        <x:v>25-4013</x:v>
      </x:c>
      <x:c r="D2175" t="str">
        <x:v>Museum Technicians and Conservators</x:v>
      </x:c>
      <x:c r="E2175" s="22"/>
      <x:c r="F2175" s="22" t="n">
        <x:v>66270</x:v>
      </x:c>
      <x:c r="G2175" s="22" t="str">
        <x:f>IF(OR(E2175="",F2175=""),"",E2175*F2175)</x:f>
      </x:c>
      <x:c r="H2175" s="36" t="n">
        <x:v>0.1808</x:v>
      </x:c>
      <x:c r="I2175" s="22" t="str">
        <x:f>IF(G2175="","",IF(ISNUMBER(H2175),G2175,""))</x:f>
      </x:c>
      <x:c r="J2175" s="22" t="str">
        <x:f>IF(I2175="","",I2175*H2175)</x:f>
      </x:c>
      <x:c r="K2175" t="str">
        <x:f>IF(G2175="","MISSING OEWS",IF(ISNUMBER(H2175),"MATCHED","MISSING WHARTON"))</x:f>
        <x:v>MISSING OEWS</x:v>
      </x:c>
    </x:row>
    <x:row r="2176">
      <x:c r="A2176" t="str">
        <x:v>44-45</x:v>
      </x:c>
      <x:c r="B2176" t="str">
        <x:v>Retail Trade</x:v>
      </x:c>
      <x:c r="C2176" t="str">
        <x:v>25-4022</x:v>
      </x:c>
      <x:c r="D2176" t="str">
        <x:v>Librarians and Media Collections Specialists</x:v>
      </x:c>
      <x:c r="E2176" s="22" t="n">
        <x:v>30</x:v>
      </x:c>
      <x:c r="F2176" s="22" t="n">
        <x:v>63940</x:v>
      </x:c>
      <x:c r="G2176" s="22" t="n">
        <x:f>IF(OR(E2176="",F2176=""),"",E2176*F2176)</x:f>
        <x:v>1918200</x:v>
      </x:c>
      <x:c r="H2176" s="36" t="n">
        <x:v>0.4167</x:v>
      </x:c>
      <x:c r="I2176" s="22" t="n">
        <x:f>IF(G2176="","",IF(ISNUMBER(H2176),G2176,""))</x:f>
        <x:v>1918200</x:v>
      </x:c>
      <x:c r="J2176" s="22" t="n">
        <x:f>IF(I2176="","",I2176*H2176)</x:f>
        <x:v>799313.9400000001</x:v>
      </x:c>
      <x:c r="K2176" t="str">
        <x:f>IF(G2176="","MISSING OEWS",IF(ISNUMBER(H2176),"MATCHED","MISSING WHARTON"))</x:f>
        <x:v>MATCHED</x:v>
      </x:c>
    </x:row>
    <x:row r="2177">
      <x:c r="A2177" t="str">
        <x:v>44-45</x:v>
      </x:c>
      <x:c r="B2177" t="str">
        <x:v>Retail Trade</x:v>
      </x:c>
      <x:c r="C2177" t="str">
        <x:v>27-1011</x:v>
      </x:c>
      <x:c r="D2177" t="str">
        <x:v>Art Directors</x:v>
      </x:c>
      <x:c r="E2177" s="22" t="n">
        <x:v>1650</x:v>
      </x:c>
      <x:c r="F2177" s="22" t="n">
        <x:v>140100</x:v>
      </x:c>
      <x:c r="G2177" s="22" t="n">
        <x:f>IF(OR(E2177="",F2177=""),"",E2177*F2177)</x:f>
        <x:v>231165000</x:v>
      </x:c>
      <x:c r="H2177" s="36" t="n">
        <x:v>0.3688</x:v>
      </x:c>
      <x:c r="I2177" s="22" t="n">
        <x:f>IF(G2177="","",IF(ISNUMBER(H2177),G2177,""))</x:f>
        <x:v>231165000</x:v>
      </x:c>
      <x:c r="J2177" s="22" t="n">
        <x:f>IF(I2177="","",I2177*H2177)</x:f>
        <x:v>85253652</x:v>
      </x:c>
      <x:c r="K2177" t="str">
        <x:f>IF(G2177="","MISSING OEWS",IF(ISNUMBER(H2177),"MATCHED","MISSING WHARTON"))</x:f>
        <x:v>MATCHED</x:v>
      </x:c>
    </x:row>
    <x:row r="2178">
      <x:c r="A2178" t="str">
        <x:v>44-45</x:v>
      </x:c>
      <x:c r="B2178" t="str">
        <x:v>Retail Trade</x:v>
      </x:c>
      <x:c r="C2178" t="str">
        <x:v>27-1012</x:v>
      </x:c>
      <x:c r="D2178" t="str">
        <x:v>Craft Artists</x:v>
      </x:c>
      <x:c r="E2178" s="22" t="n">
        <x:v>1060</x:v>
      </x:c>
      <x:c r="F2178" s="22" t="n">
        <x:v>45800</x:v>
      </x:c>
      <x:c r="G2178" s="22" t="n">
        <x:f>IF(OR(E2178="",F2178=""),"",E2178*F2178)</x:f>
        <x:v>48548000</x:v>
      </x:c>
      <x:c r="H2178" s="36" t="n">
        <x:v>0.22</x:v>
      </x:c>
      <x:c r="I2178" s="22" t="n">
        <x:f>IF(G2178="","",IF(ISNUMBER(H2178),G2178,""))</x:f>
        <x:v>48548000</x:v>
      </x:c>
      <x:c r="J2178" s="22" t="n">
        <x:f>IF(I2178="","",I2178*H2178)</x:f>
        <x:v>10680560</x:v>
      </x:c>
      <x:c r="K2178" t="str">
        <x:f>IF(G2178="","MISSING OEWS",IF(ISNUMBER(H2178),"MATCHED","MISSING WHARTON"))</x:f>
        <x:v>MATCHED</x:v>
      </x:c>
    </x:row>
    <x:row r="2179">
      <x:c r="A2179" t="str">
        <x:v>44-45</x:v>
      </x:c>
      <x:c r="B2179" t="str">
        <x:v>Retail Trade</x:v>
      </x:c>
      <x:c r="C2179" t="str">
        <x:v>27-1013</x:v>
      </x:c>
      <x:c r="D2179" t="str">
        <x:v>Fine Artists, Including Painters, Sculptors, and Illustrators</x:v>
      </x:c>
      <x:c r="E2179" s="22" t="n">
        <x:v>880</x:v>
      </x:c>
      <x:c r="F2179" s="22" t="n">
        <x:v>63620</x:v>
      </x:c>
      <x:c r="G2179" s="22" t="n">
        <x:f>IF(OR(E2179="",F2179=""),"",E2179*F2179)</x:f>
        <x:v>55985600</x:v>
      </x:c>
      <x:c r="H2179" s="36" t="n">
        <x:v>0.2281</x:v>
      </x:c>
      <x:c r="I2179" s="22" t="n">
        <x:f>IF(G2179="","",IF(ISNUMBER(H2179),G2179,""))</x:f>
        <x:v>55985600</x:v>
      </x:c>
      <x:c r="J2179" s="22" t="n">
        <x:f>IF(I2179="","",I2179*H2179)</x:f>
        <x:v>12770315.36</x:v>
      </x:c>
      <x:c r="K2179" t="str">
        <x:f>IF(G2179="","MISSING OEWS",IF(ISNUMBER(H2179),"MATCHED","MISSING WHARTON"))</x:f>
        <x:v>MATCHED</x:v>
      </x:c>
    </x:row>
    <x:row r="2180">
      <x:c r="A2180" t="str">
        <x:v>44-45</x:v>
      </x:c>
      <x:c r="B2180" t="str">
        <x:v>Retail Trade</x:v>
      </x:c>
      <x:c r="C2180" t="str">
        <x:v>27-1014</x:v>
      </x:c>
      <x:c r="D2180" t="str">
        <x:v>Special Effects Artists and Animators</x:v>
      </x:c>
      <x:c r="E2180" s="22"/>
      <x:c r="F2180" s="22" t="n">
        <x:v>62880</x:v>
      </x:c>
      <x:c r="G2180" s="22" t="str">
        <x:f>IF(OR(E2180="",F2180=""),"",E2180*F2180)</x:f>
      </x:c>
      <x:c r="H2180" s="36" t="n">
        <x:v>0.7071</x:v>
      </x:c>
      <x:c r="I2180" s="22" t="str">
        <x:f>IF(G2180="","",IF(ISNUMBER(H2180),G2180,""))</x:f>
      </x:c>
      <x:c r="J2180" s="22" t="str">
        <x:f>IF(I2180="","",I2180*H2180)</x:f>
      </x:c>
      <x:c r="K2180" t="str">
        <x:f>IF(G2180="","MISSING OEWS",IF(ISNUMBER(H2180),"MATCHED","MISSING WHARTON"))</x:f>
        <x:v>MISSING OEWS</x:v>
      </x:c>
    </x:row>
    <x:row r="2181">
      <x:c r="A2181" t="str">
        <x:v>44-45</x:v>
      </x:c>
      <x:c r="B2181" t="str">
        <x:v>Retail Trade</x:v>
      </x:c>
      <x:c r="C2181" t="str">
        <x:v>27-1019</x:v>
      </x:c>
      <x:c r="D2181" t="str">
        <x:v>Artists and Related Workers, All Other</x:v>
      </x:c>
      <x:c r="E2181" s="22" t="n">
        <x:v>310</x:v>
      </x:c>
      <x:c r="F2181" s="22" t="n">
        <x:v>39730</x:v>
      </x:c>
      <x:c r="G2181" s="22" t="n">
        <x:f>IF(OR(E2181="",F2181=""),"",E2181*F2181)</x:f>
        <x:v>12316300</x:v>
      </x:c>
      <x:c r="H2181" s="36"/>
      <x:c r="I2181" s="22" t="str">
        <x:f>IF(G2181="","",IF(ISNUMBER(H2181),G2181,""))</x:f>
      </x:c>
      <x:c r="J2181" s="22" t="str">
        <x:f>IF(I2181="","",I2181*H2181)</x:f>
      </x:c>
      <x:c r="K2181" t="str">
        <x:f>IF(G2181="","MISSING OEWS",IF(ISNUMBER(H2181),"MATCHED","MISSING WHARTON"))</x:f>
        <x:v>MISSING WHARTON</x:v>
      </x:c>
    </x:row>
    <x:row r="2182">
      <x:c r="A2182" t="str">
        <x:v>44-45</x:v>
      </x:c>
      <x:c r="B2182" t="str">
        <x:v>Retail Trade</x:v>
      </x:c>
      <x:c r="C2182" t="str">
        <x:v>27-1021</x:v>
      </x:c>
      <x:c r="D2182" t="str">
        <x:v>Commercial and Industrial Designers</x:v>
      </x:c>
      <x:c r="E2182" s="22" t="n">
        <x:v>1610</x:v>
      </x:c>
      <x:c r="F2182" s="22" t="n">
        <x:v>72400</x:v>
      </x:c>
      <x:c r="G2182" s="22" t="n">
        <x:f>IF(OR(E2182="",F2182=""),"",E2182*F2182)</x:f>
        <x:v>116564000</x:v>
      </x:c>
      <x:c r="H2182" s="36" t="n">
        <x:v>0.3029</x:v>
      </x:c>
      <x:c r="I2182" s="22" t="n">
        <x:f>IF(G2182="","",IF(ISNUMBER(H2182),G2182,""))</x:f>
        <x:v>116564000</x:v>
      </x:c>
      <x:c r="J2182" s="22" t="n">
        <x:f>IF(I2182="","",I2182*H2182)</x:f>
        <x:v>35307235.6</x:v>
      </x:c>
      <x:c r="K2182" t="str">
        <x:f>IF(G2182="","MISSING OEWS",IF(ISNUMBER(H2182),"MATCHED","MISSING WHARTON"))</x:f>
        <x:v>MATCHED</x:v>
      </x:c>
    </x:row>
    <x:row r="2183">
      <x:c r="A2183" t="str">
        <x:v>44-45</x:v>
      </x:c>
      <x:c r="B2183" t="str">
        <x:v>Retail Trade</x:v>
      </x:c>
      <x:c r="C2183" t="str">
        <x:v>27-1022</x:v>
      </x:c>
      <x:c r="D2183" t="str">
        <x:v>Fashion Designers</x:v>
      </x:c>
      <x:c r="E2183" s="22" t="n">
        <x:v>6500</x:v>
      </x:c>
      <x:c r="F2183" s="22" t="n">
        <x:v>65140</x:v>
      </x:c>
      <x:c r="G2183" s="22" t="n">
        <x:f>IF(OR(E2183="",F2183=""),"",E2183*F2183)</x:f>
        <x:v>423410000</x:v>
      </x:c>
      <x:c r="H2183" s="36" t="n">
        <x:v>0.1875</x:v>
      </x:c>
      <x:c r="I2183" s="22" t="n">
        <x:f>IF(G2183="","",IF(ISNUMBER(H2183),G2183,""))</x:f>
        <x:v>423410000</x:v>
      </x:c>
      <x:c r="J2183" s="22" t="n">
        <x:f>IF(I2183="","",I2183*H2183)</x:f>
        <x:v>79389375</x:v>
      </x:c>
      <x:c r="K2183" t="str">
        <x:f>IF(G2183="","MISSING OEWS",IF(ISNUMBER(H2183),"MATCHED","MISSING WHARTON"))</x:f>
        <x:v>MATCHED</x:v>
      </x:c>
    </x:row>
    <x:row r="2184">
      <x:c r="A2184" t="str">
        <x:v>44-45</x:v>
      </x:c>
      <x:c r="B2184" t="str">
        <x:v>Retail Trade</x:v>
      </x:c>
      <x:c r="C2184" t="str">
        <x:v>27-1023</x:v>
      </x:c>
      <x:c r="D2184" t="str">
        <x:v>Floral Designers</x:v>
      </x:c>
      <x:c r="E2184" s="22" t="n">
        <x:v>36330</x:v>
      </x:c>
      <x:c r="F2184" s="22" t="n">
        <x:v>39240</x:v>
      </x:c>
      <x:c r="G2184" s="22" t="n">
        <x:f>IF(OR(E2184="",F2184=""),"",E2184*F2184)</x:f>
        <x:v>1425589200</x:v>
      </x:c>
      <x:c r="H2184" s="36" t="n">
        <x:v>0.1188</x:v>
      </x:c>
      <x:c r="I2184" s="22" t="n">
        <x:f>IF(G2184="","",IF(ISNUMBER(H2184),G2184,""))</x:f>
        <x:v>1425589200</x:v>
      </x:c>
      <x:c r="J2184" s="22" t="n">
        <x:f>IF(I2184="","",I2184*H2184)</x:f>
        <x:v>169359996.96</x:v>
      </x:c>
      <x:c r="K2184" t="str">
        <x:f>IF(G2184="","MISSING OEWS",IF(ISNUMBER(H2184),"MATCHED","MISSING WHARTON"))</x:f>
        <x:v>MATCHED</x:v>
      </x:c>
    </x:row>
    <x:row r="2185">
      <x:c r="A2185" t="str">
        <x:v>44-45</x:v>
      </x:c>
      <x:c r="B2185" t="str">
        <x:v>Retail Trade</x:v>
      </x:c>
      <x:c r="C2185" t="str">
        <x:v>27-1024</x:v>
      </x:c>
      <x:c r="D2185" t="str">
        <x:v>Graphic Designers</x:v>
      </x:c>
      <x:c r="E2185" s="22" t="n">
        <x:v>8360</x:v>
      </x:c>
      <x:c r="F2185" s="22" t="n">
        <x:v>59230</x:v>
      </x:c>
      <x:c r="G2185" s="22" t="n">
        <x:f>IF(OR(E2185="",F2185=""),"",E2185*F2185)</x:f>
        <x:v>495162800</x:v>
      </x:c>
      <x:c r="H2185" s="36" t="n">
        <x:v>0.7375</x:v>
      </x:c>
      <x:c r="I2185" s="22" t="n">
        <x:f>IF(G2185="","",IF(ISNUMBER(H2185),G2185,""))</x:f>
        <x:v>495162800</x:v>
      </x:c>
      <x:c r="J2185" s="22" t="n">
        <x:f>IF(I2185="","",I2185*H2185)</x:f>
        <x:v>365182565</x:v>
      </x:c>
      <x:c r="K2185" t="str">
        <x:f>IF(G2185="","MISSING OEWS",IF(ISNUMBER(H2185),"MATCHED","MISSING WHARTON"))</x:f>
        <x:v>MATCHED</x:v>
      </x:c>
    </x:row>
    <x:row r="2186">
      <x:c r="A2186" t="str">
        <x:v>44-45</x:v>
      </x:c>
      <x:c r="B2186" t="str">
        <x:v>Retail Trade</x:v>
      </x:c>
      <x:c r="C2186" t="str">
        <x:v>27-1025</x:v>
      </x:c>
      <x:c r="D2186" t="str">
        <x:v>Interior Designers</x:v>
      </x:c>
      <x:c r="E2186" s="22" t="n">
        <x:v>11920</x:v>
      </x:c>
      <x:c r="F2186" s="22" t="n">
        <x:v>58260</x:v>
      </x:c>
      <x:c r="G2186" s="22" t="n">
        <x:f>IF(OR(E2186="",F2186=""),"",E2186*F2186)</x:f>
        <x:v>694459200</x:v>
      </x:c>
      <x:c r="H2186" s="36" t="n">
        <x:v>0.31329999999999997</x:v>
      </x:c>
      <x:c r="I2186" s="22" t="n">
        <x:f>IF(G2186="","",IF(ISNUMBER(H2186),G2186,""))</x:f>
        <x:v>694459200</x:v>
      </x:c>
      <x:c r="J2186" s="22" t="n">
        <x:f>IF(I2186="","",I2186*H2186)</x:f>
        <x:v>217574067.35999998</x:v>
      </x:c>
      <x:c r="K2186" t="str">
        <x:f>IF(G2186="","MISSING OEWS",IF(ISNUMBER(H2186),"MATCHED","MISSING WHARTON"))</x:f>
        <x:v>MATCHED</x:v>
      </x:c>
    </x:row>
    <x:row r="2187">
      <x:c r="A2187" t="str">
        <x:v>44-45</x:v>
      </x:c>
      <x:c r="B2187" t="str">
        <x:v>Retail Trade</x:v>
      </x:c>
      <x:c r="C2187" t="str">
        <x:v>27-1026</x:v>
      </x:c>
      <x:c r="D2187" t="str">
        <x:v>Merchandise Displayers and Window Trimmers</x:v>
      </x:c>
      <x:c r="E2187" s="22" t="n">
        <x:v>57770</x:v>
      </x:c>
      <x:c r="F2187" s="22" t="n">
        <x:v>43180</x:v>
      </x:c>
      <x:c r="G2187" s="22" t="n">
        <x:f>IF(OR(E2187="",F2187=""),"",E2187*F2187)</x:f>
        <x:v>2494508600</x:v>
      </x:c>
      <x:c r="H2187" s="36" t="n">
        <x:v>0.038</x:v>
      </x:c>
      <x:c r="I2187" s="22" t="n">
        <x:f>IF(G2187="","",IF(ISNUMBER(H2187),G2187,""))</x:f>
        <x:v>2494508600</x:v>
      </x:c>
      <x:c r="J2187" s="22" t="n">
        <x:f>IF(I2187="","",I2187*H2187)</x:f>
        <x:v>94791326.8</x:v>
      </x:c>
      <x:c r="K2187" t="str">
        <x:f>IF(G2187="","MISSING OEWS",IF(ISNUMBER(H2187),"MATCHED","MISSING WHARTON"))</x:f>
        <x:v>MATCHED</x:v>
      </x:c>
    </x:row>
    <x:row r="2188">
      <x:c r="A2188" t="str">
        <x:v>44-45</x:v>
      </x:c>
      <x:c r="B2188" t="str">
        <x:v>Retail Trade</x:v>
      </x:c>
      <x:c r="C2188" t="str">
        <x:v>27-1029</x:v>
      </x:c>
      <x:c r="D2188" t="str">
        <x:v>Designers, All Other</x:v>
      </x:c>
      <x:c r="E2188" s="22" t="n">
        <x:v>760</x:v>
      </x:c>
      <x:c r="F2188" s="22" t="n">
        <x:v>64930</x:v>
      </x:c>
      <x:c r="G2188" s="22" t="n">
        <x:f>IF(OR(E2188="",F2188=""),"",E2188*F2188)</x:f>
        <x:v>49346800</x:v>
      </x:c>
      <x:c r="H2188" s="36"/>
      <x:c r="I2188" s="22" t="str">
        <x:f>IF(G2188="","",IF(ISNUMBER(H2188),G2188,""))</x:f>
      </x:c>
      <x:c r="J2188" s="22" t="str">
        <x:f>IF(I2188="","",I2188*H2188)</x:f>
      </x:c>
      <x:c r="K2188" t="str">
        <x:f>IF(G2188="","MISSING OEWS",IF(ISNUMBER(H2188),"MATCHED","MISSING WHARTON"))</x:f>
        <x:v>MISSING WHARTON</x:v>
      </x:c>
    </x:row>
    <x:row r="2189">
      <x:c r="A2189" t="str">
        <x:v>44-45</x:v>
      </x:c>
      <x:c r="B2189" t="str">
        <x:v>Retail Trade</x:v>
      </x:c>
      <x:c r="C2189" t="str">
        <x:v>27-2011</x:v>
      </x:c>
      <x:c r="D2189" t="str">
        <x:v>Actors</x:v>
      </x:c>
      <x:c r="E2189" s="22"/>
      <x:c r="F2189" s="22"/>
      <x:c r="G2189" s="22" t="str">
        <x:f>IF(OR(E2189="",F2189=""),"",E2189*F2189)</x:f>
      </x:c>
      <x:c r="H2189" s="36" t="n">
        <x:v>0.1</x:v>
      </x:c>
      <x:c r="I2189" s="22" t="str">
        <x:f>IF(G2189="","",IF(ISNUMBER(H2189),G2189,""))</x:f>
      </x:c>
      <x:c r="J2189" s="22" t="str">
        <x:f>IF(I2189="","",I2189*H2189)</x:f>
      </x:c>
      <x:c r="K2189" t="str">
        <x:f>IF(G2189="","MISSING OEWS",IF(ISNUMBER(H2189),"MATCHED","MISSING WHARTON"))</x:f>
        <x:v>MISSING OEWS</x:v>
      </x:c>
    </x:row>
    <x:row r="2190">
      <x:c r="A2190" t="str">
        <x:v>44-45</x:v>
      </x:c>
      <x:c r="B2190" t="str">
        <x:v>Retail Trade</x:v>
      </x:c>
      <x:c r="C2190" t="str">
        <x:v>27-2012</x:v>
      </x:c>
      <x:c r="D2190" t="str">
        <x:v>Producers and Directors</x:v>
      </x:c>
      <x:c r="E2190" s="22" t="n">
        <x:v>270</x:v>
      </x:c>
      <x:c r="F2190" s="22" t="n">
        <x:v>110990</x:v>
      </x:c>
      <x:c r="G2190" s="22" t="n">
        <x:f>IF(OR(E2190="",F2190=""),"",E2190*F2190)</x:f>
        <x:v>29967300</x:v>
      </x:c>
      <x:c r="H2190" s="36" t="n">
        <x:v>0.34630000000000005</x:v>
      </x:c>
      <x:c r="I2190" s="22" t="n">
        <x:f>IF(G2190="","",IF(ISNUMBER(H2190),G2190,""))</x:f>
        <x:v>29967300</x:v>
      </x:c>
      <x:c r="J2190" s="22" t="n">
        <x:f>IF(I2190="","",I2190*H2190)</x:f>
        <x:v>10377675.990000002</x:v>
      </x:c>
      <x:c r="K2190" t="str">
        <x:f>IF(G2190="","MISSING OEWS",IF(ISNUMBER(H2190),"MATCHED","MISSING WHARTON"))</x:f>
        <x:v>MATCHED</x:v>
      </x:c>
    </x:row>
    <x:row r="2191">
      <x:c r="A2191" t="str">
        <x:v>44-45</x:v>
      </x:c>
      <x:c r="B2191" t="str">
        <x:v>Retail Trade</x:v>
      </x:c>
      <x:c r="C2191" t="str">
        <x:v>27-2022</x:v>
      </x:c>
      <x:c r="D2191" t="str">
        <x:v>Coaches and Scouts</x:v>
      </x:c>
      <x:c r="E2191" s="22" t="n">
        <x:v>100</x:v>
      </x:c>
      <x:c r="F2191" s="22"/>
      <x:c r="G2191" s="22" t="str">
        <x:f>IF(OR(E2191="",F2191=""),"",E2191*F2191)</x:f>
      </x:c>
      <x:c r="H2191" s="36" t="n">
        <x:v>0.2018</x:v>
      </x:c>
      <x:c r="I2191" s="22" t="str">
        <x:f>IF(G2191="","",IF(ISNUMBER(H2191),G2191,""))</x:f>
      </x:c>
      <x:c r="J2191" s="22" t="str">
        <x:f>IF(I2191="","",I2191*H2191)</x:f>
      </x:c>
      <x:c r="K2191" t="str">
        <x:f>IF(G2191="","MISSING OEWS",IF(ISNUMBER(H2191),"MATCHED","MISSING WHARTON"))</x:f>
        <x:v>MISSING OEWS</x:v>
      </x:c>
    </x:row>
    <x:row r="2192">
      <x:c r="A2192" t="str">
        <x:v>44-45</x:v>
      </x:c>
      <x:c r="B2192" t="str">
        <x:v>Retail Trade</x:v>
      </x:c>
      <x:c r="C2192" t="str">
        <x:v>27-2042</x:v>
      </x:c>
      <x:c r="D2192" t="str">
        <x:v>Musicians and Singers</x:v>
      </x:c>
      <x:c r="E2192" s="22" t="n">
        <x:v>150</x:v>
      </x:c>
      <x:c r="F2192" s="22"/>
      <x:c r="G2192" s="22" t="str">
        <x:f>IF(OR(E2192="",F2192=""),"",E2192*F2192)</x:f>
      </x:c>
      <x:c r="H2192" s="36" t="n">
        <x:v>0.17329999999999998</x:v>
      </x:c>
      <x:c r="I2192" s="22" t="str">
        <x:f>IF(G2192="","",IF(ISNUMBER(H2192),G2192,""))</x:f>
      </x:c>
      <x:c r="J2192" s="22" t="str">
        <x:f>IF(I2192="","",I2192*H2192)</x:f>
      </x:c>
      <x:c r="K2192" t="str">
        <x:f>IF(G2192="","MISSING OEWS",IF(ISNUMBER(H2192),"MATCHED","MISSING WHARTON"))</x:f>
        <x:v>MISSING OEWS</x:v>
      </x:c>
    </x:row>
    <x:row r="2193">
      <x:c r="A2193" t="str">
        <x:v>44-45</x:v>
      </x:c>
      <x:c r="B2193" t="str">
        <x:v>Retail Trade</x:v>
      </x:c>
      <x:c r="C2193" t="str">
        <x:v>27-3011</x:v>
      </x:c>
      <x:c r="D2193" t="str">
        <x:v>Broadcast Announcers and Radio Disc Jockeys</x:v>
      </x:c>
      <x:c r="E2193" s="22"/>
      <x:c r="F2193" s="22" t="n">
        <x:v>110550</x:v>
      </x:c>
      <x:c r="G2193" s="22" t="str">
        <x:f>IF(OR(E2193="",F2193=""),"",E2193*F2193)</x:f>
      </x:c>
      <x:c r="H2193" s="36" t="n">
        <x:v>0.7021</x:v>
      </x:c>
      <x:c r="I2193" s="22" t="str">
        <x:f>IF(G2193="","",IF(ISNUMBER(H2193),G2193,""))</x:f>
      </x:c>
      <x:c r="J2193" s="22" t="str">
        <x:f>IF(I2193="","",I2193*H2193)</x:f>
      </x:c>
      <x:c r="K2193" t="str">
        <x:f>IF(G2193="","MISSING OEWS",IF(ISNUMBER(H2193),"MATCHED","MISSING WHARTON"))</x:f>
        <x:v>MISSING OEWS</x:v>
      </x:c>
    </x:row>
    <x:row r="2194">
      <x:c r="A2194" t="str">
        <x:v>44-45</x:v>
      </x:c>
      <x:c r="B2194" t="str">
        <x:v>Retail Trade</x:v>
      </x:c>
      <x:c r="C2194" t="str">
        <x:v>27-3031</x:v>
      </x:c>
      <x:c r="D2194" t="str">
        <x:v>Public Relations Specialists</x:v>
      </x:c>
      <x:c r="E2194" s="22" t="n">
        <x:v>6880</x:v>
      </x:c>
      <x:c r="F2194" s="22" t="n">
        <x:v>57580</x:v>
      </x:c>
      <x:c r="G2194" s="22" t="n">
        <x:f>IF(OR(E2194="",F2194=""),"",E2194*F2194)</x:f>
        <x:v>396150400</x:v>
      </x:c>
      <x:c r="H2194" s="36" t="n">
        <x:v>0.575</x:v>
      </x:c>
      <x:c r="I2194" s="22" t="n">
        <x:f>IF(G2194="","",IF(ISNUMBER(H2194),G2194,""))</x:f>
        <x:v>396150400</x:v>
      </x:c>
      <x:c r="J2194" s="22" t="n">
        <x:f>IF(I2194="","",I2194*H2194)</x:f>
        <x:v>227786479.99999997</x:v>
      </x:c>
      <x:c r="K2194" t="str">
        <x:f>IF(G2194="","MISSING OEWS",IF(ISNUMBER(H2194),"MATCHED","MISSING WHARTON"))</x:f>
        <x:v>MATCHED</x:v>
      </x:c>
    </x:row>
    <x:row r="2195">
      <x:c r="A2195" t="str">
        <x:v>44-45</x:v>
      </x:c>
      <x:c r="B2195" t="str">
        <x:v>Retail Trade</x:v>
      </x:c>
      <x:c r="C2195" t="str">
        <x:v>27-3041</x:v>
      </x:c>
      <x:c r="D2195" t="str">
        <x:v>Editors</x:v>
      </x:c>
      <x:c r="E2195" s="22" t="n">
        <x:v>370</x:v>
      </x:c>
      <x:c r="F2195" s="22" t="n">
        <x:v>83800</x:v>
      </x:c>
      <x:c r="G2195" s="22" t="n">
        <x:f>IF(OR(E2195="",F2195=""),"",E2195*F2195)</x:f>
        <x:v>31006000</x:v>
      </x:c>
      <x:c r="H2195" s="36" t="n">
        <x:v>0.6643000000000001</x:v>
      </x:c>
      <x:c r="I2195" s="22" t="n">
        <x:f>IF(G2195="","",IF(ISNUMBER(H2195),G2195,""))</x:f>
        <x:v>31006000</x:v>
      </x:c>
      <x:c r="J2195" s="22" t="n">
        <x:f>IF(I2195="","",I2195*H2195)</x:f>
        <x:v>20597285.800000004</x:v>
      </x:c>
      <x:c r="K2195" t="str">
        <x:f>IF(G2195="","MISSING OEWS",IF(ISNUMBER(H2195),"MATCHED","MISSING WHARTON"))</x:f>
        <x:v>MATCHED</x:v>
      </x:c>
    </x:row>
    <x:row r="2196">
      <x:c r="A2196" t="str">
        <x:v>44-45</x:v>
      </x:c>
      <x:c r="B2196" t="str">
        <x:v>Retail Trade</x:v>
      </x:c>
      <x:c r="C2196" t="str">
        <x:v>27-3042</x:v>
      </x:c>
      <x:c r="D2196" t="str">
        <x:v>Technical Writers</x:v>
      </x:c>
      <x:c r="E2196" s="22" t="n">
        <x:v>160</x:v>
      </x:c>
      <x:c r="F2196" s="22" t="n">
        <x:v>84240</x:v>
      </x:c>
      <x:c r="G2196" s="22" t="n">
        <x:f>IF(OR(E2196="",F2196=""),"",E2196*F2196)</x:f>
        <x:v>13478400</x:v>
      </x:c>
      <x:c r="H2196" s="36" t="n">
        <x:v>0.71</x:v>
      </x:c>
      <x:c r="I2196" s="22" t="n">
        <x:f>IF(G2196="","",IF(ISNUMBER(H2196),G2196,""))</x:f>
        <x:v>13478400</x:v>
      </x:c>
      <x:c r="J2196" s="22" t="n">
        <x:f>IF(I2196="","",I2196*H2196)</x:f>
        <x:v>9569664</x:v>
      </x:c>
      <x:c r="K2196" t="str">
        <x:f>IF(G2196="","MISSING OEWS",IF(ISNUMBER(H2196),"MATCHED","MISSING WHARTON"))</x:f>
        <x:v>MATCHED</x:v>
      </x:c>
    </x:row>
    <x:row r="2197">
      <x:c r="A2197" t="str">
        <x:v>44-45</x:v>
      </x:c>
      <x:c r="B2197" t="str">
        <x:v>Retail Trade</x:v>
      </x:c>
      <x:c r="C2197" t="str">
        <x:v>27-3043</x:v>
      </x:c>
      <x:c r="D2197" t="str">
        <x:v>Writers and Authors</x:v>
      </x:c>
      <x:c r="E2197" s="22" t="n">
        <x:v>910</x:v>
      </x:c>
      <x:c r="F2197" s="22" t="n">
        <x:v>77590</x:v>
      </x:c>
      <x:c r="G2197" s="22" t="n">
        <x:f>IF(OR(E2197="",F2197=""),"",E2197*F2197)</x:f>
        <x:v>70606900</x:v>
      </x:c>
      <x:c r="H2197" s="36" t="n">
        <x:v>0.7744</x:v>
      </x:c>
      <x:c r="I2197" s="22" t="n">
        <x:f>IF(G2197="","",IF(ISNUMBER(H2197),G2197,""))</x:f>
        <x:v>70606900</x:v>
      </x:c>
      <x:c r="J2197" s="22" t="n">
        <x:f>IF(I2197="","",I2197*H2197)</x:f>
        <x:v>54677983.36</x:v>
      </x:c>
      <x:c r="K2197" t="str">
        <x:f>IF(G2197="","MISSING OEWS",IF(ISNUMBER(H2197),"MATCHED","MISSING WHARTON"))</x:f>
        <x:v>MATCHED</x:v>
      </x:c>
    </x:row>
    <x:row r="2198">
      <x:c r="A2198" t="str">
        <x:v>44-45</x:v>
      </x:c>
      <x:c r="B2198" t="str">
        <x:v>Retail Trade</x:v>
      </x:c>
      <x:c r="C2198" t="str">
        <x:v>27-3099</x:v>
      </x:c>
      <x:c r="D2198" t="str">
        <x:v>Media and Communication Workers, All Other</x:v>
      </x:c>
      <x:c r="E2198" s="22" t="n">
        <x:v>100</x:v>
      </x:c>
      <x:c r="F2198" s="22" t="n">
        <x:v>57700</x:v>
      </x:c>
      <x:c r="G2198" s="22" t="n">
        <x:f>IF(OR(E2198="",F2198=""),"",E2198*F2198)</x:f>
        <x:v>5770000</x:v>
      </x:c>
      <x:c r="H2198" s="36"/>
      <x:c r="I2198" s="22" t="str">
        <x:f>IF(G2198="","",IF(ISNUMBER(H2198),G2198,""))</x:f>
      </x:c>
      <x:c r="J2198" s="22" t="str">
        <x:f>IF(I2198="","",I2198*H2198)</x:f>
      </x:c>
      <x:c r="K2198" t="str">
        <x:f>IF(G2198="","MISSING OEWS",IF(ISNUMBER(H2198),"MATCHED","MISSING WHARTON"))</x:f>
        <x:v>MISSING WHARTON</x:v>
      </x:c>
    </x:row>
    <x:row r="2199">
      <x:c r="A2199" t="str">
        <x:v>44-45</x:v>
      </x:c>
      <x:c r="B2199" t="str">
        <x:v>Retail Trade</x:v>
      </x:c>
      <x:c r="C2199" t="str">
        <x:v>27-4011</x:v>
      </x:c>
      <x:c r="D2199" t="str">
        <x:v>Audio and Video Technicians</x:v>
      </x:c>
      <x:c r="E2199" s="22" t="n">
        <x:v>400</x:v>
      </x:c>
      <x:c r="F2199" s="22" t="n">
        <x:v>55350</x:v>
      </x:c>
      <x:c r="G2199" s="22" t="n">
        <x:f>IF(OR(E2199="",F2199=""),"",E2199*F2199)</x:f>
        <x:v>22140000</x:v>
      </x:c>
      <x:c r="H2199" s="36" t="n">
        <x:v>0.5483</x:v>
      </x:c>
      <x:c r="I2199" s="22" t="n">
        <x:f>IF(G2199="","",IF(ISNUMBER(H2199),G2199,""))</x:f>
        <x:v>22140000</x:v>
      </x:c>
      <x:c r="J2199" s="22" t="n">
        <x:f>IF(I2199="","",I2199*H2199)</x:f>
        <x:v>12139362</x:v>
      </x:c>
      <x:c r="K2199" t="str">
        <x:f>IF(G2199="","MISSING OEWS",IF(ISNUMBER(H2199),"MATCHED","MISSING WHARTON"))</x:f>
        <x:v>MATCHED</x:v>
      </x:c>
    </x:row>
    <x:row r="2200">
      <x:c r="A2200" t="str">
        <x:v>44-45</x:v>
      </x:c>
      <x:c r="B2200" t="str">
        <x:v>Retail Trade</x:v>
      </x:c>
      <x:c r="C2200" t="str">
        <x:v>27-4015</x:v>
      </x:c>
      <x:c r="D2200" t="str">
        <x:v>Lighting Technicians</x:v>
      </x:c>
      <x:c r="E2200" s="22" t="n">
        <x:v>60</x:v>
      </x:c>
      <x:c r="F2200" s="22" t="n">
        <x:v>65700</x:v>
      </x:c>
      <x:c r="G2200" s="22" t="n">
        <x:f>IF(OR(E2200="",F2200=""),"",E2200*F2200)</x:f>
        <x:v>3942000</x:v>
      </x:c>
      <x:c r="H2200" s="36" t="n">
        <x:v>0.0594</x:v>
      </x:c>
      <x:c r="I2200" s="22" t="n">
        <x:f>IF(G2200="","",IF(ISNUMBER(H2200),G2200,""))</x:f>
        <x:v>3942000</x:v>
      </x:c>
      <x:c r="J2200" s="22" t="n">
        <x:f>IF(I2200="","",I2200*H2200)</x:f>
        <x:v>234154.80000000002</x:v>
      </x:c>
      <x:c r="K2200" t="str">
        <x:f>IF(G2200="","MISSING OEWS",IF(ISNUMBER(H2200),"MATCHED","MISSING WHARTON"))</x:f>
        <x:v>MATCHED</x:v>
      </x:c>
    </x:row>
    <x:row r="2201">
      <x:c r="A2201" t="str">
        <x:v>44-45</x:v>
      </x:c>
      <x:c r="B2201" t="str">
        <x:v>Retail Trade</x:v>
      </x:c>
      <x:c r="C2201" t="str">
        <x:v>27-4021</x:v>
      </x:c>
      <x:c r="D2201" t="str">
        <x:v>Photographers</x:v>
      </x:c>
      <x:c r="E2201" s="22" t="n">
        <x:v>3520</x:v>
      </x:c>
      <x:c r="F2201" s="22" t="n">
        <x:v>44970</x:v>
      </x:c>
      <x:c r="G2201" s="22" t="n">
        <x:f>IF(OR(E2201="",F2201=""),"",E2201*F2201)</x:f>
        <x:v>158294400</x:v>
      </x:c>
      <x:c r="H2201" s="36" t="n">
        <x:v>0.3207</x:v>
      </x:c>
      <x:c r="I2201" s="22" t="n">
        <x:f>IF(G2201="","",IF(ISNUMBER(H2201),G2201,""))</x:f>
        <x:v>158294400</x:v>
      </x:c>
      <x:c r="J2201" s="22" t="n">
        <x:f>IF(I2201="","",I2201*H2201)</x:f>
        <x:v>50765014.08</x:v>
      </x:c>
      <x:c r="K2201" t="str">
        <x:f>IF(G2201="","MISSING OEWS",IF(ISNUMBER(H2201),"MATCHED","MISSING WHARTON"))</x:f>
        <x:v>MATCHED</x:v>
      </x:c>
    </x:row>
    <x:row r="2202">
      <x:c r="A2202" t="str">
        <x:v>44-45</x:v>
      </x:c>
      <x:c r="B2202" t="str">
        <x:v>Retail Trade</x:v>
      </x:c>
      <x:c r="C2202" t="str">
        <x:v>27-4031</x:v>
      </x:c>
      <x:c r="D2202" t="str">
        <x:v>Camera Operators, Television, Video, and Film</x:v>
      </x:c>
      <x:c r="E2202" s="22" t="n">
        <x:v>230</x:v>
      </x:c>
      <x:c r="F2202" s="22" t="n">
        <x:v>61690</x:v>
      </x:c>
      <x:c r="G2202" s="22" t="n">
        <x:f>IF(OR(E2202="",F2202=""),"",E2202*F2202)</x:f>
        <x:v>14188700</x:v>
      </x:c>
      <x:c r="H2202" s="36" t="n">
        <x:v>0.3458</x:v>
      </x:c>
      <x:c r="I2202" s="22" t="n">
        <x:f>IF(G2202="","",IF(ISNUMBER(H2202),G2202,""))</x:f>
        <x:v>14188700</x:v>
      </x:c>
      <x:c r="J2202" s="22" t="n">
        <x:f>IF(I2202="","",I2202*H2202)</x:f>
        <x:v>4906452.46</x:v>
      </x:c>
      <x:c r="K2202" t="str">
        <x:f>IF(G2202="","MISSING OEWS",IF(ISNUMBER(H2202),"MATCHED","MISSING WHARTON"))</x:f>
        <x:v>MATCHED</x:v>
      </x:c>
    </x:row>
    <x:row r="2203">
      <x:c r="A2203" t="str">
        <x:v>44-45</x:v>
      </x:c>
      <x:c r="B2203" t="str">
        <x:v>Retail Trade</x:v>
      </x:c>
      <x:c r="C2203" t="str">
        <x:v>27-4032</x:v>
      </x:c>
      <x:c r="D2203" t="str">
        <x:v>Film and Video Editors</x:v>
      </x:c>
      <x:c r="E2203" s="22" t="n">
        <x:v>240</x:v>
      </x:c>
      <x:c r="F2203" s="22" t="n">
        <x:v>69670</x:v>
      </x:c>
      <x:c r="G2203" s="22" t="n">
        <x:f>IF(OR(E2203="",F2203=""),"",E2203*F2203)</x:f>
        <x:v>16720800</x:v>
      </x:c>
      <x:c r="H2203" s="36" t="n">
        <x:v>0.6065</x:v>
      </x:c>
      <x:c r="I2203" s="22" t="n">
        <x:f>IF(G2203="","",IF(ISNUMBER(H2203),G2203,""))</x:f>
        <x:v>16720800</x:v>
      </x:c>
      <x:c r="J2203" s="22" t="n">
        <x:f>IF(I2203="","",I2203*H2203)</x:f>
        <x:v>10141165.200000001</x:v>
      </x:c>
      <x:c r="K2203" t="str">
        <x:f>IF(G2203="","MISSING OEWS",IF(ISNUMBER(H2203),"MATCHED","MISSING WHARTON"))</x:f>
        <x:v>MATCHED</x:v>
      </x:c>
    </x:row>
    <x:row r="2204">
      <x:c r="A2204" t="str">
        <x:v>44-45</x:v>
      </x:c>
      <x:c r="B2204" t="str">
        <x:v>Retail Trade</x:v>
      </x:c>
      <x:c r="C2204" t="str">
        <x:v>29-1031</x:v>
      </x:c>
      <x:c r="D2204" t="str">
        <x:v>Dietitians and Nutritionists</x:v>
      </x:c>
      <x:c r="E2204" s="22" t="n">
        <x:v>540</x:v>
      </x:c>
      <x:c r="F2204" s="22" t="n">
        <x:v>71910</x:v>
      </x:c>
      <x:c r="G2204" s="22" t="n">
        <x:f>IF(OR(E2204="",F2204=""),"",E2204*F2204)</x:f>
        <x:v>38831400</x:v>
      </x:c>
      <x:c r="H2204" s="36" t="n">
        <x:v>0.4679</x:v>
      </x:c>
      <x:c r="I2204" s="22" t="n">
        <x:f>IF(G2204="","",IF(ISNUMBER(H2204),G2204,""))</x:f>
        <x:v>38831400</x:v>
      </x:c>
      <x:c r="J2204" s="22" t="n">
        <x:f>IF(I2204="","",I2204*H2204)</x:f>
        <x:v>18169212.06</x:v>
      </x:c>
      <x:c r="K2204" t="str">
        <x:f>IF(G2204="","MISSING OEWS",IF(ISNUMBER(H2204),"MATCHED","MISSING WHARTON"))</x:f>
        <x:v>MATCHED</x:v>
      </x:c>
    </x:row>
    <x:row r="2205">
      <x:c r="A2205" t="str">
        <x:v>44-45</x:v>
      </x:c>
      <x:c r="B2205" t="str">
        <x:v>Retail Trade</x:v>
      </x:c>
      <x:c r="C2205" t="str">
        <x:v>29-1041</x:v>
      </x:c>
      <x:c r="D2205" t="str">
        <x:v>Optometrists</x:v>
      </x:c>
      <x:c r="E2205" s="22" t="n">
        <x:v>6020</x:v>
      </x:c>
      <x:c r="F2205" s="22" t="n">
        <x:v>151190</x:v>
      </x:c>
      <x:c r="G2205" s="22" t="n">
        <x:f>IF(OR(E2205="",F2205=""),"",E2205*F2205)</x:f>
        <x:v>910163800</x:v>
      </x:c>
      <x:c r="H2205" s="36" t="n">
        <x:v>0.07</x:v>
      </x:c>
      <x:c r="I2205" s="22" t="n">
        <x:f>IF(G2205="","",IF(ISNUMBER(H2205),G2205,""))</x:f>
        <x:v>910163800</x:v>
      </x:c>
      <x:c r="J2205" s="22" t="n">
        <x:f>IF(I2205="","",I2205*H2205)</x:f>
        <x:v>63711466.00000001</x:v>
      </x:c>
      <x:c r="K2205" t="str">
        <x:f>IF(G2205="","MISSING OEWS",IF(ISNUMBER(H2205),"MATCHED","MISSING WHARTON"))</x:f>
        <x:v>MATCHED</x:v>
      </x:c>
    </x:row>
    <x:row r="2206">
      <x:c r="A2206" t="str">
        <x:v>44-45</x:v>
      </x:c>
      <x:c r="B2206" t="str">
        <x:v>Retail Trade</x:v>
      </x:c>
      <x:c r="C2206" t="str">
        <x:v>29-1051</x:v>
      </x:c>
      <x:c r="D2206" t="str">
        <x:v>Pharmacists</x:v>
      </x:c>
      <x:c r="E2206" s="22" t="n">
        <x:v>163000</x:v>
      </x:c>
      <x:c r="F2206" s="22" t="n">
        <x:v>133300</x:v>
      </x:c>
      <x:c r="G2206" s="22" t="n">
        <x:f>IF(OR(E2206="",F2206=""),"",E2206*F2206)</x:f>
        <x:v>21727900000</x:v>
      </x:c>
      <x:c r="H2206" s="36" t="n">
        <x:v>0.43810000000000004</x:v>
      </x:c>
      <x:c r="I2206" s="22" t="n">
        <x:f>IF(G2206="","",IF(ISNUMBER(H2206),G2206,""))</x:f>
        <x:v>21727900000</x:v>
      </x:c>
      <x:c r="J2206" s="22" t="n">
        <x:f>IF(I2206="","",I2206*H2206)</x:f>
        <x:v>9518992990.000002</x:v>
      </x:c>
      <x:c r="K2206" t="str">
        <x:f>IF(G2206="","MISSING OEWS",IF(ISNUMBER(H2206),"MATCHED","MISSING WHARTON"))</x:f>
        <x:v>MATCHED</x:v>
      </x:c>
    </x:row>
    <x:row r="2207">
      <x:c r="A2207" t="str">
        <x:v>44-45</x:v>
      </x:c>
      <x:c r="B2207" t="str">
        <x:v>Retail Trade</x:v>
      </x:c>
      <x:c r="C2207" t="str">
        <x:v>29-1126</x:v>
      </x:c>
      <x:c r="D2207" t="str">
        <x:v>Respiratory Therapists</x:v>
      </x:c>
      <x:c r="E2207" s="22" t="n">
        <x:v>1440</x:v>
      </x:c>
      <x:c r="F2207" s="22" t="n">
        <x:v>73430</x:v>
      </x:c>
      <x:c r="G2207" s="22" t="n">
        <x:f>IF(OR(E2207="",F2207=""),"",E2207*F2207)</x:f>
        <x:v>105739200</x:v>
      </x:c>
      <x:c r="H2207" s="36" t="n">
        <x:v>0.0864</x:v>
      </x:c>
      <x:c r="I2207" s="22" t="n">
        <x:f>IF(G2207="","",IF(ISNUMBER(H2207),G2207,""))</x:f>
        <x:v>105739200</x:v>
      </x:c>
      <x:c r="J2207" s="22" t="n">
        <x:f>IF(I2207="","",I2207*H2207)</x:f>
        <x:v>9135866.88</x:v>
      </x:c>
      <x:c r="K2207" t="str">
        <x:f>IF(G2207="","MISSING OEWS",IF(ISNUMBER(H2207),"MATCHED","MISSING WHARTON"))</x:f>
        <x:v>MATCHED</x:v>
      </x:c>
    </x:row>
    <x:row r="2208">
      <x:c r="A2208" t="str">
        <x:v>44-45</x:v>
      </x:c>
      <x:c r="B2208" t="str">
        <x:v>Retail Trade</x:v>
      </x:c>
      <x:c r="C2208" t="str">
        <x:v>29-1131</x:v>
      </x:c>
      <x:c r="D2208" t="str">
        <x:v>Veterinarians</x:v>
      </x:c>
      <x:c r="E2208" s="22" t="n">
        <x:v>640</x:v>
      </x:c>
      <x:c r="F2208" s="22" t="n">
        <x:v>152710</x:v>
      </x:c>
      <x:c r="G2208" s="22" t="n">
        <x:f>IF(OR(E2208="",F2208=""),"",E2208*F2208)</x:f>
        <x:v>97734400</x:v>
      </x:c>
      <x:c r="H2208" s="36" t="n">
        <x:v>0.163</x:v>
      </x:c>
      <x:c r="I2208" s="22" t="n">
        <x:f>IF(G2208="","",IF(ISNUMBER(H2208),G2208,""))</x:f>
        <x:v>97734400</x:v>
      </x:c>
      <x:c r="J2208" s="22" t="n">
        <x:f>IF(I2208="","",I2208*H2208)</x:f>
        <x:v>15930707.200000001</x:v>
      </x:c>
      <x:c r="K2208" t="str">
        <x:f>IF(G2208="","MISSING OEWS",IF(ISNUMBER(H2208),"MATCHED","MISSING WHARTON"))</x:f>
        <x:v>MATCHED</x:v>
      </x:c>
    </x:row>
    <x:row r="2209">
      <x:c r="A2209" t="str">
        <x:v>44-45</x:v>
      </x:c>
      <x:c r="B2209" t="str">
        <x:v>Retail Trade</x:v>
      </x:c>
      <x:c r="C2209" t="str">
        <x:v>29-1141</x:v>
      </x:c>
      <x:c r="D2209" t="str">
        <x:v>Registered Nurses</x:v>
      </x:c>
      <x:c r="E2209" s="22" t="n">
        <x:v>4330</x:v>
      </x:c>
      <x:c r="F2209" s="22" t="n">
        <x:v>94140</x:v>
      </x:c>
      <x:c r="G2209" s="22" t="n">
        <x:f>IF(OR(E2209="",F2209=""),"",E2209*F2209)</x:f>
        <x:v>407626200</x:v>
      </x:c>
      <x:c r="H2209" s="36" t="n">
        <x:v>0.19579999999999997</x:v>
      </x:c>
      <x:c r="I2209" s="22" t="n">
        <x:f>IF(G2209="","",IF(ISNUMBER(H2209),G2209,""))</x:f>
        <x:v>407626200</x:v>
      </x:c>
      <x:c r="J2209" s="22" t="n">
        <x:f>IF(I2209="","",I2209*H2209)</x:f>
        <x:v>79813209.96</x:v>
      </x:c>
      <x:c r="K2209" t="str">
        <x:f>IF(G2209="","MISSING OEWS",IF(ISNUMBER(H2209),"MATCHED","MISSING WHARTON"))</x:f>
        <x:v>MATCHED</x:v>
      </x:c>
    </x:row>
    <x:row r="2210">
      <x:c r="A2210" t="str">
        <x:v>44-45</x:v>
      </x:c>
      <x:c r="B2210" t="str">
        <x:v>Retail Trade</x:v>
      </x:c>
      <x:c r="C2210" t="str">
        <x:v>29-1171</x:v>
      </x:c>
      <x:c r="D2210" t="str">
        <x:v>Nurse Practitioners</x:v>
      </x:c>
      <x:c r="E2210" s="22" t="n">
        <x:v>410</x:v>
      </x:c>
      <x:c r="F2210" s="22" t="n">
        <x:v>114740</x:v>
      </x:c>
      <x:c r="G2210" s="22" t="n">
        <x:f>IF(OR(E2210="",F2210=""),"",E2210*F2210)</x:f>
        <x:v>47043400</x:v>
      </x:c>
      <x:c r="H2210" s="36" t="n">
        <x:v>0.313</x:v>
      </x:c>
      <x:c r="I2210" s="22" t="n">
        <x:f>IF(G2210="","",IF(ISNUMBER(H2210),G2210,""))</x:f>
        <x:v>47043400</x:v>
      </x:c>
      <x:c r="J2210" s="22" t="n">
        <x:f>IF(I2210="","",I2210*H2210)</x:f>
        <x:v>14724584.2</x:v>
      </x:c>
      <x:c r="K2210" t="str">
        <x:f>IF(G2210="","MISSING OEWS",IF(ISNUMBER(H2210),"MATCHED","MISSING WHARTON"))</x:f>
        <x:v>MATCHED</x:v>
      </x:c>
    </x:row>
    <x:row r="2211">
      <x:c r="A2211" t="str">
        <x:v>44-45</x:v>
      </x:c>
      <x:c r="B2211" t="str">
        <x:v>Retail Trade</x:v>
      </x:c>
      <x:c r="C2211" t="str">
        <x:v>29-1181</x:v>
      </x:c>
      <x:c r="D2211" t="str">
        <x:v>Audiologists</x:v>
      </x:c>
      <x:c r="E2211" s="22" t="n">
        <x:v>1370</x:v>
      </x:c>
      <x:c r="F2211" s="22" t="n">
        <x:v>94000</x:v>
      </x:c>
      <x:c r="G2211" s="22" t="n">
        <x:f>IF(OR(E2211="",F2211=""),"",E2211*F2211)</x:f>
        <x:v>128780000</x:v>
      </x:c>
      <x:c r="H2211" s="36" t="n">
        <x:v>0.2568</x:v>
      </x:c>
      <x:c r="I2211" s="22" t="n">
        <x:f>IF(G2211="","",IF(ISNUMBER(H2211),G2211,""))</x:f>
        <x:v>128780000</x:v>
      </x:c>
      <x:c r="J2211" s="22" t="n">
        <x:f>IF(I2211="","",I2211*H2211)</x:f>
        <x:v>33070703.999999996</x:v>
      </x:c>
      <x:c r="K2211" t="str">
        <x:f>IF(G2211="","MISSING OEWS",IF(ISNUMBER(H2211),"MATCHED","MISSING WHARTON"))</x:f>
        <x:v>MATCHED</x:v>
      </x:c>
    </x:row>
    <x:row r="2212">
      <x:c r="A2212" t="str">
        <x:v>44-45</x:v>
      </x:c>
      <x:c r="B2212" t="str">
        <x:v>Retail Trade</x:v>
      </x:c>
      <x:c r="C2212" t="str">
        <x:v>29-1229</x:v>
      </x:c>
      <x:c r="D2212" t="str">
        <x:v>Physicians, All Other</x:v>
      </x:c>
      <x:c r="E2212" s="22"/>
      <x:c r="F2212" s="22" t="n">
        <x:v>362700</x:v>
      </x:c>
      <x:c r="G2212" s="22" t="str">
        <x:f>IF(OR(E2212="",F2212=""),"",E2212*F2212)</x:f>
      </x:c>
      <x:c r="H2212" s="36" t="n">
        <x:v>0.20079999999999998</x:v>
      </x:c>
      <x:c r="I2212" s="22" t="str">
        <x:f>IF(G2212="","",IF(ISNUMBER(H2212),G2212,""))</x:f>
      </x:c>
      <x:c r="J2212" s="22" t="str">
        <x:f>IF(I2212="","",I2212*H2212)</x:f>
      </x:c>
      <x:c r="K2212" t="str">
        <x:f>IF(G2212="","MISSING OEWS",IF(ISNUMBER(H2212),"MATCHED","MISSING WHARTON"))</x:f>
        <x:v>MISSING OEWS</x:v>
      </x:c>
    </x:row>
    <x:row r="2213">
      <x:c r="A2213" t="str">
        <x:v>44-45</x:v>
      </x:c>
      <x:c r="B2213" t="str">
        <x:v>Retail Trade</x:v>
      </x:c>
      <x:c r="C2213" t="str">
        <x:v>29-1241</x:v>
      </x:c>
      <x:c r="D2213" t="str">
        <x:v>Ophthalmologists, Except Pediatric</x:v>
      </x:c>
      <x:c r="E2213" s="22" t="n">
        <x:v>110</x:v>
      </x:c>
      <x:c r="F2213" s="22" t="n">
        <x:v>175040</x:v>
      </x:c>
      <x:c r="G2213" s="22" t="n">
        <x:f>IF(OR(E2213="",F2213=""),"",E2213*F2213)</x:f>
        <x:v>19254400</x:v>
      </x:c>
      <x:c r="H2213" s="36" t="n">
        <x:v>0.07780000000000001</x:v>
      </x:c>
      <x:c r="I2213" s="22" t="n">
        <x:f>IF(G2213="","",IF(ISNUMBER(H2213),G2213,""))</x:f>
        <x:v>19254400</x:v>
      </x:c>
      <x:c r="J2213" s="22" t="n">
        <x:f>IF(I2213="","",I2213*H2213)</x:f>
        <x:v>1497992.32</x:v>
      </x:c>
      <x:c r="K2213" t="str">
        <x:f>IF(G2213="","MISSING OEWS",IF(ISNUMBER(H2213),"MATCHED","MISSING WHARTON"))</x:f>
        <x:v>MATCHED</x:v>
      </x:c>
    </x:row>
    <x:row r="2214">
      <x:c r="A2214" t="str">
        <x:v>44-45</x:v>
      </x:c>
      <x:c r="B2214" t="str">
        <x:v>Retail Trade</x:v>
      </x:c>
      <x:c r="C2214" t="str">
        <x:v>29-1299</x:v>
      </x:c>
      <x:c r="D2214" t="str">
        <x:v>Healthcare Diagnosing or Treating Practitioners, All Other</x:v>
      </x:c>
      <x:c r="E2214" s="22" t="n">
        <x:v>120</x:v>
      </x:c>
      <x:c r="F2214" s="22" t="n">
        <x:v>79950</x:v>
      </x:c>
      <x:c r="G2214" s="22" t="n">
        <x:f>IF(OR(E2214="",F2214=""),"",E2214*F2214)</x:f>
        <x:v>9594000</x:v>
      </x:c>
      <x:c r="H2214" s="36" t="n">
        <x:v>0.1875</x:v>
      </x:c>
      <x:c r="I2214" s="22" t="n">
        <x:f>IF(G2214="","",IF(ISNUMBER(H2214),G2214,""))</x:f>
        <x:v>9594000</x:v>
      </x:c>
      <x:c r="J2214" s="22" t="n">
        <x:f>IF(I2214="","",I2214*H2214)</x:f>
        <x:v>1798875</x:v>
      </x:c>
      <x:c r="K2214" t="str">
        <x:f>IF(G2214="","MISSING OEWS",IF(ISNUMBER(H2214),"MATCHED","MISSING WHARTON"))</x:f>
        <x:v>MATCHED</x:v>
      </x:c>
    </x:row>
    <x:row r="2215">
      <x:c r="A2215" t="str">
        <x:v>44-45</x:v>
      </x:c>
      <x:c r="B2215" t="str">
        <x:v>Retail Trade</x:v>
      </x:c>
      <x:c r="C2215" t="str">
        <x:v>29-2010</x:v>
      </x:c>
      <x:c r="D2215" t="str">
        <x:v>Clinical Laboratory Technologists and Technicians</x:v>
      </x:c>
      <x:c r="E2215" s="22"/>
      <x:c r="F2215" s="22" t="n">
        <x:v>59040</x:v>
      </x:c>
      <x:c r="G2215" s="22" t="str">
        <x:f>IF(OR(E2215="",F2215=""),"",E2215*F2215)</x:f>
      </x:c>
      <x:c r="H2215" s="36" t="n">
        <x:v>0.1612</x:v>
      </x:c>
      <x:c r="I2215" s="22" t="str">
        <x:f>IF(G2215="","",IF(ISNUMBER(H2215),G2215,""))</x:f>
      </x:c>
      <x:c r="J2215" s="22" t="str">
        <x:f>IF(I2215="","",I2215*H2215)</x:f>
      </x:c>
      <x:c r="K2215" t="str">
        <x:f>IF(G2215="","MISSING OEWS",IF(ISNUMBER(H2215),"MATCHED","MISSING WHARTON"))</x:f>
        <x:v>MISSING OEWS</x:v>
      </x:c>
    </x:row>
    <x:row r="2216">
      <x:c r="A2216" t="str">
        <x:v>44-45</x:v>
      </x:c>
      <x:c r="B2216" t="str">
        <x:v>Retail Trade</x:v>
      </x:c>
      <x:c r="C2216" t="str">
        <x:v>29-2052</x:v>
      </x:c>
      <x:c r="D2216" t="str">
        <x:v>Pharmacy Technicians</x:v>
      </x:c>
      <x:c r="E2216" s="22" t="n">
        <x:v>327560</x:v>
      </x:c>
      <x:c r="F2216" s="22" t="n">
        <x:v>43420</x:v>
      </x:c>
      <x:c r="G2216" s="22" t="n">
        <x:f>IF(OR(E2216="",F2216=""),"",E2216*F2216)</x:f>
        <x:v>14222655200</x:v>
      </x:c>
      <x:c r="H2216" s="36" t="n">
        <x:v>0.6357</x:v>
      </x:c>
      <x:c r="I2216" s="22" t="n">
        <x:f>IF(G2216="","",IF(ISNUMBER(H2216),G2216,""))</x:f>
        <x:v>14222655200</x:v>
      </x:c>
      <x:c r="J2216" s="22" t="n">
        <x:f>IF(I2216="","",I2216*H2216)</x:f>
        <x:v>9041341910.640001</x:v>
      </x:c>
      <x:c r="K2216" t="str">
        <x:f>IF(G2216="","MISSING OEWS",IF(ISNUMBER(H2216),"MATCHED","MISSING WHARTON"))</x:f>
        <x:v>MATCHED</x:v>
      </x:c>
    </x:row>
    <x:row r="2217">
      <x:c r="A2217" t="str">
        <x:v>44-45</x:v>
      </x:c>
      <x:c r="B2217" t="str">
        <x:v>Retail Trade</x:v>
      </x:c>
      <x:c r="C2217" t="str">
        <x:v>29-2056</x:v>
      </x:c>
      <x:c r="D2217" t="str">
        <x:v>Veterinary Technologists and Technicians</x:v>
      </x:c>
      <x:c r="E2217" s="22" t="n">
        <x:v>200</x:v>
      </x:c>
      <x:c r="F2217" s="22" t="n">
        <x:v>54750</x:v>
      </x:c>
      <x:c r="G2217" s="22" t="n">
        <x:f>IF(OR(E2217="",F2217=""),"",E2217*F2217)</x:f>
        <x:v>10950000</x:v>
      </x:c>
      <x:c r="H2217" s="36" t="n">
        <x:v>0.2065</x:v>
      </x:c>
      <x:c r="I2217" s="22" t="n">
        <x:f>IF(G2217="","",IF(ISNUMBER(H2217),G2217,""))</x:f>
        <x:v>10950000</x:v>
      </x:c>
      <x:c r="J2217" s="22" t="n">
        <x:f>IF(I2217="","",I2217*H2217)</x:f>
        <x:v>2261175</x:v>
      </x:c>
      <x:c r="K2217" t="str">
        <x:f>IF(G2217="","MISSING OEWS",IF(ISNUMBER(H2217),"MATCHED","MISSING WHARTON"))</x:f>
        <x:v>MATCHED</x:v>
      </x:c>
    </x:row>
    <x:row r="2218">
      <x:c r="A2218" t="str">
        <x:v>44-45</x:v>
      </x:c>
      <x:c r="B2218" t="str">
        <x:v>Retail Trade</x:v>
      </x:c>
      <x:c r="C2218" t="str">
        <x:v>29-2057</x:v>
      </x:c>
      <x:c r="D2218" t="str">
        <x:v>Ophthalmic Medical Technicians</x:v>
      </x:c>
      <x:c r="E2218" s="22" t="n">
        <x:v>2630</x:v>
      </x:c>
      <x:c r="F2218" s="22" t="n">
        <x:v>40320</x:v>
      </x:c>
      <x:c r="G2218" s="22" t="n">
        <x:f>IF(OR(E2218="",F2218=""),"",E2218*F2218)</x:f>
        <x:v>106041600</x:v>
      </x:c>
      <x:c r="H2218" s="36" t="n">
        <x:v>0.19</x:v>
      </x:c>
      <x:c r="I2218" s="22" t="n">
        <x:f>IF(G2218="","",IF(ISNUMBER(H2218),G2218,""))</x:f>
        <x:v>106041600</x:v>
      </x:c>
      <x:c r="J2218" s="22" t="n">
        <x:f>IF(I2218="","",I2218*H2218)</x:f>
        <x:v>20147904</x:v>
      </x:c>
      <x:c r="K2218" t="str">
        <x:f>IF(G2218="","MISSING OEWS",IF(ISNUMBER(H2218),"MATCHED","MISSING WHARTON"))</x:f>
        <x:v>MATCHED</x:v>
      </x:c>
    </x:row>
    <x:row r="2219">
      <x:c r="A2219" t="str">
        <x:v>44-45</x:v>
      </x:c>
      <x:c r="B2219" t="str">
        <x:v>Retail Trade</x:v>
      </x:c>
      <x:c r="C2219" t="str">
        <x:v>29-2061</x:v>
      </x:c>
      <x:c r="D2219" t="str">
        <x:v>Licensed Practical and Licensed Vocational Nurses</x:v>
      </x:c>
      <x:c r="E2219" s="22" t="n">
        <x:v>770</x:v>
      </x:c>
      <x:c r="F2219" s="22" t="n">
        <x:v>58070</x:v>
      </x:c>
      <x:c r="G2219" s="22" t="n">
        <x:f>IF(OR(E2219="",F2219=""),"",E2219*F2219)</x:f>
        <x:v>44713900</x:v>
      </x:c>
      <x:c r="H2219" s="36" t="n">
        <x:v>0.12390000000000001</x:v>
      </x:c>
      <x:c r="I2219" s="22" t="n">
        <x:f>IF(G2219="","",IF(ISNUMBER(H2219),G2219,""))</x:f>
        <x:v>44713900</x:v>
      </x:c>
      <x:c r="J2219" s="22" t="n">
        <x:f>IF(I2219="","",I2219*H2219)</x:f>
        <x:v>5540052.210000001</x:v>
      </x:c>
      <x:c r="K2219" t="str">
        <x:f>IF(G2219="","MISSING OEWS",IF(ISNUMBER(H2219),"MATCHED","MISSING WHARTON"))</x:f>
        <x:v>MATCHED</x:v>
      </x:c>
    </x:row>
    <x:row r="2220">
      <x:c r="A2220" t="str">
        <x:v>44-45</x:v>
      </x:c>
      <x:c r="B2220" t="str">
        <x:v>Retail Trade</x:v>
      </x:c>
      <x:c r="C2220" t="str">
        <x:v>29-2072</x:v>
      </x:c>
      <x:c r="D2220" t="str">
        <x:v>Medical Records Specialists</x:v>
      </x:c>
      <x:c r="E2220" s="22" t="n">
        <x:v>480</x:v>
      </x:c>
      <x:c r="F2220" s="22" t="n">
        <x:v>51690</x:v>
      </x:c>
      <x:c r="G2220" s="22" t="n">
        <x:f>IF(OR(E2220="",F2220=""),"",E2220*F2220)</x:f>
        <x:v>24811200</x:v>
      </x:c>
      <x:c r="H2220" s="36" t="n">
        <x:v>0.9353</x:v>
      </x:c>
      <x:c r="I2220" s="22" t="n">
        <x:f>IF(G2220="","",IF(ISNUMBER(H2220),G2220,""))</x:f>
        <x:v>24811200</x:v>
      </x:c>
      <x:c r="J2220" s="22" t="n">
        <x:f>IF(I2220="","",I2220*H2220)</x:f>
        <x:v>23205915.36</x:v>
      </x:c>
      <x:c r="K2220" t="str">
        <x:f>IF(G2220="","MISSING OEWS",IF(ISNUMBER(H2220),"MATCHED","MISSING WHARTON"))</x:f>
        <x:v>MATCHED</x:v>
      </x:c>
    </x:row>
    <x:row r="2221">
      <x:c r="A2221" t="str">
        <x:v>44-45</x:v>
      </x:c>
      <x:c r="B2221" t="str">
        <x:v>Retail Trade</x:v>
      </x:c>
      <x:c r="C2221" t="str">
        <x:v>29-2081</x:v>
      </x:c>
      <x:c r="D2221" t="str">
        <x:v>Opticians, Dispensing</x:v>
      </x:c>
      <x:c r="E2221" s="22" t="n">
        <x:v>32950</x:v>
      </x:c>
      <x:c r="F2221" s="22" t="n">
        <x:v>56010</x:v>
      </x:c>
      <x:c r="G2221" s="22" t="n">
        <x:f>IF(OR(E2221="",F2221=""),"",E2221*F2221)</x:f>
        <x:v>1845529500</x:v>
      </x:c>
      <x:c r="H2221" s="36" t="n">
        <x:v>0.2143</x:v>
      </x:c>
      <x:c r="I2221" s="22" t="n">
        <x:f>IF(G2221="","",IF(ISNUMBER(H2221),G2221,""))</x:f>
        <x:v>1845529500</x:v>
      </x:c>
      <x:c r="J2221" s="22" t="n">
        <x:f>IF(I2221="","",I2221*H2221)</x:f>
        <x:v>395496971.84999996</x:v>
      </x:c>
      <x:c r="K2221" t="str">
        <x:f>IF(G2221="","MISSING OEWS",IF(ISNUMBER(H2221),"MATCHED","MISSING WHARTON"))</x:f>
        <x:v>MATCHED</x:v>
      </x:c>
    </x:row>
    <x:row r="2222">
      <x:c r="A2222" t="str">
        <x:v>44-45</x:v>
      </x:c>
      <x:c r="B2222" t="str">
        <x:v>Retail Trade</x:v>
      </x:c>
      <x:c r="C2222" t="str">
        <x:v>29-2091</x:v>
      </x:c>
      <x:c r="D2222" t="str">
        <x:v>Orthotists and Prosthetists</x:v>
      </x:c>
      <x:c r="E2222" s="22" t="n">
        <x:v>1260</x:v>
      </x:c>
      <x:c r="F2222" s="22" t="n">
        <x:v>84570</x:v>
      </x:c>
      <x:c r="G2222" s="22" t="n">
        <x:f>IF(OR(E2222="",F2222=""),"",E2222*F2222)</x:f>
        <x:v>106558200</x:v>
      </x:c>
      <x:c r="H2222" s="36" t="n">
        <x:v>0.1267</x:v>
      </x:c>
      <x:c r="I2222" s="22" t="n">
        <x:f>IF(G2222="","",IF(ISNUMBER(H2222),G2222,""))</x:f>
        <x:v>106558200</x:v>
      </x:c>
      <x:c r="J2222" s="22" t="n">
        <x:f>IF(I2222="","",I2222*H2222)</x:f>
        <x:v>13500923.940000001</x:v>
      </x:c>
      <x:c r="K2222" t="str">
        <x:f>IF(G2222="","MISSING OEWS",IF(ISNUMBER(H2222),"MATCHED","MISSING WHARTON"))</x:f>
        <x:v>MATCHED</x:v>
      </x:c>
    </x:row>
    <x:row r="2223">
      <x:c r="A2223" t="str">
        <x:v>44-45</x:v>
      </x:c>
      <x:c r="B2223" t="str">
        <x:v>Retail Trade</x:v>
      </x:c>
      <x:c r="C2223" t="str">
        <x:v>29-2092</x:v>
      </x:c>
      <x:c r="D2223" t="str">
        <x:v>Hearing Aid Specialists</x:v>
      </x:c>
      <x:c r="E2223" s="22" t="n">
        <x:v>7470</x:v>
      </x:c>
      <x:c r="F2223" s="22" t="n">
        <x:v>71450</x:v>
      </x:c>
      <x:c r="G2223" s="22" t="n">
        <x:f>IF(OR(E2223="",F2223=""),"",E2223*F2223)</x:f>
        <x:v>533731500</x:v>
      </x:c>
      <x:c r="H2223" s="36" t="n">
        <x:v>0.0864</x:v>
      </x:c>
      <x:c r="I2223" s="22" t="n">
        <x:f>IF(G2223="","",IF(ISNUMBER(H2223),G2223,""))</x:f>
        <x:v>533731500</x:v>
      </x:c>
      <x:c r="J2223" s="22" t="n">
        <x:f>IF(I2223="","",I2223*H2223)</x:f>
        <x:v>46114401.6</x:v>
      </x:c>
      <x:c r="K2223" t="str">
        <x:f>IF(G2223="","MISSING OEWS",IF(ISNUMBER(H2223),"MATCHED","MISSING WHARTON"))</x:f>
        <x:v>MATCHED</x:v>
      </x:c>
    </x:row>
    <x:row r="2224">
      <x:c r="A2224" t="str">
        <x:v>44-45</x:v>
      </x:c>
      <x:c r="B2224" t="str">
        <x:v>Retail Trade</x:v>
      </x:c>
      <x:c r="C2224" t="str">
        <x:v>29-2099</x:v>
      </x:c>
      <x:c r="D2224" t="str">
        <x:v>Health Technologists and Technicians, All Other</x:v>
      </x:c>
      <x:c r="E2224" s="22" t="n">
        <x:v>1060</x:v>
      </x:c>
      <x:c r="F2224" s="22" t="n">
        <x:v>52650</x:v>
      </x:c>
      <x:c r="G2224" s="22" t="n">
        <x:f>IF(OR(E2224="",F2224=""),"",E2224*F2224)</x:f>
        <x:v>55809000</x:v>
      </x:c>
      <x:c r="H2224" s="36" t="n">
        <x:v>0.2977</x:v>
      </x:c>
      <x:c r="I2224" s="22" t="n">
        <x:f>IF(G2224="","",IF(ISNUMBER(H2224),G2224,""))</x:f>
        <x:v>55809000</x:v>
      </x:c>
      <x:c r="J2224" s="22" t="n">
        <x:f>IF(I2224="","",I2224*H2224)</x:f>
        <x:v>16614339.3</x:v>
      </x:c>
      <x:c r="K2224" t="str">
        <x:f>IF(G2224="","MISSING OEWS",IF(ISNUMBER(H2224),"MATCHED","MISSING WHARTON"))</x:f>
        <x:v>MATCHED</x:v>
      </x:c>
    </x:row>
    <x:row r="2225">
      <x:c r="A2225" t="str">
        <x:v>44-45</x:v>
      </x:c>
      <x:c r="B2225" t="str">
        <x:v>Retail Trade</x:v>
      </x:c>
      <x:c r="C2225" t="str">
        <x:v>29-9021</x:v>
      </x:c>
      <x:c r="D2225" t="str">
        <x:v>Health Information Technologists and Medical Registrars</x:v>
      </x:c>
      <x:c r="E2225" s="22"/>
      <x:c r="F2225" s="22" t="n">
        <x:v>57660</x:v>
      </x:c>
      <x:c r="G2225" s="22" t="str">
        <x:f>IF(OR(E2225="",F2225=""),"",E2225*F2225)</x:f>
      </x:c>
      <x:c r="H2225" s="36" t="n">
        <x:v>0.7968999999999999</x:v>
      </x:c>
      <x:c r="I2225" s="22" t="str">
        <x:f>IF(G2225="","",IF(ISNUMBER(H2225),G2225,""))</x:f>
      </x:c>
      <x:c r="J2225" s="22" t="str">
        <x:f>IF(I2225="","",I2225*H2225)</x:f>
      </x:c>
      <x:c r="K2225" t="str">
        <x:f>IF(G2225="","MISSING OEWS",IF(ISNUMBER(H2225),"MATCHED","MISSING WHARTON"))</x:f>
        <x:v>MISSING OEWS</x:v>
      </x:c>
    </x:row>
    <x:row r="2226">
      <x:c r="A2226" t="str">
        <x:v>44-45</x:v>
      </x:c>
      <x:c r="B2226" t="str">
        <x:v>Retail Trade</x:v>
      </x:c>
      <x:c r="C2226" t="str">
        <x:v>29-9099</x:v>
      </x:c>
      <x:c r="D2226" t="str">
        <x:v>Healthcare Practitioners and Technical Workers, All Other</x:v>
      </x:c>
      <x:c r="E2226" s="22" t="n">
        <x:v>340</x:v>
      </x:c>
      <x:c r="F2226" s="22" t="n">
        <x:v>56960</x:v>
      </x:c>
      <x:c r="G2226" s="22" t="n">
        <x:f>IF(OR(E2226="",F2226=""),"",E2226*F2226)</x:f>
        <x:v>19366400</x:v>
      </x:c>
      <x:c r="H2226" s="36" t="n">
        <x:v>0.2347</x:v>
      </x:c>
      <x:c r="I2226" s="22" t="n">
        <x:f>IF(G2226="","",IF(ISNUMBER(H2226),G2226,""))</x:f>
        <x:v>19366400</x:v>
      </x:c>
      <x:c r="J2226" s="22" t="n">
        <x:f>IF(I2226="","",I2226*H2226)</x:f>
        <x:v>4545294.08</x:v>
      </x:c>
      <x:c r="K2226" t="str">
        <x:f>IF(G2226="","MISSING OEWS",IF(ISNUMBER(H2226),"MATCHED","MISSING WHARTON"))</x:f>
        <x:v>MATCHED</x:v>
      </x:c>
    </x:row>
    <x:row r="2227">
      <x:c r="A2227" t="str">
        <x:v>44-45</x:v>
      </x:c>
      <x:c r="B2227" t="str">
        <x:v>Retail Trade</x:v>
      </x:c>
      <x:c r="C2227" t="str">
        <x:v>31-1120</x:v>
      </x:c>
      <x:c r="D2227" t="str">
        <x:v>Home Health and Personal Care Aides</x:v>
      </x:c>
      <x:c r="E2227" s="22"/>
      <x:c r="F2227" s="22" t="n">
        <x:v>37010</x:v>
      </x:c>
      <x:c r="G2227" s="22" t="str">
        <x:f>IF(OR(E2227="",F2227=""),"",E2227*F2227)</x:f>
      </x:c>
      <x:c r="H2227" s="36" t="n">
        <x:v>0.11800000000000001</x:v>
      </x:c>
      <x:c r="I2227" s="22" t="str">
        <x:f>IF(G2227="","",IF(ISNUMBER(H2227),G2227,""))</x:f>
      </x:c>
      <x:c r="J2227" s="22" t="str">
        <x:f>IF(I2227="","",I2227*H2227)</x:f>
      </x:c>
      <x:c r="K2227" t="str">
        <x:f>IF(G2227="","MISSING OEWS",IF(ISNUMBER(H2227),"MATCHED","MISSING WHARTON"))</x:f>
        <x:v>MISSING OEWS</x:v>
      </x:c>
    </x:row>
    <x:row r="2228">
      <x:c r="A2228" t="str">
        <x:v>44-45</x:v>
      </x:c>
      <x:c r="B2228" t="str">
        <x:v>Retail Trade</x:v>
      </x:c>
      <x:c r="C2228" t="str">
        <x:v>31-1131</x:v>
      </x:c>
      <x:c r="D2228" t="str">
        <x:v>Nursing Assistants</x:v>
      </x:c>
      <x:c r="E2228" s="22" t="n">
        <x:v>120</x:v>
      </x:c>
      <x:c r="F2228" s="22" t="n">
        <x:v>37400</x:v>
      </x:c>
      <x:c r="G2228" s="22" t="n">
        <x:f>IF(OR(E2228="",F2228=""),"",E2228*F2228)</x:f>
        <x:v>4488000</x:v>
      </x:c>
      <x:c r="H2228" s="36" t="n">
        <x:v>0.05</x:v>
      </x:c>
      <x:c r="I2228" s="22" t="n">
        <x:f>IF(G2228="","",IF(ISNUMBER(H2228),G2228,""))</x:f>
        <x:v>4488000</x:v>
      </x:c>
      <x:c r="J2228" s="22" t="n">
        <x:f>IF(I2228="","",I2228*H2228)</x:f>
        <x:v>224400</x:v>
      </x:c>
      <x:c r="K2228" t="str">
        <x:f>IF(G2228="","MISSING OEWS",IF(ISNUMBER(H2228),"MATCHED","MISSING WHARTON"))</x:f>
        <x:v>MATCHED</x:v>
      </x:c>
    </x:row>
    <x:row r="2229">
      <x:c r="A2229" t="str">
        <x:v>44-45</x:v>
      </x:c>
      <x:c r="B2229" t="str">
        <x:v>Retail Trade</x:v>
      </x:c>
      <x:c r="C2229" t="str">
        <x:v>31-9011</x:v>
      </x:c>
      <x:c r="D2229" t="str">
        <x:v>Massage Therapists</x:v>
      </x:c>
      <x:c r="E2229" s="22" t="n">
        <x:v>560</x:v>
      </x:c>
      <x:c r="F2229" s="22" t="n">
        <x:v>54140</x:v>
      </x:c>
      <x:c r="G2229" s="22" t="n">
        <x:f>IF(OR(E2229="",F2229=""),"",E2229*F2229)</x:f>
        <x:v>30318400</x:v>
      </x:c>
      <x:c r="H2229" s="36" t="n">
        <x:v>0.0679</x:v>
      </x:c>
      <x:c r="I2229" s="22" t="n">
        <x:f>IF(G2229="","",IF(ISNUMBER(H2229),G2229,""))</x:f>
        <x:v>30318400</x:v>
      </x:c>
      <x:c r="J2229" s="22" t="n">
        <x:f>IF(I2229="","",I2229*H2229)</x:f>
        <x:v>2058619.36</x:v>
      </x:c>
      <x:c r="K2229" t="str">
        <x:f>IF(G2229="","MISSING OEWS",IF(ISNUMBER(H2229),"MATCHED","MISSING WHARTON"))</x:f>
        <x:v>MATCHED</x:v>
      </x:c>
    </x:row>
    <x:row r="2230">
      <x:c r="A2230" t="str">
        <x:v>44-45</x:v>
      </x:c>
      <x:c r="B2230" t="str">
        <x:v>Retail Trade</x:v>
      </x:c>
      <x:c r="C2230" t="str">
        <x:v>31-9092</x:v>
      </x:c>
      <x:c r="D2230" t="str">
        <x:v>Medical Assistants</x:v>
      </x:c>
      <x:c r="E2230" s="22" t="n">
        <x:v>1220</x:v>
      </x:c>
      <x:c r="F2230" s="22" t="n">
        <x:v>47320</x:v>
      </x:c>
      <x:c r="G2230" s="22" t="n">
        <x:f>IF(OR(E2230="",F2230=""),"",E2230*F2230)</x:f>
        <x:v>57730400</x:v>
      </x:c>
      <x:c r="H2230" s="36" t="n">
        <x:v>0.4025</x:v>
      </x:c>
      <x:c r="I2230" s="22" t="n">
        <x:f>IF(G2230="","",IF(ISNUMBER(H2230),G2230,""))</x:f>
        <x:v>57730400</x:v>
      </x:c>
      <x:c r="J2230" s="22" t="n">
        <x:f>IF(I2230="","",I2230*H2230)</x:f>
        <x:v>23236486</x:v>
      </x:c>
      <x:c r="K2230" t="str">
        <x:f>IF(G2230="","MISSING OEWS",IF(ISNUMBER(H2230),"MATCHED","MISSING WHARTON"))</x:f>
        <x:v>MATCHED</x:v>
      </x:c>
    </x:row>
    <x:row r="2231">
      <x:c r="A2231" t="str">
        <x:v>44-45</x:v>
      </x:c>
      <x:c r="B2231" t="str">
        <x:v>Retail Trade</x:v>
      </x:c>
      <x:c r="C2231" t="str">
        <x:v>31-9093</x:v>
      </x:c>
      <x:c r="D2231" t="str">
        <x:v>Medical Equipment Preparers</x:v>
      </x:c>
      <x:c r="E2231" s="22" t="n">
        <x:v>410</x:v>
      </x:c>
      <x:c r="F2231" s="22" t="n">
        <x:v>46150</x:v>
      </x:c>
      <x:c r="G2231" s="22" t="n">
        <x:f>IF(OR(E2231="",F2231=""),"",E2231*F2231)</x:f>
        <x:v>18921500</x:v>
      </x:c>
      <x:c r="H2231" s="36" t="n">
        <x:v>0.1188</x:v>
      </x:c>
      <x:c r="I2231" s="22" t="n">
        <x:f>IF(G2231="","",IF(ISNUMBER(H2231),G2231,""))</x:f>
        <x:v>18921500</x:v>
      </x:c>
      <x:c r="J2231" s="22" t="n">
        <x:f>IF(I2231="","",I2231*H2231)</x:f>
        <x:v>2247874.2</x:v>
      </x:c>
      <x:c r="K2231" t="str">
        <x:f>IF(G2231="","MISSING OEWS",IF(ISNUMBER(H2231),"MATCHED","MISSING WHARTON"))</x:f>
        <x:v>MATCHED</x:v>
      </x:c>
    </x:row>
    <x:row r="2232">
      <x:c r="A2232" t="str">
        <x:v>44-45</x:v>
      </x:c>
      <x:c r="B2232" t="str">
        <x:v>Retail Trade</x:v>
      </x:c>
      <x:c r="C2232" t="str">
        <x:v>31-9095</x:v>
      </x:c>
      <x:c r="D2232" t="str">
        <x:v>Pharmacy Aides</x:v>
      </x:c>
      <x:c r="E2232" s="22" t="n">
        <x:v>33130</x:v>
      </x:c>
      <x:c r="F2232" s="22" t="n">
        <x:v>38320</x:v>
      </x:c>
      <x:c r="G2232" s="22" t="n">
        <x:f>IF(OR(E2232="",F2232=""),"",E2232*F2232)</x:f>
        <x:v>1269541600</x:v>
      </x:c>
      <x:c r="H2232" s="36" t="n">
        <x:v>0.5088</x:v>
      </x:c>
      <x:c r="I2232" s="22" t="n">
        <x:f>IF(G2232="","",IF(ISNUMBER(H2232),G2232,""))</x:f>
        <x:v>1269541600</x:v>
      </x:c>
      <x:c r="J2232" s="22" t="n">
        <x:f>IF(I2232="","",I2232*H2232)</x:f>
        <x:v>645942766.08</x:v>
      </x:c>
      <x:c r="K2232" t="str">
        <x:f>IF(G2232="","MISSING OEWS",IF(ISNUMBER(H2232),"MATCHED","MISSING WHARTON"))</x:f>
        <x:v>MATCHED</x:v>
      </x:c>
    </x:row>
    <x:row r="2233">
      <x:c r="A2233" t="str">
        <x:v>44-45</x:v>
      </x:c>
      <x:c r="B2233" t="str">
        <x:v>Retail Trade</x:v>
      </x:c>
      <x:c r="C2233" t="str">
        <x:v>31-9096</x:v>
      </x:c>
      <x:c r="D2233" t="str">
        <x:v>Veterinary Assistants and Laboratory Animal Caretakers</x:v>
      </x:c>
      <x:c r="E2233" s="22" t="n">
        <x:v>2670</x:v>
      </x:c>
      <x:c r="F2233" s="22" t="n">
        <x:v>41650</x:v>
      </x:c>
      <x:c r="G2233" s="22" t="n">
        <x:f>IF(OR(E2233="",F2233=""),"",E2233*F2233)</x:f>
        <x:v>111205500</x:v>
      </x:c>
      <x:c r="H2233" s="36" t="n">
        <x:v>0.1696</x:v>
      </x:c>
      <x:c r="I2233" s="22" t="n">
        <x:f>IF(G2233="","",IF(ISNUMBER(H2233),G2233,""))</x:f>
        <x:v>111205500</x:v>
      </x:c>
      <x:c r="J2233" s="22" t="n">
        <x:f>IF(I2233="","",I2233*H2233)</x:f>
        <x:v>18860452.8</x:v>
      </x:c>
      <x:c r="K2233" t="str">
        <x:f>IF(G2233="","MISSING OEWS",IF(ISNUMBER(H2233),"MATCHED","MISSING WHARTON"))</x:f>
        <x:v>MATCHED</x:v>
      </x:c>
    </x:row>
    <x:row r="2234">
      <x:c r="A2234" t="str">
        <x:v>44-45</x:v>
      </x:c>
      <x:c r="B2234" t="str">
        <x:v>Retail Trade</x:v>
      </x:c>
      <x:c r="C2234" t="str">
        <x:v>31-9097</x:v>
      </x:c>
      <x:c r="D2234" t="str">
        <x:v>Phlebotomists</x:v>
      </x:c>
      <x:c r="E2234" s="22" t="n">
        <x:v>50</x:v>
      </x:c>
      <x:c r="F2234" s="22" t="n">
        <x:v>47230</x:v>
      </x:c>
      <x:c r="G2234" s="22" t="n">
        <x:f>IF(OR(E2234="",F2234=""),"",E2234*F2234)</x:f>
        <x:v>2361500</x:v>
      </x:c>
      <x:c r="H2234" s="36" t="n">
        <x:v>0.07919999999999999</x:v>
      </x:c>
      <x:c r="I2234" s="22" t="n">
        <x:f>IF(G2234="","",IF(ISNUMBER(H2234),G2234,""))</x:f>
        <x:v>2361500</x:v>
      </x:c>
      <x:c r="J2234" s="22" t="n">
        <x:f>IF(I2234="","",I2234*H2234)</x:f>
        <x:v>187030.8</x:v>
      </x:c>
      <x:c r="K2234" t="str">
        <x:f>IF(G2234="","MISSING OEWS",IF(ISNUMBER(H2234),"MATCHED","MISSING WHARTON"))</x:f>
        <x:v>MATCHED</x:v>
      </x:c>
    </x:row>
    <x:row r="2235">
      <x:c r="A2235" t="str">
        <x:v>44-45</x:v>
      </x:c>
      <x:c r="B2235" t="str">
        <x:v>Retail Trade</x:v>
      </x:c>
      <x:c r="C2235" t="str">
        <x:v>31-9099</x:v>
      </x:c>
      <x:c r="D2235" t="str">
        <x:v>Healthcare Support Workers, All Other</x:v>
      </x:c>
      <x:c r="E2235" s="22" t="n">
        <x:v>1400</x:v>
      </x:c>
      <x:c r="F2235" s="22" t="n">
        <x:v>52400</x:v>
      </x:c>
      <x:c r="G2235" s="22" t="n">
        <x:f>IF(OR(E2235="",F2235=""),"",E2235*F2235)</x:f>
        <x:v>73360000</x:v>
      </x:c>
      <x:c r="H2235" s="36" t="n">
        <x:v>0.25420000000000004</x:v>
      </x:c>
      <x:c r="I2235" s="22" t="n">
        <x:f>IF(G2235="","",IF(ISNUMBER(H2235),G2235,""))</x:f>
        <x:v>73360000</x:v>
      </x:c>
      <x:c r="J2235" s="22" t="n">
        <x:f>IF(I2235="","",I2235*H2235)</x:f>
        <x:v>18648112.000000004</x:v>
      </x:c>
      <x:c r="K2235" t="str">
        <x:f>IF(G2235="","MISSING OEWS",IF(ISNUMBER(H2235),"MATCHED","MISSING WHARTON"))</x:f>
        <x:v>MATCHED</x:v>
      </x:c>
    </x:row>
    <x:row r="2236">
      <x:c r="A2236" t="str">
        <x:v>44-45</x:v>
      </x:c>
      <x:c r="B2236" t="str">
        <x:v>Retail Trade</x:v>
      </x:c>
      <x:c r="C2236" t="str">
        <x:v>33-1091</x:v>
      </x:c>
      <x:c r="D2236" t="str">
        <x:v>First-Line Supervisors of Security Workers</x:v>
      </x:c>
      <x:c r="E2236" s="22" t="n">
        <x:v>2900</x:v>
      </x:c>
      <x:c r="F2236" s="22" t="n">
        <x:v>67780</x:v>
      </x:c>
      <x:c r="G2236" s="22" t="n">
        <x:f>IF(OR(E2236="",F2236=""),"",E2236*F2236)</x:f>
        <x:v>196562000</x:v>
      </x:c>
      <x:c r="H2236" s="36" t="n">
        <x:v>0.39289999999999997</x:v>
      </x:c>
      <x:c r="I2236" s="22" t="n">
        <x:f>IF(G2236="","",IF(ISNUMBER(H2236),G2236,""))</x:f>
        <x:v>196562000</x:v>
      </x:c>
      <x:c r="J2236" s="22" t="n">
        <x:f>IF(I2236="","",I2236*H2236)</x:f>
        <x:v>77229209.8</x:v>
      </x:c>
      <x:c r="K2236" t="str">
        <x:f>IF(G2236="","MISSING OEWS",IF(ISNUMBER(H2236),"MATCHED","MISSING WHARTON"))</x:f>
        <x:v>MATCHED</x:v>
      </x:c>
    </x:row>
    <x:row r="2237">
      <x:c r="A2237" t="str">
        <x:v>44-45</x:v>
      </x:c>
      <x:c r="B2237" t="str">
        <x:v>Retail Trade</x:v>
      </x:c>
      <x:c r="C2237" t="str">
        <x:v>33-1099</x:v>
      </x:c>
      <x:c r="D2237" t="str">
        <x:v>First-Line Supervisors of Protective Service Workers, All Other</x:v>
      </x:c>
      <x:c r="E2237" s="22" t="n">
        <x:v>270</x:v>
      </x:c>
      <x:c r="F2237" s="22" t="n">
        <x:v>78970</x:v>
      </x:c>
      <x:c r="G2237" s="22" t="n">
        <x:f>IF(OR(E2237="",F2237=""),"",E2237*F2237)</x:f>
        <x:v>21321900</x:v>
      </x:c>
      <x:c r="H2237" s="36"/>
      <x:c r="I2237" s="22" t="str">
        <x:f>IF(G2237="","",IF(ISNUMBER(H2237),G2237,""))</x:f>
      </x:c>
      <x:c r="J2237" s="22" t="str">
        <x:f>IF(I2237="","",I2237*H2237)</x:f>
      </x:c>
      <x:c r="K2237" t="str">
        <x:f>IF(G2237="","MISSING OEWS",IF(ISNUMBER(H2237),"MATCHED","MISSING WHARTON"))</x:f>
        <x:v>MISSING WHARTON</x:v>
      </x:c>
    </x:row>
    <x:row r="2238">
      <x:c r="A2238" t="str">
        <x:v>44-45</x:v>
      </x:c>
      <x:c r="B2238" t="str">
        <x:v>Retail Trade</x:v>
      </x:c>
      <x:c r="C2238" t="str">
        <x:v>33-9021</x:v>
      </x:c>
      <x:c r="D2238" t="str">
        <x:v>Private Detectives and Investigators</x:v>
      </x:c>
      <x:c r="E2238" s="22" t="n">
        <x:v>13580</x:v>
      </x:c>
      <x:c r="F2238" s="22" t="n">
        <x:v>45120</x:v>
      </x:c>
      <x:c r="G2238" s="22" t="n">
        <x:f>IF(OR(E2238="",F2238=""),"",E2238*F2238)</x:f>
        <x:v>612729600</x:v>
      </x:c>
      <x:c r="H2238" s="36" t="n">
        <x:v>0.33240000000000003</x:v>
      </x:c>
      <x:c r="I2238" s="22" t="n">
        <x:f>IF(G2238="","",IF(ISNUMBER(H2238),G2238,""))</x:f>
        <x:v>612729600</x:v>
      </x:c>
      <x:c r="J2238" s="22" t="n">
        <x:f>IF(I2238="","",I2238*H2238)</x:f>
        <x:v>203671319.04000002</x:v>
      </x:c>
      <x:c r="K2238" t="str">
        <x:f>IF(G2238="","MISSING OEWS",IF(ISNUMBER(H2238),"MATCHED","MISSING WHARTON"))</x:f>
        <x:v>MATCHED</x:v>
      </x:c>
    </x:row>
    <x:row r="2239">
      <x:c r="A2239" t="str">
        <x:v>44-45</x:v>
      </x:c>
      <x:c r="B2239" t="str">
        <x:v>Retail Trade</x:v>
      </x:c>
      <x:c r="C2239" t="str">
        <x:v>33-9032</x:v>
      </x:c>
      <x:c r="D2239" t="str">
        <x:v>Security Guards</x:v>
      </x:c>
      <x:c r="E2239" s="22" t="n">
        <x:v>70300</x:v>
      </x:c>
      <x:c r="F2239" s="22" t="n">
        <x:v>37430</x:v>
      </x:c>
      <x:c r="G2239" s="22" t="n">
        <x:f>IF(OR(E2239="",F2239=""),"",E2239*F2239)</x:f>
        <x:v>2631329000</x:v>
      </x:c>
      <x:c r="H2239" s="36" t="n">
        <x:v>0.13570000000000002</x:v>
      </x:c>
      <x:c r="I2239" s="22" t="n">
        <x:f>IF(G2239="","",IF(ISNUMBER(H2239),G2239,""))</x:f>
        <x:v>2631329000</x:v>
      </x:c>
      <x:c r="J2239" s="22" t="n">
        <x:f>IF(I2239="","",I2239*H2239)</x:f>
        <x:v>357071345.3</x:v>
      </x:c>
      <x:c r="K2239" t="str">
        <x:f>IF(G2239="","MISSING OEWS",IF(ISNUMBER(H2239),"MATCHED","MISSING WHARTON"))</x:f>
        <x:v>MATCHED</x:v>
      </x:c>
    </x:row>
    <x:row r="2240">
      <x:c r="A2240" t="str">
        <x:v>44-45</x:v>
      </x:c>
      <x:c r="B2240" t="str">
        <x:v>Retail Trade</x:v>
      </x:c>
      <x:c r="C2240" t="str">
        <x:v>33-9092</x:v>
      </x:c>
      <x:c r="D2240" t="str">
        <x:v>Lifeguards, Ski Patrol, and Other Recreational Protective Service Workers</x:v>
      </x:c>
      <x:c r="E2240" s="22"/>
      <x:c r="F2240" s="22" t="n">
        <x:v>44870</x:v>
      </x:c>
      <x:c r="G2240" s="22" t="str">
        <x:f>IF(OR(E2240="",F2240=""),"",E2240*F2240)</x:f>
      </x:c>
      <x:c r="H2240" s="36" t="n">
        <x:v>0.0633</x:v>
      </x:c>
      <x:c r="I2240" s="22" t="str">
        <x:f>IF(G2240="","",IF(ISNUMBER(H2240),G2240,""))</x:f>
      </x:c>
      <x:c r="J2240" s="22" t="str">
        <x:f>IF(I2240="","",I2240*H2240)</x:f>
      </x:c>
      <x:c r="K2240" t="str">
        <x:f>IF(G2240="","MISSING OEWS",IF(ISNUMBER(H2240),"MATCHED","MISSING WHARTON"))</x:f>
        <x:v>MISSING OEWS</x:v>
      </x:c>
    </x:row>
    <x:row r="2241">
      <x:c r="A2241" t="str">
        <x:v>44-45</x:v>
      </x:c>
      <x:c r="B2241" t="str">
        <x:v>Retail Trade</x:v>
      </x:c>
      <x:c r="C2241" t="str">
        <x:v>33-9099</x:v>
      </x:c>
      <x:c r="D2241" t="str">
        <x:v>Protective Service Workers, All Other</x:v>
      </x:c>
      <x:c r="E2241" s="22" t="n">
        <x:v>3260</x:v>
      </x:c>
      <x:c r="F2241" s="22" t="n">
        <x:v>48950</x:v>
      </x:c>
      <x:c r="G2241" s="22" t="n">
        <x:f>IF(OR(E2241="",F2241=""),"",E2241*F2241)</x:f>
        <x:v>159577000</x:v>
      </x:c>
      <x:c r="H2241" s="36" t="n">
        <x:v>0.3357</x:v>
      </x:c>
      <x:c r="I2241" s="22" t="n">
        <x:f>IF(G2241="","",IF(ISNUMBER(H2241),G2241,""))</x:f>
        <x:v>159577000</x:v>
      </x:c>
      <x:c r="J2241" s="22" t="n">
        <x:f>IF(I2241="","",I2241*H2241)</x:f>
        <x:v>53569998.9</x:v>
      </x:c>
      <x:c r="K2241" t="str">
        <x:f>IF(G2241="","MISSING OEWS",IF(ISNUMBER(H2241),"MATCHED","MISSING WHARTON"))</x:f>
        <x:v>MATCHED</x:v>
      </x:c>
    </x:row>
    <x:row r="2242">
      <x:c r="A2242" t="str">
        <x:v>44-45</x:v>
      </x:c>
      <x:c r="B2242" t="str">
        <x:v>Retail Trade</x:v>
      </x:c>
      <x:c r="C2242" t="str">
        <x:v>35-1011</x:v>
      </x:c>
      <x:c r="D2242" t="str">
        <x:v>Chefs and Head Cooks</x:v>
      </x:c>
      <x:c r="E2242" s="22" t="n">
        <x:v>2880</x:v>
      </x:c>
      <x:c r="F2242" s="22" t="n">
        <x:v>58350</x:v>
      </x:c>
      <x:c r="G2242" s="22" t="n">
        <x:f>IF(OR(E2242="",F2242=""),"",E2242*F2242)</x:f>
        <x:v>168048000</x:v>
      </x:c>
      <x:c r="H2242" s="36" t="n">
        <x:v>0.281</x:v>
      </x:c>
      <x:c r="I2242" s="22" t="n">
        <x:f>IF(G2242="","",IF(ISNUMBER(H2242),G2242,""))</x:f>
        <x:v>168048000</x:v>
      </x:c>
      <x:c r="J2242" s="22" t="n">
        <x:f>IF(I2242="","",I2242*H2242)</x:f>
        <x:v>47221488.00000001</x:v>
      </x:c>
      <x:c r="K2242" t="str">
        <x:f>IF(G2242="","MISSING OEWS",IF(ISNUMBER(H2242),"MATCHED","MISSING WHARTON"))</x:f>
        <x:v>MATCHED</x:v>
      </x:c>
    </x:row>
    <x:row r="2243">
      <x:c r="A2243" t="str">
        <x:v>44-45</x:v>
      </x:c>
      <x:c r="B2243" t="str">
        <x:v>Retail Trade</x:v>
      </x:c>
      <x:c r="C2243" t="str">
        <x:v>35-1012</x:v>
      </x:c>
      <x:c r="D2243" t="str">
        <x:v>First-Line Supervisors of Food Preparation and Serving Workers</x:v>
      </x:c>
      <x:c r="E2243" s="22" t="n">
        <x:v>47150</x:v>
      </x:c>
      <x:c r="F2243" s="22" t="n">
        <x:v>47630</x:v>
      </x:c>
      <x:c r="G2243" s="22" t="n">
        <x:f>IF(OR(E2243="",F2243=""),"",E2243*F2243)</x:f>
        <x:v>2245754500</x:v>
      </x:c>
      <x:c r="H2243" s="36" t="n">
        <x:v>0.41729999999999995</x:v>
      </x:c>
      <x:c r="I2243" s="22" t="n">
        <x:f>IF(G2243="","",IF(ISNUMBER(H2243),G2243,""))</x:f>
        <x:v>2245754500</x:v>
      </x:c>
      <x:c r="J2243" s="22" t="n">
        <x:f>IF(I2243="","",I2243*H2243)</x:f>
        <x:v>937153352.8499999</x:v>
      </x:c>
      <x:c r="K2243" t="str">
        <x:f>IF(G2243="","MISSING OEWS",IF(ISNUMBER(H2243),"MATCHED","MISSING WHARTON"))</x:f>
        <x:v>MATCHED</x:v>
      </x:c>
    </x:row>
    <x:row r="2244">
      <x:c r="A2244" t="str">
        <x:v>44-45</x:v>
      </x:c>
      <x:c r="B2244" t="str">
        <x:v>Retail Trade</x:v>
      </x:c>
      <x:c r="C2244" t="str">
        <x:v>35-2011</x:v>
      </x:c>
      <x:c r="D2244" t="str">
        <x:v>Cooks, Fast Food</x:v>
      </x:c>
      <x:c r="E2244" s="22" t="n">
        <x:v>15060</x:v>
      </x:c>
      <x:c r="F2244" s="22" t="n">
        <x:v>33940</x:v>
      </x:c>
      <x:c r="G2244" s="22" t="n">
        <x:f>IF(OR(E2244="",F2244=""),"",E2244*F2244)</x:f>
        <x:v>511136400</x:v>
      </x:c>
      <x:c r="H2244" s="36" t="n">
        <x:v>0.05</x:v>
      </x:c>
      <x:c r="I2244" s="22" t="n">
        <x:f>IF(G2244="","",IF(ISNUMBER(H2244),G2244,""))</x:f>
        <x:v>511136400</x:v>
      </x:c>
      <x:c r="J2244" s="22" t="n">
        <x:f>IF(I2244="","",I2244*H2244)</x:f>
        <x:v>25556820</x:v>
      </x:c>
      <x:c r="K2244" t="str">
        <x:f>IF(G2244="","MISSING OEWS",IF(ISNUMBER(H2244),"MATCHED","MISSING WHARTON"))</x:f>
        <x:v>MATCHED</x:v>
      </x:c>
    </x:row>
    <x:row r="2245">
      <x:c r="A2245" t="str">
        <x:v>44-45</x:v>
      </x:c>
      <x:c r="B2245" t="str">
        <x:v>Retail Trade</x:v>
      </x:c>
      <x:c r="C2245" t="str">
        <x:v>35-2012</x:v>
      </x:c>
      <x:c r="D2245" t="str">
        <x:v>Cooks, Institution and Cafeteria</x:v>
      </x:c>
      <x:c r="E2245" s="22" t="n">
        <x:v>3280</x:v>
      </x:c>
      <x:c r="F2245" s="22" t="n">
        <x:v>34620</x:v>
      </x:c>
      <x:c r="G2245" s="22" t="n">
        <x:f>IF(OR(E2245="",F2245=""),"",E2245*F2245)</x:f>
        <x:v>113553600</x:v>
      </x:c>
      <x:c r="H2245" s="36" t="n">
        <x:v>0.25</x:v>
      </x:c>
      <x:c r="I2245" s="22" t="n">
        <x:f>IF(G2245="","",IF(ISNUMBER(H2245),G2245,""))</x:f>
        <x:v>113553600</x:v>
      </x:c>
      <x:c r="J2245" s="22" t="n">
        <x:f>IF(I2245="","",I2245*H2245)</x:f>
        <x:v>28388400</x:v>
      </x:c>
      <x:c r="K2245" t="str">
        <x:f>IF(G2245="","MISSING OEWS",IF(ISNUMBER(H2245),"MATCHED","MISSING WHARTON"))</x:f>
        <x:v>MATCHED</x:v>
      </x:c>
    </x:row>
    <x:row r="2246">
      <x:c r="A2246" t="str">
        <x:v>44-45</x:v>
      </x:c>
      <x:c r="B2246" t="str">
        <x:v>Retail Trade</x:v>
      </x:c>
      <x:c r="C2246" t="str">
        <x:v>35-2014</x:v>
      </x:c>
      <x:c r="D2246" t="str">
        <x:v>Cooks, Restaurant</x:v>
      </x:c>
      <x:c r="E2246" s="22" t="n">
        <x:v>12300</x:v>
      </x:c>
      <x:c r="F2246" s="22" t="n">
        <x:v>37410</x:v>
      </x:c>
      <x:c r="G2246" s="22" t="n">
        <x:f>IF(OR(E2246="",F2246=""),"",E2246*F2246)</x:f>
        <x:v>460143000</x:v>
      </x:c>
      <x:c r="H2246" s="36" t="n">
        <x:v>0.1175</x:v>
      </x:c>
      <x:c r="I2246" s="22" t="n">
        <x:f>IF(G2246="","",IF(ISNUMBER(H2246),G2246,""))</x:f>
        <x:v>460143000</x:v>
      </x:c>
      <x:c r="J2246" s="22" t="n">
        <x:f>IF(I2246="","",I2246*H2246)</x:f>
        <x:v>54066802.5</x:v>
      </x:c>
      <x:c r="K2246" t="str">
        <x:f>IF(G2246="","MISSING OEWS",IF(ISNUMBER(H2246),"MATCHED","MISSING WHARTON"))</x:f>
        <x:v>MATCHED</x:v>
      </x:c>
    </x:row>
    <x:row r="2247">
      <x:c r="A2247" t="str">
        <x:v>44-45</x:v>
      </x:c>
      <x:c r="B2247" t="str">
        <x:v>Retail Trade</x:v>
      </x:c>
      <x:c r="C2247" t="str">
        <x:v>35-2015</x:v>
      </x:c>
      <x:c r="D2247" t="str">
        <x:v>Cooks, Short Order</x:v>
      </x:c>
      <x:c r="E2247" s="22" t="n">
        <x:v>18810</x:v>
      </x:c>
      <x:c r="F2247" s="22" t="n">
        <x:v>33960</x:v>
      </x:c>
      <x:c r="G2247" s="22" t="n">
        <x:f>IF(OR(E2247="",F2247=""),"",E2247*F2247)</x:f>
        <x:v>638787600</x:v>
      </x:c>
      <x:c r="H2247" s="36" t="n">
        <x:v>0.0864</x:v>
      </x:c>
      <x:c r="I2247" s="22" t="n">
        <x:f>IF(G2247="","",IF(ISNUMBER(H2247),G2247,""))</x:f>
        <x:v>638787600</x:v>
      </x:c>
      <x:c r="J2247" s="22" t="n">
        <x:f>IF(I2247="","",I2247*H2247)</x:f>
        <x:v>55191248.64</x:v>
      </x:c>
      <x:c r="K2247" t="str">
        <x:f>IF(G2247="","MISSING OEWS",IF(ISNUMBER(H2247),"MATCHED","MISSING WHARTON"))</x:f>
        <x:v>MATCHED</x:v>
      </x:c>
    </x:row>
    <x:row r="2248">
      <x:c r="A2248" t="str">
        <x:v>44-45</x:v>
      </x:c>
      <x:c r="B2248" t="str">
        <x:v>Retail Trade</x:v>
      </x:c>
      <x:c r="C2248" t="str">
        <x:v>35-2019</x:v>
      </x:c>
      <x:c r="D2248" t="str">
        <x:v>Cooks, All Other</x:v>
      </x:c>
      <x:c r="E2248" s="22" t="n">
        <x:v>4000</x:v>
      </x:c>
      <x:c r="F2248" s="22" t="n">
        <x:v>36420</x:v>
      </x:c>
      <x:c r="G2248" s="22" t="n">
        <x:f>IF(OR(E2248="",F2248=""),"",E2248*F2248)</x:f>
        <x:v>145680000</x:v>
      </x:c>
      <x:c r="H2248" s="36"/>
      <x:c r="I2248" s="22" t="str">
        <x:f>IF(G2248="","",IF(ISNUMBER(H2248),G2248,""))</x:f>
      </x:c>
      <x:c r="J2248" s="22" t="str">
        <x:f>IF(I2248="","",I2248*H2248)</x:f>
      </x:c>
      <x:c r="K2248" t="str">
        <x:f>IF(G2248="","MISSING OEWS",IF(ISNUMBER(H2248),"MATCHED","MISSING WHARTON"))</x:f>
        <x:v>MISSING WHARTON</x:v>
      </x:c>
    </x:row>
    <x:row r="2249">
      <x:c r="A2249" t="str">
        <x:v>44-45</x:v>
      </x:c>
      <x:c r="B2249" t="str">
        <x:v>Retail Trade</x:v>
      </x:c>
      <x:c r="C2249" t="str">
        <x:v>35-2021</x:v>
      </x:c>
      <x:c r="D2249" t="str">
        <x:v>Food Preparation Workers</x:v>
      </x:c>
      <x:c r="E2249" s="22" t="n">
        <x:v>236130</x:v>
      </x:c>
      <x:c r="F2249" s="22" t="n">
        <x:v>36140</x:v>
      </x:c>
      <x:c r="G2249" s="22" t="n">
        <x:f>IF(OR(E2249="",F2249=""),"",E2249*F2249)</x:f>
        <x:v>8533738200</x:v>
      </x:c>
      <x:c r="H2249" s="36" t="n">
        <x:v>0.0613</x:v>
      </x:c>
      <x:c r="I2249" s="22" t="n">
        <x:f>IF(G2249="","",IF(ISNUMBER(H2249),G2249,""))</x:f>
        <x:v>8533738200</x:v>
      </x:c>
      <x:c r="J2249" s="22" t="n">
        <x:f>IF(I2249="","",I2249*H2249)</x:f>
        <x:v>523118151.66</x:v>
      </x:c>
      <x:c r="K2249" t="str">
        <x:f>IF(G2249="","MISSING OEWS",IF(ISNUMBER(H2249),"MATCHED","MISSING WHARTON"))</x:f>
        <x:v>MATCHED</x:v>
      </x:c>
    </x:row>
    <x:row r="2250">
      <x:c r="A2250" t="str">
        <x:v>44-45</x:v>
      </x:c>
      <x:c r="B2250" t="str">
        <x:v>Retail Trade</x:v>
      </x:c>
      <x:c r="C2250" t="str">
        <x:v>35-3011</x:v>
      </x:c>
      <x:c r="D2250" t="str">
        <x:v>Bartenders</x:v>
      </x:c>
      <x:c r="E2250" s="22" t="n">
        <x:v>6080</x:v>
      </x:c>
      <x:c r="F2250" s="22" t="n">
        <x:v>34580</x:v>
      </x:c>
      <x:c r="G2250" s="22" t="n">
        <x:f>IF(OR(E2250="",F2250=""),"",E2250*F2250)</x:f>
        <x:v>210246400</x:v>
      </x:c>
      <x:c r="H2250" s="36" t="n">
        <x:v>0.1425</x:v>
      </x:c>
      <x:c r="I2250" s="22" t="n">
        <x:f>IF(G2250="","",IF(ISNUMBER(H2250),G2250,""))</x:f>
        <x:v>210246400</x:v>
      </x:c>
      <x:c r="J2250" s="22" t="n">
        <x:f>IF(I2250="","",I2250*H2250)</x:f>
        <x:v>29960111.999999996</x:v>
      </x:c>
      <x:c r="K2250" t="str">
        <x:f>IF(G2250="","MISSING OEWS",IF(ISNUMBER(H2250),"MATCHED","MISSING WHARTON"))</x:f>
        <x:v>MATCHED</x:v>
      </x:c>
    </x:row>
    <x:row r="2251">
      <x:c r="A2251" t="str">
        <x:v>44-45</x:v>
      </x:c>
      <x:c r="B2251" t="str">
        <x:v>Retail Trade</x:v>
      </x:c>
      <x:c r="C2251" t="str">
        <x:v>35-3023</x:v>
      </x:c>
      <x:c r="D2251" t="str">
        <x:v>Fast Food and Counter Workers</x:v>
      </x:c>
      <x:c r="E2251" s="22" t="n">
        <x:v>220820</x:v>
      </x:c>
      <x:c r="F2251" s="22" t="n">
        <x:v>34660</x:v>
      </x:c>
      <x:c r="G2251" s="22" t="n">
        <x:f>IF(OR(E2251="",F2251=""),"",E2251*F2251)</x:f>
        <x:v>7653621200</x:v>
      </x:c>
      <x:c r="H2251" s="36" t="n">
        <x:v>0.20309999999999997</x:v>
      </x:c>
      <x:c r="I2251" s="22" t="n">
        <x:f>IF(G2251="","",IF(ISNUMBER(H2251),G2251,""))</x:f>
        <x:v>7653621200</x:v>
      </x:c>
      <x:c r="J2251" s="22" t="n">
        <x:f>IF(I2251="","",I2251*H2251)</x:f>
        <x:v>1554450465.7199998</x:v>
      </x:c>
      <x:c r="K2251" t="str">
        <x:f>IF(G2251="","MISSING OEWS",IF(ISNUMBER(H2251),"MATCHED","MISSING WHARTON"))</x:f>
        <x:v>MATCHED</x:v>
      </x:c>
    </x:row>
    <x:row r="2252">
      <x:c r="A2252" t="str">
        <x:v>44-45</x:v>
      </x:c>
      <x:c r="B2252" t="str">
        <x:v>Retail Trade</x:v>
      </x:c>
      <x:c r="C2252" t="str">
        <x:v>35-3031</x:v>
      </x:c>
      <x:c r="D2252" t="str">
        <x:v>Waiters and Waitresses</x:v>
      </x:c>
      <x:c r="E2252" s="22" t="n">
        <x:v>6810</x:v>
      </x:c>
      <x:c r="F2252" s="22" t="n">
        <x:v>33860</x:v>
      </x:c>
      <x:c r="G2252" s="22" t="n">
        <x:f>IF(OR(E2252="",F2252=""),"",E2252*F2252)</x:f>
        <x:v>230586600</x:v>
      </x:c>
      <x:c r="H2252" s="36" t="n">
        <x:v>0.152</x:v>
      </x:c>
      <x:c r="I2252" s="22" t="n">
        <x:f>IF(G2252="","",IF(ISNUMBER(H2252),G2252,""))</x:f>
        <x:v>230586600</x:v>
      </x:c>
      <x:c r="J2252" s="22" t="n">
        <x:f>IF(I2252="","",I2252*H2252)</x:f>
        <x:v>35049163.199999996</x:v>
      </x:c>
      <x:c r="K2252" t="str">
        <x:f>IF(G2252="","MISSING OEWS",IF(ISNUMBER(H2252),"MATCHED","MISSING WHARTON"))</x:f>
        <x:v>MATCHED</x:v>
      </x:c>
    </x:row>
    <x:row r="2253">
      <x:c r="A2253" t="str">
        <x:v>44-45</x:v>
      </x:c>
      <x:c r="B2253" t="str">
        <x:v>Retail Trade</x:v>
      </x:c>
      <x:c r="C2253" t="str">
        <x:v>35-3041</x:v>
      </x:c>
      <x:c r="D2253" t="str">
        <x:v>Food Servers, Nonrestaurant</x:v>
      </x:c>
      <x:c r="E2253" s="22" t="n">
        <x:v>1620</x:v>
      </x:c>
      <x:c r="F2253" s="22" t="n">
        <x:v>37720</x:v>
      </x:c>
      <x:c r="G2253" s="22" t="n">
        <x:f>IF(OR(E2253="",F2253=""),"",E2253*F2253)</x:f>
        <x:v>61106400</x:v>
      </x:c>
      <x:c r="H2253" s="36" t="n">
        <x:v>0.13570000000000002</x:v>
      </x:c>
      <x:c r="I2253" s="22" t="n">
        <x:f>IF(G2253="","",IF(ISNUMBER(H2253),G2253,""))</x:f>
        <x:v>61106400</x:v>
      </x:c>
      <x:c r="J2253" s="22" t="n">
        <x:f>IF(I2253="","",I2253*H2253)</x:f>
        <x:v>8292138.480000001</x:v>
      </x:c>
      <x:c r="K2253" t="str">
        <x:f>IF(G2253="","MISSING OEWS",IF(ISNUMBER(H2253),"MATCHED","MISSING WHARTON"))</x:f>
        <x:v>MATCHED</x:v>
      </x:c>
    </x:row>
    <x:row r="2254">
      <x:c r="A2254" t="str">
        <x:v>44-45</x:v>
      </x:c>
      <x:c r="B2254" t="str">
        <x:v>Retail Trade</x:v>
      </x:c>
      <x:c r="C2254" t="str">
        <x:v>35-9011</x:v>
      </x:c>
      <x:c r="D2254" t="str">
        <x:v>Dining Room and Cafeteria Attendants and Bartender Helpers</x:v>
      </x:c>
      <x:c r="E2254" s="22" t="n">
        <x:v>3220</x:v>
      </x:c>
      <x:c r="F2254" s="22" t="n">
        <x:v>32580</x:v>
      </x:c>
      <x:c r="G2254" s="22" t="n">
        <x:f>IF(OR(E2254="",F2254=""),"",E2254*F2254)</x:f>
        <x:v>104907600</x:v>
      </x:c>
      <x:c r="H2254" s="36" t="n">
        <x:v>0.0417</x:v>
      </x:c>
      <x:c r="I2254" s="22" t="n">
        <x:f>IF(G2254="","",IF(ISNUMBER(H2254),G2254,""))</x:f>
        <x:v>104907600</x:v>
      </x:c>
      <x:c r="J2254" s="22" t="n">
        <x:f>IF(I2254="","",I2254*H2254)</x:f>
        <x:v>4374646.92</x:v>
      </x:c>
      <x:c r="K2254" t="str">
        <x:f>IF(G2254="","MISSING OEWS",IF(ISNUMBER(H2254),"MATCHED","MISSING WHARTON"))</x:f>
        <x:v>MATCHED</x:v>
      </x:c>
    </x:row>
    <x:row r="2255">
      <x:c r="A2255" t="str">
        <x:v>44-45</x:v>
      </x:c>
      <x:c r="B2255" t="str">
        <x:v>Retail Trade</x:v>
      </x:c>
      <x:c r="C2255" t="str">
        <x:v>35-9021</x:v>
      </x:c>
      <x:c r="D2255" t="str">
        <x:v>Dishwashers</x:v>
      </x:c>
      <x:c r="E2255" s="22" t="n">
        <x:v>8090</x:v>
      </x:c>
      <x:c r="F2255" s="22" t="n">
        <x:v>35570</x:v>
      </x:c>
      <x:c r="G2255" s="22" t="n">
        <x:f>IF(OR(E2255="",F2255=""),"",E2255*F2255)</x:f>
        <x:v>287761300</x:v>
      </x:c>
      <x:c r="H2255" s="36" t="n">
        <x:v>0</x:v>
      </x:c>
      <x:c r="I2255" s="22" t="n">
        <x:f>IF(G2255="","",IF(ISNUMBER(H2255),G2255,""))</x:f>
        <x:v>287761300</x:v>
      </x:c>
      <x:c r="J2255" s="22" t="n">
        <x:f>IF(I2255="","",I2255*H2255)</x:f>
        <x:v>0</x:v>
      </x:c>
      <x:c r="K2255" t="str">
        <x:f>IF(G2255="","MISSING OEWS",IF(ISNUMBER(H2255),"MATCHED","MISSING WHARTON"))</x:f>
        <x:v>MATCHED</x:v>
      </x:c>
    </x:row>
    <x:row r="2256">
      <x:c r="A2256" t="str">
        <x:v>44-45</x:v>
      </x:c>
      <x:c r="B2256" t="str">
        <x:v>Retail Trade</x:v>
      </x:c>
      <x:c r="C2256" t="str">
        <x:v>35-9031</x:v>
      </x:c>
      <x:c r="D2256" t="str">
        <x:v>Hosts and Hostesses, Restaurant, Lounge, and Coffee Shop</x:v>
      </x:c>
      <x:c r="E2256" s="22" t="n">
        <x:v>840</x:v>
      </x:c>
      <x:c r="F2256" s="22" t="n">
        <x:v>31330</x:v>
      </x:c>
      <x:c r="G2256" s="22" t="n">
        <x:f>IF(OR(E2256="",F2256=""),"",E2256*F2256)</x:f>
        <x:v>26317200</x:v>
      </x:c>
      <x:c r="H2256" s="36" t="n">
        <x:v>0.3023</x:v>
      </x:c>
      <x:c r="I2256" s="22" t="n">
        <x:f>IF(G2256="","",IF(ISNUMBER(H2256),G2256,""))</x:f>
        <x:v>26317200</x:v>
      </x:c>
      <x:c r="J2256" s="22" t="n">
        <x:f>IF(I2256="","",I2256*H2256)</x:f>
        <x:v>7955689.5600000005</x:v>
      </x:c>
      <x:c r="K2256" t="str">
        <x:f>IF(G2256="","MISSING OEWS",IF(ISNUMBER(H2256),"MATCHED","MISSING WHARTON"))</x:f>
        <x:v>MATCHED</x:v>
      </x:c>
    </x:row>
    <x:row r="2257">
      <x:c r="A2257" t="str">
        <x:v>44-45</x:v>
      </x:c>
      <x:c r="B2257" t="str">
        <x:v>Retail Trade</x:v>
      </x:c>
      <x:c r="C2257" t="str">
        <x:v>35-9099</x:v>
      </x:c>
      <x:c r="D2257" t="str">
        <x:v>Food Preparation and Serving Related Workers, All Other</x:v>
      </x:c>
      <x:c r="E2257" s="22" t="n">
        <x:v>1330</x:v>
      </x:c>
      <x:c r="F2257" s="22" t="n">
        <x:v>28440</x:v>
      </x:c>
      <x:c r="G2257" s="22" t="n">
        <x:f>IF(OR(E2257="",F2257=""),"",E2257*F2257)</x:f>
        <x:v>37825200</x:v>
      </x:c>
      <x:c r="H2257" s="36"/>
      <x:c r="I2257" s="22" t="str">
        <x:f>IF(G2257="","",IF(ISNUMBER(H2257),G2257,""))</x:f>
      </x:c>
      <x:c r="J2257" s="22" t="str">
        <x:f>IF(I2257="","",I2257*H2257)</x:f>
      </x:c>
      <x:c r="K2257" t="str">
        <x:f>IF(G2257="","MISSING OEWS",IF(ISNUMBER(H2257),"MATCHED","MISSING WHARTON"))</x:f>
        <x:v>MISSING WHARTON</x:v>
      </x:c>
    </x:row>
    <x:row r="2258">
      <x:c r="A2258" t="str">
        <x:v>44-45</x:v>
      </x:c>
      <x:c r="B2258" t="str">
        <x:v>Retail Trade</x:v>
      </x:c>
      <x:c r="C2258" t="str">
        <x:v>37-1011</x:v>
      </x:c>
      <x:c r="D2258" t="str">
        <x:v>First-Line Supervisors of Housekeeping and Janitorial Workers</x:v>
      </x:c>
      <x:c r="E2258" s="22" t="n">
        <x:v>660</x:v>
      </x:c>
      <x:c r="F2258" s="22" t="n">
        <x:v>51870</x:v>
      </x:c>
      <x:c r="G2258" s="22" t="n">
        <x:f>IF(OR(E2258="",F2258=""),"",E2258*F2258)</x:f>
        <x:v>34234200</x:v>
      </x:c>
      <x:c r="H2258" s="36" t="n">
        <x:v>0.22690000000000002</x:v>
      </x:c>
      <x:c r="I2258" s="22" t="n">
        <x:f>IF(G2258="","",IF(ISNUMBER(H2258),G2258,""))</x:f>
        <x:v>34234200</x:v>
      </x:c>
      <x:c r="J2258" s="22" t="n">
        <x:f>IF(I2258="","",I2258*H2258)</x:f>
        <x:v>7767739.98</x:v>
      </x:c>
      <x:c r="K2258" t="str">
        <x:f>IF(G2258="","MISSING OEWS",IF(ISNUMBER(H2258),"MATCHED","MISSING WHARTON"))</x:f>
        <x:v>MATCHED</x:v>
      </x:c>
    </x:row>
    <x:row r="2259">
      <x:c r="A2259" t="str">
        <x:v>44-45</x:v>
      </x:c>
      <x:c r="B2259" t="str">
        <x:v>Retail Trade</x:v>
      </x:c>
      <x:c r="C2259" t="str">
        <x:v>37-1012</x:v>
      </x:c>
      <x:c r="D2259" t="str">
        <x:v>First-Line Supervisors of Landscaping, Lawn Service, and Groundskeeping Workers</x:v>
      </x:c>
      <x:c r="E2259" s="22" t="n">
        <x:v>960</x:v>
      </x:c>
      <x:c r="F2259" s="22" t="n">
        <x:v>55460</x:v>
      </x:c>
      <x:c r="G2259" s="22" t="n">
        <x:f>IF(OR(E2259="",F2259=""),"",E2259*F2259)</x:f>
        <x:v>53241600</x:v>
      </x:c>
      <x:c r="H2259" s="36" t="n">
        <x:v>0.2357</x:v>
      </x:c>
      <x:c r="I2259" s="22" t="n">
        <x:f>IF(G2259="","",IF(ISNUMBER(H2259),G2259,""))</x:f>
        <x:v>53241600</x:v>
      </x:c>
      <x:c r="J2259" s="22" t="n">
        <x:f>IF(I2259="","",I2259*H2259)</x:f>
        <x:v>12549045.12</x:v>
      </x:c>
      <x:c r="K2259" t="str">
        <x:f>IF(G2259="","MISSING OEWS",IF(ISNUMBER(H2259),"MATCHED","MISSING WHARTON"))</x:f>
        <x:v>MATCHED</x:v>
      </x:c>
    </x:row>
    <x:row r="2260">
      <x:c r="A2260" t="str">
        <x:v>44-45</x:v>
      </x:c>
      <x:c r="B2260" t="str">
        <x:v>Retail Trade</x:v>
      </x:c>
      <x:c r="C2260" t="str">
        <x:v>37-2011</x:v>
      </x:c>
      <x:c r="D2260" t="str">
        <x:v>Janitors and Cleaners, Except Maids and Housekeeping Cleaners</x:v>
      </x:c>
      <x:c r="E2260" s="22" t="n">
        <x:v>113100</x:v>
      </x:c>
      <x:c r="F2260" s="22" t="n">
        <x:v>36060</x:v>
      </x:c>
      <x:c r="G2260" s="22" t="n">
        <x:f>IF(OR(E2260="",F2260=""),"",E2260*F2260)</x:f>
        <x:v>4078386000</x:v>
      </x:c>
      <x:c r="H2260" s="36" t="n">
        <x:v>0</x:v>
      </x:c>
      <x:c r="I2260" s="22" t="n">
        <x:f>IF(G2260="","",IF(ISNUMBER(H2260),G2260,""))</x:f>
        <x:v>4078386000</x:v>
      </x:c>
      <x:c r="J2260" s="22" t="n">
        <x:f>IF(I2260="","",I2260*H2260)</x:f>
        <x:v>0</x:v>
      </x:c>
      <x:c r="K2260" t="str">
        <x:f>IF(G2260="","MISSING OEWS",IF(ISNUMBER(H2260),"MATCHED","MISSING WHARTON"))</x:f>
        <x:v>MATCHED</x:v>
      </x:c>
    </x:row>
    <x:row r="2261">
      <x:c r="A2261" t="str">
        <x:v>44-45</x:v>
      </x:c>
      <x:c r="B2261" t="str">
        <x:v>Retail Trade</x:v>
      </x:c>
      <x:c r="C2261" t="str">
        <x:v>37-2012</x:v>
      </x:c>
      <x:c r="D2261" t="str">
        <x:v>Maids and Housekeeping Cleaners</x:v>
      </x:c>
      <x:c r="E2261" s="22" t="n">
        <x:v>950</x:v>
      </x:c>
      <x:c r="F2261" s="22" t="n">
        <x:v>37740</x:v>
      </x:c>
      <x:c r="G2261" s="22" t="n">
        <x:f>IF(OR(E2261="",F2261=""),"",E2261*F2261)</x:f>
        <x:v>35853000</x:v>
      </x:c>
      <x:c r="H2261" s="36" t="n">
        <x:v>0</x:v>
      </x:c>
      <x:c r="I2261" s="22" t="n">
        <x:f>IF(G2261="","",IF(ISNUMBER(H2261),G2261,""))</x:f>
        <x:v>35853000</x:v>
      </x:c>
      <x:c r="J2261" s="22" t="n">
        <x:f>IF(I2261="","",I2261*H2261)</x:f>
        <x:v>0</x:v>
      </x:c>
      <x:c r="K2261" t="str">
        <x:f>IF(G2261="","MISSING OEWS",IF(ISNUMBER(H2261),"MATCHED","MISSING WHARTON"))</x:f>
        <x:v>MATCHED</x:v>
      </x:c>
    </x:row>
    <x:row r="2262">
      <x:c r="A2262" t="str">
        <x:v>44-45</x:v>
      </x:c>
      <x:c r="B2262" t="str">
        <x:v>Retail Trade</x:v>
      </x:c>
      <x:c r="C2262" t="str">
        <x:v>37-2019</x:v>
      </x:c>
      <x:c r="D2262" t="str">
        <x:v>Building Cleaning Workers, All Other</x:v>
      </x:c>
      <x:c r="E2262" s="22" t="n">
        <x:v>200</x:v>
      </x:c>
      <x:c r="F2262" s="22" t="n">
        <x:v>45580</x:v>
      </x:c>
      <x:c r="G2262" s="22" t="n">
        <x:f>IF(OR(E2262="",F2262=""),"",E2262*F2262)</x:f>
        <x:v>9116000</x:v>
      </x:c>
      <x:c r="H2262" s="36"/>
      <x:c r="I2262" s="22" t="str">
        <x:f>IF(G2262="","",IF(ISNUMBER(H2262),G2262,""))</x:f>
      </x:c>
      <x:c r="J2262" s="22" t="str">
        <x:f>IF(I2262="","",I2262*H2262)</x:f>
      </x:c>
      <x:c r="K2262" t="str">
        <x:f>IF(G2262="","MISSING OEWS",IF(ISNUMBER(H2262),"MATCHED","MISSING WHARTON"))</x:f>
        <x:v>MISSING WHARTON</x:v>
      </x:c>
    </x:row>
    <x:row r="2263">
      <x:c r="A2263" t="str">
        <x:v>44-45</x:v>
      </x:c>
      <x:c r="B2263" t="str">
        <x:v>Retail Trade</x:v>
      </x:c>
      <x:c r="C2263" t="str">
        <x:v>37-3011</x:v>
      </x:c>
      <x:c r="D2263" t="str">
        <x:v>Landscaping and Groundskeeping Workers</x:v>
      </x:c>
      <x:c r="E2263" s="22" t="n">
        <x:v>7950</x:v>
      </x:c>
      <x:c r="F2263" s="22" t="n">
        <x:v>40570</x:v>
      </x:c>
      <x:c r="G2263" s="22" t="n">
        <x:f>IF(OR(E2263="",F2263=""),"",E2263*F2263)</x:f>
        <x:v>322531500</x:v>
      </x:c>
      <x:c r="H2263" s="36" t="n">
        <x:v>0</x:v>
      </x:c>
      <x:c r="I2263" s="22" t="n">
        <x:f>IF(G2263="","",IF(ISNUMBER(H2263),G2263,""))</x:f>
        <x:v>322531500</x:v>
      </x:c>
      <x:c r="J2263" s="22" t="n">
        <x:f>IF(I2263="","",I2263*H2263)</x:f>
        <x:v>0</x:v>
      </x:c>
      <x:c r="K2263" t="str">
        <x:f>IF(G2263="","MISSING OEWS",IF(ISNUMBER(H2263),"MATCHED","MISSING WHARTON"))</x:f>
        <x:v>MATCHED</x:v>
      </x:c>
    </x:row>
    <x:row r="2264">
      <x:c r="A2264" t="str">
        <x:v>44-45</x:v>
      </x:c>
      <x:c r="B2264" t="str">
        <x:v>Retail Trade</x:v>
      </x:c>
      <x:c r="C2264" t="str">
        <x:v>37-3012</x:v>
      </x:c>
      <x:c r="D2264" t="str">
        <x:v>Pesticide Handlers, Sprayers, and Applicators, Vegetation</x:v>
      </x:c>
      <x:c r="E2264" s="22" t="n">
        <x:v>550</x:v>
      </x:c>
      <x:c r="F2264" s="22" t="n">
        <x:v>46710</x:v>
      </x:c>
      <x:c r="G2264" s="22" t="n">
        <x:f>IF(OR(E2264="",F2264=""),"",E2264*F2264)</x:f>
        <x:v>25690500</x:v>
      </x:c>
      <x:c r="H2264" s="36" t="n">
        <x:v>0</x:v>
      </x:c>
      <x:c r="I2264" s="22" t="n">
        <x:f>IF(G2264="","",IF(ISNUMBER(H2264),G2264,""))</x:f>
        <x:v>25690500</x:v>
      </x:c>
      <x:c r="J2264" s="22" t="n">
        <x:f>IF(I2264="","",I2264*H2264)</x:f>
        <x:v>0</x:v>
      </x:c>
      <x:c r="K2264" t="str">
        <x:f>IF(G2264="","MISSING OEWS",IF(ISNUMBER(H2264),"MATCHED","MISSING WHARTON"))</x:f>
        <x:v>MATCHED</x:v>
      </x:c>
    </x:row>
    <x:row r="2265">
      <x:c r="A2265" t="str">
        <x:v>44-45</x:v>
      </x:c>
      <x:c r="B2265" t="str">
        <x:v>Retail Trade</x:v>
      </x:c>
      <x:c r="C2265" t="str">
        <x:v>37-3019</x:v>
      </x:c>
      <x:c r="D2265" t="str">
        <x:v>Grounds Maintenance Workers, All Other</x:v>
      </x:c>
      <x:c r="E2265" s="22" t="n">
        <x:v>90</x:v>
      </x:c>
      <x:c r="F2265" s="22" t="n">
        <x:v>38590</x:v>
      </x:c>
      <x:c r="G2265" s="22" t="n">
        <x:f>IF(OR(E2265="",F2265=""),"",E2265*F2265)</x:f>
        <x:v>3473100</x:v>
      </x:c>
      <x:c r="H2265" s="36"/>
      <x:c r="I2265" s="22" t="str">
        <x:f>IF(G2265="","",IF(ISNUMBER(H2265),G2265,""))</x:f>
      </x:c>
      <x:c r="J2265" s="22" t="str">
        <x:f>IF(I2265="","",I2265*H2265)</x:f>
      </x:c>
      <x:c r="K2265" t="str">
        <x:f>IF(G2265="","MISSING OEWS",IF(ISNUMBER(H2265),"MATCHED","MISSING WHARTON"))</x:f>
        <x:v>MISSING WHARTON</x:v>
      </x:c>
    </x:row>
    <x:row r="2266">
      <x:c r="A2266" t="str">
        <x:v>44-45</x:v>
      </x:c>
      <x:c r="B2266" t="str">
        <x:v>Retail Trade</x:v>
      </x:c>
      <x:c r="C2266" t="str">
        <x:v>39-1014</x:v>
      </x:c>
      <x:c r="D2266" t="str">
        <x:v>First-Line Supervisors of Entertainment and Recreation Workers, Except Gambling Services</x:v>
      </x:c>
      <x:c r="E2266" s="22" t="n">
        <x:v>130</x:v>
      </x:c>
      <x:c r="F2266" s="22" t="n">
        <x:v>59130</x:v>
      </x:c>
      <x:c r="G2266" s="22" t="n">
        <x:f>IF(OR(E2266="",F2266=""),"",E2266*F2266)</x:f>
        <x:v>7686900</x:v>
      </x:c>
      <x:c r="H2266" s="36" t="n">
        <x:v>0.2974</x:v>
      </x:c>
      <x:c r="I2266" s="22" t="n">
        <x:f>IF(G2266="","",IF(ISNUMBER(H2266),G2266,""))</x:f>
        <x:v>7686900</x:v>
      </x:c>
      <x:c r="J2266" s="22" t="n">
        <x:f>IF(I2266="","",I2266*H2266)</x:f>
        <x:v>2286084.06</x:v>
      </x:c>
      <x:c r="K2266" t="str">
        <x:f>IF(G2266="","MISSING OEWS",IF(ISNUMBER(H2266),"MATCHED","MISSING WHARTON"))</x:f>
        <x:v>MATCHED</x:v>
      </x:c>
    </x:row>
    <x:row r="2267">
      <x:c r="A2267" t="str">
        <x:v>44-45</x:v>
      </x:c>
      <x:c r="B2267" t="str">
        <x:v>Retail Trade</x:v>
      </x:c>
      <x:c r="C2267" t="str">
        <x:v>39-1022</x:v>
      </x:c>
      <x:c r="D2267" t="str">
        <x:v>First-Line Supervisors of Personal Service Workers</x:v>
      </x:c>
      <x:c r="E2267" s="22" t="n">
        <x:v>4230</x:v>
      </x:c>
      <x:c r="F2267" s="22" t="n">
        <x:v>55840</x:v>
      </x:c>
      <x:c r="G2267" s="22" t="n">
        <x:f>IF(OR(E2267="",F2267=""),"",E2267*F2267)</x:f>
        <x:v>236203200</x:v>
      </x:c>
      <x:c r="H2267" s="36" t="n">
        <x:v>0.27649999999999997</x:v>
      </x:c>
      <x:c r="I2267" s="22" t="n">
        <x:f>IF(G2267="","",IF(ISNUMBER(H2267),G2267,""))</x:f>
        <x:v>236203200</x:v>
      </x:c>
      <x:c r="J2267" s="22" t="n">
        <x:f>IF(I2267="","",I2267*H2267)</x:f>
        <x:v>65310184.79999999</x:v>
      </x:c>
      <x:c r="K2267" t="str">
        <x:f>IF(G2267="","MISSING OEWS",IF(ISNUMBER(H2267),"MATCHED","MISSING WHARTON"))</x:f>
        <x:v>MATCHED</x:v>
      </x:c>
    </x:row>
    <x:row r="2268">
      <x:c r="A2268" t="str">
        <x:v>44-45</x:v>
      </x:c>
      <x:c r="B2268" t="str">
        <x:v>Retail Trade</x:v>
      </x:c>
      <x:c r="C2268" t="str">
        <x:v>39-2011</x:v>
      </x:c>
      <x:c r="D2268" t="str">
        <x:v>Animal Trainers</x:v>
      </x:c>
      <x:c r="E2268" s="22" t="n">
        <x:v>3330</x:v>
      </x:c>
      <x:c r="F2268" s="22" t="n">
        <x:v>36880</x:v>
      </x:c>
      <x:c r="G2268" s="22" t="n">
        <x:f>IF(OR(E2268="",F2268=""),"",E2268*F2268)</x:f>
        <x:v>122810400</x:v>
      </x:c>
      <x:c r="H2268" s="36" t="n">
        <x:v>0.05</x:v>
      </x:c>
      <x:c r="I2268" s="22" t="n">
        <x:f>IF(G2268="","",IF(ISNUMBER(H2268),G2268,""))</x:f>
        <x:v>122810400</x:v>
      </x:c>
      <x:c r="J2268" s="22" t="n">
        <x:f>IF(I2268="","",I2268*H2268)</x:f>
        <x:v>6140520</x:v>
      </x:c>
      <x:c r="K2268" t="str">
        <x:f>IF(G2268="","MISSING OEWS",IF(ISNUMBER(H2268),"MATCHED","MISSING WHARTON"))</x:f>
        <x:v>MATCHED</x:v>
      </x:c>
    </x:row>
    <x:row r="2269">
      <x:c r="A2269" t="str">
        <x:v>44-45</x:v>
      </x:c>
      <x:c r="B2269" t="str">
        <x:v>Retail Trade</x:v>
      </x:c>
      <x:c r="C2269" t="str">
        <x:v>39-2021</x:v>
      </x:c>
      <x:c r="D2269" t="str">
        <x:v>Animal Caretakers</x:v>
      </x:c>
      <x:c r="E2269" s="22" t="n">
        <x:v>32670</x:v>
      </x:c>
      <x:c r="F2269" s="22" t="n">
        <x:v>39300</x:v>
      </x:c>
      <x:c r="G2269" s="22" t="n">
        <x:f>IF(OR(E2269="",F2269=""),"",E2269*F2269)</x:f>
        <x:v>1283931000</x:v>
      </x:c>
      <x:c r="H2269" s="36" t="n">
        <x:v>0.16140000000000002</x:v>
      </x:c>
      <x:c r="I2269" s="22" t="n">
        <x:f>IF(G2269="","",IF(ISNUMBER(H2269),G2269,""))</x:f>
        <x:v>1283931000</x:v>
      </x:c>
      <x:c r="J2269" s="22" t="n">
        <x:f>IF(I2269="","",I2269*H2269)</x:f>
        <x:v>207226463.4</x:v>
      </x:c>
      <x:c r="K2269" t="str">
        <x:f>IF(G2269="","MISSING OEWS",IF(ISNUMBER(H2269),"MATCHED","MISSING WHARTON"))</x:f>
        <x:v>MATCHED</x:v>
      </x:c>
    </x:row>
    <x:row r="2270">
      <x:c r="A2270" t="str">
        <x:v>44-45</x:v>
      </x:c>
      <x:c r="B2270" t="str">
        <x:v>Retail Trade</x:v>
      </x:c>
      <x:c r="C2270" t="str">
        <x:v>39-3031</x:v>
      </x:c>
      <x:c r="D2270" t="str">
        <x:v>Ushers, Lobby Attendants, and Ticket Takers</x:v>
      </x:c>
      <x:c r="E2270" s="22" t="n">
        <x:v>40</x:v>
      </x:c>
      <x:c r="F2270" s="22" t="n">
        <x:v>34040</x:v>
      </x:c>
      <x:c r="G2270" s="22" t="n">
        <x:f>IF(OR(E2270="",F2270=""),"",E2270*F2270)</x:f>
        <x:v>1361600</x:v>
      </x:c>
      <x:c r="H2270" s="36" t="n">
        <x:v>0.2109</x:v>
      </x:c>
      <x:c r="I2270" s="22" t="n">
        <x:f>IF(G2270="","",IF(ISNUMBER(H2270),G2270,""))</x:f>
        <x:v>1361600</x:v>
      </x:c>
      <x:c r="J2270" s="22" t="n">
        <x:f>IF(I2270="","",I2270*H2270)</x:f>
        <x:v>287161.44</x:v>
      </x:c>
      <x:c r="K2270" t="str">
        <x:f>IF(G2270="","MISSING OEWS",IF(ISNUMBER(H2270),"MATCHED","MISSING WHARTON"))</x:f>
        <x:v>MATCHED</x:v>
      </x:c>
    </x:row>
    <x:row r="2271">
      <x:c r="A2271" t="str">
        <x:v>44-45</x:v>
      </x:c>
      <x:c r="B2271" t="str">
        <x:v>Retail Trade</x:v>
      </x:c>
      <x:c r="C2271" t="str">
        <x:v>39-3091</x:v>
      </x:c>
      <x:c r="D2271" t="str">
        <x:v>Amusement and Recreation Attendants</x:v>
      </x:c>
      <x:c r="E2271" s="22" t="n">
        <x:v>1080</x:v>
      </x:c>
      <x:c r="F2271" s="22" t="n">
        <x:v>34430</x:v>
      </x:c>
      <x:c r="G2271" s="22" t="n">
        <x:f>IF(OR(E2271="",F2271=""),"",E2271*F2271)</x:f>
        <x:v>37184400</x:v>
      </x:c>
      <x:c r="H2271" s="36" t="n">
        <x:v>0.25</x:v>
      </x:c>
      <x:c r="I2271" s="22" t="n">
        <x:f>IF(G2271="","",IF(ISNUMBER(H2271),G2271,""))</x:f>
        <x:v>37184400</x:v>
      </x:c>
      <x:c r="J2271" s="22" t="n">
        <x:f>IF(I2271="","",I2271*H2271)</x:f>
        <x:v>9296100</x:v>
      </x:c>
      <x:c r="K2271" t="str">
        <x:f>IF(G2271="","MISSING OEWS",IF(ISNUMBER(H2271),"MATCHED","MISSING WHARTON"))</x:f>
        <x:v>MATCHED</x:v>
      </x:c>
    </x:row>
    <x:row r="2272">
      <x:c r="A2272" t="str">
        <x:v>44-45</x:v>
      </x:c>
      <x:c r="B2272" t="str">
        <x:v>Retail Trade</x:v>
      </x:c>
      <x:c r="C2272" t="str">
        <x:v>39-3093</x:v>
      </x:c>
      <x:c r="D2272" t="str">
        <x:v>Locker Room, Coatroom, and Dressing Room Attendants</x:v>
      </x:c>
      <x:c r="E2272" s="22" t="n">
        <x:v>190</x:v>
      </x:c>
      <x:c r="F2272" s="22" t="n">
        <x:v>34490</x:v>
      </x:c>
      <x:c r="G2272" s="22" t="n">
        <x:f>IF(OR(E2272="",F2272=""),"",E2272*F2272)</x:f>
        <x:v>6553100</x:v>
      </x:c>
      <x:c r="H2272" s="36" t="n">
        <x:v>0.041299999999999996</x:v>
      </x:c>
      <x:c r="I2272" s="22" t="n">
        <x:f>IF(G2272="","",IF(ISNUMBER(H2272),G2272,""))</x:f>
        <x:v>6553100</x:v>
      </x:c>
      <x:c r="J2272" s="22" t="n">
        <x:f>IF(I2272="","",I2272*H2272)</x:f>
        <x:v>270643.02999999997</x:v>
      </x:c>
      <x:c r="K2272" t="str">
        <x:f>IF(G2272="","MISSING OEWS",IF(ISNUMBER(H2272),"MATCHED","MISSING WHARTON"))</x:f>
        <x:v>MATCHED</x:v>
      </x:c>
    </x:row>
    <x:row r="2273">
      <x:c r="A2273" t="str">
        <x:v>44-45</x:v>
      </x:c>
      <x:c r="B2273" t="str">
        <x:v>Retail Trade</x:v>
      </x:c>
      <x:c r="C2273" t="str">
        <x:v>39-5012</x:v>
      </x:c>
      <x:c r="D2273" t="str">
        <x:v>Hairdressers, Hairstylists, and Cosmetologists</x:v>
      </x:c>
      <x:c r="E2273" s="22" t="n">
        <x:v>31950</x:v>
      </x:c>
      <x:c r="F2273" s="22" t="n">
        <x:v>33170</x:v>
      </x:c>
      <x:c r="G2273" s="22" t="n">
        <x:f>IF(OR(E2273="",F2273=""),"",E2273*F2273)</x:f>
        <x:v>1059781500</x:v>
      </x:c>
      <x:c r="H2273" s="36" t="n">
        <x:v>0.12390000000000001</x:v>
      </x:c>
      <x:c r="I2273" s="22" t="n">
        <x:f>IF(G2273="","",IF(ISNUMBER(H2273),G2273,""))</x:f>
        <x:v>1059781500</x:v>
      </x:c>
      <x:c r="J2273" s="22" t="n">
        <x:f>IF(I2273="","",I2273*H2273)</x:f>
        <x:v>131306927.85000001</x:v>
      </x:c>
      <x:c r="K2273" t="str">
        <x:f>IF(G2273="","MISSING OEWS",IF(ISNUMBER(H2273),"MATCHED","MISSING WHARTON"))</x:f>
        <x:v>MATCHED</x:v>
      </x:c>
    </x:row>
    <x:row r="2274">
      <x:c r="A2274" t="str">
        <x:v>44-45</x:v>
      </x:c>
      <x:c r="B2274" t="str">
        <x:v>Retail Trade</x:v>
      </x:c>
      <x:c r="C2274" t="str">
        <x:v>39-5092</x:v>
      </x:c>
      <x:c r="D2274" t="str">
        <x:v>Manicurists and Pedicurists</x:v>
      </x:c>
      <x:c r="E2274" s="22" t="n">
        <x:v>140</x:v>
      </x:c>
      <x:c r="F2274" s="22" t="n">
        <x:v>39760</x:v>
      </x:c>
      <x:c r="G2274" s="22" t="n">
        <x:f>IF(OR(E2274="",F2274=""),"",E2274*F2274)</x:f>
        <x:v>5566400</x:v>
      </x:c>
      <x:c r="H2274" s="36" t="n">
        <x:v>0.1056</x:v>
      </x:c>
      <x:c r="I2274" s="22" t="n">
        <x:f>IF(G2274="","",IF(ISNUMBER(H2274),G2274,""))</x:f>
        <x:v>5566400</x:v>
      </x:c>
      <x:c r="J2274" s="22" t="n">
        <x:f>IF(I2274="","",I2274*H2274)</x:f>
        <x:v>587811.84</x:v>
      </x:c>
      <x:c r="K2274" t="str">
        <x:f>IF(G2274="","MISSING OEWS",IF(ISNUMBER(H2274),"MATCHED","MISSING WHARTON"))</x:f>
        <x:v>MATCHED</x:v>
      </x:c>
    </x:row>
    <x:row r="2275">
      <x:c r="A2275" t="str">
        <x:v>44-45</x:v>
      </x:c>
      <x:c r="B2275" t="str">
        <x:v>Retail Trade</x:v>
      </x:c>
      <x:c r="C2275" t="str">
        <x:v>39-5094</x:v>
      </x:c>
      <x:c r="D2275" t="str">
        <x:v>Skincare Specialists</x:v>
      </x:c>
      <x:c r="E2275" s="22" t="n">
        <x:v>3610</x:v>
      </x:c>
      <x:c r="F2275" s="22" t="n">
        <x:v>46810</x:v>
      </x:c>
      <x:c r="G2275" s="22" t="n">
        <x:f>IF(OR(E2275="",F2275=""),"",E2275*F2275)</x:f>
        <x:v>168984100</x:v>
      </x:c>
      <x:c r="H2275" s="36" t="n">
        <x:v>0.1056</x:v>
      </x:c>
      <x:c r="I2275" s="22" t="n">
        <x:f>IF(G2275="","",IF(ISNUMBER(H2275),G2275,""))</x:f>
        <x:v>168984100</x:v>
      </x:c>
      <x:c r="J2275" s="22" t="n">
        <x:f>IF(I2275="","",I2275*H2275)</x:f>
        <x:v>17844720.96</x:v>
      </x:c>
      <x:c r="K2275" t="str">
        <x:f>IF(G2275="","MISSING OEWS",IF(ISNUMBER(H2275),"MATCHED","MISSING WHARTON"))</x:f>
        <x:v>MATCHED</x:v>
      </x:c>
    </x:row>
    <x:row r="2276">
      <x:c r="A2276" t="str">
        <x:v>44-45</x:v>
      </x:c>
      <x:c r="B2276" t="str">
        <x:v>Retail Trade</x:v>
      </x:c>
      <x:c r="C2276" t="str">
        <x:v>39-6011</x:v>
      </x:c>
      <x:c r="D2276" t="str">
        <x:v>Baggage Porters and Bellhops</x:v>
      </x:c>
      <x:c r="E2276" s="22" t="n">
        <x:v>90</x:v>
      </x:c>
      <x:c r="F2276" s="22" t="n">
        <x:v>33510</x:v>
      </x:c>
      <x:c r="G2276" s="22" t="n">
        <x:f>IF(OR(E2276="",F2276=""),"",E2276*F2276)</x:f>
        <x:v>3015900</x:v>
      </x:c>
      <x:c r="H2276" s="36" t="n">
        <x:v>0.3353</x:v>
      </x:c>
      <x:c r="I2276" s="22" t="n">
        <x:f>IF(G2276="","",IF(ISNUMBER(H2276),G2276,""))</x:f>
        <x:v>3015900</x:v>
      </x:c>
      <x:c r="J2276" s="22" t="n">
        <x:f>IF(I2276="","",I2276*H2276)</x:f>
        <x:v>1011231.27</x:v>
      </x:c>
      <x:c r="K2276" t="str">
        <x:f>IF(G2276="","MISSING OEWS",IF(ISNUMBER(H2276),"MATCHED","MISSING WHARTON"))</x:f>
        <x:v>MATCHED</x:v>
      </x:c>
    </x:row>
    <x:row r="2277">
      <x:c r="A2277" t="str">
        <x:v>44-45</x:v>
      </x:c>
      <x:c r="B2277" t="str">
        <x:v>Retail Trade</x:v>
      </x:c>
      <x:c r="C2277" t="str">
        <x:v>39-6012</x:v>
      </x:c>
      <x:c r="D2277" t="str">
        <x:v>Concierges</x:v>
      </x:c>
      <x:c r="E2277" s="22" t="n">
        <x:v>100</x:v>
      </x:c>
      <x:c r="F2277" s="22" t="n">
        <x:v>40470</x:v>
      </x:c>
      <x:c r="G2277" s="22" t="n">
        <x:f>IF(OR(E2277="",F2277=""),"",E2277*F2277)</x:f>
        <x:v>4047000</x:v>
      </x:c>
      <x:c r="H2277" s="36" t="n">
        <x:v>0.65</x:v>
      </x:c>
      <x:c r="I2277" s="22" t="n">
        <x:f>IF(G2277="","",IF(ISNUMBER(H2277),G2277,""))</x:f>
        <x:v>4047000</x:v>
      </x:c>
      <x:c r="J2277" s="22" t="n">
        <x:f>IF(I2277="","",I2277*H2277)</x:f>
        <x:v>2630550</x:v>
      </x:c>
      <x:c r="K2277" t="str">
        <x:f>IF(G2277="","MISSING OEWS",IF(ISNUMBER(H2277),"MATCHED","MISSING WHARTON"))</x:f>
        <x:v>MATCHED</x:v>
      </x:c>
    </x:row>
    <x:row r="2278">
      <x:c r="A2278" t="str">
        <x:v>44-45</x:v>
      </x:c>
      <x:c r="B2278" t="str">
        <x:v>Retail Trade</x:v>
      </x:c>
      <x:c r="C2278" t="str">
        <x:v>39-7010</x:v>
      </x:c>
      <x:c r="D2278" t="str">
        <x:v>Tour and Travel Guides</x:v>
      </x:c>
      <x:c r="E2278" s="22" t="n">
        <x:v>550</x:v>
      </x:c>
      <x:c r="F2278" s="22" t="n">
        <x:v>45540</x:v>
      </x:c>
      <x:c r="G2278" s="22" t="n">
        <x:f>IF(OR(E2278="",F2278=""),"",E2278*F2278)</x:f>
        <x:v>25047000</x:v>
      </x:c>
      <x:c r="H2278" s="36" t="n">
        <x:v>0.3177</x:v>
      </x:c>
      <x:c r="I2278" s="22" t="n">
        <x:f>IF(G2278="","",IF(ISNUMBER(H2278),G2278,""))</x:f>
        <x:v>25047000</x:v>
      </x:c>
      <x:c r="J2278" s="22" t="n">
        <x:f>IF(I2278="","",I2278*H2278)</x:f>
        <x:v>7957431.899999999</x:v>
      </x:c>
      <x:c r="K2278" t="str">
        <x:f>IF(G2278="","MISSING OEWS",IF(ISNUMBER(H2278),"MATCHED","MISSING WHARTON"))</x:f>
        <x:v>MATCHED</x:v>
      </x:c>
    </x:row>
    <x:row r="2279">
      <x:c r="A2279" t="str">
        <x:v>44-45</x:v>
      </x:c>
      <x:c r="B2279" t="str">
        <x:v>Retail Trade</x:v>
      </x:c>
      <x:c r="C2279" t="str">
        <x:v>39-9011</x:v>
      </x:c>
      <x:c r="D2279" t="str">
        <x:v>Childcare Workers</x:v>
      </x:c>
      <x:c r="E2279" s="22" t="n">
        <x:v>220</x:v>
      </x:c>
      <x:c r="F2279" s="22" t="n">
        <x:v>46490</x:v>
      </x:c>
      <x:c r="G2279" s="22" t="n">
        <x:f>IF(OR(E2279="",F2279=""),"",E2279*F2279)</x:f>
        <x:v>10227800</x:v>
      </x:c>
      <x:c r="H2279" s="36" t="n">
        <x:v>0.105</x:v>
      </x:c>
      <x:c r="I2279" s="22" t="n">
        <x:f>IF(G2279="","",IF(ISNUMBER(H2279),G2279,""))</x:f>
        <x:v>10227800</x:v>
      </x:c>
      <x:c r="J2279" s="22" t="n">
        <x:f>IF(I2279="","",I2279*H2279)</x:f>
        <x:v>1073919</x:v>
      </x:c>
      <x:c r="K2279" t="str">
        <x:f>IF(G2279="","MISSING OEWS",IF(ISNUMBER(H2279),"MATCHED","MISSING WHARTON"))</x:f>
        <x:v>MATCHED</x:v>
      </x:c>
    </x:row>
    <x:row r="2280">
      <x:c r="A2280" t="str">
        <x:v>44-45</x:v>
      </x:c>
      <x:c r="B2280" t="str">
        <x:v>Retail Trade</x:v>
      </x:c>
      <x:c r="C2280" t="str">
        <x:v>39-9031</x:v>
      </x:c>
      <x:c r="D2280" t="str">
        <x:v>Exercise Trainers and Group Fitness Instructors</x:v>
      </x:c>
      <x:c r="E2280" s="22" t="n">
        <x:v>80</x:v>
      </x:c>
      <x:c r="F2280" s="22" t="n">
        <x:v>81140</x:v>
      </x:c>
      <x:c r="G2280" s="22" t="n">
        <x:f>IF(OR(E2280="",F2280=""),"",E2280*F2280)</x:f>
        <x:v>6491200</x:v>
      </x:c>
      <x:c r="H2280" s="36" t="n">
        <x:v>0.0636</x:v>
      </x:c>
      <x:c r="I2280" s="22" t="n">
        <x:f>IF(G2280="","",IF(ISNUMBER(H2280),G2280,""))</x:f>
        <x:v>6491200</x:v>
      </x:c>
      <x:c r="J2280" s="22" t="n">
        <x:f>IF(I2280="","",I2280*H2280)</x:f>
        <x:v>412840.32</x:v>
      </x:c>
      <x:c r="K2280" t="str">
        <x:f>IF(G2280="","MISSING OEWS",IF(ISNUMBER(H2280),"MATCHED","MISSING WHARTON"))</x:f>
        <x:v>MATCHED</x:v>
      </x:c>
    </x:row>
    <x:row r="2281">
      <x:c r="A2281" t="str">
        <x:v>44-45</x:v>
      </x:c>
      <x:c r="B2281" t="str">
        <x:v>Retail Trade</x:v>
      </x:c>
      <x:c r="C2281" t="str">
        <x:v>39-9032</x:v>
      </x:c>
      <x:c r="D2281" t="str">
        <x:v>Recreation Workers</x:v>
      </x:c>
      <x:c r="E2281" s="22" t="n">
        <x:v>1220</x:v>
      </x:c>
      <x:c r="F2281" s="22" t="n">
        <x:v>31410</x:v>
      </x:c>
      <x:c r="G2281" s="22" t="n">
        <x:f>IF(OR(E2281="",F2281=""),"",E2281*F2281)</x:f>
        <x:v>38320200</x:v>
      </x:c>
      <x:c r="H2281" s="36" t="n">
        <x:v>0.16670000000000001</x:v>
      </x:c>
      <x:c r="I2281" s="22" t="n">
        <x:f>IF(G2281="","",IF(ISNUMBER(H2281),G2281,""))</x:f>
        <x:v>38320200</x:v>
      </x:c>
      <x:c r="J2281" s="22" t="n">
        <x:f>IF(I2281="","",I2281*H2281)</x:f>
        <x:v>6387977.340000001</x:v>
      </x:c>
      <x:c r="K2281" t="str">
        <x:f>IF(G2281="","MISSING OEWS",IF(ISNUMBER(H2281),"MATCHED","MISSING WHARTON"))</x:f>
        <x:v>MATCHED</x:v>
      </x:c>
    </x:row>
    <x:row r="2282">
      <x:c r="A2282" t="str">
        <x:v>44-45</x:v>
      </x:c>
      <x:c r="B2282" t="str">
        <x:v>Retail Trade</x:v>
      </x:c>
      <x:c r="C2282" t="str">
        <x:v>39-9099</x:v>
      </x:c>
      <x:c r="D2282" t="str">
        <x:v>Personal Care and Service Workers, All Other</x:v>
      </x:c>
      <x:c r="E2282" s="22" t="n">
        <x:v>1810</x:v>
      </x:c>
      <x:c r="F2282" s="22" t="n">
        <x:v>35510</x:v>
      </x:c>
      <x:c r="G2282" s="22" t="n">
        <x:f>IF(OR(E2282="",F2282=""),"",E2282*F2282)</x:f>
        <x:v>64273100</x:v>
      </x:c>
      <x:c r="H2282" s="36"/>
      <x:c r="I2282" s="22" t="str">
        <x:f>IF(G2282="","",IF(ISNUMBER(H2282),G2282,""))</x:f>
      </x:c>
      <x:c r="J2282" s="22" t="str">
        <x:f>IF(I2282="","",I2282*H2282)</x:f>
      </x:c>
      <x:c r="K2282" t="str">
        <x:f>IF(G2282="","MISSING OEWS",IF(ISNUMBER(H2282),"MATCHED","MISSING WHARTON"))</x:f>
        <x:v>MISSING WHARTON</x:v>
      </x:c>
    </x:row>
    <x:row r="2283">
      <x:c r="A2283" t="str">
        <x:v>44-45</x:v>
      </x:c>
      <x:c r="B2283" t="str">
        <x:v>Retail Trade</x:v>
      </x:c>
      <x:c r="C2283" t="str">
        <x:v>41-1011</x:v>
      </x:c>
      <x:c r="D2283" t="str">
        <x:v>First-Line Supervisors of Retail Sales Workers</x:v>
      </x:c>
      <x:c r="E2283" s="22" t="n">
        <x:v>997650</x:v>
      </x:c>
      <x:c r="F2283" s="22" t="n">
        <x:v>52830</x:v>
      </x:c>
      <x:c r="G2283" s="22" t="n">
        <x:f>IF(OR(E2283="",F2283=""),"",E2283*F2283)</x:f>
        <x:v>52705849500</x:v>
      </x:c>
      <x:c r="H2283" s="36" t="n">
        <x:v>0.4476</x:v>
      </x:c>
      <x:c r="I2283" s="22" t="n">
        <x:f>IF(G2283="","",IF(ISNUMBER(H2283),G2283,""))</x:f>
        <x:v>52705849500</x:v>
      </x:c>
      <x:c r="J2283" s="22" t="n">
        <x:f>IF(I2283="","",I2283*H2283)</x:f>
        <x:v>23591138236.2</x:v>
      </x:c>
      <x:c r="K2283" t="str">
        <x:f>IF(G2283="","MISSING OEWS",IF(ISNUMBER(H2283),"MATCHED","MISSING WHARTON"))</x:f>
        <x:v>MATCHED</x:v>
      </x:c>
    </x:row>
    <x:row r="2284">
      <x:c r="A2284" t="str">
        <x:v>44-45</x:v>
      </x:c>
      <x:c r="B2284" t="str">
        <x:v>Retail Trade</x:v>
      </x:c>
      <x:c r="C2284" t="str">
        <x:v>41-1012</x:v>
      </x:c>
      <x:c r="D2284" t="str">
        <x:v>First-Line Supervisors of Non-Retail Sales Workers</x:v>
      </x:c>
      <x:c r="E2284" s="22" t="n">
        <x:v>25090</x:v>
      </x:c>
      <x:c r="F2284" s="22" t="n">
        <x:v>72840</x:v>
      </x:c>
      <x:c r="G2284" s="22" t="n">
        <x:f>IF(OR(E2284="",F2284=""),"",E2284*F2284)</x:f>
        <x:v>1827555600</x:v>
      </x:c>
      <x:c r="H2284" s="36" t="n">
        <x:v>0.4833</x:v>
      </x:c>
      <x:c r="I2284" s="22" t="n">
        <x:f>IF(G2284="","",IF(ISNUMBER(H2284),G2284,""))</x:f>
        <x:v>1827555600</x:v>
      </x:c>
      <x:c r="J2284" s="22" t="n">
        <x:f>IF(I2284="","",I2284*H2284)</x:f>
        <x:v>883257621.48</x:v>
      </x:c>
      <x:c r="K2284" t="str">
        <x:f>IF(G2284="","MISSING OEWS",IF(ISNUMBER(H2284),"MATCHED","MISSING WHARTON"))</x:f>
        <x:v>MATCHED</x:v>
      </x:c>
    </x:row>
    <x:row r="2285">
      <x:c r="A2285" t="str">
        <x:v>44-45</x:v>
      </x:c>
      <x:c r="B2285" t="str">
        <x:v>Retail Trade</x:v>
      </x:c>
      <x:c r="C2285" t="str">
        <x:v>41-2011</x:v>
      </x:c>
      <x:c r="D2285" t="str">
        <x:v>Cashiers</x:v>
      </x:c>
      <x:c r="E2285" s="22" t="n">
        <x:v>2552720</x:v>
      </x:c>
      <x:c r="F2285" s="22" t="n">
        <x:v>33190</x:v>
      </x:c>
      <x:c r="G2285" s="22" t="n">
        <x:f>IF(OR(E2285="",F2285=""),"",E2285*F2285)</x:f>
        <x:v>84724776800</x:v>
      </x:c>
      <x:c r="H2285" s="36" t="n">
        <x:v>0.6672</x:v>
      </x:c>
      <x:c r="I2285" s="22" t="n">
        <x:f>IF(G2285="","",IF(ISNUMBER(H2285),G2285,""))</x:f>
        <x:v>84724776800</x:v>
      </x:c>
      <x:c r="J2285" s="22" t="n">
        <x:f>IF(I2285="","",I2285*H2285)</x:f>
        <x:v>56528371080.96</x:v>
      </x:c>
      <x:c r="K2285" t="str">
        <x:f>IF(G2285="","MISSING OEWS",IF(ISNUMBER(H2285),"MATCHED","MISSING WHARTON"))</x:f>
        <x:v>MATCHED</x:v>
      </x:c>
    </x:row>
    <x:row r="2286">
      <x:c r="A2286" t="str">
        <x:v>44-45</x:v>
      </x:c>
      <x:c r="B2286" t="str">
        <x:v>Retail Trade</x:v>
      </x:c>
      <x:c r="C2286" t="str">
        <x:v>41-2021</x:v>
      </x:c>
      <x:c r="D2286" t="str">
        <x:v>Counter and Rental Clerks</x:v>
      </x:c>
      <x:c r="E2286" s="22" t="n">
        <x:v>89510</x:v>
      </x:c>
      <x:c r="F2286" s="22" t="n">
        <x:v>52430</x:v>
      </x:c>
      <x:c r="G2286" s="22" t="n">
        <x:f>IF(OR(E2286="",F2286=""),"",E2286*F2286)</x:f>
        <x:v>4693009300</x:v>
      </x:c>
      <x:c r="H2286" s="36" t="n">
        <x:v>0.7719</x:v>
      </x:c>
      <x:c r="I2286" s="22" t="n">
        <x:f>IF(G2286="","",IF(ISNUMBER(H2286),G2286,""))</x:f>
        <x:v>4693009300</x:v>
      </x:c>
      <x:c r="J2286" s="22" t="n">
        <x:f>IF(I2286="","",I2286*H2286)</x:f>
        <x:v>3622533878.67</x:v>
      </x:c>
      <x:c r="K2286" t="str">
        <x:f>IF(G2286="","MISSING OEWS",IF(ISNUMBER(H2286),"MATCHED","MISSING WHARTON"))</x:f>
        <x:v>MATCHED</x:v>
      </x:c>
    </x:row>
    <x:row r="2287">
      <x:c r="A2287" t="str">
        <x:v>44-45</x:v>
      </x:c>
      <x:c r="B2287" t="str">
        <x:v>Retail Trade</x:v>
      </x:c>
      <x:c r="C2287" t="str">
        <x:v>41-2022</x:v>
      </x:c>
      <x:c r="D2287" t="str">
        <x:v>Parts Salespersons</x:v>
      </x:c>
      <x:c r="E2287" s="22" t="n">
        <x:v>200960</x:v>
      </x:c>
      <x:c r="F2287" s="22" t="n">
        <x:v>40920</x:v>
      </x:c>
      <x:c r="G2287" s="22" t="n">
        <x:f>IF(OR(E2287="",F2287=""),"",E2287*F2287)</x:f>
        <x:v>8223283200</x:v>
      </x:c>
      <x:c r="H2287" s="36" t="n">
        <x:v>0.3737</x:v>
      </x:c>
      <x:c r="I2287" s="22" t="n">
        <x:f>IF(G2287="","",IF(ISNUMBER(H2287),G2287,""))</x:f>
        <x:v>8223283200</x:v>
      </x:c>
      <x:c r="J2287" s="22" t="n">
        <x:f>IF(I2287="","",I2287*H2287)</x:f>
        <x:v>3073040931.8399997</x:v>
      </x:c>
      <x:c r="K2287" t="str">
        <x:f>IF(G2287="","MISSING OEWS",IF(ISNUMBER(H2287),"MATCHED","MISSING WHARTON"))</x:f>
        <x:v>MATCHED</x:v>
      </x:c>
    </x:row>
    <x:row r="2288">
      <x:c r="A2288" t="str">
        <x:v>44-45</x:v>
      </x:c>
      <x:c r="B2288" t="str">
        <x:v>Retail Trade</x:v>
      </x:c>
      <x:c r="C2288" t="str">
        <x:v>41-2031</x:v>
      </x:c>
      <x:c r="D2288" t="str">
        <x:v>Retail Salespersons</x:v>
      </x:c>
      <x:c r="E2288" s="22" t="n">
        <x:v>3550380</x:v>
      </x:c>
      <x:c r="F2288" s="22" t="n">
        <x:v>37170</x:v>
      </x:c>
      <x:c r="G2288" s="22" t="n">
        <x:f>IF(OR(E2288="",F2288=""),"",E2288*F2288)</x:f>
        <x:v>131967624600</x:v>
      </x:c>
      <x:c r="H2288" s="36" t="n">
        <x:v>0.4938</x:v>
      </x:c>
      <x:c r="I2288" s="22" t="n">
        <x:f>IF(G2288="","",IF(ISNUMBER(H2288),G2288,""))</x:f>
        <x:v>131967624600</x:v>
      </x:c>
      <x:c r="J2288" s="22" t="n">
        <x:f>IF(I2288="","",I2288*H2288)</x:f>
        <x:v>65165613027.48</x:v>
      </x:c>
      <x:c r="K2288" t="str">
        <x:f>IF(G2288="","MISSING OEWS",IF(ISNUMBER(H2288),"MATCHED","MISSING WHARTON"))</x:f>
        <x:v>MATCHED</x:v>
      </x:c>
    </x:row>
    <x:row r="2289">
      <x:c r="A2289" t="str">
        <x:v>44-45</x:v>
      </x:c>
      <x:c r="B2289" t="str">
        <x:v>Retail Trade</x:v>
      </x:c>
      <x:c r="C2289" t="str">
        <x:v>41-3011</x:v>
      </x:c>
      <x:c r="D2289" t="str">
        <x:v>Advertising Sales Agents</x:v>
      </x:c>
      <x:c r="E2289" s="22" t="n">
        <x:v>150</x:v>
      </x:c>
      <x:c r="F2289" s="22" t="n">
        <x:v>46200</x:v>
      </x:c>
      <x:c r="G2289" s="22" t="n">
        <x:f>IF(OR(E2289="",F2289=""),"",E2289*F2289)</x:f>
        <x:v>6930000</x:v>
      </x:c>
      <x:c r="H2289" s="36" t="n">
        <x:v>0.6725</x:v>
      </x:c>
      <x:c r="I2289" s="22" t="n">
        <x:f>IF(G2289="","",IF(ISNUMBER(H2289),G2289,""))</x:f>
        <x:v>6930000</x:v>
      </x:c>
      <x:c r="J2289" s="22" t="n">
        <x:f>IF(I2289="","",I2289*H2289)</x:f>
        <x:v>4660425</x:v>
      </x:c>
      <x:c r="K2289" t="str">
        <x:f>IF(G2289="","MISSING OEWS",IF(ISNUMBER(H2289),"MATCHED","MISSING WHARTON"))</x:f>
        <x:v>MATCHED</x:v>
      </x:c>
    </x:row>
    <x:row r="2290">
      <x:c r="A2290" t="str">
        <x:v>44-45</x:v>
      </x:c>
      <x:c r="B2290" t="str">
        <x:v>Retail Trade</x:v>
      </x:c>
      <x:c r="C2290" t="str">
        <x:v>41-3031</x:v>
      </x:c>
      <x:c r="D2290" t="str">
        <x:v>Securities, Commodities, and Financial Services Sales Agents</x:v>
      </x:c>
      <x:c r="E2290" s="22" t="n">
        <x:v>2100</x:v>
      </x:c>
      <x:c r="F2290" s="22" t="n">
        <x:v>128570</x:v>
      </x:c>
      <x:c r="G2290" s="22" t="n">
        <x:f>IF(OR(E2290="",F2290=""),"",E2290*F2290)</x:f>
        <x:v>269997000</x:v>
      </x:c>
      <x:c r="H2290" s="36" t="n">
        <x:v>0.845</x:v>
      </x:c>
      <x:c r="I2290" s="22" t="n">
        <x:f>IF(G2290="","",IF(ISNUMBER(H2290),G2290,""))</x:f>
        <x:v>269997000</x:v>
      </x:c>
      <x:c r="J2290" s="22" t="n">
        <x:f>IF(I2290="","",I2290*H2290)</x:f>
        <x:v>228147465</x:v>
      </x:c>
      <x:c r="K2290" t="str">
        <x:f>IF(G2290="","MISSING OEWS",IF(ISNUMBER(H2290),"MATCHED","MISSING WHARTON"))</x:f>
        <x:v>MATCHED</x:v>
      </x:c>
    </x:row>
    <x:row r="2291">
      <x:c r="A2291" t="str">
        <x:v>44-45</x:v>
      </x:c>
      <x:c r="B2291" t="str">
        <x:v>Retail Trade</x:v>
      </x:c>
      <x:c r="C2291" t="str">
        <x:v>41-3091</x:v>
      </x:c>
      <x:c r="D2291" t="str">
        <x:v>Sales Representatives of Services, Except Advertising, Insurance, Financial Services, and Travel</x:v>
      </x:c>
      <x:c r="E2291" s="22" t="n">
        <x:v>120260</x:v>
      </x:c>
      <x:c r="F2291" s="22" t="n">
        <x:v>55000</x:v>
      </x:c>
      <x:c r="G2291" s="22" t="n">
        <x:f>IF(OR(E2291="",F2291=""),"",E2291*F2291)</x:f>
        <x:v>6614300000</x:v>
      </x:c>
      <x:c r="H2291" s="36" t="n">
        <x:v>0.73</x:v>
      </x:c>
      <x:c r="I2291" s="22" t="n">
        <x:f>IF(G2291="","",IF(ISNUMBER(H2291),G2291,""))</x:f>
        <x:v>6614300000</x:v>
      </x:c>
      <x:c r="J2291" s="22" t="n">
        <x:f>IF(I2291="","",I2291*H2291)</x:f>
        <x:v>4828439000</x:v>
      </x:c>
      <x:c r="K2291" t="str">
        <x:f>IF(G2291="","MISSING OEWS",IF(ISNUMBER(H2291),"MATCHED","MISSING WHARTON"))</x:f>
        <x:v>MATCHED</x:v>
      </x:c>
    </x:row>
    <x:row r="2292">
      <x:c r="A2292" t="str">
        <x:v>44-45</x:v>
      </x:c>
      <x:c r="B2292" t="str">
        <x:v>Retail Trade</x:v>
      </x:c>
      <x:c r="C2292" t="str">
        <x:v>41-4011</x:v>
      </x:c>
      <x:c r="D2292" t="str">
        <x:v>Sales Representatives, Wholesale and Manufacturing, Technical and Scientific Products</x:v>
      </x:c>
      <x:c r="E2292" s="22" t="n">
        <x:v>5070</x:v>
      </x:c>
      <x:c r="F2292" s="22" t="n">
        <x:v>78010</x:v>
      </x:c>
      <x:c r="G2292" s="22" t="n">
        <x:f>IF(OR(E2292="",F2292=""),"",E2292*F2292)</x:f>
        <x:v>395510700</x:v>
      </x:c>
      <x:c r="H2292" s="36" t="n">
        <x:v>0.6463</x:v>
      </x:c>
      <x:c r="I2292" s="22" t="n">
        <x:f>IF(G2292="","",IF(ISNUMBER(H2292),G2292,""))</x:f>
        <x:v>395510700</x:v>
      </x:c>
      <x:c r="J2292" s="22" t="n">
        <x:f>IF(I2292="","",I2292*H2292)</x:f>
        <x:v>255618565.41</x:v>
      </x:c>
      <x:c r="K2292" t="str">
        <x:f>IF(G2292="","MISSING OEWS",IF(ISNUMBER(H2292),"MATCHED","MISSING WHARTON"))</x:f>
        <x:v>MATCHED</x:v>
      </x:c>
    </x:row>
    <x:row r="2293">
      <x:c r="A2293" t="str">
        <x:v>44-45</x:v>
      </x:c>
      <x:c r="B2293" t="str">
        <x:v>Retail Trade</x:v>
      </x:c>
      <x:c r="C2293" t="str">
        <x:v>41-4012</x:v>
      </x:c>
      <x:c r="D2293" t="str">
        <x:v>Sales Representatives, Wholesale and Manufacturing, Except Technical and Scientific Products</x:v>
      </x:c>
      <x:c r="E2293" s="22" t="n">
        <x:v>72990</x:v>
      </x:c>
      <x:c r="F2293" s="22" t="n">
        <x:v>68740</x:v>
      </x:c>
      <x:c r="G2293" s="22" t="n">
        <x:f>IF(OR(E2293="",F2293=""),"",E2293*F2293)</x:f>
        <x:v>5017332600</x:v>
      </x:c>
      <x:c r="H2293" s="36" t="n">
        <x:v>0.5105</x:v>
      </x:c>
      <x:c r="I2293" s="22" t="n">
        <x:f>IF(G2293="","",IF(ISNUMBER(H2293),G2293,""))</x:f>
        <x:v>5017332600</x:v>
      </x:c>
      <x:c r="J2293" s="22" t="n">
        <x:f>IF(I2293="","",I2293*H2293)</x:f>
        <x:v>2561348292.2999997</x:v>
      </x:c>
      <x:c r="K2293" t="str">
        <x:f>IF(G2293="","MISSING OEWS",IF(ISNUMBER(H2293),"MATCHED","MISSING WHARTON"))</x:f>
        <x:v>MATCHED</x:v>
      </x:c>
    </x:row>
    <x:row r="2294">
      <x:c r="A2294" t="str">
        <x:v>44-45</x:v>
      </x:c>
      <x:c r="B2294" t="str">
        <x:v>Retail Trade</x:v>
      </x:c>
      <x:c r="C2294" t="str">
        <x:v>41-9011</x:v>
      </x:c>
      <x:c r="D2294" t="str">
        <x:v>Demonstrators and Product Promoters</x:v>
      </x:c>
      <x:c r="E2294" s="22" t="n">
        <x:v>10240</x:v>
      </x:c>
      <x:c r="F2294" s="22" t="n">
        <x:v>40810</x:v>
      </x:c>
      <x:c r="G2294" s="22" t="n">
        <x:f>IF(OR(E2294="",F2294=""),"",E2294*F2294)</x:f>
        <x:v>417894400</x:v>
      </x:c>
      <x:c r="H2294" s="36" t="n">
        <x:v>0.3062</x:v>
      </x:c>
      <x:c r="I2294" s="22" t="n">
        <x:f>IF(G2294="","",IF(ISNUMBER(H2294),G2294,""))</x:f>
        <x:v>417894400</x:v>
      </x:c>
      <x:c r="J2294" s="22" t="n">
        <x:f>IF(I2294="","",I2294*H2294)</x:f>
        <x:v>127959265.28000002</x:v>
      </x:c>
      <x:c r="K2294" t="str">
        <x:f>IF(G2294="","MISSING OEWS",IF(ISNUMBER(H2294),"MATCHED","MISSING WHARTON"))</x:f>
        <x:v>MATCHED</x:v>
      </x:c>
    </x:row>
    <x:row r="2295">
      <x:c r="A2295" t="str">
        <x:v>44-45</x:v>
      </x:c>
      <x:c r="B2295" t="str">
        <x:v>Retail Trade</x:v>
      </x:c>
      <x:c r="C2295" t="str">
        <x:v>41-9012</x:v>
      </x:c>
      <x:c r="D2295" t="str">
        <x:v>Models</x:v>
      </x:c>
      <x:c r="E2295" s="22"/>
      <x:c r="F2295" s="22" t="n">
        <x:v>68600</x:v>
      </x:c>
      <x:c r="G2295" s="22" t="str">
        <x:f>IF(OR(E2295="",F2295=""),"",E2295*F2295)</x:f>
      </x:c>
      <x:c r="H2295" s="36" t="n">
        <x:v>0.2071</x:v>
      </x:c>
      <x:c r="I2295" s="22" t="str">
        <x:f>IF(G2295="","",IF(ISNUMBER(H2295),G2295,""))</x:f>
      </x:c>
      <x:c r="J2295" s="22" t="str">
        <x:f>IF(I2295="","",I2295*H2295)</x:f>
      </x:c>
      <x:c r="K2295" t="str">
        <x:f>IF(G2295="","MISSING OEWS",IF(ISNUMBER(H2295),"MATCHED","MISSING WHARTON"))</x:f>
        <x:v>MISSING OEWS</x:v>
      </x:c>
    </x:row>
    <x:row r="2296">
      <x:c r="A2296" t="str">
        <x:v>44-45</x:v>
      </x:c>
      <x:c r="B2296" t="str">
        <x:v>Retail Trade</x:v>
      </x:c>
      <x:c r="C2296" t="str">
        <x:v>41-9022</x:v>
      </x:c>
      <x:c r="D2296" t="str">
        <x:v>Real Estate Sales Agents</x:v>
      </x:c>
      <x:c r="E2296" s="22" t="n">
        <x:v>400</x:v>
      </x:c>
      <x:c r="F2296" s="22" t="n">
        <x:v>76840</x:v>
      </x:c>
      <x:c r="G2296" s="22" t="n">
        <x:f>IF(OR(E2296="",F2296=""),"",E2296*F2296)</x:f>
        <x:v>30736000</x:v>
      </x:c>
      <x:c r="H2296" s="36" t="n">
        <x:v>0.5939</x:v>
      </x:c>
      <x:c r="I2296" s="22" t="n">
        <x:f>IF(G2296="","",IF(ISNUMBER(H2296),G2296,""))</x:f>
        <x:v>30736000</x:v>
      </x:c>
      <x:c r="J2296" s="22" t="n">
        <x:f>IF(I2296="","",I2296*H2296)</x:f>
        <x:v>18254110.4</x:v>
      </x:c>
      <x:c r="K2296" t="str">
        <x:f>IF(G2296="","MISSING OEWS",IF(ISNUMBER(H2296),"MATCHED","MISSING WHARTON"))</x:f>
        <x:v>MATCHED</x:v>
      </x:c>
    </x:row>
    <x:row r="2297">
      <x:c r="A2297" t="str">
        <x:v>44-45</x:v>
      </x:c>
      <x:c r="B2297" t="str">
        <x:v>Retail Trade</x:v>
      </x:c>
      <x:c r="C2297" t="str">
        <x:v>41-9031</x:v>
      </x:c>
      <x:c r="D2297" t="str">
        <x:v>Sales Engineers</x:v>
      </x:c>
      <x:c r="E2297" s="22" t="n">
        <x:v>730</x:v>
      </x:c>
      <x:c r="F2297" s="22" t="n">
        <x:v>77750</x:v>
      </x:c>
      <x:c r="G2297" s="22" t="n">
        <x:f>IF(OR(E2297="",F2297=""),"",E2297*F2297)</x:f>
        <x:v>56757500</x:v>
      </x:c>
      <x:c r="H2297" s="36" t="n">
        <x:v>0.518</x:v>
      </x:c>
      <x:c r="I2297" s="22" t="n">
        <x:f>IF(G2297="","",IF(ISNUMBER(H2297),G2297,""))</x:f>
        <x:v>56757500</x:v>
      </x:c>
      <x:c r="J2297" s="22" t="n">
        <x:f>IF(I2297="","",I2297*H2297)</x:f>
        <x:v>29400385</x:v>
      </x:c>
      <x:c r="K2297" t="str">
        <x:f>IF(G2297="","MISSING OEWS",IF(ISNUMBER(H2297),"MATCHED","MISSING WHARTON"))</x:f>
        <x:v>MATCHED</x:v>
      </x:c>
    </x:row>
    <x:row r="2298">
      <x:c r="A2298" t="str">
        <x:v>44-45</x:v>
      </x:c>
      <x:c r="B2298" t="str">
        <x:v>Retail Trade</x:v>
      </x:c>
      <x:c r="C2298" t="str">
        <x:v>41-9041</x:v>
      </x:c>
      <x:c r="D2298" t="str">
        <x:v>Telemarketers</x:v>
      </x:c>
      <x:c r="E2298" s="22" t="n">
        <x:v>900</x:v>
      </x:c>
      <x:c r="F2298" s="22" t="n">
        <x:v>41690</x:v>
      </x:c>
      <x:c r="G2298" s="22" t="n">
        <x:f>IF(OR(E2298="",F2298=""),"",E2298*F2298)</x:f>
        <x:v>37521000</x:v>
      </x:c>
      <x:c r="H2298" s="36" t="n">
        <x:v>0.9625</x:v>
      </x:c>
      <x:c r="I2298" s="22" t="n">
        <x:f>IF(G2298="","",IF(ISNUMBER(H2298),G2298,""))</x:f>
        <x:v>37521000</x:v>
      </x:c>
      <x:c r="J2298" s="22" t="n">
        <x:f>IF(I2298="","",I2298*H2298)</x:f>
        <x:v>36113962.5</x:v>
      </x:c>
      <x:c r="K2298" t="str">
        <x:f>IF(G2298="","MISSING OEWS",IF(ISNUMBER(H2298),"MATCHED","MISSING WHARTON"))</x:f>
        <x:v>MATCHED</x:v>
      </x:c>
    </x:row>
    <x:row r="2299">
      <x:c r="A2299" t="str">
        <x:v>44-45</x:v>
      </x:c>
      <x:c r="B2299" t="str">
        <x:v>Retail Trade</x:v>
      </x:c>
      <x:c r="C2299" t="str">
        <x:v>41-9099</x:v>
      </x:c>
      <x:c r="D2299" t="str">
        <x:v>Sales and Related Workers, All Other</x:v>
      </x:c>
      <x:c r="E2299" s="22" t="n">
        <x:v>27500</x:v>
      </x:c>
      <x:c r="F2299" s="22" t="n">
        <x:v>49390</x:v>
      </x:c>
      <x:c r="G2299" s="22" t="n">
        <x:f>IF(OR(E2299="",F2299=""),"",E2299*F2299)</x:f>
        <x:v>1358225000</x:v>
      </x:c>
      <x:c r="H2299" s="36"/>
      <x:c r="I2299" s="22" t="str">
        <x:f>IF(G2299="","",IF(ISNUMBER(H2299),G2299,""))</x:f>
      </x:c>
      <x:c r="J2299" s="22" t="str">
        <x:f>IF(I2299="","",I2299*H2299)</x:f>
      </x:c>
      <x:c r="K2299" t="str">
        <x:f>IF(G2299="","MISSING OEWS",IF(ISNUMBER(H2299),"MATCHED","MISSING WHARTON"))</x:f>
        <x:v>MISSING WHARTON</x:v>
      </x:c>
    </x:row>
    <x:row r="2300">
      <x:c r="A2300" t="str">
        <x:v>44-45</x:v>
      </x:c>
      <x:c r="B2300" t="str">
        <x:v>Retail Trade</x:v>
      </x:c>
      <x:c r="C2300" t="str">
        <x:v>43-1011</x:v>
      </x:c>
      <x:c r="D2300" t="str">
        <x:v>First-Line Supervisors of Office and Administrative Support Workers</x:v>
      </x:c>
      <x:c r="E2300" s="22" t="n">
        <x:v>96600</x:v>
      </x:c>
      <x:c r="F2300" s="22" t="n">
        <x:v>62610</x:v>
      </x:c>
      <x:c r="G2300" s="22" t="n">
        <x:f>IF(OR(E2300="",F2300=""),"",E2300*F2300)</x:f>
        <x:v>6048126000</x:v>
      </x:c>
      <x:c r="H2300" s="36" t="n">
        <x:v>0.5034000000000001</x:v>
      </x:c>
      <x:c r="I2300" s="22" t="n">
        <x:f>IF(G2300="","",IF(ISNUMBER(H2300),G2300,""))</x:f>
        <x:v>6048126000</x:v>
      </x:c>
      <x:c r="J2300" s="22" t="n">
        <x:f>IF(I2300="","",I2300*H2300)</x:f>
        <x:v>3044626628.4000006</x:v>
      </x:c>
      <x:c r="K2300" t="str">
        <x:f>IF(G2300="","MISSING OEWS",IF(ISNUMBER(H2300),"MATCHED","MISSING WHARTON"))</x:f>
        <x:v>MATCHED</x:v>
      </x:c>
    </x:row>
    <x:row r="2301">
      <x:c r="A2301" t="str">
        <x:v>44-45</x:v>
      </x:c>
      <x:c r="B2301" t="str">
        <x:v>Retail Trade</x:v>
      </x:c>
      <x:c r="C2301" t="str">
        <x:v>43-2011</x:v>
      </x:c>
      <x:c r="D2301" t="str">
        <x:v>Switchboard Operators, Including Answering Service</x:v>
      </x:c>
      <x:c r="E2301" s="22" t="n">
        <x:v>790</x:v>
      </x:c>
      <x:c r="F2301" s="22" t="n">
        <x:v>33840</x:v>
      </x:c>
      <x:c r="G2301" s="22" t="n">
        <x:f>IF(OR(E2301="",F2301=""),"",E2301*F2301)</x:f>
        <x:v>26733600</x:v>
      </x:c>
      <x:c r="H2301" s="36" t="n">
        <x:v>0.7579</x:v>
      </x:c>
      <x:c r="I2301" s="22" t="n">
        <x:f>IF(G2301="","",IF(ISNUMBER(H2301),G2301,""))</x:f>
        <x:v>26733600</x:v>
      </x:c>
      <x:c r="J2301" s="22" t="n">
        <x:f>IF(I2301="","",I2301*H2301)</x:f>
        <x:v>20261395.44</x:v>
      </x:c>
      <x:c r="K2301" t="str">
        <x:f>IF(G2301="","MISSING OEWS",IF(ISNUMBER(H2301),"MATCHED","MISSING WHARTON"))</x:f>
        <x:v>MATCHED</x:v>
      </x:c>
    </x:row>
    <x:row r="2302">
      <x:c r="A2302" t="str">
        <x:v>44-45</x:v>
      </x:c>
      <x:c r="B2302" t="str">
        <x:v>Retail Trade</x:v>
      </x:c>
      <x:c r="C2302" t="str">
        <x:v>43-2021</x:v>
      </x:c>
      <x:c r="D2302" t="str">
        <x:v>Telephone Operators</x:v>
      </x:c>
      <x:c r="E2302" s="22" t="n">
        <x:v>70</x:v>
      </x:c>
      <x:c r="F2302" s="22" t="n">
        <x:v>37450</x:v>
      </x:c>
      <x:c r="G2302" s="22" t="n">
        <x:f>IF(OR(E2302="",F2302=""),"",E2302*F2302)</x:f>
        <x:v>2621500</x:v>
      </x:c>
      <x:c r="H2302" s="36" t="n">
        <x:v>0.9156</x:v>
      </x:c>
      <x:c r="I2302" s="22" t="n">
        <x:f>IF(G2302="","",IF(ISNUMBER(H2302),G2302,""))</x:f>
        <x:v>2621500</x:v>
      </x:c>
      <x:c r="J2302" s="22" t="n">
        <x:f>IF(I2302="","",I2302*H2302)</x:f>
        <x:v>2400245.4</x:v>
      </x:c>
      <x:c r="K2302" t="str">
        <x:f>IF(G2302="","MISSING OEWS",IF(ISNUMBER(H2302),"MATCHED","MISSING WHARTON"))</x:f>
        <x:v>MATCHED</x:v>
      </x:c>
    </x:row>
    <x:row r="2303">
      <x:c r="A2303" t="str">
        <x:v>44-45</x:v>
      </x:c>
      <x:c r="B2303" t="str">
        <x:v>Retail Trade</x:v>
      </x:c>
      <x:c r="C2303" t="str">
        <x:v>43-3011</x:v>
      </x:c>
      <x:c r="D2303" t="str">
        <x:v>Bill and Account Collectors</x:v>
      </x:c>
      <x:c r="E2303" s="22" t="n">
        <x:v>4380</x:v>
      </x:c>
      <x:c r="F2303" s="22" t="n">
        <x:v>41290</x:v>
      </x:c>
      <x:c r="G2303" s="22" t="n">
        <x:f>IF(OR(E2303="",F2303=""),"",E2303*F2303)</x:f>
        <x:v>180850200</x:v>
      </x:c>
      <x:c r="H2303" s="36" t="n">
        <x:v>0.9</x:v>
      </x:c>
      <x:c r="I2303" s="22" t="n">
        <x:f>IF(G2303="","",IF(ISNUMBER(H2303),G2303,""))</x:f>
        <x:v>180850200</x:v>
      </x:c>
      <x:c r="J2303" s="22" t="n">
        <x:f>IF(I2303="","",I2303*H2303)</x:f>
        <x:v>162765180</x:v>
      </x:c>
      <x:c r="K2303" t="str">
        <x:f>IF(G2303="","MISSING OEWS",IF(ISNUMBER(H2303),"MATCHED","MISSING WHARTON"))</x:f>
        <x:v>MATCHED</x:v>
      </x:c>
    </x:row>
    <x:row r="2304">
      <x:c r="A2304" t="str">
        <x:v>44-45</x:v>
      </x:c>
      <x:c r="B2304" t="str">
        <x:v>Retail Trade</x:v>
      </x:c>
      <x:c r="C2304" t="str">
        <x:v>43-3021</x:v>
      </x:c>
      <x:c r="D2304" t="str">
        <x:v>Billing and Posting Clerks</x:v>
      </x:c>
      <x:c r="E2304" s="22" t="n">
        <x:v>12450</x:v>
      </x:c>
      <x:c r="F2304" s="22" t="n">
        <x:v>47080</x:v>
      </x:c>
      <x:c r="G2304" s="22" t="n">
        <x:f>IF(OR(E2304="",F2304=""),"",E2304*F2304)</x:f>
        <x:v>586146000</x:v>
      </x:c>
      <x:c r="H2304" s="36" t="n">
        <x:v>0.8617</x:v>
      </x:c>
      <x:c r="I2304" s="22" t="n">
        <x:f>IF(G2304="","",IF(ISNUMBER(H2304),G2304,""))</x:f>
        <x:v>586146000</x:v>
      </x:c>
      <x:c r="J2304" s="22" t="n">
        <x:f>IF(I2304="","",I2304*H2304)</x:f>
        <x:v>505082008.2</x:v>
      </x:c>
      <x:c r="K2304" t="str">
        <x:f>IF(G2304="","MISSING OEWS",IF(ISNUMBER(H2304),"MATCHED","MISSING WHARTON"))</x:f>
        <x:v>MATCHED</x:v>
      </x:c>
    </x:row>
    <x:row r="2305">
      <x:c r="A2305" t="str">
        <x:v>44-45</x:v>
      </x:c>
      <x:c r="B2305" t="str">
        <x:v>Retail Trade</x:v>
      </x:c>
      <x:c r="C2305" t="str">
        <x:v>43-3031</x:v>
      </x:c>
      <x:c r="D2305" t="str">
        <x:v>Bookkeeping, Accounting, and Auditing Clerks</x:v>
      </x:c>
      <x:c r="E2305" s="22" t="n">
        <x:v>103330</x:v>
      </x:c>
      <x:c r="F2305" s="22" t="n">
        <x:v>48010</x:v>
      </x:c>
      <x:c r="G2305" s="22" t="n">
        <x:f>IF(OR(E2305="",F2305=""),"",E2305*F2305)</x:f>
        <x:v>4960873300</x:v>
      </x:c>
      <x:c r="H2305" s="36" t="n">
        <x:v>0.9517</x:v>
      </x:c>
      <x:c r="I2305" s="22" t="n">
        <x:f>IF(G2305="","",IF(ISNUMBER(H2305),G2305,""))</x:f>
        <x:v>4960873300</x:v>
      </x:c>
      <x:c r="J2305" s="22" t="n">
        <x:f>IF(I2305="","",I2305*H2305)</x:f>
        <x:v>4721263119.61</x:v>
      </x:c>
      <x:c r="K2305" t="str">
        <x:f>IF(G2305="","MISSING OEWS",IF(ISNUMBER(H2305),"MATCHED","MISSING WHARTON"))</x:f>
        <x:v>MATCHED</x:v>
      </x:c>
    </x:row>
    <x:row r="2306">
      <x:c r="A2306" t="str">
        <x:v>44-45</x:v>
      </x:c>
      <x:c r="B2306" t="str">
        <x:v>Retail Trade</x:v>
      </x:c>
      <x:c r="C2306" t="str">
        <x:v>43-3051</x:v>
      </x:c>
      <x:c r="D2306" t="str">
        <x:v>Payroll and Timekeeping Clerks</x:v>
      </x:c>
      <x:c r="E2306" s="22" t="n">
        <x:v>6100</x:v>
      </x:c>
      <x:c r="F2306" s="22" t="n">
        <x:v>55230</x:v>
      </x:c>
      <x:c r="G2306" s="22" t="n">
        <x:f>IF(OR(E2306="",F2306=""),"",E2306*F2306)</x:f>
        <x:v>336903000</x:v>
      </x:c>
      <x:c r="H2306" s="36" t="n">
        <x:v>0.9409000000000001</x:v>
      </x:c>
      <x:c r="I2306" s="22" t="n">
        <x:f>IF(G2306="","",IF(ISNUMBER(H2306),G2306,""))</x:f>
        <x:v>336903000</x:v>
      </x:c>
      <x:c r="J2306" s="22" t="n">
        <x:f>IF(I2306="","",I2306*H2306)</x:f>
        <x:v>316992032.70000005</x:v>
      </x:c>
      <x:c r="K2306" t="str">
        <x:f>IF(G2306="","MISSING OEWS",IF(ISNUMBER(H2306),"MATCHED","MISSING WHARTON"))</x:f>
        <x:v>MATCHED</x:v>
      </x:c>
    </x:row>
    <x:row r="2307">
      <x:c r="A2307" t="str">
        <x:v>44-45</x:v>
      </x:c>
      <x:c r="B2307" t="str">
        <x:v>Retail Trade</x:v>
      </x:c>
      <x:c r="C2307" t="str">
        <x:v>43-3061</x:v>
      </x:c>
      <x:c r="D2307" t="str">
        <x:v>Procurement Clerks</x:v>
      </x:c>
      <x:c r="E2307" s="22" t="n">
        <x:v>4050</x:v>
      </x:c>
      <x:c r="F2307" s="22" t="n">
        <x:v>45500</x:v>
      </x:c>
      <x:c r="G2307" s="22" t="n">
        <x:f>IF(OR(E2307="",F2307=""),"",E2307*F2307)</x:f>
        <x:v>184275000</x:v>
      </x:c>
      <x:c r="H2307" s="36" t="n">
        <x:v>0.8237000000000001</x:v>
      </x:c>
      <x:c r="I2307" s="22" t="n">
        <x:f>IF(G2307="","",IF(ISNUMBER(H2307),G2307,""))</x:f>
        <x:v>184275000</x:v>
      </x:c>
      <x:c r="J2307" s="22" t="n">
        <x:f>IF(I2307="","",I2307*H2307)</x:f>
        <x:v>151787317.50000003</x:v>
      </x:c>
      <x:c r="K2307" t="str">
        <x:f>IF(G2307="","MISSING OEWS",IF(ISNUMBER(H2307),"MATCHED","MISSING WHARTON"))</x:f>
        <x:v>MATCHED</x:v>
      </x:c>
    </x:row>
    <x:row r="2308">
      <x:c r="A2308" t="str">
        <x:v>44-45</x:v>
      </x:c>
      <x:c r="B2308" t="str">
        <x:v>Retail Trade</x:v>
      </x:c>
      <x:c r="C2308" t="str">
        <x:v>43-3099</x:v>
      </x:c>
      <x:c r="D2308" t="str">
        <x:v>Financial Clerks, All Other</x:v>
      </x:c>
      <x:c r="E2308" s="22" t="n">
        <x:v>630</x:v>
      </x:c>
      <x:c r="F2308" s="22" t="n">
        <x:v>50260</x:v>
      </x:c>
      <x:c r="G2308" s="22" t="n">
        <x:f>IF(OR(E2308="",F2308=""),"",E2308*F2308)</x:f>
        <x:v>31663800</x:v>
      </x:c>
      <x:c r="H2308" s="36"/>
      <x:c r="I2308" s="22" t="str">
        <x:f>IF(G2308="","",IF(ISNUMBER(H2308),G2308,""))</x:f>
      </x:c>
      <x:c r="J2308" s="22" t="str">
        <x:f>IF(I2308="","",I2308*H2308)</x:f>
      </x:c>
      <x:c r="K2308" t="str">
        <x:f>IF(G2308="","MISSING OEWS",IF(ISNUMBER(H2308),"MATCHED","MISSING WHARTON"))</x:f>
        <x:v>MISSING WHARTON</x:v>
      </x:c>
    </x:row>
    <x:row r="2309">
      <x:c r="A2309" t="str">
        <x:v>44-45</x:v>
      </x:c>
      <x:c r="B2309" t="str">
        <x:v>Retail Trade</x:v>
      </x:c>
      <x:c r="C2309" t="str">
        <x:v>43-4021</x:v>
      </x:c>
      <x:c r="D2309" t="str">
        <x:v>Correspondence Clerks</x:v>
      </x:c>
      <x:c r="E2309" s="22" t="n">
        <x:v>430</x:v>
      </x:c>
      <x:c r="F2309" s="22" t="n">
        <x:v>41890</x:v>
      </x:c>
      <x:c r="G2309" s="22" t="n">
        <x:f>IF(OR(E2309="",F2309=""),"",E2309*F2309)</x:f>
        <x:v>18012700</x:v>
      </x:c>
      <x:c r="H2309" s="36" t="n">
        <x:v>0.85</x:v>
      </x:c>
      <x:c r="I2309" s="22" t="n">
        <x:f>IF(G2309="","",IF(ISNUMBER(H2309),G2309,""))</x:f>
        <x:v>18012700</x:v>
      </x:c>
      <x:c r="J2309" s="22" t="n">
        <x:f>IF(I2309="","",I2309*H2309)</x:f>
        <x:v>15310795</x:v>
      </x:c>
      <x:c r="K2309" t="str">
        <x:f>IF(G2309="","MISSING OEWS",IF(ISNUMBER(H2309),"MATCHED","MISSING WHARTON"))</x:f>
        <x:v>MATCHED</x:v>
      </x:c>
    </x:row>
    <x:row r="2310">
      <x:c r="A2310" t="str">
        <x:v>44-45</x:v>
      </x:c>
      <x:c r="B2310" t="str">
        <x:v>Retail Trade</x:v>
      </x:c>
      <x:c r="C2310" t="str">
        <x:v>43-4031</x:v>
      </x:c>
      <x:c r="D2310" t="str">
        <x:v>Court, Municipal, and License Clerks</x:v>
      </x:c>
      <x:c r="E2310" s="22" t="n">
        <x:v>170</x:v>
      </x:c>
      <x:c r="F2310" s="22" t="n">
        <x:v>45670</x:v>
      </x:c>
      <x:c r="G2310" s="22" t="n">
        <x:f>IF(OR(E2310="",F2310=""),"",E2310*F2310)</x:f>
        <x:v>7763900</x:v>
      </x:c>
      <x:c r="H2310" s="36" t="n">
        <x:v>0.8867</x:v>
      </x:c>
      <x:c r="I2310" s="22" t="n">
        <x:f>IF(G2310="","",IF(ISNUMBER(H2310),G2310,""))</x:f>
        <x:v>7763900</x:v>
      </x:c>
      <x:c r="J2310" s="22" t="n">
        <x:f>IF(I2310="","",I2310*H2310)</x:f>
        <x:v>6884250.13</x:v>
      </x:c>
      <x:c r="K2310" t="str">
        <x:f>IF(G2310="","MISSING OEWS",IF(ISNUMBER(H2310),"MATCHED","MISSING WHARTON"))</x:f>
        <x:v>MATCHED</x:v>
      </x:c>
    </x:row>
    <x:row r="2311">
      <x:c r="A2311" t="str">
        <x:v>44-45</x:v>
      </x:c>
      <x:c r="B2311" t="str">
        <x:v>Retail Trade</x:v>
      </x:c>
      <x:c r="C2311" t="str">
        <x:v>43-4041</x:v>
      </x:c>
      <x:c r="D2311" t="str">
        <x:v>Credit Authorizers, Checkers, and Clerks</x:v>
      </x:c>
      <x:c r="E2311" s="22" t="n">
        <x:v>2100</x:v>
      </x:c>
      <x:c r="F2311" s="22" t="n">
        <x:v>39020</x:v>
      </x:c>
      <x:c r="G2311" s="22" t="n">
        <x:f>IF(OR(E2311="",F2311=""),"",E2311*F2311)</x:f>
        <x:v>81942000</x:v>
      </x:c>
      <x:c r="H2311" s="36" t="n">
        <x:v>0.9469</x:v>
      </x:c>
      <x:c r="I2311" s="22" t="n">
        <x:f>IF(G2311="","",IF(ISNUMBER(H2311),G2311,""))</x:f>
        <x:v>81942000</x:v>
      </x:c>
      <x:c r="J2311" s="22" t="n">
        <x:f>IF(I2311="","",I2311*H2311)</x:f>
        <x:v>77590879.8</x:v>
      </x:c>
      <x:c r="K2311" t="str">
        <x:f>IF(G2311="","MISSING OEWS",IF(ISNUMBER(H2311),"MATCHED","MISSING WHARTON"))</x:f>
        <x:v>MATCHED</x:v>
      </x:c>
    </x:row>
    <x:row r="2312">
      <x:c r="A2312" t="str">
        <x:v>44-45</x:v>
      </x:c>
      <x:c r="B2312" t="str">
        <x:v>Retail Trade</x:v>
      </x:c>
      <x:c r="C2312" t="str">
        <x:v>43-4051</x:v>
      </x:c>
      <x:c r="D2312" t="str">
        <x:v>Customer Service Representatives</x:v>
      </x:c>
      <x:c r="E2312" s="22" t="n">
        <x:v>411850</x:v>
      </x:c>
      <x:c r="F2312" s="22" t="n">
        <x:v>39620</x:v>
      </x:c>
      <x:c r="G2312" s="22" t="n">
        <x:f>IF(OR(E2312="",F2312=""),"",E2312*F2312)</x:f>
        <x:v>16317497000</x:v>
      </x:c>
      <x:c r="H2312" s="36" t="n">
        <x:v>0.82</x:v>
      </x:c>
      <x:c r="I2312" s="22" t="n">
        <x:f>IF(G2312="","",IF(ISNUMBER(H2312),G2312,""))</x:f>
        <x:v>16317497000</x:v>
      </x:c>
      <x:c r="J2312" s="22" t="n">
        <x:f>IF(I2312="","",I2312*H2312)</x:f>
        <x:v>13380347540</x:v>
      </x:c>
      <x:c r="K2312" t="str">
        <x:f>IF(G2312="","MISSING OEWS",IF(ISNUMBER(H2312),"MATCHED","MISSING WHARTON"))</x:f>
        <x:v>MATCHED</x:v>
      </x:c>
    </x:row>
    <x:row r="2313">
      <x:c r="A2313" t="str">
        <x:v>44-45</x:v>
      </x:c>
      <x:c r="B2313" t="str">
        <x:v>Retail Trade</x:v>
      </x:c>
      <x:c r="C2313" t="str">
        <x:v>43-4071</x:v>
      </x:c>
      <x:c r="D2313" t="str">
        <x:v>File Clerks</x:v>
      </x:c>
      <x:c r="E2313" s="22" t="n">
        <x:v>2990</x:v>
      </x:c>
      <x:c r="F2313" s="22" t="n">
        <x:v>38160</x:v>
      </x:c>
      <x:c r="G2313" s="22" t="n">
        <x:f>IF(OR(E2313="",F2313=""),"",E2313*F2313)</x:f>
        <x:v>114098400</x:v>
      </x:c>
      <x:c r="H2313" s="36" t="n">
        <x:v>0.7526</x:v>
      </x:c>
      <x:c r="I2313" s="22" t="n">
        <x:f>IF(G2313="","",IF(ISNUMBER(H2313),G2313,""))</x:f>
        <x:v>114098400</x:v>
      </x:c>
      <x:c r="J2313" s="22" t="n">
        <x:f>IF(I2313="","",I2313*H2313)</x:f>
        <x:v>85870455.84</x:v>
      </x:c>
      <x:c r="K2313" t="str">
        <x:f>IF(G2313="","MISSING OEWS",IF(ISNUMBER(H2313),"MATCHED","MISSING WHARTON"))</x:f>
        <x:v>MATCHED</x:v>
      </x:c>
    </x:row>
    <x:row r="2314">
      <x:c r="A2314" t="str">
        <x:v>44-45</x:v>
      </x:c>
      <x:c r="B2314" t="str">
        <x:v>Retail Trade</x:v>
      </x:c>
      <x:c r="C2314" t="str">
        <x:v>43-4081</x:v>
      </x:c>
      <x:c r="D2314" t="str">
        <x:v>Hotel, Motel, and Resort Desk Clerks</x:v>
      </x:c>
      <x:c r="E2314" s="22"/>
      <x:c r="F2314" s="22" t="n">
        <x:v>28250</x:v>
      </x:c>
      <x:c r="G2314" s="22" t="str">
        <x:f>IF(OR(E2314="",F2314=""),"",E2314*F2314)</x:f>
      </x:c>
      <x:c r="H2314" s="36" t="n">
        <x:v>0.665</x:v>
      </x:c>
      <x:c r="I2314" s="22" t="str">
        <x:f>IF(G2314="","",IF(ISNUMBER(H2314),G2314,""))</x:f>
      </x:c>
      <x:c r="J2314" s="22" t="str">
        <x:f>IF(I2314="","",I2314*H2314)</x:f>
      </x:c>
      <x:c r="K2314" t="str">
        <x:f>IF(G2314="","MISSING OEWS",IF(ISNUMBER(H2314),"MATCHED","MISSING WHARTON"))</x:f>
        <x:v>MISSING OEWS</x:v>
      </x:c>
    </x:row>
    <x:row r="2315">
      <x:c r="A2315" t="str">
        <x:v>44-45</x:v>
      </x:c>
      <x:c r="B2315" t="str">
        <x:v>Retail Trade</x:v>
      </x:c>
      <x:c r="C2315" t="str">
        <x:v>43-4111</x:v>
      </x:c>
      <x:c r="D2315" t="str">
        <x:v>Interviewers, Except Eligibility and Loan</x:v>
      </x:c>
      <x:c r="E2315" s="22" t="n">
        <x:v>290</x:v>
      </x:c>
      <x:c r="F2315" s="22" t="n">
        <x:v>46840</x:v>
      </x:c>
      <x:c r="G2315" s="22" t="n">
        <x:f>IF(OR(E2315="",F2315=""),"",E2315*F2315)</x:f>
        <x:v>13583600</x:v>
      </x:c>
      <x:c r="H2315" s="36" t="n">
        <x:v>0.7088</x:v>
      </x:c>
      <x:c r="I2315" s="22" t="n">
        <x:f>IF(G2315="","",IF(ISNUMBER(H2315),G2315,""))</x:f>
        <x:v>13583600</x:v>
      </x:c>
      <x:c r="J2315" s="22" t="n">
        <x:f>IF(I2315="","",I2315*H2315)</x:f>
        <x:v>9628055.68</x:v>
      </x:c>
      <x:c r="K2315" t="str">
        <x:f>IF(G2315="","MISSING OEWS",IF(ISNUMBER(H2315),"MATCHED","MISSING WHARTON"))</x:f>
        <x:v>MATCHED</x:v>
      </x:c>
    </x:row>
    <x:row r="2316">
      <x:c r="A2316" t="str">
        <x:v>44-45</x:v>
      </x:c>
      <x:c r="B2316" t="str">
        <x:v>Retail Trade</x:v>
      </x:c>
      <x:c r="C2316" t="str">
        <x:v>43-4131</x:v>
      </x:c>
      <x:c r="D2316" t="str">
        <x:v>Loan Interviewers and Clerks</x:v>
      </x:c>
      <x:c r="E2316" s="22" t="n">
        <x:v>420</x:v>
      </x:c>
      <x:c r="F2316" s="22" t="n">
        <x:v>49070</x:v>
      </x:c>
      <x:c r="G2316" s="22" t="n">
        <x:f>IF(OR(E2316="",F2316=""),"",E2316*F2316)</x:f>
        <x:v>20609400</x:v>
      </x:c>
      <x:c r="H2316" s="36" t="n">
        <x:v>0.9111</x:v>
      </x:c>
      <x:c r="I2316" s="22" t="n">
        <x:f>IF(G2316="","",IF(ISNUMBER(H2316),G2316,""))</x:f>
        <x:v>20609400</x:v>
      </x:c>
      <x:c r="J2316" s="22" t="n">
        <x:f>IF(I2316="","",I2316*H2316)</x:f>
        <x:v>18777224.34</x:v>
      </x:c>
      <x:c r="K2316" t="str">
        <x:f>IF(G2316="","MISSING OEWS",IF(ISNUMBER(H2316),"MATCHED","MISSING WHARTON"))</x:f>
        <x:v>MATCHED</x:v>
      </x:c>
    </x:row>
    <x:row r="2317">
      <x:c r="A2317" t="str">
        <x:v>44-45</x:v>
      </x:c>
      <x:c r="B2317" t="str">
        <x:v>Retail Trade</x:v>
      </x:c>
      <x:c r="C2317" t="str">
        <x:v>43-4151</x:v>
      </x:c>
      <x:c r="D2317" t="str">
        <x:v>Order Clerks</x:v>
      </x:c>
      <x:c r="E2317" s="22" t="n">
        <x:v>15860</x:v>
      </x:c>
      <x:c r="F2317" s="22" t="n">
        <x:v>44870</x:v>
      </x:c>
      <x:c r="G2317" s="22" t="n">
        <x:f>IF(OR(E2317="",F2317=""),"",E2317*F2317)</x:f>
        <x:v>711638200</x:v>
      </x:c>
      <x:c r="H2317" s="36" t="n">
        <x:v>0.9553</x:v>
      </x:c>
      <x:c r="I2317" s="22" t="n">
        <x:f>IF(G2317="","",IF(ISNUMBER(H2317),G2317,""))</x:f>
        <x:v>711638200</x:v>
      </x:c>
      <x:c r="J2317" s="22" t="n">
        <x:f>IF(I2317="","",I2317*H2317)</x:f>
        <x:v>679827972.46</x:v>
      </x:c>
      <x:c r="K2317" t="str">
        <x:f>IF(G2317="","MISSING OEWS",IF(ISNUMBER(H2317),"MATCHED","MISSING WHARTON"))</x:f>
        <x:v>MATCHED</x:v>
      </x:c>
    </x:row>
    <x:row r="2318">
      <x:c r="A2318" t="str">
        <x:v>44-45</x:v>
      </x:c>
      <x:c r="B2318" t="str">
        <x:v>Retail Trade</x:v>
      </x:c>
      <x:c r="C2318" t="str">
        <x:v>43-4161</x:v>
      </x:c>
      <x:c r="D2318" t="str">
        <x:v>Human Resources Assistants, Except Payroll and Timekeeping</x:v>
      </x:c>
      <x:c r="E2318" s="22" t="n">
        <x:v>2630</x:v>
      </x:c>
      <x:c r="F2318" s="22" t="n">
        <x:v>47960</x:v>
      </x:c>
      <x:c r="G2318" s="22" t="n">
        <x:f>IF(OR(E2318="",F2318=""),"",E2318*F2318)</x:f>
        <x:v>126134800</x:v>
      </x:c>
      <x:c r="H2318" s="36" t="n">
        <x:v>0.8342</x:v>
      </x:c>
      <x:c r="I2318" s="22" t="n">
        <x:f>IF(G2318="","",IF(ISNUMBER(H2318),G2318,""))</x:f>
        <x:v>126134800</x:v>
      </x:c>
      <x:c r="J2318" s="22" t="n">
        <x:f>IF(I2318="","",I2318*H2318)</x:f>
        <x:v>105221650.16000001</x:v>
      </x:c>
      <x:c r="K2318" t="str">
        <x:f>IF(G2318="","MISSING OEWS",IF(ISNUMBER(H2318),"MATCHED","MISSING WHARTON"))</x:f>
        <x:v>MATCHED</x:v>
      </x:c>
    </x:row>
    <x:row r="2319">
      <x:c r="A2319" t="str">
        <x:v>44-45</x:v>
      </x:c>
      <x:c r="B2319" t="str">
        <x:v>Retail Trade</x:v>
      </x:c>
      <x:c r="C2319" t="str">
        <x:v>43-4171</x:v>
      </x:c>
      <x:c r="D2319" t="str">
        <x:v>Receptionists and Information Clerks</x:v>
      </x:c>
      <x:c r="E2319" s="22" t="n">
        <x:v>40770</x:v>
      </x:c>
      <x:c r="F2319" s="22" t="n">
        <x:v>36400</x:v>
      </x:c>
      <x:c r="G2319" s="22" t="n">
        <x:f>IF(OR(E2319="",F2319=""),"",E2319*F2319)</x:f>
        <x:v>1484028000</x:v>
      </x:c>
      <x:c r="H2319" s="36" t="n">
        <x:v>0.7368000000000001</x:v>
      </x:c>
      <x:c r="I2319" s="22" t="n">
        <x:f>IF(G2319="","",IF(ISNUMBER(H2319),G2319,""))</x:f>
        <x:v>1484028000</x:v>
      </x:c>
      <x:c r="J2319" s="22" t="n">
        <x:f>IF(I2319="","",I2319*H2319)</x:f>
        <x:v>1093431830.4</x:v>
      </x:c>
      <x:c r="K2319" t="str">
        <x:f>IF(G2319="","MISSING OEWS",IF(ISNUMBER(H2319),"MATCHED","MISSING WHARTON"))</x:f>
        <x:v>MATCHED</x:v>
      </x:c>
    </x:row>
    <x:row r="2320">
      <x:c r="A2320" t="str">
        <x:v>44-45</x:v>
      </x:c>
      <x:c r="B2320" t="str">
        <x:v>Retail Trade</x:v>
      </x:c>
      <x:c r="C2320" t="str">
        <x:v>43-4199</x:v>
      </x:c>
      <x:c r="D2320" t="str">
        <x:v>Information and Record Clerks, All Other</x:v>
      </x:c>
      <x:c r="E2320" s="22" t="n">
        <x:v>4800</x:v>
      </x:c>
      <x:c r="F2320" s="22" t="n">
        <x:v>46690</x:v>
      </x:c>
      <x:c r="G2320" s="22" t="n">
        <x:f>IF(OR(E2320="",F2320=""),"",E2320*F2320)</x:f>
        <x:v>224112000</x:v>
      </x:c>
      <x:c r="H2320" s="36"/>
      <x:c r="I2320" s="22" t="str">
        <x:f>IF(G2320="","",IF(ISNUMBER(H2320),G2320,""))</x:f>
      </x:c>
      <x:c r="J2320" s="22" t="str">
        <x:f>IF(I2320="","",I2320*H2320)</x:f>
      </x:c>
      <x:c r="K2320" t="str">
        <x:f>IF(G2320="","MISSING OEWS",IF(ISNUMBER(H2320),"MATCHED","MISSING WHARTON"))</x:f>
        <x:v>MISSING WHARTON</x:v>
      </x:c>
    </x:row>
    <x:row r="2321">
      <x:c r="A2321" t="str">
        <x:v>44-45</x:v>
      </x:c>
      <x:c r="B2321" t="str">
        <x:v>Retail Trade</x:v>
      </x:c>
      <x:c r="C2321" t="str">
        <x:v>43-5011</x:v>
      </x:c>
      <x:c r="D2321" t="str">
        <x:v>Cargo and Freight Agents</x:v>
      </x:c>
      <x:c r="E2321" s="22" t="n">
        <x:v>80</x:v>
      </x:c>
      <x:c r="F2321" s="22" t="n">
        <x:v>52020</x:v>
      </x:c>
      <x:c r="G2321" s="22" t="n">
        <x:f>IF(OR(E2321="",F2321=""),"",E2321*F2321)</x:f>
        <x:v>4161600</x:v>
      </x:c>
      <x:c r="H2321" s="36" t="n">
        <x:v>0.6384000000000001</x:v>
      </x:c>
      <x:c r="I2321" s="22" t="n">
        <x:f>IF(G2321="","",IF(ISNUMBER(H2321),G2321,""))</x:f>
        <x:v>4161600</x:v>
      </x:c>
      <x:c r="J2321" s="22" t="n">
        <x:f>IF(I2321="","",I2321*H2321)</x:f>
        <x:v>2656765.4400000004</x:v>
      </x:c>
      <x:c r="K2321" t="str">
        <x:f>IF(G2321="","MISSING OEWS",IF(ISNUMBER(H2321),"MATCHED","MISSING WHARTON"))</x:f>
        <x:v>MATCHED</x:v>
      </x:c>
    </x:row>
    <x:row r="2322">
      <x:c r="A2322" t="str">
        <x:v>44-45</x:v>
      </x:c>
      <x:c r="B2322" t="str">
        <x:v>Retail Trade</x:v>
      </x:c>
      <x:c r="C2322" t="str">
        <x:v>43-5021</x:v>
      </x:c>
      <x:c r="D2322" t="str">
        <x:v>Couriers and Messengers</x:v>
      </x:c>
      <x:c r="E2322" s="22" t="n">
        <x:v>2740</x:v>
      </x:c>
      <x:c r="F2322" s="22" t="n">
        <x:v>37040</x:v>
      </x:c>
      <x:c r="G2322" s="22" t="n">
        <x:f>IF(OR(E2322="",F2322=""),"",E2322*F2322)</x:f>
        <x:v>101489600</x:v>
      </x:c>
      <x:c r="H2322" s="36" t="n">
        <x:v>0.2235</x:v>
      </x:c>
      <x:c r="I2322" s="22" t="n">
        <x:f>IF(G2322="","",IF(ISNUMBER(H2322),G2322,""))</x:f>
        <x:v>101489600</x:v>
      </x:c>
      <x:c r="J2322" s="22" t="n">
        <x:f>IF(I2322="","",I2322*H2322)</x:f>
        <x:v>22682925.6</x:v>
      </x:c>
      <x:c r="K2322" t="str">
        <x:f>IF(G2322="","MISSING OEWS",IF(ISNUMBER(H2322),"MATCHED","MISSING WHARTON"))</x:f>
        <x:v>MATCHED</x:v>
      </x:c>
    </x:row>
    <x:row r="2323">
      <x:c r="A2323" t="str">
        <x:v>44-45</x:v>
      </x:c>
      <x:c r="B2323" t="str">
        <x:v>Retail Trade</x:v>
      </x:c>
      <x:c r="C2323" t="str">
        <x:v>43-5032</x:v>
      </x:c>
      <x:c r="D2323" t="str">
        <x:v>Dispatchers, Except Police, Fire, and Ambulance</x:v>
      </x:c>
      <x:c r="E2323" s="22" t="n">
        <x:v>7310</x:v>
      </x:c>
      <x:c r="F2323" s="22" t="n">
        <x:v>51790</x:v>
      </x:c>
      <x:c r="G2323" s="22" t="n">
        <x:f>IF(OR(E2323="",F2323=""),"",E2323*F2323)</x:f>
        <x:v>378584900</x:v>
      </x:c>
      <x:c r="H2323" s="36" t="n">
        <x:v>0.8192</x:v>
      </x:c>
      <x:c r="I2323" s="22" t="n">
        <x:f>IF(G2323="","",IF(ISNUMBER(H2323),G2323,""))</x:f>
        <x:v>378584900</x:v>
      </x:c>
      <x:c r="J2323" s="22" t="n">
        <x:f>IF(I2323="","",I2323*H2323)</x:f>
        <x:v>310136750.08000004</x:v>
      </x:c>
      <x:c r="K2323" t="str">
        <x:f>IF(G2323="","MISSING OEWS",IF(ISNUMBER(H2323),"MATCHED","MISSING WHARTON"))</x:f>
        <x:v>MATCHED</x:v>
      </x:c>
    </x:row>
    <x:row r="2324">
      <x:c r="A2324" t="str">
        <x:v>44-45</x:v>
      </x:c>
      <x:c r="B2324" t="str">
        <x:v>Retail Trade</x:v>
      </x:c>
      <x:c r="C2324" t="str">
        <x:v>43-5061</x:v>
      </x:c>
      <x:c r="D2324" t="str">
        <x:v>Production, Planning, and Expediting Clerks</x:v>
      </x:c>
      <x:c r="E2324" s="22" t="n">
        <x:v>14350</x:v>
      </x:c>
      <x:c r="F2324" s="22" t="n">
        <x:v>47440</x:v>
      </x:c>
      <x:c r="G2324" s="22" t="n">
        <x:f>IF(OR(E2324="",F2324=""),"",E2324*F2324)</x:f>
        <x:v>680764000</x:v>
      </x:c>
      <x:c r="H2324" s="36" t="n">
        <x:v>0.7794</x:v>
      </x:c>
      <x:c r="I2324" s="22" t="n">
        <x:f>IF(G2324="","",IF(ISNUMBER(H2324),G2324,""))</x:f>
        <x:v>680764000</x:v>
      </x:c>
      <x:c r="J2324" s="22" t="n">
        <x:f>IF(I2324="","",I2324*H2324)</x:f>
        <x:v>530587461.59999996</x:v>
      </x:c>
      <x:c r="K2324" t="str">
        <x:f>IF(G2324="","MISSING OEWS",IF(ISNUMBER(H2324),"MATCHED","MISSING WHARTON"))</x:f>
        <x:v>MATCHED</x:v>
      </x:c>
    </x:row>
    <x:row r="2325">
      <x:c r="A2325" t="str">
        <x:v>44-45</x:v>
      </x:c>
      <x:c r="B2325" t="str">
        <x:v>Retail Trade</x:v>
      </x:c>
      <x:c r="C2325" t="str">
        <x:v>43-5071</x:v>
      </x:c>
      <x:c r="D2325" t="str">
        <x:v>Shipping, Receiving, and Inventory Clerks</x:v>
      </x:c>
      <x:c r="E2325" s="22" t="n">
        <x:v>154730</x:v>
      </x:c>
      <x:c r="F2325" s="22" t="n">
        <x:v>41800</x:v>
      </x:c>
      <x:c r="G2325" s="22" t="n">
        <x:f>IF(OR(E2325="",F2325=""),"",E2325*F2325)</x:f>
        <x:v>6467714000</x:v>
      </x:c>
      <x:c r="H2325" s="36" t="n">
        <x:v>0.6455</x:v>
      </x:c>
      <x:c r="I2325" s="22" t="n">
        <x:f>IF(G2325="","",IF(ISNUMBER(H2325),G2325,""))</x:f>
        <x:v>6467714000</x:v>
      </x:c>
      <x:c r="J2325" s="22" t="n">
        <x:f>IF(I2325="","",I2325*H2325)</x:f>
        <x:v>4174909386.9999995</x:v>
      </x:c>
      <x:c r="K2325" t="str">
        <x:f>IF(G2325="","MISSING OEWS",IF(ISNUMBER(H2325),"MATCHED","MISSING WHARTON"))</x:f>
        <x:v>MATCHED</x:v>
      </x:c>
    </x:row>
    <x:row r="2326">
      <x:c r="A2326" t="str">
        <x:v>44-45</x:v>
      </x:c>
      <x:c r="B2326" t="str">
        <x:v>Retail Trade</x:v>
      </x:c>
      <x:c r="C2326" t="str">
        <x:v>43-5111</x:v>
      </x:c>
      <x:c r="D2326" t="str">
        <x:v>Weighers, Measurers, Checkers, and Samplers, Recordkeeping</x:v>
      </x:c>
      <x:c r="E2326" s="22" t="n">
        <x:v>4680</x:v>
      </x:c>
      <x:c r="F2326" s="22" t="n">
        <x:v>44280</x:v>
      </x:c>
      <x:c r="G2326" s="22" t="n">
        <x:f>IF(OR(E2326="",F2326=""),"",E2326*F2326)</x:f>
        <x:v>207230400</x:v>
      </x:c>
      <x:c r="H2326" s="36" t="n">
        <x:v>0.2932</x:v>
      </x:c>
      <x:c r="I2326" s="22" t="n">
        <x:f>IF(G2326="","",IF(ISNUMBER(H2326),G2326,""))</x:f>
        <x:v>207230400</x:v>
      </x:c>
      <x:c r="J2326" s="22" t="n">
        <x:f>IF(I2326="","",I2326*H2326)</x:f>
        <x:v>60759953.28</x:v>
      </x:c>
      <x:c r="K2326" t="str">
        <x:f>IF(G2326="","MISSING OEWS",IF(ISNUMBER(H2326),"MATCHED","MISSING WHARTON"))</x:f>
        <x:v>MATCHED</x:v>
      </x:c>
    </x:row>
    <x:row r="2327">
      <x:c r="A2327" t="str">
        <x:v>44-45</x:v>
      </x:c>
      <x:c r="B2327" t="str">
        <x:v>Retail Trade</x:v>
      </x:c>
      <x:c r="C2327" t="str">
        <x:v>43-6011</x:v>
      </x:c>
      <x:c r="D2327" t="str">
        <x:v>Executive Secretaries and Executive Administrative Assistants</x:v>
      </x:c>
      <x:c r="E2327" s="22" t="n">
        <x:v>5540</x:v>
      </x:c>
      <x:c r="F2327" s="22" t="n">
        <x:v>71170</x:v>
      </x:c>
      <x:c r="G2327" s="22" t="n">
        <x:f>IF(OR(E2327="",F2327=""),"",E2327*F2327)</x:f>
        <x:v>394281800</x:v>
      </x:c>
      <x:c r="H2327" s="36" t="n">
        <x:v>0.7955</x:v>
      </x:c>
      <x:c r="I2327" s="22" t="n">
        <x:f>IF(G2327="","",IF(ISNUMBER(H2327),G2327,""))</x:f>
        <x:v>394281800</x:v>
      </x:c>
      <x:c r="J2327" s="22" t="n">
        <x:f>IF(I2327="","",I2327*H2327)</x:f>
        <x:v>313651171.9</x:v>
      </x:c>
      <x:c r="K2327" t="str">
        <x:f>IF(G2327="","MISSING OEWS",IF(ISNUMBER(H2327),"MATCHED","MISSING WHARTON"))</x:f>
        <x:v>MATCHED</x:v>
      </x:c>
    </x:row>
    <x:row r="2328">
      <x:c r="A2328" t="str">
        <x:v>44-45</x:v>
      </x:c>
      <x:c r="B2328" t="str">
        <x:v>Retail Trade</x:v>
      </x:c>
      <x:c r="C2328" t="str">
        <x:v>43-6013</x:v>
      </x:c>
      <x:c r="D2328" t="str">
        <x:v>Medical Secretaries and Administrative Assistants</x:v>
      </x:c>
      <x:c r="E2328" s="22" t="n">
        <x:v>2020</x:v>
      </x:c>
      <x:c r="F2328" s="22" t="n">
        <x:v>43020</x:v>
      </x:c>
      <x:c r="G2328" s="22" t="n">
        <x:f>IF(OR(E2328="",F2328=""),"",E2328*F2328)</x:f>
        <x:v>86900400</x:v>
      </x:c>
      <x:c r="H2328" s="36" t="n">
        <x:v>0.9031</x:v>
      </x:c>
      <x:c r="I2328" s="22" t="n">
        <x:f>IF(G2328="","",IF(ISNUMBER(H2328),G2328,""))</x:f>
        <x:v>86900400</x:v>
      </x:c>
      <x:c r="J2328" s="22" t="n">
        <x:f>IF(I2328="","",I2328*H2328)</x:f>
        <x:v>78479751.24</x:v>
      </x:c>
      <x:c r="K2328" t="str">
        <x:f>IF(G2328="","MISSING OEWS",IF(ISNUMBER(H2328),"MATCHED","MISSING WHARTON"))</x:f>
        <x:v>MATCHED</x:v>
      </x:c>
    </x:row>
    <x:row r="2329">
      <x:c r="A2329" t="str">
        <x:v>44-45</x:v>
      </x:c>
      <x:c r="B2329" t="str">
        <x:v>Retail Trade</x:v>
      </x:c>
      <x:c r="C2329" t="str">
        <x:v>43-6014</x:v>
      </x:c>
      <x:c r="D2329" t="str">
        <x:v>Secretaries and Administrative Assistants, Except Legal, Medical, and Executive</x:v>
      </x:c>
      <x:c r="E2329" s="22" t="n">
        <x:v>52550</x:v>
      </x:c>
      <x:c r="F2329" s="22" t="n">
        <x:v>44430</x:v>
      </x:c>
      <x:c r="G2329" s="22" t="n">
        <x:f>IF(OR(E2329="",F2329=""),"",E2329*F2329)</x:f>
        <x:v>2334796500</x:v>
      </x:c>
      <x:c r="H2329" s="36" t="n">
        <x:v>0.8031</x:v>
      </x:c>
      <x:c r="I2329" s="22" t="n">
        <x:f>IF(G2329="","",IF(ISNUMBER(H2329),G2329,""))</x:f>
        <x:v>2334796500</x:v>
      </x:c>
      <x:c r="J2329" s="22" t="n">
        <x:f>IF(I2329="","",I2329*H2329)</x:f>
        <x:v>1875075069.15</x:v>
      </x:c>
      <x:c r="K2329" t="str">
        <x:f>IF(G2329="","MISSING OEWS",IF(ISNUMBER(H2329),"MATCHED","MISSING WHARTON"))</x:f>
        <x:v>MATCHED</x:v>
      </x:c>
    </x:row>
    <x:row r="2330">
      <x:c r="A2330" t="str">
        <x:v>44-45</x:v>
      </x:c>
      <x:c r="B2330" t="str">
        <x:v>Retail Trade</x:v>
      </x:c>
      <x:c r="C2330" t="str">
        <x:v>43-9021</x:v>
      </x:c>
      <x:c r="D2330" t="str">
        <x:v>Data Entry Keyers</x:v>
      </x:c>
      <x:c r="E2330" s="22" t="n">
        <x:v>6550</x:v>
      </x:c>
      <x:c r="F2330" s="22" t="n">
        <x:v>41720</x:v>
      </x:c>
      <x:c r="G2330" s="22" t="n">
        <x:f>IF(OR(E2330="",F2330=""),"",E2330*F2330)</x:f>
        <x:v>273266000</x:v>
      </x:c>
      <x:c r="H2330" s="36" t="n">
        <x:v>0.75</x:v>
      </x:c>
      <x:c r="I2330" s="22" t="n">
        <x:f>IF(G2330="","",IF(ISNUMBER(H2330),G2330,""))</x:f>
        <x:v>273266000</x:v>
      </x:c>
      <x:c r="J2330" s="22" t="n">
        <x:f>IF(I2330="","",I2330*H2330)</x:f>
        <x:v>204949500</x:v>
      </x:c>
      <x:c r="K2330" t="str">
        <x:f>IF(G2330="","MISSING OEWS",IF(ISNUMBER(H2330),"MATCHED","MISSING WHARTON"))</x:f>
        <x:v>MATCHED</x:v>
      </x:c>
    </x:row>
    <x:row r="2331">
      <x:c r="A2331" t="str">
        <x:v>44-45</x:v>
      </x:c>
      <x:c r="B2331" t="str">
        <x:v>Retail Trade</x:v>
      </x:c>
      <x:c r="C2331" t="str">
        <x:v>43-9022</x:v>
      </x:c>
      <x:c r="D2331" t="str">
        <x:v>Word Processors and Typists</x:v>
      </x:c>
      <x:c r="E2331" s="22" t="n">
        <x:v>40</x:v>
      </x:c>
      <x:c r="F2331" s="22" t="n">
        <x:v>42920</x:v>
      </x:c>
      <x:c r="G2331" s="22" t="n">
        <x:f>IF(OR(E2331="",F2331=""),"",E2331*F2331)</x:f>
        <x:v>1716800</x:v>
      </x:c>
      <x:c r="H2331" s="36" t="n">
        <x:v>0.835</x:v>
      </x:c>
      <x:c r="I2331" s="22" t="n">
        <x:f>IF(G2331="","",IF(ISNUMBER(H2331),G2331,""))</x:f>
        <x:v>1716800</x:v>
      </x:c>
      <x:c r="J2331" s="22" t="n">
        <x:f>IF(I2331="","",I2331*H2331)</x:f>
        <x:v>1433528</x:v>
      </x:c>
      <x:c r="K2331" t="str">
        <x:f>IF(G2331="","MISSING OEWS",IF(ISNUMBER(H2331),"MATCHED","MISSING WHARTON"))</x:f>
        <x:v>MATCHED</x:v>
      </x:c>
    </x:row>
    <x:row r="2332">
      <x:c r="A2332" t="str">
        <x:v>44-45</x:v>
      </x:c>
      <x:c r="B2332" t="str">
        <x:v>Retail Trade</x:v>
      </x:c>
      <x:c r="C2332" t="str">
        <x:v>43-9041</x:v>
      </x:c>
      <x:c r="D2332" t="str">
        <x:v>Insurance Claims and Policy Processing Clerks</x:v>
      </x:c>
      <x:c r="E2332" s="22" t="n">
        <x:v>2130</x:v>
      </x:c>
      <x:c r="F2332" s="22" t="n">
        <x:v>48690</x:v>
      </x:c>
      <x:c r="G2332" s="22" t="n">
        <x:f>IF(OR(E2332="",F2332=""),"",E2332*F2332)</x:f>
        <x:v>103709700</x:v>
      </x:c>
      <x:c r="H2332" s="36" t="n">
        <x:v>0.9519</x:v>
      </x:c>
      <x:c r="I2332" s="22" t="n">
        <x:f>IF(G2332="","",IF(ISNUMBER(H2332),G2332,""))</x:f>
        <x:v>103709700</x:v>
      </x:c>
      <x:c r="J2332" s="22" t="n">
        <x:f>IF(I2332="","",I2332*H2332)</x:f>
        <x:v>98721263.42999999</x:v>
      </x:c>
      <x:c r="K2332" t="str">
        <x:f>IF(G2332="","MISSING OEWS",IF(ISNUMBER(H2332),"MATCHED","MISSING WHARTON"))</x:f>
        <x:v>MATCHED</x:v>
      </x:c>
    </x:row>
    <x:row r="2333">
      <x:c r="A2333" t="str">
        <x:v>44-45</x:v>
      </x:c>
      <x:c r="B2333" t="str">
        <x:v>Retail Trade</x:v>
      </x:c>
      <x:c r="C2333" t="str">
        <x:v>43-9051</x:v>
      </x:c>
      <x:c r="D2333" t="str">
        <x:v>Mail Clerks and Mail Machine Operators, Except Postal Service</x:v>
      </x:c>
      <x:c r="E2333" s="22" t="n">
        <x:v>570</x:v>
      </x:c>
      <x:c r="F2333" s="22" t="n">
        <x:v>42390</x:v>
      </x:c>
      <x:c r="G2333" s="22" t="n">
        <x:f>IF(OR(E2333="",F2333=""),"",E2333*F2333)</x:f>
        <x:v>24162300</x:v>
      </x:c>
      <x:c r="H2333" s="36" t="n">
        <x:v>0.231</x:v>
      </x:c>
      <x:c r="I2333" s="22" t="n">
        <x:f>IF(G2333="","",IF(ISNUMBER(H2333),G2333,""))</x:f>
        <x:v>24162300</x:v>
      </x:c>
      <x:c r="J2333" s="22" t="n">
        <x:f>IF(I2333="","",I2333*H2333)</x:f>
        <x:v>5581491.3</x:v>
      </x:c>
      <x:c r="K2333" t="str">
        <x:f>IF(G2333="","MISSING OEWS",IF(ISNUMBER(H2333),"MATCHED","MISSING WHARTON"))</x:f>
        <x:v>MATCHED</x:v>
      </x:c>
    </x:row>
    <x:row r="2334">
      <x:c r="A2334" t="str">
        <x:v>44-45</x:v>
      </x:c>
      <x:c r="B2334" t="str">
        <x:v>Retail Trade</x:v>
      </x:c>
      <x:c r="C2334" t="str">
        <x:v>43-9061</x:v>
      </x:c>
      <x:c r="D2334" t="str">
        <x:v>Office Clerks, General</x:v>
      </x:c>
      <x:c r="E2334" s="22" t="n">
        <x:v>148590</x:v>
      </x:c>
      <x:c r="F2334" s="22" t="n">
        <x:v>42500</x:v>
      </x:c>
      <x:c r="G2334" s="22" t="n">
        <x:f>IF(OR(E2334="",F2334=""),"",E2334*F2334)</x:f>
        <x:v>6315075000</x:v>
      </x:c>
      <x:c r="H2334" s="36" t="n">
        <x:v>0.7452</x:v>
      </x:c>
      <x:c r="I2334" s="22" t="n">
        <x:f>IF(G2334="","",IF(ISNUMBER(H2334),G2334,""))</x:f>
        <x:v>6315075000</x:v>
      </x:c>
      <x:c r="J2334" s="22" t="n">
        <x:f>IF(I2334="","",I2334*H2334)</x:f>
        <x:v>4705993890</x:v>
      </x:c>
      <x:c r="K2334" t="str">
        <x:f>IF(G2334="","MISSING OEWS",IF(ISNUMBER(H2334),"MATCHED","MISSING WHARTON"))</x:f>
        <x:v>MATCHED</x:v>
      </x:c>
    </x:row>
    <x:row r="2335">
      <x:c r="A2335" t="str">
        <x:v>44-45</x:v>
      </x:c>
      <x:c r="B2335" t="str">
        <x:v>Retail Trade</x:v>
      </x:c>
      <x:c r="C2335" t="str">
        <x:v>43-9071</x:v>
      </x:c>
      <x:c r="D2335" t="str">
        <x:v>Office Machine Operators, Except Computer</x:v>
      </x:c>
      <x:c r="E2335" s="22" t="n">
        <x:v>1040</x:v>
      </x:c>
      <x:c r="F2335" s="22" t="n">
        <x:v>40570</x:v>
      </x:c>
      <x:c r="G2335" s="22" t="n">
        <x:f>IF(OR(E2335="",F2335=""),"",E2335*F2335)</x:f>
        <x:v>42192800</x:v>
      </x:c>
      <x:c r="H2335" s="36" t="n">
        <x:v>0.2639</x:v>
      </x:c>
      <x:c r="I2335" s="22" t="n">
        <x:f>IF(G2335="","",IF(ISNUMBER(H2335),G2335,""))</x:f>
        <x:v>42192800</x:v>
      </x:c>
      <x:c r="J2335" s="22" t="n">
        <x:f>IF(I2335="","",I2335*H2335)</x:f>
        <x:v>11134679.920000002</x:v>
      </x:c>
      <x:c r="K2335" t="str">
        <x:f>IF(G2335="","MISSING OEWS",IF(ISNUMBER(H2335),"MATCHED","MISSING WHARTON"))</x:f>
        <x:v>MATCHED</x:v>
      </x:c>
    </x:row>
    <x:row r="2336">
      <x:c r="A2336" t="str">
        <x:v>44-45</x:v>
      </x:c>
      <x:c r="B2336" t="str">
        <x:v>Retail Trade</x:v>
      </x:c>
      <x:c r="C2336" t="str">
        <x:v>43-9081</x:v>
      </x:c>
      <x:c r="D2336" t="str">
        <x:v>Proofreaders and Copy Markers</x:v>
      </x:c>
      <x:c r="E2336" s="22" t="n">
        <x:v>90</x:v>
      </x:c>
      <x:c r="F2336" s="22" t="n">
        <x:v>51830</x:v>
      </x:c>
      <x:c r="G2336" s="22" t="n">
        <x:f>IF(OR(E2336="",F2336=""),"",E2336*F2336)</x:f>
        <x:v>4664700</x:v>
      </x:c>
      <x:c r="H2336" s="36" t="n">
        <x:v>0.9273</x:v>
      </x:c>
      <x:c r="I2336" s="22" t="n">
        <x:f>IF(G2336="","",IF(ISNUMBER(H2336),G2336,""))</x:f>
        <x:v>4664700</x:v>
      </x:c>
      <x:c r="J2336" s="22" t="n">
        <x:f>IF(I2336="","",I2336*H2336)</x:f>
        <x:v>4325576.3100000005</x:v>
      </x:c>
      <x:c r="K2336" t="str">
        <x:f>IF(G2336="","MISSING OEWS",IF(ISNUMBER(H2336),"MATCHED","MISSING WHARTON"))</x:f>
        <x:v>MATCHED</x:v>
      </x:c>
    </x:row>
    <x:row r="2337">
      <x:c r="A2337" t="str">
        <x:v>44-45</x:v>
      </x:c>
      <x:c r="B2337" t="str">
        <x:v>Retail Trade</x:v>
      </x:c>
      <x:c r="C2337" t="str">
        <x:v>43-9199</x:v>
      </x:c>
      <x:c r="D2337" t="str">
        <x:v>Office and Administrative Support Workers, All Other</x:v>
      </x:c>
      <x:c r="E2337" s="22" t="n">
        <x:v>6970</x:v>
      </x:c>
      <x:c r="F2337" s="22" t="n">
        <x:v>48450</x:v>
      </x:c>
      <x:c r="G2337" s="22" t="n">
        <x:f>IF(OR(E2337="",F2337=""),"",E2337*F2337)</x:f>
        <x:v>337696500</x:v>
      </x:c>
      <x:c r="H2337" s="36"/>
      <x:c r="I2337" s="22" t="str">
        <x:f>IF(G2337="","",IF(ISNUMBER(H2337),G2337,""))</x:f>
      </x:c>
      <x:c r="J2337" s="22" t="str">
        <x:f>IF(I2337="","",I2337*H2337)</x:f>
      </x:c>
      <x:c r="K2337" t="str">
        <x:f>IF(G2337="","MISSING OEWS",IF(ISNUMBER(H2337),"MATCHED","MISSING WHARTON"))</x:f>
        <x:v>MISSING WHARTON</x:v>
      </x:c>
    </x:row>
    <x:row r="2338">
      <x:c r="A2338" t="str">
        <x:v>44-45</x:v>
      </x:c>
      <x:c r="B2338" t="str">
        <x:v>Retail Trade</x:v>
      </x:c>
      <x:c r="C2338" t="str">
        <x:v>45-1011</x:v>
      </x:c>
      <x:c r="D2338" t="str">
        <x:v>First-Line Supervisors of Farming, Fishing, and Forestry Workers</x:v>
      </x:c>
      <x:c r="E2338" s="22" t="n">
        <x:v>1830</x:v>
      </x:c>
      <x:c r="F2338" s="22" t="n">
        <x:v>56260</x:v>
      </x:c>
      <x:c r="G2338" s="22" t="n">
        <x:f>IF(OR(E2338="",F2338=""),"",E2338*F2338)</x:f>
        <x:v>102955800</x:v>
      </x:c>
      <x:c r="H2338" s="36" t="n">
        <x:v>0.22</x:v>
      </x:c>
      <x:c r="I2338" s="22" t="n">
        <x:f>IF(G2338="","",IF(ISNUMBER(H2338),G2338,""))</x:f>
        <x:v>102955800</x:v>
      </x:c>
      <x:c r="J2338" s="22" t="n">
        <x:f>IF(I2338="","",I2338*H2338)</x:f>
        <x:v>22650276</x:v>
      </x:c>
      <x:c r="K2338" t="str">
        <x:f>IF(G2338="","MISSING OEWS",IF(ISNUMBER(H2338),"MATCHED","MISSING WHARTON"))</x:f>
        <x:v>MATCHED</x:v>
      </x:c>
    </x:row>
    <x:row r="2339">
      <x:c r="A2339" t="str">
        <x:v>44-45</x:v>
      </x:c>
      <x:c r="B2339" t="str">
        <x:v>Retail Trade</x:v>
      </x:c>
      <x:c r="C2339" t="str">
        <x:v>45-2041</x:v>
      </x:c>
      <x:c r="D2339" t="str">
        <x:v>Graders and Sorters, Agricultural Products</x:v>
      </x:c>
      <x:c r="E2339" s="22" t="n">
        <x:v>350</x:v>
      </x:c>
      <x:c r="F2339" s="22" t="n">
        <x:v>33740</x:v>
      </x:c>
      <x:c r="G2339" s="22" t="n">
        <x:f>IF(OR(E2339="",F2339=""),"",E2339*F2339)</x:f>
        <x:v>11809000</x:v>
      </x:c>
      <x:c r="H2339" s="36" t="n">
        <x:v>0.1583</x:v>
      </x:c>
      <x:c r="I2339" s="22" t="n">
        <x:f>IF(G2339="","",IF(ISNUMBER(H2339),G2339,""))</x:f>
        <x:v>11809000</x:v>
      </x:c>
      <x:c r="J2339" s="22" t="n">
        <x:f>IF(I2339="","",I2339*H2339)</x:f>
        <x:v>1869364.7</x:v>
      </x:c>
      <x:c r="K2339" t="str">
        <x:f>IF(G2339="","MISSING OEWS",IF(ISNUMBER(H2339),"MATCHED","MISSING WHARTON"))</x:f>
        <x:v>MATCHED</x:v>
      </x:c>
    </x:row>
    <x:row r="2340">
      <x:c r="A2340" t="str">
        <x:v>44-45</x:v>
      </x:c>
      <x:c r="B2340" t="str">
        <x:v>Retail Trade</x:v>
      </x:c>
      <x:c r="C2340" t="str">
        <x:v>45-2091</x:v>
      </x:c>
      <x:c r="D2340" t="str">
        <x:v>Agricultural Equipment Operators</x:v>
      </x:c>
      <x:c r="E2340" s="22" t="n">
        <x:v>440</x:v>
      </x:c>
      <x:c r="F2340" s="22" t="n">
        <x:v>42820</x:v>
      </x:c>
      <x:c r="G2340" s="22" t="n">
        <x:f>IF(OR(E2340="",F2340=""),"",E2340*F2340)</x:f>
        <x:v>18840800</x:v>
      </x:c>
      <x:c r="H2340" s="36" t="n">
        <x:v>0.0559</x:v>
      </x:c>
      <x:c r="I2340" s="22" t="n">
        <x:f>IF(G2340="","",IF(ISNUMBER(H2340),G2340,""))</x:f>
        <x:v>18840800</x:v>
      </x:c>
      <x:c r="J2340" s="22" t="n">
        <x:f>IF(I2340="","",I2340*H2340)</x:f>
        <x:v>1053200.72</x:v>
      </x:c>
      <x:c r="K2340" t="str">
        <x:f>IF(G2340="","MISSING OEWS",IF(ISNUMBER(H2340),"MATCHED","MISSING WHARTON"))</x:f>
        <x:v>MATCHED</x:v>
      </x:c>
    </x:row>
    <x:row r="2341">
      <x:c r="A2341" t="str">
        <x:v>44-45</x:v>
      </x:c>
      <x:c r="B2341" t="str">
        <x:v>Retail Trade</x:v>
      </x:c>
      <x:c r="C2341" t="str">
        <x:v>45-2092</x:v>
      </x:c>
      <x:c r="D2341" t="str">
        <x:v>Farmworkers and Laborers, Crop, Nursery, and Greenhouse</x:v>
      </x:c>
      <x:c r="E2341" s="22" t="n">
        <x:v>21950</x:v>
      </x:c>
      <x:c r="F2341" s="22" t="n">
        <x:v>36930</x:v>
      </x:c>
      <x:c r="G2341" s="22" t="n">
        <x:f>IF(OR(E2341="",F2341=""),"",E2341*F2341)</x:f>
        <x:v>810613500</x:v>
      </x:c>
      <x:c r="H2341" s="36" t="n">
        <x:v>0.0633</x:v>
      </x:c>
      <x:c r="I2341" s="22" t="n">
        <x:f>IF(G2341="","",IF(ISNUMBER(H2341),G2341,""))</x:f>
        <x:v>810613500</x:v>
      </x:c>
      <x:c r="J2341" s="22" t="n">
        <x:f>IF(I2341="","",I2341*H2341)</x:f>
        <x:v>51311834.55</x:v>
      </x:c>
      <x:c r="K2341" t="str">
        <x:f>IF(G2341="","MISSING OEWS",IF(ISNUMBER(H2341),"MATCHED","MISSING WHARTON"))</x:f>
        <x:v>MATCHED</x:v>
      </x:c>
    </x:row>
    <x:row r="2342">
      <x:c r="A2342" t="str">
        <x:v>44-45</x:v>
      </x:c>
      <x:c r="B2342" t="str">
        <x:v>Retail Trade</x:v>
      </x:c>
      <x:c r="C2342" t="str">
        <x:v>45-2093</x:v>
      </x:c>
      <x:c r="D2342" t="str">
        <x:v>Farmworkers, Farm, Ranch, and Aquacultural Animals</x:v>
      </x:c>
      <x:c r="E2342" s="22" t="n">
        <x:v>130</x:v>
      </x:c>
      <x:c r="F2342" s="22" t="n">
        <x:v>40620</x:v>
      </x:c>
      <x:c r="G2342" s="22" t="n">
        <x:f>IF(OR(E2342="",F2342=""),"",E2342*F2342)</x:f>
        <x:v>5280600</x:v>
      </x:c>
      <x:c r="H2342" s="36" t="n">
        <x:v>0.0864</x:v>
      </x:c>
      <x:c r="I2342" s="22" t="n">
        <x:f>IF(G2342="","",IF(ISNUMBER(H2342),G2342,""))</x:f>
        <x:v>5280600</x:v>
      </x:c>
      <x:c r="J2342" s="22" t="n">
        <x:f>IF(I2342="","",I2342*H2342)</x:f>
        <x:v>456243.84</x:v>
      </x:c>
      <x:c r="K2342" t="str">
        <x:f>IF(G2342="","MISSING OEWS",IF(ISNUMBER(H2342),"MATCHED","MISSING WHARTON"))</x:f>
        <x:v>MATCHED</x:v>
      </x:c>
    </x:row>
    <x:row r="2343">
      <x:c r="A2343" t="str">
        <x:v>44-45</x:v>
      </x:c>
      <x:c r="B2343" t="str">
        <x:v>Retail Trade</x:v>
      </x:c>
      <x:c r="C2343" t="str">
        <x:v>45-2099</x:v>
      </x:c>
      <x:c r="D2343" t="str">
        <x:v>Agricultural Workers, All Other</x:v>
      </x:c>
      <x:c r="E2343" s="22" t="n">
        <x:v>320</x:v>
      </x:c>
      <x:c r="F2343" s="22" t="n">
        <x:v>34100</x:v>
      </x:c>
      <x:c r="G2343" s="22" t="n">
        <x:f>IF(OR(E2343="",F2343=""),"",E2343*F2343)</x:f>
        <x:v>10912000</x:v>
      </x:c>
      <x:c r="H2343" s="36"/>
      <x:c r="I2343" s="22" t="str">
        <x:f>IF(G2343="","",IF(ISNUMBER(H2343),G2343,""))</x:f>
      </x:c>
      <x:c r="J2343" s="22" t="str">
        <x:f>IF(I2343="","",I2343*H2343)</x:f>
      </x:c>
      <x:c r="K2343" t="str">
        <x:f>IF(G2343="","MISSING OEWS",IF(ISNUMBER(H2343),"MATCHED","MISSING WHARTON"))</x:f>
        <x:v>MISSING WHARTON</x:v>
      </x:c>
    </x:row>
    <x:row r="2344">
      <x:c r="A2344" t="str">
        <x:v>44-45</x:v>
      </x:c>
      <x:c r="B2344" t="str">
        <x:v>Retail Trade</x:v>
      </x:c>
      <x:c r="C2344" t="str">
        <x:v>47-1011</x:v>
      </x:c>
      <x:c r="D2344" t="str">
        <x:v>First-Line Supervisors of Construction Trades and Extraction Workers</x:v>
      </x:c>
      <x:c r="E2344" s="22" t="n">
        <x:v>2960</x:v>
      </x:c>
      <x:c r="F2344" s="22" t="n">
        <x:v>78170</x:v>
      </x:c>
      <x:c r="G2344" s="22" t="n">
        <x:f>IF(OR(E2344="",F2344=""),"",E2344*F2344)</x:f>
        <x:v>231383200</x:v>
      </x:c>
      <x:c r="H2344" s="36" t="n">
        <x:v>0.265</x:v>
      </x:c>
      <x:c r="I2344" s="22" t="n">
        <x:f>IF(G2344="","",IF(ISNUMBER(H2344),G2344,""))</x:f>
        <x:v>231383200</x:v>
      </x:c>
      <x:c r="J2344" s="22" t="n">
        <x:f>IF(I2344="","",I2344*H2344)</x:f>
        <x:v>61316548</x:v>
      </x:c>
      <x:c r="K2344" t="str">
        <x:f>IF(G2344="","MISSING OEWS",IF(ISNUMBER(H2344),"MATCHED","MISSING WHARTON"))</x:f>
        <x:v>MATCHED</x:v>
      </x:c>
    </x:row>
    <x:row r="2345">
      <x:c r="A2345" t="str">
        <x:v>44-45</x:v>
      </x:c>
      <x:c r="B2345" t="str">
        <x:v>Retail Trade</x:v>
      </x:c>
      <x:c r="C2345" t="str">
        <x:v>47-2021</x:v>
      </x:c>
      <x:c r="D2345" t="str">
        <x:v>Brickmasons and Blockmasons</x:v>
      </x:c>
      <x:c r="E2345" s="22" t="n">
        <x:v>170</x:v>
      </x:c>
      <x:c r="F2345" s="22" t="n">
        <x:v>60240</x:v>
      </x:c>
      <x:c r="G2345" s="22" t="n">
        <x:f>IF(OR(E2345="",F2345=""),"",E2345*F2345)</x:f>
        <x:v>10240800</x:v>
      </x:c>
      <x:c r="H2345" s="36" t="n">
        <x:v>0.05</x:v>
      </x:c>
      <x:c r="I2345" s="22" t="n">
        <x:f>IF(G2345="","",IF(ISNUMBER(H2345),G2345,""))</x:f>
        <x:v>10240800</x:v>
      </x:c>
      <x:c r="J2345" s="22" t="n">
        <x:f>IF(I2345="","",I2345*H2345)</x:f>
        <x:v>512040</x:v>
      </x:c>
      <x:c r="K2345" t="str">
        <x:f>IF(G2345="","MISSING OEWS",IF(ISNUMBER(H2345),"MATCHED","MISSING WHARTON"))</x:f>
        <x:v>MATCHED</x:v>
      </x:c>
    </x:row>
    <x:row r="2346">
      <x:c r="A2346" t="str">
        <x:v>44-45</x:v>
      </x:c>
      <x:c r="B2346" t="str">
        <x:v>Retail Trade</x:v>
      </x:c>
      <x:c r="C2346" t="str">
        <x:v>47-2022</x:v>
      </x:c>
      <x:c r="D2346" t="str">
        <x:v>Stonemasons</x:v>
      </x:c>
      <x:c r="E2346" s="22" t="n">
        <x:v>230</x:v>
      </x:c>
      <x:c r="F2346" s="22" t="n">
        <x:v>45080</x:v>
      </x:c>
      <x:c r="G2346" s="22" t="n">
        <x:f>IF(OR(E2346="",F2346=""),"",E2346*F2346)</x:f>
        <x:v>10368400</x:v>
      </x:c>
      <x:c r="H2346" s="36" t="n">
        <x:v>0</x:v>
      </x:c>
      <x:c r="I2346" s="22" t="n">
        <x:f>IF(G2346="","",IF(ISNUMBER(H2346),G2346,""))</x:f>
        <x:v>10368400</x:v>
      </x:c>
      <x:c r="J2346" s="22" t="n">
        <x:f>IF(I2346="","",I2346*H2346)</x:f>
        <x:v>0</x:v>
      </x:c>
      <x:c r="K2346" t="str">
        <x:f>IF(G2346="","MISSING OEWS",IF(ISNUMBER(H2346),"MATCHED","MISSING WHARTON"))</x:f>
        <x:v>MATCHED</x:v>
      </x:c>
    </x:row>
    <x:row r="2347">
      <x:c r="A2347" t="str">
        <x:v>44-45</x:v>
      </x:c>
      <x:c r="B2347" t="str">
        <x:v>Retail Trade</x:v>
      </x:c>
      <x:c r="C2347" t="str">
        <x:v>47-2031</x:v>
      </x:c>
      <x:c r="D2347" t="str">
        <x:v>Carpenters</x:v>
      </x:c>
      <x:c r="E2347" s="22" t="n">
        <x:v>6850</x:v>
      </x:c>
      <x:c r="F2347" s="22" t="n">
        <x:v>56880</x:v>
      </x:c>
      <x:c r="G2347" s="22" t="n">
        <x:f>IF(OR(E2347="",F2347=""),"",E2347*F2347)</x:f>
        <x:v>389628000</x:v>
      </x:c>
      <x:c r="H2347" s="36" t="n">
        <x:v>0.081</x:v>
      </x:c>
      <x:c r="I2347" s="22" t="n">
        <x:f>IF(G2347="","",IF(ISNUMBER(H2347),G2347,""))</x:f>
        <x:v>389628000</x:v>
      </x:c>
      <x:c r="J2347" s="22" t="n">
        <x:f>IF(I2347="","",I2347*H2347)</x:f>
        <x:v>31559868</x:v>
      </x:c>
      <x:c r="K2347" t="str">
        <x:f>IF(G2347="","MISSING OEWS",IF(ISNUMBER(H2347),"MATCHED","MISSING WHARTON"))</x:f>
        <x:v>MATCHED</x:v>
      </x:c>
    </x:row>
    <x:row r="2348">
      <x:c r="A2348" t="str">
        <x:v>44-45</x:v>
      </x:c>
      <x:c r="B2348" t="str">
        <x:v>Retail Trade</x:v>
      </x:c>
      <x:c r="C2348" t="str">
        <x:v>47-2041</x:v>
      </x:c>
      <x:c r="D2348" t="str">
        <x:v>Carpet Installers</x:v>
      </x:c>
      <x:c r="E2348" s="22" t="n">
        <x:v>5410</x:v>
      </x:c>
      <x:c r="F2348" s="22" t="n">
        <x:v>55310</x:v>
      </x:c>
      <x:c r="G2348" s="22" t="n">
        <x:f>IF(OR(E2348="",F2348=""),"",E2348*F2348)</x:f>
        <x:v>299227100</x:v>
      </x:c>
      <x:c r="H2348" s="36" t="n">
        <x:v>0.0438</x:v>
      </x:c>
      <x:c r="I2348" s="22" t="n">
        <x:f>IF(G2348="","",IF(ISNUMBER(H2348),G2348,""))</x:f>
        <x:v>299227100</x:v>
      </x:c>
      <x:c r="J2348" s="22" t="n">
        <x:f>IF(I2348="","",I2348*H2348)</x:f>
        <x:v>13106146.98</x:v>
      </x:c>
      <x:c r="K2348" t="str">
        <x:f>IF(G2348="","MISSING OEWS",IF(ISNUMBER(H2348),"MATCHED","MISSING WHARTON"))</x:f>
        <x:v>MATCHED</x:v>
      </x:c>
    </x:row>
    <x:row r="2349">
      <x:c r="A2349" t="str">
        <x:v>44-45</x:v>
      </x:c>
      <x:c r="B2349" t="str">
        <x:v>Retail Trade</x:v>
      </x:c>
      <x:c r="C2349" t="str">
        <x:v>47-2042</x:v>
      </x:c>
      <x:c r="D2349" t="str">
        <x:v>Floor Layers, Except Carpet, Wood, and Hard Tiles</x:v>
      </x:c>
      <x:c r="E2349" s="22" t="n">
        <x:v>2090</x:v>
      </x:c>
      <x:c r="F2349" s="22" t="n">
        <x:v>57080</x:v>
      </x:c>
      <x:c r="G2349" s="22" t="n">
        <x:f>IF(OR(E2349="",F2349=""),"",E2349*F2349)</x:f>
        <x:v>119297200</x:v>
      </x:c>
      <x:c r="H2349" s="36" t="n">
        <x:v>0</x:v>
      </x:c>
      <x:c r="I2349" s="22" t="n">
        <x:f>IF(G2349="","",IF(ISNUMBER(H2349),G2349,""))</x:f>
        <x:v>119297200</x:v>
      </x:c>
      <x:c r="J2349" s="22" t="n">
        <x:f>IF(I2349="","",I2349*H2349)</x:f>
        <x:v>0</x:v>
      </x:c>
      <x:c r="K2349" t="str">
        <x:f>IF(G2349="","MISSING OEWS",IF(ISNUMBER(H2349),"MATCHED","MISSING WHARTON"))</x:f>
        <x:v>MATCHED</x:v>
      </x:c>
    </x:row>
    <x:row r="2350">
      <x:c r="A2350" t="str">
        <x:v>44-45</x:v>
      </x:c>
      <x:c r="B2350" t="str">
        <x:v>Retail Trade</x:v>
      </x:c>
      <x:c r="C2350" t="str">
        <x:v>47-2043</x:v>
      </x:c>
      <x:c r="D2350" t="str">
        <x:v>Floor Sanders and Finishers</x:v>
      </x:c>
      <x:c r="E2350" s="22" t="n">
        <x:v>100</x:v>
      </x:c>
      <x:c r="F2350" s="22" t="n">
        <x:v>47210</x:v>
      </x:c>
      <x:c r="G2350" s="22" t="n">
        <x:f>IF(OR(E2350="",F2350=""),"",E2350*F2350)</x:f>
        <x:v>4721000</x:v>
      </x:c>
      <x:c r="H2350" s="36" t="n">
        <x:v>0</x:v>
      </x:c>
      <x:c r="I2350" s="22" t="n">
        <x:f>IF(G2350="","",IF(ISNUMBER(H2350),G2350,""))</x:f>
        <x:v>4721000</x:v>
      </x:c>
      <x:c r="J2350" s="22" t="n">
        <x:f>IF(I2350="","",I2350*H2350)</x:f>
        <x:v>0</x:v>
      </x:c>
      <x:c r="K2350" t="str">
        <x:f>IF(G2350="","MISSING OEWS",IF(ISNUMBER(H2350),"MATCHED","MISSING WHARTON"))</x:f>
        <x:v>MATCHED</x:v>
      </x:c>
    </x:row>
    <x:row r="2351">
      <x:c r="A2351" t="str">
        <x:v>44-45</x:v>
      </x:c>
      <x:c r="B2351" t="str">
        <x:v>Retail Trade</x:v>
      </x:c>
      <x:c r="C2351" t="str">
        <x:v>47-2044</x:v>
      </x:c>
      <x:c r="D2351" t="str">
        <x:v>Tile and Stone Setters</x:v>
      </x:c>
      <x:c r="E2351" s="22" t="n">
        <x:v>1380</x:v>
      </x:c>
      <x:c r="F2351" s="22" t="n">
        <x:v>57520</x:v>
      </x:c>
      <x:c r="G2351" s="22" t="n">
        <x:f>IF(OR(E2351="",F2351=""),"",E2351*F2351)</x:f>
        <x:v>79377600</x:v>
      </x:c>
      <x:c r="H2351" s="36" t="n">
        <x:v>0.027999999999999997</x:v>
      </x:c>
      <x:c r="I2351" s="22" t="n">
        <x:f>IF(G2351="","",IF(ISNUMBER(H2351),G2351,""))</x:f>
        <x:v>79377600</x:v>
      </x:c>
      <x:c r="J2351" s="22" t="n">
        <x:f>IF(I2351="","",I2351*H2351)</x:f>
        <x:v>2222572.8</x:v>
      </x:c>
      <x:c r="K2351" t="str">
        <x:f>IF(G2351="","MISSING OEWS",IF(ISNUMBER(H2351),"MATCHED","MISSING WHARTON"))</x:f>
        <x:v>MATCHED</x:v>
      </x:c>
    </x:row>
    <x:row r="2352">
      <x:c r="A2352" t="str">
        <x:v>44-45</x:v>
      </x:c>
      <x:c r="B2352" t="str">
        <x:v>Retail Trade</x:v>
      </x:c>
      <x:c r="C2352" t="str">
        <x:v>47-2051</x:v>
      </x:c>
      <x:c r="D2352" t="str">
        <x:v>Cement Masons and Concrete Finishers</x:v>
      </x:c>
      <x:c r="E2352" s="22" t="n">
        <x:v>200</x:v>
      </x:c>
      <x:c r="F2352" s="22" t="n">
        <x:v>49650</x:v>
      </x:c>
      <x:c r="G2352" s="22" t="n">
        <x:f>IF(OR(E2352="",F2352=""),"",E2352*F2352)</x:f>
        <x:v>9930000</x:v>
      </x:c>
      <x:c r="H2352" s="36" t="n">
        <x:v>0</x:v>
      </x:c>
      <x:c r="I2352" s="22" t="n">
        <x:f>IF(G2352="","",IF(ISNUMBER(H2352),G2352,""))</x:f>
        <x:v>9930000</x:v>
      </x:c>
      <x:c r="J2352" s="22" t="n">
        <x:f>IF(I2352="","",I2352*H2352)</x:f>
        <x:v>0</x:v>
      </x:c>
      <x:c r="K2352" t="str">
        <x:f>IF(G2352="","MISSING OEWS",IF(ISNUMBER(H2352),"MATCHED","MISSING WHARTON"))</x:f>
        <x:v>MATCHED</x:v>
      </x:c>
    </x:row>
    <x:row r="2353">
      <x:c r="A2353" t="str">
        <x:v>44-45</x:v>
      </x:c>
      <x:c r="B2353" t="str">
        <x:v>Retail Trade</x:v>
      </x:c>
      <x:c r="C2353" t="str">
        <x:v>47-2061</x:v>
      </x:c>
      <x:c r="D2353" t="str">
        <x:v>Construction Laborers</x:v>
      </x:c>
      <x:c r="E2353" s="22" t="n">
        <x:v>2160</x:v>
      </x:c>
      <x:c r="F2353" s="22" t="n">
        <x:v>50130</x:v>
      </x:c>
      <x:c r="G2353" s="22" t="n">
        <x:f>IF(OR(E2353="",F2353=""),"",E2353*F2353)</x:f>
        <x:v>108280800</x:v>
      </x:c>
      <x:c r="H2353" s="36" t="n">
        <x:v>0.0297</x:v>
      </x:c>
      <x:c r="I2353" s="22" t="n">
        <x:f>IF(G2353="","",IF(ISNUMBER(H2353),G2353,""))</x:f>
        <x:v>108280800</x:v>
      </x:c>
      <x:c r="J2353" s="22" t="n">
        <x:f>IF(I2353="","",I2353*H2353)</x:f>
        <x:v>3215939.7600000002</x:v>
      </x:c>
      <x:c r="K2353" t="str">
        <x:f>IF(G2353="","MISSING OEWS",IF(ISNUMBER(H2353),"MATCHED","MISSING WHARTON"))</x:f>
        <x:v>MATCHED</x:v>
      </x:c>
    </x:row>
    <x:row r="2354">
      <x:c r="A2354" t="str">
        <x:v>44-45</x:v>
      </x:c>
      <x:c r="B2354" t="str">
        <x:v>Retail Trade</x:v>
      </x:c>
      <x:c r="C2354" t="str">
        <x:v>47-2073</x:v>
      </x:c>
      <x:c r="D2354" t="str">
        <x:v>Operating Engineers and Other Construction Equipment Operators</x:v>
      </x:c>
      <x:c r="E2354" s="22" t="n">
        <x:v>360</x:v>
      </x:c>
      <x:c r="F2354" s="22" t="n">
        <x:v>48250</x:v>
      </x:c>
      <x:c r="G2354" s="22" t="n">
        <x:f>IF(OR(E2354="",F2354=""),"",E2354*F2354)</x:f>
        <x:v>17370000</x:v>
      </x:c>
      <x:c r="H2354" s="36" t="n">
        <x:v>0.058899999999999994</x:v>
      </x:c>
      <x:c r="I2354" s="22" t="n">
        <x:f>IF(G2354="","",IF(ISNUMBER(H2354),G2354,""))</x:f>
        <x:v>17370000</x:v>
      </x:c>
      <x:c r="J2354" s="22" t="n">
        <x:f>IF(I2354="","",I2354*H2354)</x:f>
        <x:v>1023092.9999999999</x:v>
      </x:c>
      <x:c r="K2354" t="str">
        <x:f>IF(G2354="","MISSING OEWS",IF(ISNUMBER(H2354),"MATCHED","MISSING WHARTON"))</x:f>
        <x:v>MATCHED</x:v>
      </x:c>
    </x:row>
    <x:row r="2355">
      <x:c r="A2355" t="str">
        <x:v>44-45</x:v>
      </x:c>
      <x:c r="B2355" t="str">
        <x:v>Retail Trade</x:v>
      </x:c>
      <x:c r="C2355" t="str">
        <x:v>47-2111</x:v>
      </x:c>
      <x:c r="D2355" t="str">
        <x:v>Electricians</x:v>
      </x:c>
      <x:c r="E2355" s="22" t="n">
        <x:v>1010</x:v>
      </x:c>
      <x:c r="F2355" s="22" t="n">
        <x:v>79540</x:v>
      </x:c>
      <x:c r="G2355" s="22" t="n">
        <x:f>IF(OR(E2355="",F2355=""),"",E2355*F2355)</x:f>
        <x:v>80335400</x:v>
      </x:c>
      <x:c r="H2355" s="36" t="n">
        <x:v>0.0786</x:v>
      </x:c>
      <x:c r="I2355" s="22" t="n">
        <x:f>IF(G2355="","",IF(ISNUMBER(H2355),G2355,""))</x:f>
        <x:v>80335400</x:v>
      </x:c>
      <x:c r="J2355" s="22" t="n">
        <x:f>IF(I2355="","",I2355*H2355)</x:f>
        <x:v>6314362.44</x:v>
      </x:c>
      <x:c r="K2355" t="str">
        <x:f>IF(G2355="","MISSING OEWS",IF(ISNUMBER(H2355),"MATCHED","MISSING WHARTON"))</x:f>
        <x:v>MATCHED</x:v>
      </x:c>
    </x:row>
    <x:row r="2356">
      <x:c r="A2356" t="str">
        <x:v>44-45</x:v>
      </x:c>
      <x:c r="B2356" t="str">
        <x:v>Retail Trade</x:v>
      </x:c>
      <x:c r="C2356" t="str">
        <x:v>47-2121</x:v>
      </x:c>
      <x:c r="D2356" t="str">
        <x:v>Glaziers</x:v>
      </x:c>
      <x:c r="E2356" s="22" t="n">
        <x:v>7050</x:v>
      </x:c>
      <x:c r="F2356" s="22" t="n">
        <x:v>56350</x:v>
      </x:c>
      <x:c r="G2356" s="22" t="n">
        <x:f>IF(OR(E2356="",F2356=""),"",E2356*F2356)</x:f>
        <x:v>397267500</x:v>
      </x:c>
      <x:c r="H2356" s="36" t="n">
        <x:v>0</x:v>
      </x:c>
      <x:c r="I2356" s="22" t="n">
        <x:f>IF(G2356="","",IF(ISNUMBER(H2356),G2356,""))</x:f>
        <x:v>397267500</x:v>
      </x:c>
      <x:c r="J2356" s="22" t="n">
        <x:f>IF(I2356="","",I2356*H2356)</x:f>
        <x:v>0</x:v>
      </x:c>
      <x:c r="K2356" t="str">
        <x:f>IF(G2356="","MISSING OEWS",IF(ISNUMBER(H2356),"MATCHED","MISSING WHARTON"))</x:f>
        <x:v>MATCHED</x:v>
      </x:c>
    </x:row>
    <x:row r="2357">
      <x:c r="A2357" t="str">
        <x:v>44-45</x:v>
      </x:c>
      <x:c r="B2357" t="str">
        <x:v>Retail Trade</x:v>
      </x:c>
      <x:c r="C2357" t="str">
        <x:v>47-2131</x:v>
      </x:c>
      <x:c r="D2357" t="str">
        <x:v>Insulation Workers, Floor, Ceiling, and Wall</x:v>
      </x:c>
      <x:c r="E2357" s="22" t="n">
        <x:v>300</x:v>
      </x:c>
      <x:c r="F2357" s="22" t="n">
        <x:v>38830</x:v>
      </x:c>
      <x:c r="G2357" s="22" t="n">
        <x:f>IF(OR(E2357="",F2357=""),"",E2357*F2357)</x:f>
        <x:v>11649000</x:v>
      </x:c>
      <x:c r="H2357" s="36" t="n">
        <x:v>0</x:v>
      </x:c>
      <x:c r="I2357" s="22" t="n">
        <x:f>IF(G2357="","",IF(ISNUMBER(H2357),G2357,""))</x:f>
        <x:v>11649000</x:v>
      </x:c>
      <x:c r="J2357" s="22" t="n">
        <x:f>IF(I2357="","",I2357*H2357)</x:f>
        <x:v>0</x:v>
      </x:c>
      <x:c r="K2357" t="str">
        <x:f>IF(G2357="","MISSING OEWS",IF(ISNUMBER(H2357),"MATCHED","MISSING WHARTON"))</x:f>
        <x:v>MATCHED</x:v>
      </x:c>
    </x:row>
    <x:row r="2358">
      <x:c r="A2358" t="str">
        <x:v>44-45</x:v>
      </x:c>
      <x:c r="B2358" t="str">
        <x:v>Retail Trade</x:v>
      </x:c>
      <x:c r="C2358" t="str">
        <x:v>47-2141</x:v>
      </x:c>
      <x:c r="D2358" t="str">
        <x:v>Painters, Construction and Maintenance</x:v>
      </x:c>
      <x:c r="E2358" s="22" t="n">
        <x:v>370</x:v>
      </x:c>
      <x:c r="F2358" s="22" t="n">
        <x:v>53670</x:v>
      </x:c>
      <x:c r="G2358" s="22" t="n">
        <x:f>IF(OR(E2358="",F2358=""),"",E2358*F2358)</x:f>
        <x:v>19857900</x:v>
      </x:c>
      <x:c r="H2358" s="36" t="n">
        <x:v>0.0368</x:v>
      </x:c>
      <x:c r="I2358" s="22" t="n">
        <x:f>IF(G2358="","",IF(ISNUMBER(H2358),G2358,""))</x:f>
        <x:v>19857900</x:v>
      </x:c>
      <x:c r="J2358" s="22" t="n">
        <x:f>IF(I2358="","",I2358*H2358)</x:f>
        <x:v>730770.72</x:v>
      </x:c>
      <x:c r="K2358" t="str">
        <x:f>IF(G2358="","MISSING OEWS",IF(ISNUMBER(H2358),"MATCHED","MISSING WHARTON"))</x:f>
        <x:v>MATCHED</x:v>
      </x:c>
    </x:row>
    <x:row r="2359">
      <x:c r="A2359" t="str">
        <x:v>44-45</x:v>
      </x:c>
      <x:c r="B2359" t="str">
        <x:v>Retail Trade</x:v>
      </x:c>
      <x:c r="C2359" t="str">
        <x:v>47-2142</x:v>
      </x:c>
      <x:c r="D2359" t="str">
        <x:v>Paperhangers</x:v>
      </x:c>
      <x:c r="E2359" s="22" t="n">
        <x:v>60</x:v>
      </x:c>
      <x:c r="F2359" s="22" t="n">
        <x:v>50170</x:v>
      </x:c>
      <x:c r="G2359" s="22" t="n">
        <x:f>IF(OR(E2359="",F2359=""),"",E2359*F2359)</x:f>
        <x:v>3010200</x:v>
      </x:c>
      <x:c r="H2359" s="36" t="n">
        <x:v>0</x:v>
      </x:c>
      <x:c r="I2359" s="22" t="n">
        <x:f>IF(G2359="","",IF(ISNUMBER(H2359),G2359,""))</x:f>
        <x:v>3010200</x:v>
      </x:c>
      <x:c r="J2359" s="22" t="n">
        <x:f>IF(I2359="","",I2359*H2359)</x:f>
        <x:v>0</x:v>
      </x:c>
      <x:c r="K2359" t="str">
        <x:f>IF(G2359="","MISSING OEWS",IF(ISNUMBER(H2359),"MATCHED","MISSING WHARTON"))</x:f>
        <x:v>MATCHED</x:v>
      </x:c>
    </x:row>
    <x:row r="2360">
      <x:c r="A2360" t="str">
        <x:v>44-45</x:v>
      </x:c>
      <x:c r="B2360" t="str">
        <x:v>Retail Trade</x:v>
      </x:c>
      <x:c r="C2360" t="str">
        <x:v>47-2152</x:v>
      </x:c>
      <x:c r="D2360" t="str">
        <x:v>Plumbers, Pipefitters, and Steamfitters</x:v>
      </x:c>
      <x:c r="E2360" s="22" t="n">
        <x:v>1270</x:v>
      </x:c>
      <x:c r="F2360" s="22" t="n">
        <x:v>68150</x:v>
      </x:c>
      <x:c r="G2360" s="22" t="n">
        <x:f>IF(OR(E2360="",F2360=""),"",E2360*F2360)</x:f>
        <x:v>86550500</x:v>
      </x:c>
      <x:c r="H2360" s="36" t="n">
        <x:v>0.04</x:v>
      </x:c>
      <x:c r="I2360" s="22" t="n">
        <x:f>IF(G2360="","",IF(ISNUMBER(H2360),G2360,""))</x:f>
        <x:v>86550500</x:v>
      </x:c>
      <x:c r="J2360" s="22" t="n">
        <x:f>IF(I2360="","",I2360*H2360)</x:f>
        <x:v>3462020</x:v>
      </x:c>
      <x:c r="K2360" t="str">
        <x:f>IF(G2360="","MISSING OEWS",IF(ISNUMBER(H2360),"MATCHED","MISSING WHARTON"))</x:f>
        <x:v>MATCHED</x:v>
      </x:c>
    </x:row>
    <x:row r="2361">
      <x:c r="A2361" t="str">
        <x:v>44-45</x:v>
      </x:c>
      <x:c r="B2361" t="str">
        <x:v>Retail Trade</x:v>
      </x:c>
      <x:c r="C2361" t="str">
        <x:v>47-2181</x:v>
      </x:c>
      <x:c r="D2361" t="str">
        <x:v>Roofers</x:v>
      </x:c>
      <x:c r="E2361" s="22" t="n">
        <x:v>70</x:v>
      </x:c>
      <x:c r="F2361" s="22" t="n">
        <x:v>58110</x:v>
      </x:c>
      <x:c r="G2361" s="22" t="n">
        <x:f>IF(OR(E2361="",F2361=""),"",E2361*F2361)</x:f>
        <x:v>4067700</x:v>
      </x:c>
      <x:c r="H2361" s="36" t="n">
        <x:v>0</x:v>
      </x:c>
      <x:c r="I2361" s="22" t="n">
        <x:f>IF(G2361="","",IF(ISNUMBER(H2361),G2361,""))</x:f>
        <x:v>4067700</x:v>
      </x:c>
      <x:c r="J2361" s="22" t="n">
        <x:f>IF(I2361="","",I2361*H2361)</x:f>
        <x:v>0</x:v>
      </x:c>
      <x:c r="K2361" t="str">
        <x:f>IF(G2361="","MISSING OEWS",IF(ISNUMBER(H2361),"MATCHED","MISSING WHARTON"))</x:f>
        <x:v>MATCHED</x:v>
      </x:c>
    </x:row>
    <x:row r="2362">
      <x:c r="A2362" t="str">
        <x:v>44-45</x:v>
      </x:c>
      <x:c r="B2362" t="str">
        <x:v>Retail Trade</x:v>
      </x:c>
      <x:c r="C2362" t="str">
        <x:v>47-2211</x:v>
      </x:c>
      <x:c r="D2362" t="str">
        <x:v>Sheet Metal Workers</x:v>
      </x:c>
      <x:c r="E2362" s="22" t="n">
        <x:v>50</x:v>
      </x:c>
      <x:c r="F2362" s="22" t="n">
        <x:v>63360</x:v>
      </x:c>
      <x:c r="G2362" s="22" t="n">
        <x:f>IF(OR(E2362="",F2362=""),"",E2362*F2362)</x:f>
        <x:v>3168000</x:v>
      </x:c>
      <x:c r="H2362" s="36" t="n">
        <x:v>0.0687</x:v>
      </x:c>
      <x:c r="I2362" s="22" t="n">
        <x:f>IF(G2362="","",IF(ISNUMBER(H2362),G2362,""))</x:f>
        <x:v>3168000</x:v>
      </x:c>
      <x:c r="J2362" s="22" t="n">
        <x:f>IF(I2362="","",I2362*H2362)</x:f>
        <x:v>217641.59999999998</x:v>
      </x:c>
      <x:c r="K2362" t="str">
        <x:f>IF(G2362="","MISSING OEWS",IF(ISNUMBER(H2362),"MATCHED","MISSING WHARTON"))</x:f>
        <x:v>MATCHED</x:v>
      </x:c>
    </x:row>
    <x:row r="2363">
      <x:c r="A2363" t="str">
        <x:v>44-45</x:v>
      </x:c>
      <x:c r="B2363" t="str">
        <x:v>Retail Trade</x:v>
      </x:c>
      <x:c r="C2363" t="str">
        <x:v>47-3011</x:v>
      </x:c>
      <x:c r="D2363" t="str">
        <x:v>Helpers--Brickmasons, Blockmasons, Stonemasons, and Tile and Marble Setters</x:v>
      </x:c>
      <x:c r="E2363" s="22"/>
      <x:c r="F2363" s="22" t="n">
        <x:v>48280</x:v>
      </x:c>
      <x:c r="G2363" s="22" t="str">
        <x:f>IF(OR(E2363="",F2363=""),"",E2363*F2363)</x:f>
      </x:c>
      <x:c r="H2363" s="36" t="n">
        <x:v>0</x:v>
      </x:c>
      <x:c r="I2363" s="22" t="str">
        <x:f>IF(G2363="","",IF(ISNUMBER(H2363),G2363,""))</x:f>
      </x:c>
      <x:c r="J2363" s="22" t="str">
        <x:f>IF(I2363="","",I2363*H2363)</x:f>
      </x:c>
      <x:c r="K2363" t="str">
        <x:f>IF(G2363="","MISSING OEWS",IF(ISNUMBER(H2363),"MATCHED","MISSING WHARTON"))</x:f>
        <x:v>MISSING OEWS</x:v>
      </x:c>
    </x:row>
    <x:row r="2364">
      <x:c r="A2364" t="str">
        <x:v>44-45</x:v>
      </x:c>
      <x:c r="B2364" t="str">
        <x:v>Retail Trade</x:v>
      </x:c>
      <x:c r="C2364" t="str">
        <x:v>47-3012</x:v>
      </x:c>
      <x:c r="D2364" t="str">
        <x:v>Helpers--Carpenters</x:v>
      </x:c>
      <x:c r="E2364" s="22" t="n">
        <x:v>150</x:v>
      </x:c>
      <x:c r="F2364" s="22" t="n">
        <x:v>46840</x:v>
      </x:c>
      <x:c r="G2364" s="22" t="n">
        <x:f>IF(OR(E2364="",F2364=""),"",E2364*F2364)</x:f>
        <x:v>7026000</x:v>
      </x:c>
      <x:c r="H2364" s="36" t="n">
        <x:v>0</x:v>
      </x:c>
      <x:c r="I2364" s="22" t="n">
        <x:f>IF(G2364="","",IF(ISNUMBER(H2364),G2364,""))</x:f>
        <x:v>7026000</x:v>
      </x:c>
      <x:c r="J2364" s="22" t="n">
        <x:f>IF(I2364="","",I2364*H2364)</x:f>
        <x:v>0</x:v>
      </x:c>
      <x:c r="K2364" t="str">
        <x:f>IF(G2364="","MISSING OEWS",IF(ISNUMBER(H2364),"MATCHED","MISSING WHARTON"))</x:f>
        <x:v>MATCHED</x:v>
      </x:c>
    </x:row>
    <x:row r="2365">
      <x:c r="A2365" t="str">
        <x:v>44-45</x:v>
      </x:c>
      <x:c r="B2365" t="str">
        <x:v>Retail Trade</x:v>
      </x:c>
      <x:c r="C2365" t="str">
        <x:v>47-3019</x:v>
      </x:c>
      <x:c r="D2365" t="str">
        <x:v>Helpers, Construction Trades, All Other</x:v>
      </x:c>
      <x:c r="E2365" s="22" t="n">
        <x:v>480</x:v>
      </x:c>
      <x:c r="F2365" s="22" t="n">
        <x:v>41020</x:v>
      </x:c>
      <x:c r="G2365" s="22" t="n">
        <x:f>IF(OR(E2365="",F2365=""),"",E2365*F2365)</x:f>
        <x:v>19689600</x:v>
      </x:c>
      <x:c r="H2365" s="36"/>
      <x:c r="I2365" s="22" t="str">
        <x:f>IF(G2365="","",IF(ISNUMBER(H2365),G2365,""))</x:f>
      </x:c>
      <x:c r="J2365" s="22" t="str">
        <x:f>IF(I2365="","",I2365*H2365)</x:f>
      </x:c>
      <x:c r="K2365" t="str">
        <x:f>IF(G2365="","MISSING OEWS",IF(ISNUMBER(H2365),"MATCHED","MISSING WHARTON"))</x:f>
        <x:v>MISSING WHARTON</x:v>
      </x:c>
    </x:row>
    <x:row r="2366">
      <x:c r="A2366" t="str">
        <x:v>44-45</x:v>
      </x:c>
      <x:c r="B2366" t="str">
        <x:v>Retail Trade</x:v>
      </x:c>
      <x:c r="C2366" t="str">
        <x:v>47-4031</x:v>
      </x:c>
      <x:c r="D2366" t="str">
        <x:v>Fence Erectors</x:v>
      </x:c>
      <x:c r="E2366" s="22" t="n">
        <x:v>1020</x:v>
      </x:c>
      <x:c r="F2366" s="22" t="n">
        <x:v>48090</x:v>
      </x:c>
      <x:c r="G2366" s="22" t="n">
        <x:f>IF(OR(E2366="",F2366=""),"",E2366*F2366)</x:f>
        <x:v>49051800</x:v>
      </x:c>
      <x:c r="H2366" s="36" t="n">
        <x:v>0</x:v>
      </x:c>
      <x:c r="I2366" s="22" t="n">
        <x:f>IF(G2366="","",IF(ISNUMBER(H2366),G2366,""))</x:f>
        <x:v>49051800</x:v>
      </x:c>
      <x:c r="J2366" s="22" t="n">
        <x:f>IF(I2366="","",I2366*H2366)</x:f>
        <x:v>0</x:v>
      </x:c>
      <x:c r="K2366" t="str">
        <x:f>IF(G2366="","MISSING OEWS",IF(ISNUMBER(H2366),"MATCHED","MISSING WHARTON"))</x:f>
        <x:v>MATCHED</x:v>
      </x:c>
    </x:row>
    <x:row r="2367">
      <x:c r="A2367" t="str">
        <x:v>44-45</x:v>
      </x:c>
      <x:c r="B2367" t="str">
        <x:v>Retail Trade</x:v>
      </x:c>
      <x:c r="C2367" t="str">
        <x:v>47-4041</x:v>
      </x:c>
      <x:c r="D2367" t="str">
        <x:v>Hazardous Materials Removal Workers</x:v>
      </x:c>
      <x:c r="E2367" s="22" t="n">
        <x:v>70</x:v>
      </x:c>
      <x:c r="F2367" s="22" t="n">
        <x:v>50740</x:v>
      </x:c>
      <x:c r="G2367" s="22" t="n">
        <x:f>IF(OR(E2367="",F2367=""),"",E2367*F2367)</x:f>
        <x:v>3551800</x:v>
      </x:c>
      <x:c r="H2367" s="36" t="n">
        <x:v>0.0452</x:v>
      </x:c>
      <x:c r="I2367" s="22" t="n">
        <x:f>IF(G2367="","",IF(ISNUMBER(H2367),G2367,""))</x:f>
        <x:v>3551800</x:v>
      </x:c>
      <x:c r="J2367" s="22" t="n">
        <x:f>IF(I2367="","",I2367*H2367)</x:f>
        <x:v>160541.36</x:v>
      </x:c>
      <x:c r="K2367" t="str">
        <x:f>IF(G2367="","MISSING OEWS",IF(ISNUMBER(H2367),"MATCHED","MISSING WHARTON"))</x:f>
        <x:v>MATCHED</x:v>
      </x:c>
    </x:row>
    <x:row r="2368">
      <x:c r="A2368" t="str">
        <x:v>44-45</x:v>
      </x:c>
      <x:c r="B2368" t="str">
        <x:v>Retail Trade</x:v>
      </x:c>
      <x:c r="C2368" t="str">
        <x:v>47-4090</x:v>
      </x:c>
      <x:c r="D2368" t="str">
        <x:v>Miscellaneous Construction and Related Workers</x:v>
      </x:c>
      <x:c r="E2368" s="22" t="n">
        <x:v>220</x:v>
      </x:c>
      <x:c r="F2368" s="22" t="n">
        <x:v>56600</x:v>
      </x:c>
      <x:c r="G2368" s="22" t="n">
        <x:f>IF(OR(E2368="",F2368=""),"",E2368*F2368)</x:f>
        <x:v>12452000</x:v>
      </x:c>
      <x:c r="H2368" s="36" t="n">
        <x:v>0.0825</x:v>
      </x:c>
      <x:c r="I2368" s="22" t="n">
        <x:f>IF(G2368="","",IF(ISNUMBER(H2368),G2368,""))</x:f>
        <x:v>12452000</x:v>
      </x:c>
      <x:c r="J2368" s="22" t="n">
        <x:f>IF(I2368="","",I2368*H2368)</x:f>
        <x:v>1027290</x:v>
      </x:c>
      <x:c r="K2368" t="str">
        <x:f>IF(G2368="","MISSING OEWS",IF(ISNUMBER(H2368),"MATCHED","MISSING WHARTON"))</x:f>
        <x:v>MATCHED</x:v>
      </x:c>
    </x:row>
    <x:row r="2369">
      <x:c r="A2369" t="str">
        <x:v>44-45</x:v>
      </x:c>
      <x:c r="B2369" t="str">
        <x:v>Retail Trade</x:v>
      </x:c>
      <x:c r="C2369" t="str">
        <x:v>47-5022</x:v>
      </x:c>
      <x:c r="D2369" t="str">
        <x:v>Excavating and Loading Machine and Dragline Operators, Surface Mining</x:v>
      </x:c>
      <x:c r="E2369" s="22"/>
      <x:c r="F2369" s="22" t="n">
        <x:v>59790</x:v>
      </x:c>
      <x:c r="G2369" s="22" t="str">
        <x:f>IF(OR(E2369="",F2369=""),"",E2369*F2369)</x:f>
      </x:c>
      <x:c r="H2369" s="36" t="n">
        <x:v>0</x:v>
      </x:c>
      <x:c r="I2369" s="22" t="str">
        <x:f>IF(G2369="","",IF(ISNUMBER(H2369),G2369,""))</x:f>
      </x:c>
      <x:c r="J2369" s="22" t="str">
        <x:f>IF(I2369="","",I2369*H2369)</x:f>
      </x:c>
      <x:c r="K2369" t="str">
        <x:f>IF(G2369="","MISSING OEWS",IF(ISNUMBER(H2369),"MATCHED","MISSING WHARTON"))</x:f>
        <x:v>MISSING OEWS</x:v>
      </x:c>
    </x:row>
    <x:row r="2370">
      <x:c r="A2370" t="str">
        <x:v>44-45</x:v>
      </x:c>
      <x:c r="B2370" t="str">
        <x:v>Retail Trade</x:v>
      </x:c>
      <x:c r="C2370" t="str">
        <x:v>49-1011</x:v>
      </x:c>
      <x:c r="D2370" t="str">
        <x:v>First-Line Supervisors of Mechanics, Installers, and Repairers</x:v>
      </x:c>
      <x:c r="E2370" s="22" t="n">
        <x:v>76310</x:v>
      </x:c>
      <x:c r="F2370" s="22" t="n">
        <x:v>76150</x:v>
      </x:c>
      <x:c r="G2370" s="22" t="n">
        <x:f>IF(OR(E2370="",F2370=""),"",E2370*F2370)</x:f>
        <x:v>5811006500</x:v>
      </x:c>
      <x:c r="H2370" s="36" t="n">
        <x:v>0.35229999999999995</x:v>
      </x:c>
      <x:c r="I2370" s="22" t="n">
        <x:f>IF(G2370="","",IF(ISNUMBER(H2370),G2370,""))</x:f>
        <x:v>5811006500</x:v>
      </x:c>
      <x:c r="J2370" s="22" t="n">
        <x:f>IF(I2370="","",I2370*H2370)</x:f>
        <x:v>2047217589.9499996</x:v>
      </x:c>
      <x:c r="K2370" t="str">
        <x:f>IF(G2370="","MISSING OEWS",IF(ISNUMBER(H2370),"MATCHED","MISSING WHARTON"))</x:f>
        <x:v>MATCHED</x:v>
      </x:c>
    </x:row>
    <x:row r="2371">
      <x:c r="A2371" t="str">
        <x:v>44-45</x:v>
      </x:c>
      <x:c r="B2371" t="str">
        <x:v>Retail Trade</x:v>
      </x:c>
      <x:c r="C2371" t="str">
        <x:v>49-2011</x:v>
      </x:c>
      <x:c r="D2371" t="str">
        <x:v>Computer, Automated Teller, and Office Machine Repairers</x:v>
      </x:c>
      <x:c r="E2371" s="22" t="n">
        <x:v>20010</x:v>
      </x:c>
      <x:c r="F2371" s="22" t="n">
        <x:v>45310</x:v>
      </x:c>
      <x:c r="G2371" s="22" t="n">
        <x:f>IF(OR(E2371="",F2371=""),"",E2371*F2371)</x:f>
        <x:v>906653100</x:v>
      </x:c>
      <x:c r="H2371" s="36" t="n">
        <x:v>0.284</x:v>
      </x:c>
      <x:c r="I2371" s="22" t="n">
        <x:f>IF(G2371="","",IF(ISNUMBER(H2371),G2371,""))</x:f>
        <x:v>906653100</x:v>
      </x:c>
      <x:c r="J2371" s="22" t="n">
        <x:f>IF(I2371="","",I2371*H2371)</x:f>
        <x:v>257489480.39999998</x:v>
      </x:c>
      <x:c r="K2371" t="str">
        <x:f>IF(G2371="","MISSING OEWS",IF(ISNUMBER(H2371),"MATCHED","MISSING WHARTON"))</x:f>
        <x:v>MATCHED</x:v>
      </x:c>
    </x:row>
    <x:row r="2372">
      <x:c r="A2372" t="str">
        <x:v>44-45</x:v>
      </x:c>
      <x:c r="B2372" t="str">
        <x:v>Retail Trade</x:v>
      </x:c>
      <x:c r="C2372" t="str">
        <x:v>49-2021</x:v>
      </x:c>
      <x:c r="D2372" t="str">
        <x:v>Radio, Cellular, and Tower Equipment Installers and Repairers</x:v>
      </x:c>
      <x:c r="E2372" s="22" t="n">
        <x:v>450</x:v>
      </x:c>
      <x:c r="F2372" s="22" t="n">
        <x:v>76420</x:v>
      </x:c>
      <x:c r="G2372" s="22" t="n">
        <x:f>IF(OR(E2372="",F2372=""),"",E2372*F2372)</x:f>
        <x:v>34389000</x:v>
      </x:c>
      <x:c r="H2372" s="36" t="n">
        <x:v>0.1583</x:v>
      </x:c>
      <x:c r="I2372" s="22" t="n">
        <x:f>IF(G2372="","",IF(ISNUMBER(H2372),G2372,""))</x:f>
        <x:v>34389000</x:v>
      </x:c>
      <x:c r="J2372" s="22" t="n">
        <x:f>IF(I2372="","",I2372*H2372)</x:f>
        <x:v>5443778.7</x:v>
      </x:c>
      <x:c r="K2372" t="str">
        <x:f>IF(G2372="","MISSING OEWS",IF(ISNUMBER(H2372),"MATCHED","MISSING WHARTON"))</x:f>
        <x:v>MATCHED</x:v>
      </x:c>
    </x:row>
    <x:row r="2373">
      <x:c r="A2373" t="str">
        <x:v>44-45</x:v>
      </x:c>
      <x:c r="B2373" t="str">
        <x:v>Retail Trade</x:v>
      </x:c>
      <x:c r="C2373" t="str">
        <x:v>49-2022</x:v>
      </x:c>
      <x:c r="D2373" t="str">
        <x:v>Telecommunications Equipment Installers and Repairers, Except Line Installers</x:v>
      </x:c>
      <x:c r="E2373" s="22"/>
      <x:c r="F2373" s="22" t="n">
        <x:v>46280</x:v>
      </x:c>
      <x:c r="G2373" s="22" t="str">
        <x:f>IF(OR(E2373="",F2373=""),"",E2373*F2373)</x:f>
      </x:c>
      <x:c r="H2373" s="36" t="n">
        <x:v>0.195</x:v>
      </x:c>
      <x:c r="I2373" s="22" t="str">
        <x:f>IF(G2373="","",IF(ISNUMBER(H2373),G2373,""))</x:f>
      </x:c>
      <x:c r="J2373" s="22" t="str">
        <x:f>IF(I2373="","",I2373*H2373)</x:f>
      </x:c>
      <x:c r="K2373" t="str">
        <x:f>IF(G2373="","MISSING OEWS",IF(ISNUMBER(H2373),"MATCHED","MISSING WHARTON"))</x:f>
        <x:v>MISSING OEWS</x:v>
      </x:c>
    </x:row>
    <x:row r="2374">
      <x:c r="A2374" t="str">
        <x:v>44-45</x:v>
      </x:c>
      <x:c r="B2374" t="str">
        <x:v>Retail Trade</x:v>
      </x:c>
      <x:c r="C2374" t="str">
        <x:v>49-2092</x:v>
      </x:c>
      <x:c r="D2374" t="str">
        <x:v>Electric Motor, Power Tool, and Related Repairers</x:v>
      </x:c>
      <x:c r="E2374" s="22" t="n">
        <x:v>860</x:v>
      </x:c>
      <x:c r="F2374" s="22" t="n">
        <x:v>53200</x:v>
      </x:c>
      <x:c r="G2374" s="22" t="n">
        <x:f>IF(OR(E2374="",F2374=""),"",E2374*F2374)</x:f>
        <x:v>45752000</x:v>
      </x:c>
      <x:c r="H2374" s="36" t="n">
        <x:v>0.0667</x:v>
      </x:c>
      <x:c r="I2374" s="22" t="n">
        <x:f>IF(G2374="","",IF(ISNUMBER(H2374),G2374,""))</x:f>
        <x:v>45752000</x:v>
      </x:c>
      <x:c r="J2374" s="22" t="n">
        <x:f>IF(I2374="","",I2374*H2374)</x:f>
        <x:v>3051658.4</x:v>
      </x:c>
      <x:c r="K2374" t="str">
        <x:f>IF(G2374="","MISSING OEWS",IF(ISNUMBER(H2374),"MATCHED","MISSING WHARTON"))</x:f>
        <x:v>MATCHED</x:v>
      </x:c>
    </x:row>
    <x:row r="2375">
      <x:c r="A2375" t="str">
        <x:v>44-45</x:v>
      </x:c>
      <x:c r="B2375" t="str">
        <x:v>Retail Trade</x:v>
      </x:c>
      <x:c r="C2375" t="str">
        <x:v>49-2093</x:v>
      </x:c>
      <x:c r="D2375" t="str">
        <x:v>Electrical and Electronics Installers and Repairers, Transportation Equipment</x:v>
      </x:c>
      <x:c r="E2375" s="22" t="n">
        <x:v>240</x:v>
      </x:c>
      <x:c r="F2375" s="22" t="n">
        <x:v>69320</x:v>
      </x:c>
      <x:c r="G2375" s="22" t="n">
        <x:f>IF(OR(E2375="",F2375=""),"",E2375*F2375)</x:f>
        <x:v>16636800</x:v>
      </x:c>
      <x:c r="H2375" s="36" t="n">
        <x:v>0.20329999999999998</x:v>
      </x:c>
      <x:c r="I2375" s="22" t="n">
        <x:f>IF(G2375="","",IF(ISNUMBER(H2375),G2375,""))</x:f>
        <x:v>16636800</x:v>
      </x:c>
      <x:c r="J2375" s="22" t="n">
        <x:f>IF(I2375="","",I2375*H2375)</x:f>
        <x:v>3382261.4399999995</x:v>
      </x:c>
      <x:c r="K2375" t="str">
        <x:f>IF(G2375="","MISSING OEWS",IF(ISNUMBER(H2375),"MATCHED","MISSING WHARTON"))</x:f>
        <x:v>MATCHED</x:v>
      </x:c>
    </x:row>
    <x:row r="2376">
      <x:c r="A2376" t="str">
        <x:v>44-45</x:v>
      </x:c>
      <x:c r="B2376" t="str">
        <x:v>Retail Trade</x:v>
      </x:c>
      <x:c r="C2376" t="str">
        <x:v>49-2094</x:v>
      </x:c>
      <x:c r="D2376" t="str">
        <x:v>Electrical and Electronics Repairers, Commercial and Industrial Equipment</x:v>
      </x:c>
      <x:c r="E2376" s="22" t="n">
        <x:v>670</x:v>
      </x:c>
      <x:c r="F2376" s="22" t="n">
        <x:v>43550</x:v>
      </x:c>
      <x:c r="G2376" s="22" t="n">
        <x:f>IF(OR(E2376="",F2376=""),"",E2376*F2376)</x:f>
        <x:v>29178500</x:v>
      </x:c>
      <x:c r="H2376" s="36" t="n">
        <x:v>0.19</x:v>
      </x:c>
      <x:c r="I2376" s="22" t="n">
        <x:f>IF(G2376="","",IF(ISNUMBER(H2376),G2376,""))</x:f>
        <x:v>29178500</x:v>
      </x:c>
      <x:c r="J2376" s="22" t="n">
        <x:f>IF(I2376="","",I2376*H2376)</x:f>
        <x:v>5543915</x:v>
      </x:c>
      <x:c r="K2376" t="str">
        <x:f>IF(G2376="","MISSING OEWS",IF(ISNUMBER(H2376),"MATCHED","MISSING WHARTON"))</x:f>
        <x:v>MATCHED</x:v>
      </x:c>
    </x:row>
    <x:row r="2377">
      <x:c r="A2377" t="str">
        <x:v>44-45</x:v>
      </x:c>
      <x:c r="B2377" t="str">
        <x:v>Retail Trade</x:v>
      </x:c>
      <x:c r="C2377" t="str">
        <x:v>49-2096</x:v>
      </x:c>
      <x:c r="D2377" t="str">
        <x:v>Electronic Equipment Installers and Repairers, Motor Vehicles</x:v>
      </x:c>
      <x:c r="E2377" s="22" t="n">
        <x:v>4210</x:v>
      </x:c>
      <x:c r="F2377" s="22" t="n">
        <x:v>47220</x:v>
      </x:c>
      <x:c r="G2377" s="22" t="n">
        <x:f>IF(OR(E2377="",F2377=""),"",E2377*F2377)</x:f>
        <x:v>198796200</x:v>
      </x:c>
      <x:c r="H2377" s="36" t="n">
        <x:v>0.1583</x:v>
      </x:c>
      <x:c r="I2377" s="22" t="n">
        <x:f>IF(G2377="","",IF(ISNUMBER(H2377),G2377,""))</x:f>
        <x:v>198796200</x:v>
      </x:c>
      <x:c r="J2377" s="22" t="n">
        <x:f>IF(I2377="","",I2377*H2377)</x:f>
        <x:v>31469438.46</x:v>
      </x:c>
      <x:c r="K2377" t="str">
        <x:f>IF(G2377="","MISSING OEWS",IF(ISNUMBER(H2377),"MATCHED","MISSING WHARTON"))</x:f>
        <x:v>MATCHED</x:v>
      </x:c>
    </x:row>
    <x:row r="2378">
      <x:c r="A2378" t="str">
        <x:v>44-45</x:v>
      </x:c>
      <x:c r="B2378" t="str">
        <x:v>Retail Trade</x:v>
      </x:c>
      <x:c r="C2378" t="str">
        <x:v>49-2097</x:v>
      </x:c>
      <x:c r="D2378" t="str">
        <x:v>Audiovisual Equipment Installers and Repairers</x:v>
      </x:c>
      <x:c r="E2378" s="22" t="n">
        <x:v>7610</x:v>
      </x:c>
      <x:c r="F2378" s="22" t="n">
        <x:v>53920</x:v>
      </x:c>
      <x:c r="G2378" s="22" t="n">
        <x:f>IF(OR(E2378="",F2378=""),"",E2378*F2378)</x:f>
        <x:v>410331200</x:v>
      </x:c>
      <x:c r="H2378" s="36" t="n">
        <x:v>0.2591</x:v>
      </x:c>
      <x:c r="I2378" s="22" t="n">
        <x:f>IF(G2378="","",IF(ISNUMBER(H2378),G2378,""))</x:f>
        <x:v>410331200</x:v>
      </x:c>
      <x:c r="J2378" s="22" t="n">
        <x:f>IF(I2378="","",I2378*H2378)</x:f>
        <x:v>106316813.92</x:v>
      </x:c>
      <x:c r="K2378" t="str">
        <x:f>IF(G2378="","MISSING OEWS",IF(ISNUMBER(H2378),"MATCHED","MISSING WHARTON"))</x:f>
        <x:v>MATCHED</x:v>
      </x:c>
    </x:row>
    <x:row r="2379">
      <x:c r="A2379" t="str">
        <x:v>44-45</x:v>
      </x:c>
      <x:c r="B2379" t="str">
        <x:v>Retail Trade</x:v>
      </x:c>
      <x:c r="C2379" t="str">
        <x:v>49-2098</x:v>
      </x:c>
      <x:c r="D2379" t="str">
        <x:v>Security and Fire Alarm Systems Installers</x:v>
      </x:c>
      <x:c r="E2379" s="22" t="n">
        <x:v>140</x:v>
      </x:c>
      <x:c r="F2379" s="22" t="n">
        <x:v>50390</x:v>
      </x:c>
      <x:c r="G2379" s="22" t="n">
        <x:f>IF(OR(E2379="",F2379=""),"",E2379*F2379)</x:f>
        <x:v>7054600</x:v>
      </x:c>
      <x:c r="H2379" s="36" t="n">
        <x:v>0.22190000000000001</x:v>
      </x:c>
      <x:c r="I2379" s="22" t="n">
        <x:f>IF(G2379="","",IF(ISNUMBER(H2379),G2379,""))</x:f>
        <x:v>7054600</x:v>
      </x:c>
      <x:c r="J2379" s="22" t="n">
        <x:f>IF(I2379="","",I2379*H2379)</x:f>
        <x:v>1565415.74</x:v>
      </x:c>
      <x:c r="K2379" t="str">
        <x:f>IF(G2379="","MISSING OEWS",IF(ISNUMBER(H2379),"MATCHED","MISSING WHARTON"))</x:f>
        <x:v>MATCHED</x:v>
      </x:c>
    </x:row>
    <x:row r="2380">
      <x:c r="A2380" t="str">
        <x:v>44-45</x:v>
      </x:c>
      <x:c r="B2380" t="str">
        <x:v>Retail Trade</x:v>
      </x:c>
      <x:c r="C2380" t="str">
        <x:v>49-3011</x:v>
      </x:c>
      <x:c r="D2380" t="str">
        <x:v>Aircraft Mechanics and Service Technicians</x:v>
      </x:c>
      <x:c r="E2380" s="22" t="n">
        <x:v>110</x:v>
      </x:c>
      <x:c r="F2380" s="22" t="n">
        <x:v>74390</x:v>
      </x:c>
      <x:c r="G2380" s="22" t="n">
        <x:f>IF(OR(E2380="",F2380=""),"",E2380*F2380)</x:f>
        <x:v>8182900</x:v>
      </x:c>
      <x:c r="H2380" s="36" t="n">
        <x:v>0.0434</x:v>
      </x:c>
      <x:c r="I2380" s="22" t="n">
        <x:f>IF(G2380="","",IF(ISNUMBER(H2380),G2380,""))</x:f>
        <x:v>8182900</x:v>
      </x:c>
      <x:c r="J2380" s="22" t="n">
        <x:f>IF(I2380="","",I2380*H2380)</x:f>
        <x:v>355137.86</x:v>
      </x:c>
      <x:c r="K2380" t="str">
        <x:f>IF(G2380="","MISSING OEWS",IF(ISNUMBER(H2380),"MATCHED","MISSING WHARTON"))</x:f>
        <x:v>MATCHED</x:v>
      </x:c>
    </x:row>
    <x:row r="2381">
      <x:c r="A2381" t="str">
        <x:v>44-45</x:v>
      </x:c>
      <x:c r="B2381" t="str">
        <x:v>Retail Trade</x:v>
      </x:c>
      <x:c r="C2381" t="str">
        <x:v>49-3021</x:v>
      </x:c>
      <x:c r="D2381" t="str">
        <x:v>Automotive Body and Related Repairers</x:v>
      </x:c>
      <x:c r="E2381" s="22" t="n">
        <x:v>27370</x:v>
      </x:c>
      <x:c r="F2381" s="22" t="n">
        <x:v>59810</x:v>
      </x:c>
      <x:c r="G2381" s="22" t="n">
        <x:f>IF(OR(E2381="",F2381=""),"",E2381*F2381)</x:f>
        <x:v>1636999700</x:v>
      </x:c>
      <x:c r="H2381" s="36" t="n">
        <x:v>0.027999999999999997</x:v>
      </x:c>
      <x:c r="I2381" s="22" t="n">
        <x:f>IF(G2381="","",IF(ISNUMBER(H2381),G2381,""))</x:f>
        <x:v>1636999700</x:v>
      </x:c>
      <x:c r="J2381" s="22" t="n">
        <x:f>IF(I2381="","",I2381*H2381)</x:f>
        <x:v>45835991.599999994</x:v>
      </x:c>
      <x:c r="K2381" t="str">
        <x:f>IF(G2381="","MISSING OEWS",IF(ISNUMBER(H2381),"MATCHED","MISSING WHARTON"))</x:f>
        <x:v>MATCHED</x:v>
      </x:c>
    </x:row>
    <x:row r="2382">
      <x:c r="A2382" t="str">
        <x:v>44-45</x:v>
      </x:c>
      <x:c r="B2382" t="str">
        <x:v>Retail Trade</x:v>
      </x:c>
      <x:c r="C2382" t="str">
        <x:v>49-3022</x:v>
      </x:c>
      <x:c r="D2382" t="str">
        <x:v>Automotive Glass Installers and Repairers</x:v>
      </x:c>
      <x:c r="E2382" s="22" t="n">
        <x:v>1040</x:v>
      </x:c>
      <x:c r="F2382" s="22" t="n">
        <x:v>48510</x:v>
      </x:c>
      <x:c r="G2382" s="22" t="n">
        <x:f>IF(OR(E2382="",F2382=""),"",E2382*F2382)</x:f>
        <x:v>50450400</x:v>
      </x:c>
      <x:c r="H2382" s="36" t="n">
        <x:v>0</x:v>
      </x:c>
      <x:c r="I2382" s="22" t="n">
        <x:f>IF(G2382="","",IF(ISNUMBER(H2382),G2382,""))</x:f>
        <x:v>50450400</x:v>
      </x:c>
      <x:c r="J2382" s="22" t="n">
        <x:f>IF(I2382="","",I2382*H2382)</x:f>
        <x:v>0</x:v>
      </x:c>
      <x:c r="K2382" t="str">
        <x:f>IF(G2382="","MISSING OEWS",IF(ISNUMBER(H2382),"MATCHED","MISSING WHARTON"))</x:f>
        <x:v>MATCHED</x:v>
      </x:c>
    </x:row>
    <x:row r="2383">
      <x:c r="A2383" t="str">
        <x:v>44-45</x:v>
      </x:c>
      <x:c r="B2383" t="str">
        <x:v>Retail Trade</x:v>
      </x:c>
      <x:c r="C2383" t="str">
        <x:v>49-3023</x:v>
      </x:c>
      <x:c r="D2383" t="str">
        <x:v>Automotive Service Technicians and Mechanics</x:v>
      </x:c>
      <x:c r="E2383" s="22" t="n">
        <x:v>355520</x:v>
      </x:c>
      <x:c r="F2383" s="22" t="n">
        <x:v>57260</x:v>
      </x:c>
      <x:c r="G2383" s="22" t="n">
        <x:f>IF(OR(E2383="",F2383=""),"",E2383*F2383)</x:f>
        <x:v>20357075200</x:v>
      </x:c>
      <x:c r="H2383" s="36" t="n">
        <x:v>0.0233</x:v>
      </x:c>
      <x:c r="I2383" s="22" t="n">
        <x:f>IF(G2383="","",IF(ISNUMBER(H2383),G2383,""))</x:f>
        <x:v>20357075200</x:v>
      </x:c>
      <x:c r="J2383" s="22" t="n">
        <x:f>IF(I2383="","",I2383*H2383)</x:f>
        <x:v>474319852.16</x:v>
      </x:c>
      <x:c r="K2383" t="str">
        <x:f>IF(G2383="","MISSING OEWS",IF(ISNUMBER(H2383),"MATCHED","MISSING WHARTON"))</x:f>
        <x:v>MATCHED</x:v>
      </x:c>
    </x:row>
    <x:row r="2384">
      <x:c r="A2384" t="str">
        <x:v>44-45</x:v>
      </x:c>
      <x:c r="B2384" t="str">
        <x:v>Retail Trade</x:v>
      </x:c>
      <x:c r="C2384" t="str">
        <x:v>49-3031</x:v>
      </x:c>
      <x:c r="D2384" t="str">
        <x:v>Bus and Truck Mechanics and Diesel Engine Specialists</x:v>
      </x:c>
      <x:c r="E2384" s="22" t="n">
        <x:v>9960</x:v>
      </x:c>
      <x:c r="F2384" s="22" t="n">
        <x:v>59260</x:v>
      </x:c>
      <x:c r="G2384" s="22" t="n">
        <x:f>IF(OR(E2384="",F2384=""),"",E2384*F2384)</x:f>
        <x:v>590229600</x:v>
      </x:c>
      <x:c r="H2384" s="36" t="n">
        <x:v>0</x:v>
      </x:c>
      <x:c r="I2384" s="22" t="n">
        <x:f>IF(G2384="","",IF(ISNUMBER(H2384),G2384,""))</x:f>
        <x:v>590229600</x:v>
      </x:c>
      <x:c r="J2384" s="22" t="n">
        <x:f>IF(I2384="","",I2384*H2384)</x:f>
        <x:v>0</x:v>
      </x:c>
      <x:c r="K2384" t="str">
        <x:f>IF(G2384="","MISSING OEWS",IF(ISNUMBER(H2384),"MATCHED","MISSING WHARTON"))</x:f>
        <x:v>MATCHED</x:v>
      </x:c>
    </x:row>
    <x:row r="2385">
      <x:c r="A2385" t="str">
        <x:v>44-45</x:v>
      </x:c>
      <x:c r="B2385" t="str">
        <x:v>Retail Trade</x:v>
      </x:c>
      <x:c r="C2385" t="str">
        <x:v>49-3041</x:v>
      </x:c>
      <x:c r="D2385" t="str">
        <x:v>Farm Equipment Mechanics and Service Technicians</x:v>
      </x:c>
      <x:c r="E2385" s="22" t="n">
        <x:v>1250</x:v>
      </x:c>
      <x:c r="F2385" s="22" t="n">
        <x:v>54160</x:v>
      </x:c>
      <x:c r="G2385" s="22" t="n">
        <x:f>IF(OR(E2385="",F2385=""),"",E2385*F2385)</x:f>
        <x:v>67700000</x:v>
      </x:c>
      <x:c r="H2385" s="36" t="n">
        <x:v>0.13570000000000002</x:v>
      </x:c>
      <x:c r="I2385" s="22" t="n">
        <x:f>IF(G2385="","",IF(ISNUMBER(H2385),G2385,""))</x:f>
        <x:v>67700000</x:v>
      </x:c>
      <x:c r="J2385" s="22" t="n">
        <x:f>IF(I2385="","",I2385*H2385)</x:f>
        <x:v>9186890.000000002</x:v>
      </x:c>
      <x:c r="K2385" t="str">
        <x:f>IF(G2385="","MISSING OEWS",IF(ISNUMBER(H2385),"MATCHED","MISSING WHARTON"))</x:f>
        <x:v>MATCHED</x:v>
      </x:c>
    </x:row>
    <x:row r="2386">
      <x:c r="A2386" t="str">
        <x:v>44-45</x:v>
      </x:c>
      <x:c r="B2386" t="str">
        <x:v>Retail Trade</x:v>
      </x:c>
      <x:c r="C2386" t="str">
        <x:v>49-3042</x:v>
      </x:c>
      <x:c r="D2386" t="str">
        <x:v>Mobile Heavy Equipment Mechanics, Except Engines</x:v>
      </x:c>
      <x:c r="E2386" s="22" t="n">
        <x:v>1260</x:v>
      </x:c>
      <x:c r="F2386" s="22" t="n">
        <x:v>59520</x:v>
      </x:c>
      <x:c r="G2386" s="22" t="n">
        <x:f>IF(OR(E2386="",F2386=""),"",E2386*F2386)</x:f>
        <x:v>74995200</x:v>
      </x:c>
      <x:c r="H2386" s="36" t="n">
        <x:v>0.1425</x:v>
      </x:c>
      <x:c r="I2386" s="22" t="n">
        <x:f>IF(G2386="","",IF(ISNUMBER(H2386),G2386,""))</x:f>
        <x:v>74995200</x:v>
      </x:c>
      <x:c r="J2386" s="22" t="n">
        <x:f>IF(I2386="","",I2386*H2386)</x:f>
        <x:v>10686816</x:v>
      </x:c>
      <x:c r="K2386" t="str">
        <x:f>IF(G2386="","MISSING OEWS",IF(ISNUMBER(H2386),"MATCHED","MISSING WHARTON"))</x:f>
        <x:v>MATCHED</x:v>
      </x:c>
    </x:row>
    <x:row r="2387">
      <x:c r="A2387" t="str">
        <x:v>44-45</x:v>
      </x:c>
      <x:c r="B2387" t="str">
        <x:v>Retail Trade</x:v>
      </x:c>
      <x:c r="C2387" t="str">
        <x:v>49-3051</x:v>
      </x:c>
      <x:c r="D2387" t="str">
        <x:v>Motorboat Mechanics and Service Technicians</x:v>
      </x:c>
      <x:c r="E2387" s="22" t="n">
        <x:v>8360</x:v>
      </x:c>
      <x:c r="F2387" s="22" t="n">
        <x:v>55950</x:v>
      </x:c>
      <x:c r="G2387" s="22" t="n">
        <x:f>IF(OR(E2387="",F2387=""),"",E2387*F2387)</x:f>
        <x:v>467742000</x:v>
      </x:c>
      <x:c r="H2387" s="36" t="n">
        <x:v>0.0731</x:v>
      </x:c>
      <x:c r="I2387" s="22" t="n">
        <x:f>IF(G2387="","",IF(ISNUMBER(H2387),G2387,""))</x:f>
        <x:v>467742000</x:v>
      </x:c>
      <x:c r="J2387" s="22" t="n">
        <x:f>IF(I2387="","",I2387*H2387)</x:f>
        <x:v>34191940.199999996</x:v>
      </x:c>
      <x:c r="K2387" t="str">
        <x:f>IF(G2387="","MISSING OEWS",IF(ISNUMBER(H2387),"MATCHED","MISSING WHARTON"))</x:f>
        <x:v>MATCHED</x:v>
      </x:c>
    </x:row>
    <x:row r="2388">
      <x:c r="A2388" t="str">
        <x:v>44-45</x:v>
      </x:c>
      <x:c r="B2388" t="str">
        <x:v>Retail Trade</x:v>
      </x:c>
      <x:c r="C2388" t="str">
        <x:v>49-3052</x:v>
      </x:c>
      <x:c r="D2388" t="str">
        <x:v>Motorcycle Mechanics</x:v>
      </x:c>
      <x:c r="E2388" s="22" t="n">
        <x:v>11670</x:v>
      </x:c>
      <x:c r="F2388" s="22" t="n">
        <x:v>52610</x:v>
      </x:c>
      <x:c r="G2388" s="22" t="n">
        <x:f>IF(OR(E2388="",F2388=""),"",E2388*F2388)</x:f>
        <x:v>613958700</x:v>
      </x:c>
      <x:c r="H2388" s="36" t="n">
        <x:v>0</x:v>
      </x:c>
      <x:c r="I2388" s="22" t="n">
        <x:f>IF(G2388="","",IF(ISNUMBER(H2388),G2388,""))</x:f>
        <x:v>613958700</x:v>
      </x:c>
      <x:c r="J2388" s="22" t="n">
        <x:f>IF(I2388="","",I2388*H2388)</x:f>
        <x:v>0</x:v>
      </x:c>
      <x:c r="K2388" t="str">
        <x:f>IF(G2388="","MISSING OEWS",IF(ISNUMBER(H2388),"MATCHED","MISSING WHARTON"))</x:f>
        <x:v>MATCHED</x:v>
      </x:c>
    </x:row>
    <x:row r="2389">
      <x:c r="A2389" t="str">
        <x:v>44-45</x:v>
      </x:c>
      <x:c r="B2389" t="str">
        <x:v>Retail Trade</x:v>
      </x:c>
      <x:c r="C2389" t="str">
        <x:v>49-3053</x:v>
      </x:c>
      <x:c r="D2389" t="str">
        <x:v>Outdoor Power Equipment and Other Small Engine Mechanics</x:v>
      </x:c>
      <x:c r="E2389" s="22" t="n">
        <x:v>14580</x:v>
      </x:c>
      <x:c r="F2389" s="22" t="n">
        <x:v>46840</x:v>
      </x:c>
      <x:c r="G2389" s="22" t="n">
        <x:f>IF(OR(E2389="",F2389=""),"",E2389*F2389)</x:f>
        <x:v>682927200</x:v>
      </x:c>
      <x:c r="H2389" s="36" t="n">
        <x:v>0.11789999999999999</x:v>
      </x:c>
      <x:c r="I2389" s="22" t="n">
        <x:f>IF(G2389="","",IF(ISNUMBER(H2389),G2389,""))</x:f>
        <x:v>682927200</x:v>
      </x:c>
      <x:c r="J2389" s="22" t="n">
        <x:f>IF(I2389="","",I2389*H2389)</x:f>
        <x:v>80517116.88</x:v>
      </x:c>
      <x:c r="K2389" t="str">
        <x:f>IF(G2389="","MISSING OEWS",IF(ISNUMBER(H2389),"MATCHED","MISSING WHARTON"))</x:f>
        <x:v>MATCHED</x:v>
      </x:c>
    </x:row>
    <x:row r="2390">
      <x:c r="A2390" t="str">
        <x:v>44-45</x:v>
      </x:c>
      <x:c r="B2390" t="str">
        <x:v>Retail Trade</x:v>
      </x:c>
      <x:c r="C2390" t="str">
        <x:v>49-3091</x:v>
      </x:c>
      <x:c r="D2390" t="str">
        <x:v>Bicycle Repairers</x:v>
      </x:c>
      <x:c r="E2390" s="22" t="n">
        <x:v>10080</x:v>
      </x:c>
      <x:c r="F2390" s="22" t="n">
        <x:v>41880</x:v>
      </x:c>
      <x:c r="G2390" s="22" t="n">
        <x:f>IF(OR(E2390="",F2390=""),"",E2390*F2390)</x:f>
        <x:v>422150400</x:v>
      </x:c>
      <x:c r="H2390" s="36" t="n">
        <x:v>0.0594</x:v>
      </x:c>
      <x:c r="I2390" s="22" t="n">
        <x:f>IF(G2390="","",IF(ISNUMBER(H2390),G2390,""))</x:f>
        <x:v>422150400</x:v>
      </x:c>
      <x:c r="J2390" s="22" t="n">
        <x:f>IF(I2390="","",I2390*H2390)</x:f>
        <x:v>25075733.76</x:v>
      </x:c>
      <x:c r="K2390" t="str">
        <x:f>IF(G2390="","MISSING OEWS",IF(ISNUMBER(H2390),"MATCHED","MISSING WHARTON"))</x:f>
        <x:v>MATCHED</x:v>
      </x:c>
    </x:row>
    <x:row r="2391">
      <x:c r="A2391" t="str">
        <x:v>44-45</x:v>
      </x:c>
      <x:c r="B2391" t="str">
        <x:v>Retail Trade</x:v>
      </x:c>
      <x:c r="C2391" t="str">
        <x:v>49-3092</x:v>
      </x:c>
      <x:c r="D2391" t="str">
        <x:v>Recreational Vehicle Service Technicians</x:v>
      </x:c>
      <x:c r="E2391" s="22" t="n">
        <x:v>12200</x:v>
      </x:c>
      <x:c r="F2391" s="22" t="n">
        <x:v>58110</x:v>
      </x:c>
      <x:c r="G2391" s="22" t="n">
        <x:f>IF(OR(E2391="",F2391=""),"",E2391*F2391)</x:f>
        <x:v>708942000</x:v>
      </x:c>
      <x:c r="H2391" s="36" t="n">
        <x:v>0</x:v>
      </x:c>
      <x:c r="I2391" s="22" t="n">
        <x:f>IF(G2391="","",IF(ISNUMBER(H2391),G2391,""))</x:f>
        <x:v>708942000</x:v>
      </x:c>
      <x:c r="J2391" s="22" t="n">
        <x:f>IF(I2391="","",I2391*H2391)</x:f>
        <x:v>0</x:v>
      </x:c>
      <x:c r="K2391" t="str">
        <x:f>IF(G2391="","MISSING OEWS",IF(ISNUMBER(H2391),"MATCHED","MISSING WHARTON"))</x:f>
        <x:v>MATCHED</x:v>
      </x:c>
    </x:row>
    <x:row r="2392">
      <x:c r="A2392" t="str">
        <x:v>44-45</x:v>
      </x:c>
      <x:c r="B2392" t="str">
        <x:v>Retail Trade</x:v>
      </x:c>
      <x:c r="C2392" t="str">
        <x:v>49-3093</x:v>
      </x:c>
      <x:c r="D2392" t="str">
        <x:v>Tire Repairers and Changers</x:v>
      </x:c>
      <x:c r="E2392" s="22" t="n">
        <x:v>88800</x:v>
      </x:c>
      <x:c r="F2392" s="22" t="n">
        <x:v>39760</x:v>
      </x:c>
      <x:c r="G2392" s="22" t="n">
        <x:f>IF(OR(E2392="",F2392=""),"",E2392*F2392)</x:f>
        <x:v>3530688000</x:v>
      </x:c>
      <x:c r="H2392" s="36" t="n">
        <x:v>0</x:v>
      </x:c>
      <x:c r="I2392" s="22" t="n">
        <x:f>IF(G2392="","",IF(ISNUMBER(H2392),G2392,""))</x:f>
        <x:v>3530688000</x:v>
      </x:c>
      <x:c r="J2392" s="22" t="n">
        <x:f>IF(I2392="","",I2392*H2392)</x:f>
        <x:v>0</x:v>
      </x:c>
      <x:c r="K2392" t="str">
        <x:f>IF(G2392="","MISSING OEWS",IF(ISNUMBER(H2392),"MATCHED","MISSING WHARTON"))</x:f>
        <x:v>MATCHED</x:v>
      </x:c>
    </x:row>
    <x:row r="2393">
      <x:c r="A2393" t="str">
        <x:v>44-45</x:v>
      </x:c>
      <x:c r="B2393" t="str">
        <x:v>Retail Trade</x:v>
      </x:c>
      <x:c r="C2393" t="str">
        <x:v>49-9011</x:v>
      </x:c>
      <x:c r="D2393" t="str">
        <x:v>Mechanical Door Repairers</x:v>
      </x:c>
      <x:c r="E2393" s="22" t="n">
        <x:v>5060</x:v>
      </x:c>
      <x:c r="F2393" s="22" t="n">
        <x:v>56700</x:v>
      </x:c>
      <x:c r="G2393" s="22" t="n">
        <x:f>IF(OR(E2393="",F2393=""),"",E2393*F2393)</x:f>
        <x:v>286902000</x:v>
      </x:c>
      <x:c r="H2393" s="36" t="n">
        <x:v>0.076</x:v>
      </x:c>
      <x:c r="I2393" s="22" t="n">
        <x:f>IF(G2393="","",IF(ISNUMBER(H2393),G2393,""))</x:f>
        <x:v>286902000</x:v>
      </x:c>
      <x:c r="J2393" s="22" t="n">
        <x:f>IF(I2393="","",I2393*H2393)</x:f>
        <x:v>21804552</x:v>
      </x:c>
      <x:c r="K2393" t="str">
        <x:f>IF(G2393="","MISSING OEWS",IF(ISNUMBER(H2393),"MATCHED","MISSING WHARTON"))</x:f>
        <x:v>MATCHED</x:v>
      </x:c>
    </x:row>
    <x:row r="2394">
      <x:c r="A2394" t="str">
        <x:v>44-45</x:v>
      </x:c>
      <x:c r="B2394" t="str">
        <x:v>Retail Trade</x:v>
      </x:c>
      <x:c r="C2394" t="str">
        <x:v>49-9012</x:v>
      </x:c>
      <x:c r="D2394" t="str">
        <x:v>Control and Valve Installers and Repairers, Except Mechanical Door</x:v>
      </x:c>
      <x:c r="E2394" s="22" t="n">
        <x:v>300</x:v>
      </x:c>
      <x:c r="F2394" s="22" t="n">
        <x:v>58330</x:v>
      </x:c>
      <x:c r="G2394" s="22" t="n">
        <x:f>IF(OR(E2394="",F2394=""),"",E2394*F2394)</x:f>
        <x:v>17499000</x:v>
      </x:c>
      <x:c r="H2394" s="36" t="n">
        <x:v>0.0731</x:v>
      </x:c>
      <x:c r="I2394" s="22" t="n">
        <x:f>IF(G2394="","",IF(ISNUMBER(H2394),G2394,""))</x:f>
        <x:v>17499000</x:v>
      </x:c>
      <x:c r="J2394" s="22" t="n">
        <x:f>IF(I2394="","",I2394*H2394)</x:f>
        <x:v>1279176.9</x:v>
      </x:c>
      <x:c r="K2394" t="str">
        <x:f>IF(G2394="","MISSING OEWS",IF(ISNUMBER(H2394),"MATCHED","MISSING WHARTON"))</x:f>
        <x:v>MATCHED</x:v>
      </x:c>
    </x:row>
    <x:row r="2395">
      <x:c r="A2395" t="str">
        <x:v>44-45</x:v>
      </x:c>
      <x:c r="B2395" t="str">
        <x:v>Retail Trade</x:v>
      </x:c>
      <x:c r="C2395" t="str">
        <x:v>49-9021</x:v>
      </x:c>
      <x:c r="D2395" t="str">
        <x:v>Heating, Air Conditioning, and Refrigeration Mechanics and Installers</x:v>
      </x:c>
      <x:c r="E2395" s="22" t="n">
        <x:v>11210</x:v>
      </x:c>
      <x:c r="F2395" s="22" t="n">
        <x:v>65730</x:v>
      </x:c>
      <x:c r="G2395" s="22" t="n">
        <x:f>IF(OR(E2395="",F2395=""),"",E2395*F2395)</x:f>
        <x:v>736833300</x:v>
      </x:c>
      <x:c r="H2395" s="36" t="n">
        <x:v>0.0867</x:v>
      </x:c>
      <x:c r="I2395" s="22" t="n">
        <x:f>IF(G2395="","",IF(ISNUMBER(H2395),G2395,""))</x:f>
        <x:v>736833300</x:v>
      </x:c>
      <x:c r="J2395" s="22" t="n">
        <x:f>IF(I2395="","",I2395*H2395)</x:f>
        <x:v>63883447.11</x:v>
      </x:c>
      <x:c r="K2395" t="str">
        <x:f>IF(G2395="","MISSING OEWS",IF(ISNUMBER(H2395),"MATCHED","MISSING WHARTON"))</x:f>
        <x:v>MATCHED</x:v>
      </x:c>
    </x:row>
    <x:row r="2396">
      <x:c r="A2396" t="str">
        <x:v>44-45</x:v>
      </x:c>
      <x:c r="B2396" t="str">
        <x:v>Retail Trade</x:v>
      </x:c>
      <x:c r="C2396" t="str">
        <x:v>49-9031</x:v>
      </x:c>
      <x:c r="D2396" t="str">
        <x:v>Home Appliance Repairers</x:v>
      </x:c>
      <x:c r="E2396" s="22" t="n">
        <x:v>10370</x:v>
      </x:c>
      <x:c r="F2396" s="22" t="n">
        <x:v>49990</x:v>
      </x:c>
      <x:c r="G2396" s="22" t="n">
        <x:f>IF(OR(E2396="",F2396=""),"",E2396*F2396)</x:f>
        <x:v>518396300</x:v>
      </x:c>
      <x:c r="H2396" s="36" t="n">
        <x:v>0.1226</x:v>
      </x:c>
      <x:c r="I2396" s="22" t="n">
        <x:f>IF(G2396="","",IF(ISNUMBER(H2396),G2396,""))</x:f>
        <x:v>518396300</x:v>
      </x:c>
      <x:c r="J2396" s="22" t="n">
        <x:f>IF(I2396="","",I2396*H2396)</x:f>
        <x:v>63555386.38</x:v>
      </x:c>
      <x:c r="K2396" t="str">
        <x:f>IF(G2396="","MISSING OEWS",IF(ISNUMBER(H2396),"MATCHED","MISSING WHARTON"))</x:f>
        <x:v>MATCHED</x:v>
      </x:c>
    </x:row>
    <x:row r="2397">
      <x:c r="A2397" t="str">
        <x:v>44-45</x:v>
      </x:c>
      <x:c r="B2397" t="str">
        <x:v>Retail Trade</x:v>
      </x:c>
      <x:c r="C2397" t="str">
        <x:v>49-9041</x:v>
      </x:c>
      <x:c r="D2397" t="str">
        <x:v>Industrial Machinery Mechanics</x:v>
      </x:c>
      <x:c r="E2397" s="22" t="n">
        <x:v>430</x:v>
      </x:c>
      <x:c r="F2397" s="22" t="n">
        <x:v>70370</x:v>
      </x:c>
      <x:c r="G2397" s="22" t="n">
        <x:f>IF(OR(E2397="",F2397=""),"",E2397*F2397)</x:f>
        <x:v>30259100</x:v>
      </x:c>
      <x:c r="H2397" s="36" t="n">
        <x:v>0.25</x:v>
      </x:c>
      <x:c r="I2397" s="22" t="n">
        <x:f>IF(G2397="","",IF(ISNUMBER(H2397),G2397,""))</x:f>
        <x:v>30259100</x:v>
      </x:c>
      <x:c r="J2397" s="22" t="n">
        <x:f>IF(I2397="","",I2397*H2397)</x:f>
        <x:v>7564775</x:v>
      </x:c>
      <x:c r="K2397" t="str">
        <x:f>IF(G2397="","MISSING OEWS",IF(ISNUMBER(H2397),"MATCHED","MISSING WHARTON"))</x:f>
        <x:v>MATCHED</x:v>
      </x:c>
    </x:row>
    <x:row r="2398">
      <x:c r="A2398" t="str">
        <x:v>44-45</x:v>
      </x:c>
      <x:c r="B2398" t="str">
        <x:v>Retail Trade</x:v>
      </x:c>
      <x:c r="C2398" t="str">
        <x:v>49-9043</x:v>
      </x:c>
      <x:c r="D2398" t="str">
        <x:v>Maintenance Workers, Machinery</x:v>
      </x:c>
      <x:c r="E2398" s="22" t="n">
        <x:v>660</x:v>
      </x:c>
      <x:c r="F2398" s="22" t="n">
        <x:v>46080</x:v>
      </x:c>
      <x:c r="G2398" s="22" t="n">
        <x:f>IF(OR(E2398="",F2398=""),"",E2398*F2398)</x:f>
        <x:v>30412800</x:v>
      </x:c>
      <x:c r="H2398" s="36" t="n">
        <x:v>0.0528</x:v>
      </x:c>
      <x:c r="I2398" s="22" t="n">
        <x:f>IF(G2398="","",IF(ISNUMBER(H2398),G2398,""))</x:f>
        <x:v>30412800</x:v>
      </x:c>
      <x:c r="J2398" s="22" t="n">
        <x:f>IF(I2398="","",I2398*H2398)</x:f>
        <x:v>1605795.84</x:v>
      </x:c>
      <x:c r="K2398" t="str">
        <x:f>IF(G2398="","MISSING OEWS",IF(ISNUMBER(H2398),"MATCHED","MISSING WHARTON"))</x:f>
        <x:v>MATCHED</x:v>
      </x:c>
    </x:row>
    <x:row r="2399">
      <x:c r="A2399" t="str">
        <x:v>44-45</x:v>
      </x:c>
      <x:c r="B2399" t="str">
        <x:v>Retail Trade</x:v>
      </x:c>
      <x:c r="C2399" t="str">
        <x:v>49-9061</x:v>
      </x:c>
      <x:c r="D2399" t="str">
        <x:v>Camera and Photographic Equipment Repairers</x:v>
      </x:c>
      <x:c r="E2399" s="22" t="n">
        <x:v>40</x:v>
      </x:c>
      <x:c r="F2399" s="22" t="n">
        <x:v>56450</x:v>
      </x:c>
      <x:c r="G2399" s="22" t="n">
        <x:f>IF(OR(E2399="",F2399=""),"",E2399*F2399)</x:f>
        <x:v>2258000</x:v>
      </x:c>
      <x:c r="H2399" s="36" t="n">
        <x:v>0.17329999999999998</x:v>
      </x:c>
      <x:c r="I2399" s="22" t="n">
        <x:f>IF(G2399="","",IF(ISNUMBER(H2399),G2399,""))</x:f>
        <x:v>2258000</x:v>
      </x:c>
      <x:c r="J2399" s="22" t="n">
        <x:f>IF(I2399="","",I2399*H2399)</x:f>
        <x:v>391311.39999999997</x:v>
      </x:c>
      <x:c r="K2399" t="str">
        <x:f>IF(G2399="","MISSING OEWS",IF(ISNUMBER(H2399),"MATCHED","MISSING WHARTON"))</x:f>
        <x:v>MATCHED</x:v>
      </x:c>
    </x:row>
    <x:row r="2400">
      <x:c r="A2400" t="str">
        <x:v>44-45</x:v>
      </x:c>
      <x:c r="B2400" t="str">
        <x:v>Retail Trade</x:v>
      </x:c>
      <x:c r="C2400" t="str">
        <x:v>49-9062</x:v>
      </x:c>
      <x:c r="D2400" t="str">
        <x:v>Medical Equipment Repairers</x:v>
      </x:c>
      <x:c r="E2400" s="22" t="n">
        <x:v>3780</x:v>
      </x:c>
      <x:c r="F2400" s="22" t="n">
        <x:v>48820</x:v>
      </x:c>
      <x:c r="G2400" s="22" t="n">
        <x:f>IF(OR(E2400="",F2400=""),"",E2400*F2400)</x:f>
        <x:v>184539600</x:v>
      </x:c>
      <x:c r="H2400" s="36" t="n">
        <x:v>0.2368</x:v>
      </x:c>
      <x:c r="I2400" s="22" t="n">
        <x:f>IF(G2400="","",IF(ISNUMBER(H2400),G2400,""))</x:f>
        <x:v>184539600</x:v>
      </x:c>
      <x:c r="J2400" s="22" t="n">
        <x:f>IF(I2400="","",I2400*H2400)</x:f>
        <x:v>43698977.28</x:v>
      </x:c>
      <x:c r="K2400" t="str">
        <x:f>IF(G2400="","MISSING OEWS",IF(ISNUMBER(H2400),"MATCHED","MISSING WHARTON"))</x:f>
        <x:v>MATCHED</x:v>
      </x:c>
    </x:row>
    <x:row r="2401">
      <x:c r="A2401" t="str">
        <x:v>44-45</x:v>
      </x:c>
      <x:c r="B2401" t="str">
        <x:v>Retail Trade</x:v>
      </x:c>
      <x:c r="C2401" t="str">
        <x:v>49-9063</x:v>
      </x:c>
      <x:c r="D2401" t="str">
        <x:v>Musical Instrument Repairers and Tuners</x:v>
      </x:c>
      <x:c r="E2401" s="22" t="n">
        <x:v>3510</x:v>
      </x:c>
      <x:c r="F2401" s="22" t="n">
        <x:v>47900</x:v>
      </x:c>
      <x:c r="G2401" s="22" t="n">
        <x:f>IF(OR(E2401="",F2401=""),"",E2401*F2401)</x:f>
        <x:v>168129000</x:v>
      </x:c>
      <x:c r="H2401" s="36" t="n">
        <x:v>0</x:v>
      </x:c>
      <x:c r="I2401" s="22" t="n">
        <x:f>IF(G2401="","",IF(ISNUMBER(H2401),G2401,""))</x:f>
        <x:v>168129000</x:v>
      </x:c>
      <x:c r="J2401" s="22" t="n">
        <x:f>IF(I2401="","",I2401*H2401)</x:f>
        <x:v>0</x:v>
      </x:c>
      <x:c r="K2401" t="str">
        <x:f>IF(G2401="","MISSING OEWS",IF(ISNUMBER(H2401),"MATCHED","MISSING WHARTON"))</x:f>
        <x:v>MATCHED</x:v>
      </x:c>
    </x:row>
    <x:row r="2402">
      <x:c r="A2402" t="str">
        <x:v>44-45</x:v>
      </x:c>
      <x:c r="B2402" t="str">
        <x:v>Retail Trade</x:v>
      </x:c>
      <x:c r="C2402" t="str">
        <x:v>49-9064</x:v>
      </x:c>
      <x:c r="D2402" t="str">
        <x:v>Watch and Clock Repairers</x:v>
      </x:c>
      <x:c r="E2402" s="22" t="n">
        <x:v>690</x:v>
      </x:c>
      <x:c r="F2402" s="22" t="n">
        <x:v>78840</x:v>
      </x:c>
      <x:c r="G2402" s="22" t="n">
        <x:f>IF(OR(E2402="",F2402=""),"",E2402*F2402)</x:f>
        <x:v>54399600</x:v>
      </x:c>
      <x:c r="H2402" s="36" t="n">
        <x:v>0.1267</x:v>
      </x:c>
      <x:c r="I2402" s="22" t="n">
        <x:f>IF(G2402="","",IF(ISNUMBER(H2402),G2402,""))</x:f>
        <x:v>54399600</x:v>
      </x:c>
      <x:c r="J2402" s="22" t="n">
        <x:f>IF(I2402="","",I2402*H2402)</x:f>
        <x:v>6892429.32</x:v>
      </x:c>
      <x:c r="K2402" t="str">
        <x:f>IF(G2402="","MISSING OEWS",IF(ISNUMBER(H2402),"MATCHED","MISSING WHARTON"))</x:f>
        <x:v>MATCHED</x:v>
      </x:c>
    </x:row>
    <x:row r="2403">
      <x:c r="A2403" t="str">
        <x:v>44-45</x:v>
      </x:c>
      <x:c r="B2403" t="str">
        <x:v>Retail Trade</x:v>
      </x:c>
      <x:c r="C2403" t="str">
        <x:v>49-9069</x:v>
      </x:c>
      <x:c r="D2403" t="str">
        <x:v>Precision Instrument and Equipment Repairers, All Other</x:v>
      </x:c>
      <x:c r="E2403" s="22"/>
      <x:c r="F2403" s="22" t="n">
        <x:v>44120</x:v>
      </x:c>
      <x:c r="G2403" s="22" t="str">
        <x:f>IF(OR(E2403="",F2403=""),"",E2403*F2403)</x:f>
      </x:c>
      <x:c r="H2403" s="36"/>
      <x:c r="I2403" s="22" t="str">
        <x:f>IF(G2403="","",IF(ISNUMBER(H2403),G2403,""))</x:f>
      </x:c>
      <x:c r="J2403" s="22" t="str">
        <x:f>IF(I2403="","",I2403*H2403)</x:f>
      </x:c>
      <x:c r="K2403" t="str">
        <x:f>IF(G2403="","MISSING OEWS",IF(ISNUMBER(H2403),"MATCHED","MISSING WHARTON"))</x:f>
        <x:v>MISSING OEWS</x:v>
      </x:c>
    </x:row>
    <x:row r="2404">
      <x:c r="A2404" t="str">
        <x:v>44-45</x:v>
      </x:c>
      <x:c r="B2404" t="str">
        <x:v>Retail Trade</x:v>
      </x:c>
      <x:c r="C2404" t="str">
        <x:v>49-9071</x:v>
      </x:c>
      <x:c r="D2404" t="str">
        <x:v>Maintenance and Repair Workers, General</x:v>
      </x:c>
      <x:c r="E2404" s="22" t="n">
        <x:v>39680</x:v>
      </x:c>
      <x:c r="F2404" s="22" t="n">
        <x:v>46970</x:v>
      </x:c>
      <x:c r="G2404" s="22" t="n">
        <x:f>IF(OR(E2404="",F2404=""),"",E2404*F2404)</x:f>
        <x:v>1863769600</x:v>
      </x:c>
      <x:c r="H2404" s="36" t="n">
        <x:v>0.0867</x:v>
      </x:c>
      <x:c r="I2404" s="22" t="n">
        <x:f>IF(G2404="","",IF(ISNUMBER(H2404),G2404,""))</x:f>
        <x:v>1863769600</x:v>
      </x:c>
      <x:c r="J2404" s="22" t="n">
        <x:f>IF(I2404="","",I2404*H2404)</x:f>
        <x:v>161588824.32</x:v>
      </x:c>
      <x:c r="K2404" t="str">
        <x:f>IF(G2404="","MISSING OEWS",IF(ISNUMBER(H2404),"MATCHED","MISSING WHARTON"))</x:f>
        <x:v>MATCHED</x:v>
      </x:c>
    </x:row>
    <x:row r="2405">
      <x:c r="A2405" t="str">
        <x:v>44-45</x:v>
      </x:c>
      <x:c r="B2405" t="str">
        <x:v>Retail Trade</x:v>
      </x:c>
      <x:c r="C2405" t="str">
        <x:v>49-9091</x:v>
      </x:c>
      <x:c r="D2405" t="str">
        <x:v>Coin, Vending, and Amusement Machine Servicers and Repairers</x:v>
      </x:c>
      <x:c r="E2405" s="22" t="n">
        <x:v>3550</x:v>
      </x:c>
      <x:c r="F2405" s="22" t="n">
        <x:v>43870</x:v>
      </x:c>
      <x:c r="G2405" s="22" t="n">
        <x:f>IF(OR(E2405="",F2405=""),"",E2405*F2405)</x:f>
        <x:v>155738500</x:v>
      </x:c>
      <x:c r="H2405" s="36" t="n">
        <x:v>0.2868</x:v>
      </x:c>
      <x:c r="I2405" s="22" t="n">
        <x:f>IF(G2405="","",IF(ISNUMBER(H2405),G2405,""))</x:f>
        <x:v>155738500</x:v>
      </x:c>
      <x:c r="J2405" s="22" t="n">
        <x:f>IF(I2405="","",I2405*H2405)</x:f>
        <x:v>44665801.8</x:v>
      </x:c>
      <x:c r="K2405" t="str">
        <x:f>IF(G2405="","MISSING OEWS",IF(ISNUMBER(H2405),"MATCHED","MISSING WHARTON"))</x:f>
        <x:v>MATCHED</x:v>
      </x:c>
    </x:row>
    <x:row r="2406">
      <x:c r="A2406" t="str">
        <x:v>44-45</x:v>
      </x:c>
      <x:c r="B2406" t="str">
        <x:v>Retail Trade</x:v>
      </x:c>
      <x:c r="C2406" t="str">
        <x:v>49-9094</x:v>
      </x:c>
      <x:c r="D2406" t="str">
        <x:v>Locksmiths and Safe Repairers</x:v>
      </x:c>
      <x:c r="E2406" s="22"/>
      <x:c r="F2406" s="22" t="n">
        <x:v>47730</x:v>
      </x:c>
      <x:c r="G2406" s="22" t="str">
        <x:f>IF(OR(E2406="",F2406=""),"",E2406*F2406)</x:f>
      </x:c>
      <x:c r="H2406" s="36" t="n">
        <x:v>0.0679</x:v>
      </x:c>
      <x:c r="I2406" s="22" t="str">
        <x:f>IF(G2406="","",IF(ISNUMBER(H2406),G2406,""))</x:f>
      </x:c>
      <x:c r="J2406" s="22" t="str">
        <x:f>IF(I2406="","",I2406*H2406)</x:f>
      </x:c>
      <x:c r="K2406" t="str">
        <x:f>IF(G2406="","MISSING OEWS",IF(ISNUMBER(H2406),"MATCHED","MISSING WHARTON"))</x:f>
        <x:v>MISSING OEWS</x:v>
      </x:c>
    </x:row>
    <x:row r="2407">
      <x:c r="A2407" t="str">
        <x:v>44-45</x:v>
      </x:c>
      <x:c r="B2407" t="str">
        <x:v>Retail Trade</x:v>
      </x:c>
      <x:c r="C2407" t="str">
        <x:v>49-9095</x:v>
      </x:c>
      <x:c r="D2407" t="str">
        <x:v>Manufactured Building and Mobile Home Installers</x:v>
      </x:c>
      <x:c r="E2407" s="22" t="n">
        <x:v>1390</x:v>
      </x:c>
      <x:c r="F2407" s="22" t="n">
        <x:v>46820</x:v>
      </x:c>
      <x:c r="G2407" s="22" t="n">
        <x:f>IF(OR(E2407="",F2407=""),"",E2407*F2407)</x:f>
        <x:v>65079800</x:v>
      </x:c>
      <x:c r="H2407" s="36" t="n">
        <x:v>0.05</x:v>
      </x:c>
      <x:c r="I2407" s="22" t="n">
        <x:f>IF(G2407="","",IF(ISNUMBER(H2407),G2407,""))</x:f>
        <x:v>65079800</x:v>
      </x:c>
      <x:c r="J2407" s="22" t="n">
        <x:f>IF(I2407="","",I2407*H2407)</x:f>
        <x:v>3253990</x:v>
      </x:c>
      <x:c r="K2407" t="str">
        <x:f>IF(G2407="","MISSING OEWS",IF(ISNUMBER(H2407),"MATCHED","MISSING WHARTON"))</x:f>
        <x:v>MATCHED</x:v>
      </x:c>
    </x:row>
    <x:row r="2408">
      <x:c r="A2408" t="str">
        <x:v>44-45</x:v>
      </x:c>
      <x:c r="B2408" t="str">
        <x:v>Retail Trade</x:v>
      </x:c>
      <x:c r="C2408" t="str">
        <x:v>49-9096</x:v>
      </x:c>
      <x:c r="D2408" t="str">
        <x:v>Riggers</x:v>
      </x:c>
      <x:c r="E2408" s="22" t="n">
        <x:v>630</x:v>
      </x:c>
      <x:c r="F2408" s="22" t="n">
        <x:v>47660</x:v>
      </x:c>
      <x:c r="G2408" s="22" t="n">
        <x:f>IF(OR(E2408="",F2408=""),"",E2408*F2408)</x:f>
        <x:v>30025800</x:v>
      </x:c>
      <x:c r="H2408" s="36" t="n">
        <x:v>0</x:v>
      </x:c>
      <x:c r="I2408" s="22" t="n">
        <x:f>IF(G2408="","",IF(ISNUMBER(H2408),G2408,""))</x:f>
        <x:v>30025800</x:v>
      </x:c>
      <x:c r="J2408" s="22" t="n">
        <x:f>IF(I2408="","",I2408*H2408)</x:f>
        <x:v>0</x:v>
      </x:c>
      <x:c r="K2408" t="str">
        <x:f>IF(G2408="","MISSING OEWS",IF(ISNUMBER(H2408),"MATCHED","MISSING WHARTON"))</x:f>
        <x:v>MATCHED</x:v>
      </x:c>
    </x:row>
    <x:row r="2409">
      <x:c r="A2409" t="str">
        <x:v>44-45</x:v>
      </x:c>
      <x:c r="B2409" t="str">
        <x:v>Retail Trade</x:v>
      </x:c>
      <x:c r="C2409" t="str">
        <x:v>49-9098</x:v>
      </x:c>
      <x:c r="D2409" t="str">
        <x:v>Helpers--Installation, Maintenance, and Repair Workers</x:v>
      </x:c>
      <x:c r="E2409" s="22" t="n">
        <x:v>7960</x:v>
      </x:c>
      <x:c r="F2409" s="22" t="n">
        <x:v>38040</x:v>
      </x:c>
      <x:c r="G2409" s="22" t="n">
        <x:f>IF(OR(E2409="",F2409=""),"",E2409*F2409)</x:f>
        <x:v>302798400</x:v>
      </x:c>
      <x:c r="H2409" s="36" t="n">
        <x:v>0.0594</x:v>
      </x:c>
      <x:c r="I2409" s="22" t="n">
        <x:f>IF(G2409="","",IF(ISNUMBER(H2409),G2409,""))</x:f>
        <x:v>302798400</x:v>
      </x:c>
      <x:c r="J2409" s="22" t="n">
        <x:f>IF(I2409="","",I2409*H2409)</x:f>
        <x:v>17986224.96</x:v>
      </x:c>
      <x:c r="K2409" t="str">
        <x:f>IF(G2409="","MISSING OEWS",IF(ISNUMBER(H2409),"MATCHED","MISSING WHARTON"))</x:f>
        <x:v>MATCHED</x:v>
      </x:c>
    </x:row>
    <x:row r="2410">
      <x:c r="A2410" t="str">
        <x:v>44-45</x:v>
      </x:c>
      <x:c r="B2410" t="str">
        <x:v>Retail Trade</x:v>
      </x:c>
      <x:c r="C2410" t="str">
        <x:v>49-9099</x:v>
      </x:c>
      <x:c r="D2410" t="str">
        <x:v>Installation, Maintenance, and Repair Workers, All Other</x:v>
      </x:c>
      <x:c r="E2410" s="22" t="n">
        <x:v>22870</x:v>
      </x:c>
      <x:c r="F2410" s="22" t="n">
        <x:v>50160</x:v>
      </x:c>
      <x:c r="G2410" s="22" t="n">
        <x:f>IF(OR(E2410="",F2410=""),"",E2410*F2410)</x:f>
        <x:v>1147159200</x:v>
      </x:c>
      <x:c r="H2410" s="36" t="n">
        <x:v>0.16670000000000001</x:v>
      </x:c>
      <x:c r="I2410" s="22" t="n">
        <x:f>IF(G2410="","",IF(ISNUMBER(H2410),G2410,""))</x:f>
        <x:v>1147159200</x:v>
      </x:c>
      <x:c r="J2410" s="22" t="n">
        <x:f>IF(I2410="","",I2410*H2410)</x:f>
        <x:v>191231438.64000002</x:v>
      </x:c>
      <x:c r="K2410" t="str">
        <x:f>IF(G2410="","MISSING OEWS",IF(ISNUMBER(H2410),"MATCHED","MISSING WHARTON"))</x:f>
        <x:v>MATCHED</x:v>
      </x:c>
    </x:row>
    <x:row r="2411">
      <x:c r="A2411" t="str">
        <x:v>44-45</x:v>
      </x:c>
      <x:c r="B2411" t="str">
        <x:v>Retail Trade</x:v>
      </x:c>
      <x:c r="C2411" t="str">
        <x:v>51-1011</x:v>
      </x:c>
      <x:c r="D2411" t="str">
        <x:v>First-Line Supervisors of Production and Operating Workers</x:v>
      </x:c>
      <x:c r="E2411" s="22" t="n">
        <x:v>35320</x:v>
      </x:c>
      <x:c r="F2411" s="22" t="n">
        <x:v>57540</x:v>
      </x:c>
      <x:c r="G2411" s="22" t="n">
        <x:f>IF(OR(E2411="",F2411=""),"",E2411*F2411)</x:f>
        <x:v>2032312800</x:v>
      </x:c>
      <x:c r="H2411" s="36" t="n">
        <x:v>0.3775</x:v>
      </x:c>
      <x:c r="I2411" s="22" t="n">
        <x:f>IF(G2411="","",IF(ISNUMBER(H2411),G2411,""))</x:f>
        <x:v>2032312800</x:v>
      </x:c>
      <x:c r="J2411" s="22" t="n">
        <x:f>IF(I2411="","",I2411*H2411)</x:f>
        <x:v>767198082</x:v>
      </x:c>
      <x:c r="K2411" t="str">
        <x:f>IF(G2411="","MISSING OEWS",IF(ISNUMBER(H2411),"MATCHED","MISSING WHARTON"))</x:f>
        <x:v>MATCHED</x:v>
      </x:c>
    </x:row>
    <x:row r="2412">
      <x:c r="A2412" t="str">
        <x:v>44-45</x:v>
      </x:c>
      <x:c r="B2412" t="str">
        <x:v>Retail Trade</x:v>
      </x:c>
      <x:c r="C2412" t="str">
        <x:v>51-2028</x:v>
      </x:c>
      <x:c r="D2412" t="str">
        <x:v>Electrical, Electronic, and Electromechanical Assemblers, Except Coil Winders, Tapers, and Finishers</x:v>
      </x:c>
      <x:c r="E2412" s="22"/>
      <x:c r="F2412" s="22" t="n">
        <x:v>46160</x:v>
      </x:c>
      <x:c r="G2412" s="22" t="str">
        <x:f>IF(OR(E2412="",F2412=""),"",E2412*F2412)</x:f>
      </x:c>
      <x:c r="H2412" s="36" t="n">
        <x:v>0.0559</x:v>
      </x:c>
      <x:c r="I2412" s="22" t="str">
        <x:f>IF(G2412="","",IF(ISNUMBER(H2412),G2412,""))</x:f>
      </x:c>
      <x:c r="J2412" s="22" t="str">
        <x:f>IF(I2412="","",I2412*H2412)</x:f>
      </x:c>
      <x:c r="K2412" t="str">
        <x:f>IF(G2412="","MISSING OEWS",IF(ISNUMBER(H2412),"MATCHED","MISSING WHARTON"))</x:f>
        <x:v>MISSING OEWS</x:v>
      </x:c>
    </x:row>
    <x:row r="2413">
      <x:c r="A2413" t="str">
        <x:v>44-45</x:v>
      </x:c>
      <x:c r="B2413" t="str">
        <x:v>Retail Trade</x:v>
      </x:c>
      <x:c r="C2413" t="str">
        <x:v>51-2031</x:v>
      </x:c>
      <x:c r="D2413" t="str">
        <x:v>Engine and Other Machine Assemblers</x:v>
      </x:c>
      <x:c r="E2413" s="22" t="n">
        <x:v>60</x:v>
      </x:c>
      <x:c r="F2413" s="22" t="n">
        <x:v>49500</x:v>
      </x:c>
      <x:c r="G2413" s="22" t="n">
        <x:f>IF(OR(E2413="",F2413=""),"",E2413*F2413)</x:f>
        <x:v>2970000</x:v>
      </x:c>
      <x:c r="H2413" s="36" t="n">
        <x:v>0.0583</x:v>
      </x:c>
      <x:c r="I2413" s="22" t="n">
        <x:f>IF(G2413="","",IF(ISNUMBER(H2413),G2413,""))</x:f>
        <x:v>2970000</x:v>
      </x:c>
      <x:c r="J2413" s="22" t="n">
        <x:f>IF(I2413="","",I2413*H2413)</x:f>
        <x:v>173151</x:v>
      </x:c>
      <x:c r="K2413" t="str">
        <x:f>IF(G2413="","MISSING OEWS",IF(ISNUMBER(H2413),"MATCHED","MISSING WHARTON"))</x:f>
        <x:v>MATCHED</x:v>
      </x:c>
    </x:row>
    <x:row r="2414">
      <x:c r="A2414" t="str">
        <x:v>44-45</x:v>
      </x:c>
      <x:c r="B2414" t="str">
        <x:v>Retail Trade</x:v>
      </x:c>
      <x:c r="C2414" t="str">
        <x:v>51-2051</x:v>
      </x:c>
      <x:c r="D2414" t="str">
        <x:v>Fiberglass Laminators and Fabricators</x:v>
      </x:c>
      <x:c r="E2414" s="22" t="n">
        <x:v>240</x:v>
      </x:c>
      <x:c r="F2414" s="22" t="n">
        <x:v>48480</x:v>
      </x:c>
      <x:c r="G2414" s="22" t="n">
        <x:f>IF(OR(E2414="",F2414=""),"",E2414*F2414)</x:f>
        <x:v>11635200</x:v>
      </x:c>
      <x:c r="H2414" s="36" t="n">
        <x:v>0</x:v>
      </x:c>
      <x:c r="I2414" s="22" t="n">
        <x:f>IF(G2414="","",IF(ISNUMBER(H2414),G2414,""))</x:f>
        <x:v>11635200</x:v>
      </x:c>
      <x:c r="J2414" s="22" t="n">
        <x:f>IF(I2414="","",I2414*H2414)</x:f>
        <x:v>0</x:v>
      </x:c>
      <x:c r="K2414" t="str">
        <x:f>IF(G2414="","MISSING OEWS",IF(ISNUMBER(H2414),"MATCHED","MISSING WHARTON"))</x:f>
        <x:v>MATCHED</x:v>
      </x:c>
    </x:row>
    <x:row r="2415">
      <x:c r="A2415" t="str">
        <x:v>44-45</x:v>
      </x:c>
      <x:c r="B2415" t="str">
        <x:v>Retail Trade</x:v>
      </x:c>
      <x:c r="C2415" t="str">
        <x:v>51-2090</x:v>
      </x:c>
      <x:c r="D2415" t="str">
        <x:v>Miscellaneous Assemblers and Fabricators</x:v>
      </x:c>
      <x:c r="E2415" s="22" t="n">
        <x:v>20630</x:v>
      </x:c>
      <x:c r="F2415" s="22" t="n">
        <x:v>41450</x:v>
      </x:c>
      <x:c r="G2415" s="22" t="n">
        <x:f>IF(OR(E2415="",F2415=""),"",E2415*F2415)</x:f>
        <x:v>855113500</x:v>
      </x:c>
      <x:c r="H2415" s="36" t="n">
        <x:v>0.15</x:v>
      </x:c>
      <x:c r="I2415" s="22" t="n">
        <x:f>IF(G2415="","",IF(ISNUMBER(H2415),G2415,""))</x:f>
        <x:v>855113500</x:v>
      </x:c>
      <x:c r="J2415" s="22" t="n">
        <x:f>IF(I2415="","",I2415*H2415)</x:f>
        <x:v>128267025</x:v>
      </x:c>
      <x:c r="K2415" t="str">
        <x:f>IF(G2415="","MISSING OEWS",IF(ISNUMBER(H2415),"MATCHED","MISSING WHARTON"))</x:f>
        <x:v>MATCHED</x:v>
      </x:c>
    </x:row>
    <x:row r="2416">
      <x:c r="A2416" t="str">
        <x:v>44-45</x:v>
      </x:c>
      <x:c r="B2416" t="str">
        <x:v>Retail Trade</x:v>
      </x:c>
      <x:c r="C2416" t="str">
        <x:v>51-3011</x:v>
      </x:c>
      <x:c r="D2416" t="str">
        <x:v>Bakers</x:v>
      </x:c>
      <x:c r="E2416" s="22" t="n">
        <x:v>75060</x:v>
      </x:c>
      <x:c r="F2416" s="22" t="n">
        <x:v>39620</x:v>
      </x:c>
      <x:c r="G2416" s="22" t="n">
        <x:f>IF(OR(E2416="",F2416=""),"",E2416*F2416)</x:f>
        <x:v>2973877200</x:v>
      </x:c>
      <x:c r="H2416" s="36" t="n">
        <x:v>0.1444</x:v>
      </x:c>
      <x:c r="I2416" s="22" t="n">
        <x:f>IF(G2416="","",IF(ISNUMBER(H2416),G2416,""))</x:f>
        <x:v>2973877200</x:v>
      </x:c>
      <x:c r="J2416" s="22" t="n">
        <x:f>IF(I2416="","",I2416*H2416)</x:f>
        <x:v>429427867.68</x:v>
      </x:c>
      <x:c r="K2416" t="str">
        <x:f>IF(G2416="","MISSING OEWS",IF(ISNUMBER(H2416),"MATCHED","MISSING WHARTON"))</x:f>
        <x:v>MATCHED</x:v>
      </x:c>
    </x:row>
    <x:row r="2417">
      <x:c r="A2417" t="str">
        <x:v>44-45</x:v>
      </x:c>
      <x:c r="B2417" t="str">
        <x:v>Retail Trade</x:v>
      </x:c>
      <x:c r="C2417" t="str">
        <x:v>51-3021</x:v>
      </x:c>
      <x:c r="D2417" t="str">
        <x:v>Butchers and Meat Cutters</x:v>
      </x:c>
      <x:c r="E2417" s="22" t="n">
        <x:v>116230</x:v>
      </x:c>
      <x:c r="F2417" s="22" t="n">
        <x:v>42140</x:v>
      </x:c>
      <x:c r="G2417" s="22" t="n">
        <x:f>IF(OR(E2417="",F2417=""),"",E2417*F2417)</x:f>
        <x:v>4897932200</x:v>
      </x:c>
      <x:c r="H2417" s="36" t="n">
        <x:v>0.1583</x:v>
      </x:c>
      <x:c r="I2417" s="22" t="n">
        <x:f>IF(G2417="","",IF(ISNUMBER(H2417),G2417,""))</x:f>
        <x:v>4897932200</x:v>
      </x:c>
      <x:c r="J2417" s="22" t="n">
        <x:f>IF(I2417="","",I2417*H2417)</x:f>
        <x:v>775342667.26</x:v>
      </x:c>
      <x:c r="K2417" t="str">
        <x:f>IF(G2417="","MISSING OEWS",IF(ISNUMBER(H2417),"MATCHED","MISSING WHARTON"))</x:f>
        <x:v>MATCHED</x:v>
      </x:c>
    </x:row>
    <x:row r="2418">
      <x:c r="A2418" t="str">
        <x:v>44-45</x:v>
      </x:c>
      <x:c r="B2418" t="str">
        <x:v>Retail Trade</x:v>
      </x:c>
      <x:c r="C2418" t="str">
        <x:v>51-3022</x:v>
      </x:c>
      <x:c r="D2418" t="str">
        <x:v>Meat, Poultry, and Fish Cutters and Trimmers</x:v>
      </x:c>
      <x:c r="E2418" s="22" t="n">
        <x:v>20170</x:v>
      </x:c>
      <x:c r="F2418" s="22" t="n">
        <x:v>36420</x:v>
      </x:c>
      <x:c r="G2418" s="22" t="n">
        <x:f>IF(OR(E2418="",F2418=""),"",E2418*F2418)</x:f>
        <x:v>734591400</x:v>
      </x:c>
      <x:c r="H2418" s="36" t="n">
        <x:v>0</x:v>
      </x:c>
      <x:c r="I2418" s="22" t="n">
        <x:f>IF(G2418="","",IF(ISNUMBER(H2418),G2418,""))</x:f>
        <x:v>734591400</x:v>
      </x:c>
      <x:c r="J2418" s="22" t="n">
        <x:f>IF(I2418="","",I2418*H2418)</x:f>
        <x:v>0</x:v>
      </x:c>
      <x:c r="K2418" t="str">
        <x:f>IF(G2418="","MISSING OEWS",IF(ISNUMBER(H2418),"MATCHED","MISSING WHARTON"))</x:f>
        <x:v>MATCHED</x:v>
      </x:c>
    </x:row>
    <x:row r="2419">
      <x:c r="A2419" t="str">
        <x:v>44-45</x:v>
      </x:c>
      <x:c r="B2419" t="str">
        <x:v>Retail Trade</x:v>
      </x:c>
      <x:c r="C2419" t="str">
        <x:v>51-3023</x:v>
      </x:c>
      <x:c r="D2419" t="str">
        <x:v>Slaughterers and Meat Packers</x:v>
      </x:c>
      <x:c r="E2419" s="22" t="n">
        <x:v>3130</x:v>
      </x:c>
      <x:c r="F2419" s="22" t="n">
        <x:v>37400</x:v>
      </x:c>
      <x:c r="G2419" s="22" t="n">
        <x:f>IF(OR(E2419="",F2419=""),"",E2419*F2419)</x:f>
        <x:v>117062000</x:v>
      </x:c>
      <x:c r="H2419" s="36" t="n">
        <x:v>0</x:v>
      </x:c>
      <x:c r="I2419" s="22" t="n">
        <x:f>IF(G2419="","",IF(ISNUMBER(H2419),G2419,""))</x:f>
        <x:v>117062000</x:v>
      </x:c>
      <x:c r="J2419" s="22" t="n">
        <x:f>IF(I2419="","",I2419*H2419)</x:f>
        <x:v>0</x:v>
      </x:c>
      <x:c r="K2419" t="str">
        <x:f>IF(G2419="","MISSING OEWS",IF(ISNUMBER(H2419),"MATCHED","MISSING WHARTON"))</x:f>
        <x:v>MATCHED</x:v>
      </x:c>
    </x:row>
    <x:row r="2420">
      <x:c r="A2420" t="str">
        <x:v>44-45</x:v>
      </x:c>
      <x:c r="B2420" t="str">
        <x:v>Retail Trade</x:v>
      </x:c>
      <x:c r="C2420" t="str">
        <x:v>51-3091</x:v>
      </x:c>
      <x:c r="D2420" t="str">
        <x:v>Food and Tobacco Roasting, Baking, and Drying Machine Operators and Tenders</x:v>
      </x:c>
      <x:c r="E2420" s="22" t="n">
        <x:v>480</x:v>
      </x:c>
      <x:c r="F2420" s="22" t="n">
        <x:v>44700</x:v>
      </x:c>
      <x:c r="G2420" s="22" t="n">
        <x:f>IF(OR(E2420="",F2420=""),"",E2420*F2420)</x:f>
        <x:v>21456000</x:v>
      </x:c>
      <x:c r="H2420" s="36" t="n">
        <x:v>0.0475</x:v>
      </x:c>
      <x:c r="I2420" s="22" t="n">
        <x:f>IF(G2420="","",IF(ISNUMBER(H2420),G2420,""))</x:f>
        <x:v>21456000</x:v>
      </x:c>
      <x:c r="J2420" s="22" t="n">
        <x:f>IF(I2420="","",I2420*H2420)</x:f>
        <x:v>1019160</x:v>
      </x:c>
      <x:c r="K2420" t="str">
        <x:f>IF(G2420="","MISSING OEWS",IF(ISNUMBER(H2420),"MATCHED","MISSING WHARTON"))</x:f>
        <x:v>MATCHED</x:v>
      </x:c>
    </x:row>
    <x:row r="2421">
      <x:c r="A2421" t="str">
        <x:v>44-45</x:v>
      </x:c>
      <x:c r="B2421" t="str">
        <x:v>Retail Trade</x:v>
      </x:c>
      <x:c r="C2421" t="str">
        <x:v>51-3092</x:v>
      </x:c>
      <x:c r="D2421" t="str">
        <x:v>Food Batchmakers</x:v>
      </x:c>
      <x:c r="E2421" s="22" t="n">
        <x:v>4610</x:v>
      </x:c>
      <x:c r="F2421" s="22" t="n">
        <x:v>38650</x:v>
      </x:c>
      <x:c r="G2421" s="22" t="n">
        <x:f>IF(OR(E2421="",F2421=""),"",E2421*F2421)</x:f>
        <x:v>178176500</x:v>
      </x:c>
      <x:c r="H2421" s="36" t="n">
        <x:v>0.038</x:v>
      </x:c>
      <x:c r="I2421" s="22" t="n">
        <x:f>IF(G2421="","",IF(ISNUMBER(H2421),G2421,""))</x:f>
        <x:v>178176500</x:v>
      </x:c>
      <x:c r="J2421" s="22" t="n">
        <x:f>IF(I2421="","",I2421*H2421)</x:f>
        <x:v>6770707</x:v>
      </x:c>
      <x:c r="K2421" t="str">
        <x:f>IF(G2421="","MISSING OEWS",IF(ISNUMBER(H2421),"MATCHED","MISSING WHARTON"))</x:f>
        <x:v>MATCHED</x:v>
      </x:c>
    </x:row>
    <x:row r="2422">
      <x:c r="A2422" t="str">
        <x:v>44-45</x:v>
      </x:c>
      <x:c r="B2422" t="str">
        <x:v>Retail Trade</x:v>
      </x:c>
      <x:c r="C2422" t="str">
        <x:v>51-3093</x:v>
      </x:c>
      <x:c r="D2422" t="str">
        <x:v>Food Cooking Machine Operators and Tenders</x:v>
      </x:c>
      <x:c r="E2422" s="22" t="n">
        <x:v>470</x:v>
      </x:c>
      <x:c r="F2422" s="22" t="n">
        <x:v>39480</x:v>
      </x:c>
      <x:c r="G2422" s="22" t="n">
        <x:f>IF(OR(E2422="",F2422=""),"",E2422*F2422)</x:f>
        <x:v>18555600</x:v>
      </x:c>
      <x:c r="H2422" s="36" t="n">
        <x:v>0.1118</x:v>
      </x:c>
      <x:c r="I2422" s="22" t="n">
        <x:f>IF(G2422="","",IF(ISNUMBER(H2422),G2422,""))</x:f>
        <x:v>18555600</x:v>
      </x:c>
      <x:c r="J2422" s="22" t="n">
        <x:f>IF(I2422="","",I2422*H2422)</x:f>
        <x:v>2074516.0799999998</x:v>
      </x:c>
      <x:c r="K2422" t="str">
        <x:f>IF(G2422="","MISSING OEWS",IF(ISNUMBER(H2422),"MATCHED","MISSING WHARTON"))</x:f>
        <x:v>MATCHED</x:v>
      </x:c>
    </x:row>
    <x:row r="2423">
      <x:c r="A2423" t="str">
        <x:v>44-45</x:v>
      </x:c>
      <x:c r="B2423" t="str">
        <x:v>Retail Trade</x:v>
      </x:c>
      <x:c r="C2423" t="str">
        <x:v>51-3099</x:v>
      </x:c>
      <x:c r="D2423" t="str">
        <x:v>Food Processing Workers, All Other</x:v>
      </x:c>
      <x:c r="E2423" s="22" t="n">
        <x:v>11070</x:v>
      </x:c>
      <x:c r="F2423" s="22" t="n">
        <x:v>40000</x:v>
      </x:c>
      <x:c r="G2423" s="22" t="n">
        <x:f>IF(OR(E2423="",F2423=""),"",E2423*F2423)</x:f>
        <x:v>442800000</x:v>
      </x:c>
      <x:c r="H2423" s="36"/>
      <x:c r="I2423" s="22" t="str">
        <x:f>IF(G2423="","",IF(ISNUMBER(H2423),G2423,""))</x:f>
      </x:c>
      <x:c r="J2423" s="22" t="str">
        <x:f>IF(I2423="","",I2423*H2423)</x:f>
      </x:c>
      <x:c r="K2423" t="str">
        <x:f>IF(G2423="","MISSING OEWS",IF(ISNUMBER(H2423),"MATCHED","MISSING WHARTON"))</x:f>
        <x:v>MISSING WHARTON</x:v>
      </x:c>
    </x:row>
    <x:row r="2424">
      <x:c r="A2424" t="str">
        <x:v>44-45</x:v>
      </x:c>
      <x:c r="B2424" t="str">
        <x:v>Retail Trade</x:v>
      </x:c>
      <x:c r="C2424" t="str">
        <x:v>51-4031</x:v>
      </x:c>
      <x:c r="D2424" t="str">
        <x:v>Cutting, Punching, and Press Machine Setters, Operators, and Tenders, Metal and Plastic</x:v>
      </x:c>
      <x:c r="E2424" s="22" t="n">
        <x:v>90</x:v>
      </x:c>
      <x:c r="F2424" s="22" t="n">
        <x:v>43320</x:v>
      </x:c>
      <x:c r="G2424" s="22" t="n">
        <x:f>IF(OR(E2424="",F2424=""),"",E2424*F2424)</x:f>
        <x:v>3898800</x:v>
      </x:c>
      <x:c r="H2424" s="36" t="n">
        <x:v>0.0297</x:v>
      </x:c>
      <x:c r="I2424" s="22" t="n">
        <x:f>IF(G2424="","",IF(ISNUMBER(H2424),G2424,""))</x:f>
        <x:v>3898800</x:v>
      </x:c>
      <x:c r="J2424" s="22" t="n">
        <x:f>IF(I2424="","",I2424*H2424)</x:f>
        <x:v>115794.36</x:v>
      </x:c>
      <x:c r="K2424" t="str">
        <x:f>IF(G2424="","MISSING OEWS",IF(ISNUMBER(H2424),"MATCHED","MISSING WHARTON"))</x:f>
        <x:v>MATCHED</x:v>
      </x:c>
    </x:row>
    <x:row r="2425">
      <x:c r="A2425" t="str">
        <x:v>44-45</x:v>
      </x:c>
      <x:c r="B2425" t="str">
        <x:v>Retail Trade</x:v>
      </x:c>
      <x:c r="C2425" t="str">
        <x:v>51-4033</x:v>
      </x:c>
      <x:c r="D2425" t="str">
        <x:v>Grinding, Lapping, Polishing, and Buffing Machine Tool Setters, Operators, and Tenders, Metal and Plastic</x:v>
      </x:c>
      <x:c r="E2425" s="22" t="n">
        <x:v>40</x:v>
      </x:c>
      <x:c r="F2425" s="22" t="n">
        <x:v>42290</x:v>
      </x:c>
      <x:c r="G2425" s="22" t="n">
        <x:f>IF(OR(E2425="",F2425=""),"",E2425*F2425)</x:f>
        <x:v>1691600</x:v>
      </x:c>
      <x:c r="H2425" s="36" t="n">
        <x:v>0.0917</x:v>
      </x:c>
      <x:c r="I2425" s="22" t="n">
        <x:f>IF(G2425="","",IF(ISNUMBER(H2425),G2425,""))</x:f>
        <x:v>1691600</x:v>
      </x:c>
      <x:c r="J2425" s="22" t="n">
        <x:f>IF(I2425="","",I2425*H2425)</x:f>
        <x:v>155119.72</x:v>
      </x:c>
      <x:c r="K2425" t="str">
        <x:f>IF(G2425="","MISSING OEWS",IF(ISNUMBER(H2425),"MATCHED","MISSING WHARTON"))</x:f>
        <x:v>MATCHED</x:v>
      </x:c>
    </x:row>
    <x:row r="2426">
      <x:c r="A2426" t="str">
        <x:v>44-45</x:v>
      </x:c>
      <x:c r="B2426" t="str">
        <x:v>Retail Trade</x:v>
      </x:c>
      <x:c r="C2426" t="str">
        <x:v>51-4035</x:v>
      </x:c>
      <x:c r="D2426" t="str">
        <x:v>Milling and Planing Machine Setters, Operators, and Tenders, Metal and Plastic</x:v>
      </x:c>
      <x:c r="E2426" s="22"/>
      <x:c r="F2426" s="22" t="n">
        <x:v>46800</x:v>
      </x:c>
      <x:c r="G2426" s="22" t="str">
        <x:f>IF(OR(E2426="",F2426=""),"",E2426*F2426)</x:f>
      </x:c>
      <x:c r="H2426" s="36" t="n">
        <x:v>0.0633</x:v>
      </x:c>
      <x:c r="I2426" s="22" t="str">
        <x:f>IF(G2426="","",IF(ISNUMBER(H2426),G2426,""))</x:f>
      </x:c>
      <x:c r="J2426" s="22" t="str">
        <x:f>IF(I2426="","",I2426*H2426)</x:f>
      </x:c>
      <x:c r="K2426" t="str">
        <x:f>IF(G2426="","MISSING OEWS",IF(ISNUMBER(H2426),"MATCHED","MISSING WHARTON"))</x:f>
        <x:v>MISSING OEWS</x:v>
      </x:c>
    </x:row>
    <x:row r="2427">
      <x:c r="A2427" t="str">
        <x:v>44-45</x:v>
      </x:c>
      <x:c r="B2427" t="str">
        <x:v>Retail Trade</x:v>
      </x:c>
      <x:c r="C2427" t="str">
        <x:v>51-4041</x:v>
      </x:c>
      <x:c r="D2427" t="str">
        <x:v>Machinists</x:v>
      </x:c>
      <x:c r="E2427" s="22" t="n">
        <x:v>810</x:v>
      </x:c>
      <x:c r="F2427" s="22" t="n">
        <x:v>53160</x:v>
      </x:c>
      <x:c r="G2427" s="22" t="n">
        <x:f>IF(OR(E2427="",F2427=""),"",E2427*F2427)</x:f>
        <x:v>43059600</x:v>
      </x:c>
      <x:c r="H2427" s="36" t="n">
        <x:v>0.0897</x:v>
      </x:c>
      <x:c r="I2427" s="22" t="n">
        <x:f>IF(G2427="","",IF(ISNUMBER(H2427),G2427,""))</x:f>
        <x:v>43059600</x:v>
      </x:c>
      <x:c r="J2427" s="22" t="n">
        <x:f>IF(I2427="","",I2427*H2427)</x:f>
        <x:v>3862446.12</x:v>
      </x:c>
      <x:c r="K2427" t="str">
        <x:f>IF(G2427="","MISSING OEWS",IF(ISNUMBER(H2427),"MATCHED","MISSING WHARTON"))</x:f>
        <x:v>MATCHED</x:v>
      </x:c>
    </x:row>
    <x:row r="2428">
      <x:c r="A2428" t="str">
        <x:v>44-45</x:v>
      </x:c>
      <x:c r="B2428" t="str">
        <x:v>Retail Trade</x:v>
      </x:c>
      <x:c r="C2428" t="str">
        <x:v>51-4072</x:v>
      </x:c>
      <x:c r="D2428" t="str">
        <x:v>Molding, Coremaking, and Casting Machine Setters, Operators, and Tenders, Metal and Plastic</x:v>
      </x:c>
      <x:c r="E2428" s="22"/>
      <x:c r="F2428" s="22" t="n">
        <x:v>56480</x:v>
      </x:c>
      <x:c r="G2428" s="22" t="str">
        <x:f>IF(OR(E2428="",F2428=""),"",E2428*F2428)</x:f>
      </x:c>
      <x:c r="H2428" s="36" t="n">
        <x:v>0.0288</x:v>
      </x:c>
      <x:c r="I2428" s="22" t="str">
        <x:f>IF(G2428="","",IF(ISNUMBER(H2428),G2428,""))</x:f>
      </x:c>
      <x:c r="J2428" s="22" t="str">
        <x:f>IF(I2428="","",I2428*H2428)</x:f>
      </x:c>
      <x:c r="K2428" t="str">
        <x:f>IF(G2428="","MISSING OEWS",IF(ISNUMBER(H2428),"MATCHED","MISSING WHARTON"))</x:f>
        <x:v>MISSING OEWS</x:v>
      </x:c>
    </x:row>
    <x:row r="2429">
      <x:c r="A2429" t="str">
        <x:v>44-45</x:v>
      </x:c>
      <x:c r="B2429" t="str">
        <x:v>Retail Trade</x:v>
      </x:c>
      <x:c r="C2429" t="str">
        <x:v>51-4121</x:v>
      </x:c>
      <x:c r="D2429" t="str">
        <x:v>Welders, Cutters, Solderers, and Brazers</x:v>
      </x:c>
      <x:c r="E2429" s="22" t="n">
        <x:v>1400</x:v>
      </x:c>
      <x:c r="F2429" s="22" t="n">
        <x:v>51170</x:v>
      </x:c>
      <x:c r="G2429" s="22" t="n">
        <x:f>IF(OR(E2429="",F2429=""),"",E2429*F2429)</x:f>
        <x:v>71638000</x:v>
      </x:c>
      <x:c r="H2429" s="36" t="n">
        <x:v>0.0233</x:v>
      </x:c>
      <x:c r="I2429" s="22" t="n">
        <x:f>IF(G2429="","",IF(ISNUMBER(H2429),G2429,""))</x:f>
        <x:v>71638000</x:v>
      </x:c>
      <x:c r="J2429" s="22" t="n">
        <x:f>IF(I2429="","",I2429*H2429)</x:f>
        <x:v>1669165.4000000001</x:v>
      </x:c>
      <x:c r="K2429" t="str">
        <x:f>IF(G2429="","MISSING OEWS",IF(ISNUMBER(H2429),"MATCHED","MISSING WHARTON"))</x:f>
        <x:v>MATCHED</x:v>
      </x:c>
    </x:row>
    <x:row r="2430">
      <x:c r="A2430" t="str">
        <x:v>44-45</x:v>
      </x:c>
      <x:c r="B2430" t="str">
        <x:v>Retail Trade</x:v>
      </x:c>
      <x:c r="C2430" t="str">
        <x:v>51-4122</x:v>
      </x:c>
      <x:c r="D2430" t="str">
        <x:v>Welding, Soldering, and Brazing Machine Setters, Operators, and Tenders</x:v>
      </x:c>
      <x:c r="E2430" s="22"/>
      <x:c r="F2430" s="22" t="n">
        <x:v>57570</x:v>
      </x:c>
      <x:c r="G2430" s="22" t="str">
        <x:f>IF(OR(E2430="",F2430=""),"",E2430*F2430)</x:f>
      </x:c>
      <x:c r="H2430" s="36" t="n">
        <x:v>0.0983</x:v>
      </x:c>
      <x:c r="I2430" s="22" t="str">
        <x:f>IF(G2430="","",IF(ISNUMBER(H2430),G2430,""))</x:f>
      </x:c>
      <x:c r="J2430" s="22" t="str">
        <x:f>IF(I2430="","",I2430*H2430)</x:f>
      </x:c>
      <x:c r="K2430" t="str">
        <x:f>IF(G2430="","MISSING OEWS",IF(ISNUMBER(H2430),"MATCHED","MISSING WHARTON"))</x:f>
        <x:v>MISSING OEWS</x:v>
      </x:c>
    </x:row>
    <x:row r="2431">
      <x:c r="A2431" t="str">
        <x:v>44-45</x:v>
      </x:c>
      <x:c r="B2431" t="str">
        <x:v>Retail Trade</x:v>
      </x:c>
      <x:c r="C2431" t="str">
        <x:v>51-4194</x:v>
      </x:c>
      <x:c r="D2431" t="str">
        <x:v>Tool Grinders, Filers, and Sharpeners</x:v>
      </x:c>
      <x:c r="E2431" s="22" t="n">
        <x:v>60</x:v>
      </x:c>
      <x:c r="F2431" s="22" t="n">
        <x:v>42480</x:v>
      </x:c>
      <x:c r="G2431" s="22" t="n">
        <x:f>IF(OR(E2431="",F2431=""),"",E2431*F2431)</x:f>
        <x:v>2548800</x:v>
      </x:c>
      <x:c r="H2431" s="36" t="n">
        <x:v>0</x:v>
      </x:c>
      <x:c r="I2431" s="22" t="n">
        <x:f>IF(G2431="","",IF(ISNUMBER(H2431),G2431,""))</x:f>
        <x:v>2548800</x:v>
      </x:c>
      <x:c r="J2431" s="22" t="n">
        <x:f>IF(I2431="","",I2431*H2431)</x:f>
        <x:v>0</x:v>
      </x:c>
      <x:c r="K2431" t="str">
        <x:f>IF(G2431="","MISSING OEWS",IF(ISNUMBER(H2431),"MATCHED","MISSING WHARTON"))</x:f>
        <x:v>MATCHED</x:v>
      </x:c>
    </x:row>
    <x:row r="2432">
      <x:c r="A2432" t="str">
        <x:v>44-45</x:v>
      </x:c>
      <x:c r="B2432" t="str">
        <x:v>Retail Trade</x:v>
      </x:c>
      <x:c r="C2432" t="str">
        <x:v>51-4199</x:v>
      </x:c>
      <x:c r="D2432" t="str">
        <x:v>Metal Workers and Plastic Workers, All Other</x:v>
      </x:c>
      <x:c r="E2432" s="22" t="n">
        <x:v>170</x:v>
      </x:c>
      <x:c r="F2432" s="22" t="n">
        <x:v>44010</x:v>
      </x:c>
      <x:c r="G2432" s="22" t="n">
        <x:f>IF(OR(E2432="",F2432=""),"",E2432*F2432)</x:f>
        <x:v>7481700</x:v>
      </x:c>
      <x:c r="H2432" s="36"/>
      <x:c r="I2432" s="22" t="str">
        <x:f>IF(G2432="","",IF(ISNUMBER(H2432),G2432,""))</x:f>
      </x:c>
      <x:c r="J2432" s="22" t="str">
        <x:f>IF(I2432="","",I2432*H2432)</x:f>
      </x:c>
      <x:c r="K2432" t="str">
        <x:f>IF(G2432="","MISSING OEWS",IF(ISNUMBER(H2432),"MATCHED","MISSING WHARTON"))</x:f>
        <x:v>MISSING WHARTON</x:v>
      </x:c>
    </x:row>
    <x:row r="2433">
      <x:c r="A2433" t="str">
        <x:v>44-45</x:v>
      </x:c>
      <x:c r="B2433" t="str">
        <x:v>Retail Trade</x:v>
      </x:c>
      <x:c r="C2433" t="str">
        <x:v>51-5111</x:v>
      </x:c>
      <x:c r="D2433" t="str">
        <x:v>Prepress Technicians and Workers</x:v>
      </x:c>
      <x:c r="E2433" s="22" t="n">
        <x:v>150</x:v>
      </x:c>
      <x:c r="F2433" s="22" t="n">
        <x:v>40280</x:v>
      </x:c>
      <x:c r="G2433" s="22" t="n">
        <x:f>IF(OR(E2433="",F2433=""),"",E2433*F2433)</x:f>
        <x:v>6042000</x:v>
      </x:c>
      <x:c r="H2433" s="36" t="n">
        <x:v>0.42</x:v>
      </x:c>
      <x:c r="I2433" s="22" t="n">
        <x:f>IF(G2433="","",IF(ISNUMBER(H2433),G2433,""))</x:f>
        <x:v>6042000</x:v>
      </x:c>
      <x:c r="J2433" s="22" t="n">
        <x:f>IF(I2433="","",I2433*H2433)</x:f>
        <x:v>2537640</x:v>
      </x:c>
      <x:c r="K2433" t="str">
        <x:f>IF(G2433="","MISSING OEWS",IF(ISNUMBER(H2433),"MATCHED","MISSING WHARTON"))</x:f>
        <x:v>MATCHED</x:v>
      </x:c>
    </x:row>
    <x:row r="2434">
      <x:c r="A2434" t="str">
        <x:v>44-45</x:v>
      </x:c>
      <x:c r="B2434" t="str">
        <x:v>Retail Trade</x:v>
      </x:c>
      <x:c r="C2434" t="str">
        <x:v>51-5112</x:v>
      </x:c>
      <x:c r="D2434" t="str">
        <x:v>Printing Press Operators</x:v>
      </x:c>
      <x:c r="E2434" s="22" t="n">
        <x:v>3420</x:v>
      </x:c>
      <x:c r="F2434" s="22" t="n">
        <x:v>39300</x:v>
      </x:c>
      <x:c r="G2434" s="22" t="n">
        <x:f>IF(OR(E2434="",F2434=""),"",E2434*F2434)</x:f>
        <x:v>134406000</x:v>
      </x:c>
      <x:c r="H2434" s="36" t="n">
        <x:v>0.3348</x:v>
      </x:c>
      <x:c r="I2434" s="22" t="n">
        <x:f>IF(G2434="","",IF(ISNUMBER(H2434),G2434,""))</x:f>
        <x:v>134406000</x:v>
      </x:c>
      <x:c r="J2434" s="22" t="n">
        <x:f>IF(I2434="","",I2434*H2434)</x:f>
        <x:v>44999128.8</x:v>
      </x:c>
      <x:c r="K2434" t="str">
        <x:f>IF(G2434="","MISSING OEWS",IF(ISNUMBER(H2434),"MATCHED","MISSING WHARTON"))</x:f>
        <x:v>MATCHED</x:v>
      </x:c>
    </x:row>
    <x:row r="2435">
      <x:c r="A2435" t="str">
        <x:v>44-45</x:v>
      </x:c>
      <x:c r="B2435" t="str">
        <x:v>Retail Trade</x:v>
      </x:c>
      <x:c r="C2435" t="str">
        <x:v>51-6011</x:v>
      </x:c>
      <x:c r="D2435" t="str">
        <x:v>Laundry and Dry-Cleaning Workers</x:v>
      </x:c>
      <x:c r="E2435" s="22"/>
      <x:c r="F2435" s="22" t="n">
        <x:v>24570</x:v>
      </x:c>
      <x:c r="G2435" s="22" t="str">
        <x:f>IF(OR(E2435="",F2435=""),"",E2435*F2435)</x:f>
      </x:c>
      <x:c r="H2435" s="36" t="n">
        <x:v>0</x:v>
      </x:c>
      <x:c r="I2435" s="22" t="str">
        <x:f>IF(G2435="","",IF(ISNUMBER(H2435),G2435,""))</x:f>
      </x:c>
      <x:c r="J2435" s="22" t="str">
        <x:f>IF(I2435="","",I2435*H2435)</x:f>
      </x:c>
      <x:c r="K2435" t="str">
        <x:f>IF(G2435="","MISSING OEWS",IF(ISNUMBER(H2435),"MATCHED","MISSING WHARTON"))</x:f>
        <x:v>MISSING OEWS</x:v>
      </x:c>
    </x:row>
    <x:row r="2436">
      <x:c r="A2436" t="str">
        <x:v>44-45</x:v>
      </x:c>
      <x:c r="B2436" t="str">
        <x:v>Retail Trade</x:v>
      </x:c>
      <x:c r="C2436" t="str">
        <x:v>51-6021</x:v>
      </x:c>
      <x:c r="D2436" t="str">
        <x:v>Pressers, Textile, Garment, and Related Materials</x:v>
      </x:c>
      <x:c r="E2436" s="22" t="n">
        <x:v>280</x:v>
      </x:c>
      <x:c r="F2436" s="22" t="n">
        <x:v>33150</x:v>
      </x:c>
      <x:c r="G2436" s="22" t="n">
        <x:f>IF(OR(E2436="",F2436=""),"",E2436*F2436)</x:f>
        <x:v>9282000</x:v>
      </x:c>
      <x:c r="H2436" s="36" t="n">
        <x:v>0</x:v>
      </x:c>
      <x:c r="I2436" s="22" t="n">
        <x:f>IF(G2436="","",IF(ISNUMBER(H2436),G2436,""))</x:f>
        <x:v>9282000</x:v>
      </x:c>
      <x:c r="J2436" s="22" t="n">
        <x:f>IF(I2436="","",I2436*H2436)</x:f>
        <x:v>0</x:v>
      </x:c>
      <x:c r="K2436" t="str">
        <x:f>IF(G2436="","MISSING OEWS",IF(ISNUMBER(H2436),"MATCHED","MISSING WHARTON"))</x:f>
        <x:v>MATCHED</x:v>
      </x:c>
    </x:row>
    <x:row r="2437">
      <x:c r="A2437" t="str">
        <x:v>44-45</x:v>
      </x:c>
      <x:c r="B2437" t="str">
        <x:v>Retail Trade</x:v>
      </x:c>
      <x:c r="C2437" t="str">
        <x:v>51-6031</x:v>
      </x:c>
      <x:c r="D2437" t="str">
        <x:v>Sewing Machine Operators</x:v>
      </x:c>
      <x:c r="E2437" s="22" t="n">
        <x:v>7730</x:v>
      </x:c>
      <x:c r="F2437" s="22" t="n">
        <x:v>36850</x:v>
      </x:c>
      <x:c r="G2437" s="22" t="n">
        <x:f>IF(OR(E2437="",F2437=""),"",E2437*F2437)</x:f>
        <x:v>284850500</x:v>
      </x:c>
      <x:c r="H2437" s="36" t="n">
        <x:v>0.0365</x:v>
      </x:c>
      <x:c r="I2437" s="22" t="n">
        <x:f>IF(G2437="","",IF(ISNUMBER(H2437),G2437,""))</x:f>
        <x:v>284850500</x:v>
      </x:c>
      <x:c r="J2437" s="22" t="n">
        <x:f>IF(I2437="","",I2437*H2437)</x:f>
        <x:v>10397043.25</x:v>
      </x:c>
      <x:c r="K2437" t="str">
        <x:f>IF(G2437="","MISSING OEWS",IF(ISNUMBER(H2437),"MATCHED","MISSING WHARTON"))</x:f>
        <x:v>MATCHED</x:v>
      </x:c>
    </x:row>
    <x:row r="2438">
      <x:c r="A2438" t="str">
        <x:v>44-45</x:v>
      </x:c>
      <x:c r="B2438" t="str">
        <x:v>Retail Trade</x:v>
      </x:c>
      <x:c r="C2438" t="str">
        <x:v>51-6041</x:v>
      </x:c>
      <x:c r="D2438" t="str">
        <x:v>Shoe and Leather Workers and Repairers</x:v>
      </x:c>
      <x:c r="E2438" s="22" t="n">
        <x:v>490</x:v>
      </x:c>
      <x:c r="F2438" s="22" t="n">
        <x:v>43130</x:v>
      </x:c>
      <x:c r="G2438" s="22" t="n">
        <x:f>IF(OR(E2438="",F2438=""),"",E2438*F2438)</x:f>
        <x:v>21133700</x:v>
      </x:c>
      <x:c r="H2438" s="36" t="n">
        <x:v>0</x:v>
      </x:c>
      <x:c r="I2438" s="22" t="n">
        <x:f>IF(G2438="","",IF(ISNUMBER(H2438),G2438,""))</x:f>
        <x:v>21133700</x:v>
      </x:c>
      <x:c r="J2438" s="22" t="n">
        <x:f>IF(I2438="","",I2438*H2438)</x:f>
        <x:v>0</x:v>
      </x:c>
      <x:c r="K2438" t="str">
        <x:f>IF(G2438="","MISSING OEWS",IF(ISNUMBER(H2438),"MATCHED","MISSING WHARTON"))</x:f>
        <x:v>MATCHED</x:v>
      </x:c>
    </x:row>
    <x:row r="2439">
      <x:c r="A2439" t="str">
        <x:v>44-45</x:v>
      </x:c>
      <x:c r="B2439" t="str">
        <x:v>Retail Trade</x:v>
      </x:c>
      <x:c r="C2439" t="str">
        <x:v>51-6051</x:v>
      </x:c>
      <x:c r="D2439" t="str">
        <x:v>Sewers, Hand</x:v>
      </x:c>
      <x:c r="E2439" s="22" t="n">
        <x:v>540</x:v>
      </x:c>
      <x:c r="F2439" s="22" t="n">
        <x:v>38200</x:v>
      </x:c>
      <x:c r="G2439" s="22" t="n">
        <x:f>IF(OR(E2439="",F2439=""),"",E2439*F2439)</x:f>
        <x:v>20628000</x:v>
      </x:c>
      <x:c r="H2439" s="36" t="n">
        <x:v>0</x:v>
      </x:c>
      <x:c r="I2439" s="22" t="n">
        <x:f>IF(G2439="","",IF(ISNUMBER(H2439),G2439,""))</x:f>
        <x:v>20628000</x:v>
      </x:c>
      <x:c r="J2439" s="22" t="n">
        <x:f>IF(I2439="","",I2439*H2439)</x:f>
        <x:v>0</x:v>
      </x:c>
      <x:c r="K2439" t="str">
        <x:f>IF(G2439="","MISSING OEWS",IF(ISNUMBER(H2439),"MATCHED","MISSING WHARTON"))</x:f>
        <x:v>MATCHED</x:v>
      </x:c>
    </x:row>
    <x:row r="2440">
      <x:c r="A2440" t="str">
        <x:v>44-45</x:v>
      </x:c>
      <x:c r="B2440" t="str">
        <x:v>Retail Trade</x:v>
      </x:c>
      <x:c r="C2440" t="str">
        <x:v>51-6052</x:v>
      </x:c>
      <x:c r="D2440" t="str">
        <x:v>Tailors, Dressmakers, and Custom Sewers</x:v>
      </x:c>
      <x:c r="E2440" s="22" t="n">
        <x:v>5700</x:v>
      </x:c>
      <x:c r="F2440" s="22" t="n">
        <x:v>46960</x:v>
      </x:c>
      <x:c r="G2440" s="22" t="n">
        <x:f>IF(OR(E2440="",F2440=""),"",E2440*F2440)</x:f>
        <x:v>267672000</x:v>
      </x:c>
      <x:c r="H2440" s="36" t="n">
        <x:v>0.0432</x:v>
      </x:c>
      <x:c r="I2440" s="22" t="n">
        <x:f>IF(G2440="","",IF(ISNUMBER(H2440),G2440,""))</x:f>
        <x:v>267672000</x:v>
      </x:c>
      <x:c r="J2440" s="22" t="n">
        <x:f>IF(I2440="","",I2440*H2440)</x:f>
        <x:v>11563430.4</x:v>
      </x:c>
      <x:c r="K2440" t="str">
        <x:f>IF(G2440="","MISSING OEWS",IF(ISNUMBER(H2440),"MATCHED","MISSING WHARTON"))</x:f>
        <x:v>MATCHED</x:v>
      </x:c>
    </x:row>
    <x:row r="2441">
      <x:c r="A2441" t="str">
        <x:v>44-45</x:v>
      </x:c>
      <x:c r="B2441" t="str">
        <x:v>Retail Trade</x:v>
      </x:c>
      <x:c r="C2441" t="str">
        <x:v>51-6062</x:v>
      </x:c>
      <x:c r="D2441" t="str">
        <x:v>Textile Cutting Machine Setters, Operators, and Tenders</x:v>
      </x:c>
      <x:c r="E2441" s="22" t="n">
        <x:v>280</x:v>
      </x:c>
      <x:c r="F2441" s="22" t="n">
        <x:v>41540</x:v>
      </x:c>
      <x:c r="G2441" s="22" t="n">
        <x:f>IF(OR(E2441="",F2441=""),"",E2441*F2441)</x:f>
        <x:v>11631200</x:v>
      </x:c>
      <x:c r="H2441" s="36" t="n">
        <x:v>0.1056</x:v>
      </x:c>
      <x:c r="I2441" s="22" t="n">
        <x:f>IF(G2441="","",IF(ISNUMBER(H2441),G2441,""))</x:f>
        <x:v>11631200</x:v>
      </x:c>
      <x:c r="J2441" s="22" t="n">
        <x:f>IF(I2441="","",I2441*H2441)</x:f>
        <x:v>1228254.72</x:v>
      </x:c>
      <x:c r="K2441" t="str">
        <x:f>IF(G2441="","MISSING OEWS",IF(ISNUMBER(H2441),"MATCHED","MISSING WHARTON"))</x:f>
        <x:v>MATCHED</x:v>
      </x:c>
    </x:row>
    <x:row r="2442">
      <x:c r="A2442" t="str">
        <x:v>44-45</x:v>
      </x:c>
      <x:c r="B2442" t="str">
        <x:v>Retail Trade</x:v>
      </x:c>
      <x:c r="C2442" t="str">
        <x:v>51-6063</x:v>
      </x:c>
      <x:c r="D2442" t="str">
        <x:v>Textile Knitting and Weaving Machine Setters, Operators, and Tenders</x:v>
      </x:c>
      <x:c r="E2442" s="22" t="n">
        <x:v>40</x:v>
      </x:c>
      <x:c r="F2442" s="22" t="n">
        <x:v>36420</x:v>
      </x:c>
      <x:c r="G2442" s="22" t="n">
        <x:f>IF(OR(E2442="",F2442=""),"",E2442*F2442)</x:f>
        <x:v>1456800</x:v>
      </x:c>
      <x:c r="H2442" s="36" t="n">
        <x:v>0.13</x:v>
      </x:c>
      <x:c r="I2442" s="22" t="n">
        <x:f>IF(G2442="","",IF(ISNUMBER(H2442),G2442,""))</x:f>
        <x:v>1456800</x:v>
      </x:c>
      <x:c r="J2442" s="22" t="n">
        <x:f>IF(I2442="","",I2442*H2442)</x:f>
        <x:v>189384</x:v>
      </x:c>
      <x:c r="K2442" t="str">
        <x:f>IF(G2442="","MISSING OEWS",IF(ISNUMBER(H2442),"MATCHED","MISSING WHARTON"))</x:f>
        <x:v>MATCHED</x:v>
      </x:c>
    </x:row>
    <x:row r="2443">
      <x:c r="A2443" t="str">
        <x:v>44-45</x:v>
      </x:c>
      <x:c r="B2443" t="str">
        <x:v>Retail Trade</x:v>
      </x:c>
      <x:c r="C2443" t="str">
        <x:v>51-6092</x:v>
      </x:c>
      <x:c r="D2443" t="str">
        <x:v>Fabric and Apparel Patternmakers</x:v>
      </x:c>
      <x:c r="E2443" s="22" t="n">
        <x:v>430</x:v>
      </x:c>
      <x:c r="F2443" s="22" t="n">
        <x:v>57490</x:v>
      </x:c>
      <x:c r="G2443" s="22" t="n">
        <x:f>IF(OR(E2443="",F2443=""),"",E2443*F2443)</x:f>
        <x:v>24720700</x:v>
      </x:c>
      <x:c r="H2443" s="36" t="n">
        <x:v>0.1625</x:v>
      </x:c>
      <x:c r="I2443" s="22" t="n">
        <x:f>IF(G2443="","",IF(ISNUMBER(H2443),G2443,""))</x:f>
        <x:v>24720700</x:v>
      </x:c>
      <x:c r="J2443" s="22" t="n">
        <x:f>IF(I2443="","",I2443*H2443)</x:f>
        <x:v>4017113.75</x:v>
      </x:c>
      <x:c r="K2443" t="str">
        <x:f>IF(G2443="","MISSING OEWS",IF(ISNUMBER(H2443),"MATCHED","MISSING WHARTON"))</x:f>
        <x:v>MATCHED</x:v>
      </x:c>
    </x:row>
    <x:row r="2444">
      <x:c r="A2444" t="str">
        <x:v>44-45</x:v>
      </x:c>
      <x:c r="B2444" t="str">
        <x:v>Retail Trade</x:v>
      </x:c>
      <x:c r="C2444" t="str">
        <x:v>51-6093</x:v>
      </x:c>
      <x:c r="D2444" t="str">
        <x:v>Upholsterers</x:v>
      </x:c>
      <x:c r="E2444" s="22" t="n">
        <x:v>710</x:v>
      </x:c>
      <x:c r="F2444" s="22" t="n">
        <x:v>50520</x:v>
      </x:c>
      <x:c r="G2444" s="22" t="n">
        <x:f>IF(OR(E2444="",F2444=""),"",E2444*F2444)</x:f>
        <x:v>35869200</x:v>
      </x:c>
      <x:c r="H2444" s="36" t="n">
        <x:v>0.0432</x:v>
      </x:c>
      <x:c r="I2444" s="22" t="n">
        <x:f>IF(G2444="","",IF(ISNUMBER(H2444),G2444,""))</x:f>
        <x:v>35869200</x:v>
      </x:c>
      <x:c r="J2444" s="22" t="n">
        <x:f>IF(I2444="","",I2444*H2444)</x:f>
        <x:v>1549549.4400000002</x:v>
      </x:c>
      <x:c r="K2444" t="str">
        <x:f>IF(G2444="","MISSING OEWS",IF(ISNUMBER(H2444),"MATCHED","MISSING WHARTON"))</x:f>
        <x:v>MATCHED</x:v>
      </x:c>
    </x:row>
    <x:row r="2445">
      <x:c r="A2445" t="str">
        <x:v>44-45</x:v>
      </x:c>
      <x:c r="B2445" t="str">
        <x:v>Retail Trade</x:v>
      </x:c>
      <x:c r="C2445" t="str">
        <x:v>51-6099</x:v>
      </x:c>
      <x:c r="D2445" t="str">
        <x:v>Textile, Apparel, and Furnishings Workers, All Other</x:v>
      </x:c>
      <x:c r="E2445" s="22" t="n">
        <x:v>980</x:v>
      </x:c>
      <x:c r="F2445" s="22" t="n">
        <x:v>37210</x:v>
      </x:c>
      <x:c r="G2445" s="22" t="n">
        <x:f>IF(OR(E2445="",F2445=""),"",E2445*F2445)</x:f>
        <x:v>36465800</x:v>
      </x:c>
      <x:c r="H2445" s="36"/>
      <x:c r="I2445" s="22" t="str">
        <x:f>IF(G2445="","",IF(ISNUMBER(H2445),G2445,""))</x:f>
      </x:c>
      <x:c r="J2445" s="22" t="str">
        <x:f>IF(I2445="","",I2445*H2445)</x:f>
      </x:c>
      <x:c r="K2445" t="str">
        <x:f>IF(G2445="","MISSING OEWS",IF(ISNUMBER(H2445),"MATCHED","MISSING WHARTON"))</x:f>
        <x:v>MISSING WHARTON</x:v>
      </x:c>
    </x:row>
    <x:row r="2446">
      <x:c r="A2446" t="str">
        <x:v>44-45</x:v>
      </x:c>
      <x:c r="B2446" t="str">
        <x:v>Retail Trade</x:v>
      </x:c>
      <x:c r="C2446" t="str">
        <x:v>51-7011</x:v>
      </x:c>
      <x:c r="D2446" t="str">
        <x:v>Cabinetmakers and Bench Carpenters</x:v>
      </x:c>
      <x:c r="E2446" s="22" t="n">
        <x:v>1900</x:v>
      </x:c>
      <x:c r="F2446" s="22" t="n">
        <x:v>52060</x:v>
      </x:c>
      <x:c r="G2446" s="22" t="n">
        <x:f>IF(OR(E2446="",F2446=""),"",E2446*F2446)</x:f>
        <x:v>98914000</x:v>
      </x:c>
      <x:c r="H2446" s="36" t="n">
        <x:v>0.13</x:v>
      </x:c>
      <x:c r="I2446" s="22" t="n">
        <x:f>IF(G2446="","",IF(ISNUMBER(H2446),G2446,""))</x:f>
        <x:v>98914000</x:v>
      </x:c>
      <x:c r="J2446" s="22" t="n">
        <x:f>IF(I2446="","",I2446*H2446)</x:f>
        <x:v>12858820</x:v>
      </x:c>
      <x:c r="K2446" t="str">
        <x:f>IF(G2446="","MISSING OEWS",IF(ISNUMBER(H2446),"MATCHED","MISSING WHARTON"))</x:f>
        <x:v>MATCHED</x:v>
      </x:c>
    </x:row>
    <x:row r="2447">
      <x:c r="A2447" t="str">
        <x:v>44-45</x:v>
      </x:c>
      <x:c r="B2447" t="str">
        <x:v>Retail Trade</x:v>
      </x:c>
      <x:c r="C2447" t="str">
        <x:v>51-7021</x:v>
      </x:c>
      <x:c r="D2447" t="str">
        <x:v>Furniture Finishers</x:v>
      </x:c>
      <x:c r="E2447" s="22" t="n">
        <x:v>870</x:v>
      </x:c>
      <x:c r="F2447" s="22" t="n">
        <x:v>47080</x:v>
      </x:c>
      <x:c r="G2447" s="22" t="n">
        <x:f>IF(OR(E2447="",F2447=""),"",E2447*F2447)</x:f>
        <x:v>40959600</x:v>
      </x:c>
      <x:c r="H2447" s="36" t="n">
        <x:v>0</x:v>
      </x:c>
      <x:c r="I2447" s="22" t="n">
        <x:f>IF(G2447="","",IF(ISNUMBER(H2447),G2447,""))</x:f>
        <x:v>40959600</x:v>
      </x:c>
      <x:c r="J2447" s="22" t="n">
        <x:f>IF(I2447="","",I2447*H2447)</x:f>
        <x:v>0</x:v>
      </x:c>
      <x:c r="K2447" t="str">
        <x:f>IF(G2447="","MISSING OEWS",IF(ISNUMBER(H2447),"MATCHED","MISSING WHARTON"))</x:f>
        <x:v>MATCHED</x:v>
      </x:c>
    </x:row>
    <x:row r="2448">
      <x:c r="A2448" t="str">
        <x:v>44-45</x:v>
      </x:c>
      <x:c r="B2448" t="str">
        <x:v>Retail Trade</x:v>
      </x:c>
      <x:c r="C2448" t="str">
        <x:v>51-7041</x:v>
      </x:c>
      <x:c r="D2448" t="str">
        <x:v>Sawing Machine Setters, Operators, and Tenders, Wood</x:v>
      </x:c>
      <x:c r="E2448" s="22" t="n">
        <x:v>1350</x:v>
      </x:c>
      <x:c r="F2448" s="22" t="n">
        <x:v>48990</x:v>
      </x:c>
      <x:c r="G2448" s="22" t="n">
        <x:f>IF(OR(E2448="",F2448=""),"",E2448*F2448)</x:f>
        <x:v>66136500</x:v>
      </x:c>
      <x:c r="H2448" s="36" t="n">
        <x:v>0</x:v>
      </x:c>
      <x:c r="I2448" s="22" t="n">
        <x:f>IF(G2448="","",IF(ISNUMBER(H2448),G2448,""))</x:f>
        <x:v>66136500</x:v>
      </x:c>
      <x:c r="J2448" s="22" t="n">
        <x:f>IF(I2448="","",I2448*H2448)</x:f>
        <x:v>0</x:v>
      </x:c>
      <x:c r="K2448" t="str">
        <x:f>IF(G2448="","MISSING OEWS",IF(ISNUMBER(H2448),"MATCHED","MISSING WHARTON"))</x:f>
        <x:v>MATCHED</x:v>
      </x:c>
    </x:row>
    <x:row r="2449">
      <x:c r="A2449" t="str">
        <x:v>44-45</x:v>
      </x:c>
      <x:c r="B2449" t="str">
        <x:v>Retail Trade</x:v>
      </x:c>
      <x:c r="C2449" t="str">
        <x:v>51-7042</x:v>
      </x:c>
      <x:c r="D2449" t="str">
        <x:v>Woodworking Machine Setters, Operators, and Tenders, Except Sawing</x:v>
      </x:c>
      <x:c r="E2449" s="22" t="n">
        <x:v>480</x:v>
      </x:c>
      <x:c r="F2449" s="22" t="n">
        <x:v>42790</x:v>
      </x:c>
      <x:c r="G2449" s="22" t="n">
        <x:f>IF(OR(E2449="",F2449=""),"",E2449*F2449)</x:f>
        <x:v>20539200</x:v>
      </x:c>
      <x:c r="H2449" s="36" t="n">
        <x:v>0.0365</x:v>
      </x:c>
      <x:c r="I2449" s="22" t="n">
        <x:f>IF(G2449="","",IF(ISNUMBER(H2449),G2449,""))</x:f>
        <x:v>20539200</x:v>
      </x:c>
      <x:c r="J2449" s="22" t="n">
        <x:f>IF(I2449="","",I2449*H2449)</x:f>
        <x:v>749680.7999999999</x:v>
      </x:c>
      <x:c r="K2449" t="str">
        <x:f>IF(G2449="","MISSING OEWS",IF(ISNUMBER(H2449),"MATCHED","MISSING WHARTON"))</x:f>
        <x:v>MATCHED</x:v>
      </x:c>
    </x:row>
    <x:row r="2450">
      <x:c r="A2450" t="str">
        <x:v>44-45</x:v>
      </x:c>
      <x:c r="B2450" t="str">
        <x:v>Retail Trade</x:v>
      </x:c>
      <x:c r="C2450" t="str">
        <x:v>51-7099</x:v>
      </x:c>
      <x:c r="D2450" t="str">
        <x:v>Woodworkers, All Other</x:v>
      </x:c>
      <x:c r="E2450" s="22" t="n">
        <x:v>250</x:v>
      </x:c>
      <x:c r="F2450" s="22" t="n">
        <x:v>41550</x:v>
      </x:c>
      <x:c r="G2450" s="22" t="n">
        <x:f>IF(OR(E2450="",F2450=""),"",E2450*F2450)</x:f>
        <x:v>10387500</x:v>
      </x:c>
      <x:c r="H2450" s="36"/>
      <x:c r="I2450" s="22" t="str">
        <x:f>IF(G2450="","",IF(ISNUMBER(H2450),G2450,""))</x:f>
      </x:c>
      <x:c r="J2450" s="22" t="str">
        <x:f>IF(I2450="","",I2450*H2450)</x:f>
      </x:c>
      <x:c r="K2450" t="str">
        <x:f>IF(G2450="","MISSING OEWS",IF(ISNUMBER(H2450),"MATCHED","MISSING WHARTON"))</x:f>
        <x:v>MISSING WHARTON</x:v>
      </x:c>
    </x:row>
    <x:row r="2451">
      <x:c r="A2451" t="str">
        <x:v>44-45</x:v>
      </x:c>
      <x:c r="B2451" t="str">
        <x:v>Retail Trade</x:v>
      </x:c>
      <x:c r="C2451" t="str">
        <x:v>51-8093</x:v>
      </x:c>
      <x:c r="D2451" t="str">
        <x:v>Petroleum Pump System Operators, Refinery Operators, and Gaugers</x:v>
      </x:c>
      <x:c r="E2451" s="22" t="n">
        <x:v>110</x:v>
      </x:c>
      <x:c r="F2451" s="22" t="n">
        <x:v>70340</x:v>
      </x:c>
      <x:c r="G2451" s="22" t="n">
        <x:f>IF(OR(E2451="",F2451=""),"",E2451*F2451)</x:f>
        <x:v>7737400</x:v>
      </x:c>
      <x:c r="H2451" s="36" t="n">
        <x:v>0.1583</x:v>
      </x:c>
      <x:c r="I2451" s="22" t="n">
        <x:f>IF(G2451="","",IF(ISNUMBER(H2451),G2451,""))</x:f>
        <x:v>7737400</x:v>
      </x:c>
      <x:c r="J2451" s="22" t="n">
        <x:f>IF(I2451="","",I2451*H2451)</x:f>
        <x:v>1224830.42</x:v>
      </x:c>
      <x:c r="K2451" t="str">
        <x:f>IF(G2451="","MISSING OEWS",IF(ISNUMBER(H2451),"MATCHED","MISSING WHARTON"))</x:f>
        <x:v>MATCHED</x:v>
      </x:c>
    </x:row>
    <x:row r="2452">
      <x:c r="A2452" t="str">
        <x:v>44-45</x:v>
      </x:c>
      <x:c r="B2452" t="str">
        <x:v>Retail Trade</x:v>
      </x:c>
      <x:c r="C2452" t="str">
        <x:v>51-9011</x:v>
      </x:c>
      <x:c r="D2452" t="str">
        <x:v>Chemical Equipment Operators and Tenders</x:v>
      </x:c>
      <x:c r="E2452" s="22" t="n">
        <x:v>60</x:v>
      </x:c>
      <x:c r="F2452" s="22" t="n">
        <x:v>47390</x:v>
      </x:c>
      <x:c r="G2452" s="22" t="n">
        <x:f>IF(OR(E2452="",F2452=""),"",E2452*F2452)</x:f>
        <x:v>2843400</x:v>
      </x:c>
      <x:c r="H2452" s="36" t="n">
        <x:v>0.113</x:v>
      </x:c>
      <x:c r="I2452" s="22" t="n">
        <x:f>IF(G2452="","",IF(ISNUMBER(H2452),G2452,""))</x:f>
        <x:v>2843400</x:v>
      </x:c>
      <x:c r="J2452" s="22" t="n">
        <x:f>IF(I2452="","",I2452*H2452)</x:f>
        <x:v>321304.2</x:v>
      </x:c>
      <x:c r="K2452" t="str">
        <x:f>IF(G2452="","MISSING OEWS",IF(ISNUMBER(H2452),"MATCHED","MISSING WHARTON"))</x:f>
        <x:v>MATCHED</x:v>
      </x:c>
    </x:row>
    <x:row r="2453">
      <x:c r="A2453" t="str">
        <x:v>44-45</x:v>
      </x:c>
      <x:c r="B2453" t="str">
        <x:v>Retail Trade</x:v>
      </x:c>
      <x:c r="C2453" t="str">
        <x:v>51-9012</x:v>
      </x:c>
      <x:c r="D2453" t="str">
        <x:v>Separating, Filtering, Clarifying, Precipitating, and Still Machine Setters, Operators, and Tenders</x:v>
      </x:c>
      <x:c r="E2453" s="22" t="n">
        <x:v>480</x:v>
      </x:c>
      <x:c r="F2453" s="22" t="n">
        <x:v>55730</x:v>
      </x:c>
      <x:c r="G2453" s="22" t="n">
        <x:f>IF(OR(E2453="",F2453=""),"",E2453*F2453)</x:f>
        <x:v>26750400</x:v>
      </x:c>
      <x:c r="H2453" s="36" t="n">
        <x:v>0.0452</x:v>
      </x:c>
      <x:c r="I2453" s="22" t="n">
        <x:f>IF(G2453="","",IF(ISNUMBER(H2453),G2453,""))</x:f>
        <x:v>26750400</x:v>
      </x:c>
      <x:c r="J2453" s="22" t="n">
        <x:f>IF(I2453="","",I2453*H2453)</x:f>
        <x:v>1209118.0799999998</x:v>
      </x:c>
      <x:c r="K2453" t="str">
        <x:f>IF(G2453="","MISSING OEWS",IF(ISNUMBER(H2453),"MATCHED","MISSING WHARTON"))</x:f>
        <x:v>MATCHED</x:v>
      </x:c>
    </x:row>
    <x:row r="2454">
      <x:c r="A2454" t="str">
        <x:v>44-45</x:v>
      </x:c>
      <x:c r="B2454" t="str">
        <x:v>Retail Trade</x:v>
      </x:c>
      <x:c r="C2454" t="str">
        <x:v>51-9021</x:v>
      </x:c>
      <x:c r="D2454" t="str">
        <x:v>Crushing, Grinding, and Polishing Machine Setters, Operators, and Tenders</x:v>
      </x:c>
      <x:c r="E2454" s="22" t="n">
        <x:v>410</x:v>
      </x:c>
      <x:c r="F2454" s="22" t="n">
        <x:v>45120</x:v>
      </x:c>
      <x:c r="G2454" s="22" t="n">
        <x:f>IF(OR(E2454="",F2454=""),"",E2454*F2454)</x:f>
        <x:v>18499200</x:v>
      </x:c>
      <x:c r="H2454" s="36" t="n">
        <x:v>0.0864</x:v>
      </x:c>
      <x:c r="I2454" s="22" t="n">
        <x:f>IF(G2454="","",IF(ISNUMBER(H2454),G2454,""))</x:f>
        <x:v>18499200</x:v>
      </x:c>
      <x:c r="J2454" s="22" t="n">
        <x:f>IF(I2454="","",I2454*H2454)</x:f>
        <x:v>1598330.8800000001</x:v>
      </x:c>
      <x:c r="K2454" t="str">
        <x:f>IF(G2454="","MISSING OEWS",IF(ISNUMBER(H2454),"MATCHED","MISSING WHARTON"))</x:f>
        <x:v>MATCHED</x:v>
      </x:c>
    </x:row>
    <x:row r="2455">
      <x:c r="A2455" t="str">
        <x:v>44-45</x:v>
      </x:c>
      <x:c r="B2455" t="str">
        <x:v>Retail Trade</x:v>
      </x:c>
      <x:c r="C2455" t="str">
        <x:v>51-9022</x:v>
      </x:c>
      <x:c r="D2455" t="str">
        <x:v>Grinding and Polishing Workers, Hand</x:v>
      </x:c>
      <x:c r="E2455" s="22"/>
      <x:c r="F2455" s="22" t="n">
        <x:v>39690</x:v>
      </x:c>
      <x:c r="G2455" s="22" t="str">
        <x:f>IF(OR(E2455="",F2455=""),"",E2455*F2455)</x:f>
      </x:c>
      <x:c r="H2455" s="36" t="n">
        <x:v>0.0475</x:v>
      </x:c>
      <x:c r="I2455" s="22" t="str">
        <x:f>IF(G2455="","",IF(ISNUMBER(H2455),G2455,""))</x:f>
      </x:c>
      <x:c r="J2455" s="22" t="str">
        <x:f>IF(I2455="","",I2455*H2455)</x:f>
      </x:c>
      <x:c r="K2455" t="str">
        <x:f>IF(G2455="","MISSING OEWS",IF(ISNUMBER(H2455),"MATCHED","MISSING WHARTON"))</x:f>
        <x:v>MISSING OEWS</x:v>
      </x:c>
    </x:row>
    <x:row r="2456">
      <x:c r="A2456" t="str">
        <x:v>44-45</x:v>
      </x:c>
      <x:c r="B2456" t="str">
        <x:v>Retail Trade</x:v>
      </x:c>
      <x:c r="C2456" t="str">
        <x:v>51-9023</x:v>
      </x:c>
      <x:c r="D2456" t="str">
        <x:v>Mixing and Blending Machine Setters, Operators, and Tenders</x:v>
      </x:c>
      <x:c r="E2456" s="22" t="n">
        <x:v>920</x:v>
      </x:c>
      <x:c r="F2456" s="22" t="n">
        <x:v>44140</x:v>
      </x:c>
      <x:c r="G2456" s="22" t="n">
        <x:f>IF(OR(E2456="",F2456=""),"",E2456*F2456)</x:f>
        <x:v>40608800</x:v>
      </x:c>
      <x:c r="H2456" s="36" t="n">
        <x:v>0.1026</x:v>
      </x:c>
      <x:c r="I2456" s="22" t="n">
        <x:f>IF(G2456="","",IF(ISNUMBER(H2456),G2456,""))</x:f>
        <x:v>40608800</x:v>
      </x:c>
      <x:c r="J2456" s="22" t="n">
        <x:f>IF(I2456="","",I2456*H2456)</x:f>
        <x:v>4166462.88</x:v>
      </x:c>
      <x:c r="K2456" t="str">
        <x:f>IF(G2456="","MISSING OEWS",IF(ISNUMBER(H2456),"MATCHED","MISSING WHARTON"))</x:f>
        <x:v>MATCHED</x:v>
      </x:c>
    </x:row>
    <x:row r="2457">
      <x:c r="A2457" t="str">
        <x:v>44-45</x:v>
      </x:c>
      <x:c r="B2457" t="str">
        <x:v>Retail Trade</x:v>
      </x:c>
      <x:c r="C2457" t="str">
        <x:v>51-9031</x:v>
      </x:c>
      <x:c r="D2457" t="str">
        <x:v>Cutters and Trimmers, Hand</x:v>
      </x:c>
      <x:c r="E2457" s="22" t="n">
        <x:v>350</x:v>
      </x:c>
      <x:c r="F2457" s="22" t="n">
        <x:v>37190</x:v>
      </x:c>
      <x:c r="G2457" s="22" t="n">
        <x:f>IF(OR(E2457="",F2457=""),"",E2457*F2457)</x:f>
        <x:v>13016500</x:v>
      </x:c>
      <x:c r="H2457" s="36" t="n">
        <x:v>0</x:v>
      </x:c>
      <x:c r="I2457" s="22" t="n">
        <x:f>IF(G2457="","",IF(ISNUMBER(H2457),G2457,""))</x:f>
        <x:v>13016500</x:v>
      </x:c>
      <x:c r="J2457" s="22" t="n">
        <x:f>IF(I2457="","",I2457*H2457)</x:f>
        <x:v>0</x:v>
      </x:c>
      <x:c r="K2457" t="str">
        <x:f>IF(G2457="","MISSING OEWS",IF(ISNUMBER(H2457),"MATCHED","MISSING WHARTON"))</x:f>
        <x:v>MATCHED</x:v>
      </x:c>
    </x:row>
    <x:row r="2458">
      <x:c r="A2458" t="str">
        <x:v>44-45</x:v>
      </x:c>
      <x:c r="B2458" t="str">
        <x:v>Retail Trade</x:v>
      </x:c>
      <x:c r="C2458" t="str">
        <x:v>51-9032</x:v>
      </x:c>
      <x:c r="D2458" t="str">
        <x:v>Cutting and Slicing Machine Setters, Operators, and Tenders</x:v>
      </x:c>
      <x:c r="E2458" s="22" t="n">
        <x:v>560</x:v>
      </x:c>
      <x:c r="F2458" s="22" t="n">
        <x:v>45900</x:v>
      </x:c>
      <x:c r="G2458" s="22" t="n">
        <x:f>IF(OR(E2458="",F2458=""),"",E2458*F2458)</x:f>
        <x:v>25704000</x:v>
      </x:c>
      <x:c r="H2458" s="36" t="n">
        <x:v>0.0339</x:v>
      </x:c>
      <x:c r="I2458" s="22" t="n">
        <x:f>IF(G2458="","",IF(ISNUMBER(H2458),G2458,""))</x:f>
        <x:v>25704000</x:v>
      </x:c>
      <x:c r="J2458" s="22" t="n">
        <x:f>IF(I2458="","",I2458*H2458)</x:f>
        <x:v>871365.6</x:v>
      </x:c>
      <x:c r="K2458" t="str">
        <x:f>IF(G2458="","MISSING OEWS",IF(ISNUMBER(H2458),"MATCHED","MISSING WHARTON"))</x:f>
        <x:v>MATCHED</x:v>
      </x:c>
    </x:row>
    <x:row r="2459">
      <x:c r="A2459" t="str">
        <x:v>44-45</x:v>
      </x:c>
      <x:c r="B2459" t="str">
        <x:v>Retail Trade</x:v>
      </x:c>
      <x:c r="C2459" t="str">
        <x:v>51-9041</x:v>
      </x:c>
      <x:c r="D2459" t="str">
        <x:v>Extruding, Forming, Pressing, and Compacting Machine Setters, Operators, and Tenders</x:v>
      </x:c>
      <x:c r="E2459" s="22" t="n">
        <x:v>90</x:v>
      </x:c>
      <x:c r="F2459" s="22" t="n">
        <x:v>42080</x:v>
      </x:c>
      <x:c r="G2459" s="22" t="n">
        <x:f>IF(OR(E2459="",F2459=""),"",E2459*F2459)</x:f>
        <x:v>3787200</x:v>
      </x:c>
      <x:c r="H2459" s="36" t="n">
        <x:v>0.0679</x:v>
      </x:c>
      <x:c r="I2459" s="22" t="n">
        <x:f>IF(G2459="","",IF(ISNUMBER(H2459),G2459,""))</x:f>
        <x:v>3787200</x:v>
      </x:c>
      <x:c r="J2459" s="22" t="n">
        <x:f>IF(I2459="","",I2459*H2459)</x:f>
        <x:v>257150.88</x:v>
      </x:c>
      <x:c r="K2459" t="str">
        <x:f>IF(G2459="","MISSING OEWS",IF(ISNUMBER(H2459),"MATCHED","MISSING WHARTON"))</x:f>
        <x:v>MATCHED</x:v>
      </x:c>
    </x:row>
    <x:row r="2460">
      <x:c r="A2460" t="str">
        <x:v>44-45</x:v>
      </x:c>
      <x:c r="B2460" t="str">
        <x:v>Retail Trade</x:v>
      </x:c>
      <x:c r="C2460" t="str">
        <x:v>51-9051</x:v>
      </x:c>
      <x:c r="D2460" t="str">
        <x:v>Furnace, Kiln, Oven, Drier, and Kettle Operators and Tenders</x:v>
      </x:c>
      <x:c r="E2460" s="22"/>
      <x:c r="F2460" s="22" t="n">
        <x:v>34010</x:v>
      </x:c>
      <x:c r="G2460" s="22" t="str">
        <x:f>IF(OR(E2460="",F2460=""),"",E2460*F2460)</x:f>
      </x:c>
      <x:c r="H2460" s="36" t="n">
        <x:v>0.1056</x:v>
      </x:c>
      <x:c r="I2460" s="22" t="str">
        <x:f>IF(G2460="","",IF(ISNUMBER(H2460),G2460,""))</x:f>
      </x:c>
      <x:c r="J2460" s="22" t="str">
        <x:f>IF(I2460="","",I2460*H2460)</x:f>
      </x:c>
      <x:c r="K2460" t="str">
        <x:f>IF(G2460="","MISSING OEWS",IF(ISNUMBER(H2460),"MATCHED","MISSING WHARTON"))</x:f>
        <x:v>MISSING OEWS</x:v>
      </x:c>
    </x:row>
    <x:row r="2461">
      <x:c r="A2461" t="str">
        <x:v>44-45</x:v>
      </x:c>
      <x:c r="B2461" t="str">
        <x:v>Retail Trade</x:v>
      </x:c>
      <x:c r="C2461" t="str">
        <x:v>51-9061</x:v>
      </x:c>
      <x:c r="D2461" t="str">
        <x:v>Inspectors, Testers, Sorters, Samplers, and Weighers</x:v>
      </x:c>
      <x:c r="E2461" s="22" t="n">
        <x:v>8490</x:v>
      </x:c>
      <x:c r="F2461" s="22" t="n">
        <x:v>47220</x:v>
      </x:c>
      <x:c r="G2461" s="22" t="n">
        <x:f>IF(OR(E2461="",F2461=""),"",E2461*F2461)</x:f>
        <x:v>400897800</x:v>
      </x:c>
      <x:c r="H2461" s="36" t="n">
        <x:v>0.2969</x:v>
      </x:c>
      <x:c r="I2461" s="22" t="n">
        <x:f>IF(G2461="","",IF(ISNUMBER(H2461),G2461,""))</x:f>
        <x:v>400897800</x:v>
      </x:c>
      <x:c r="J2461" s="22" t="n">
        <x:f>IF(I2461="","",I2461*H2461)</x:f>
        <x:v>119026556.82</x:v>
      </x:c>
      <x:c r="K2461" t="str">
        <x:f>IF(G2461="","MISSING OEWS",IF(ISNUMBER(H2461),"MATCHED","MISSING WHARTON"))</x:f>
        <x:v>MATCHED</x:v>
      </x:c>
    </x:row>
    <x:row r="2462">
      <x:c r="A2462" t="str">
        <x:v>44-45</x:v>
      </x:c>
      <x:c r="B2462" t="str">
        <x:v>Retail Trade</x:v>
      </x:c>
      <x:c r="C2462" t="str">
        <x:v>51-9071</x:v>
      </x:c>
      <x:c r="D2462" t="str">
        <x:v>Jewelers and Precious Stone and Metal Workers</x:v>
      </x:c>
      <x:c r="E2462" s="22" t="n">
        <x:v>12470</x:v>
      </x:c>
      <x:c r="F2462" s="22" t="n">
        <x:v>57180</x:v>
      </x:c>
      <x:c r="G2462" s="22" t="n">
        <x:f>IF(OR(E2462="",F2462=""),"",E2462*F2462)</x:f>
        <x:v>713034600</x:v>
      </x:c>
      <x:c r="H2462" s="36" t="n">
        <x:v>0.0924</x:v>
      </x:c>
      <x:c r="I2462" s="22" t="n">
        <x:f>IF(G2462="","",IF(ISNUMBER(H2462),G2462,""))</x:f>
        <x:v>713034600</x:v>
      </x:c>
      <x:c r="J2462" s="22" t="n">
        <x:f>IF(I2462="","",I2462*H2462)</x:f>
        <x:v>65884397.04</x:v>
      </x:c>
      <x:c r="K2462" t="str">
        <x:f>IF(G2462="","MISSING OEWS",IF(ISNUMBER(H2462),"MATCHED","MISSING WHARTON"))</x:f>
        <x:v>MATCHED</x:v>
      </x:c>
    </x:row>
    <x:row r="2463">
      <x:c r="A2463" t="str">
        <x:v>44-45</x:v>
      </x:c>
      <x:c r="B2463" t="str">
        <x:v>Retail Trade</x:v>
      </x:c>
      <x:c r="C2463" t="str">
        <x:v>51-9082</x:v>
      </x:c>
      <x:c r="D2463" t="str">
        <x:v>Medical Appliance Technicians</x:v>
      </x:c>
      <x:c r="E2463" s="22" t="n">
        <x:v>1080</x:v>
      </x:c>
      <x:c r="F2463" s="22" t="n">
        <x:v>50810</x:v>
      </x:c>
      <x:c r="G2463" s="22" t="n">
        <x:f>IF(OR(E2463="",F2463=""),"",E2463*F2463)</x:f>
        <x:v>54874800</x:v>
      </x:c>
      <x:c r="H2463" s="36" t="n">
        <x:v>0</x:v>
      </x:c>
      <x:c r="I2463" s="22" t="n">
        <x:f>IF(G2463="","",IF(ISNUMBER(H2463),G2463,""))</x:f>
        <x:v>54874800</x:v>
      </x:c>
      <x:c r="J2463" s="22" t="n">
        <x:f>IF(I2463="","",I2463*H2463)</x:f>
        <x:v>0</x:v>
      </x:c>
      <x:c r="K2463" t="str">
        <x:f>IF(G2463="","MISSING OEWS",IF(ISNUMBER(H2463),"MATCHED","MISSING WHARTON"))</x:f>
        <x:v>MATCHED</x:v>
      </x:c>
    </x:row>
    <x:row r="2464">
      <x:c r="A2464" t="str">
        <x:v>44-45</x:v>
      </x:c>
      <x:c r="B2464" t="str">
        <x:v>Retail Trade</x:v>
      </x:c>
      <x:c r="C2464" t="str">
        <x:v>51-9083</x:v>
      </x:c>
      <x:c r="D2464" t="str">
        <x:v>Ophthalmic Laboratory Technicians</x:v>
      </x:c>
      <x:c r="E2464" s="22" t="n">
        <x:v>4500</x:v>
      </x:c>
      <x:c r="F2464" s="22" t="n">
        <x:v>39370</x:v>
      </x:c>
      <x:c r="G2464" s="22" t="n">
        <x:f>IF(OR(E2464="",F2464=""),"",E2464*F2464)</x:f>
        <x:v>177165000</x:v>
      </x:c>
      <x:c r="H2464" s="36" t="n">
        <x:v>0</x:v>
      </x:c>
      <x:c r="I2464" s="22" t="n">
        <x:f>IF(G2464="","",IF(ISNUMBER(H2464),G2464,""))</x:f>
        <x:v>177165000</x:v>
      </x:c>
      <x:c r="J2464" s="22" t="n">
        <x:f>IF(I2464="","",I2464*H2464)</x:f>
        <x:v>0</x:v>
      </x:c>
      <x:c r="K2464" t="str">
        <x:f>IF(G2464="","MISSING OEWS",IF(ISNUMBER(H2464),"MATCHED","MISSING WHARTON"))</x:f>
        <x:v>MATCHED</x:v>
      </x:c>
    </x:row>
    <x:row r="2465">
      <x:c r="A2465" t="str">
        <x:v>44-45</x:v>
      </x:c>
      <x:c r="B2465" t="str">
        <x:v>Retail Trade</x:v>
      </x:c>
      <x:c r="C2465" t="str">
        <x:v>51-9111</x:v>
      </x:c>
      <x:c r="D2465" t="str">
        <x:v>Packaging and Filling Machine Operators and Tenders</x:v>
      </x:c>
      <x:c r="E2465" s="22" t="n">
        <x:v>2330</x:v>
      </x:c>
      <x:c r="F2465" s="22" t="n">
        <x:v>38350</x:v>
      </x:c>
      <x:c r="G2465" s="22" t="n">
        <x:f>IF(OR(E2465="",F2465=""),"",E2465*F2465)</x:f>
        <x:v>89355500</x:v>
      </x:c>
      <x:c r="H2465" s="36" t="n">
        <x:v>0.0475</x:v>
      </x:c>
      <x:c r="I2465" s="22" t="n">
        <x:f>IF(G2465="","",IF(ISNUMBER(H2465),G2465,""))</x:f>
        <x:v>89355500</x:v>
      </x:c>
      <x:c r="J2465" s="22" t="n">
        <x:f>IF(I2465="","",I2465*H2465)</x:f>
        <x:v>4244386.25</x:v>
      </x:c>
      <x:c r="K2465" t="str">
        <x:f>IF(G2465="","MISSING OEWS",IF(ISNUMBER(H2465),"MATCHED","MISSING WHARTON"))</x:f>
        <x:v>MATCHED</x:v>
      </x:c>
    </x:row>
    <x:row r="2466">
      <x:c r="A2466" t="str">
        <x:v>44-45</x:v>
      </x:c>
      <x:c r="B2466" t="str">
        <x:v>Retail Trade</x:v>
      </x:c>
      <x:c r="C2466" t="str">
        <x:v>51-9123</x:v>
      </x:c>
      <x:c r="D2466" t="str">
        <x:v>Painting, Coating, and Decorating Workers</x:v>
      </x:c>
      <x:c r="E2466" s="22" t="n">
        <x:v>420</x:v>
      </x:c>
      <x:c r="F2466" s="22" t="n">
        <x:v>40220</x:v>
      </x:c>
      <x:c r="G2466" s="22" t="n">
        <x:f>IF(OR(E2466="",F2466=""),"",E2466*F2466)</x:f>
        <x:v>16892400</x:v>
      </x:c>
      <x:c r="H2466" s="36" t="n">
        <x:v>0</x:v>
      </x:c>
      <x:c r="I2466" s="22" t="n">
        <x:f>IF(G2466="","",IF(ISNUMBER(H2466),G2466,""))</x:f>
        <x:v>16892400</x:v>
      </x:c>
      <x:c r="J2466" s="22" t="n">
        <x:f>IF(I2466="","",I2466*H2466)</x:f>
        <x:v>0</x:v>
      </x:c>
      <x:c r="K2466" t="str">
        <x:f>IF(G2466="","MISSING OEWS",IF(ISNUMBER(H2466),"MATCHED","MISSING WHARTON"))</x:f>
        <x:v>MATCHED</x:v>
      </x:c>
    </x:row>
    <x:row r="2467">
      <x:c r="A2467" t="str">
        <x:v>44-45</x:v>
      </x:c>
      <x:c r="B2467" t="str">
        <x:v>Retail Trade</x:v>
      </x:c>
      <x:c r="C2467" t="str">
        <x:v>51-9124</x:v>
      </x:c>
      <x:c r="D2467" t="str">
        <x:v>Coating, Painting, and Spraying Machine Setters, Operators, and Tenders</x:v>
      </x:c>
      <x:c r="E2467" s="22" t="n">
        <x:v>4150</x:v>
      </x:c>
      <x:c r="F2467" s="22" t="n">
        <x:v>58460</x:v>
      </x:c>
      <x:c r="G2467" s="22" t="n">
        <x:f>IF(OR(E2467="",F2467=""),"",E2467*F2467)</x:f>
        <x:v>242609000</x:v>
      </x:c>
      <x:c r="H2467" s="36" t="n">
        <x:v>0.0317</x:v>
      </x:c>
      <x:c r="I2467" s="22" t="n">
        <x:f>IF(G2467="","",IF(ISNUMBER(H2467),G2467,""))</x:f>
        <x:v>242609000</x:v>
      </x:c>
      <x:c r="J2467" s="22" t="n">
        <x:f>IF(I2467="","",I2467*H2467)</x:f>
        <x:v>7690705.3</x:v>
      </x:c>
      <x:c r="K2467" t="str">
        <x:f>IF(G2467="","MISSING OEWS",IF(ISNUMBER(H2467),"MATCHED","MISSING WHARTON"))</x:f>
        <x:v>MATCHED</x:v>
      </x:c>
    </x:row>
    <x:row r="2468">
      <x:c r="A2468" t="str">
        <x:v>44-45</x:v>
      </x:c>
      <x:c r="B2468" t="str">
        <x:v>Retail Trade</x:v>
      </x:c>
      <x:c r="C2468" t="str">
        <x:v>51-9151</x:v>
      </x:c>
      <x:c r="D2468" t="str">
        <x:v>Photographic Process Workers and Processing Machine Operators</x:v>
      </x:c>
      <x:c r="E2468" s="22" t="n">
        <x:v>430</x:v>
      </x:c>
      <x:c r="F2468" s="22" t="n">
        <x:v>43270</x:v>
      </x:c>
      <x:c r="G2468" s="22" t="n">
        <x:f>IF(OR(E2468="",F2468=""),"",E2468*F2468)</x:f>
        <x:v>18606100</x:v>
      </x:c>
      <x:c r="H2468" s="36" t="n">
        <x:v>0.5390999999999999</x:v>
      </x:c>
      <x:c r="I2468" s="22" t="n">
        <x:f>IF(G2468="","",IF(ISNUMBER(H2468),G2468,""))</x:f>
        <x:v>18606100</x:v>
      </x:c>
      <x:c r="J2468" s="22" t="n">
        <x:f>IF(I2468="","",I2468*H2468)</x:f>
        <x:v>10030548.509999998</x:v>
      </x:c>
      <x:c r="K2468" t="str">
        <x:f>IF(G2468="","MISSING OEWS",IF(ISNUMBER(H2468),"MATCHED","MISSING WHARTON"))</x:f>
        <x:v>MATCHED</x:v>
      </x:c>
    </x:row>
    <x:row r="2469">
      <x:c r="A2469" t="str">
        <x:v>44-45</x:v>
      </x:c>
      <x:c r="B2469" t="str">
        <x:v>Retail Trade</x:v>
      </x:c>
      <x:c r="C2469" t="str">
        <x:v>51-9161</x:v>
      </x:c>
      <x:c r="D2469" t="str">
        <x:v>Computer Numerically Controlled Tool Operators</x:v>
      </x:c>
      <x:c r="E2469" s="22" t="n">
        <x:v>310</x:v>
      </x:c>
      <x:c r="F2469" s="22" t="n">
        <x:v>52910</x:v>
      </x:c>
      <x:c r="G2469" s="22" t="n">
        <x:f>IF(OR(E2469="",F2469=""),"",E2469*F2469)</x:f>
        <x:v>16402100</x:v>
      </x:c>
      <x:c r="H2469" s="36" t="n">
        <x:v>0.21109999999999998</x:v>
      </x:c>
      <x:c r="I2469" s="22" t="n">
        <x:f>IF(G2469="","",IF(ISNUMBER(H2469),G2469,""))</x:f>
        <x:v>16402100</x:v>
      </x:c>
      <x:c r="J2469" s="22" t="n">
        <x:f>IF(I2469="","",I2469*H2469)</x:f>
        <x:v>3462483.3099999996</x:v>
      </x:c>
      <x:c r="K2469" t="str">
        <x:f>IF(G2469="","MISSING OEWS",IF(ISNUMBER(H2469),"MATCHED","MISSING WHARTON"))</x:f>
        <x:v>MATCHED</x:v>
      </x:c>
    </x:row>
    <x:row r="2470">
      <x:c r="A2470" t="str">
        <x:v>44-45</x:v>
      </x:c>
      <x:c r="B2470" t="str">
        <x:v>Retail Trade</x:v>
      </x:c>
      <x:c r="C2470" t="str">
        <x:v>51-9162</x:v>
      </x:c>
      <x:c r="D2470" t="str">
        <x:v>Computer Numerically Controlled Tool Programmers</x:v>
      </x:c>
      <x:c r="E2470" s="22" t="n">
        <x:v>110</x:v>
      </x:c>
      <x:c r="F2470" s="22" t="n">
        <x:v>63290</x:v>
      </x:c>
      <x:c r="G2470" s="22" t="n">
        <x:f>IF(OR(E2470="",F2470=""),"",E2470*F2470)</x:f>
        <x:v>6961900</x:v>
      </x:c>
      <x:c r="H2470" s="36" t="n">
        <x:v>0.5938</x:v>
      </x:c>
      <x:c r="I2470" s="22" t="n">
        <x:f>IF(G2470="","",IF(ISNUMBER(H2470),G2470,""))</x:f>
        <x:v>6961900</x:v>
      </x:c>
      <x:c r="J2470" s="22" t="n">
        <x:f>IF(I2470="","",I2470*H2470)</x:f>
        <x:v>4133976.2199999997</x:v>
      </x:c>
      <x:c r="K2470" t="str">
        <x:f>IF(G2470="","MISSING OEWS",IF(ISNUMBER(H2470),"MATCHED","MISSING WHARTON"))</x:f>
        <x:v>MATCHED</x:v>
      </x:c>
    </x:row>
    <x:row r="2471">
      <x:c r="A2471" t="str">
        <x:v>44-45</x:v>
      </x:c>
      <x:c r="B2471" t="str">
        <x:v>Retail Trade</x:v>
      </x:c>
      <x:c r="C2471" t="str">
        <x:v>51-9191</x:v>
      </x:c>
      <x:c r="D2471" t="str">
        <x:v>Adhesive Bonding Machine Operators and Tenders</x:v>
      </x:c>
      <x:c r="E2471" s="22"/>
      <x:c r="F2471" s="22" t="n">
        <x:v>42930</x:v>
      </x:c>
      <x:c r="G2471" s="22" t="str">
        <x:f>IF(OR(E2471="",F2471=""),"",E2471*F2471)</x:f>
      </x:c>
      <x:c r="H2471" s="36" t="n">
        <x:v>0.0559</x:v>
      </x:c>
      <x:c r="I2471" s="22" t="str">
        <x:f>IF(G2471="","",IF(ISNUMBER(H2471),G2471,""))</x:f>
      </x:c>
      <x:c r="J2471" s="22" t="str">
        <x:f>IF(I2471="","",I2471*H2471)</x:f>
      </x:c>
      <x:c r="K2471" t="str">
        <x:f>IF(G2471="","MISSING OEWS",IF(ISNUMBER(H2471),"MATCHED","MISSING WHARTON"))</x:f>
        <x:v>MISSING OEWS</x:v>
      </x:c>
    </x:row>
    <x:row r="2472">
      <x:c r="A2472" t="str">
        <x:v>44-45</x:v>
      </x:c>
      <x:c r="B2472" t="str">
        <x:v>Retail Trade</x:v>
      </x:c>
      <x:c r="C2472" t="str">
        <x:v>51-9194</x:v>
      </x:c>
      <x:c r="D2472" t="str">
        <x:v>Etchers and Engravers</x:v>
      </x:c>
      <x:c r="E2472" s="22" t="n">
        <x:v>1930</x:v>
      </x:c>
      <x:c r="F2472" s="22" t="n">
        <x:v>40540</x:v>
      </x:c>
      <x:c r="G2472" s="22" t="n">
        <x:f>IF(OR(E2472="",F2472=""),"",E2472*F2472)</x:f>
        <x:v>78242200</x:v>
      </x:c>
      <x:c r="H2472" s="36" t="n">
        <x:v>0.0633</x:v>
      </x:c>
      <x:c r="I2472" s="22" t="n">
        <x:f>IF(G2472="","",IF(ISNUMBER(H2472),G2472,""))</x:f>
        <x:v>78242200</x:v>
      </x:c>
      <x:c r="J2472" s="22" t="n">
        <x:f>IF(I2472="","",I2472*H2472)</x:f>
        <x:v>4952731.26</x:v>
      </x:c>
      <x:c r="K2472" t="str">
        <x:f>IF(G2472="","MISSING OEWS",IF(ISNUMBER(H2472),"MATCHED","MISSING WHARTON"))</x:f>
        <x:v>MATCHED</x:v>
      </x:c>
    </x:row>
    <x:row r="2473">
      <x:c r="A2473" t="str">
        <x:v>44-45</x:v>
      </x:c>
      <x:c r="B2473" t="str">
        <x:v>Retail Trade</x:v>
      </x:c>
      <x:c r="C2473" t="str">
        <x:v>51-9195</x:v>
      </x:c>
      <x:c r="D2473" t="str">
        <x:v>Molders, Shapers, and Casters, Except Metal and Plastic</x:v>
      </x:c>
      <x:c r="E2473" s="22" t="n">
        <x:v>770</x:v>
      </x:c>
      <x:c r="F2473" s="22" t="n">
        <x:v>46900</x:v>
      </x:c>
      <x:c r="G2473" s="22" t="n">
        <x:f>IF(OR(E2473="",F2473=""),"",E2473*F2473)</x:f>
        <x:v>36113000</x:v>
      </x:c>
      <x:c r="H2473" s="36" t="n">
        <x:v>0.0125</x:v>
      </x:c>
      <x:c r="I2473" s="22" t="n">
        <x:f>IF(G2473="","",IF(ISNUMBER(H2473),G2473,""))</x:f>
        <x:v>36113000</x:v>
      </x:c>
      <x:c r="J2473" s="22" t="n">
        <x:f>IF(I2473="","",I2473*H2473)</x:f>
        <x:v>451412.5</x:v>
      </x:c>
      <x:c r="K2473" t="str">
        <x:f>IF(G2473="","MISSING OEWS",IF(ISNUMBER(H2473),"MATCHED","MISSING WHARTON"))</x:f>
        <x:v>MATCHED</x:v>
      </x:c>
    </x:row>
    <x:row r="2474">
      <x:c r="A2474" t="str">
        <x:v>44-45</x:v>
      </x:c>
      <x:c r="B2474" t="str">
        <x:v>Retail Trade</x:v>
      </x:c>
      <x:c r="C2474" t="str">
        <x:v>51-9197</x:v>
      </x:c>
      <x:c r="D2474" t="str">
        <x:v>Tire Builders</x:v>
      </x:c>
      <x:c r="E2474" s="22" t="n">
        <x:v>670</x:v>
      </x:c>
      <x:c r="F2474" s="22" t="n">
        <x:v>43610</x:v>
      </x:c>
      <x:c r="G2474" s="22" t="n">
        <x:f>IF(OR(E2474="",F2474=""),"",E2474*F2474)</x:f>
        <x:v>29218700</x:v>
      </x:c>
      <x:c r="H2474" s="36" t="n">
        <x:v>0</x:v>
      </x:c>
      <x:c r="I2474" s="22" t="n">
        <x:f>IF(G2474="","",IF(ISNUMBER(H2474),G2474,""))</x:f>
        <x:v>29218700</x:v>
      </x:c>
      <x:c r="J2474" s="22" t="n">
        <x:f>IF(I2474="","",I2474*H2474)</x:f>
        <x:v>0</x:v>
      </x:c>
      <x:c r="K2474" t="str">
        <x:f>IF(G2474="","MISSING OEWS",IF(ISNUMBER(H2474),"MATCHED","MISSING WHARTON"))</x:f>
        <x:v>MATCHED</x:v>
      </x:c>
    </x:row>
    <x:row r="2475">
      <x:c r="A2475" t="str">
        <x:v>44-45</x:v>
      </x:c>
      <x:c r="B2475" t="str">
        <x:v>Retail Trade</x:v>
      </x:c>
      <x:c r="C2475" t="str">
        <x:v>51-9198</x:v>
      </x:c>
      <x:c r="D2475" t="str">
        <x:v>Helpers--Production Workers</x:v>
      </x:c>
      <x:c r="E2475" s="22" t="n">
        <x:v>5350</x:v>
      </x:c>
      <x:c r="F2475" s="22" t="n">
        <x:v>42940</x:v>
      </x:c>
      <x:c r="G2475" s="22" t="n">
        <x:f>IF(OR(E2475="",F2475=""),"",E2475*F2475)</x:f>
        <x:v>229729000</x:v>
      </x:c>
      <x:c r="H2475" s="36" t="n">
        <x:v>0.08380000000000001</x:v>
      </x:c>
      <x:c r="I2475" s="22" t="n">
        <x:f>IF(G2475="","",IF(ISNUMBER(H2475),G2475,""))</x:f>
        <x:v>229729000</x:v>
      </x:c>
      <x:c r="J2475" s="22" t="n">
        <x:f>IF(I2475="","",I2475*H2475)</x:f>
        <x:v>19251290.200000003</x:v>
      </x:c>
      <x:c r="K2475" t="str">
        <x:f>IF(G2475="","MISSING OEWS",IF(ISNUMBER(H2475),"MATCHED","MISSING WHARTON"))</x:f>
        <x:v>MATCHED</x:v>
      </x:c>
    </x:row>
    <x:row r="2476">
      <x:c r="A2476" t="str">
        <x:v>44-45</x:v>
      </x:c>
      <x:c r="B2476" t="str">
        <x:v>Retail Trade</x:v>
      </x:c>
      <x:c r="C2476" t="str">
        <x:v>51-9199</x:v>
      </x:c>
      <x:c r="D2476" t="str">
        <x:v>Production Workers, All Other</x:v>
      </x:c>
      <x:c r="E2476" s="22" t="n">
        <x:v>3960</x:v>
      </x:c>
      <x:c r="F2476" s="22" t="n">
        <x:v>39250</x:v>
      </x:c>
      <x:c r="G2476" s="22" t="n">
        <x:f>IF(OR(E2476="",F2476=""),"",E2476*F2476)</x:f>
        <x:v>155430000</x:v>
      </x:c>
      <x:c r="H2476" s="36"/>
      <x:c r="I2476" s="22" t="str">
        <x:f>IF(G2476="","",IF(ISNUMBER(H2476),G2476,""))</x:f>
      </x:c>
      <x:c r="J2476" s="22" t="str">
        <x:f>IF(I2476="","",I2476*H2476)</x:f>
      </x:c>
      <x:c r="K2476" t="str">
        <x:f>IF(G2476="","MISSING OEWS",IF(ISNUMBER(H2476),"MATCHED","MISSING WHARTON"))</x:f>
        <x:v>MISSING WHARTON</x:v>
      </x:c>
    </x:row>
    <x:row r="2477">
      <x:c r="A2477" t="str">
        <x:v>44-45</x:v>
      </x:c>
      <x:c r="B2477" t="str">
        <x:v>Retail Trade</x:v>
      </x:c>
      <x:c r="C2477" t="str">
        <x:v>53-1047</x:v>
      </x:c>
      <x:c r="D2477" t="str">
        <x:v>First-Line Supervisors of Transportation and Material Moving Workers, Except Aircraft Cargo Handling Supervisors</x:v>
      </x:c>
      <x:c r="E2477" s="22" t="n">
        <x:v>115580</x:v>
      </x:c>
      <x:c r="F2477" s="22" t="n">
        <x:v>55340</x:v>
      </x:c>
      <x:c r="G2477" s="22" t="n">
        <x:f>IF(OR(E2477="",F2477=""),"",E2477*F2477)</x:f>
        <x:v>6396197200</x:v>
      </x:c>
      <x:c r="H2477" s="36" t="n">
        <x:v>0.3429</x:v>
      </x:c>
      <x:c r="I2477" s="22" t="n">
        <x:f>IF(G2477="","",IF(ISNUMBER(H2477),G2477,""))</x:f>
        <x:v>6396197200</x:v>
      </x:c>
      <x:c r="J2477" s="22" t="n">
        <x:f>IF(I2477="","",I2477*H2477)</x:f>
        <x:v>2193256019.88</x:v>
      </x:c>
      <x:c r="K2477" t="str">
        <x:f>IF(G2477="","MISSING OEWS",IF(ISNUMBER(H2477),"MATCHED","MISSING WHARTON"))</x:f>
        <x:v>MATCHED</x:v>
      </x:c>
    </x:row>
    <x:row r="2478">
      <x:c r="A2478" t="str">
        <x:v>44-45</x:v>
      </x:c>
      <x:c r="B2478" t="str">
        <x:v>Retail Trade</x:v>
      </x:c>
      <x:c r="C2478" t="str">
        <x:v>53-2012</x:v>
      </x:c>
      <x:c r="D2478" t="str">
        <x:v>Commercial Pilots</x:v>
      </x:c>
      <x:c r="E2478" s="22" t="n">
        <x:v>80</x:v>
      </x:c>
      <x:c r="F2478" s="22" t="n">
        <x:v>147270</x:v>
      </x:c>
      <x:c r="G2478" s="22" t="n">
        <x:f>IF(OR(E2478="",F2478=""),"",E2478*F2478)</x:f>
        <x:v>11781600</x:v>
      </x:c>
      <x:c r="H2478" s="36" t="n">
        <x:v>0.3558</x:v>
      </x:c>
      <x:c r="I2478" s="22" t="n">
        <x:f>IF(G2478="","",IF(ISNUMBER(H2478),G2478,""))</x:f>
        <x:v>11781600</x:v>
      </x:c>
      <x:c r="J2478" s="22" t="n">
        <x:f>IF(I2478="","",I2478*H2478)</x:f>
        <x:v>4191893.2800000003</x:v>
      </x:c>
      <x:c r="K2478" t="str">
        <x:f>IF(G2478="","MISSING OEWS",IF(ISNUMBER(H2478),"MATCHED","MISSING WHARTON"))</x:f>
        <x:v>MATCHED</x:v>
      </x:c>
    </x:row>
    <x:row r="2479">
      <x:c r="A2479" t="str">
        <x:v>44-45</x:v>
      </x:c>
      <x:c r="B2479" t="str">
        <x:v>Retail Trade</x:v>
      </x:c>
      <x:c r="C2479" t="str">
        <x:v>53-3031</x:v>
      </x:c>
      <x:c r="D2479" t="str">
        <x:v>Driver/Sales Workers</x:v>
      </x:c>
      <x:c r="E2479" s="22" t="n">
        <x:v>40840</x:v>
      </x:c>
      <x:c r="F2479" s="22" t="n">
        <x:v>39350</x:v>
      </x:c>
      <x:c r="G2479" s="22" t="n">
        <x:f>IF(OR(E2479="",F2479=""),"",E2479*F2479)</x:f>
        <x:v>1607054000</x:v>
      </x:c>
      <x:c r="H2479" s="36" t="n">
        <x:v>0.31670000000000004</x:v>
      </x:c>
      <x:c r="I2479" s="22" t="n">
        <x:f>IF(G2479="","",IF(ISNUMBER(H2479),G2479,""))</x:f>
        <x:v>1607054000</x:v>
      </x:c>
      <x:c r="J2479" s="22" t="n">
        <x:f>IF(I2479="","",I2479*H2479)</x:f>
        <x:v>508954001.8000001</x:v>
      </x:c>
      <x:c r="K2479" t="str">
        <x:f>IF(G2479="","MISSING OEWS",IF(ISNUMBER(H2479),"MATCHED","MISSING WHARTON"))</x:f>
        <x:v>MATCHED</x:v>
      </x:c>
    </x:row>
    <x:row r="2480">
      <x:c r="A2480" t="str">
        <x:v>44-45</x:v>
      </x:c>
      <x:c r="B2480" t="str">
        <x:v>Retail Trade</x:v>
      </x:c>
      <x:c r="C2480" t="str">
        <x:v>53-3032</x:v>
      </x:c>
      <x:c r="D2480" t="str">
        <x:v>Heavy and Tractor-Trailer Truck Drivers</x:v>
      </x:c>
      <x:c r="E2480" s="22" t="n">
        <x:v>63360</x:v>
      </x:c>
      <x:c r="F2480" s="22" t="n">
        <x:v>52630</x:v>
      </x:c>
      <x:c r="G2480" s="22" t="n">
        <x:f>IF(OR(E2480="",F2480=""),"",E2480*F2480)</x:f>
        <x:v>3334636800</x:v>
      </x:c>
      <x:c r="H2480" s="36" t="n">
        <x:v>0.2065</x:v>
      </x:c>
      <x:c r="I2480" s="22" t="n">
        <x:f>IF(G2480="","",IF(ISNUMBER(H2480),G2480,""))</x:f>
        <x:v>3334636800</x:v>
      </x:c>
      <x:c r="J2480" s="22" t="n">
        <x:f>IF(I2480="","",I2480*H2480)</x:f>
        <x:v>688602499.1999999</x:v>
      </x:c>
      <x:c r="K2480" t="str">
        <x:f>IF(G2480="","MISSING OEWS",IF(ISNUMBER(H2480),"MATCHED","MISSING WHARTON"))</x:f>
        <x:v>MATCHED</x:v>
      </x:c>
    </x:row>
    <x:row r="2481">
      <x:c r="A2481" t="str">
        <x:v>44-45</x:v>
      </x:c>
      <x:c r="B2481" t="str">
        <x:v>Retail Trade</x:v>
      </x:c>
      <x:c r="C2481" t="str">
        <x:v>53-3033</x:v>
      </x:c>
      <x:c r="D2481" t="str">
        <x:v>Light Truck Drivers</x:v>
      </x:c>
      <x:c r="E2481" s="22" t="n">
        <x:v>177850</x:v>
      </x:c>
      <x:c r="F2481" s="22" t="n">
        <x:v>35730</x:v>
      </x:c>
      <x:c r="G2481" s="22" t="n">
        <x:f>IF(OR(E2481="",F2481=""),"",E2481*F2481)</x:f>
        <x:v>6354580500</x:v>
      </x:c>
      <x:c r="H2481" s="36" t="n">
        <x:v>0.3393</x:v>
      </x:c>
      <x:c r="I2481" s="22" t="n">
        <x:f>IF(G2481="","",IF(ISNUMBER(H2481),G2481,""))</x:f>
        <x:v>6354580500</x:v>
      </x:c>
      <x:c r="J2481" s="22" t="n">
        <x:f>IF(I2481="","",I2481*H2481)</x:f>
        <x:v>2156109163.65</x:v>
      </x:c>
      <x:c r="K2481" t="str">
        <x:f>IF(G2481="","MISSING OEWS",IF(ISNUMBER(H2481),"MATCHED","MISSING WHARTON"))</x:f>
        <x:v>MATCHED</x:v>
      </x:c>
    </x:row>
    <x:row r="2482">
      <x:c r="A2482" t="str">
        <x:v>44-45</x:v>
      </x:c>
      <x:c r="B2482" t="str">
        <x:v>Retail Trade</x:v>
      </x:c>
      <x:c r="C2482" t="str">
        <x:v>53-3053</x:v>
      </x:c>
      <x:c r="D2482" t="str">
        <x:v>Shuttle Drivers and Chauffeurs</x:v>
      </x:c>
      <x:c r="E2482" s="22" t="n">
        <x:v>18570</x:v>
      </x:c>
      <x:c r="F2482" s="22" t="n">
        <x:v>31840</x:v>
      </x:c>
      <x:c r="G2482" s="22" t="n">
        <x:f>IF(OR(E2482="",F2482=""),"",E2482*F2482)</x:f>
        <x:v>591268800</x:v>
      </x:c>
      <x:c r="H2482" s="36" t="n">
        <x:v>0.32880000000000004</x:v>
      </x:c>
      <x:c r="I2482" s="22" t="n">
        <x:f>IF(G2482="","",IF(ISNUMBER(H2482),G2482,""))</x:f>
        <x:v>591268800</x:v>
      </x:c>
      <x:c r="J2482" s="22" t="n">
        <x:f>IF(I2482="","",I2482*H2482)</x:f>
        <x:v>194409181.44000003</x:v>
      </x:c>
      <x:c r="K2482" t="str">
        <x:f>IF(G2482="","MISSING OEWS",IF(ISNUMBER(H2482),"MATCHED","MISSING WHARTON"))</x:f>
        <x:v>MATCHED</x:v>
      </x:c>
    </x:row>
    <x:row r="2483">
      <x:c r="A2483" t="str">
        <x:v>44-45</x:v>
      </x:c>
      <x:c r="B2483" t="str">
        <x:v>Retail Trade</x:v>
      </x:c>
      <x:c r="C2483" t="str">
        <x:v>53-3099</x:v>
      </x:c>
      <x:c r="D2483" t="str">
        <x:v>Motor Vehicle Operators, All Other</x:v>
      </x:c>
      <x:c r="E2483" s="22" t="n">
        <x:v>9700</x:v>
      </x:c>
      <x:c r="F2483" s="22" t="n">
        <x:v>34200</x:v>
      </x:c>
      <x:c r="G2483" s="22" t="n">
        <x:f>IF(OR(E2483="",F2483=""),"",E2483*F2483)</x:f>
        <x:v>331740000</x:v>
      </x:c>
      <x:c r="H2483" s="36"/>
      <x:c r="I2483" s="22" t="str">
        <x:f>IF(G2483="","",IF(ISNUMBER(H2483),G2483,""))</x:f>
      </x:c>
      <x:c r="J2483" s="22" t="str">
        <x:f>IF(I2483="","",I2483*H2483)</x:f>
      </x:c>
      <x:c r="K2483" t="str">
        <x:f>IF(G2483="","MISSING OEWS",IF(ISNUMBER(H2483),"MATCHED","MISSING WHARTON"))</x:f>
        <x:v>MISSING WHARTON</x:v>
      </x:c>
    </x:row>
    <x:row r="2484">
      <x:c r="A2484" t="str">
        <x:v>44-45</x:v>
      </x:c>
      <x:c r="B2484" t="str">
        <x:v>Retail Trade</x:v>
      </x:c>
      <x:c r="C2484" t="str">
        <x:v>53-5021</x:v>
      </x:c>
      <x:c r="D2484" t="str">
        <x:v>Captains, Mates, and Pilots of Water Vessels</x:v>
      </x:c>
      <x:c r="E2484" s="22" t="n">
        <x:v>90</x:v>
      </x:c>
      <x:c r="F2484" s="22" t="n">
        <x:v>93850</x:v>
      </x:c>
      <x:c r="G2484" s="22" t="n">
        <x:f>IF(OR(E2484="",F2484=""),"",E2484*F2484)</x:f>
        <x:v>8446500</x:v>
      </x:c>
      <x:c r="H2484" s="36" t="n">
        <x:v>0.095</x:v>
      </x:c>
      <x:c r="I2484" s="22" t="n">
        <x:f>IF(G2484="","",IF(ISNUMBER(H2484),G2484,""))</x:f>
        <x:v>8446500</x:v>
      </x:c>
      <x:c r="J2484" s="22" t="n">
        <x:f>IF(I2484="","",I2484*H2484)</x:f>
        <x:v>802417.5</x:v>
      </x:c>
      <x:c r="K2484" t="str">
        <x:f>IF(G2484="","MISSING OEWS",IF(ISNUMBER(H2484),"MATCHED","MISSING WHARTON"))</x:f>
        <x:v>MATCHED</x:v>
      </x:c>
    </x:row>
    <x:row r="2485">
      <x:c r="A2485" t="str">
        <x:v>44-45</x:v>
      </x:c>
      <x:c r="B2485" t="str">
        <x:v>Retail Trade</x:v>
      </x:c>
      <x:c r="C2485" t="str">
        <x:v>53-5022</x:v>
      </x:c>
      <x:c r="D2485" t="str">
        <x:v>Motorboat Operators</x:v>
      </x:c>
      <x:c r="E2485" s="22" t="n">
        <x:v>100</x:v>
      </x:c>
      <x:c r="F2485" s="22" t="n">
        <x:v>44580</x:v>
      </x:c>
      <x:c r="G2485" s="22" t="n">
        <x:f>IF(OR(E2485="",F2485=""),"",E2485*F2485)</x:f>
        <x:v>4458000</x:v>
      </x:c>
      <x:c r="H2485" s="36" t="n">
        <x:v>0.0559</x:v>
      </x:c>
      <x:c r="I2485" s="22" t="n">
        <x:f>IF(G2485="","",IF(ISNUMBER(H2485),G2485,""))</x:f>
        <x:v>4458000</x:v>
      </x:c>
      <x:c r="J2485" s="22" t="n">
        <x:f>IF(I2485="","",I2485*H2485)</x:f>
        <x:v>249202.19999999998</x:v>
      </x:c>
      <x:c r="K2485" t="str">
        <x:f>IF(G2485="","MISSING OEWS",IF(ISNUMBER(H2485),"MATCHED","MISSING WHARTON"))</x:f>
        <x:v>MATCHED</x:v>
      </x:c>
    </x:row>
    <x:row r="2486">
      <x:c r="A2486" t="str">
        <x:v>44-45</x:v>
      </x:c>
      <x:c r="B2486" t="str">
        <x:v>Retail Trade</x:v>
      </x:c>
      <x:c r="C2486" t="str">
        <x:v>53-6021</x:v>
      </x:c>
      <x:c r="D2486" t="str">
        <x:v>Parking Attendants</x:v>
      </x:c>
      <x:c r="E2486" s="22" t="n">
        <x:v>23940</x:v>
      </x:c>
      <x:c r="F2486" s="22" t="n">
        <x:v>34950</x:v>
      </x:c>
      <x:c r="G2486" s="22" t="n">
        <x:f>IF(OR(E2486="",F2486=""),"",E2486*F2486)</x:f>
        <x:v>836703000</x:v>
      </x:c>
      <x:c r="H2486" s="36" t="n">
        <x:v>0.1972</x:v>
      </x:c>
      <x:c r="I2486" s="22" t="n">
        <x:f>IF(G2486="","",IF(ISNUMBER(H2486),G2486,""))</x:f>
        <x:v>836703000</x:v>
      </x:c>
      <x:c r="J2486" s="22" t="n">
        <x:f>IF(I2486="","",I2486*H2486)</x:f>
        <x:v>164997831.6</x:v>
      </x:c>
      <x:c r="K2486" t="str">
        <x:f>IF(G2486="","MISSING OEWS",IF(ISNUMBER(H2486),"MATCHED","MISSING WHARTON"))</x:f>
        <x:v>MATCHED</x:v>
      </x:c>
    </x:row>
    <x:row r="2487">
      <x:c r="A2487" t="str">
        <x:v>44-45</x:v>
      </x:c>
      <x:c r="B2487" t="str">
        <x:v>Retail Trade</x:v>
      </x:c>
      <x:c r="C2487" t="str">
        <x:v>53-6031</x:v>
      </x:c>
      <x:c r="D2487" t="str">
        <x:v>Automotive and Watercraft Service Attendants</x:v>
      </x:c>
      <x:c r="E2487" s="22" t="n">
        <x:v>56790</x:v>
      </x:c>
      <x:c r="F2487" s="22" t="n">
        <x:v>37130</x:v>
      </x:c>
      <x:c r="G2487" s="22" t="n">
        <x:f>IF(OR(E2487="",F2487=""),"",E2487*F2487)</x:f>
        <x:v>2108612700</x:v>
      </x:c>
      <x:c r="H2487" s="36" t="n">
        <x:v>0.25329999999999997</x:v>
      </x:c>
      <x:c r="I2487" s="22" t="n">
        <x:f>IF(G2487="","",IF(ISNUMBER(H2487),G2487,""))</x:f>
        <x:v>2108612700</x:v>
      </x:c>
      <x:c r="J2487" s="22" t="n">
        <x:f>IF(I2487="","",I2487*H2487)</x:f>
        <x:v>534111596.9099999</x:v>
      </x:c>
      <x:c r="K2487" t="str">
        <x:f>IF(G2487="","MISSING OEWS",IF(ISNUMBER(H2487),"MATCHED","MISSING WHARTON"))</x:f>
        <x:v>MATCHED</x:v>
      </x:c>
    </x:row>
    <x:row r="2488">
      <x:c r="A2488" t="str">
        <x:v>44-45</x:v>
      </x:c>
      <x:c r="B2488" t="str">
        <x:v>Retail Trade</x:v>
      </x:c>
      <x:c r="C2488" t="str">
        <x:v>53-6051</x:v>
      </x:c>
      <x:c r="D2488" t="str">
        <x:v>Transportation Inspectors</x:v>
      </x:c>
      <x:c r="E2488" s="22" t="n">
        <x:v>120</x:v>
      </x:c>
      <x:c r="F2488" s="22" t="n">
        <x:v>44540</x:v>
      </x:c>
      <x:c r="G2488" s="22" t="n">
        <x:f>IF(OR(E2488="",F2488=""),"",E2488*F2488)</x:f>
        <x:v>5344800</x:v>
      </x:c>
      <x:c r="H2488" s="36" t="n">
        <x:v>0.2192</x:v>
      </x:c>
      <x:c r="I2488" s="22" t="n">
        <x:f>IF(G2488="","",IF(ISNUMBER(H2488),G2488,""))</x:f>
        <x:v>5344800</x:v>
      </x:c>
      <x:c r="J2488" s="22" t="n">
        <x:f>IF(I2488="","",I2488*H2488)</x:f>
        <x:v>1171580.16</x:v>
      </x:c>
      <x:c r="K2488" t="str">
        <x:f>IF(G2488="","MISSING OEWS",IF(ISNUMBER(H2488),"MATCHED","MISSING WHARTON"))</x:f>
        <x:v>MATCHED</x:v>
      </x:c>
    </x:row>
    <x:row r="2489">
      <x:c r="A2489" t="str">
        <x:v>44-45</x:v>
      </x:c>
      <x:c r="B2489" t="str">
        <x:v>Retail Trade</x:v>
      </x:c>
      <x:c r="C2489" t="str">
        <x:v>53-6099</x:v>
      </x:c>
      <x:c r="D2489" t="str">
        <x:v>Transportation Workers, All Other</x:v>
      </x:c>
      <x:c r="E2489" s="22" t="n">
        <x:v>140</x:v>
      </x:c>
      <x:c r="F2489" s="22" t="n">
        <x:v>36660</x:v>
      </x:c>
      <x:c r="G2489" s="22" t="n">
        <x:f>IF(OR(E2489="",F2489=""),"",E2489*F2489)</x:f>
        <x:v>5132400</x:v>
      </x:c>
      <x:c r="H2489" s="36"/>
      <x:c r="I2489" s="22" t="str">
        <x:f>IF(G2489="","",IF(ISNUMBER(H2489),G2489,""))</x:f>
      </x:c>
      <x:c r="J2489" s="22" t="str">
        <x:f>IF(I2489="","",I2489*H2489)</x:f>
      </x:c>
      <x:c r="K2489" t="str">
        <x:f>IF(G2489="","MISSING OEWS",IF(ISNUMBER(H2489),"MATCHED","MISSING WHARTON"))</x:f>
        <x:v>MISSING WHARTON</x:v>
      </x:c>
    </x:row>
    <x:row r="2490">
      <x:c r="A2490" t="str">
        <x:v>44-45</x:v>
      </x:c>
      <x:c r="B2490" t="str">
        <x:v>Retail Trade</x:v>
      </x:c>
      <x:c r="C2490" t="str">
        <x:v>53-7011</x:v>
      </x:c>
      <x:c r="D2490" t="str">
        <x:v>Conveyor Operators and Tenders</x:v>
      </x:c>
      <x:c r="E2490" s="22" t="n">
        <x:v>80</x:v>
      </x:c>
      <x:c r="F2490" s="22" t="n">
        <x:v>41210</x:v>
      </x:c>
      <x:c r="G2490" s="22" t="n">
        <x:f>IF(OR(E2490="",F2490=""),"",E2490*F2490)</x:f>
        <x:v>3296800</x:v>
      </x:c>
      <x:c r="H2490" s="36" t="n">
        <x:v>0.1261</x:v>
      </x:c>
      <x:c r="I2490" s="22" t="n">
        <x:f>IF(G2490="","",IF(ISNUMBER(H2490),G2490,""))</x:f>
        <x:v>3296800</x:v>
      </x:c>
      <x:c r="J2490" s="22" t="n">
        <x:f>IF(I2490="","",I2490*H2490)</x:f>
        <x:v>415726.48</x:v>
      </x:c>
      <x:c r="K2490" t="str">
        <x:f>IF(G2490="","MISSING OEWS",IF(ISNUMBER(H2490),"MATCHED","MISSING WHARTON"))</x:f>
        <x:v>MATCHED</x:v>
      </x:c>
    </x:row>
    <x:row r="2491">
      <x:c r="A2491" t="str">
        <x:v>44-45</x:v>
      </x:c>
      <x:c r="B2491" t="str">
        <x:v>Retail Trade</x:v>
      </x:c>
      <x:c r="C2491" t="str">
        <x:v>53-7021</x:v>
      </x:c>
      <x:c r="D2491" t="str">
        <x:v>Crane and Tower Operators</x:v>
      </x:c>
      <x:c r="E2491" s="22" t="n">
        <x:v>180</x:v>
      </x:c>
      <x:c r="F2491" s="22" t="n">
        <x:v>58990</x:v>
      </x:c>
      <x:c r="G2491" s="22" t="n">
        <x:f>IF(OR(E2491="",F2491=""),"",E2491*F2491)</x:f>
        <x:v>10618200</x:v>
      </x:c>
      <x:c r="H2491" s="36" t="n">
        <x:v>0.0864</x:v>
      </x:c>
      <x:c r="I2491" s="22" t="n">
        <x:f>IF(G2491="","",IF(ISNUMBER(H2491),G2491,""))</x:f>
        <x:v>10618200</x:v>
      </x:c>
      <x:c r="J2491" s="22" t="n">
        <x:f>IF(I2491="","",I2491*H2491)</x:f>
        <x:v>917412.4800000001</x:v>
      </x:c>
      <x:c r="K2491" t="str">
        <x:f>IF(G2491="","MISSING OEWS",IF(ISNUMBER(H2491),"MATCHED","MISSING WHARTON"))</x:f>
        <x:v>MATCHED</x:v>
      </x:c>
    </x:row>
    <x:row r="2492">
      <x:c r="A2492" t="str">
        <x:v>44-45</x:v>
      </x:c>
      <x:c r="B2492" t="str">
        <x:v>Retail Trade</x:v>
      </x:c>
      <x:c r="C2492" t="str">
        <x:v>53-7051</x:v>
      </x:c>
      <x:c r="D2492" t="str">
        <x:v>Industrial Truck and Tractor Operators</x:v>
      </x:c>
      <x:c r="E2492" s="22" t="n">
        <x:v>35580</x:v>
      </x:c>
      <x:c r="F2492" s="22" t="n">
        <x:v>50760</x:v>
      </x:c>
      <x:c r="G2492" s="22" t="n">
        <x:f>IF(OR(E2492="",F2492=""),"",E2492*F2492)</x:f>
        <x:v>1806040800</x:v>
      </x:c>
      <x:c r="H2492" s="36" t="n">
        <x:v>0</x:v>
      </x:c>
      <x:c r="I2492" s="22" t="n">
        <x:f>IF(G2492="","",IF(ISNUMBER(H2492),G2492,""))</x:f>
        <x:v>1806040800</x:v>
      </x:c>
      <x:c r="J2492" s="22" t="n">
        <x:f>IF(I2492="","",I2492*H2492)</x:f>
        <x:v>0</x:v>
      </x:c>
      <x:c r="K2492" t="str">
        <x:f>IF(G2492="","MISSING OEWS",IF(ISNUMBER(H2492),"MATCHED","MISSING WHARTON"))</x:f>
        <x:v>MATCHED</x:v>
      </x:c>
    </x:row>
    <x:row r="2493">
      <x:c r="A2493" t="str">
        <x:v>44-45</x:v>
      </x:c>
      <x:c r="B2493" t="str">
        <x:v>Retail Trade</x:v>
      </x:c>
      <x:c r="C2493" t="str">
        <x:v>53-7061</x:v>
      </x:c>
      <x:c r="D2493" t="str">
        <x:v>Cleaners of Vehicles and Equipment</x:v>
      </x:c>
      <x:c r="E2493" s="22" t="n">
        <x:v>88070</x:v>
      </x:c>
      <x:c r="F2493" s="22" t="n">
        <x:v>36160</x:v>
      </x:c>
      <x:c r="G2493" s="22" t="n">
        <x:f>IF(OR(E2493="",F2493=""),"",E2493*F2493)</x:f>
        <x:v>3184611200</x:v>
      </x:c>
      <x:c r="H2493" s="36" t="n">
        <x:v>0.0452</x:v>
      </x:c>
      <x:c r="I2493" s="22" t="n">
        <x:f>IF(G2493="","",IF(ISNUMBER(H2493),G2493,""))</x:f>
        <x:v>3184611200</x:v>
      </x:c>
      <x:c r="J2493" s="22" t="n">
        <x:f>IF(I2493="","",I2493*H2493)</x:f>
        <x:v>143944426.23999998</x:v>
      </x:c>
      <x:c r="K2493" t="str">
        <x:f>IF(G2493="","MISSING OEWS",IF(ISNUMBER(H2493),"MATCHED","MISSING WHARTON"))</x:f>
        <x:v>MATCHED</x:v>
      </x:c>
    </x:row>
    <x:row r="2494">
      <x:c r="A2494" t="str">
        <x:v>44-45</x:v>
      </x:c>
      <x:c r="B2494" t="str">
        <x:v>Retail Trade</x:v>
      </x:c>
      <x:c r="C2494" t="str">
        <x:v>53-7062</x:v>
      </x:c>
      <x:c r="D2494" t="str">
        <x:v>Laborers and Freight, Stock, and Material Movers, Hand</x:v>
      </x:c>
      <x:c r="E2494" s="22" t="n">
        <x:v>354030</x:v>
      </x:c>
      <x:c r="F2494" s="22" t="n">
        <x:v>37910</x:v>
      </x:c>
      <x:c r="G2494" s="22" t="n">
        <x:f>IF(OR(E2494="",F2494=""),"",E2494*F2494)</x:f>
        <x:v>13421277300</x:v>
      </x:c>
      <x:c r="H2494" s="36" t="n">
        <x:v>0.049</x:v>
      </x:c>
      <x:c r="I2494" s="22" t="n">
        <x:f>IF(G2494="","",IF(ISNUMBER(H2494),G2494,""))</x:f>
        <x:v>13421277300</x:v>
      </x:c>
      <x:c r="J2494" s="22" t="n">
        <x:f>IF(I2494="","",I2494*H2494)</x:f>
        <x:v>657642587.7</x:v>
      </x:c>
      <x:c r="K2494" t="str">
        <x:f>IF(G2494="","MISSING OEWS",IF(ISNUMBER(H2494),"MATCHED","MISSING WHARTON"))</x:f>
        <x:v>MATCHED</x:v>
      </x:c>
    </x:row>
    <x:row r="2495">
      <x:c r="A2495" t="str">
        <x:v>44-45</x:v>
      </x:c>
      <x:c r="B2495" t="str">
        <x:v>Retail Trade</x:v>
      </x:c>
      <x:c r="C2495" t="str">
        <x:v>53-7063</x:v>
      </x:c>
      <x:c r="D2495" t="str">
        <x:v>Machine Feeders and Offbearers</x:v>
      </x:c>
      <x:c r="E2495" s="22" t="n">
        <x:v>230</x:v>
      </x:c>
      <x:c r="F2495" s="22" t="n">
        <x:v>47910</x:v>
      </x:c>
      <x:c r="G2495" s="22" t="n">
        <x:f>IF(OR(E2495="",F2495=""),"",E2495*F2495)</x:f>
        <x:v>11019300</x:v>
      </x:c>
      <x:c r="H2495" s="36" t="n">
        <x:v>0.0731</x:v>
      </x:c>
      <x:c r="I2495" s="22" t="n">
        <x:f>IF(G2495="","",IF(ISNUMBER(H2495),G2495,""))</x:f>
        <x:v>11019300</x:v>
      </x:c>
      <x:c r="J2495" s="22" t="n">
        <x:f>IF(I2495="","",I2495*H2495)</x:f>
        <x:v>805510.83</x:v>
      </x:c>
      <x:c r="K2495" t="str">
        <x:f>IF(G2495="","MISSING OEWS",IF(ISNUMBER(H2495),"MATCHED","MISSING WHARTON"))</x:f>
        <x:v>MATCHED</x:v>
      </x:c>
    </x:row>
    <x:row r="2496">
      <x:c r="A2496" t="str">
        <x:v>44-45</x:v>
      </x:c>
      <x:c r="B2496" t="str">
        <x:v>Retail Trade</x:v>
      </x:c>
      <x:c r="C2496" t="str">
        <x:v>53-7064</x:v>
      </x:c>
      <x:c r="D2496" t="str">
        <x:v>Packers and Packagers, Hand</x:v>
      </x:c>
      <x:c r="E2496" s="22" t="n">
        <x:v>146290</x:v>
      </x:c>
      <x:c r="F2496" s="22" t="n">
        <x:v>35620</x:v>
      </x:c>
      <x:c r="G2496" s="22" t="n">
        <x:f>IF(OR(E2496="",F2496=""),"",E2496*F2496)</x:f>
        <x:v>5210849800</x:v>
      </x:c>
      <x:c r="H2496" s="36" t="n">
        <x:v>0.07919999999999999</x:v>
      </x:c>
      <x:c r="I2496" s="22" t="n">
        <x:f>IF(G2496="","",IF(ISNUMBER(H2496),G2496,""))</x:f>
        <x:v>5210849800</x:v>
      </x:c>
      <x:c r="J2496" s="22" t="n">
        <x:f>IF(I2496="","",I2496*H2496)</x:f>
        <x:v>412699304.15999997</x:v>
      </x:c>
      <x:c r="K2496" t="str">
        <x:f>IF(G2496="","MISSING OEWS",IF(ISNUMBER(H2496),"MATCHED","MISSING WHARTON"))</x:f>
        <x:v>MATCHED</x:v>
      </x:c>
    </x:row>
    <x:row r="2497">
      <x:c r="A2497" t="str">
        <x:v>44-45</x:v>
      </x:c>
      <x:c r="B2497" t="str">
        <x:v>Retail Trade</x:v>
      </x:c>
      <x:c r="C2497" t="str">
        <x:v>53-7065</x:v>
      </x:c>
      <x:c r="D2497" t="str">
        <x:v>Stockers and Order Fillers</x:v>
      </x:c>
      <x:c r="E2497" s="22" t="n">
        <x:v>1828300</x:v>
      </x:c>
      <x:c r="F2497" s="22" t="n">
        <x:v>36880</x:v>
      </x:c>
      <x:c r="G2497" s="22" t="n">
        <x:f>IF(OR(E2497="",F2497=""),"",E2497*F2497)</x:f>
        <x:v>67427704000</x:v>
      </x:c>
      <x:c r="H2497" s="36" t="n">
        <x:v>0.22329999999999997</x:v>
      </x:c>
      <x:c r="I2497" s="22" t="n">
        <x:f>IF(G2497="","",IF(ISNUMBER(H2497),G2497,""))</x:f>
        <x:v>67427704000</x:v>
      </x:c>
      <x:c r="J2497" s="22" t="n">
        <x:f>IF(I2497="","",I2497*H2497)</x:f>
        <x:v>15056606303.199999</x:v>
      </x:c>
      <x:c r="K2497" t="str">
        <x:f>IF(G2497="","MISSING OEWS",IF(ISNUMBER(H2497),"MATCHED","MISSING WHARTON"))</x:f>
        <x:v>MATCHED</x:v>
      </x:c>
    </x:row>
    <x:row r="2498">
      <x:c r="A2498" t="str">
        <x:v>44-45</x:v>
      </x:c>
      <x:c r="B2498" t="str">
        <x:v>Retail Trade</x:v>
      </x:c>
      <x:c r="C2498" t="str">
        <x:v>53-7071</x:v>
      </x:c>
      <x:c r="D2498" t="str">
        <x:v>Gas Compressor and Gas Pumping Station Operators</x:v>
      </x:c>
      <x:c r="E2498" s="22" t="n">
        <x:v>280</x:v>
      </x:c>
      <x:c r="F2498" s="22" t="n">
        <x:v>54580</x:v>
      </x:c>
      <x:c r="G2498" s="22" t="n">
        <x:f>IF(OR(E2498="",F2498=""),"",E2498*F2498)</x:f>
        <x:v>15282400</x:v>
      </x:c>
      <x:c r="H2498" s="36" t="n">
        <x:v>0.2192</x:v>
      </x:c>
      <x:c r="I2498" s="22" t="n">
        <x:f>IF(G2498="","",IF(ISNUMBER(H2498),G2498,""))</x:f>
        <x:v>15282400</x:v>
      </x:c>
      <x:c r="J2498" s="22" t="n">
        <x:f>IF(I2498="","",I2498*H2498)</x:f>
        <x:v>3349902.08</x:v>
      </x:c>
      <x:c r="K2498" t="str">
        <x:f>IF(G2498="","MISSING OEWS",IF(ISNUMBER(H2498),"MATCHED","MISSING WHARTON"))</x:f>
        <x:v>MATCHED</x:v>
      </x:c>
    </x:row>
    <x:row r="2499">
      <x:c r="A2499" t="str">
        <x:v>44-45</x:v>
      </x:c>
      <x:c r="B2499" t="str">
        <x:v>Retail Trade</x:v>
      </x:c>
      <x:c r="C2499" t="str">
        <x:v>53-7072</x:v>
      </x:c>
      <x:c r="D2499" t="str">
        <x:v>Pump Operators, Except Wellhead Pumpers</x:v>
      </x:c>
      <x:c r="E2499" s="22" t="n">
        <x:v>200</x:v>
      </x:c>
      <x:c r="F2499" s="22" t="n">
        <x:v>58880</x:v>
      </x:c>
      <x:c r="G2499" s="22" t="n">
        <x:f>IF(OR(E2499="",F2499=""),"",E2499*F2499)</x:f>
        <x:v>11776000</x:v>
      </x:c>
      <x:c r="H2499" s="36" t="n">
        <x:v>0.0679</x:v>
      </x:c>
      <x:c r="I2499" s="22" t="n">
        <x:f>IF(G2499="","",IF(ISNUMBER(H2499),G2499,""))</x:f>
        <x:v>11776000</x:v>
      </x:c>
      <x:c r="J2499" s="22" t="n">
        <x:f>IF(I2499="","",I2499*H2499)</x:f>
        <x:v>799590.4</x:v>
      </x:c>
      <x:c r="K2499" t="str">
        <x:f>IF(G2499="","MISSING OEWS",IF(ISNUMBER(H2499),"MATCHED","MISSING WHARTON"))</x:f>
        <x:v>MATCHED</x:v>
      </x:c>
    </x:row>
    <x:row r="2500">
      <x:c r="A2500" t="str">
        <x:v>44-45</x:v>
      </x:c>
      <x:c r="B2500" t="str">
        <x:v>Retail Trade</x:v>
      </x:c>
      <x:c r="C2500" t="str">
        <x:v>53-7199</x:v>
      </x:c>
      <x:c r="D2500" t="str">
        <x:v>Material Moving Workers, All Other</x:v>
      </x:c>
      <x:c r="E2500" s="22" t="n">
        <x:v>5730</x:v>
      </x:c>
      <x:c r="F2500" s="22" t="n">
        <x:v>40530</x:v>
      </x:c>
      <x:c r="G2500" s="22" t="n">
        <x:f>IF(OR(E2500="",F2500=""),"",E2500*F2500)</x:f>
        <x:v>232236900</x:v>
      </x:c>
      <x:c r="H2500" s="36"/>
      <x:c r="I2500" s="22" t="str">
        <x:f>IF(G2500="","",IF(ISNUMBER(H2500),G2500,""))</x:f>
      </x:c>
      <x:c r="J2500" s="22" t="str">
        <x:f>IF(I2500="","",I2500*H2500)</x:f>
      </x:c>
      <x:c r="K2500" t="str">
        <x:f>IF(G2500="","MISSING OEWS",IF(ISNUMBER(H2500),"MATCHED","MISSING WHARTON"))</x:f>
        <x:v>MISSING WHARTON</x:v>
      </x:c>
    </x:row>
    <x:row r="2501">
      <x:c r="A2501" t="str">
        <x:v>48-49</x:v>
      </x:c>
      <x:c r="B2501" t="str">
        <x:v>Transportation and Warehousing</x:v>
      </x:c>
      <x:c r="C2501" t="str">
        <x:v>11-1011</x:v>
      </x:c>
      <x:c r="D2501" t="str">
        <x:v>Chief Executives</x:v>
      </x:c>
      <x:c r="E2501" s="22" t="n">
        <x:v>2790</x:v>
      </x:c>
      <x:c r="F2501" s="22" t="n">
        <x:v>276610</x:v>
      </x:c>
      <x:c r="G2501" s="22" t="n">
        <x:f>IF(OR(E2501="",F2501=""),"",E2501*F2501)</x:f>
        <x:v>771741900</x:v>
      </x:c>
      <x:c r="H2501" s="36" t="n">
        <x:v>0.4775</x:v>
      </x:c>
      <x:c r="I2501" s="22" t="n">
        <x:f>IF(G2501="","",IF(ISNUMBER(H2501),G2501,""))</x:f>
        <x:v>771741900</x:v>
      </x:c>
      <x:c r="J2501" s="22" t="n">
        <x:f>IF(I2501="","",I2501*H2501)</x:f>
        <x:v>368506757.25</x:v>
      </x:c>
      <x:c r="K2501" t="str">
        <x:f>IF(G2501="","MISSING OEWS",IF(ISNUMBER(H2501),"MATCHED","MISSING WHARTON"))</x:f>
        <x:v>MATCHED</x:v>
      </x:c>
    </x:row>
    <x:row r="2502">
      <x:c r="A2502" t="str">
        <x:v>48-49</x:v>
      </x:c>
      <x:c r="B2502" t="str">
        <x:v>Transportation and Warehousing</x:v>
      </x:c>
      <x:c r="C2502" t="str">
        <x:v>11-1021</x:v>
      </x:c>
      <x:c r="D2502" t="str">
        <x:v>General and Operations Managers</x:v>
      </x:c>
      <x:c r="E2502" s="22" t="n">
        <x:v>120330</x:v>
      </x:c>
      <x:c r="F2502" s="22" t="n">
        <x:v>123710</x:v>
      </x:c>
      <x:c r="G2502" s="22" t="n">
        <x:f>IF(OR(E2502="",F2502=""),"",E2502*F2502)</x:f>
        <x:v>14886024300</x:v>
      </x:c>
      <x:c r="H2502" s="36" t="n">
        <x:v>0.5382</x:v>
      </x:c>
      <x:c r="I2502" s="22" t="n">
        <x:f>IF(G2502="","",IF(ISNUMBER(H2502),G2502,""))</x:f>
        <x:v>14886024300</x:v>
      </x:c>
      <x:c r="J2502" s="22" t="n">
        <x:f>IF(I2502="","",I2502*H2502)</x:f>
        <x:v>8011658278.26</x:v>
      </x:c>
      <x:c r="K2502" t="str">
        <x:f>IF(G2502="","MISSING OEWS",IF(ISNUMBER(H2502),"MATCHED","MISSING WHARTON"))</x:f>
        <x:v>MATCHED</x:v>
      </x:c>
    </x:row>
    <x:row r="2503">
      <x:c r="A2503" t="str">
        <x:v>48-49</x:v>
      </x:c>
      <x:c r="B2503" t="str">
        <x:v>Transportation and Warehousing</x:v>
      </x:c>
      <x:c r="C2503" t="str">
        <x:v>11-2011</x:v>
      </x:c>
      <x:c r="D2503" t="str">
        <x:v>Advertising and Promotions Managers</x:v>
      </x:c>
      <x:c r="E2503" s="22" t="n">
        <x:v>60</x:v>
      </x:c>
      <x:c r="F2503" s="22" t="n">
        <x:v>164200</x:v>
      </x:c>
      <x:c r="G2503" s="22" t="n">
        <x:f>IF(OR(E2503="",F2503=""),"",E2503*F2503)</x:f>
        <x:v>9852000</x:v>
      </x:c>
      <x:c r="H2503" s="36" t="n">
        <x:v>0.5583</x:v>
      </x:c>
      <x:c r="I2503" s="22" t="n">
        <x:f>IF(G2503="","",IF(ISNUMBER(H2503),G2503,""))</x:f>
        <x:v>9852000</x:v>
      </x:c>
      <x:c r="J2503" s="22" t="n">
        <x:f>IF(I2503="","",I2503*H2503)</x:f>
        <x:v>5500371.600000001</x:v>
      </x:c>
      <x:c r="K2503" t="str">
        <x:f>IF(G2503="","MISSING OEWS",IF(ISNUMBER(H2503),"MATCHED","MISSING WHARTON"))</x:f>
        <x:v>MATCHED</x:v>
      </x:c>
    </x:row>
    <x:row r="2504">
      <x:c r="A2504" t="str">
        <x:v>48-49</x:v>
      </x:c>
      <x:c r="B2504" t="str">
        <x:v>Transportation and Warehousing</x:v>
      </x:c>
      <x:c r="C2504" t="str">
        <x:v>11-2021</x:v>
      </x:c>
      <x:c r="D2504" t="str">
        <x:v>Marketing Managers</x:v>
      </x:c>
      <x:c r="E2504" s="22" t="n">
        <x:v>5140</x:v>
      </x:c>
      <x:c r="F2504" s="22" t="n">
        <x:v>163820</x:v>
      </x:c>
      <x:c r="G2504" s="22" t="n">
        <x:f>IF(OR(E2504="",F2504=""),"",E2504*F2504)</x:f>
        <x:v>842034800</x:v>
      </x:c>
      <x:c r="H2504" s="36" t="n">
        <x:v>0.445</x:v>
      </x:c>
      <x:c r="I2504" s="22" t="n">
        <x:f>IF(G2504="","",IF(ISNUMBER(H2504),G2504,""))</x:f>
        <x:v>842034800</x:v>
      </x:c>
      <x:c r="J2504" s="22" t="n">
        <x:f>IF(I2504="","",I2504*H2504)</x:f>
        <x:v>374705486</x:v>
      </x:c>
      <x:c r="K2504" t="str">
        <x:f>IF(G2504="","MISSING OEWS",IF(ISNUMBER(H2504),"MATCHED","MISSING WHARTON"))</x:f>
        <x:v>MATCHED</x:v>
      </x:c>
    </x:row>
    <x:row r="2505">
      <x:c r="A2505" t="str">
        <x:v>48-49</x:v>
      </x:c>
      <x:c r="B2505" t="str">
        <x:v>Transportation and Warehousing</x:v>
      </x:c>
      <x:c r="C2505" t="str">
        <x:v>11-2022</x:v>
      </x:c>
      <x:c r="D2505" t="str">
        <x:v>Sales Managers</x:v>
      </x:c>
      <x:c r="E2505" s="22" t="n">
        <x:v>12490</x:v>
      </x:c>
      <x:c r="F2505" s="22" t="n">
        <x:v>147190</x:v>
      </x:c>
      <x:c r="G2505" s="22" t="n">
        <x:f>IF(OR(E2505="",F2505=""),"",E2505*F2505)</x:f>
        <x:v>1838403100</x:v>
      </x:c>
      <x:c r="H2505" s="36" t="n">
        <x:v>0.3735</x:v>
      </x:c>
      <x:c r="I2505" s="22" t="n">
        <x:f>IF(G2505="","",IF(ISNUMBER(H2505),G2505,""))</x:f>
        <x:v>1838403100</x:v>
      </x:c>
      <x:c r="J2505" s="22" t="n">
        <x:f>IF(I2505="","",I2505*H2505)</x:f>
        <x:v>686643557.85</x:v>
      </x:c>
      <x:c r="K2505" t="str">
        <x:f>IF(G2505="","MISSING OEWS",IF(ISNUMBER(H2505),"MATCHED","MISSING WHARTON"))</x:f>
        <x:v>MATCHED</x:v>
      </x:c>
    </x:row>
    <x:row r="2506">
      <x:c r="A2506" t="str">
        <x:v>48-49</x:v>
      </x:c>
      <x:c r="B2506" t="str">
        <x:v>Transportation and Warehousing</x:v>
      </x:c>
      <x:c r="C2506" t="str">
        <x:v>11-2032</x:v>
      </x:c>
      <x:c r="D2506" t="str">
        <x:v>Public Relations Managers</x:v>
      </x:c>
      <x:c r="E2506" s="22" t="n">
        <x:v>740</x:v>
      </x:c>
      <x:c r="F2506" s="22" t="n">
        <x:v>156790</x:v>
      </x:c>
      <x:c r="G2506" s="22" t="n">
        <x:f>IF(OR(E2506="",F2506=""),"",E2506*F2506)</x:f>
        <x:v>116024600</x:v>
      </x:c>
      <x:c r="H2506" s="36" t="n">
        <x:v>0.53</x:v>
      </x:c>
      <x:c r="I2506" s="22" t="n">
        <x:f>IF(G2506="","",IF(ISNUMBER(H2506),G2506,""))</x:f>
        <x:v>116024600</x:v>
      </x:c>
      <x:c r="J2506" s="22" t="n">
        <x:f>IF(I2506="","",I2506*H2506)</x:f>
        <x:v>61493038</x:v>
      </x:c>
      <x:c r="K2506" t="str">
        <x:f>IF(G2506="","MISSING OEWS",IF(ISNUMBER(H2506),"MATCHED","MISSING WHARTON"))</x:f>
        <x:v>MATCHED</x:v>
      </x:c>
    </x:row>
    <x:row r="2507">
      <x:c r="A2507" t="str">
        <x:v>48-49</x:v>
      </x:c>
      <x:c r="B2507" t="str">
        <x:v>Transportation and Warehousing</x:v>
      </x:c>
      <x:c r="C2507" t="str">
        <x:v>11-3012</x:v>
      </x:c>
      <x:c r="D2507" t="str">
        <x:v>Administrative Services Managers</x:v>
      </x:c>
      <x:c r="E2507" s="22" t="n">
        <x:v>5100</x:v>
      </x:c>
      <x:c r="F2507" s="22" t="n">
        <x:v>114670</x:v>
      </x:c>
      <x:c r="G2507" s="22" t="n">
        <x:f>IF(OR(E2507="",F2507=""),"",E2507*F2507)</x:f>
        <x:v>584817000</x:v>
      </x:c>
      <x:c r="H2507" s="36" t="n">
        <x:v>0.44439999999999996</x:v>
      </x:c>
      <x:c r="I2507" s="22" t="n">
        <x:f>IF(G2507="","",IF(ISNUMBER(H2507),G2507,""))</x:f>
        <x:v>584817000</x:v>
      </x:c>
      <x:c r="J2507" s="22" t="n">
        <x:f>IF(I2507="","",I2507*H2507)</x:f>
        <x:v>259892674.79999998</x:v>
      </x:c>
      <x:c r="K2507" t="str">
        <x:f>IF(G2507="","MISSING OEWS",IF(ISNUMBER(H2507),"MATCHED","MISSING WHARTON"))</x:f>
        <x:v>MATCHED</x:v>
      </x:c>
    </x:row>
    <x:row r="2508">
      <x:c r="A2508" t="str">
        <x:v>48-49</x:v>
      </x:c>
      <x:c r="B2508" t="str">
        <x:v>Transportation and Warehousing</x:v>
      </x:c>
      <x:c r="C2508" t="str">
        <x:v>11-3013</x:v>
      </x:c>
      <x:c r="D2508" t="str">
        <x:v>Facilities Managers</x:v>
      </x:c>
      <x:c r="E2508" s="22" t="n">
        <x:v>6700</x:v>
      </x:c>
      <x:c r="F2508" s="22" t="n">
        <x:v>130050</x:v>
      </x:c>
      <x:c r="G2508" s="22" t="n">
        <x:f>IF(OR(E2508="",F2508=""),"",E2508*F2508)</x:f>
        <x:v>871335000</x:v>
      </x:c>
      <x:c r="H2508" s="36" t="n">
        <x:v>0.2907</x:v>
      </x:c>
      <x:c r="I2508" s="22" t="n">
        <x:f>IF(G2508="","",IF(ISNUMBER(H2508),G2508,""))</x:f>
        <x:v>871335000</x:v>
      </x:c>
      <x:c r="J2508" s="22" t="n">
        <x:f>IF(I2508="","",I2508*H2508)</x:f>
        <x:v>253297084.5</x:v>
      </x:c>
      <x:c r="K2508" t="str">
        <x:f>IF(G2508="","MISSING OEWS",IF(ISNUMBER(H2508),"MATCHED","MISSING WHARTON"))</x:f>
        <x:v>MATCHED</x:v>
      </x:c>
    </x:row>
    <x:row r="2509">
      <x:c r="A2509" t="str">
        <x:v>48-49</x:v>
      </x:c>
      <x:c r="B2509" t="str">
        <x:v>Transportation and Warehousing</x:v>
      </x:c>
      <x:c r="C2509" t="str">
        <x:v>11-3021</x:v>
      </x:c>
      <x:c r="D2509" t="str">
        <x:v>Computer and Information Systems Managers</x:v>
      </x:c>
      <x:c r="E2509" s="22" t="n">
        <x:v>8120</x:v>
      </x:c>
      <x:c r="F2509" s="22" t="n">
        <x:v>183080</x:v>
      </x:c>
      <x:c r="G2509" s="22" t="n">
        <x:f>IF(OR(E2509="",F2509=""),"",E2509*F2509)</x:f>
        <x:v>1486609600</x:v>
      </x:c>
      <x:c r="H2509" s="36" t="n">
        <x:v>0.5265</x:v>
      </x:c>
      <x:c r="I2509" s="22" t="n">
        <x:f>IF(G2509="","",IF(ISNUMBER(H2509),G2509,""))</x:f>
        <x:v>1486609600</x:v>
      </x:c>
      <x:c r="J2509" s="22" t="n">
        <x:f>IF(I2509="","",I2509*H2509)</x:f>
        <x:v>782699954.4</x:v>
      </x:c>
      <x:c r="K2509" t="str">
        <x:f>IF(G2509="","MISSING OEWS",IF(ISNUMBER(H2509),"MATCHED","MISSING WHARTON"))</x:f>
        <x:v>MATCHED</x:v>
      </x:c>
    </x:row>
    <x:row r="2510">
      <x:c r="A2510" t="str">
        <x:v>48-49</x:v>
      </x:c>
      <x:c r="B2510" t="str">
        <x:v>Transportation and Warehousing</x:v>
      </x:c>
      <x:c r="C2510" t="str">
        <x:v>11-3031</x:v>
      </x:c>
      <x:c r="D2510" t="str">
        <x:v>Financial Managers</x:v>
      </x:c>
      <x:c r="E2510" s="22" t="n">
        <x:v>9290</x:v>
      </x:c>
      <x:c r="F2510" s="22" t="n">
        <x:v>171190</x:v>
      </x:c>
      <x:c r="G2510" s="22" t="n">
        <x:f>IF(OR(E2510="",F2510=""),"",E2510*F2510)</x:f>
        <x:v>1590355100</x:v>
      </x:c>
      <x:c r="H2510" s="36" t="n">
        <x:v>0.7221</x:v>
      </x:c>
      <x:c r="I2510" s="22" t="n">
        <x:f>IF(G2510="","",IF(ISNUMBER(H2510),G2510,""))</x:f>
        <x:v>1590355100</x:v>
      </x:c>
      <x:c r="J2510" s="22" t="n">
        <x:f>IF(I2510="","",I2510*H2510)</x:f>
        <x:v>1148395417.71</x:v>
      </x:c>
      <x:c r="K2510" t="str">
        <x:f>IF(G2510="","MISSING OEWS",IF(ISNUMBER(H2510),"MATCHED","MISSING WHARTON"))</x:f>
        <x:v>MATCHED</x:v>
      </x:c>
    </x:row>
    <x:row r="2511">
      <x:c r="A2511" t="str">
        <x:v>48-49</x:v>
      </x:c>
      <x:c r="B2511" t="str">
        <x:v>Transportation and Warehousing</x:v>
      </x:c>
      <x:c r="C2511" t="str">
        <x:v>11-3051</x:v>
      </x:c>
      <x:c r="D2511" t="str">
        <x:v>Industrial Production Managers</x:v>
      </x:c>
      <x:c r="E2511" s="22" t="n">
        <x:v>2670</x:v>
      </x:c>
      <x:c r="F2511" s="22" t="n">
        <x:v>131490</x:v>
      </x:c>
      <x:c r="G2511" s="22" t="n">
        <x:f>IF(OR(E2511="",F2511=""),"",E2511*F2511)</x:f>
        <x:v>351078300</x:v>
      </x:c>
      <x:c r="H2511" s="36" t="n">
        <x:v>0.3636</x:v>
      </x:c>
      <x:c r="I2511" s="22" t="n">
        <x:f>IF(G2511="","",IF(ISNUMBER(H2511),G2511,""))</x:f>
        <x:v>351078300</x:v>
      </x:c>
      <x:c r="J2511" s="22" t="n">
        <x:f>IF(I2511="","",I2511*H2511)</x:f>
        <x:v>127652069.88</x:v>
      </x:c>
      <x:c r="K2511" t="str">
        <x:f>IF(G2511="","MISSING OEWS",IF(ISNUMBER(H2511),"MATCHED","MISSING WHARTON"))</x:f>
        <x:v>MATCHED</x:v>
      </x:c>
    </x:row>
    <x:row r="2512">
      <x:c r="A2512" t="str">
        <x:v>48-49</x:v>
      </x:c>
      <x:c r="B2512" t="str">
        <x:v>Transportation and Warehousing</x:v>
      </x:c>
      <x:c r="C2512" t="str">
        <x:v>11-3061</x:v>
      </x:c>
      <x:c r="D2512" t="str">
        <x:v>Purchasing Managers</x:v>
      </x:c>
      <x:c r="E2512" s="22" t="n">
        <x:v>1510</x:v>
      </x:c>
      <x:c r="F2512" s="22" t="n">
        <x:v>147280</x:v>
      </x:c>
      <x:c r="G2512" s="22" t="n">
        <x:f>IF(OR(E2512="",F2512=""),"",E2512*F2512)</x:f>
        <x:v>222392800</x:v>
      </x:c>
      <x:c r="H2512" s="36" t="n">
        <x:v>0.6944</x:v>
      </x:c>
      <x:c r="I2512" s="22" t="n">
        <x:f>IF(G2512="","",IF(ISNUMBER(H2512),G2512,""))</x:f>
        <x:v>222392800</x:v>
      </x:c>
      <x:c r="J2512" s="22" t="n">
        <x:f>IF(I2512="","",I2512*H2512)</x:f>
        <x:v>154429560.32</x:v>
      </x:c>
      <x:c r="K2512" t="str">
        <x:f>IF(G2512="","MISSING OEWS",IF(ISNUMBER(H2512),"MATCHED","MISSING WHARTON"))</x:f>
        <x:v>MATCHED</x:v>
      </x:c>
    </x:row>
    <x:row r="2513">
      <x:c r="A2513" t="str">
        <x:v>48-49</x:v>
      </x:c>
      <x:c r="B2513" t="str">
        <x:v>Transportation and Warehousing</x:v>
      </x:c>
      <x:c r="C2513" t="str">
        <x:v>11-3071</x:v>
      </x:c>
      <x:c r="D2513" t="str">
        <x:v>Transportation, Storage, and Distribution Managers</x:v>
      </x:c>
      <x:c r="E2513" s="22" t="n">
        <x:v>71070</x:v>
      </x:c>
      <x:c r="F2513" s="22" t="n">
        <x:v>116600</x:v>
      </x:c>
      <x:c r="G2513" s="22" t="n">
        <x:f>IF(OR(E2513="",F2513=""),"",E2513*F2513)</x:f>
        <x:v>8286762000</x:v>
      </x:c>
      <x:c r="H2513" s="36" t="n">
        <x:v>0.5783</x:v>
      </x:c>
      <x:c r="I2513" s="22" t="n">
        <x:f>IF(G2513="","",IF(ISNUMBER(H2513),G2513,""))</x:f>
        <x:v>8286762000</x:v>
      </x:c>
      <x:c r="J2513" s="22" t="n">
        <x:f>IF(I2513="","",I2513*H2513)</x:f>
        <x:v>4792234464.6</x:v>
      </x:c>
      <x:c r="K2513" t="str">
        <x:f>IF(G2513="","MISSING OEWS",IF(ISNUMBER(H2513),"MATCHED","MISSING WHARTON"))</x:f>
        <x:v>MATCHED</x:v>
      </x:c>
    </x:row>
    <x:row r="2514">
      <x:c r="A2514" t="str">
        <x:v>48-49</x:v>
      </x:c>
      <x:c r="B2514" t="str">
        <x:v>Transportation and Warehousing</x:v>
      </x:c>
      <x:c r="C2514" t="str">
        <x:v>11-3111</x:v>
      </x:c>
      <x:c r="D2514" t="str">
        <x:v>Compensation and Benefits Managers</x:v>
      </x:c>
      <x:c r="E2514" s="22" t="n">
        <x:v>360</x:v>
      </x:c>
      <x:c r="F2514" s="22" t="n">
        <x:v>140250</x:v>
      </x:c>
      <x:c r="G2514" s="22" t="n">
        <x:f>IF(OR(E2514="",F2514=""),"",E2514*F2514)</x:f>
        <x:v>50490000</x:v>
      </x:c>
      <x:c r="H2514" s="36" t="n">
        <x:v>0.5771000000000001</x:v>
      </x:c>
      <x:c r="I2514" s="22" t="n">
        <x:f>IF(G2514="","",IF(ISNUMBER(H2514),G2514,""))</x:f>
        <x:v>50490000</x:v>
      </x:c>
      <x:c r="J2514" s="22" t="n">
        <x:f>IF(I2514="","",I2514*H2514)</x:f>
        <x:v>29137779.000000004</x:v>
      </x:c>
      <x:c r="K2514" t="str">
        <x:f>IF(G2514="","MISSING OEWS",IF(ISNUMBER(H2514),"MATCHED","MISSING WHARTON"))</x:f>
        <x:v>MATCHED</x:v>
      </x:c>
    </x:row>
    <x:row r="2515">
      <x:c r="A2515" t="str">
        <x:v>48-49</x:v>
      </x:c>
      <x:c r="B2515" t="str">
        <x:v>Transportation and Warehousing</x:v>
      </x:c>
      <x:c r="C2515" t="str">
        <x:v>11-3121</x:v>
      </x:c>
      <x:c r="D2515" t="str">
        <x:v>Human Resources Managers</x:v>
      </x:c>
      <x:c r="E2515" s="22" t="n">
        <x:v>5800</x:v>
      </x:c>
      <x:c r="F2515" s="22" t="n">
        <x:v>145330</x:v>
      </x:c>
      <x:c r="G2515" s="22" t="n">
        <x:f>IF(OR(E2515="",F2515=""),"",E2515*F2515)</x:f>
        <x:v>842914000</x:v>
      </x:c>
      <x:c r="H2515" s="36" t="n">
        <x:v>0.5962</x:v>
      </x:c>
      <x:c r="I2515" s="22" t="n">
        <x:f>IF(G2515="","",IF(ISNUMBER(H2515),G2515,""))</x:f>
        <x:v>842914000</x:v>
      </x:c>
      <x:c r="J2515" s="22" t="n">
        <x:f>IF(I2515="","",I2515*H2515)</x:f>
        <x:v>502545326.79999995</x:v>
      </x:c>
      <x:c r="K2515" t="str">
        <x:f>IF(G2515="","MISSING OEWS",IF(ISNUMBER(H2515),"MATCHED","MISSING WHARTON"))</x:f>
        <x:v>MATCHED</x:v>
      </x:c>
    </x:row>
    <x:row r="2516">
      <x:c r="A2516" t="str">
        <x:v>48-49</x:v>
      </x:c>
      <x:c r="B2516" t="str">
        <x:v>Transportation and Warehousing</x:v>
      </x:c>
      <x:c r="C2516" t="str">
        <x:v>11-3131</x:v>
      </x:c>
      <x:c r="D2516" t="str">
        <x:v>Training and Development Managers</x:v>
      </x:c>
      <x:c r="E2516" s="22" t="n">
        <x:v>1780</x:v>
      </x:c>
      <x:c r="F2516" s="22" t="n">
        <x:v>134790</x:v>
      </x:c>
      <x:c r="G2516" s="22" t="n">
        <x:f>IF(OR(E2516="",F2516=""),"",E2516*F2516)</x:f>
        <x:v>239926200</x:v>
      </x:c>
      <x:c r="H2516" s="36" t="n">
        <x:v>0.6833</x:v>
      </x:c>
      <x:c r="I2516" s="22" t="n">
        <x:f>IF(G2516="","",IF(ISNUMBER(H2516),G2516,""))</x:f>
        <x:v>239926200</x:v>
      </x:c>
      <x:c r="J2516" s="22" t="n">
        <x:f>IF(I2516="","",I2516*H2516)</x:f>
        <x:v>163941572.46</x:v>
      </x:c>
      <x:c r="K2516" t="str">
        <x:f>IF(G2516="","MISSING OEWS",IF(ISNUMBER(H2516),"MATCHED","MISSING WHARTON"))</x:f>
        <x:v>MATCHED</x:v>
      </x:c>
    </x:row>
    <x:row r="2517">
      <x:c r="A2517" t="str">
        <x:v>48-49</x:v>
      </x:c>
      <x:c r="B2517" t="str">
        <x:v>Transportation and Warehousing</x:v>
      </x:c>
      <x:c r="C2517" t="str">
        <x:v>11-9021</x:v>
      </x:c>
      <x:c r="D2517" t="str">
        <x:v>Construction Managers</x:v>
      </x:c>
      <x:c r="E2517" s="22" t="n">
        <x:v>1150</x:v>
      </x:c>
      <x:c r="F2517" s="22" t="n">
        <x:v>148970</x:v>
      </x:c>
      <x:c r="G2517" s="22" t="n">
        <x:f>IF(OR(E2517="",F2517=""),"",E2517*F2517)</x:f>
        <x:v>171315500</x:v>
      </x:c>
      <x:c r="H2517" s="36" t="n">
        <x:v>0.374</x:v>
      </x:c>
      <x:c r="I2517" s="22" t="n">
        <x:f>IF(G2517="","",IF(ISNUMBER(H2517),G2517,""))</x:f>
        <x:v>171315500</x:v>
      </x:c>
      <x:c r="J2517" s="22" t="n">
        <x:f>IF(I2517="","",I2517*H2517)</x:f>
        <x:v>64071997</x:v>
      </x:c>
      <x:c r="K2517" t="str">
        <x:f>IF(G2517="","MISSING OEWS",IF(ISNUMBER(H2517),"MATCHED","MISSING WHARTON"))</x:f>
        <x:v>MATCHED</x:v>
      </x:c>
    </x:row>
    <x:row r="2518">
      <x:c r="A2518" t="str">
        <x:v>48-49</x:v>
      </x:c>
      <x:c r="B2518" t="str">
        <x:v>Transportation and Warehousing</x:v>
      </x:c>
      <x:c r="C2518" t="str">
        <x:v>11-9041</x:v>
      </x:c>
      <x:c r="D2518" t="str">
        <x:v>Architectural and Engineering Managers</x:v>
      </x:c>
      <x:c r="E2518" s="22" t="n">
        <x:v>2370</x:v>
      </x:c>
      <x:c r="F2518" s="22" t="n">
        <x:v>165210</x:v>
      </x:c>
      <x:c r="G2518" s="22" t="n">
        <x:f>IF(OR(E2518="",F2518=""),"",E2518*F2518)</x:f>
        <x:v>391547700</x:v>
      </x:c>
      <x:c r="H2518" s="36" t="n">
        <x:v>0.263</x:v>
      </x:c>
      <x:c r="I2518" s="22" t="n">
        <x:f>IF(G2518="","",IF(ISNUMBER(H2518),G2518,""))</x:f>
        <x:v>391547700</x:v>
      </x:c>
      <x:c r="J2518" s="22" t="n">
        <x:f>IF(I2518="","",I2518*H2518)</x:f>
        <x:v>102977045.10000001</x:v>
      </x:c>
      <x:c r="K2518" t="str">
        <x:f>IF(G2518="","MISSING OEWS",IF(ISNUMBER(H2518),"MATCHED","MISSING WHARTON"))</x:f>
        <x:v>MATCHED</x:v>
      </x:c>
    </x:row>
    <x:row r="2519">
      <x:c r="A2519" t="str">
        <x:v>48-49</x:v>
      </x:c>
      <x:c r="B2519" t="str">
        <x:v>Transportation and Warehousing</x:v>
      </x:c>
      <x:c r="C2519" t="str">
        <x:v>11-9051</x:v>
      </x:c>
      <x:c r="D2519" t="str">
        <x:v>Food Service Managers</x:v>
      </x:c>
      <x:c r="E2519" s="22" t="n">
        <x:v>130</x:v>
      </x:c>
      <x:c r="F2519" s="22" t="n">
        <x:v>86530</x:v>
      </x:c>
      <x:c r="G2519" s="22" t="n">
        <x:f>IF(OR(E2519="",F2519=""),"",E2519*F2519)</x:f>
        <x:v>11248900</x:v>
      </x:c>
      <x:c r="H2519" s="36" t="n">
        <x:v>0.3821</x:v>
      </x:c>
      <x:c r="I2519" s="22" t="n">
        <x:f>IF(G2519="","",IF(ISNUMBER(H2519),G2519,""))</x:f>
        <x:v>11248900</x:v>
      </x:c>
      <x:c r="J2519" s="22" t="n">
        <x:f>IF(I2519="","",I2519*H2519)</x:f>
        <x:v>4298204.69</x:v>
      </x:c>
      <x:c r="K2519" t="str">
        <x:f>IF(G2519="","MISSING OEWS",IF(ISNUMBER(H2519),"MATCHED","MISSING WHARTON"))</x:f>
        <x:v>MATCHED</x:v>
      </x:c>
    </x:row>
    <x:row r="2520">
      <x:c r="A2520" t="str">
        <x:v>48-49</x:v>
      </x:c>
      <x:c r="B2520" t="str">
        <x:v>Transportation and Warehousing</x:v>
      </x:c>
      <x:c r="C2520" t="str">
        <x:v>11-9072</x:v>
      </x:c>
      <x:c r="D2520" t="str">
        <x:v>Entertainment and Recreation Managers, Except Gambling</x:v>
      </x:c>
      <x:c r="E2520" s="22" t="n">
        <x:v>70</x:v>
      </x:c>
      <x:c r="F2520" s="22" t="n">
        <x:v>97870</x:v>
      </x:c>
      <x:c r="G2520" s="22" t="n">
        <x:f>IF(OR(E2520="",F2520=""),"",E2520*F2520)</x:f>
        <x:v>6850900</x:v>
      </x:c>
      <x:c r="H2520" s="36" t="n">
        <x:v>0.3176</x:v>
      </x:c>
      <x:c r="I2520" s="22" t="n">
        <x:f>IF(G2520="","",IF(ISNUMBER(H2520),G2520,""))</x:f>
        <x:v>6850900</x:v>
      </x:c>
      <x:c r="J2520" s="22" t="n">
        <x:f>IF(I2520="","",I2520*H2520)</x:f>
        <x:v>2175845.84</x:v>
      </x:c>
      <x:c r="K2520" t="str">
        <x:f>IF(G2520="","MISSING OEWS",IF(ISNUMBER(H2520),"MATCHED","MISSING WHARTON"))</x:f>
        <x:v>MATCHED</x:v>
      </x:c>
    </x:row>
    <x:row r="2521">
      <x:c r="A2521" t="str">
        <x:v>48-49</x:v>
      </x:c>
      <x:c r="B2521" t="str">
        <x:v>Transportation and Warehousing</x:v>
      </x:c>
      <x:c r="C2521" t="str">
        <x:v>11-9081</x:v>
      </x:c>
      <x:c r="D2521" t="str">
        <x:v>Lodging Managers</x:v>
      </x:c>
      <x:c r="E2521" s="22" t="n">
        <x:v>50</x:v>
      </x:c>
      <x:c r="F2521" s="22" t="n">
        <x:v>163170</x:v>
      </x:c>
      <x:c r="G2521" s="22" t="n">
        <x:f>IF(OR(E2521="",F2521=""),"",E2521*F2521)</x:f>
        <x:v>8158500</x:v>
      </x:c>
      <x:c r="H2521" s="36" t="n">
        <x:v>0.4729</x:v>
      </x:c>
      <x:c r="I2521" s="22" t="n">
        <x:f>IF(G2521="","",IF(ISNUMBER(H2521),G2521,""))</x:f>
        <x:v>8158500</x:v>
      </x:c>
      <x:c r="J2521" s="22" t="n">
        <x:f>IF(I2521="","",I2521*H2521)</x:f>
        <x:v>3858154.65</x:v>
      </x:c>
      <x:c r="K2521" t="str">
        <x:f>IF(G2521="","MISSING OEWS",IF(ISNUMBER(H2521),"MATCHED","MISSING WHARTON"))</x:f>
        <x:v>MATCHED</x:v>
      </x:c>
    </x:row>
    <x:row r="2522">
      <x:c r="A2522" t="str">
        <x:v>48-49</x:v>
      </x:c>
      <x:c r="B2522" t="str">
        <x:v>Transportation and Warehousing</x:v>
      </x:c>
      <x:c r="C2522" t="str">
        <x:v>11-9111</x:v>
      </x:c>
      <x:c r="D2522" t="str">
        <x:v>Medical and Health Services Managers</x:v>
      </x:c>
      <x:c r="E2522" s="22" t="n">
        <x:v>50</x:v>
      </x:c>
      <x:c r="F2522" s="22" t="n">
        <x:v>175380</x:v>
      </x:c>
      <x:c r="G2522" s="22" t="n">
        <x:f>IF(OR(E2522="",F2522=""),"",E2522*F2522)</x:f>
        <x:v>8769000</x:v>
      </x:c>
      <x:c r="H2522" s="36" t="n">
        <x:v>0.44170000000000004</x:v>
      </x:c>
      <x:c r="I2522" s="22" t="n">
        <x:f>IF(G2522="","",IF(ISNUMBER(H2522),G2522,""))</x:f>
        <x:v>8769000</x:v>
      </x:c>
      <x:c r="J2522" s="22" t="n">
        <x:f>IF(I2522="","",I2522*H2522)</x:f>
        <x:v>3873267.3000000003</x:v>
      </x:c>
      <x:c r="K2522" t="str">
        <x:f>IF(G2522="","MISSING OEWS",IF(ISNUMBER(H2522),"MATCHED","MISSING WHARTON"))</x:f>
        <x:v>MATCHED</x:v>
      </x:c>
    </x:row>
    <x:row r="2523">
      <x:c r="A2523" t="str">
        <x:v>48-49</x:v>
      </x:c>
      <x:c r="B2523" t="str">
        <x:v>Transportation and Warehousing</x:v>
      </x:c>
      <x:c r="C2523" t="str">
        <x:v>11-9121</x:v>
      </x:c>
      <x:c r="D2523" t="str">
        <x:v>Natural Sciences Managers</x:v>
      </x:c>
      <x:c r="E2523" s="22" t="n">
        <x:v>50</x:v>
      </x:c>
      <x:c r="F2523" s="22" t="n">
        <x:v>165650</x:v>
      </x:c>
      <x:c r="G2523" s="22" t="n">
        <x:f>IF(OR(E2523="",F2523=""),"",E2523*F2523)</x:f>
        <x:v>8282500</x:v>
      </x:c>
      <x:c r="H2523" s="36" t="n">
        <x:v>0.382</x:v>
      </x:c>
      <x:c r="I2523" s="22" t="n">
        <x:f>IF(G2523="","",IF(ISNUMBER(H2523),G2523,""))</x:f>
        <x:v>8282500</x:v>
      </x:c>
      <x:c r="J2523" s="22" t="n">
        <x:f>IF(I2523="","",I2523*H2523)</x:f>
        <x:v>3163915</x:v>
      </x:c>
      <x:c r="K2523" t="str">
        <x:f>IF(G2523="","MISSING OEWS",IF(ISNUMBER(H2523),"MATCHED","MISSING WHARTON"))</x:f>
        <x:v>MATCHED</x:v>
      </x:c>
    </x:row>
    <x:row r="2524">
      <x:c r="A2524" t="str">
        <x:v>48-49</x:v>
      </x:c>
      <x:c r="B2524" t="str">
        <x:v>Transportation and Warehousing</x:v>
      </x:c>
      <x:c r="C2524" t="str">
        <x:v>11-9131</x:v>
      </x:c>
      <x:c r="D2524" t="str">
        <x:v>Postmasters and Mail Superintendents</x:v>
      </x:c>
      <x:c r="E2524" s="22" t="n">
        <x:v>13810</x:v>
      </x:c>
      <x:c r="F2524" s="22" t="n">
        <x:v>97360</x:v>
      </x:c>
      <x:c r="G2524" s="22" t="n">
        <x:f>IF(OR(E2524="",F2524=""),"",E2524*F2524)</x:f>
        <x:v>1344541600</x:v>
      </x:c>
      <x:c r="H2524" s="36" t="n">
        <x:v>0.55</x:v>
      </x:c>
      <x:c r="I2524" s="22" t="n">
        <x:f>IF(G2524="","",IF(ISNUMBER(H2524),G2524,""))</x:f>
        <x:v>1344541600</x:v>
      </x:c>
      <x:c r="J2524" s="22" t="n">
        <x:f>IF(I2524="","",I2524*H2524)</x:f>
        <x:v>739497880.0000001</x:v>
      </x:c>
      <x:c r="K2524" t="str">
        <x:f>IF(G2524="","MISSING OEWS",IF(ISNUMBER(H2524),"MATCHED","MISSING WHARTON"))</x:f>
        <x:v>MATCHED</x:v>
      </x:c>
    </x:row>
    <x:row r="2525">
      <x:c r="A2525" t="str">
        <x:v>48-49</x:v>
      </x:c>
      <x:c r="B2525" t="str">
        <x:v>Transportation and Warehousing</x:v>
      </x:c>
      <x:c r="C2525" t="str">
        <x:v>11-9141</x:v>
      </x:c>
      <x:c r="D2525" t="str">
        <x:v>Property, Real Estate, and Community Association Managers</x:v>
      </x:c>
      <x:c r="E2525" s="22" t="n">
        <x:v>640</x:v>
      </x:c>
      <x:c r="F2525" s="22" t="n">
        <x:v>129200</x:v>
      </x:c>
      <x:c r="G2525" s="22" t="n">
        <x:f>IF(OR(E2525="",F2525=""),"",E2525*F2525)</x:f>
        <x:v>82688000</x:v>
      </x:c>
      <x:c r="H2525" s="36" t="n">
        <x:v>0.3833</x:v>
      </x:c>
      <x:c r="I2525" s="22" t="n">
        <x:f>IF(G2525="","",IF(ISNUMBER(H2525),G2525,""))</x:f>
        <x:v>82688000</x:v>
      </x:c>
      <x:c r="J2525" s="22" t="n">
        <x:f>IF(I2525="","",I2525*H2525)</x:f>
        <x:v>31694310.4</x:v>
      </x:c>
      <x:c r="K2525" t="str">
        <x:f>IF(G2525="","MISSING OEWS",IF(ISNUMBER(H2525),"MATCHED","MISSING WHARTON"))</x:f>
        <x:v>MATCHED</x:v>
      </x:c>
    </x:row>
    <x:row r="2526">
      <x:c r="A2526" t="str">
        <x:v>48-49</x:v>
      </x:c>
      <x:c r="B2526" t="str">
        <x:v>Transportation and Warehousing</x:v>
      </x:c>
      <x:c r="C2526" t="str">
        <x:v>11-9161</x:v>
      </x:c>
      <x:c r="D2526" t="str">
        <x:v>Emergency Management Directors</x:v>
      </x:c>
      <x:c r="E2526" s="22" t="n">
        <x:v>50</x:v>
      </x:c>
      <x:c r="F2526" s="22" t="n">
        <x:v>133890</x:v>
      </x:c>
      <x:c r="G2526" s="22" t="n">
        <x:f>IF(OR(E2526="",F2526=""),"",E2526*F2526)</x:f>
        <x:v>6694500</x:v>
      </x:c>
      <x:c r="H2526" s="36" t="n">
        <x:v>0.4174</x:v>
      </x:c>
      <x:c r="I2526" s="22" t="n">
        <x:f>IF(G2526="","",IF(ISNUMBER(H2526),G2526,""))</x:f>
        <x:v>6694500</x:v>
      </x:c>
      <x:c r="J2526" s="22" t="n">
        <x:f>IF(I2526="","",I2526*H2526)</x:f>
        <x:v>2794284.3</x:v>
      </x:c>
      <x:c r="K2526" t="str">
        <x:f>IF(G2526="","MISSING OEWS",IF(ISNUMBER(H2526),"MATCHED","MISSING WHARTON"))</x:f>
        <x:v>MATCHED</x:v>
      </x:c>
    </x:row>
    <x:row r="2527">
      <x:c r="A2527" t="str">
        <x:v>48-49</x:v>
      </x:c>
      <x:c r="B2527" t="str">
        <x:v>Transportation and Warehousing</x:v>
      </x:c>
      <x:c r="C2527" t="str">
        <x:v>11-9199</x:v>
      </x:c>
      <x:c r="D2527" t="str">
        <x:v>Managers, All Other</x:v>
      </x:c>
      <x:c r="E2527" s="22" t="n">
        <x:v>10760</x:v>
      </x:c>
      <x:c r="F2527" s="22" t="n">
        <x:v>133390</x:v>
      </x:c>
      <x:c r="G2527" s="22" t="n">
        <x:f>IF(OR(E2527="",F2527=""),"",E2527*F2527)</x:f>
        <x:v>1435276400</x:v>
      </x:c>
      <x:c r="H2527" s="36" t="n">
        <x:v>0.48960000000000004</x:v>
      </x:c>
      <x:c r="I2527" s="22" t="n">
        <x:f>IF(G2527="","",IF(ISNUMBER(H2527),G2527,""))</x:f>
        <x:v>1435276400</x:v>
      </x:c>
      <x:c r="J2527" s="22" t="n">
        <x:f>IF(I2527="","",I2527*H2527)</x:f>
        <x:v>702711325.44</x:v>
      </x:c>
      <x:c r="K2527" t="str">
        <x:f>IF(G2527="","MISSING OEWS",IF(ISNUMBER(H2527),"MATCHED","MISSING WHARTON"))</x:f>
        <x:v>MATCHED</x:v>
      </x:c>
    </x:row>
    <x:row r="2528">
      <x:c r="A2528" t="str">
        <x:v>48-49</x:v>
      </x:c>
      <x:c r="B2528" t="str">
        <x:v>Transportation and Warehousing</x:v>
      </x:c>
      <x:c r="C2528" t="str">
        <x:v>13-1020</x:v>
      </x:c>
      <x:c r="D2528" t="str">
        <x:v>Buyers and Purchasing Agents</x:v>
      </x:c>
      <x:c r="E2528" s="22" t="n">
        <x:v>11370</x:v>
      </x:c>
      <x:c r="F2528" s="22" t="n">
        <x:v>80810</x:v>
      </x:c>
      <x:c r="G2528" s="22" t="n">
        <x:f>IF(OR(E2528="",F2528=""),"",E2528*F2528)</x:f>
        <x:v>918809700</x:v>
      </x:c>
      <x:c r="H2528" s="36" t="n">
        <x:v>0.5876</x:v>
      </x:c>
      <x:c r="I2528" s="22" t="n">
        <x:f>IF(G2528="","",IF(ISNUMBER(H2528),G2528,""))</x:f>
        <x:v>918809700</x:v>
      </x:c>
      <x:c r="J2528" s="22" t="n">
        <x:f>IF(I2528="","",I2528*H2528)</x:f>
        <x:v>539892579.72</x:v>
      </x:c>
      <x:c r="K2528" t="str">
        <x:f>IF(G2528="","MISSING OEWS",IF(ISNUMBER(H2528),"MATCHED","MISSING WHARTON"))</x:f>
        <x:v>MATCHED</x:v>
      </x:c>
    </x:row>
    <x:row r="2529">
      <x:c r="A2529" t="str">
        <x:v>48-49</x:v>
      </x:c>
      <x:c r="B2529" t="str">
        <x:v>Transportation and Warehousing</x:v>
      </x:c>
      <x:c r="C2529" t="str">
        <x:v>13-1031</x:v>
      </x:c>
      <x:c r="D2529" t="str">
        <x:v>Claims Adjusters, Examiners, and Investigators</x:v>
      </x:c>
      <x:c r="E2529" s="22" t="n">
        <x:v>730</x:v>
      </x:c>
      <x:c r="F2529" s="22" t="n">
        <x:v>71920</x:v>
      </x:c>
      <x:c r="G2529" s="22" t="n">
        <x:f>IF(OR(E2529="",F2529=""),"",E2529*F2529)</x:f>
        <x:v>52501600</x:v>
      </x:c>
      <x:c r="H2529" s="36" t="n">
        <x:v>0.6983</x:v>
      </x:c>
      <x:c r="I2529" s="22" t="n">
        <x:f>IF(G2529="","",IF(ISNUMBER(H2529),G2529,""))</x:f>
        <x:v>52501600</x:v>
      </x:c>
      <x:c r="J2529" s="22" t="n">
        <x:f>IF(I2529="","",I2529*H2529)</x:f>
        <x:v>36661867.28</x:v>
      </x:c>
      <x:c r="K2529" t="str">
        <x:f>IF(G2529="","MISSING OEWS",IF(ISNUMBER(H2529),"MATCHED","MISSING WHARTON"))</x:f>
        <x:v>MATCHED</x:v>
      </x:c>
    </x:row>
    <x:row r="2530">
      <x:c r="A2530" t="str">
        <x:v>48-49</x:v>
      </x:c>
      <x:c r="B2530" t="str">
        <x:v>Transportation and Warehousing</x:v>
      </x:c>
      <x:c r="C2530" t="str">
        <x:v>13-1041</x:v>
      </x:c>
      <x:c r="D2530" t="str">
        <x:v>Compliance Officers</x:v>
      </x:c>
      <x:c r="E2530" s="22" t="n">
        <x:v>13470</x:v>
      </x:c>
      <x:c r="F2530" s="22" t="n">
        <x:v>77310</x:v>
      </x:c>
      <x:c r="G2530" s="22" t="n">
        <x:f>IF(OR(E2530="",F2530=""),"",E2530*F2530)</x:f>
        <x:v>1041365700</x:v>
      </x:c>
      <x:c r="H2530" s="36" t="n">
        <x:v>0.4611</x:v>
      </x:c>
      <x:c r="I2530" s="22" t="n">
        <x:f>IF(G2530="","",IF(ISNUMBER(H2530),G2530,""))</x:f>
        <x:v>1041365700</x:v>
      </x:c>
      <x:c r="J2530" s="22" t="n">
        <x:f>IF(I2530="","",I2530*H2530)</x:f>
        <x:v>480173724.27</x:v>
      </x:c>
      <x:c r="K2530" t="str">
        <x:f>IF(G2530="","MISSING OEWS",IF(ISNUMBER(H2530),"MATCHED","MISSING WHARTON"))</x:f>
        <x:v>MATCHED</x:v>
      </x:c>
    </x:row>
    <x:row r="2531">
      <x:c r="A2531" t="str">
        <x:v>48-49</x:v>
      </x:c>
      <x:c r="B2531" t="str">
        <x:v>Transportation and Warehousing</x:v>
      </x:c>
      <x:c r="C2531" t="str">
        <x:v>13-1051</x:v>
      </x:c>
      <x:c r="D2531" t="str">
        <x:v>Cost Estimators</x:v>
      </x:c>
      <x:c r="E2531" s="22" t="n">
        <x:v>1290</x:v>
      </x:c>
      <x:c r="F2531" s="22" t="n">
        <x:v>67740</x:v>
      </x:c>
      <x:c r="G2531" s="22" t="n">
        <x:f>IF(OR(E2531="",F2531=""),"",E2531*F2531)</x:f>
        <x:v>87384600</x:v>
      </x:c>
      <x:c r="H2531" s="36" t="n">
        <x:v>0.6393</x:v>
      </x:c>
      <x:c r="I2531" s="22" t="n">
        <x:f>IF(G2531="","",IF(ISNUMBER(H2531),G2531,""))</x:f>
        <x:v>87384600</x:v>
      </x:c>
      <x:c r="J2531" s="22" t="n">
        <x:f>IF(I2531="","",I2531*H2531)</x:f>
        <x:v>55864974.78</x:v>
      </x:c>
      <x:c r="K2531" t="str">
        <x:f>IF(G2531="","MISSING OEWS",IF(ISNUMBER(H2531),"MATCHED","MISSING WHARTON"))</x:f>
        <x:v>MATCHED</x:v>
      </x:c>
    </x:row>
    <x:row r="2532">
      <x:c r="A2532" t="str">
        <x:v>48-49</x:v>
      </x:c>
      <x:c r="B2532" t="str">
        <x:v>Transportation and Warehousing</x:v>
      </x:c>
      <x:c r="C2532" t="str">
        <x:v>13-1071</x:v>
      </x:c>
      <x:c r="D2532" t="str">
        <x:v>Human Resources Specialists</x:v>
      </x:c>
      <x:c r="E2532" s="22" t="n">
        <x:v>27950</x:v>
      </x:c>
      <x:c r="F2532" s="22" t="n">
        <x:v>74950</x:v>
      </x:c>
      <x:c r="G2532" s="22" t="n">
        <x:f>IF(OR(E2532="",F2532=""),"",E2532*F2532)</x:f>
        <x:v>2094852500</x:v>
      </x:c>
      <x:c r="H2532" s="36" t="n">
        <x:v>0.7807999999999999</x:v>
      </x:c>
      <x:c r="I2532" s="22" t="n">
        <x:f>IF(G2532="","",IF(ISNUMBER(H2532),G2532,""))</x:f>
        <x:v>2094852500</x:v>
      </x:c>
      <x:c r="J2532" s="22" t="n">
        <x:f>IF(I2532="","",I2532*H2532)</x:f>
        <x:v>1635660831.9999998</x:v>
      </x:c>
      <x:c r="K2532" t="str">
        <x:f>IF(G2532="","MISSING OEWS",IF(ISNUMBER(H2532),"MATCHED","MISSING WHARTON"))</x:f>
        <x:v>MATCHED</x:v>
      </x:c>
    </x:row>
    <x:row r="2533">
      <x:c r="A2533" t="str">
        <x:v>48-49</x:v>
      </x:c>
      <x:c r="B2533" t="str">
        <x:v>Transportation and Warehousing</x:v>
      </x:c>
      <x:c r="C2533" t="str">
        <x:v>13-1075</x:v>
      </x:c>
      <x:c r="D2533" t="str">
        <x:v>Labor Relations Specialists</x:v>
      </x:c>
      <x:c r="E2533" s="22" t="n">
        <x:v>1160</x:v>
      </x:c>
      <x:c r="F2533" s="22" t="n">
        <x:v>96510</x:v>
      </x:c>
      <x:c r="G2533" s="22" t="n">
        <x:f>IF(OR(E2533="",F2533=""),"",E2533*F2533)</x:f>
        <x:v>111951600</x:v>
      </x:c>
      <x:c r="H2533" s="36" t="n">
        <x:v>0.5536</x:v>
      </x:c>
      <x:c r="I2533" s="22" t="n">
        <x:f>IF(G2533="","",IF(ISNUMBER(H2533),G2533,""))</x:f>
        <x:v>111951600</x:v>
      </x:c>
      <x:c r="J2533" s="22" t="n">
        <x:f>IF(I2533="","",I2533*H2533)</x:f>
        <x:v>61976405.76</x:v>
      </x:c>
      <x:c r="K2533" t="str">
        <x:f>IF(G2533="","MISSING OEWS",IF(ISNUMBER(H2533),"MATCHED","MISSING WHARTON"))</x:f>
        <x:v>MATCHED</x:v>
      </x:c>
    </x:row>
    <x:row r="2534">
      <x:c r="A2534" t="str">
        <x:v>48-49</x:v>
      </x:c>
      <x:c r="B2534" t="str">
        <x:v>Transportation and Warehousing</x:v>
      </x:c>
      <x:c r="C2534" t="str">
        <x:v>13-1081</x:v>
      </x:c>
      <x:c r="D2534" t="str">
        <x:v>Logisticians</x:v>
      </x:c>
      <x:c r="E2534" s="22" t="n">
        <x:v>30380</x:v>
      </x:c>
      <x:c r="F2534" s="22" t="n">
        <x:v>72600</x:v>
      </x:c>
      <x:c r="G2534" s="22" t="n">
        <x:f>IF(OR(E2534="",F2534=""),"",E2534*F2534)</x:f>
        <x:v>2205588000</x:v>
      </x:c>
      <x:c r="H2534" s="36" t="n">
        <x:v>0.6943</x:v>
      </x:c>
      <x:c r="I2534" s="22" t="n">
        <x:f>IF(G2534="","",IF(ISNUMBER(H2534),G2534,""))</x:f>
        <x:v>2205588000</x:v>
      </x:c>
      <x:c r="J2534" s="22" t="n">
        <x:f>IF(I2534="","",I2534*H2534)</x:f>
        <x:v>1531339748.4</x:v>
      </x:c>
      <x:c r="K2534" t="str">
        <x:f>IF(G2534="","MISSING OEWS",IF(ISNUMBER(H2534),"MATCHED","MISSING WHARTON"))</x:f>
        <x:v>MATCHED</x:v>
      </x:c>
    </x:row>
    <x:row r="2535">
      <x:c r="A2535" t="str">
        <x:v>48-49</x:v>
      </x:c>
      <x:c r="B2535" t="str">
        <x:v>Transportation and Warehousing</x:v>
      </x:c>
      <x:c r="C2535" t="str">
        <x:v>13-1082</x:v>
      </x:c>
      <x:c r="D2535" t="str">
        <x:v>Project Management Specialists</x:v>
      </x:c>
      <x:c r="E2535" s="22" t="n">
        <x:v>11390</x:v>
      </x:c>
      <x:c r="F2535" s="22" t="n">
        <x:v>119730</x:v>
      </x:c>
      <x:c r="G2535" s="22" t="n">
        <x:f>IF(OR(E2535="",F2535=""),"",E2535*F2535)</x:f>
        <x:v>1363724700</x:v>
      </x:c>
      <x:c r="H2535" s="36" t="n">
        <x:v>0.6375</x:v>
      </x:c>
      <x:c r="I2535" s="22" t="n">
        <x:f>IF(G2535="","",IF(ISNUMBER(H2535),G2535,""))</x:f>
        <x:v>1363724700</x:v>
      </x:c>
      <x:c r="J2535" s="22" t="n">
        <x:f>IF(I2535="","",I2535*H2535)</x:f>
        <x:v>869374496.2499999</x:v>
      </x:c>
      <x:c r="K2535" t="str">
        <x:f>IF(G2535="","MISSING OEWS",IF(ISNUMBER(H2535),"MATCHED","MISSING WHARTON"))</x:f>
        <x:v>MATCHED</x:v>
      </x:c>
    </x:row>
    <x:row r="2536">
      <x:c r="A2536" t="str">
        <x:v>48-49</x:v>
      </x:c>
      <x:c r="B2536" t="str">
        <x:v>Transportation and Warehousing</x:v>
      </x:c>
      <x:c r="C2536" t="str">
        <x:v>13-1111</x:v>
      </x:c>
      <x:c r="D2536" t="str">
        <x:v>Management Analysts</x:v>
      </x:c>
      <x:c r="E2536" s="22" t="n">
        <x:v>7010</x:v>
      </x:c>
      <x:c r="F2536" s="22" t="n">
        <x:v>101860</x:v>
      </x:c>
      <x:c r="G2536" s="22" t="n">
        <x:f>IF(OR(E2536="",F2536=""),"",E2536*F2536)</x:f>
        <x:v>714038600</x:v>
      </x:c>
      <x:c r="H2536" s="36" t="n">
        <x:v>0.5772999999999999</x:v>
      </x:c>
      <x:c r="I2536" s="22" t="n">
        <x:f>IF(G2536="","",IF(ISNUMBER(H2536),G2536,""))</x:f>
        <x:v>714038600</x:v>
      </x:c>
      <x:c r="J2536" s="22" t="n">
        <x:f>IF(I2536="","",I2536*H2536)</x:f>
        <x:v>412214483.78</x:v>
      </x:c>
      <x:c r="K2536" t="str">
        <x:f>IF(G2536="","MISSING OEWS",IF(ISNUMBER(H2536),"MATCHED","MISSING WHARTON"))</x:f>
        <x:v>MATCHED</x:v>
      </x:c>
    </x:row>
    <x:row r="2537">
      <x:c r="A2537" t="str">
        <x:v>48-49</x:v>
      </x:c>
      <x:c r="B2537" t="str">
        <x:v>Transportation and Warehousing</x:v>
      </x:c>
      <x:c r="C2537" t="str">
        <x:v>13-1121</x:v>
      </x:c>
      <x:c r="D2537" t="str">
        <x:v>Meeting, Convention, and Event Planners</x:v>
      </x:c>
      <x:c r="E2537" s="22" t="n">
        <x:v>380</x:v>
      </x:c>
      <x:c r="F2537" s="22" t="n">
        <x:v>66490</x:v>
      </x:c>
      <x:c r="G2537" s="22" t="n">
        <x:f>IF(OR(E2537="",F2537=""),"",E2537*F2537)</x:f>
        <x:v>25266200</x:v>
      </x:c>
      <x:c r="H2537" s="36" t="n">
        <x:v>0.4476</x:v>
      </x:c>
      <x:c r="I2537" s="22" t="n">
        <x:f>IF(G2537="","",IF(ISNUMBER(H2537),G2537,""))</x:f>
        <x:v>25266200</x:v>
      </x:c>
      <x:c r="J2537" s="22" t="n">
        <x:f>IF(I2537="","",I2537*H2537)</x:f>
        <x:v>11309151.12</x:v>
      </x:c>
      <x:c r="K2537" t="str">
        <x:f>IF(G2537="","MISSING OEWS",IF(ISNUMBER(H2537),"MATCHED","MISSING WHARTON"))</x:f>
        <x:v>MATCHED</x:v>
      </x:c>
    </x:row>
    <x:row r="2538">
      <x:c r="A2538" t="str">
        <x:v>48-49</x:v>
      </x:c>
      <x:c r="B2538" t="str">
        <x:v>Transportation and Warehousing</x:v>
      </x:c>
      <x:c r="C2538" t="str">
        <x:v>13-1131</x:v>
      </x:c>
      <x:c r="D2538" t="str">
        <x:v>Fundraisers</x:v>
      </x:c>
      <x:c r="E2538" s="22" t="n">
        <x:v>70</x:v>
      </x:c>
      <x:c r="F2538" s="22" t="n">
        <x:v>86200</x:v>
      </x:c>
      <x:c r="G2538" s="22" t="n">
        <x:f>IF(OR(E2538="",F2538=""),"",E2538*F2538)</x:f>
        <x:v>6034000</x:v>
      </x:c>
      <x:c r="H2538" s="36" t="n">
        <x:v>0.5571</x:v>
      </x:c>
      <x:c r="I2538" s="22" t="n">
        <x:f>IF(G2538="","",IF(ISNUMBER(H2538),G2538,""))</x:f>
        <x:v>6034000</x:v>
      </x:c>
      <x:c r="J2538" s="22" t="n">
        <x:f>IF(I2538="","",I2538*H2538)</x:f>
        <x:v>3361541.4000000004</x:v>
      </x:c>
      <x:c r="K2538" t="str">
        <x:f>IF(G2538="","MISSING OEWS",IF(ISNUMBER(H2538),"MATCHED","MISSING WHARTON"))</x:f>
        <x:v>MATCHED</x:v>
      </x:c>
    </x:row>
    <x:row r="2539">
      <x:c r="A2539" t="str">
        <x:v>48-49</x:v>
      </x:c>
      <x:c r="B2539" t="str">
        <x:v>Transportation and Warehousing</x:v>
      </x:c>
      <x:c r="C2539" t="str">
        <x:v>13-1141</x:v>
      </x:c>
      <x:c r="D2539" t="str">
        <x:v>Compensation, Benefits, and Job Analysis Specialists</x:v>
      </x:c>
      <x:c r="E2539" s="22" t="n">
        <x:v>1500</x:v>
      </x:c>
      <x:c r="F2539" s="22" t="n">
        <x:v>79430</x:v>
      </x:c>
      <x:c r="G2539" s="22" t="n">
        <x:f>IF(OR(E2539="",F2539=""),"",E2539*F2539)</x:f>
        <x:v>119145000</x:v>
      </x:c>
      <x:c r="H2539" s="36" t="n">
        <x:v>0.6167</x:v>
      </x:c>
      <x:c r="I2539" s="22" t="n">
        <x:f>IF(G2539="","",IF(ISNUMBER(H2539),G2539,""))</x:f>
        <x:v>119145000</x:v>
      </x:c>
      <x:c r="J2539" s="22" t="n">
        <x:f>IF(I2539="","",I2539*H2539)</x:f>
        <x:v>73476721.5</x:v>
      </x:c>
      <x:c r="K2539" t="str">
        <x:f>IF(G2539="","MISSING OEWS",IF(ISNUMBER(H2539),"MATCHED","MISSING WHARTON"))</x:f>
        <x:v>MATCHED</x:v>
      </x:c>
    </x:row>
    <x:row r="2540">
      <x:c r="A2540" t="str">
        <x:v>48-49</x:v>
      </x:c>
      <x:c r="B2540" t="str">
        <x:v>Transportation and Warehousing</x:v>
      </x:c>
      <x:c r="C2540" t="str">
        <x:v>13-1151</x:v>
      </x:c>
      <x:c r="D2540" t="str">
        <x:v>Training and Development Specialists</x:v>
      </x:c>
      <x:c r="E2540" s="22" t="n">
        <x:v>28430</x:v>
      </x:c>
      <x:c r="F2540" s="22" t="n">
        <x:v>66290</x:v>
      </x:c>
      <x:c r="G2540" s="22" t="n">
        <x:f>IF(OR(E2540="",F2540=""),"",E2540*F2540)</x:f>
        <x:v>1884624700</x:v>
      </x:c>
      <x:c r="H2540" s="36" t="n">
        <x:v>0.565</x:v>
      </x:c>
      <x:c r="I2540" s="22" t="n">
        <x:f>IF(G2540="","",IF(ISNUMBER(H2540),G2540,""))</x:f>
        <x:v>1884624700</x:v>
      </x:c>
      <x:c r="J2540" s="22" t="n">
        <x:f>IF(I2540="","",I2540*H2540)</x:f>
        <x:v>1064812955.4999999</x:v>
      </x:c>
      <x:c r="K2540" t="str">
        <x:f>IF(G2540="","MISSING OEWS",IF(ISNUMBER(H2540),"MATCHED","MISSING WHARTON"))</x:f>
        <x:v>MATCHED</x:v>
      </x:c>
    </x:row>
    <x:row r="2541">
      <x:c r="A2541" t="str">
        <x:v>48-49</x:v>
      </x:c>
      <x:c r="B2541" t="str">
        <x:v>Transportation and Warehousing</x:v>
      </x:c>
      <x:c r="C2541" t="str">
        <x:v>13-1161</x:v>
      </x:c>
      <x:c r="D2541" t="str">
        <x:v>Market Research Analysts and Marketing Specialists</x:v>
      </x:c>
      <x:c r="E2541" s="22" t="n">
        <x:v>10890</x:v>
      </x:c>
      <x:c r="F2541" s="22" t="n">
        <x:v>99450</x:v>
      </x:c>
      <x:c r="G2541" s="22" t="n">
        <x:f>IF(OR(E2541="",F2541=""),"",E2541*F2541)</x:f>
        <x:v>1083010500</x:v>
      </x:c>
      <x:c r="H2541" s="36" t="n">
        <x:v>0.7792</x:v>
      </x:c>
      <x:c r="I2541" s="22" t="n">
        <x:f>IF(G2541="","",IF(ISNUMBER(H2541),G2541,""))</x:f>
        <x:v>1083010500</x:v>
      </x:c>
      <x:c r="J2541" s="22" t="n">
        <x:f>IF(I2541="","",I2541*H2541)</x:f>
        <x:v>843881781.6</x:v>
      </x:c>
      <x:c r="K2541" t="str">
        <x:f>IF(G2541="","MISSING OEWS",IF(ISNUMBER(H2541),"MATCHED","MISSING WHARTON"))</x:f>
        <x:v>MATCHED</x:v>
      </x:c>
    </x:row>
    <x:row r="2542">
      <x:c r="A2542" t="str">
        <x:v>48-49</x:v>
      </x:c>
      <x:c r="B2542" t="str">
        <x:v>Transportation and Warehousing</x:v>
      </x:c>
      <x:c r="C2542" t="str">
        <x:v>13-1199</x:v>
      </x:c>
      <x:c r="D2542" t="str">
        <x:v>Business Operations Specialists, All Other</x:v>
      </x:c>
      <x:c r="E2542" s="22" t="n">
        <x:v>21090</x:v>
      </x:c>
      <x:c r="F2542" s="22" t="n">
        <x:v>85290</x:v>
      </x:c>
      <x:c r="G2542" s="22" t="n">
        <x:f>IF(OR(E2542="",F2542=""),"",E2542*F2542)</x:f>
        <x:v>1798766100</x:v>
      </x:c>
      <x:c r="H2542" s="36" t="n">
        <x:v>0.6598999999999999</x:v>
      </x:c>
      <x:c r="I2542" s="22" t="n">
        <x:f>IF(G2542="","",IF(ISNUMBER(H2542),G2542,""))</x:f>
        <x:v>1798766100</x:v>
      </x:c>
      <x:c r="J2542" s="22" t="n">
        <x:f>IF(I2542="","",I2542*H2542)</x:f>
        <x:v>1187005749.3899999</x:v>
      </x:c>
      <x:c r="K2542" t="str">
        <x:f>IF(G2542="","MISSING OEWS",IF(ISNUMBER(H2542),"MATCHED","MISSING WHARTON"))</x:f>
        <x:v>MATCHED</x:v>
      </x:c>
    </x:row>
    <x:row r="2543">
      <x:c r="A2543" t="str">
        <x:v>48-49</x:v>
      </x:c>
      <x:c r="B2543" t="str">
        <x:v>Transportation and Warehousing</x:v>
      </x:c>
      <x:c r="C2543" t="str">
        <x:v>13-2011</x:v>
      </x:c>
      <x:c r="D2543" t="str">
        <x:v>Accountants and Auditors</x:v>
      </x:c>
      <x:c r="E2543" s="22" t="n">
        <x:v>23720</x:v>
      </x:c>
      <x:c r="F2543" s="22" t="n">
        <x:v>86270</x:v>
      </x:c>
      <x:c r="G2543" s="22" t="n">
        <x:f>IF(OR(E2543="",F2543=""),"",E2543*F2543)</x:f>
        <x:v>2046324400</x:v>
      </x:c>
      <x:c r="H2543" s="36" t="n">
        <x:v>0.795</x:v>
      </x:c>
      <x:c r="I2543" s="22" t="n">
        <x:f>IF(G2543="","",IF(ISNUMBER(H2543),G2543,""))</x:f>
        <x:v>2046324400</x:v>
      </x:c>
      <x:c r="J2543" s="22" t="n">
        <x:f>IF(I2543="","",I2543*H2543)</x:f>
        <x:v>1626827898</x:v>
      </x:c>
      <x:c r="K2543" t="str">
        <x:f>IF(G2543="","MISSING OEWS",IF(ISNUMBER(H2543),"MATCHED","MISSING WHARTON"))</x:f>
        <x:v>MATCHED</x:v>
      </x:c>
    </x:row>
    <x:row r="2544">
      <x:c r="A2544" t="str">
        <x:v>48-49</x:v>
      </x:c>
      <x:c r="B2544" t="str">
        <x:v>Transportation and Warehousing</x:v>
      </x:c>
      <x:c r="C2544" t="str">
        <x:v>13-2020</x:v>
      </x:c>
      <x:c r="D2544" t="str">
        <x:v>Property Appraisers and Assessors</x:v>
      </x:c>
      <x:c r="E2544" s="22" t="n">
        <x:v>80</x:v>
      </x:c>
      <x:c r="F2544" s="22" t="n">
        <x:v>113910</x:v>
      </x:c>
      <x:c r="G2544" s="22" t="n">
        <x:f>IF(OR(E2544="",F2544=""),"",E2544*F2544)</x:f>
        <x:v>9112800</x:v>
      </x:c>
      <x:c r="H2544" s="36" t="n">
        <x:v>0.6102000000000001</x:v>
      </x:c>
      <x:c r="I2544" s="22" t="n">
        <x:f>IF(G2544="","",IF(ISNUMBER(H2544),G2544,""))</x:f>
        <x:v>9112800</x:v>
      </x:c>
      <x:c r="J2544" s="22" t="n">
        <x:f>IF(I2544="","",I2544*H2544)</x:f>
        <x:v>5560630.5600000005</x:v>
      </x:c>
      <x:c r="K2544" t="str">
        <x:f>IF(G2544="","MISSING OEWS",IF(ISNUMBER(H2544),"MATCHED","MISSING WHARTON"))</x:f>
        <x:v>MATCHED</x:v>
      </x:c>
    </x:row>
    <x:row r="2545">
      <x:c r="A2545" t="str">
        <x:v>48-49</x:v>
      </x:c>
      <x:c r="B2545" t="str">
        <x:v>Transportation and Warehousing</x:v>
      </x:c>
      <x:c r="C2545" t="str">
        <x:v>13-2031</x:v>
      </x:c>
      <x:c r="D2545" t="str">
        <x:v>Budget Analysts</x:v>
      </x:c>
      <x:c r="E2545" s="22" t="n">
        <x:v>420</x:v>
      </x:c>
      <x:c r="F2545" s="22" t="n">
        <x:v>96850</x:v>
      </x:c>
      <x:c r="G2545" s="22" t="n">
        <x:f>IF(OR(E2545="",F2545=""),"",E2545*F2545)</x:f>
        <x:v>40677000</x:v>
      </x:c>
      <x:c r="H2545" s="36" t="n">
        <x:v>0.8</x:v>
      </x:c>
      <x:c r="I2545" s="22" t="n">
        <x:f>IF(G2545="","",IF(ISNUMBER(H2545),G2545,""))</x:f>
        <x:v>40677000</x:v>
      </x:c>
      <x:c r="J2545" s="22" t="n">
        <x:f>IF(I2545="","",I2545*H2545)</x:f>
        <x:v>32541600</x:v>
      </x:c>
      <x:c r="K2545" t="str">
        <x:f>IF(G2545="","MISSING OEWS",IF(ISNUMBER(H2545),"MATCHED","MISSING WHARTON"))</x:f>
        <x:v>MATCHED</x:v>
      </x:c>
    </x:row>
    <x:row r="2546">
      <x:c r="A2546" t="str">
        <x:v>48-49</x:v>
      </x:c>
      <x:c r="B2546" t="str">
        <x:v>Transportation and Warehousing</x:v>
      </x:c>
      <x:c r="C2546" t="str">
        <x:v>13-2041</x:v>
      </x:c>
      <x:c r="D2546" t="str">
        <x:v>Credit Analysts</x:v>
      </x:c>
      <x:c r="E2546" s="22" t="n">
        <x:v>210</x:v>
      </x:c>
      <x:c r="F2546" s="22" t="n">
        <x:v>70450</x:v>
      </x:c>
      <x:c r="G2546" s="22" t="n">
        <x:f>IF(OR(E2546="",F2546=""),"",E2546*F2546)</x:f>
        <x:v>14794500</x:v>
      </x:c>
      <x:c r="H2546" s="36" t="n">
        <x:v>0.8181999999999999</x:v>
      </x:c>
      <x:c r="I2546" s="22" t="n">
        <x:f>IF(G2546="","",IF(ISNUMBER(H2546),G2546,""))</x:f>
        <x:v>14794500</x:v>
      </x:c>
      <x:c r="J2546" s="22" t="n">
        <x:f>IF(I2546="","",I2546*H2546)</x:f>
        <x:v>12104859.899999999</x:v>
      </x:c>
      <x:c r="K2546" t="str">
        <x:f>IF(G2546="","MISSING OEWS",IF(ISNUMBER(H2546),"MATCHED","MISSING WHARTON"))</x:f>
        <x:v>MATCHED</x:v>
      </x:c>
    </x:row>
    <x:row r="2547">
      <x:c r="A2547" t="str">
        <x:v>48-49</x:v>
      </x:c>
      <x:c r="B2547" t="str">
        <x:v>Transportation and Warehousing</x:v>
      </x:c>
      <x:c r="C2547" t="str">
        <x:v>13-2051</x:v>
      </x:c>
      <x:c r="D2547" t="str">
        <x:v>Financial and Investment Analysts</x:v>
      </x:c>
      <x:c r="E2547" s="22" t="n">
        <x:v>3310</x:v>
      </x:c>
      <x:c r="F2547" s="22" t="n">
        <x:v>105590</x:v>
      </x:c>
      <x:c r="G2547" s="22" t="n">
        <x:f>IF(OR(E2547="",F2547=""),"",E2547*F2547)</x:f>
        <x:v>349502900</x:v>
      </x:c>
      <x:c r="H2547" s="36" t="n">
        <x:v>0.6904</x:v>
      </x:c>
      <x:c r="I2547" s="22" t="n">
        <x:f>IF(G2547="","",IF(ISNUMBER(H2547),G2547,""))</x:f>
        <x:v>349502900</x:v>
      </x:c>
      <x:c r="J2547" s="22" t="n">
        <x:f>IF(I2547="","",I2547*H2547)</x:f>
        <x:v>241296802.16</x:v>
      </x:c>
      <x:c r="K2547" t="str">
        <x:f>IF(G2547="","MISSING OEWS",IF(ISNUMBER(H2547),"MATCHED","MISSING WHARTON"))</x:f>
        <x:v>MATCHED</x:v>
      </x:c>
    </x:row>
    <x:row r="2548">
      <x:c r="A2548" t="str">
        <x:v>48-49</x:v>
      </x:c>
      <x:c r="B2548" t="str">
        <x:v>Transportation and Warehousing</x:v>
      </x:c>
      <x:c r="C2548" t="str">
        <x:v>13-2054</x:v>
      </x:c>
      <x:c r="D2548" t="str">
        <x:v>Financial Risk Specialists</x:v>
      </x:c>
      <x:c r="E2548" s="22" t="n">
        <x:v>330</x:v>
      </x:c>
      <x:c r="F2548" s="22" t="n">
        <x:v>106620</x:v>
      </x:c>
      <x:c r="G2548" s="22" t="n">
        <x:f>IF(OR(E2548="",F2548=""),"",E2548*F2548)</x:f>
        <x:v>35184600</x:v>
      </x:c>
      <x:c r="H2548" s="36" t="n">
        <x:v>0.7767000000000001</x:v>
      </x:c>
      <x:c r="I2548" s="22" t="n">
        <x:f>IF(G2548="","",IF(ISNUMBER(H2548),G2548,""))</x:f>
        <x:v>35184600</x:v>
      </x:c>
      <x:c r="J2548" s="22" t="n">
        <x:f>IF(I2548="","",I2548*H2548)</x:f>
        <x:v>27327878.82</x:v>
      </x:c>
      <x:c r="K2548" t="str">
        <x:f>IF(G2548="","MISSING OEWS",IF(ISNUMBER(H2548),"MATCHED","MISSING WHARTON"))</x:f>
        <x:v>MATCHED</x:v>
      </x:c>
    </x:row>
    <x:row r="2549">
      <x:c r="A2549" t="str">
        <x:v>48-49</x:v>
      </x:c>
      <x:c r="B2549" t="str">
        <x:v>Transportation and Warehousing</x:v>
      </x:c>
      <x:c r="C2549" t="str">
        <x:v>13-2099</x:v>
      </x:c>
      <x:c r="D2549" t="str">
        <x:v>Financial Specialists, All Other</x:v>
      </x:c>
      <x:c r="E2549" s="22" t="n">
        <x:v>430</x:v>
      </x:c>
      <x:c r="F2549" s="22" t="n">
        <x:v>83520</x:v>
      </x:c>
      <x:c r="G2549" s="22" t="n">
        <x:f>IF(OR(E2549="",F2549=""),"",E2549*F2549)</x:f>
        <x:v>35913600</x:v>
      </x:c>
      <x:c r="H2549" s="36" t="n">
        <x:v>0.6192</x:v>
      </x:c>
      <x:c r="I2549" s="22" t="n">
        <x:f>IF(G2549="","",IF(ISNUMBER(H2549),G2549,""))</x:f>
        <x:v>35913600</x:v>
      </x:c>
      <x:c r="J2549" s="22" t="n">
        <x:f>IF(I2549="","",I2549*H2549)</x:f>
        <x:v>22237701.119999997</x:v>
      </x:c>
      <x:c r="K2549" t="str">
        <x:f>IF(G2549="","MISSING OEWS",IF(ISNUMBER(H2549),"MATCHED","MISSING WHARTON"))</x:f>
        <x:v>MATCHED</x:v>
      </x:c>
    </x:row>
    <x:row r="2550">
      <x:c r="A2550" t="str">
        <x:v>48-49</x:v>
      </x:c>
      <x:c r="B2550" t="str">
        <x:v>Transportation and Warehousing</x:v>
      </x:c>
      <x:c r="C2550" t="str">
        <x:v>15-1211</x:v>
      </x:c>
      <x:c r="D2550" t="str">
        <x:v>Computer Systems Analysts</x:v>
      </x:c>
      <x:c r="E2550" s="22" t="n">
        <x:v>4310</x:v>
      </x:c>
      <x:c r="F2550" s="22" t="n">
        <x:v>105680</x:v>
      </x:c>
      <x:c r="G2550" s="22" t="n">
        <x:f>IF(OR(E2550="",F2550=""),"",E2550*F2550)</x:f>
        <x:v>455480800</x:v>
      </x:c>
      <x:c r="H2550" s="36" t="n">
        <x:v>0.6388</x:v>
      </x:c>
      <x:c r="I2550" s="22" t="n">
        <x:f>IF(G2550="","",IF(ISNUMBER(H2550),G2550,""))</x:f>
        <x:v>455480800</x:v>
      </x:c>
      <x:c r="J2550" s="22" t="n">
        <x:f>IF(I2550="","",I2550*H2550)</x:f>
        <x:v>290961135.04</x:v>
      </x:c>
      <x:c r="K2550" t="str">
        <x:f>IF(G2550="","MISSING OEWS",IF(ISNUMBER(H2550),"MATCHED","MISSING WHARTON"))</x:f>
        <x:v>MATCHED</x:v>
      </x:c>
    </x:row>
    <x:row r="2551">
      <x:c r="A2551" t="str">
        <x:v>48-49</x:v>
      </x:c>
      <x:c r="B2551" t="str">
        <x:v>Transportation and Warehousing</x:v>
      </x:c>
      <x:c r="C2551" t="str">
        <x:v>15-1212</x:v>
      </x:c>
      <x:c r="D2551" t="str">
        <x:v>Information Security Analysts</x:v>
      </x:c>
      <x:c r="E2551" s="22" t="n">
        <x:v>1560</x:v>
      </x:c>
      <x:c r="F2551" s="22" t="n">
        <x:v>124930</x:v>
      </x:c>
      <x:c r="G2551" s="22" t="n">
        <x:f>IF(OR(E2551="",F2551=""),"",E2551*F2551)</x:f>
        <x:v>194890800</x:v>
      </x:c>
      <x:c r="H2551" s="36" t="n">
        <x:v>0.6292</x:v>
      </x:c>
      <x:c r="I2551" s="22" t="n">
        <x:f>IF(G2551="","",IF(ISNUMBER(H2551),G2551,""))</x:f>
        <x:v>194890800</x:v>
      </x:c>
      <x:c r="J2551" s="22" t="n">
        <x:f>IF(I2551="","",I2551*H2551)</x:f>
        <x:v>122625291.36</x:v>
      </x:c>
      <x:c r="K2551" t="str">
        <x:f>IF(G2551="","MISSING OEWS",IF(ISNUMBER(H2551),"MATCHED","MISSING WHARTON"))</x:f>
        <x:v>MATCHED</x:v>
      </x:c>
    </x:row>
    <x:row r="2552">
      <x:c r="A2552" t="str">
        <x:v>48-49</x:v>
      </x:c>
      <x:c r="B2552" t="str">
        <x:v>Transportation and Warehousing</x:v>
      </x:c>
      <x:c r="C2552" t="str">
        <x:v>15-1221</x:v>
      </x:c>
      <x:c r="D2552" t="str">
        <x:v>Computer and Information Research Scientists</x:v>
      </x:c>
      <x:c r="E2552" s="22" t="n">
        <x:v>30</x:v>
      </x:c>
      <x:c r="F2552" s="22" t="n">
        <x:v>141140</x:v>
      </x:c>
      <x:c r="G2552" s="22" t="n">
        <x:f>IF(OR(E2552="",F2552=""),"",E2552*F2552)</x:f>
        <x:v>4234200</x:v>
      </x:c>
      <x:c r="H2552" s="36" t="n">
        <x:v>0.39</x:v>
      </x:c>
      <x:c r="I2552" s="22" t="n">
        <x:f>IF(G2552="","",IF(ISNUMBER(H2552),G2552,""))</x:f>
        <x:v>4234200</x:v>
      </x:c>
      <x:c r="J2552" s="22" t="n">
        <x:f>IF(I2552="","",I2552*H2552)</x:f>
        <x:v>1651338</x:v>
      </x:c>
      <x:c r="K2552" t="str">
        <x:f>IF(G2552="","MISSING OEWS",IF(ISNUMBER(H2552),"MATCHED","MISSING WHARTON"))</x:f>
        <x:v>MATCHED</x:v>
      </x:c>
    </x:row>
    <x:row r="2553">
      <x:c r="A2553" t="str">
        <x:v>48-49</x:v>
      </x:c>
      <x:c r="B2553" t="str">
        <x:v>Transportation and Warehousing</x:v>
      </x:c>
      <x:c r="C2553" t="str">
        <x:v>15-1231</x:v>
      </x:c>
      <x:c r="D2553" t="str">
        <x:v>Computer Network Support Specialists</x:v>
      </x:c>
      <x:c r="E2553" s="22" t="n">
        <x:v>1930</x:v>
      </x:c>
      <x:c r="F2553" s="22" t="n">
        <x:v>77930</x:v>
      </x:c>
      <x:c r="G2553" s="22" t="n">
        <x:f>IF(OR(E2553="",F2553=""),"",E2553*F2553)</x:f>
        <x:v>150404900</x:v>
      </x:c>
      <x:c r="H2553" s="36" t="n">
        <x:v>0.7095999999999999</x:v>
      </x:c>
      <x:c r="I2553" s="22" t="n">
        <x:f>IF(G2553="","",IF(ISNUMBER(H2553),G2553,""))</x:f>
        <x:v>150404900</x:v>
      </x:c>
      <x:c r="J2553" s="22" t="n">
        <x:f>IF(I2553="","",I2553*H2553)</x:f>
        <x:v>106727317.03999999</x:v>
      </x:c>
      <x:c r="K2553" t="str">
        <x:f>IF(G2553="","MISSING OEWS",IF(ISNUMBER(H2553),"MATCHED","MISSING WHARTON"))</x:f>
        <x:v>MATCHED</x:v>
      </x:c>
    </x:row>
    <x:row r="2554">
      <x:c r="A2554" t="str">
        <x:v>48-49</x:v>
      </x:c>
      <x:c r="B2554" t="str">
        <x:v>Transportation and Warehousing</x:v>
      </x:c>
      <x:c r="C2554" t="str">
        <x:v>15-1232</x:v>
      </x:c>
      <x:c r="D2554" t="str">
        <x:v>Computer User Support Specialists</x:v>
      </x:c>
      <x:c r="E2554" s="22" t="n">
        <x:v>8160</x:v>
      </x:c>
      <x:c r="F2554" s="22" t="n">
        <x:v>67010</x:v>
      </x:c>
      <x:c r="G2554" s="22" t="n">
        <x:f>IF(OR(E2554="",F2554=""),"",E2554*F2554)</x:f>
        <x:v>546801600</x:v>
      </x:c>
      <x:c r="H2554" s="36" t="n">
        <x:v>0.6062</x:v>
      </x:c>
      <x:c r="I2554" s="22" t="n">
        <x:f>IF(G2554="","",IF(ISNUMBER(H2554),G2554,""))</x:f>
        <x:v>546801600</x:v>
      </x:c>
      <x:c r="J2554" s="22" t="n">
        <x:f>IF(I2554="","",I2554*H2554)</x:f>
        <x:v>331471129.91999996</x:v>
      </x:c>
      <x:c r="K2554" t="str">
        <x:f>IF(G2554="","MISSING OEWS",IF(ISNUMBER(H2554),"MATCHED","MISSING WHARTON"))</x:f>
        <x:v>MATCHED</x:v>
      </x:c>
    </x:row>
    <x:row r="2555">
      <x:c r="A2555" t="str">
        <x:v>48-49</x:v>
      </x:c>
      <x:c r="B2555" t="str">
        <x:v>Transportation and Warehousing</x:v>
      </x:c>
      <x:c r="C2555" t="str">
        <x:v>15-1241</x:v>
      </x:c>
      <x:c r="D2555" t="str">
        <x:v>Computer Network Architects</x:v>
      </x:c>
      <x:c r="E2555" s="22" t="n">
        <x:v>1270</x:v>
      </x:c>
      <x:c r="F2555" s="22" t="n">
        <x:v>138600</x:v>
      </x:c>
      <x:c r="G2555" s="22" t="n">
        <x:f>IF(OR(E2555="",F2555=""),"",E2555*F2555)</x:f>
        <x:v>176022000</x:v>
      </x:c>
      <x:c r="H2555" s="36" t="n">
        <x:v>0.6278</x:v>
      </x:c>
      <x:c r="I2555" s="22" t="n">
        <x:f>IF(G2555="","",IF(ISNUMBER(H2555),G2555,""))</x:f>
        <x:v>176022000</x:v>
      </x:c>
      <x:c r="J2555" s="22" t="n">
        <x:f>IF(I2555="","",I2555*H2555)</x:f>
        <x:v>110506611.60000001</x:v>
      </x:c>
      <x:c r="K2555" t="str">
        <x:f>IF(G2555="","MISSING OEWS",IF(ISNUMBER(H2555),"MATCHED","MISSING WHARTON"))</x:f>
        <x:v>MATCHED</x:v>
      </x:c>
    </x:row>
    <x:row r="2556">
      <x:c r="A2556" t="str">
        <x:v>48-49</x:v>
      </x:c>
      <x:c r="B2556" t="str">
        <x:v>Transportation and Warehousing</x:v>
      </x:c>
      <x:c r="C2556" t="str">
        <x:v>15-1242</x:v>
      </x:c>
      <x:c r="D2556" t="str">
        <x:v>Database Administrators</x:v>
      </x:c>
      <x:c r="E2556" s="22" t="n">
        <x:v>1180</x:v>
      </x:c>
      <x:c r="F2556" s="22" t="n">
        <x:v>95810</x:v>
      </x:c>
      <x:c r="G2556" s="22" t="n">
        <x:f>IF(OR(E2556="",F2556=""),"",E2556*F2556)</x:f>
        <x:v>113055800</x:v>
      </x:c>
      <x:c r="H2556" s="36" t="n">
        <x:v>0.8389</x:v>
      </x:c>
      <x:c r="I2556" s="22" t="n">
        <x:f>IF(G2556="","",IF(ISNUMBER(H2556),G2556,""))</x:f>
        <x:v>113055800</x:v>
      </x:c>
      <x:c r="J2556" s="22" t="n">
        <x:f>IF(I2556="","",I2556*H2556)</x:f>
        <x:v>94842510.62</x:v>
      </x:c>
      <x:c r="K2556" t="str">
        <x:f>IF(G2556="","MISSING OEWS",IF(ISNUMBER(H2556),"MATCHED","MISSING WHARTON"))</x:f>
        <x:v>MATCHED</x:v>
      </x:c>
    </x:row>
    <x:row r="2557">
      <x:c r="A2557" t="str">
        <x:v>48-49</x:v>
      </x:c>
      <x:c r="B2557" t="str">
        <x:v>Transportation and Warehousing</x:v>
      </x:c>
      <x:c r="C2557" t="str">
        <x:v>15-1243</x:v>
      </x:c>
      <x:c r="D2557" t="str">
        <x:v>Database Architects</x:v>
      </x:c>
      <x:c r="E2557" s="22" t="n">
        <x:v>380</x:v>
      </x:c>
      <x:c r="F2557" s="22" t="n">
        <x:v>141690</x:v>
      </x:c>
      <x:c r="G2557" s="22" t="n">
        <x:f>IF(OR(E2557="",F2557=""),"",E2557*F2557)</x:f>
        <x:v>53842200</x:v>
      </x:c>
      <x:c r="H2557" s="36" t="n">
        <x:v>0.8502</x:v>
      </x:c>
      <x:c r="I2557" s="22" t="n">
        <x:f>IF(G2557="","",IF(ISNUMBER(H2557),G2557,""))</x:f>
        <x:v>53842200</x:v>
      </x:c>
      <x:c r="J2557" s="22" t="n">
        <x:f>IF(I2557="","",I2557*H2557)</x:f>
        <x:v>45776638.44</x:v>
      </x:c>
      <x:c r="K2557" t="str">
        <x:f>IF(G2557="","MISSING OEWS",IF(ISNUMBER(H2557),"MATCHED","MISSING WHARTON"))</x:f>
        <x:v>MATCHED</x:v>
      </x:c>
    </x:row>
    <x:row r="2558">
      <x:c r="A2558" t="str">
        <x:v>48-49</x:v>
      </x:c>
      <x:c r="B2558" t="str">
        <x:v>Transportation and Warehousing</x:v>
      </x:c>
      <x:c r="C2558" t="str">
        <x:v>15-1244</x:v>
      </x:c>
      <x:c r="D2558" t="str">
        <x:v>Network and Computer Systems Administrators</x:v>
      </x:c>
      <x:c r="E2558" s="22" t="n">
        <x:v>5200</x:v>
      </x:c>
      <x:c r="F2558" s="22" t="n">
        <x:v>95850</x:v>
      </x:c>
      <x:c r="G2558" s="22" t="n">
        <x:f>IF(OR(E2558="",F2558=""),"",E2558*F2558)</x:f>
        <x:v>498420000</x:v>
      </x:c>
      <x:c r="H2558" s="36" t="n">
        <x:v>0.695</x:v>
      </x:c>
      <x:c r="I2558" s="22" t="n">
        <x:f>IF(G2558="","",IF(ISNUMBER(H2558),G2558,""))</x:f>
        <x:v>498420000</x:v>
      </x:c>
      <x:c r="J2558" s="22" t="n">
        <x:f>IF(I2558="","",I2558*H2558)</x:f>
        <x:v>346401900</x:v>
      </x:c>
      <x:c r="K2558" t="str">
        <x:f>IF(G2558="","MISSING OEWS",IF(ISNUMBER(H2558),"MATCHED","MISSING WHARTON"))</x:f>
        <x:v>MATCHED</x:v>
      </x:c>
    </x:row>
    <x:row r="2559">
      <x:c r="A2559" t="str">
        <x:v>48-49</x:v>
      </x:c>
      <x:c r="B2559" t="str">
        <x:v>Transportation and Warehousing</x:v>
      </x:c>
      <x:c r="C2559" t="str">
        <x:v>15-1251</x:v>
      </x:c>
      <x:c r="D2559" t="str">
        <x:v>Computer Programmers</x:v>
      </x:c>
      <x:c r="E2559" s="22" t="n">
        <x:v>860</x:v>
      </x:c>
      <x:c r="F2559" s="22" t="n">
        <x:v>127210</x:v>
      </x:c>
      <x:c r="G2559" s="22" t="n">
        <x:f>IF(OR(E2559="",F2559=""),"",E2559*F2559)</x:f>
        <x:v>109400600</x:v>
      </x:c>
      <x:c r="H2559" s="36" t="n">
        <x:v>0.6823999999999999</x:v>
      </x:c>
      <x:c r="I2559" s="22" t="n">
        <x:f>IF(G2559="","",IF(ISNUMBER(H2559),G2559,""))</x:f>
        <x:v>109400600</x:v>
      </x:c>
      <x:c r="J2559" s="22" t="n">
        <x:f>IF(I2559="","",I2559*H2559)</x:f>
        <x:v>74654969.43999998</x:v>
      </x:c>
      <x:c r="K2559" t="str">
        <x:f>IF(G2559="","MISSING OEWS",IF(ISNUMBER(H2559),"MATCHED","MISSING WHARTON"))</x:f>
        <x:v>MATCHED</x:v>
      </x:c>
    </x:row>
    <x:row r="2560">
      <x:c r="A2560" t="str">
        <x:v>48-49</x:v>
      </x:c>
      <x:c r="B2560" t="str">
        <x:v>Transportation and Warehousing</x:v>
      </x:c>
      <x:c r="C2560" t="str">
        <x:v>15-1252</x:v>
      </x:c>
      <x:c r="D2560" t="str">
        <x:v>Software Developers</x:v>
      </x:c>
      <x:c r="E2560" s="22" t="n">
        <x:v>18020</x:v>
      </x:c>
      <x:c r="F2560" s="22" t="n">
        <x:v>151670</x:v>
      </x:c>
      <x:c r="G2560" s="22" t="n">
        <x:f>IF(OR(E2560="",F2560=""),"",E2560*F2560)</x:f>
        <x:v>2733093400</x:v>
      </x:c>
      <x:c r="H2560" s="36" t="n">
        <x:v>0.5211</x:v>
      </x:c>
      <x:c r="I2560" s="22" t="n">
        <x:f>IF(G2560="","",IF(ISNUMBER(H2560),G2560,""))</x:f>
        <x:v>2733093400</x:v>
      </x:c>
      <x:c r="J2560" s="22" t="n">
        <x:f>IF(I2560="","",I2560*H2560)</x:f>
        <x:v>1424214970.74</x:v>
      </x:c>
      <x:c r="K2560" t="str">
        <x:f>IF(G2560="","MISSING OEWS",IF(ISNUMBER(H2560),"MATCHED","MISSING WHARTON"))</x:f>
        <x:v>MATCHED</x:v>
      </x:c>
    </x:row>
    <x:row r="2561">
      <x:c r="A2561" t="str">
        <x:v>48-49</x:v>
      </x:c>
      <x:c r="B2561" t="str">
        <x:v>Transportation and Warehousing</x:v>
      </x:c>
      <x:c r="C2561" t="str">
        <x:v>15-1253</x:v>
      </x:c>
      <x:c r="D2561" t="str">
        <x:v>Software Quality Assurance Analysts and Testers</x:v>
      </x:c>
      <x:c r="E2561" s="22" t="n">
        <x:v>990</x:v>
      </x:c>
      <x:c r="F2561" s="22" t="n">
        <x:v>100150</x:v>
      </x:c>
      <x:c r="G2561" s="22" t="n">
        <x:f>IF(OR(E2561="",F2561=""),"",E2561*F2561)</x:f>
        <x:v>99148500</x:v>
      </x:c>
      <x:c r="H2561" s="36" t="n">
        <x:v>0.8117</x:v>
      </x:c>
      <x:c r="I2561" s="22" t="n">
        <x:f>IF(G2561="","",IF(ISNUMBER(H2561),G2561,""))</x:f>
        <x:v>99148500</x:v>
      </x:c>
      <x:c r="J2561" s="22" t="n">
        <x:f>IF(I2561="","",I2561*H2561)</x:f>
        <x:v>80478837.45</x:v>
      </x:c>
      <x:c r="K2561" t="str">
        <x:f>IF(G2561="","MISSING OEWS",IF(ISNUMBER(H2561),"MATCHED","MISSING WHARTON"))</x:f>
        <x:v>MATCHED</x:v>
      </x:c>
    </x:row>
    <x:row r="2562">
      <x:c r="A2562" t="str">
        <x:v>48-49</x:v>
      </x:c>
      <x:c r="B2562" t="str">
        <x:v>Transportation and Warehousing</x:v>
      </x:c>
      <x:c r="C2562" t="str">
        <x:v>15-1254</x:v>
      </x:c>
      <x:c r="D2562" t="str">
        <x:v>Web Developers</x:v>
      </x:c>
      <x:c r="E2562" s="22" t="n">
        <x:v>450</x:v>
      </x:c>
      <x:c r="F2562" s="22" t="n">
        <x:v>121920</x:v>
      </x:c>
      <x:c r="G2562" s="22" t="n">
        <x:f>IF(OR(E2562="",F2562=""),"",E2562*F2562)</x:f>
        <x:v>54864000</x:v>
      </x:c>
      <x:c r="H2562" s="36" t="n">
        <x:v>0.8276</x:v>
      </x:c>
      <x:c r="I2562" s="22" t="n">
        <x:f>IF(G2562="","",IF(ISNUMBER(H2562),G2562,""))</x:f>
        <x:v>54864000</x:v>
      </x:c>
      <x:c r="J2562" s="22" t="n">
        <x:f>IF(I2562="","",I2562*H2562)</x:f>
        <x:v>45405446.4</x:v>
      </x:c>
      <x:c r="K2562" t="str">
        <x:f>IF(G2562="","MISSING OEWS",IF(ISNUMBER(H2562),"MATCHED","MISSING WHARTON"))</x:f>
        <x:v>MATCHED</x:v>
      </x:c>
    </x:row>
    <x:row r="2563">
      <x:c r="A2563" t="str">
        <x:v>48-49</x:v>
      </x:c>
      <x:c r="B2563" t="str">
        <x:v>Transportation and Warehousing</x:v>
      </x:c>
      <x:c r="C2563" t="str">
        <x:v>15-1255</x:v>
      </x:c>
      <x:c r="D2563" t="str">
        <x:v>Web and Digital Interface Designers</x:v>
      </x:c>
      <x:c r="E2563" s="22" t="n">
        <x:v>770</x:v>
      </x:c>
      <x:c r="F2563" s="22" t="n">
        <x:v>133100</x:v>
      </x:c>
      <x:c r="G2563" s="22" t="n">
        <x:f>IF(OR(E2563="",F2563=""),"",E2563*F2563)</x:f>
        <x:v>102487000</x:v>
      </x:c>
      <x:c r="H2563" s="36" t="n">
        <x:v>0.6827</x:v>
      </x:c>
      <x:c r="I2563" s="22" t="n">
        <x:f>IF(G2563="","",IF(ISNUMBER(H2563),G2563,""))</x:f>
        <x:v>102487000</x:v>
      </x:c>
      <x:c r="J2563" s="22" t="n">
        <x:f>IF(I2563="","",I2563*H2563)</x:f>
        <x:v>69967874.89999999</x:v>
      </x:c>
      <x:c r="K2563" t="str">
        <x:f>IF(G2563="","MISSING OEWS",IF(ISNUMBER(H2563),"MATCHED","MISSING WHARTON"))</x:f>
        <x:v>MATCHED</x:v>
      </x:c>
    </x:row>
    <x:row r="2564">
      <x:c r="A2564" t="str">
        <x:v>48-49</x:v>
      </x:c>
      <x:c r="B2564" t="str">
        <x:v>Transportation and Warehousing</x:v>
      </x:c>
      <x:c r="C2564" t="str">
        <x:v>15-1299</x:v>
      </x:c>
      <x:c r="D2564" t="str">
        <x:v>Computer Occupations, All Other</x:v>
      </x:c>
      <x:c r="E2564" s="22" t="n">
        <x:v>7270</x:v>
      </x:c>
      <x:c r="F2564" s="22" t="n">
        <x:v>82820</x:v>
      </x:c>
      <x:c r="G2564" s="22" t="n">
        <x:f>IF(OR(E2564="",F2564=""),"",E2564*F2564)</x:f>
        <x:v>602101400</x:v>
      </x:c>
      <x:c r="H2564" s="36" t="n">
        <x:v>0.7425</x:v>
      </x:c>
      <x:c r="I2564" s="22" t="n">
        <x:f>IF(G2564="","",IF(ISNUMBER(H2564),G2564,""))</x:f>
        <x:v>602101400</x:v>
      </x:c>
      <x:c r="J2564" s="22" t="n">
        <x:f>IF(I2564="","",I2564*H2564)</x:f>
        <x:v>447060289.5</x:v>
      </x:c>
      <x:c r="K2564" t="str">
        <x:f>IF(G2564="","MISSING OEWS",IF(ISNUMBER(H2564),"MATCHED","MISSING WHARTON"))</x:f>
        <x:v>MATCHED</x:v>
      </x:c>
    </x:row>
    <x:row r="2565">
      <x:c r="A2565" t="str">
        <x:v>48-49</x:v>
      </x:c>
      <x:c r="B2565" t="str">
        <x:v>Transportation and Warehousing</x:v>
      </x:c>
      <x:c r="C2565" t="str">
        <x:v>15-2031</x:v>
      </x:c>
      <x:c r="D2565" t="str">
        <x:v>Operations Research Analysts</x:v>
      </x:c>
      <x:c r="E2565" s="22" t="n">
        <x:v>1280</x:v>
      </x:c>
      <x:c r="F2565" s="22" t="n">
        <x:v>96210</x:v>
      </x:c>
      <x:c r="G2565" s="22" t="n">
        <x:f>IF(OR(E2565="",F2565=""),"",E2565*F2565)</x:f>
        <x:v>123148800</x:v>
      </x:c>
      <x:c r="H2565" s="36" t="n">
        <x:v>0.6031</x:v>
      </x:c>
      <x:c r="I2565" s="22" t="n">
        <x:f>IF(G2565="","",IF(ISNUMBER(H2565),G2565,""))</x:f>
        <x:v>123148800</x:v>
      </x:c>
      <x:c r="J2565" s="22" t="n">
        <x:f>IF(I2565="","",I2565*H2565)</x:f>
        <x:v>74271041.28</x:v>
      </x:c>
      <x:c r="K2565" t="str">
        <x:f>IF(G2565="","MISSING OEWS",IF(ISNUMBER(H2565),"MATCHED","MISSING WHARTON"))</x:f>
        <x:v>MATCHED</x:v>
      </x:c>
    </x:row>
    <x:row r="2566">
      <x:c r="A2566" t="str">
        <x:v>48-49</x:v>
      </x:c>
      <x:c r="B2566" t="str">
        <x:v>Transportation and Warehousing</x:v>
      </x:c>
      <x:c r="C2566" t="str">
        <x:v>15-2041</x:v>
      </x:c>
      <x:c r="D2566" t="str">
        <x:v>Statisticians</x:v>
      </x:c>
      <x:c r="E2566" s="22" t="n">
        <x:v>180</x:v>
      </x:c>
      <x:c r="F2566" s="22" t="n">
        <x:v>112580</x:v>
      </x:c>
      <x:c r="G2566" s="22" t="n">
        <x:f>IF(OR(E2566="",F2566=""),"",E2566*F2566)</x:f>
        <x:v>20264400</x:v>
      </x:c>
      <x:c r="H2566" s="36" t="n">
        <x:v>0.7282</x:v>
      </x:c>
      <x:c r="I2566" s="22" t="n">
        <x:f>IF(G2566="","",IF(ISNUMBER(H2566),G2566,""))</x:f>
        <x:v>20264400</x:v>
      </x:c>
      <x:c r="J2566" s="22" t="n">
        <x:f>IF(I2566="","",I2566*H2566)</x:f>
        <x:v>14756536.08</x:v>
      </x:c>
      <x:c r="K2566" t="str">
        <x:f>IF(G2566="","MISSING OEWS",IF(ISNUMBER(H2566),"MATCHED","MISSING WHARTON"))</x:f>
        <x:v>MATCHED</x:v>
      </x:c>
    </x:row>
    <x:row r="2567">
      <x:c r="A2567" t="str">
        <x:v>48-49</x:v>
      </x:c>
      <x:c r="B2567" t="str">
        <x:v>Transportation and Warehousing</x:v>
      </x:c>
      <x:c r="C2567" t="str">
        <x:v>15-2051</x:v>
      </x:c>
      <x:c r="D2567" t="str">
        <x:v>Data Scientists</x:v>
      </x:c>
      <x:c r="E2567" s="22" t="n">
        <x:v>4450</x:v>
      </x:c>
      <x:c r="F2567" s="22" t="n">
        <x:v>136070</x:v>
      </x:c>
      <x:c r="G2567" s="22" t="n">
        <x:f>IF(OR(E2567="",F2567=""),"",E2567*F2567)</x:f>
        <x:v>605511500</x:v>
      </x:c>
      <x:c r="H2567" s="36" t="n">
        <x:v>0.8228</x:v>
      </x:c>
      <x:c r="I2567" s="22" t="n">
        <x:f>IF(G2567="","",IF(ISNUMBER(H2567),G2567,""))</x:f>
        <x:v>605511500</x:v>
      </x:c>
      <x:c r="J2567" s="22" t="n">
        <x:f>IF(I2567="","",I2567*H2567)</x:f>
        <x:v>498214862.2</x:v>
      </x:c>
      <x:c r="K2567" t="str">
        <x:f>IF(G2567="","MISSING OEWS",IF(ISNUMBER(H2567),"MATCHED","MISSING WHARTON"))</x:f>
        <x:v>MATCHED</x:v>
      </x:c>
    </x:row>
    <x:row r="2568">
      <x:c r="A2568" t="str">
        <x:v>48-49</x:v>
      </x:c>
      <x:c r="B2568" t="str">
        <x:v>Transportation and Warehousing</x:v>
      </x:c>
      <x:c r="C2568" t="str">
        <x:v>17-1011</x:v>
      </x:c>
      <x:c r="D2568" t="str">
        <x:v>Architects, Except Landscape and Naval</x:v>
      </x:c>
      <x:c r="E2568" s="22" t="n">
        <x:v>100</x:v>
      </x:c>
      <x:c r="F2568" s="22" t="n">
        <x:v>117500</x:v>
      </x:c>
      <x:c r="G2568" s="22" t="n">
        <x:f>IF(OR(E2568="",F2568=""),"",E2568*F2568)</x:f>
        <x:v>11750000</x:v>
      </x:c>
      <x:c r="H2568" s="36" t="n">
        <x:v>0.5375</x:v>
      </x:c>
      <x:c r="I2568" s="22" t="n">
        <x:f>IF(G2568="","",IF(ISNUMBER(H2568),G2568,""))</x:f>
        <x:v>11750000</x:v>
      </x:c>
      <x:c r="J2568" s="22" t="n">
        <x:f>IF(I2568="","",I2568*H2568)</x:f>
        <x:v>6315625</x:v>
      </x:c>
      <x:c r="K2568" t="str">
        <x:f>IF(G2568="","MISSING OEWS",IF(ISNUMBER(H2568),"MATCHED","MISSING WHARTON"))</x:f>
        <x:v>MATCHED</x:v>
      </x:c>
    </x:row>
    <x:row r="2569">
      <x:c r="A2569" t="str">
        <x:v>48-49</x:v>
      </x:c>
      <x:c r="B2569" t="str">
        <x:v>Transportation and Warehousing</x:v>
      </x:c>
      <x:c r="C2569" t="str">
        <x:v>17-1022</x:v>
      </x:c>
      <x:c r="D2569" t="str">
        <x:v>Surveyors</x:v>
      </x:c>
      <x:c r="E2569" s="22" t="n">
        <x:v>90</x:v>
      </x:c>
      <x:c r="F2569" s="22" t="n">
        <x:v>90070</x:v>
      </x:c>
      <x:c r="G2569" s="22" t="n">
        <x:f>IF(OR(E2569="",F2569=""),"",E2569*F2569)</x:f>
        <x:v>8106300</x:v>
      </x:c>
      <x:c r="H2569" s="36" t="n">
        <x:v>0.3682</x:v>
      </x:c>
      <x:c r="I2569" s="22" t="n">
        <x:f>IF(G2569="","",IF(ISNUMBER(H2569),G2569,""))</x:f>
        <x:v>8106300</x:v>
      </x:c>
      <x:c r="J2569" s="22" t="n">
        <x:f>IF(I2569="","",I2569*H2569)</x:f>
        <x:v>2984739.66</x:v>
      </x:c>
      <x:c r="K2569" t="str">
        <x:f>IF(G2569="","MISSING OEWS",IF(ISNUMBER(H2569),"MATCHED","MISSING WHARTON"))</x:f>
        <x:v>MATCHED</x:v>
      </x:c>
    </x:row>
    <x:row r="2570">
      <x:c r="A2570" t="str">
        <x:v>48-49</x:v>
      </x:c>
      <x:c r="B2570" t="str">
        <x:v>Transportation and Warehousing</x:v>
      </x:c>
      <x:c r="C2570" t="str">
        <x:v>17-2011</x:v>
      </x:c>
      <x:c r="D2570" t="str">
        <x:v>Aerospace Engineers</x:v>
      </x:c>
      <x:c r="E2570" s="22" t="n">
        <x:v>1750</x:v>
      </x:c>
      <x:c r="F2570" s="22" t="n">
        <x:v>116070</x:v>
      </x:c>
      <x:c r="G2570" s="22" t="n">
        <x:f>IF(OR(E2570="",F2570=""),"",E2570*F2570)</x:f>
        <x:v>203122500</x:v>
      </x:c>
      <x:c r="H2570" s="36" t="n">
        <x:v>0.5333</x:v>
      </x:c>
      <x:c r="I2570" s="22" t="n">
        <x:f>IF(G2570="","",IF(ISNUMBER(H2570),G2570,""))</x:f>
        <x:v>203122500</x:v>
      </x:c>
      <x:c r="J2570" s="22" t="n">
        <x:f>IF(I2570="","",I2570*H2570)</x:f>
        <x:v>108325229.25</x:v>
      </x:c>
      <x:c r="K2570" t="str">
        <x:f>IF(G2570="","MISSING OEWS",IF(ISNUMBER(H2570),"MATCHED","MISSING WHARTON"))</x:f>
        <x:v>MATCHED</x:v>
      </x:c>
    </x:row>
    <x:row r="2571">
      <x:c r="A2571" t="str">
        <x:v>48-49</x:v>
      </x:c>
      <x:c r="B2571" t="str">
        <x:v>Transportation and Warehousing</x:v>
      </x:c>
      <x:c r="C2571" t="str">
        <x:v>17-2051</x:v>
      </x:c>
      <x:c r="D2571" t="str">
        <x:v>Civil Engineers</x:v>
      </x:c>
      <x:c r="E2571" s="22" t="n">
        <x:v>1020</x:v>
      </x:c>
      <x:c r="F2571" s="22" t="n">
        <x:v>118000</x:v>
      </x:c>
      <x:c r="G2571" s="22" t="n">
        <x:f>IF(OR(E2571="",F2571=""),"",E2571*F2571)</x:f>
        <x:v>120360000</x:v>
      </x:c>
      <x:c r="H2571" s="36" t="n">
        <x:v>0.4218</x:v>
      </x:c>
      <x:c r="I2571" s="22" t="n">
        <x:f>IF(G2571="","",IF(ISNUMBER(H2571),G2571,""))</x:f>
        <x:v>120360000</x:v>
      </x:c>
      <x:c r="J2571" s="22" t="n">
        <x:f>IF(I2571="","",I2571*H2571)</x:f>
        <x:v>50767848</x:v>
      </x:c>
      <x:c r="K2571" t="str">
        <x:f>IF(G2571="","MISSING OEWS",IF(ISNUMBER(H2571),"MATCHED","MISSING WHARTON"))</x:f>
        <x:v>MATCHED</x:v>
      </x:c>
    </x:row>
    <x:row r="2572">
      <x:c r="A2572" t="str">
        <x:v>48-49</x:v>
      </x:c>
      <x:c r="B2572" t="str">
        <x:v>Transportation and Warehousing</x:v>
      </x:c>
      <x:c r="C2572" t="str">
        <x:v>17-2061</x:v>
      </x:c>
      <x:c r="D2572" t="str">
        <x:v>Computer Hardware Engineers</x:v>
      </x:c>
      <x:c r="E2572" s="22" t="n">
        <x:v>160</x:v>
      </x:c>
      <x:c r="F2572" s="22" t="n">
        <x:v>131720</x:v>
      </x:c>
      <x:c r="G2572" s="22" t="n">
        <x:f>IF(OR(E2572="",F2572=""),"",E2572*F2572)</x:f>
        <x:v>21075200</x:v>
      </x:c>
      <x:c r="H2572" s="36" t="n">
        <x:v>0.3639</x:v>
      </x:c>
      <x:c r="I2572" s="22" t="n">
        <x:f>IF(G2572="","",IF(ISNUMBER(H2572),G2572,""))</x:f>
        <x:v>21075200</x:v>
      </x:c>
      <x:c r="J2572" s="22" t="n">
        <x:f>IF(I2572="","",I2572*H2572)</x:f>
        <x:v>7669265.28</x:v>
      </x:c>
      <x:c r="K2572" t="str">
        <x:f>IF(G2572="","MISSING OEWS",IF(ISNUMBER(H2572),"MATCHED","MISSING WHARTON"))</x:f>
        <x:v>MATCHED</x:v>
      </x:c>
    </x:row>
    <x:row r="2573">
      <x:c r="A2573" t="str">
        <x:v>48-49</x:v>
      </x:c>
      <x:c r="B2573" t="str">
        <x:v>Transportation and Warehousing</x:v>
      </x:c>
      <x:c r="C2573" t="str">
        <x:v>17-2071</x:v>
      </x:c>
      <x:c r="D2573" t="str">
        <x:v>Electrical Engineers</x:v>
      </x:c>
      <x:c r="E2573" s="22" t="n">
        <x:v>860</x:v>
      </x:c>
      <x:c r="F2573" s="22" t="n">
        <x:v>116010</x:v>
      </x:c>
      <x:c r="G2573" s="22" t="n">
        <x:f>IF(OR(E2573="",F2573=""),"",E2573*F2573)</x:f>
        <x:v>99768600</x:v>
      </x:c>
      <x:c r="H2573" s="36" t="n">
        <x:v>0.35229999999999995</x:v>
      </x:c>
      <x:c r="I2573" s="22" t="n">
        <x:f>IF(G2573="","",IF(ISNUMBER(H2573),G2573,""))</x:f>
        <x:v>99768600</x:v>
      </x:c>
      <x:c r="J2573" s="22" t="n">
        <x:f>IF(I2573="","",I2573*H2573)</x:f>
        <x:v>35148477.779999994</x:v>
      </x:c>
      <x:c r="K2573" t="str">
        <x:f>IF(G2573="","MISSING OEWS",IF(ISNUMBER(H2573),"MATCHED","MISSING WHARTON"))</x:f>
        <x:v>MATCHED</x:v>
      </x:c>
    </x:row>
    <x:row r="2574">
      <x:c r="A2574" t="str">
        <x:v>48-49</x:v>
      </x:c>
      <x:c r="B2574" t="str">
        <x:v>Transportation and Warehousing</x:v>
      </x:c>
      <x:c r="C2574" t="str">
        <x:v>17-2072</x:v>
      </x:c>
      <x:c r="D2574" t="str">
        <x:v>Electronics Engineers, Except Computer</x:v>
      </x:c>
      <x:c r="E2574" s="22" t="n">
        <x:v>510</x:v>
      </x:c>
      <x:c r="F2574" s="22" t="n">
        <x:v>121590</x:v>
      </x:c>
      <x:c r="G2574" s="22" t="n">
        <x:f>IF(OR(E2574="",F2574=""),"",E2574*F2574)</x:f>
        <x:v>62010900</x:v>
      </x:c>
      <x:c r="H2574" s="36" t="n">
        <x:v>0.4536</x:v>
      </x:c>
      <x:c r="I2574" s="22" t="n">
        <x:f>IF(G2574="","",IF(ISNUMBER(H2574),G2574,""))</x:f>
        <x:v>62010900</x:v>
      </x:c>
      <x:c r="J2574" s="22" t="n">
        <x:f>IF(I2574="","",I2574*H2574)</x:f>
        <x:v>28128144.24</x:v>
      </x:c>
      <x:c r="K2574" t="str">
        <x:f>IF(G2574="","MISSING OEWS",IF(ISNUMBER(H2574),"MATCHED","MISSING WHARTON"))</x:f>
        <x:v>MATCHED</x:v>
      </x:c>
    </x:row>
    <x:row r="2575">
      <x:c r="A2575" t="str">
        <x:v>48-49</x:v>
      </x:c>
      <x:c r="B2575" t="str">
        <x:v>Transportation and Warehousing</x:v>
      </x:c>
      <x:c r="C2575" t="str">
        <x:v>17-2081</x:v>
      </x:c>
      <x:c r="D2575" t="str">
        <x:v>Environmental Engineers</x:v>
      </x:c>
      <x:c r="E2575" s="22" t="n">
        <x:v>230</x:v>
      </x:c>
      <x:c r="F2575" s="22" t="n">
        <x:v>140250</x:v>
      </x:c>
      <x:c r="G2575" s="22" t="n">
        <x:f>IF(OR(E2575="",F2575=""),"",E2575*F2575)</x:f>
        <x:v>32257500</x:v>
      </x:c>
      <x:c r="H2575" s="36" t="n">
        <x:v>0.5196000000000001</x:v>
      </x:c>
      <x:c r="I2575" s="22" t="n">
        <x:f>IF(G2575="","",IF(ISNUMBER(H2575),G2575,""))</x:f>
        <x:v>32257500</x:v>
      </x:c>
      <x:c r="J2575" s="22" t="n">
        <x:f>IF(I2575="","",I2575*H2575)</x:f>
        <x:v>16760997.000000002</x:v>
      </x:c>
      <x:c r="K2575" t="str">
        <x:f>IF(G2575="","MISSING OEWS",IF(ISNUMBER(H2575),"MATCHED","MISSING WHARTON"))</x:f>
        <x:v>MATCHED</x:v>
      </x:c>
    </x:row>
    <x:row r="2576">
      <x:c r="A2576" t="str">
        <x:v>48-49</x:v>
      </x:c>
      <x:c r="B2576" t="str">
        <x:v>Transportation and Warehousing</x:v>
      </x:c>
      <x:c r="C2576" t="str">
        <x:v>17-2111</x:v>
      </x:c>
      <x:c r="D2576" t="str">
        <x:v>Health and Safety Engineers, Except Mining Safety Engineers and Inspectors</x:v>
      </x:c>
      <x:c r="E2576" s="22" t="n">
        <x:v>430</x:v>
      </x:c>
      <x:c r="F2576" s="22" t="n">
        <x:v>107760</x:v>
      </x:c>
      <x:c r="G2576" s="22" t="n">
        <x:f>IF(OR(E2576="",F2576=""),"",E2576*F2576)</x:f>
        <x:v>46336800</x:v>
      </x:c>
      <x:c r="H2576" s="36" t="n">
        <x:v>0.2672</x:v>
      </x:c>
      <x:c r="I2576" s="22" t="n">
        <x:f>IF(G2576="","",IF(ISNUMBER(H2576),G2576,""))</x:f>
        <x:v>46336800</x:v>
      </x:c>
      <x:c r="J2576" s="22" t="n">
        <x:f>IF(I2576="","",I2576*H2576)</x:f>
        <x:v>12381192.959999999</x:v>
      </x:c>
      <x:c r="K2576" t="str">
        <x:f>IF(G2576="","MISSING OEWS",IF(ISNUMBER(H2576),"MATCHED","MISSING WHARTON"))</x:f>
        <x:v>MATCHED</x:v>
      </x:c>
    </x:row>
    <x:row r="2577">
      <x:c r="A2577" t="str">
        <x:v>48-49</x:v>
      </x:c>
      <x:c r="B2577" t="str">
        <x:v>Transportation and Warehousing</x:v>
      </x:c>
      <x:c r="C2577" t="str">
        <x:v>17-2112</x:v>
      </x:c>
      <x:c r="D2577" t="str">
        <x:v>Industrial Engineers</x:v>
      </x:c>
      <x:c r="E2577" s="22" t="n">
        <x:v>7140</x:v>
      </x:c>
      <x:c r="F2577" s="22" t="n">
        <x:v>104860</x:v>
      </x:c>
      <x:c r="G2577" s="22" t="n">
        <x:f>IF(OR(E2577="",F2577=""),"",E2577*F2577)</x:f>
        <x:v>748700400</x:v>
      </x:c>
      <x:c r="H2577" s="36" t="n">
        <x:v>0.47859999999999997</x:v>
      </x:c>
      <x:c r="I2577" s="22" t="n">
        <x:f>IF(G2577="","",IF(ISNUMBER(H2577),G2577,""))</x:f>
        <x:v>748700400</x:v>
      </x:c>
      <x:c r="J2577" s="22" t="n">
        <x:f>IF(I2577="","",I2577*H2577)</x:f>
        <x:v>358328011.44</x:v>
      </x:c>
      <x:c r="K2577" t="str">
        <x:f>IF(G2577="","MISSING OEWS",IF(ISNUMBER(H2577),"MATCHED","MISSING WHARTON"))</x:f>
        <x:v>MATCHED</x:v>
      </x:c>
    </x:row>
    <x:row r="2578">
      <x:c r="A2578" t="str">
        <x:v>48-49</x:v>
      </x:c>
      <x:c r="B2578" t="str">
        <x:v>Transportation and Warehousing</x:v>
      </x:c>
      <x:c r="C2578" t="str">
        <x:v>17-2121</x:v>
      </x:c>
      <x:c r="D2578" t="str">
        <x:v>Marine Engineers and Naval Architects</x:v>
      </x:c>
      <x:c r="E2578" s="22" t="n">
        <x:v>870</x:v>
      </x:c>
      <x:c r="F2578" s="22" t="n">
        <x:v>147480</x:v>
      </x:c>
      <x:c r="G2578" s="22" t="n">
        <x:f>IF(OR(E2578="",F2578=""),"",E2578*F2578)</x:f>
        <x:v>128307600</x:v>
      </x:c>
      <x:c r="H2578" s="36" t="n">
        <x:v>0.24170000000000003</x:v>
      </x:c>
      <x:c r="I2578" s="22" t="n">
        <x:f>IF(G2578="","",IF(ISNUMBER(H2578),G2578,""))</x:f>
        <x:v>128307600</x:v>
      </x:c>
      <x:c r="J2578" s="22" t="n">
        <x:f>IF(I2578="","",I2578*H2578)</x:f>
        <x:v>31011946.92</x:v>
      </x:c>
      <x:c r="K2578" t="str">
        <x:f>IF(G2578="","MISSING OEWS",IF(ISNUMBER(H2578),"MATCHED","MISSING WHARTON"))</x:f>
        <x:v>MATCHED</x:v>
      </x:c>
    </x:row>
    <x:row r="2579">
      <x:c r="A2579" t="str">
        <x:v>48-49</x:v>
      </x:c>
      <x:c r="B2579" t="str">
        <x:v>Transportation and Warehousing</x:v>
      </x:c>
      <x:c r="C2579" t="str">
        <x:v>17-2131</x:v>
      </x:c>
      <x:c r="D2579" t="str">
        <x:v>Materials Engineers</x:v>
      </x:c>
      <x:c r="E2579" s="22" t="n">
        <x:v>130</x:v>
      </x:c>
      <x:c r="F2579" s="22" t="n">
        <x:v>129050</x:v>
      </x:c>
      <x:c r="G2579" s="22" t="n">
        <x:f>IF(OR(E2579="",F2579=""),"",E2579*F2579)</x:f>
        <x:v>16776500</x:v>
      </x:c>
      <x:c r="H2579" s="36" t="n">
        <x:v>0.26899999999999996</x:v>
      </x:c>
      <x:c r="I2579" s="22" t="n">
        <x:f>IF(G2579="","",IF(ISNUMBER(H2579),G2579,""))</x:f>
        <x:v>16776500</x:v>
      </x:c>
      <x:c r="J2579" s="22" t="n">
        <x:f>IF(I2579="","",I2579*H2579)</x:f>
        <x:v>4512878.499999999</x:v>
      </x:c>
      <x:c r="K2579" t="str">
        <x:f>IF(G2579="","MISSING OEWS",IF(ISNUMBER(H2579),"MATCHED","MISSING WHARTON"))</x:f>
        <x:v>MATCHED</x:v>
      </x:c>
    </x:row>
    <x:row r="2580">
      <x:c r="A2580" t="str">
        <x:v>48-49</x:v>
      </x:c>
      <x:c r="B2580" t="str">
        <x:v>Transportation and Warehousing</x:v>
      </x:c>
      <x:c r="C2580" t="str">
        <x:v>17-2141</x:v>
      </x:c>
      <x:c r="D2580" t="str">
        <x:v>Mechanical Engineers</x:v>
      </x:c>
      <x:c r="E2580" s="22" t="n">
        <x:v>1780</x:v>
      </x:c>
      <x:c r="F2580" s="22" t="n">
        <x:v>108990</x:v>
      </x:c>
      <x:c r="G2580" s="22" t="n">
        <x:f>IF(OR(E2580="",F2580=""),"",E2580*F2580)</x:f>
        <x:v>194002200</x:v>
      </x:c>
      <x:c r="H2580" s="36" t="n">
        <x:v>0.30079999999999996</x:v>
      </x:c>
      <x:c r="I2580" s="22" t="n">
        <x:f>IF(G2580="","",IF(ISNUMBER(H2580),G2580,""))</x:f>
        <x:v>194002200</x:v>
      </x:c>
      <x:c r="J2580" s="22" t="n">
        <x:f>IF(I2580="","",I2580*H2580)</x:f>
        <x:v>58355861.75999999</x:v>
      </x:c>
      <x:c r="K2580" t="str">
        <x:f>IF(G2580="","MISSING OEWS",IF(ISNUMBER(H2580),"MATCHED","MISSING WHARTON"))</x:f>
        <x:v>MATCHED</x:v>
      </x:c>
    </x:row>
    <x:row r="2581">
      <x:c r="A2581" t="str">
        <x:v>48-49</x:v>
      </x:c>
      <x:c r="B2581" t="str">
        <x:v>Transportation and Warehousing</x:v>
      </x:c>
      <x:c r="C2581" t="str">
        <x:v>17-2171</x:v>
      </x:c>
      <x:c r="D2581" t="str">
        <x:v>Petroleum Engineers</x:v>
      </x:c>
      <x:c r="E2581" s="22" t="n">
        <x:v>990</x:v>
      </x:c>
      <x:c r="F2581" s="22" t="n">
        <x:v>137230</x:v>
      </x:c>
      <x:c r="G2581" s="22" t="n">
        <x:f>IF(OR(E2581="",F2581=""),"",E2581*F2581)</x:f>
        <x:v>135857700</x:v>
      </x:c>
      <x:c r="H2581" s="36" t="n">
        <x:v>0.3065</x:v>
      </x:c>
      <x:c r="I2581" s="22" t="n">
        <x:f>IF(G2581="","",IF(ISNUMBER(H2581),G2581,""))</x:f>
        <x:v>135857700</x:v>
      </x:c>
      <x:c r="J2581" s="22" t="n">
        <x:f>IF(I2581="","",I2581*H2581)</x:f>
        <x:v>41640385.05</x:v>
      </x:c>
      <x:c r="K2581" t="str">
        <x:f>IF(G2581="","MISSING OEWS",IF(ISNUMBER(H2581),"MATCHED","MISSING WHARTON"))</x:f>
        <x:v>MATCHED</x:v>
      </x:c>
    </x:row>
    <x:row r="2582">
      <x:c r="A2582" t="str">
        <x:v>48-49</x:v>
      </x:c>
      <x:c r="B2582" t="str">
        <x:v>Transportation and Warehousing</x:v>
      </x:c>
      <x:c r="C2582" t="str">
        <x:v>17-2199</x:v>
      </x:c>
      <x:c r="D2582" t="str">
        <x:v>Engineers, All Other</x:v>
      </x:c>
      <x:c r="E2582" s="22" t="n">
        <x:v>1190</x:v>
      </x:c>
      <x:c r="F2582" s="22" t="n">
        <x:v>103200</x:v>
      </x:c>
      <x:c r="G2582" s="22" t="n">
        <x:f>IF(OR(E2582="",F2582=""),"",E2582*F2582)</x:f>
        <x:v>122808000</x:v>
      </x:c>
      <x:c r="H2582" s="36" t="n">
        <x:v>0.315</x:v>
      </x:c>
      <x:c r="I2582" s="22" t="n">
        <x:f>IF(G2582="","",IF(ISNUMBER(H2582),G2582,""))</x:f>
        <x:v>122808000</x:v>
      </x:c>
      <x:c r="J2582" s="22" t="n">
        <x:f>IF(I2582="","",I2582*H2582)</x:f>
        <x:v>38684520</x:v>
      </x:c>
      <x:c r="K2582" t="str">
        <x:f>IF(G2582="","MISSING OEWS",IF(ISNUMBER(H2582),"MATCHED","MISSING WHARTON"))</x:f>
        <x:v>MATCHED</x:v>
      </x:c>
    </x:row>
    <x:row r="2583">
      <x:c r="A2583" t="str">
        <x:v>48-49</x:v>
      </x:c>
      <x:c r="B2583" t="str">
        <x:v>Transportation and Warehousing</x:v>
      </x:c>
      <x:c r="C2583" t="str">
        <x:v>17-3012</x:v>
      </x:c>
      <x:c r="D2583" t="str">
        <x:v>Electrical and Electronics Drafters</x:v>
      </x:c>
      <x:c r="E2583" s="22" t="n">
        <x:v>40</x:v>
      </x:c>
      <x:c r="F2583" s="22" t="n">
        <x:v>69250</x:v>
      </x:c>
      <x:c r="G2583" s="22" t="n">
        <x:f>IF(OR(E2583="",F2583=""),"",E2583*F2583)</x:f>
        <x:v>2770000</x:v>
      </x:c>
      <x:c r="H2583" s="36" t="n">
        <x:v>0.5217</x:v>
      </x:c>
      <x:c r="I2583" s="22" t="n">
        <x:f>IF(G2583="","",IF(ISNUMBER(H2583),G2583,""))</x:f>
        <x:v>2770000</x:v>
      </x:c>
      <x:c r="J2583" s="22" t="n">
        <x:f>IF(I2583="","",I2583*H2583)</x:f>
        <x:v>1445109.0000000002</x:v>
      </x:c>
      <x:c r="K2583" t="str">
        <x:f>IF(G2583="","MISSING OEWS",IF(ISNUMBER(H2583),"MATCHED","MISSING WHARTON"))</x:f>
        <x:v>MATCHED</x:v>
      </x:c>
    </x:row>
    <x:row r="2584">
      <x:c r="A2584" t="str">
        <x:v>48-49</x:v>
      </x:c>
      <x:c r="B2584" t="str">
        <x:v>Transportation and Warehousing</x:v>
      </x:c>
      <x:c r="C2584" t="str">
        <x:v>17-3013</x:v>
      </x:c>
      <x:c r="D2584" t="str">
        <x:v>Mechanical Drafters</x:v>
      </x:c>
      <x:c r="E2584" s="22" t="n">
        <x:v>190</x:v>
      </x:c>
      <x:c r="F2584" s="22" t="n">
        <x:v>72120</x:v>
      </x:c>
      <x:c r="G2584" s="22" t="n">
        <x:f>IF(OR(E2584="",F2584=""),"",E2584*F2584)</x:f>
        <x:v>13702800</x:v>
      </x:c>
      <x:c r="H2584" s="36" t="n">
        <x:v>0.71</x:v>
      </x:c>
      <x:c r="I2584" s="22" t="n">
        <x:f>IF(G2584="","",IF(ISNUMBER(H2584),G2584,""))</x:f>
        <x:v>13702800</x:v>
      </x:c>
      <x:c r="J2584" s="22" t="n">
        <x:f>IF(I2584="","",I2584*H2584)</x:f>
        <x:v>9728988</x:v>
      </x:c>
      <x:c r="K2584" t="str">
        <x:f>IF(G2584="","MISSING OEWS",IF(ISNUMBER(H2584),"MATCHED","MISSING WHARTON"))</x:f>
        <x:v>MATCHED</x:v>
      </x:c>
    </x:row>
    <x:row r="2585">
      <x:c r="A2585" t="str">
        <x:v>48-49</x:v>
      </x:c>
      <x:c r="B2585" t="str">
        <x:v>Transportation and Warehousing</x:v>
      </x:c>
      <x:c r="C2585" t="str">
        <x:v>17-3019</x:v>
      </x:c>
      <x:c r="D2585" t="str">
        <x:v>Drafters, All Other</x:v>
      </x:c>
      <x:c r="E2585" s="22" t="n">
        <x:v>60</x:v>
      </x:c>
      <x:c r="F2585" s="22" t="n">
        <x:v>82260</x:v>
      </x:c>
      <x:c r="G2585" s="22" t="n">
        <x:f>IF(OR(E2585="",F2585=""),"",E2585*F2585)</x:f>
        <x:v>4935600</x:v>
      </x:c>
      <x:c r="H2585" s="36"/>
      <x:c r="I2585" s="22" t="str">
        <x:f>IF(G2585="","",IF(ISNUMBER(H2585),G2585,""))</x:f>
      </x:c>
      <x:c r="J2585" s="22" t="str">
        <x:f>IF(I2585="","",I2585*H2585)</x:f>
      </x:c>
      <x:c r="K2585" t="str">
        <x:f>IF(G2585="","MISSING OEWS",IF(ISNUMBER(H2585),"MATCHED","MISSING WHARTON"))</x:f>
        <x:v>MISSING WHARTON</x:v>
      </x:c>
    </x:row>
    <x:row r="2586">
      <x:c r="A2586" t="str">
        <x:v>48-49</x:v>
      </x:c>
      <x:c r="B2586" t="str">
        <x:v>Transportation and Warehousing</x:v>
      </x:c>
      <x:c r="C2586" t="str">
        <x:v>17-3021</x:v>
      </x:c>
      <x:c r="D2586" t="str">
        <x:v>Aerospace Engineering and Operations Technologists and Technicians</x:v>
      </x:c>
      <x:c r="E2586" s="22" t="n">
        <x:v>210</x:v>
      </x:c>
      <x:c r="F2586" s="22"/>
      <x:c r="G2586" s="22" t="str">
        <x:f>IF(OR(E2586="",F2586=""),"",E2586*F2586)</x:f>
      </x:c>
      <x:c r="H2586" s="36" t="n">
        <x:v>0.175</x:v>
      </x:c>
      <x:c r="I2586" s="22" t="str">
        <x:f>IF(G2586="","",IF(ISNUMBER(H2586),G2586,""))</x:f>
      </x:c>
      <x:c r="J2586" s="22" t="str">
        <x:f>IF(I2586="","",I2586*H2586)</x:f>
      </x:c>
      <x:c r="K2586" t="str">
        <x:f>IF(G2586="","MISSING OEWS",IF(ISNUMBER(H2586),"MATCHED","MISSING WHARTON"))</x:f>
        <x:v>MISSING OEWS</x:v>
      </x:c>
    </x:row>
    <x:row r="2587">
      <x:c r="A2587" t="str">
        <x:v>48-49</x:v>
      </x:c>
      <x:c r="B2587" t="str">
        <x:v>Transportation and Warehousing</x:v>
      </x:c>
      <x:c r="C2587" t="str">
        <x:v>17-3023</x:v>
      </x:c>
      <x:c r="D2587" t="str">
        <x:v>Electrical and Electronic Engineering Technologists and Technicians</x:v>
      </x:c>
      <x:c r="E2587" s="22" t="n">
        <x:v>4370</x:v>
      </x:c>
      <x:c r="F2587" s="22" t="n">
        <x:v>83320</x:v>
      </x:c>
      <x:c r="G2587" s="22" t="n">
        <x:f>IF(OR(E2587="",F2587=""),"",E2587*F2587)</x:f>
        <x:v>364108400</x:v>
      </x:c>
      <x:c r="H2587" s="36" t="n">
        <x:v>0.4</x:v>
      </x:c>
      <x:c r="I2587" s="22" t="n">
        <x:f>IF(G2587="","",IF(ISNUMBER(H2587),G2587,""))</x:f>
        <x:v>364108400</x:v>
      </x:c>
      <x:c r="J2587" s="22" t="n">
        <x:f>IF(I2587="","",I2587*H2587)</x:f>
        <x:v>145643360</x:v>
      </x:c>
      <x:c r="K2587" t="str">
        <x:f>IF(G2587="","MISSING OEWS",IF(ISNUMBER(H2587),"MATCHED","MISSING WHARTON"))</x:f>
        <x:v>MATCHED</x:v>
      </x:c>
    </x:row>
    <x:row r="2588">
      <x:c r="A2588" t="str">
        <x:v>48-49</x:v>
      </x:c>
      <x:c r="B2588" t="str">
        <x:v>Transportation and Warehousing</x:v>
      </x:c>
      <x:c r="C2588" t="str">
        <x:v>17-3024</x:v>
      </x:c>
      <x:c r="D2588" t="str">
        <x:v>Electro-Mechanical and Mechatronics Technologists and Technicians</x:v>
      </x:c>
      <x:c r="E2588" s="22" t="n">
        <x:v>520</x:v>
      </x:c>
      <x:c r="F2588" s="22" t="n">
        <x:v>69420</x:v>
      </x:c>
      <x:c r="G2588" s="22" t="n">
        <x:f>IF(OR(E2588="",F2588=""),"",E2588*F2588)</x:f>
        <x:v>36098400</x:v>
      </x:c>
      <x:c r="H2588" s="36" t="n">
        <x:v>0.17809999999999998</x:v>
      </x:c>
      <x:c r="I2588" s="22" t="n">
        <x:f>IF(G2588="","",IF(ISNUMBER(H2588),G2588,""))</x:f>
        <x:v>36098400</x:v>
      </x:c>
      <x:c r="J2588" s="22" t="n">
        <x:f>IF(I2588="","",I2588*H2588)</x:f>
        <x:v>6429125.039999999</x:v>
      </x:c>
      <x:c r="K2588" t="str">
        <x:f>IF(G2588="","MISSING OEWS",IF(ISNUMBER(H2588),"MATCHED","MISSING WHARTON"))</x:f>
        <x:v>MATCHED</x:v>
      </x:c>
    </x:row>
    <x:row r="2589">
      <x:c r="A2589" t="str">
        <x:v>48-49</x:v>
      </x:c>
      <x:c r="B2589" t="str">
        <x:v>Transportation and Warehousing</x:v>
      </x:c>
      <x:c r="C2589" t="str">
        <x:v>17-3026</x:v>
      </x:c>
      <x:c r="D2589" t="str">
        <x:v>Industrial Engineering Technologists and Technicians</x:v>
      </x:c>
      <x:c r="E2589" s="22" t="n">
        <x:v>420</x:v>
      </x:c>
      <x:c r="F2589" s="22" t="n">
        <x:v>75240</x:v>
      </x:c>
      <x:c r="G2589" s="22" t="n">
        <x:f>IF(OR(E2589="",F2589=""),"",E2589*F2589)</x:f>
        <x:v>31600800</x:v>
      </x:c>
      <x:c r="H2589" s="36" t="n">
        <x:v>0.28550000000000003</x:v>
      </x:c>
      <x:c r="I2589" s="22" t="n">
        <x:f>IF(G2589="","",IF(ISNUMBER(H2589),G2589,""))</x:f>
        <x:v>31600800</x:v>
      </x:c>
      <x:c r="J2589" s="22" t="n">
        <x:f>IF(I2589="","",I2589*H2589)</x:f>
        <x:v>9022028.4</x:v>
      </x:c>
      <x:c r="K2589" t="str">
        <x:f>IF(G2589="","MISSING OEWS",IF(ISNUMBER(H2589),"MATCHED","MISSING WHARTON"))</x:f>
        <x:v>MATCHED</x:v>
      </x:c>
    </x:row>
    <x:row r="2590">
      <x:c r="A2590" t="str">
        <x:v>48-49</x:v>
      </x:c>
      <x:c r="B2590" t="str">
        <x:v>Transportation and Warehousing</x:v>
      </x:c>
      <x:c r="C2590" t="str">
        <x:v>17-3027</x:v>
      </x:c>
      <x:c r="D2590" t="str">
        <x:v>Mechanical Engineering Technologists and Technicians</x:v>
      </x:c>
      <x:c r="E2590" s="22" t="n">
        <x:v>180</x:v>
      </x:c>
      <x:c r="F2590" s="22" t="n">
        <x:v>85390</x:v>
      </x:c>
      <x:c r="G2590" s="22" t="n">
        <x:f>IF(OR(E2590="",F2590=""),"",E2590*F2590)</x:f>
        <x:v>15370200</x:v>
      </x:c>
      <x:c r="H2590" s="36" t="n">
        <x:v>0.3125</x:v>
      </x:c>
      <x:c r="I2590" s="22" t="n">
        <x:f>IF(G2590="","",IF(ISNUMBER(H2590),G2590,""))</x:f>
        <x:v>15370200</x:v>
      </x:c>
      <x:c r="J2590" s="22" t="n">
        <x:f>IF(I2590="","",I2590*H2590)</x:f>
        <x:v>4803187.5</x:v>
      </x:c>
      <x:c r="K2590" t="str">
        <x:f>IF(G2590="","MISSING OEWS",IF(ISNUMBER(H2590),"MATCHED","MISSING WHARTON"))</x:f>
        <x:v>MATCHED</x:v>
      </x:c>
    </x:row>
    <x:row r="2591">
      <x:c r="A2591" t="str">
        <x:v>48-49</x:v>
      </x:c>
      <x:c r="B2591" t="str">
        <x:v>Transportation and Warehousing</x:v>
      </x:c>
      <x:c r="C2591" t="str">
        <x:v>17-3028</x:v>
      </x:c>
      <x:c r="D2591" t="str">
        <x:v>Calibration Technologists and Technicians</x:v>
      </x:c>
      <x:c r="E2591" s="22" t="n">
        <x:v>650</x:v>
      </x:c>
      <x:c r="F2591" s="22" t="n">
        <x:v>93640</x:v>
      </x:c>
      <x:c r="G2591" s="22" t="n">
        <x:f>IF(OR(E2591="",F2591=""),"",E2591*F2591)</x:f>
        <x:v>60866000</x:v>
      </x:c>
      <x:c r="H2591" s="36" t="n">
        <x:v>0.17329999999999998</x:v>
      </x:c>
      <x:c r="I2591" s="22" t="n">
        <x:f>IF(G2591="","",IF(ISNUMBER(H2591),G2591,""))</x:f>
        <x:v>60866000</x:v>
      </x:c>
      <x:c r="J2591" s="22" t="n">
        <x:f>IF(I2591="","",I2591*H2591)</x:f>
        <x:v>10548077.799999999</x:v>
      </x:c>
      <x:c r="K2591" t="str">
        <x:f>IF(G2591="","MISSING OEWS",IF(ISNUMBER(H2591),"MATCHED","MISSING WHARTON"))</x:f>
        <x:v>MATCHED</x:v>
      </x:c>
    </x:row>
    <x:row r="2592">
      <x:c r="A2592" t="str">
        <x:v>48-49</x:v>
      </x:c>
      <x:c r="B2592" t="str">
        <x:v>Transportation and Warehousing</x:v>
      </x:c>
      <x:c r="C2592" t="str">
        <x:v>17-3029</x:v>
      </x:c>
      <x:c r="D2592" t="str">
        <x:v>Engineering Technologists and Technicians, Except Drafters, All Other</x:v>
      </x:c>
      <x:c r="E2592" s="22" t="n">
        <x:v>650</x:v>
      </x:c>
      <x:c r="F2592" s="22" t="n">
        <x:v>89570</x:v>
      </x:c>
      <x:c r="G2592" s="22" t="n">
        <x:f>IF(OR(E2592="",F2592=""),"",E2592*F2592)</x:f>
        <x:v>58220500</x:v>
      </x:c>
      <x:c r="H2592" s="36" t="n">
        <x:v>0.1404</x:v>
      </x:c>
      <x:c r="I2592" s="22" t="n">
        <x:f>IF(G2592="","",IF(ISNUMBER(H2592),G2592,""))</x:f>
        <x:v>58220500</x:v>
      </x:c>
      <x:c r="J2592" s="22" t="n">
        <x:f>IF(I2592="","",I2592*H2592)</x:f>
        <x:v>8174158.2</x:v>
      </x:c>
      <x:c r="K2592" t="str">
        <x:f>IF(G2592="","MISSING OEWS",IF(ISNUMBER(H2592),"MATCHED","MISSING WHARTON"))</x:f>
        <x:v>MATCHED</x:v>
      </x:c>
    </x:row>
    <x:row r="2593">
      <x:c r="A2593" t="str">
        <x:v>48-49</x:v>
      </x:c>
      <x:c r="B2593" t="str">
        <x:v>Transportation and Warehousing</x:v>
      </x:c>
      <x:c r="C2593" t="str">
        <x:v>17-3031</x:v>
      </x:c>
      <x:c r="D2593" t="str">
        <x:v>Surveying and Mapping Technicians</x:v>
      </x:c>
      <x:c r="E2593" s="22" t="n">
        <x:v>40</x:v>
      </x:c>
      <x:c r="F2593" s="22" t="n">
        <x:v>77180</x:v>
      </x:c>
      <x:c r="G2593" s="22" t="n">
        <x:f>IF(OR(E2593="",F2593=""),"",E2593*F2593)</x:f>
        <x:v>3087200</x:v>
      </x:c>
      <x:c r="H2593" s="36" t="n">
        <x:v>0.6783</x:v>
      </x:c>
      <x:c r="I2593" s="22" t="n">
        <x:f>IF(G2593="","",IF(ISNUMBER(H2593),G2593,""))</x:f>
        <x:v>3087200</x:v>
      </x:c>
      <x:c r="J2593" s="22" t="n">
        <x:f>IF(I2593="","",I2593*H2593)</x:f>
        <x:v>2094047.76</x:v>
      </x:c>
      <x:c r="K2593" t="str">
        <x:f>IF(G2593="","MISSING OEWS",IF(ISNUMBER(H2593),"MATCHED","MISSING WHARTON"))</x:f>
        <x:v>MATCHED</x:v>
      </x:c>
    </x:row>
    <x:row r="2594">
      <x:c r="A2594" t="str">
        <x:v>48-49</x:v>
      </x:c>
      <x:c r="B2594" t="str">
        <x:v>Transportation and Warehousing</x:v>
      </x:c>
      <x:c r="C2594" t="str">
        <x:v>19-1012</x:v>
      </x:c>
      <x:c r="D2594" t="str">
        <x:v>Food Scientists and Technologists</x:v>
      </x:c>
      <x:c r="E2594" s="22" t="n">
        <x:v>100</x:v>
      </x:c>
      <x:c r="F2594" s="22" t="n">
        <x:v>85100</x:v>
      </x:c>
      <x:c r="G2594" s="22" t="n">
        <x:f>IF(OR(E2594="",F2594=""),"",E2594*F2594)</x:f>
        <x:v>8510000</x:v>
      </x:c>
      <x:c r="H2594" s="36" t="n">
        <x:v>0.12689999999999999</x:v>
      </x:c>
      <x:c r="I2594" s="22" t="n">
        <x:f>IF(G2594="","",IF(ISNUMBER(H2594),G2594,""))</x:f>
        <x:v>8510000</x:v>
      </x:c>
      <x:c r="J2594" s="22" t="n">
        <x:f>IF(I2594="","",I2594*H2594)</x:f>
        <x:v>1079918.9999999998</x:v>
      </x:c>
      <x:c r="K2594" t="str">
        <x:f>IF(G2594="","MISSING OEWS",IF(ISNUMBER(H2594),"MATCHED","MISSING WHARTON"))</x:f>
        <x:v>MATCHED</x:v>
      </x:c>
    </x:row>
    <x:row r="2595">
      <x:c r="A2595" t="str">
        <x:v>48-49</x:v>
      </x:c>
      <x:c r="B2595" t="str">
        <x:v>Transportation and Warehousing</x:v>
      </x:c>
      <x:c r="C2595" t="str">
        <x:v>19-1013</x:v>
      </x:c>
      <x:c r="D2595" t="str">
        <x:v>Soil and Plant Scientists</x:v>
      </x:c>
      <x:c r="E2595" s="22" t="n">
        <x:v>30</x:v>
      </x:c>
      <x:c r="F2595" s="22" t="n">
        <x:v>80700</x:v>
      </x:c>
      <x:c r="G2595" s="22" t="n">
        <x:f>IF(OR(E2595="",F2595=""),"",E2595*F2595)</x:f>
        <x:v>2421000</x:v>
      </x:c>
      <x:c r="H2595" s="36" t="n">
        <x:v>0.0519</x:v>
      </x:c>
      <x:c r="I2595" s="22" t="n">
        <x:f>IF(G2595="","",IF(ISNUMBER(H2595),G2595,""))</x:f>
        <x:v>2421000</x:v>
      </x:c>
      <x:c r="J2595" s="22" t="n">
        <x:f>IF(I2595="","",I2595*H2595)</x:f>
        <x:v>125649.90000000001</x:v>
      </x:c>
      <x:c r="K2595" t="str">
        <x:f>IF(G2595="","MISSING OEWS",IF(ISNUMBER(H2595),"MATCHED","MISSING WHARTON"))</x:f>
        <x:v>MATCHED</x:v>
      </x:c>
    </x:row>
    <x:row r="2596">
      <x:c r="A2596" t="str">
        <x:v>48-49</x:v>
      </x:c>
      <x:c r="B2596" t="str">
        <x:v>Transportation and Warehousing</x:v>
      </x:c>
      <x:c r="C2596" t="str">
        <x:v>19-2021</x:v>
      </x:c>
      <x:c r="D2596" t="str">
        <x:v>Atmospheric and Space Scientists</x:v>
      </x:c>
      <x:c r="E2596" s="22" t="n">
        <x:v>110</x:v>
      </x:c>
      <x:c r="F2596" s="22" t="n">
        <x:v>90110</x:v>
      </x:c>
      <x:c r="G2596" s="22" t="n">
        <x:f>IF(OR(E2596="",F2596=""),"",E2596*F2596)</x:f>
        <x:v>9912100</x:v>
      </x:c>
      <x:c r="H2596" s="36" t="n">
        <x:v>0.5759000000000001</x:v>
      </x:c>
      <x:c r="I2596" s="22" t="n">
        <x:f>IF(G2596="","",IF(ISNUMBER(H2596),G2596,""))</x:f>
        <x:v>9912100</x:v>
      </x:c>
      <x:c r="J2596" s="22" t="n">
        <x:f>IF(I2596="","",I2596*H2596)</x:f>
        <x:v>5708378.390000001</x:v>
      </x:c>
      <x:c r="K2596" t="str">
        <x:f>IF(G2596="","MISSING OEWS",IF(ISNUMBER(H2596),"MATCHED","MISSING WHARTON"))</x:f>
        <x:v>MATCHED</x:v>
      </x:c>
    </x:row>
    <x:row r="2597">
      <x:c r="A2597" t="str">
        <x:v>48-49</x:v>
      </x:c>
      <x:c r="B2597" t="str">
        <x:v>Transportation and Warehousing</x:v>
      </x:c>
      <x:c r="C2597" t="str">
        <x:v>19-2031</x:v>
      </x:c>
      <x:c r="D2597" t="str">
        <x:v>Chemists</x:v>
      </x:c>
      <x:c r="E2597" s="22" t="n">
        <x:v>160</x:v>
      </x:c>
      <x:c r="F2597" s="22" t="n">
        <x:v>93640</x:v>
      </x:c>
      <x:c r="G2597" s="22" t="n">
        <x:f>IF(OR(E2597="",F2597=""),"",E2597*F2597)</x:f>
        <x:v>14982400</x:v>
      </x:c>
      <x:c r="H2597" s="36" t="n">
        <x:v>0.1808</x:v>
      </x:c>
      <x:c r="I2597" s="22" t="n">
        <x:f>IF(G2597="","",IF(ISNUMBER(H2597),G2597,""))</x:f>
        <x:v>14982400</x:v>
      </x:c>
      <x:c r="J2597" s="22" t="n">
        <x:f>IF(I2597="","",I2597*H2597)</x:f>
        <x:v>2708817.92</x:v>
      </x:c>
      <x:c r="K2597" t="str">
        <x:f>IF(G2597="","MISSING OEWS",IF(ISNUMBER(H2597),"MATCHED","MISSING WHARTON"))</x:f>
        <x:v>MATCHED</x:v>
      </x:c>
    </x:row>
    <x:row r="2598">
      <x:c r="A2598" t="str">
        <x:v>48-49</x:v>
      </x:c>
      <x:c r="B2598" t="str">
        <x:v>Transportation and Warehousing</x:v>
      </x:c>
      <x:c r="C2598" t="str">
        <x:v>19-2041</x:v>
      </x:c>
      <x:c r="D2598" t="str">
        <x:v>Environmental Scientists and Specialists, Including Health</x:v>
      </x:c>
      <x:c r="E2598" s="22" t="n">
        <x:v>210</x:v>
      </x:c>
      <x:c r="F2598" s="22" t="n">
        <x:v>123750</x:v>
      </x:c>
      <x:c r="G2598" s="22" t="n">
        <x:f>IF(OR(E2598="",F2598=""),"",E2598*F2598)</x:f>
        <x:v>25987500</x:v>
      </x:c>
      <x:c r="H2598" s="36" t="n">
        <x:v>0.46619999999999995</x:v>
      </x:c>
      <x:c r="I2598" s="22" t="n">
        <x:f>IF(G2598="","",IF(ISNUMBER(H2598),G2598,""))</x:f>
        <x:v>25987500</x:v>
      </x:c>
      <x:c r="J2598" s="22" t="n">
        <x:f>IF(I2598="","",I2598*H2598)</x:f>
        <x:v>12115372.499999998</x:v>
      </x:c>
      <x:c r="K2598" t="str">
        <x:f>IF(G2598="","MISSING OEWS",IF(ISNUMBER(H2598),"MATCHED","MISSING WHARTON"))</x:f>
        <x:v>MATCHED</x:v>
      </x:c>
    </x:row>
    <x:row r="2599">
      <x:c r="A2599" t="str">
        <x:v>48-49</x:v>
      </x:c>
      <x:c r="B2599" t="str">
        <x:v>Transportation and Warehousing</x:v>
      </x:c>
      <x:c r="C2599" t="str">
        <x:v>19-2042</x:v>
      </x:c>
      <x:c r="D2599" t="str">
        <x:v>Geoscientists, Except Hydrologists and Geographers</x:v>
      </x:c>
      <x:c r="E2599" s="22" t="n">
        <x:v>30</x:v>
      </x:c>
      <x:c r="F2599" s="22" t="n">
        <x:v>133360</x:v>
      </x:c>
      <x:c r="G2599" s="22" t="n">
        <x:f>IF(OR(E2599="",F2599=""),"",E2599*F2599)</x:f>
        <x:v>4000800</x:v>
      </x:c>
      <x:c r="H2599" s="36" t="n">
        <x:v>0.2937</x:v>
      </x:c>
      <x:c r="I2599" s="22" t="n">
        <x:f>IF(G2599="","",IF(ISNUMBER(H2599),G2599,""))</x:f>
        <x:v>4000800</x:v>
      </x:c>
      <x:c r="J2599" s="22" t="n">
        <x:f>IF(I2599="","",I2599*H2599)</x:f>
        <x:v>1175034.96</x:v>
      </x:c>
      <x:c r="K2599" t="str">
        <x:f>IF(G2599="","MISSING OEWS",IF(ISNUMBER(H2599),"MATCHED","MISSING WHARTON"))</x:f>
        <x:v>MATCHED</x:v>
      </x:c>
    </x:row>
    <x:row r="2600">
      <x:c r="A2600" t="str">
        <x:v>48-49</x:v>
      </x:c>
      <x:c r="B2600" t="str">
        <x:v>Transportation and Warehousing</x:v>
      </x:c>
      <x:c r="C2600" t="str">
        <x:v>19-3011</x:v>
      </x:c>
      <x:c r="D2600" t="str">
        <x:v>Economists</x:v>
      </x:c>
      <x:c r="E2600" s="22" t="n">
        <x:v>40</x:v>
      </x:c>
      <x:c r="F2600" s="22" t="n">
        <x:v>137970</x:v>
      </x:c>
      <x:c r="G2600" s="22" t="n">
        <x:f>IF(OR(E2600="",F2600=""),"",E2600*F2600)</x:f>
        <x:v>5518800</x:v>
      </x:c>
      <x:c r="H2600" s="36" t="n">
        <x:v>0.5271</x:v>
      </x:c>
      <x:c r="I2600" s="22" t="n">
        <x:f>IF(G2600="","",IF(ISNUMBER(H2600),G2600,""))</x:f>
        <x:v>5518800</x:v>
      </x:c>
      <x:c r="J2600" s="22" t="n">
        <x:f>IF(I2600="","",I2600*H2600)</x:f>
        <x:v>2908959.48</x:v>
      </x:c>
      <x:c r="K2600" t="str">
        <x:f>IF(G2600="","MISSING OEWS",IF(ISNUMBER(H2600),"MATCHED","MISSING WHARTON"))</x:f>
        <x:v>MATCHED</x:v>
      </x:c>
    </x:row>
    <x:row r="2601">
      <x:c r="A2601" t="str">
        <x:v>48-49</x:v>
      </x:c>
      <x:c r="B2601" t="str">
        <x:v>Transportation and Warehousing</x:v>
      </x:c>
      <x:c r="C2601" t="str">
        <x:v>19-4012</x:v>
      </x:c>
      <x:c r="D2601" t="str">
        <x:v>Agricultural Technicians</x:v>
      </x:c>
      <x:c r="E2601" s="22"/>
      <x:c r="F2601" s="22" t="n">
        <x:v>57850</x:v>
      </x:c>
      <x:c r="G2601" s="22" t="str">
        <x:f>IF(OR(E2601="",F2601=""),"",E2601*F2601)</x:f>
      </x:c>
      <x:c r="H2601" s="36" t="n">
        <x:v>0.374</x:v>
      </x:c>
      <x:c r="I2601" s="22" t="str">
        <x:f>IF(G2601="","",IF(ISNUMBER(H2601),G2601,""))</x:f>
      </x:c>
      <x:c r="J2601" s="22" t="str">
        <x:f>IF(I2601="","",I2601*H2601)</x:f>
      </x:c>
      <x:c r="K2601" t="str">
        <x:f>IF(G2601="","MISSING OEWS",IF(ISNUMBER(H2601),"MATCHED","MISSING WHARTON"))</x:f>
        <x:v>MISSING OEWS</x:v>
      </x:c>
    </x:row>
    <x:row r="2602">
      <x:c r="A2602" t="str">
        <x:v>48-49</x:v>
      </x:c>
      <x:c r="B2602" t="str">
        <x:v>Transportation and Warehousing</x:v>
      </x:c>
      <x:c r="C2602" t="str">
        <x:v>19-4013</x:v>
      </x:c>
      <x:c r="D2602" t="str">
        <x:v>Food Science Technicians</x:v>
      </x:c>
      <x:c r="E2602" s="22" t="n">
        <x:v>120</x:v>
      </x:c>
      <x:c r="F2602" s="22" t="n">
        <x:v>69210</x:v>
      </x:c>
      <x:c r="G2602" s="22" t="n">
        <x:f>IF(OR(E2602="",F2602=""),"",E2602*F2602)</x:f>
        <x:v>8305200</x:v>
      </x:c>
      <x:c r="H2602" s="36" t="n">
        <x:v>0.2969</x:v>
      </x:c>
      <x:c r="I2602" s="22" t="n">
        <x:f>IF(G2602="","",IF(ISNUMBER(H2602),G2602,""))</x:f>
        <x:v>8305200</x:v>
      </x:c>
      <x:c r="J2602" s="22" t="n">
        <x:f>IF(I2602="","",I2602*H2602)</x:f>
        <x:v>2465813.88</x:v>
      </x:c>
      <x:c r="K2602" t="str">
        <x:f>IF(G2602="","MISSING OEWS",IF(ISNUMBER(H2602),"MATCHED","MISSING WHARTON"))</x:f>
        <x:v>MATCHED</x:v>
      </x:c>
    </x:row>
    <x:row r="2603">
      <x:c r="A2603" t="str">
        <x:v>48-49</x:v>
      </x:c>
      <x:c r="B2603" t="str">
        <x:v>Transportation and Warehousing</x:v>
      </x:c>
      <x:c r="C2603" t="str">
        <x:v>19-4031</x:v>
      </x:c>
      <x:c r="D2603" t="str">
        <x:v>Chemical Technicians</x:v>
      </x:c>
      <x:c r="E2603" s="22" t="n">
        <x:v>270</x:v>
      </x:c>
      <x:c r="F2603" s="22" t="n">
        <x:v>79840</x:v>
      </x:c>
      <x:c r="G2603" s="22" t="n">
        <x:f>IF(OR(E2603="",F2603=""),"",E2603*F2603)</x:f>
        <x:v>21556800</x:v>
      </x:c>
      <x:c r="H2603" s="36" t="n">
        <x:v>0.25</x:v>
      </x:c>
      <x:c r="I2603" s="22" t="n">
        <x:f>IF(G2603="","",IF(ISNUMBER(H2603),G2603,""))</x:f>
        <x:v>21556800</x:v>
      </x:c>
      <x:c r="J2603" s="22" t="n">
        <x:f>IF(I2603="","",I2603*H2603)</x:f>
        <x:v>5389200</x:v>
      </x:c>
      <x:c r="K2603" t="str">
        <x:f>IF(G2603="","MISSING OEWS",IF(ISNUMBER(H2603),"MATCHED","MISSING WHARTON"))</x:f>
        <x:v>MATCHED</x:v>
      </x:c>
    </x:row>
    <x:row r="2604">
      <x:c r="A2604" t="str">
        <x:v>48-49</x:v>
      </x:c>
      <x:c r="B2604" t="str">
        <x:v>Transportation and Warehousing</x:v>
      </x:c>
      <x:c r="C2604" t="str">
        <x:v>19-4042</x:v>
      </x:c>
      <x:c r="D2604" t="str">
        <x:v>Environmental Science and Protection Technicians, Including Health</x:v>
      </x:c>
      <x:c r="E2604" s="22" t="n">
        <x:v>60</x:v>
      </x:c>
      <x:c r="F2604" s="22" t="n">
        <x:v>59020</x:v>
      </x:c>
      <x:c r="G2604" s="22" t="n">
        <x:f>IF(OR(E2604="",F2604=""),"",E2604*F2604)</x:f>
        <x:v>3541200</x:v>
      </x:c>
      <x:c r="H2604" s="36" t="n">
        <x:v>0.2635</x:v>
      </x:c>
      <x:c r="I2604" s="22" t="n">
        <x:f>IF(G2604="","",IF(ISNUMBER(H2604),G2604,""))</x:f>
        <x:v>3541200</x:v>
      </x:c>
      <x:c r="J2604" s="22" t="n">
        <x:f>IF(I2604="","",I2604*H2604)</x:f>
        <x:v>933106.2000000001</x:v>
      </x:c>
      <x:c r="K2604" t="str">
        <x:f>IF(G2604="","MISSING OEWS",IF(ISNUMBER(H2604),"MATCHED","MISSING WHARTON"))</x:f>
        <x:v>MATCHED</x:v>
      </x:c>
    </x:row>
    <x:row r="2605">
      <x:c r="A2605" t="str">
        <x:v>48-49</x:v>
      </x:c>
      <x:c r="B2605" t="str">
        <x:v>Transportation and Warehousing</x:v>
      </x:c>
      <x:c r="C2605" t="str">
        <x:v>19-4043</x:v>
      </x:c>
      <x:c r="D2605" t="str">
        <x:v>Geological Technicians, Except Hydrologic Technicians</x:v>
      </x:c>
      <x:c r="E2605" s="22" t="n">
        <x:v>60</x:v>
      </x:c>
      <x:c r="F2605" s="22" t="n">
        <x:v>60730</x:v>
      </x:c>
      <x:c r="G2605" s="22" t="n">
        <x:f>IF(OR(E2605="",F2605=""),"",E2605*F2605)</x:f>
        <x:v>3643800</x:v>
      </x:c>
      <x:c r="H2605" s="36" t="n">
        <x:v>0.3617</x:v>
      </x:c>
      <x:c r="I2605" s="22" t="n">
        <x:f>IF(G2605="","",IF(ISNUMBER(H2605),G2605,""))</x:f>
        <x:v>3643800</x:v>
      </x:c>
      <x:c r="J2605" s="22" t="n">
        <x:f>IF(I2605="","",I2605*H2605)</x:f>
        <x:v>1317962.46</x:v>
      </x:c>
      <x:c r="K2605" t="str">
        <x:f>IF(G2605="","MISSING OEWS",IF(ISNUMBER(H2605),"MATCHED","MISSING WHARTON"))</x:f>
        <x:v>MATCHED</x:v>
      </x:c>
    </x:row>
    <x:row r="2606">
      <x:c r="A2606" t="str">
        <x:v>48-49</x:v>
      </x:c>
      <x:c r="B2606" t="str">
        <x:v>Transportation and Warehousing</x:v>
      </x:c>
      <x:c r="C2606" t="str">
        <x:v>19-4092</x:v>
      </x:c>
      <x:c r="D2606" t="str">
        <x:v>Forensic Science Technicians</x:v>
      </x:c>
      <x:c r="E2606" s="22" t="n">
        <x:v>80</x:v>
      </x:c>
      <x:c r="F2606" s="22" t="n">
        <x:v>97800</x:v>
      </x:c>
      <x:c r="G2606" s="22" t="n">
        <x:f>IF(OR(E2606="",F2606=""),"",E2606*F2606)</x:f>
        <x:v>7824000</x:v>
      </x:c>
      <x:c r="H2606" s="36" t="n">
        <x:v>0.15710000000000002</x:v>
      </x:c>
      <x:c r="I2606" s="22" t="n">
        <x:f>IF(G2606="","",IF(ISNUMBER(H2606),G2606,""))</x:f>
        <x:v>7824000</x:v>
      </x:c>
      <x:c r="J2606" s="22" t="n">
        <x:f>IF(I2606="","",I2606*H2606)</x:f>
        <x:v>1229150.4000000001</x:v>
      </x:c>
      <x:c r="K2606" t="str">
        <x:f>IF(G2606="","MISSING OEWS",IF(ISNUMBER(H2606),"MATCHED","MISSING WHARTON"))</x:f>
        <x:v>MATCHED</x:v>
      </x:c>
    </x:row>
    <x:row r="2607">
      <x:c r="A2607" t="str">
        <x:v>48-49</x:v>
      </x:c>
      <x:c r="B2607" t="str">
        <x:v>Transportation and Warehousing</x:v>
      </x:c>
      <x:c r="C2607" t="str">
        <x:v>19-5011</x:v>
      </x:c>
      <x:c r="D2607" t="str">
        <x:v>Occupational Health and Safety Specialists</x:v>
      </x:c>
      <x:c r="E2607" s="22" t="n">
        <x:v>12000</x:v>
      </x:c>
      <x:c r="F2607" s="22" t="n">
        <x:v>83440</x:v>
      </x:c>
      <x:c r="G2607" s="22" t="n">
        <x:f>IF(OR(E2607="",F2607=""),"",E2607*F2607)</x:f>
        <x:v>1001280000</x:v>
      </x:c>
      <x:c r="H2607" s="36" t="n">
        <x:v>0.2786</x:v>
      </x:c>
      <x:c r="I2607" s="22" t="n">
        <x:f>IF(G2607="","",IF(ISNUMBER(H2607),G2607,""))</x:f>
        <x:v>1001280000</x:v>
      </x:c>
      <x:c r="J2607" s="22" t="n">
        <x:f>IF(I2607="","",I2607*H2607)</x:f>
        <x:v>278956608</x:v>
      </x:c>
      <x:c r="K2607" t="str">
        <x:f>IF(G2607="","MISSING OEWS",IF(ISNUMBER(H2607),"MATCHED","MISSING WHARTON"))</x:f>
        <x:v>MATCHED</x:v>
      </x:c>
    </x:row>
    <x:row r="2608">
      <x:c r="A2608" t="str">
        <x:v>48-49</x:v>
      </x:c>
      <x:c r="B2608" t="str">
        <x:v>Transportation and Warehousing</x:v>
      </x:c>
      <x:c r="C2608" t="str">
        <x:v>19-5012</x:v>
      </x:c>
      <x:c r="D2608" t="str">
        <x:v>Occupational Health and Safety Technicians</x:v>
      </x:c>
      <x:c r="E2608" s="22" t="n">
        <x:v>9180</x:v>
      </x:c>
      <x:c r="F2608" s="22" t="n">
        <x:v>61080</x:v>
      </x:c>
      <x:c r="G2608" s="22" t="n">
        <x:f>IF(OR(E2608="",F2608=""),"",E2608*F2608)</x:f>
        <x:v>560714400</x:v>
      </x:c>
      <x:c r="H2608" s="36" t="n">
        <x:v>0.2712</x:v>
      </x:c>
      <x:c r="I2608" s="22" t="n">
        <x:f>IF(G2608="","",IF(ISNUMBER(H2608),G2608,""))</x:f>
        <x:v>560714400</x:v>
      </x:c>
      <x:c r="J2608" s="22" t="n">
        <x:f>IF(I2608="","",I2608*H2608)</x:f>
        <x:v>152065745.28</x:v>
      </x:c>
      <x:c r="K2608" t="str">
        <x:f>IF(G2608="","MISSING OEWS",IF(ISNUMBER(H2608),"MATCHED","MISSING WHARTON"))</x:f>
        <x:v>MATCHED</x:v>
      </x:c>
    </x:row>
    <x:row r="2609">
      <x:c r="A2609" t="str">
        <x:v>48-49</x:v>
      </x:c>
      <x:c r="B2609" t="str">
        <x:v>Transportation and Warehousing</x:v>
      </x:c>
      <x:c r="C2609" t="str">
        <x:v>23-1011</x:v>
      </x:c>
      <x:c r="D2609" t="str">
        <x:v>Lawyers</x:v>
      </x:c>
      <x:c r="E2609" s="22" t="n">
        <x:v>1870</x:v>
      </x:c>
      <x:c r="F2609" s="22" t="n">
        <x:v>207070</x:v>
      </x:c>
      <x:c r="G2609" s="22" t="n">
        <x:f>IF(OR(E2609="",F2609=""),"",E2609*F2609)</x:f>
        <x:v>387220900</x:v>
      </x:c>
      <x:c r="H2609" s="36" t="n">
        <x:v>0.45</x:v>
      </x:c>
      <x:c r="I2609" s="22" t="n">
        <x:f>IF(G2609="","",IF(ISNUMBER(H2609),G2609,""))</x:f>
        <x:v>387220900</x:v>
      </x:c>
      <x:c r="J2609" s="22" t="n">
        <x:f>IF(I2609="","",I2609*H2609)</x:f>
        <x:v>174249405</x:v>
      </x:c>
      <x:c r="K2609" t="str">
        <x:f>IF(G2609="","MISSING OEWS",IF(ISNUMBER(H2609),"MATCHED","MISSING WHARTON"))</x:f>
        <x:v>MATCHED</x:v>
      </x:c>
    </x:row>
    <x:row r="2610">
      <x:c r="A2610" t="str">
        <x:v>48-49</x:v>
      </x:c>
      <x:c r="B2610" t="str">
        <x:v>Transportation and Warehousing</x:v>
      </x:c>
      <x:c r="C2610" t="str">
        <x:v>23-2011</x:v>
      </x:c>
      <x:c r="D2610" t="str">
        <x:v>Paralegals and Legal Assistants</x:v>
      </x:c>
      <x:c r="E2610" s="22" t="n">
        <x:v>300</x:v>
      </x:c>
      <x:c r="F2610" s="22" t="n">
        <x:v>93950</x:v>
      </x:c>
      <x:c r="G2610" s="22" t="n">
        <x:f>IF(OR(E2610="",F2610=""),"",E2610*F2610)</x:f>
        <x:v>28185000</x:v>
      </x:c>
      <x:c r="H2610" s="36" t="n">
        <x:v>0.5917</x:v>
      </x:c>
      <x:c r="I2610" s="22" t="n">
        <x:f>IF(G2610="","",IF(ISNUMBER(H2610),G2610,""))</x:f>
        <x:v>28185000</x:v>
      </x:c>
      <x:c r="J2610" s="22" t="n">
        <x:f>IF(I2610="","",I2610*H2610)</x:f>
        <x:v>16677064.5</x:v>
      </x:c>
      <x:c r="K2610" t="str">
        <x:f>IF(G2610="","MISSING OEWS",IF(ISNUMBER(H2610),"MATCHED","MISSING WHARTON"))</x:f>
        <x:v>MATCHED</x:v>
      </x:c>
    </x:row>
    <x:row r="2611">
      <x:c r="A2611" t="str">
        <x:v>48-49</x:v>
      </x:c>
      <x:c r="B2611" t="str">
        <x:v>Transportation and Warehousing</x:v>
      </x:c>
      <x:c r="C2611" t="str">
        <x:v>23-2099</x:v>
      </x:c>
      <x:c r="D2611" t="str">
        <x:v>Legal Support Workers, All Other</x:v>
      </x:c>
      <x:c r="E2611" s="22" t="n">
        <x:v>60</x:v>
      </x:c>
      <x:c r="F2611" s="22" t="n">
        <x:v>49690</x:v>
      </x:c>
      <x:c r="G2611" s="22" t="n">
        <x:f>IF(OR(E2611="",F2611=""),"",E2611*F2611)</x:f>
        <x:v>2981400</x:v>
      </x:c>
      <x:c r="H2611" s="36"/>
      <x:c r="I2611" s="22" t="str">
        <x:f>IF(G2611="","",IF(ISNUMBER(H2611),G2611,""))</x:f>
      </x:c>
      <x:c r="J2611" s="22" t="str">
        <x:f>IF(I2611="","",I2611*H2611)</x:f>
      </x:c>
      <x:c r="K2611" t="str">
        <x:f>IF(G2611="","MISSING OEWS",IF(ISNUMBER(H2611),"MATCHED","MISSING WHARTON"))</x:f>
        <x:v>MISSING WHARTON</x:v>
      </x:c>
    </x:row>
    <x:row r="2612">
      <x:c r="A2612" t="str">
        <x:v>48-49</x:v>
      </x:c>
      <x:c r="B2612" t="str">
        <x:v>Transportation and Warehousing</x:v>
      </x:c>
      <x:c r="C2612" t="str">
        <x:v>25-1194</x:v>
      </x:c>
      <x:c r="D2612" t="str">
        <x:v>Career/Technical Education Teachers, Postsecondary</x:v>
      </x:c>
      <x:c r="E2612" s="22"/>
      <x:c r="F2612" s="22" t="n">
        <x:v>56260</x:v>
      </x:c>
      <x:c r="G2612" s="22" t="str">
        <x:f>IF(OR(E2612="",F2612=""),"",E2612*F2612)</x:f>
      </x:c>
      <x:c r="H2612" s="36" t="n">
        <x:v>0.3875</x:v>
      </x:c>
      <x:c r="I2612" s="22" t="str">
        <x:f>IF(G2612="","",IF(ISNUMBER(H2612),G2612,""))</x:f>
      </x:c>
      <x:c r="J2612" s="22" t="str">
        <x:f>IF(I2612="","",I2612*H2612)</x:f>
      </x:c>
      <x:c r="K2612" t="str">
        <x:f>IF(G2612="","MISSING OEWS",IF(ISNUMBER(H2612),"MATCHED","MISSING WHARTON"))</x:f>
        <x:v>MISSING OEWS</x:v>
      </x:c>
    </x:row>
    <x:row r="2613">
      <x:c r="A2613" t="str">
        <x:v>48-49</x:v>
      </x:c>
      <x:c r="B2613" t="str">
        <x:v>Transportation and Warehousing</x:v>
      </x:c>
      <x:c r="C2613" t="str">
        <x:v>25-3021</x:v>
      </x:c>
      <x:c r="D2613" t="str">
        <x:v>Self-Enrichment Teachers</x:v>
      </x:c>
      <x:c r="E2613" s="22" t="n">
        <x:v>1050</x:v>
      </x:c>
      <x:c r="F2613" s="22" t="n">
        <x:v>60620</x:v>
      </x:c>
      <x:c r="G2613" s="22" t="n">
        <x:f>IF(OR(E2613="",F2613=""),"",E2613*F2613)</x:f>
        <x:v>63651000</x:v>
      </x:c>
      <x:c r="H2613" s="36" t="n">
        <x:v>0.33</x:v>
      </x:c>
      <x:c r="I2613" s="22" t="n">
        <x:f>IF(G2613="","",IF(ISNUMBER(H2613),G2613,""))</x:f>
        <x:v>63651000</x:v>
      </x:c>
      <x:c r="J2613" s="22" t="n">
        <x:f>IF(I2613="","",I2613*H2613)</x:f>
        <x:v>21004830</x:v>
      </x:c>
      <x:c r="K2613" t="str">
        <x:f>IF(G2613="","MISSING OEWS",IF(ISNUMBER(H2613),"MATCHED","MISSING WHARTON"))</x:f>
        <x:v>MATCHED</x:v>
      </x:c>
    </x:row>
    <x:row r="2614">
      <x:c r="A2614" t="str">
        <x:v>48-49</x:v>
      </x:c>
      <x:c r="B2614" t="str">
        <x:v>Transportation and Warehousing</x:v>
      </x:c>
      <x:c r="C2614" t="str">
        <x:v>25-3099</x:v>
      </x:c>
      <x:c r="D2614" t="str">
        <x:v>Teachers and Instructors, All Other</x:v>
      </x:c>
      <x:c r="E2614" s="22" t="n">
        <x:v>370</x:v>
      </x:c>
      <x:c r="F2614" s="22" t="n">
        <x:v>78560</x:v>
      </x:c>
      <x:c r="G2614" s="22" t="n">
        <x:f>IF(OR(E2614="",F2614=""),"",E2614*F2614)</x:f>
        <x:v>29067200</x:v>
      </x:c>
      <x:c r="H2614" s="36"/>
      <x:c r="I2614" s="22" t="str">
        <x:f>IF(G2614="","",IF(ISNUMBER(H2614),G2614,""))</x:f>
      </x:c>
      <x:c r="J2614" s="22" t="str">
        <x:f>IF(I2614="","",I2614*H2614)</x:f>
      </x:c>
      <x:c r="K2614" t="str">
        <x:f>IF(G2614="","MISSING OEWS",IF(ISNUMBER(H2614),"MATCHED","MISSING WHARTON"))</x:f>
        <x:v>MISSING WHARTON</x:v>
      </x:c>
    </x:row>
    <x:row r="2615">
      <x:c r="A2615" t="str">
        <x:v>48-49</x:v>
      </x:c>
      <x:c r="B2615" t="str">
        <x:v>Transportation and Warehousing</x:v>
      </x:c>
      <x:c r="C2615" t="str">
        <x:v>25-4022</x:v>
      </x:c>
      <x:c r="D2615" t="str">
        <x:v>Librarians and Media Collections Specialists</x:v>
      </x:c>
      <x:c r="E2615" s="22" t="n">
        <x:v>290</x:v>
      </x:c>
      <x:c r="F2615" s="22" t="n">
        <x:v>46050</x:v>
      </x:c>
      <x:c r="G2615" s="22" t="n">
        <x:f>IF(OR(E2615="",F2615=""),"",E2615*F2615)</x:f>
        <x:v>13354500</x:v>
      </x:c>
      <x:c r="H2615" s="36" t="n">
        <x:v>0.4167</x:v>
      </x:c>
      <x:c r="I2615" s="22" t="n">
        <x:f>IF(G2615="","",IF(ISNUMBER(H2615),G2615,""))</x:f>
        <x:v>13354500</x:v>
      </x:c>
      <x:c r="J2615" s="22" t="n">
        <x:f>IF(I2615="","",I2615*H2615)</x:f>
        <x:v>5564820.15</x:v>
      </x:c>
      <x:c r="K2615" t="str">
        <x:f>IF(G2615="","MISSING OEWS",IF(ISNUMBER(H2615),"MATCHED","MISSING WHARTON"))</x:f>
        <x:v>MATCHED</x:v>
      </x:c>
    </x:row>
    <x:row r="2616">
      <x:c r="A2616" t="str">
        <x:v>48-49</x:v>
      </x:c>
      <x:c r="B2616" t="str">
        <x:v>Transportation and Warehousing</x:v>
      </x:c>
      <x:c r="C2616" t="str">
        <x:v>27-1011</x:v>
      </x:c>
      <x:c r="D2616" t="str">
        <x:v>Art Directors</x:v>
      </x:c>
      <x:c r="E2616" s="22" t="n">
        <x:v>60</x:v>
      </x:c>
      <x:c r="F2616" s="22" t="n">
        <x:v>115880</x:v>
      </x:c>
      <x:c r="G2616" s="22" t="n">
        <x:f>IF(OR(E2616="",F2616=""),"",E2616*F2616)</x:f>
        <x:v>6952800</x:v>
      </x:c>
      <x:c r="H2616" s="36" t="n">
        <x:v>0.3688</x:v>
      </x:c>
      <x:c r="I2616" s="22" t="n">
        <x:f>IF(G2616="","",IF(ISNUMBER(H2616),G2616,""))</x:f>
        <x:v>6952800</x:v>
      </x:c>
      <x:c r="J2616" s="22" t="n">
        <x:f>IF(I2616="","",I2616*H2616)</x:f>
        <x:v>2564192.64</x:v>
      </x:c>
      <x:c r="K2616" t="str">
        <x:f>IF(G2616="","MISSING OEWS",IF(ISNUMBER(H2616),"MATCHED","MISSING WHARTON"))</x:f>
        <x:v>MATCHED</x:v>
      </x:c>
    </x:row>
    <x:row r="2617">
      <x:c r="A2617" t="str">
        <x:v>48-49</x:v>
      </x:c>
      <x:c r="B2617" t="str">
        <x:v>Transportation and Warehousing</x:v>
      </x:c>
      <x:c r="C2617" t="str">
        <x:v>27-1021</x:v>
      </x:c>
      <x:c r="D2617" t="str">
        <x:v>Commercial and Industrial Designers</x:v>
      </x:c>
      <x:c r="E2617" s="22" t="n">
        <x:v>80</x:v>
      </x:c>
      <x:c r="F2617" s="22" t="n">
        <x:v>87190</x:v>
      </x:c>
      <x:c r="G2617" s="22" t="n">
        <x:f>IF(OR(E2617="",F2617=""),"",E2617*F2617)</x:f>
        <x:v>6975200</x:v>
      </x:c>
      <x:c r="H2617" s="36" t="n">
        <x:v>0.3029</x:v>
      </x:c>
      <x:c r="I2617" s="22" t="n">
        <x:f>IF(G2617="","",IF(ISNUMBER(H2617),G2617,""))</x:f>
        <x:v>6975200</x:v>
      </x:c>
      <x:c r="J2617" s="22" t="n">
        <x:f>IF(I2617="","",I2617*H2617)</x:f>
        <x:v>2112788.08</x:v>
      </x:c>
      <x:c r="K2617" t="str">
        <x:f>IF(G2617="","MISSING OEWS",IF(ISNUMBER(H2617),"MATCHED","MISSING WHARTON"))</x:f>
        <x:v>MATCHED</x:v>
      </x:c>
    </x:row>
    <x:row r="2618">
      <x:c r="A2618" t="str">
        <x:v>48-49</x:v>
      </x:c>
      <x:c r="B2618" t="str">
        <x:v>Transportation and Warehousing</x:v>
      </x:c>
      <x:c r="C2618" t="str">
        <x:v>27-1024</x:v>
      </x:c>
      <x:c r="D2618" t="str">
        <x:v>Graphic Designers</x:v>
      </x:c>
      <x:c r="E2618" s="22" t="n">
        <x:v>730</x:v>
      </x:c>
      <x:c r="F2618" s="22" t="n">
        <x:v>71660</x:v>
      </x:c>
      <x:c r="G2618" s="22" t="n">
        <x:f>IF(OR(E2618="",F2618=""),"",E2618*F2618)</x:f>
        <x:v>52311800</x:v>
      </x:c>
      <x:c r="H2618" s="36" t="n">
        <x:v>0.7375</x:v>
      </x:c>
      <x:c r="I2618" s="22" t="n">
        <x:f>IF(G2618="","",IF(ISNUMBER(H2618),G2618,""))</x:f>
        <x:v>52311800</x:v>
      </x:c>
      <x:c r="J2618" s="22" t="n">
        <x:f>IF(I2618="","",I2618*H2618)</x:f>
        <x:v>38579952.5</x:v>
      </x:c>
      <x:c r="K2618" t="str">
        <x:f>IF(G2618="","MISSING OEWS",IF(ISNUMBER(H2618),"MATCHED","MISSING WHARTON"))</x:f>
        <x:v>MATCHED</x:v>
      </x:c>
    </x:row>
    <x:row r="2619">
      <x:c r="A2619" t="str">
        <x:v>48-49</x:v>
      </x:c>
      <x:c r="B2619" t="str">
        <x:v>Transportation and Warehousing</x:v>
      </x:c>
      <x:c r="C2619" t="str">
        <x:v>27-1025</x:v>
      </x:c>
      <x:c r="D2619" t="str">
        <x:v>Interior Designers</x:v>
      </x:c>
      <x:c r="E2619" s="22" t="n">
        <x:v>60</x:v>
      </x:c>
      <x:c r="F2619" s="22" t="n">
        <x:v>83570</x:v>
      </x:c>
      <x:c r="G2619" s="22" t="n">
        <x:f>IF(OR(E2619="",F2619=""),"",E2619*F2619)</x:f>
        <x:v>5014200</x:v>
      </x:c>
      <x:c r="H2619" s="36" t="n">
        <x:v>0.31329999999999997</x:v>
      </x:c>
      <x:c r="I2619" s="22" t="n">
        <x:f>IF(G2619="","",IF(ISNUMBER(H2619),G2619,""))</x:f>
        <x:v>5014200</x:v>
      </x:c>
      <x:c r="J2619" s="22" t="n">
        <x:f>IF(I2619="","",I2619*H2619)</x:f>
        <x:v>1570948.8599999999</x:v>
      </x:c>
      <x:c r="K2619" t="str">
        <x:f>IF(G2619="","MISSING OEWS",IF(ISNUMBER(H2619),"MATCHED","MISSING WHARTON"))</x:f>
        <x:v>MATCHED</x:v>
      </x:c>
    </x:row>
    <x:row r="2620">
      <x:c r="A2620" t="str">
        <x:v>48-49</x:v>
      </x:c>
      <x:c r="B2620" t="str">
        <x:v>Transportation and Warehousing</x:v>
      </x:c>
      <x:c r="C2620" t="str">
        <x:v>27-1026</x:v>
      </x:c>
      <x:c r="D2620" t="str">
        <x:v>Merchandise Displayers and Window Trimmers</x:v>
      </x:c>
      <x:c r="E2620" s="22" t="n">
        <x:v>1860</x:v>
      </x:c>
      <x:c r="F2620" s="22" t="n">
        <x:v>45470</x:v>
      </x:c>
      <x:c r="G2620" s="22" t="n">
        <x:f>IF(OR(E2620="",F2620=""),"",E2620*F2620)</x:f>
        <x:v>84574200</x:v>
      </x:c>
      <x:c r="H2620" s="36" t="n">
        <x:v>0.038</x:v>
      </x:c>
      <x:c r="I2620" s="22" t="n">
        <x:f>IF(G2620="","",IF(ISNUMBER(H2620),G2620,""))</x:f>
        <x:v>84574200</x:v>
      </x:c>
      <x:c r="J2620" s="22" t="n">
        <x:f>IF(I2620="","",I2620*H2620)</x:f>
        <x:v>3213819.6</x:v>
      </x:c>
      <x:c r="K2620" t="str">
        <x:f>IF(G2620="","MISSING OEWS",IF(ISNUMBER(H2620),"MATCHED","MISSING WHARTON"))</x:f>
        <x:v>MATCHED</x:v>
      </x:c>
    </x:row>
    <x:row r="2621">
      <x:c r="A2621" t="str">
        <x:v>48-49</x:v>
      </x:c>
      <x:c r="B2621" t="str">
        <x:v>Transportation and Warehousing</x:v>
      </x:c>
      <x:c r="C2621" t="str">
        <x:v>27-2011</x:v>
      </x:c>
      <x:c r="D2621" t="str">
        <x:v>Actors</x:v>
      </x:c>
      <x:c r="E2621" s="22" t="n">
        <x:v>390</x:v>
      </x:c>
      <x:c r="F2621" s="22"/>
      <x:c r="G2621" s="22" t="str">
        <x:f>IF(OR(E2621="",F2621=""),"",E2621*F2621)</x:f>
      </x:c>
      <x:c r="H2621" s="36" t="n">
        <x:v>0.1</x:v>
      </x:c>
      <x:c r="I2621" s="22" t="str">
        <x:f>IF(G2621="","",IF(ISNUMBER(H2621),G2621,""))</x:f>
      </x:c>
      <x:c r="J2621" s="22" t="str">
        <x:f>IF(I2621="","",I2621*H2621)</x:f>
      </x:c>
      <x:c r="K2621" t="str">
        <x:f>IF(G2621="","MISSING OEWS",IF(ISNUMBER(H2621),"MATCHED","MISSING WHARTON"))</x:f>
        <x:v>MISSING OEWS</x:v>
      </x:c>
    </x:row>
    <x:row r="2622">
      <x:c r="A2622" t="str">
        <x:v>48-49</x:v>
      </x:c>
      <x:c r="B2622" t="str">
        <x:v>Transportation and Warehousing</x:v>
      </x:c>
      <x:c r="C2622" t="str">
        <x:v>27-2012</x:v>
      </x:c>
      <x:c r="D2622" t="str">
        <x:v>Producers and Directors</x:v>
      </x:c>
      <x:c r="E2622" s="22" t="n">
        <x:v>40</x:v>
      </x:c>
      <x:c r="F2622" s="22" t="n">
        <x:v>110640</x:v>
      </x:c>
      <x:c r="G2622" s="22" t="n">
        <x:f>IF(OR(E2622="",F2622=""),"",E2622*F2622)</x:f>
        <x:v>4425600</x:v>
      </x:c>
      <x:c r="H2622" s="36" t="n">
        <x:v>0.34630000000000005</x:v>
      </x:c>
      <x:c r="I2622" s="22" t="n">
        <x:f>IF(G2622="","",IF(ISNUMBER(H2622),G2622,""))</x:f>
        <x:v>4425600</x:v>
      </x:c>
      <x:c r="J2622" s="22" t="n">
        <x:f>IF(I2622="","",I2622*H2622)</x:f>
        <x:v>1532585.2800000003</x:v>
      </x:c>
      <x:c r="K2622" t="str">
        <x:f>IF(G2622="","MISSING OEWS",IF(ISNUMBER(H2622),"MATCHED","MISSING WHARTON"))</x:f>
        <x:v>MATCHED</x:v>
      </x:c>
    </x:row>
    <x:row r="2623">
      <x:c r="A2623" t="str">
        <x:v>48-49</x:v>
      </x:c>
      <x:c r="B2623" t="str">
        <x:v>Transportation and Warehousing</x:v>
      </x:c>
      <x:c r="C2623" t="str">
        <x:v>27-3031</x:v>
      </x:c>
      <x:c r="D2623" t="str">
        <x:v>Public Relations Specialists</x:v>
      </x:c>
      <x:c r="E2623" s="22" t="n">
        <x:v>1170</x:v>
      </x:c>
      <x:c r="F2623" s="22" t="n">
        <x:v>90450</x:v>
      </x:c>
      <x:c r="G2623" s="22" t="n">
        <x:f>IF(OR(E2623="",F2623=""),"",E2623*F2623)</x:f>
        <x:v>105826500</x:v>
      </x:c>
      <x:c r="H2623" s="36" t="n">
        <x:v>0.575</x:v>
      </x:c>
      <x:c r="I2623" s="22" t="n">
        <x:f>IF(G2623="","",IF(ISNUMBER(H2623),G2623,""))</x:f>
        <x:v>105826500</x:v>
      </x:c>
      <x:c r="J2623" s="22" t="n">
        <x:f>IF(I2623="","",I2623*H2623)</x:f>
        <x:v>60850237.49999999</x:v>
      </x:c>
      <x:c r="K2623" t="str">
        <x:f>IF(G2623="","MISSING OEWS",IF(ISNUMBER(H2623),"MATCHED","MISSING WHARTON"))</x:f>
        <x:v>MATCHED</x:v>
      </x:c>
    </x:row>
    <x:row r="2624">
      <x:c r="A2624" t="str">
        <x:v>48-49</x:v>
      </x:c>
      <x:c r="B2624" t="str">
        <x:v>Transportation and Warehousing</x:v>
      </x:c>
      <x:c r="C2624" t="str">
        <x:v>27-3041</x:v>
      </x:c>
      <x:c r="D2624" t="str">
        <x:v>Editors</x:v>
      </x:c>
      <x:c r="E2624" s="22" t="n">
        <x:v>50</x:v>
      </x:c>
      <x:c r="F2624" s="22" t="n">
        <x:v>79390</x:v>
      </x:c>
      <x:c r="G2624" s="22" t="n">
        <x:f>IF(OR(E2624="",F2624=""),"",E2624*F2624)</x:f>
        <x:v>3969500</x:v>
      </x:c>
      <x:c r="H2624" s="36" t="n">
        <x:v>0.6643000000000001</x:v>
      </x:c>
      <x:c r="I2624" s="22" t="n">
        <x:f>IF(G2624="","",IF(ISNUMBER(H2624),G2624,""))</x:f>
        <x:v>3969500</x:v>
      </x:c>
      <x:c r="J2624" s="22" t="n">
        <x:f>IF(I2624="","",I2624*H2624)</x:f>
        <x:v>2636938.8500000006</x:v>
      </x:c>
      <x:c r="K2624" t="str">
        <x:f>IF(G2624="","MISSING OEWS",IF(ISNUMBER(H2624),"MATCHED","MISSING WHARTON"))</x:f>
        <x:v>MATCHED</x:v>
      </x:c>
    </x:row>
    <x:row r="2625">
      <x:c r="A2625" t="str">
        <x:v>48-49</x:v>
      </x:c>
      <x:c r="B2625" t="str">
        <x:v>Transportation and Warehousing</x:v>
      </x:c>
      <x:c r="C2625" t="str">
        <x:v>27-3042</x:v>
      </x:c>
      <x:c r="D2625" t="str">
        <x:v>Technical Writers</x:v>
      </x:c>
      <x:c r="E2625" s="22" t="n">
        <x:v>530</x:v>
      </x:c>
      <x:c r="F2625" s="22" t="n">
        <x:v>79320</x:v>
      </x:c>
      <x:c r="G2625" s="22" t="n">
        <x:f>IF(OR(E2625="",F2625=""),"",E2625*F2625)</x:f>
        <x:v>42039600</x:v>
      </x:c>
      <x:c r="H2625" s="36" t="n">
        <x:v>0.71</x:v>
      </x:c>
      <x:c r="I2625" s="22" t="n">
        <x:f>IF(G2625="","",IF(ISNUMBER(H2625),G2625,""))</x:f>
        <x:v>42039600</x:v>
      </x:c>
      <x:c r="J2625" s="22" t="n">
        <x:f>IF(I2625="","",I2625*H2625)</x:f>
        <x:v>29848116</x:v>
      </x:c>
      <x:c r="K2625" t="str">
        <x:f>IF(G2625="","MISSING OEWS",IF(ISNUMBER(H2625),"MATCHED","MISSING WHARTON"))</x:f>
        <x:v>MATCHED</x:v>
      </x:c>
    </x:row>
    <x:row r="2626">
      <x:c r="A2626" t="str">
        <x:v>48-49</x:v>
      </x:c>
      <x:c r="B2626" t="str">
        <x:v>Transportation and Warehousing</x:v>
      </x:c>
      <x:c r="C2626" t="str">
        <x:v>27-3043</x:v>
      </x:c>
      <x:c r="D2626" t="str">
        <x:v>Writers and Authors</x:v>
      </x:c>
      <x:c r="E2626" s="22" t="n">
        <x:v>150</x:v>
      </x:c>
      <x:c r="F2626" s="22" t="n">
        <x:v>99650</x:v>
      </x:c>
      <x:c r="G2626" s="22" t="n">
        <x:f>IF(OR(E2626="",F2626=""),"",E2626*F2626)</x:f>
        <x:v>14947500</x:v>
      </x:c>
      <x:c r="H2626" s="36" t="n">
        <x:v>0.7744</x:v>
      </x:c>
      <x:c r="I2626" s="22" t="n">
        <x:f>IF(G2626="","",IF(ISNUMBER(H2626),G2626,""))</x:f>
        <x:v>14947500</x:v>
      </x:c>
      <x:c r="J2626" s="22" t="n">
        <x:f>IF(I2626="","",I2626*H2626)</x:f>
        <x:v>11575344</x:v>
      </x:c>
      <x:c r="K2626" t="str">
        <x:f>IF(G2626="","MISSING OEWS",IF(ISNUMBER(H2626),"MATCHED","MISSING WHARTON"))</x:f>
        <x:v>MATCHED</x:v>
      </x:c>
    </x:row>
    <x:row r="2627">
      <x:c r="A2627" t="str">
        <x:v>48-49</x:v>
      </x:c>
      <x:c r="B2627" t="str">
        <x:v>Transportation and Warehousing</x:v>
      </x:c>
      <x:c r="C2627" t="str">
        <x:v>27-3091</x:v>
      </x:c>
      <x:c r="D2627" t="str">
        <x:v>Interpreters and Translators</x:v>
      </x:c>
      <x:c r="E2627" s="22" t="n">
        <x:v>390</x:v>
      </x:c>
      <x:c r="F2627" s="22" t="n">
        <x:v>62190</x:v>
      </x:c>
      <x:c r="G2627" s="22" t="n">
        <x:f>IF(OR(E2627="",F2627=""),"",E2627*F2627)</x:f>
        <x:v>24254100</x:v>
      </x:c>
      <x:c r="H2627" s="36" t="n">
        <x:v>0.6294</x:v>
      </x:c>
      <x:c r="I2627" s="22" t="n">
        <x:f>IF(G2627="","",IF(ISNUMBER(H2627),G2627,""))</x:f>
        <x:v>24254100</x:v>
      </x:c>
      <x:c r="J2627" s="22" t="n">
        <x:f>IF(I2627="","",I2627*H2627)</x:f>
        <x:v>15265530.54</x:v>
      </x:c>
      <x:c r="K2627" t="str">
        <x:f>IF(G2627="","MISSING OEWS",IF(ISNUMBER(H2627),"MATCHED","MISSING WHARTON"))</x:f>
        <x:v>MATCHED</x:v>
      </x:c>
    </x:row>
    <x:row r="2628">
      <x:c r="A2628" t="str">
        <x:v>48-49</x:v>
      </x:c>
      <x:c r="B2628" t="str">
        <x:v>Transportation and Warehousing</x:v>
      </x:c>
      <x:c r="C2628" t="str">
        <x:v>27-4011</x:v>
      </x:c>
      <x:c r="D2628" t="str">
        <x:v>Audio and Video Technicians</x:v>
      </x:c>
      <x:c r="E2628" s="22"/>
      <x:c r="F2628" s="22" t="n">
        <x:v>49810</x:v>
      </x:c>
      <x:c r="G2628" s="22" t="str">
        <x:f>IF(OR(E2628="",F2628=""),"",E2628*F2628)</x:f>
      </x:c>
      <x:c r="H2628" s="36" t="n">
        <x:v>0.5483</x:v>
      </x:c>
      <x:c r="I2628" s="22" t="str">
        <x:f>IF(G2628="","",IF(ISNUMBER(H2628),G2628,""))</x:f>
      </x:c>
      <x:c r="J2628" s="22" t="str">
        <x:f>IF(I2628="","",I2628*H2628)</x:f>
      </x:c>
      <x:c r="K2628" t="str">
        <x:f>IF(G2628="","MISSING OEWS",IF(ISNUMBER(H2628),"MATCHED","MISSING WHARTON"))</x:f>
        <x:v>MISSING OEWS</x:v>
      </x:c>
    </x:row>
    <x:row r="2629">
      <x:c r="A2629" t="str">
        <x:v>48-49</x:v>
      </x:c>
      <x:c r="B2629" t="str">
        <x:v>Transportation and Warehousing</x:v>
      </x:c>
      <x:c r="C2629" t="str">
        <x:v>27-4021</x:v>
      </x:c>
      <x:c r="D2629" t="str">
        <x:v>Photographers</x:v>
      </x:c>
      <x:c r="E2629" s="22" t="n">
        <x:v>220</x:v>
      </x:c>
      <x:c r="F2629" s="22" t="n">
        <x:v>61410</x:v>
      </x:c>
      <x:c r="G2629" s="22" t="n">
        <x:f>IF(OR(E2629="",F2629=""),"",E2629*F2629)</x:f>
        <x:v>13510200</x:v>
      </x:c>
      <x:c r="H2629" s="36" t="n">
        <x:v>0.3207</x:v>
      </x:c>
      <x:c r="I2629" s="22" t="n">
        <x:f>IF(G2629="","",IF(ISNUMBER(H2629),G2629,""))</x:f>
        <x:v>13510200</x:v>
      </x:c>
      <x:c r="J2629" s="22" t="n">
        <x:f>IF(I2629="","",I2629*H2629)</x:f>
        <x:v>4332721.14</x:v>
      </x:c>
      <x:c r="K2629" t="str">
        <x:f>IF(G2629="","MISSING OEWS",IF(ISNUMBER(H2629),"MATCHED","MISSING WHARTON"))</x:f>
        <x:v>MATCHED</x:v>
      </x:c>
    </x:row>
    <x:row r="2630">
      <x:c r="A2630" t="str">
        <x:v>48-49</x:v>
      </x:c>
      <x:c r="B2630" t="str">
        <x:v>Transportation and Warehousing</x:v>
      </x:c>
      <x:c r="C2630" t="str">
        <x:v>27-4031</x:v>
      </x:c>
      <x:c r="D2630" t="str">
        <x:v>Camera Operators, Television, Video, and Film</x:v>
      </x:c>
      <x:c r="E2630" s="22" t="n">
        <x:v>70</x:v>
      </x:c>
      <x:c r="F2630" s="22" t="n">
        <x:v>71240</x:v>
      </x:c>
      <x:c r="G2630" s="22" t="n">
        <x:f>IF(OR(E2630="",F2630=""),"",E2630*F2630)</x:f>
        <x:v>4986800</x:v>
      </x:c>
      <x:c r="H2630" s="36" t="n">
        <x:v>0.3458</x:v>
      </x:c>
      <x:c r="I2630" s="22" t="n">
        <x:f>IF(G2630="","",IF(ISNUMBER(H2630),G2630,""))</x:f>
        <x:v>4986800</x:v>
      </x:c>
      <x:c r="J2630" s="22" t="n">
        <x:f>IF(I2630="","",I2630*H2630)</x:f>
        <x:v>1724435.44</x:v>
      </x:c>
      <x:c r="K2630" t="str">
        <x:f>IF(G2630="","MISSING OEWS",IF(ISNUMBER(H2630),"MATCHED","MISSING WHARTON"))</x:f>
        <x:v>MATCHED</x:v>
      </x:c>
    </x:row>
    <x:row r="2631">
      <x:c r="A2631" t="str">
        <x:v>48-49</x:v>
      </x:c>
      <x:c r="B2631" t="str">
        <x:v>Transportation and Warehousing</x:v>
      </x:c>
      <x:c r="C2631" t="str">
        <x:v>27-4099</x:v>
      </x:c>
      <x:c r="D2631" t="str">
        <x:v>Media and Communication Equipment Workers, All Other</x:v>
      </x:c>
      <x:c r="E2631" s="22" t="n">
        <x:v>60</x:v>
      </x:c>
      <x:c r="F2631" s="22" t="n">
        <x:v>72090</x:v>
      </x:c>
      <x:c r="G2631" s="22" t="n">
        <x:f>IF(OR(E2631="",F2631=""),"",E2631*F2631)</x:f>
        <x:v>4325400</x:v>
      </x:c>
      <x:c r="H2631" s="36"/>
      <x:c r="I2631" s="22" t="str">
        <x:f>IF(G2631="","",IF(ISNUMBER(H2631),G2631,""))</x:f>
      </x:c>
      <x:c r="J2631" s="22" t="str">
        <x:f>IF(I2631="","",I2631*H2631)</x:f>
      </x:c>
      <x:c r="K2631" t="str">
        <x:f>IF(G2631="","MISSING OEWS",IF(ISNUMBER(H2631),"MATCHED","MISSING WHARTON"))</x:f>
        <x:v>MISSING WHARTON</x:v>
      </x:c>
    </x:row>
    <x:row r="2632">
      <x:c r="A2632" t="str">
        <x:v>48-49</x:v>
      </x:c>
      <x:c r="B2632" t="str">
        <x:v>Transportation and Warehousing</x:v>
      </x:c>
      <x:c r="C2632" t="str">
        <x:v>29-1051</x:v>
      </x:c>
      <x:c r="D2632" t="str">
        <x:v>Pharmacists</x:v>
      </x:c>
      <x:c r="E2632" s="22" t="n">
        <x:v>470</x:v>
      </x:c>
      <x:c r="F2632" s="22" t="n">
        <x:v>145420</x:v>
      </x:c>
      <x:c r="G2632" s="22" t="n">
        <x:f>IF(OR(E2632="",F2632=""),"",E2632*F2632)</x:f>
        <x:v>68347400</x:v>
      </x:c>
      <x:c r="H2632" s="36" t="n">
        <x:v>0.43810000000000004</x:v>
      </x:c>
      <x:c r="I2632" s="22" t="n">
        <x:f>IF(G2632="","",IF(ISNUMBER(H2632),G2632,""))</x:f>
        <x:v>68347400</x:v>
      </x:c>
      <x:c r="J2632" s="22" t="n">
        <x:f>IF(I2632="","",I2632*H2632)</x:f>
        <x:v>29942995.94</x:v>
      </x:c>
      <x:c r="K2632" t="str">
        <x:f>IF(G2632="","MISSING OEWS",IF(ISNUMBER(H2632),"MATCHED","MISSING WHARTON"))</x:f>
        <x:v>MATCHED</x:v>
      </x:c>
    </x:row>
    <x:row r="2633">
      <x:c r="A2633" t="str">
        <x:v>48-49</x:v>
      </x:c>
      <x:c r="B2633" t="str">
        <x:v>Transportation and Warehousing</x:v>
      </x:c>
      <x:c r="C2633" t="str">
        <x:v>29-1141</x:v>
      </x:c>
      <x:c r="D2633" t="str">
        <x:v>Registered Nurses</x:v>
      </x:c>
      <x:c r="E2633" s="22" t="n">
        <x:v>310</x:v>
      </x:c>
      <x:c r="F2633" s="22" t="n">
        <x:v>88420</x:v>
      </x:c>
      <x:c r="G2633" s="22" t="n">
        <x:f>IF(OR(E2633="",F2633=""),"",E2633*F2633)</x:f>
        <x:v>27410200</x:v>
      </x:c>
      <x:c r="H2633" s="36" t="n">
        <x:v>0.19579999999999997</x:v>
      </x:c>
      <x:c r="I2633" s="22" t="n">
        <x:f>IF(G2633="","",IF(ISNUMBER(H2633),G2633,""))</x:f>
        <x:v>27410200</x:v>
      </x:c>
      <x:c r="J2633" s="22" t="n">
        <x:f>IF(I2633="","",I2633*H2633)</x:f>
        <x:v>5366917.159999999</x:v>
      </x:c>
      <x:c r="K2633" t="str">
        <x:f>IF(G2633="","MISSING OEWS",IF(ISNUMBER(H2633),"MATCHED","MISSING WHARTON"))</x:f>
        <x:v>MATCHED</x:v>
      </x:c>
    </x:row>
    <x:row r="2634">
      <x:c r="A2634" t="str">
        <x:v>48-49</x:v>
      </x:c>
      <x:c r="B2634" t="str">
        <x:v>Transportation and Warehousing</x:v>
      </x:c>
      <x:c r="C2634" t="str">
        <x:v>29-2042</x:v>
      </x:c>
      <x:c r="D2634" t="str">
        <x:v>Emergency Medical Technicians</x:v>
      </x:c>
      <x:c r="E2634" s="22" t="n">
        <x:v>420</x:v>
      </x:c>
      <x:c r="F2634" s="22" t="n">
        <x:v>60620</x:v>
      </x:c>
      <x:c r="G2634" s="22" t="n">
        <x:f>IF(OR(E2634="",F2634=""),"",E2634*F2634)</x:f>
        <x:v>25460400</x:v>
      </x:c>
      <x:c r="H2634" s="36" t="n">
        <x:v>0.07919999999999999</x:v>
      </x:c>
      <x:c r="I2634" s="22" t="n">
        <x:f>IF(G2634="","",IF(ISNUMBER(H2634),G2634,""))</x:f>
        <x:v>25460400</x:v>
      </x:c>
      <x:c r="J2634" s="22" t="n">
        <x:f>IF(I2634="","",I2634*H2634)</x:f>
        <x:v>2016463.6799999997</x:v>
      </x:c>
      <x:c r="K2634" t="str">
        <x:f>IF(G2634="","MISSING OEWS",IF(ISNUMBER(H2634),"MATCHED","MISSING WHARTON"))</x:f>
        <x:v>MATCHED</x:v>
      </x:c>
    </x:row>
    <x:row r="2635">
      <x:c r="A2635" t="str">
        <x:v>48-49</x:v>
      </x:c>
      <x:c r="B2635" t="str">
        <x:v>Transportation and Warehousing</x:v>
      </x:c>
      <x:c r="C2635" t="str">
        <x:v>29-2052</x:v>
      </x:c>
      <x:c r="D2635" t="str">
        <x:v>Pharmacy Technicians</x:v>
      </x:c>
      <x:c r="E2635" s="22" t="n">
        <x:v>1040</x:v>
      </x:c>
      <x:c r="F2635" s="22" t="n">
        <x:v>52370</x:v>
      </x:c>
      <x:c r="G2635" s="22" t="n">
        <x:f>IF(OR(E2635="",F2635=""),"",E2635*F2635)</x:f>
        <x:v>54464800</x:v>
      </x:c>
      <x:c r="H2635" s="36" t="n">
        <x:v>0.6357</x:v>
      </x:c>
      <x:c r="I2635" s="22" t="n">
        <x:f>IF(G2635="","",IF(ISNUMBER(H2635),G2635,""))</x:f>
        <x:v>54464800</x:v>
      </x:c>
      <x:c r="J2635" s="22" t="n">
        <x:f>IF(I2635="","",I2635*H2635)</x:f>
        <x:v>34623273.36</x:v>
      </x:c>
      <x:c r="K2635" t="str">
        <x:f>IF(G2635="","MISSING OEWS",IF(ISNUMBER(H2635),"MATCHED","MISSING WHARTON"))</x:f>
        <x:v>MATCHED</x:v>
      </x:c>
    </x:row>
    <x:row r="2636">
      <x:c r="A2636" t="str">
        <x:v>48-49</x:v>
      </x:c>
      <x:c r="B2636" t="str">
        <x:v>Transportation and Warehousing</x:v>
      </x:c>
      <x:c r="C2636" t="str">
        <x:v>29-2061</x:v>
      </x:c>
      <x:c r="D2636" t="str">
        <x:v>Licensed Practical and Licensed Vocational Nurses</x:v>
      </x:c>
      <x:c r="E2636" s="22" t="n">
        <x:v>40</x:v>
      </x:c>
      <x:c r="F2636" s="22" t="n">
        <x:v>66040</x:v>
      </x:c>
      <x:c r="G2636" s="22" t="n">
        <x:f>IF(OR(E2636="",F2636=""),"",E2636*F2636)</x:f>
        <x:v>2641600</x:v>
      </x:c>
      <x:c r="H2636" s="36" t="n">
        <x:v>0.12390000000000001</x:v>
      </x:c>
      <x:c r="I2636" s="22" t="n">
        <x:f>IF(G2636="","",IF(ISNUMBER(H2636),G2636,""))</x:f>
        <x:v>2641600</x:v>
      </x:c>
      <x:c r="J2636" s="22" t="n">
        <x:f>IF(I2636="","",I2636*H2636)</x:f>
        <x:v>327294.24000000005</x:v>
      </x:c>
      <x:c r="K2636" t="str">
        <x:f>IF(G2636="","MISSING OEWS",IF(ISNUMBER(H2636),"MATCHED","MISSING WHARTON"))</x:f>
        <x:v>MATCHED</x:v>
      </x:c>
    </x:row>
    <x:row r="2637">
      <x:c r="A2637" t="str">
        <x:v>48-49</x:v>
      </x:c>
      <x:c r="B2637" t="str">
        <x:v>Transportation and Warehousing</x:v>
      </x:c>
      <x:c r="C2637" t="str">
        <x:v>29-2072</x:v>
      </x:c>
      <x:c r="D2637" t="str">
        <x:v>Medical Records Specialists</x:v>
      </x:c>
      <x:c r="E2637" s="22" t="n">
        <x:v>40</x:v>
      </x:c>
      <x:c r="F2637" s="22" t="n">
        <x:v>55480</x:v>
      </x:c>
      <x:c r="G2637" s="22" t="n">
        <x:f>IF(OR(E2637="",F2637=""),"",E2637*F2637)</x:f>
        <x:v>2219200</x:v>
      </x:c>
      <x:c r="H2637" s="36" t="n">
        <x:v>0.9353</x:v>
      </x:c>
      <x:c r="I2637" s="22" t="n">
        <x:f>IF(G2637="","",IF(ISNUMBER(H2637),G2637,""))</x:f>
        <x:v>2219200</x:v>
      </x:c>
      <x:c r="J2637" s="22" t="n">
        <x:f>IF(I2637="","",I2637*H2637)</x:f>
        <x:v>2075617.76</x:v>
      </x:c>
      <x:c r="K2637" t="str">
        <x:f>IF(G2637="","MISSING OEWS",IF(ISNUMBER(H2637),"MATCHED","MISSING WHARTON"))</x:f>
        <x:v>MATCHED</x:v>
      </x:c>
    </x:row>
    <x:row r="2638">
      <x:c r="A2638" t="str">
        <x:v>48-49</x:v>
      </x:c>
      <x:c r="B2638" t="str">
        <x:v>Transportation and Warehousing</x:v>
      </x:c>
      <x:c r="C2638" t="str">
        <x:v>29-9099</x:v>
      </x:c>
      <x:c r="D2638" t="str">
        <x:v>Healthcare Practitioners and Technical Workers, All Other</x:v>
      </x:c>
      <x:c r="E2638" s="22" t="n">
        <x:v>70</x:v>
      </x:c>
      <x:c r="F2638" s="22" t="n">
        <x:v>65710</x:v>
      </x:c>
      <x:c r="G2638" s="22" t="n">
        <x:f>IF(OR(E2638="",F2638=""),"",E2638*F2638)</x:f>
        <x:v>4599700</x:v>
      </x:c>
      <x:c r="H2638" s="36" t="n">
        <x:v>0.2347</x:v>
      </x:c>
      <x:c r="I2638" s="22" t="n">
        <x:f>IF(G2638="","",IF(ISNUMBER(H2638),G2638,""))</x:f>
        <x:v>4599700</x:v>
      </x:c>
      <x:c r="J2638" s="22" t="n">
        <x:f>IF(I2638="","",I2638*H2638)</x:f>
        <x:v>1079549.5899999999</x:v>
      </x:c>
      <x:c r="K2638" t="str">
        <x:f>IF(G2638="","MISSING OEWS",IF(ISNUMBER(H2638),"MATCHED","MISSING WHARTON"))</x:f>
        <x:v>MATCHED</x:v>
      </x:c>
    </x:row>
    <x:row r="2639">
      <x:c r="A2639" t="str">
        <x:v>48-49</x:v>
      </x:c>
      <x:c r="B2639" t="str">
        <x:v>Transportation and Warehousing</x:v>
      </x:c>
      <x:c r="C2639" t="str">
        <x:v>31-1120</x:v>
      </x:c>
      <x:c r="D2639" t="str">
        <x:v>Home Health and Personal Care Aides</x:v>
      </x:c>
      <x:c r="E2639" s="22" t="n">
        <x:v>160</x:v>
      </x:c>
      <x:c r="F2639" s="22" t="n">
        <x:v>32720</x:v>
      </x:c>
      <x:c r="G2639" s="22" t="n">
        <x:f>IF(OR(E2639="",F2639=""),"",E2639*F2639)</x:f>
        <x:v>5235200</x:v>
      </x:c>
      <x:c r="H2639" s="36" t="n">
        <x:v>0.11800000000000001</x:v>
      </x:c>
      <x:c r="I2639" s="22" t="n">
        <x:f>IF(G2639="","",IF(ISNUMBER(H2639),G2639,""))</x:f>
        <x:v>5235200</x:v>
      </x:c>
      <x:c r="J2639" s="22" t="n">
        <x:f>IF(I2639="","",I2639*H2639)</x:f>
        <x:v>617753.6000000001</x:v>
      </x:c>
      <x:c r="K2639" t="str">
        <x:f>IF(G2639="","MISSING OEWS",IF(ISNUMBER(H2639),"MATCHED","MISSING WHARTON"))</x:f>
        <x:v>MATCHED</x:v>
      </x:c>
    </x:row>
    <x:row r="2640">
      <x:c r="A2640" t="str">
        <x:v>48-49</x:v>
      </x:c>
      <x:c r="B2640" t="str">
        <x:v>Transportation and Warehousing</x:v>
      </x:c>
      <x:c r="C2640" t="str">
        <x:v>33-1012</x:v>
      </x:c>
      <x:c r="D2640" t="str">
        <x:v>First-Line Supervisors of Police and Detectives</x:v>
      </x:c>
      <x:c r="E2640" s="22" t="n">
        <x:v>150</x:v>
      </x:c>
      <x:c r="F2640" s="22" t="n">
        <x:v>109010</x:v>
      </x:c>
      <x:c r="G2640" s="22" t="n">
        <x:f>IF(OR(E2640="",F2640=""),"",E2640*F2640)</x:f>
        <x:v>16351500</x:v>
      </x:c>
      <x:c r="H2640" s="36" t="n">
        <x:v>0.3175</x:v>
      </x:c>
      <x:c r="I2640" s="22" t="n">
        <x:f>IF(G2640="","",IF(ISNUMBER(H2640),G2640,""))</x:f>
        <x:v>16351500</x:v>
      </x:c>
      <x:c r="J2640" s="22" t="n">
        <x:f>IF(I2640="","",I2640*H2640)</x:f>
        <x:v>5191601.25</x:v>
      </x:c>
      <x:c r="K2640" t="str">
        <x:f>IF(G2640="","MISSING OEWS",IF(ISNUMBER(H2640),"MATCHED","MISSING WHARTON"))</x:f>
        <x:v>MATCHED</x:v>
      </x:c>
    </x:row>
    <x:row r="2641">
      <x:c r="A2641" t="str">
        <x:v>48-49</x:v>
      </x:c>
      <x:c r="B2641" t="str">
        <x:v>Transportation and Warehousing</x:v>
      </x:c>
      <x:c r="C2641" t="str">
        <x:v>33-1021</x:v>
      </x:c>
      <x:c r="D2641" t="str">
        <x:v>First-Line Supervisors of Firefighting and Prevention Workers</x:v>
      </x:c>
      <x:c r="E2641" s="22" t="n">
        <x:v>30</x:v>
      </x:c>
      <x:c r="F2641" s="22" t="n">
        <x:v>91540</x:v>
      </x:c>
      <x:c r="G2641" s="22" t="n">
        <x:f>IF(OR(E2641="",F2641=""),"",E2641*F2641)</x:f>
        <x:v>2746200</x:v>
      </x:c>
      <x:c r="H2641" s="36" t="n">
        <x:v>0.2267</x:v>
      </x:c>
      <x:c r="I2641" s="22" t="n">
        <x:f>IF(G2641="","",IF(ISNUMBER(H2641),G2641,""))</x:f>
        <x:v>2746200</x:v>
      </x:c>
      <x:c r="J2641" s="22" t="n">
        <x:f>IF(I2641="","",I2641*H2641)</x:f>
        <x:v>622563.54</x:v>
      </x:c>
      <x:c r="K2641" t="str">
        <x:f>IF(G2641="","MISSING OEWS",IF(ISNUMBER(H2641),"MATCHED","MISSING WHARTON"))</x:f>
        <x:v>MATCHED</x:v>
      </x:c>
    </x:row>
    <x:row r="2642">
      <x:c r="A2642" t="str">
        <x:v>48-49</x:v>
      </x:c>
      <x:c r="B2642" t="str">
        <x:v>Transportation and Warehousing</x:v>
      </x:c>
      <x:c r="C2642" t="str">
        <x:v>33-1091</x:v>
      </x:c>
      <x:c r="D2642" t="str">
        <x:v>First-Line Supervisors of Security Workers</x:v>
      </x:c>
      <x:c r="E2642" s="22" t="n">
        <x:v>1270</x:v>
      </x:c>
      <x:c r="F2642" s="22" t="n">
        <x:v>74110</x:v>
      </x:c>
      <x:c r="G2642" s="22" t="n">
        <x:f>IF(OR(E2642="",F2642=""),"",E2642*F2642)</x:f>
        <x:v>94119700</x:v>
      </x:c>
      <x:c r="H2642" s="36" t="n">
        <x:v>0.39289999999999997</x:v>
      </x:c>
      <x:c r="I2642" s="22" t="n">
        <x:f>IF(G2642="","",IF(ISNUMBER(H2642),G2642,""))</x:f>
        <x:v>94119700</x:v>
      </x:c>
      <x:c r="J2642" s="22" t="n">
        <x:f>IF(I2642="","",I2642*H2642)</x:f>
        <x:v>36979630.129999995</x:v>
      </x:c>
      <x:c r="K2642" t="str">
        <x:f>IF(G2642="","MISSING OEWS",IF(ISNUMBER(H2642),"MATCHED","MISSING WHARTON"))</x:f>
        <x:v>MATCHED</x:v>
      </x:c>
    </x:row>
    <x:row r="2643">
      <x:c r="A2643" t="str">
        <x:v>48-49</x:v>
      </x:c>
      <x:c r="B2643" t="str">
        <x:v>Transportation and Warehousing</x:v>
      </x:c>
      <x:c r="C2643" t="str">
        <x:v>33-1099</x:v>
      </x:c>
      <x:c r="D2643" t="str">
        <x:v>First-Line Supervisors of Protective Service Workers, All Other</x:v>
      </x:c>
      <x:c r="E2643" s="22" t="n">
        <x:v>300</x:v>
      </x:c>
      <x:c r="F2643" s="22" t="n">
        <x:v>87510</x:v>
      </x:c>
      <x:c r="G2643" s="22" t="n">
        <x:f>IF(OR(E2643="",F2643=""),"",E2643*F2643)</x:f>
        <x:v>26253000</x:v>
      </x:c>
      <x:c r="H2643" s="36"/>
      <x:c r="I2643" s="22" t="str">
        <x:f>IF(G2643="","",IF(ISNUMBER(H2643),G2643,""))</x:f>
      </x:c>
      <x:c r="J2643" s="22" t="str">
        <x:f>IF(I2643="","",I2643*H2643)</x:f>
      </x:c>
      <x:c r="K2643" t="str">
        <x:f>IF(G2643="","MISSING OEWS",IF(ISNUMBER(H2643),"MATCHED","MISSING WHARTON"))</x:f>
        <x:v>MISSING WHARTON</x:v>
      </x:c>
    </x:row>
    <x:row r="2644">
      <x:c r="A2644" t="str">
        <x:v>48-49</x:v>
      </x:c>
      <x:c r="B2644" t="str">
        <x:v>Transportation and Warehousing</x:v>
      </x:c>
      <x:c r="C2644" t="str">
        <x:v>33-2011</x:v>
      </x:c>
      <x:c r="D2644" t="str">
        <x:v>Firefighters</x:v>
      </x:c>
      <x:c r="E2644" s="22" t="n">
        <x:v>110</x:v>
      </x:c>
      <x:c r="F2644" s="22" t="n">
        <x:v>64970</x:v>
      </x:c>
      <x:c r="G2644" s="22" t="n">
        <x:f>IF(OR(E2644="",F2644=""),"",E2644*F2644)</x:f>
        <x:v>7146700</x:v>
      </x:c>
      <x:c r="H2644" s="36" t="n">
        <x:v>0.0317</x:v>
      </x:c>
      <x:c r="I2644" s="22" t="n">
        <x:f>IF(G2644="","",IF(ISNUMBER(H2644),G2644,""))</x:f>
        <x:v>7146700</x:v>
      </x:c>
      <x:c r="J2644" s="22" t="n">
        <x:f>IF(I2644="","",I2644*H2644)</x:f>
        <x:v>226550.38999999998</x:v>
      </x:c>
      <x:c r="K2644" t="str">
        <x:f>IF(G2644="","MISSING OEWS",IF(ISNUMBER(H2644),"MATCHED","MISSING WHARTON"))</x:f>
        <x:v>MATCHED</x:v>
      </x:c>
    </x:row>
    <x:row r="2645">
      <x:c r="A2645" t="str">
        <x:v>48-49</x:v>
      </x:c>
      <x:c r="B2645" t="str">
        <x:v>Transportation and Warehousing</x:v>
      </x:c>
      <x:c r="C2645" t="str">
        <x:v>33-3021</x:v>
      </x:c>
      <x:c r="D2645" t="str">
        <x:v>Detectives and Criminal Investigators</x:v>
      </x:c>
      <x:c r="E2645" s="22" t="n">
        <x:v>400</x:v>
      </x:c>
      <x:c r="F2645" s="22" t="n">
        <x:v>121530</x:v>
      </x:c>
      <x:c r="G2645" s="22" t="n">
        <x:f>IF(OR(E2645="",F2645=""),"",E2645*F2645)</x:f>
        <x:v>48612000</x:v>
      </x:c>
      <x:c r="H2645" s="36" t="n">
        <x:v>0.3453</x:v>
      </x:c>
      <x:c r="I2645" s="22" t="n">
        <x:f>IF(G2645="","",IF(ISNUMBER(H2645),G2645,""))</x:f>
        <x:v>48612000</x:v>
      </x:c>
      <x:c r="J2645" s="22" t="n">
        <x:f>IF(I2645="","",I2645*H2645)</x:f>
        <x:v>16785723.6</x:v>
      </x:c>
      <x:c r="K2645" t="str">
        <x:f>IF(G2645="","MISSING OEWS",IF(ISNUMBER(H2645),"MATCHED","MISSING WHARTON"))</x:f>
        <x:v>MATCHED</x:v>
      </x:c>
    </x:row>
    <x:row r="2646">
      <x:c r="A2646" t="str">
        <x:v>48-49</x:v>
      </x:c>
      <x:c r="B2646" t="str">
        <x:v>Transportation and Warehousing</x:v>
      </x:c>
      <x:c r="C2646" t="str">
        <x:v>33-3051</x:v>
      </x:c>
      <x:c r="D2646" t="str">
        <x:v>Police and Sheriff's Patrol Officers</x:v>
      </x:c>
      <x:c r="E2646" s="22" t="n">
        <x:v>370</x:v>
      </x:c>
      <x:c r="F2646" s="22" t="n">
        <x:v>78540</x:v>
      </x:c>
      <x:c r="G2646" s="22" t="n">
        <x:f>IF(OR(E2646="",F2646=""),"",E2646*F2646)</x:f>
        <x:v>29059800</x:v>
      </x:c>
      <x:c r="H2646" s="36" t="n">
        <x:v>0.276</x:v>
      </x:c>
      <x:c r="I2646" s="22" t="n">
        <x:f>IF(G2646="","",IF(ISNUMBER(H2646),G2646,""))</x:f>
        <x:v>29059800</x:v>
      </x:c>
      <x:c r="J2646" s="22" t="n">
        <x:f>IF(I2646="","",I2646*H2646)</x:f>
        <x:v>8020504.800000001</x:v>
      </x:c>
      <x:c r="K2646" t="str">
        <x:f>IF(G2646="","MISSING OEWS",IF(ISNUMBER(H2646),"MATCHED","MISSING WHARTON"))</x:f>
        <x:v>MATCHED</x:v>
      </x:c>
    </x:row>
    <x:row r="2647">
      <x:c r="A2647" t="str">
        <x:v>48-49</x:v>
      </x:c>
      <x:c r="B2647" t="str">
        <x:v>Transportation and Warehousing</x:v>
      </x:c>
      <x:c r="C2647" t="str">
        <x:v>33-3052</x:v>
      </x:c>
      <x:c r="D2647" t="str">
        <x:v>Transit and Railroad Police</x:v>
      </x:c>
      <x:c r="E2647" s="22" t="n">
        <x:v>580</x:v>
      </x:c>
      <x:c r="F2647" s="22" t="n">
        <x:v>94600</x:v>
      </x:c>
      <x:c r="G2647" s="22" t="n">
        <x:f>IF(OR(E2647="",F2647=""),"",E2647*F2647)</x:f>
        <x:v>54868000</x:v>
      </x:c>
      <x:c r="H2647" s="36" t="n">
        <x:v>0.0679</x:v>
      </x:c>
      <x:c r="I2647" s="22" t="n">
        <x:f>IF(G2647="","",IF(ISNUMBER(H2647),G2647,""))</x:f>
        <x:v>54868000</x:v>
      </x:c>
      <x:c r="J2647" s="22" t="n">
        <x:f>IF(I2647="","",I2647*H2647)</x:f>
        <x:v>3725537.2</x:v>
      </x:c>
      <x:c r="K2647" t="str">
        <x:f>IF(G2647="","MISSING OEWS",IF(ISNUMBER(H2647),"MATCHED","MISSING WHARTON"))</x:f>
        <x:v>MATCHED</x:v>
      </x:c>
    </x:row>
    <x:row r="2648">
      <x:c r="A2648" t="str">
        <x:v>48-49</x:v>
      </x:c>
      <x:c r="B2648" t="str">
        <x:v>Transportation and Warehousing</x:v>
      </x:c>
      <x:c r="C2648" t="str">
        <x:v>33-9021</x:v>
      </x:c>
      <x:c r="D2648" t="str">
        <x:v>Private Detectives and Investigators</x:v>
      </x:c>
      <x:c r="E2648" s="22" t="n">
        <x:v>1100</x:v>
      </x:c>
      <x:c r="F2648" s="22" t="n">
        <x:v>82820</x:v>
      </x:c>
      <x:c r="G2648" s="22" t="n">
        <x:f>IF(OR(E2648="",F2648=""),"",E2648*F2648)</x:f>
        <x:v>91102000</x:v>
      </x:c>
      <x:c r="H2648" s="36" t="n">
        <x:v>0.33240000000000003</x:v>
      </x:c>
      <x:c r="I2648" s="22" t="n">
        <x:f>IF(G2648="","",IF(ISNUMBER(H2648),G2648,""))</x:f>
        <x:v>91102000</x:v>
      </x:c>
      <x:c r="J2648" s="22" t="n">
        <x:f>IF(I2648="","",I2648*H2648)</x:f>
        <x:v>30282304.800000004</x:v>
      </x:c>
      <x:c r="K2648" t="str">
        <x:f>IF(G2648="","MISSING OEWS",IF(ISNUMBER(H2648),"MATCHED","MISSING WHARTON"))</x:f>
        <x:v>MATCHED</x:v>
      </x:c>
    </x:row>
    <x:row r="2649">
      <x:c r="A2649" t="str">
        <x:v>48-49</x:v>
      </x:c>
      <x:c r="B2649" t="str">
        <x:v>Transportation and Warehousing</x:v>
      </x:c>
      <x:c r="C2649" t="str">
        <x:v>33-9032</x:v>
      </x:c>
      <x:c r="D2649" t="str">
        <x:v>Security Guards</x:v>
      </x:c>
      <x:c r="E2649" s="22" t="n">
        <x:v>13210</x:v>
      </x:c>
      <x:c r="F2649" s="22" t="n">
        <x:v>46080</x:v>
      </x:c>
      <x:c r="G2649" s="22" t="n">
        <x:f>IF(OR(E2649="",F2649=""),"",E2649*F2649)</x:f>
        <x:v>608716800</x:v>
      </x:c>
      <x:c r="H2649" s="36" t="n">
        <x:v>0.13570000000000002</x:v>
      </x:c>
      <x:c r="I2649" s="22" t="n">
        <x:f>IF(G2649="","",IF(ISNUMBER(H2649),G2649,""))</x:f>
        <x:v>608716800</x:v>
      </x:c>
      <x:c r="J2649" s="22" t="n">
        <x:f>IF(I2649="","",I2649*H2649)</x:f>
        <x:v>82602869.76</x:v>
      </x:c>
      <x:c r="K2649" t="str">
        <x:f>IF(G2649="","MISSING OEWS",IF(ISNUMBER(H2649),"MATCHED","MISSING WHARTON"))</x:f>
        <x:v>MATCHED</x:v>
      </x:c>
    </x:row>
    <x:row r="2650">
      <x:c r="A2650" t="str">
        <x:v>48-49</x:v>
      </x:c>
      <x:c r="B2650" t="str">
        <x:v>Transportation and Warehousing</x:v>
      </x:c>
      <x:c r="C2650" t="str">
        <x:v>33-9091</x:v>
      </x:c>
      <x:c r="D2650" t="str">
        <x:v>Crossing Guards and Flaggers</x:v>
      </x:c>
      <x:c r="E2650" s="22" t="n">
        <x:v>510</x:v>
      </x:c>
      <x:c r="F2650" s="22" t="n">
        <x:v>36120</x:v>
      </x:c>
      <x:c r="G2650" s="22" t="n">
        <x:f>IF(OR(E2650="",F2650=""),"",E2650*F2650)</x:f>
        <x:v>18421200</x:v>
      </x:c>
      <x:c r="H2650" s="36" t="n">
        <x:v>0</x:v>
      </x:c>
      <x:c r="I2650" s="22" t="n">
        <x:f>IF(G2650="","",IF(ISNUMBER(H2650),G2650,""))</x:f>
        <x:v>18421200</x:v>
      </x:c>
      <x:c r="J2650" s="22" t="n">
        <x:f>IF(I2650="","",I2650*H2650)</x:f>
        <x:v>0</x:v>
      </x:c>
      <x:c r="K2650" t="str">
        <x:f>IF(G2650="","MISSING OEWS",IF(ISNUMBER(H2650),"MATCHED","MISSING WHARTON"))</x:f>
        <x:v>MATCHED</x:v>
      </x:c>
    </x:row>
    <x:row r="2651">
      <x:c r="A2651" t="str">
        <x:v>48-49</x:v>
      </x:c>
      <x:c r="B2651" t="str">
        <x:v>Transportation and Warehousing</x:v>
      </x:c>
      <x:c r="C2651" t="str">
        <x:v>33-9093</x:v>
      </x:c>
      <x:c r="D2651" t="str">
        <x:v>Transportation Security Screeners</x:v>
      </x:c>
      <x:c r="E2651" s="22" t="n">
        <x:v>3130</x:v>
      </x:c>
      <x:c r="F2651" s="22" t="n">
        <x:v>49350</x:v>
      </x:c>
      <x:c r="G2651" s="22" t="n">
        <x:f>IF(OR(E2651="",F2651=""),"",E2651*F2651)</x:f>
        <x:v>154465500</x:v>
      </x:c>
      <x:c r="H2651" s="36" t="n">
        <x:v>0.2942</x:v>
      </x:c>
      <x:c r="I2651" s="22" t="n">
        <x:f>IF(G2651="","",IF(ISNUMBER(H2651),G2651,""))</x:f>
        <x:v>154465500</x:v>
      </x:c>
      <x:c r="J2651" s="22" t="n">
        <x:f>IF(I2651="","",I2651*H2651)</x:f>
        <x:v>45443750.1</x:v>
      </x:c>
      <x:c r="K2651" t="str">
        <x:f>IF(G2651="","MISSING OEWS",IF(ISNUMBER(H2651),"MATCHED","MISSING WHARTON"))</x:f>
        <x:v>MATCHED</x:v>
      </x:c>
    </x:row>
    <x:row r="2652">
      <x:c r="A2652" t="str">
        <x:v>48-49</x:v>
      </x:c>
      <x:c r="B2652" t="str">
        <x:v>Transportation and Warehousing</x:v>
      </x:c>
      <x:c r="C2652" t="str">
        <x:v>33-9094</x:v>
      </x:c>
      <x:c r="D2652" t="str">
        <x:v>School Bus Monitors</x:v>
      </x:c>
      <x:c r="E2652" s="22" t="n">
        <x:v>37190</x:v>
      </x:c>
      <x:c r="F2652" s="22" t="n">
        <x:v>35670</x:v>
      </x:c>
      <x:c r="G2652" s="22" t="n">
        <x:f>IF(OR(E2652="",F2652=""),"",E2652*F2652)</x:f>
        <x:v>1326567300</x:v>
      </x:c>
      <x:c r="H2652" s="36" t="n">
        <x:v>0.1611</x:v>
      </x:c>
      <x:c r="I2652" s="22" t="n">
        <x:f>IF(G2652="","",IF(ISNUMBER(H2652),G2652,""))</x:f>
        <x:v>1326567300</x:v>
      </x:c>
      <x:c r="J2652" s="22" t="n">
        <x:f>IF(I2652="","",I2652*H2652)</x:f>
        <x:v>213709992.03</x:v>
      </x:c>
      <x:c r="K2652" t="str">
        <x:f>IF(G2652="","MISSING OEWS",IF(ISNUMBER(H2652),"MATCHED","MISSING WHARTON"))</x:f>
        <x:v>MATCHED</x:v>
      </x:c>
    </x:row>
    <x:row r="2653">
      <x:c r="A2653" t="str">
        <x:v>48-49</x:v>
      </x:c>
      <x:c r="B2653" t="str">
        <x:v>Transportation and Warehousing</x:v>
      </x:c>
      <x:c r="C2653" t="str">
        <x:v>33-9099</x:v>
      </x:c>
      <x:c r="D2653" t="str">
        <x:v>Protective Service Workers, All Other</x:v>
      </x:c>
      <x:c r="E2653" s="22" t="n">
        <x:v>1190</x:v>
      </x:c>
      <x:c r="F2653" s="22" t="n">
        <x:v>57130</x:v>
      </x:c>
      <x:c r="G2653" s="22" t="n">
        <x:f>IF(OR(E2653="",F2653=""),"",E2653*F2653)</x:f>
        <x:v>67984700</x:v>
      </x:c>
      <x:c r="H2653" s="36" t="n">
        <x:v>0.3357</x:v>
      </x:c>
      <x:c r="I2653" s="22" t="n">
        <x:f>IF(G2653="","",IF(ISNUMBER(H2653),G2653,""))</x:f>
        <x:v>67984700</x:v>
      </x:c>
      <x:c r="J2653" s="22" t="n">
        <x:f>IF(I2653="","",I2653*H2653)</x:f>
        <x:v>22822463.79</x:v>
      </x:c>
      <x:c r="K2653" t="str">
        <x:f>IF(G2653="","MISSING OEWS",IF(ISNUMBER(H2653),"MATCHED","MISSING WHARTON"))</x:f>
        <x:v>MATCHED</x:v>
      </x:c>
    </x:row>
    <x:row r="2654">
      <x:c r="A2654" t="str">
        <x:v>48-49</x:v>
      </x:c>
      <x:c r="B2654" t="str">
        <x:v>Transportation and Warehousing</x:v>
      </x:c>
      <x:c r="C2654" t="str">
        <x:v>35-1011</x:v>
      </x:c>
      <x:c r="D2654" t="str">
        <x:v>Chefs and Head Cooks</x:v>
      </x:c>
      <x:c r="E2654" s="22" t="n">
        <x:v>280</x:v>
      </x:c>
      <x:c r="F2654" s="22" t="n">
        <x:v>73270</x:v>
      </x:c>
      <x:c r="G2654" s="22" t="n">
        <x:f>IF(OR(E2654="",F2654=""),"",E2654*F2654)</x:f>
        <x:v>20515600</x:v>
      </x:c>
      <x:c r="H2654" s="36" t="n">
        <x:v>0.281</x:v>
      </x:c>
      <x:c r="I2654" s="22" t="n">
        <x:f>IF(G2654="","",IF(ISNUMBER(H2654),G2654,""))</x:f>
        <x:v>20515600</x:v>
      </x:c>
      <x:c r="J2654" s="22" t="n">
        <x:f>IF(I2654="","",I2654*H2654)</x:f>
        <x:v>5764883.600000001</x:v>
      </x:c>
      <x:c r="K2654" t="str">
        <x:f>IF(G2654="","MISSING OEWS",IF(ISNUMBER(H2654),"MATCHED","MISSING WHARTON"))</x:f>
        <x:v>MATCHED</x:v>
      </x:c>
    </x:row>
    <x:row r="2655">
      <x:c r="A2655" t="str">
        <x:v>48-49</x:v>
      </x:c>
      <x:c r="B2655" t="str">
        <x:v>Transportation and Warehousing</x:v>
      </x:c>
      <x:c r="C2655" t="str">
        <x:v>35-1012</x:v>
      </x:c>
      <x:c r="D2655" t="str">
        <x:v>First-Line Supervisors of Food Preparation and Serving Workers</x:v>
      </x:c>
      <x:c r="E2655" s="22" t="n">
        <x:v>320</x:v>
      </x:c>
      <x:c r="F2655" s="22" t="n">
        <x:v>57600</x:v>
      </x:c>
      <x:c r="G2655" s="22" t="n">
        <x:f>IF(OR(E2655="",F2655=""),"",E2655*F2655)</x:f>
        <x:v>18432000</x:v>
      </x:c>
      <x:c r="H2655" s="36" t="n">
        <x:v>0.41729999999999995</x:v>
      </x:c>
      <x:c r="I2655" s="22" t="n">
        <x:f>IF(G2655="","",IF(ISNUMBER(H2655),G2655,""))</x:f>
        <x:v>18432000</x:v>
      </x:c>
      <x:c r="J2655" s="22" t="n">
        <x:f>IF(I2655="","",I2655*H2655)</x:f>
        <x:v>7691673.599999999</x:v>
      </x:c>
      <x:c r="K2655" t="str">
        <x:f>IF(G2655="","MISSING OEWS",IF(ISNUMBER(H2655),"MATCHED","MISSING WHARTON"))</x:f>
        <x:v>MATCHED</x:v>
      </x:c>
    </x:row>
    <x:row r="2656">
      <x:c r="A2656" t="str">
        <x:v>48-49</x:v>
      </x:c>
      <x:c r="B2656" t="str">
        <x:v>Transportation and Warehousing</x:v>
      </x:c>
      <x:c r="C2656" t="str">
        <x:v>35-2012</x:v>
      </x:c>
      <x:c r="D2656" t="str">
        <x:v>Cooks, Institution and Cafeteria</x:v>
      </x:c>
      <x:c r="E2656" s="22" t="n">
        <x:v>920</x:v>
      </x:c>
      <x:c r="F2656" s="22" t="n">
        <x:v>45300</x:v>
      </x:c>
      <x:c r="G2656" s="22" t="n">
        <x:f>IF(OR(E2656="",F2656=""),"",E2656*F2656)</x:f>
        <x:v>41676000</x:v>
      </x:c>
      <x:c r="H2656" s="36" t="n">
        <x:v>0.25</x:v>
      </x:c>
      <x:c r="I2656" s="22" t="n">
        <x:f>IF(G2656="","",IF(ISNUMBER(H2656),G2656,""))</x:f>
        <x:v>41676000</x:v>
      </x:c>
      <x:c r="J2656" s="22" t="n">
        <x:f>IF(I2656="","",I2656*H2656)</x:f>
        <x:v>10419000</x:v>
      </x:c>
      <x:c r="K2656" t="str">
        <x:f>IF(G2656="","MISSING OEWS",IF(ISNUMBER(H2656),"MATCHED","MISSING WHARTON"))</x:f>
        <x:v>MATCHED</x:v>
      </x:c>
    </x:row>
    <x:row r="2657">
      <x:c r="A2657" t="str">
        <x:v>48-49</x:v>
      </x:c>
      <x:c r="B2657" t="str">
        <x:v>Transportation and Warehousing</x:v>
      </x:c>
      <x:c r="C2657" t="str">
        <x:v>35-2014</x:v>
      </x:c>
      <x:c r="D2657" t="str">
        <x:v>Cooks, Restaurant</x:v>
      </x:c>
      <x:c r="E2657" s="22" t="n">
        <x:v>360</x:v>
      </x:c>
      <x:c r="F2657" s="22" t="n">
        <x:v>40120</x:v>
      </x:c>
      <x:c r="G2657" s="22" t="n">
        <x:f>IF(OR(E2657="",F2657=""),"",E2657*F2657)</x:f>
        <x:v>14443200</x:v>
      </x:c>
      <x:c r="H2657" s="36" t="n">
        <x:v>0.1175</x:v>
      </x:c>
      <x:c r="I2657" s="22" t="n">
        <x:f>IF(G2657="","",IF(ISNUMBER(H2657),G2657,""))</x:f>
        <x:v>14443200</x:v>
      </x:c>
      <x:c r="J2657" s="22" t="n">
        <x:f>IF(I2657="","",I2657*H2657)</x:f>
        <x:v>1697076</x:v>
      </x:c>
      <x:c r="K2657" t="str">
        <x:f>IF(G2657="","MISSING OEWS",IF(ISNUMBER(H2657),"MATCHED","MISSING WHARTON"))</x:f>
        <x:v>MATCHED</x:v>
      </x:c>
    </x:row>
    <x:row r="2658">
      <x:c r="A2658" t="str">
        <x:v>48-49</x:v>
      </x:c>
      <x:c r="B2658" t="str">
        <x:v>Transportation and Warehousing</x:v>
      </x:c>
      <x:c r="C2658" t="str">
        <x:v>35-2015</x:v>
      </x:c>
      <x:c r="D2658" t="str">
        <x:v>Cooks, Short Order</x:v>
      </x:c>
      <x:c r="E2658" s="22" t="n">
        <x:v>70</x:v>
      </x:c>
      <x:c r="F2658" s="22" t="n">
        <x:v>33660</x:v>
      </x:c>
      <x:c r="G2658" s="22" t="n">
        <x:f>IF(OR(E2658="",F2658=""),"",E2658*F2658)</x:f>
        <x:v>2356200</x:v>
      </x:c>
      <x:c r="H2658" s="36" t="n">
        <x:v>0.0864</x:v>
      </x:c>
      <x:c r="I2658" s="22" t="n">
        <x:f>IF(G2658="","",IF(ISNUMBER(H2658),G2658,""))</x:f>
        <x:v>2356200</x:v>
      </x:c>
      <x:c r="J2658" s="22" t="n">
        <x:f>IF(I2658="","",I2658*H2658)</x:f>
        <x:v>203575.68000000002</x:v>
      </x:c>
      <x:c r="K2658" t="str">
        <x:f>IF(G2658="","MISSING OEWS",IF(ISNUMBER(H2658),"MATCHED","MISSING WHARTON"))</x:f>
        <x:v>MATCHED</x:v>
      </x:c>
    </x:row>
    <x:row r="2659">
      <x:c r="A2659" t="str">
        <x:v>48-49</x:v>
      </x:c>
      <x:c r="B2659" t="str">
        <x:v>Transportation and Warehousing</x:v>
      </x:c>
      <x:c r="C2659" t="str">
        <x:v>35-2019</x:v>
      </x:c>
      <x:c r="D2659" t="str">
        <x:v>Cooks, All Other</x:v>
      </x:c>
      <x:c r="E2659" s="22" t="n">
        <x:v>250</x:v>
      </x:c>
      <x:c r="F2659" s="22" t="n">
        <x:v>51040</x:v>
      </x:c>
      <x:c r="G2659" s="22" t="n">
        <x:f>IF(OR(E2659="",F2659=""),"",E2659*F2659)</x:f>
        <x:v>12760000</x:v>
      </x:c>
      <x:c r="H2659" s="36"/>
      <x:c r="I2659" s="22" t="str">
        <x:f>IF(G2659="","",IF(ISNUMBER(H2659),G2659,""))</x:f>
      </x:c>
      <x:c r="J2659" s="22" t="str">
        <x:f>IF(I2659="","",I2659*H2659)</x:f>
      </x:c>
      <x:c r="K2659" t="str">
        <x:f>IF(G2659="","MISSING OEWS",IF(ISNUMBER(H2659),"MATCHED","MISSING WHARTON"))</x:f>
        <x:v>MISSING WHARTON</x:v>
      </x:c>
    </x:row>
    <x:row r="2660">
      <x:c r="A2660" t="str">
        <x:v>48-49</x:v>
      </x:c>
      <x:c r="B2660" t="str">
        <x:v>Transportation and Warehousing</x:v>
      </x:c>
      <x:c r="C2660" t="str">
        <x:v>35-2021</x:v>
      </x:c>
      <x:c r="D2660" t="str">
        <x:v>Food Preparation Workers</x:v>
      </x:c>
      <x:c r="E2660" s="22" t="n">
        <x:v>900</x:v>
      </x:c>
      <x:c r="F2660" s="22" t="n">
        <x:v>41110</x:v>
      </x:c>
      <x:c r="G2660" s="22" t="n">
        <x:f>IF(OR(E2660="",F2660=""),"",E2660*F2660)</x:f>
        <x:v>36999000</x:v>
      </x:c>
      <x:c r="H2660" s="36" t="n">
        <x:v>0.0613</x:v>
      </x:c>
      <x:c r="I2660" s="22" t="n">
        <x:f>IF(G2660="","",IF(ISNUMBER(H2660),G2660,""))</x:f>
        <x:v>36999000</x:v>
      </x:c>
      <x:c r="J2660" s="22" t="n">
        <x:f>IF(I2660="","",I2660*H2660)</x:f>
        <x:v>2268038.7</x:v>
      </x:c>
      <x:c r="K2660" t="str">
        <x:f>IF(G2660="","MISSING OEWS",IF(ISNUMBER(H2660),"MATCHED","MISSING WHARTON"))</x:f>
        <x:v>MATCHED</x:v>
      </x:c>
    </x:row>
    <x:row r="2661">
      <x:c r="A2661" t="str">
        <x:v>48-49</x:v>
      </x:c>
      <x:c r="B2661" t="str">
        <x:v>Transportation and Warehousing</x:v>
      </x:c>
      <x:c r="C2661" t="str">
        <x:v>35-3011</x:v>
      </x:c>
      <x:c r="D2661" t="str">
        <x:v>Bartenders</x:v>
      </x:c>
      <x:c r="E2661" s="22" t="n">
        <x:v>500</x:v>
      </x:c>
      <x:c r="F2661" s="22" t="n">
        <x:v>38420</x:v>
      </x:c>
      <x:c r="G2661" s="22" t="n">
        <x:f>IF(OR(E2661="",F2661=""),"",E2661*F2661)</x:f>
        <x:v>19210000</x:v>
      </x:c>
      <x:c r="H2661" s="36" t="n">
        <x:v>0.1425</x:v>
      </x:c>
      <x:c r="I2661" s="22" t="n">
        <x:f>IF(G2661="","",IF(ISNUMBER(H2661),G2661,""))</x:f>
        <x:v>19210000</x:v>
      </x:c>
      <x:c r="J2661" s="22" t="n">
        <x:f>IF(I2661="","",I2661*H2661)</x:f>
        <x:v>2737424.9999999995</x:v>
      </x:c>
      <x:c r="K2661" t="str">
        <x:f>IF(G2661="","MISSING OEWS",IF(ISNUMBER(H2661),"MATCHED","MISSING WHARTON"))</x:f>
        <x:v>MATCHED</x:v>
      </x:c>
    </x:row>
    <x:row r="2662">
      <x:c r="A2662" t="str">
        <x:v>48-49</x:v>
      </x:c>
      <x:c r="B2662" t="str">
        <x:v>Transportation and Warehousing</x:v>
      </x:c>
      <x:c r="C2662" t="str">
        <x:v>35-3023</x:v>
      </x:c>
      <x:c r="D2662" t="str">
        <x:v>Fast Food and Counter Workers</x:v>
      </x:c>
      <x:c r="E2662" s="22" t="n">
        <x:v>390</x:v>
      </x:c>
      <x:c r="F2662" s="22" t="n">
        <x:v>39190</x:v>
      </x:c>
      <x:c r="G2662" s="22" t="n">
        <x:f>IF(OR(E2662="",F2662=""),"",E2662*F2662)</x:f>
        <x:v>15284100</x:v>
      </x:c>
      <x:c r="H2662" s="36" t="n">
        <x:v>0.20309999999999997</x:v>
      </x:c>
      <x:c r="I2662" s="22" t="n">
        <x:f>IF(G2662="","",IF(ISNUMBER(H2662),G2662,""))</x:f>
        <x:v>15284100</x:v>
      </x:c>
      <x:c r="J2662" s="22" t="n">
        <x:f>IF(I2662="","",I2662*H2662)</x:f>
        <x:v>3104200.7099999995</x:v>
      </x:c>
      <x:c r="K2662" t="str">
        <x:f>IF(G2662="","MISSING OEWS",IF(ISNUMBER(H2662),"MATCHED","MISSING WHARTON"))</x:f>
        <x:v>MATCHED</x:v>
      </x:c>
    </x:row>
    <x:row r="2663">
      <x:c r="A2663" t="str">
        <x:v>48-49</x:v>
      </x:c>
      <x:c r="B2663" t="str">
        <x:v>Transportation and Warehousing</x:v>
      </x:c>
      <x:c r="C2663" t="str">
        <x:v>35-3031</x:v>
      </x:c>
      <x:c r="D2663" t="str">
        <x:v>Waiters and Waitresses</x:v>
      </x:c>
      <x:c r="E2663" s="22" t="n">
        <x:v>810</x:v>
      </x:c>
      <x:c r="F2663" s="22" t="n">
        <x:v>37030</x:v>
      </x:c>
      <x:c r="G2663" s="22" t="n">
        <x:f>IF(OR(E2663="",F2663=""),"",E2663*F2663)</x:f>
        <x:v>29994300</x:v>
      </x:c>
      <x:c r="H2663" s="36" t="n">
        <x:v>0.152</x:v>
      </x:c>
      <x:c r="I2663" s="22" t="n">
        <x:f>IF(G2663="","",IF(ISNUMBER(H2663),G2663,""))</x:f>
        <x:v>29994300</x:v>
      </x:c>
      <x:c r="J2663" s="22" t="n">
        <x:f>IF(I2663="","",I2663*H2663)</x:f>
        <x:v>4559133.6</x:v>
      </x:c>
      <x:c r="K2663" t="str">
        <x:f>IF(G2663="","MISSING OEWS",IF(ISNUMBER(H2663),"MATCHED","MISSING WHARTON"))</x:f>
        <x:v>MATCHED</x:v>
      </x:c>
    </x:row>
    <x:row r="2664">
      <x:c r="A2664" t="str">
        <x:v>48-49</x:v>
      </x:c>
      <x:c r="B2664" t="str">
        <x:v>Transportation and Warehousing</x:v>
      </x:c>
      <x:c r="C2664" t="str">
        <x:v>35-3041</x:v>
      </x:c>
      <x:c r="D2664" t="str">
        <x:v>Food Servers, Nonrestaurant</x:v>
      </x:c>
      <x:c r="E2664" s="22" t="n">
        <x:v>200</x:v>
      </x:c>
      <x:c r="F2664" s="22" t="n">
        <x:v>35860</x:v>
      </x:c>
      <x:c r="G2664" s="22" t="n">
        <x:f>IF(OR(E2664="",F2664=""),"",E2664*F2664)</x:f>
        <x:v>7172000</x:v>
      </x:c>
      <x:c r="H2664" s="36" t="n">
        <x:v>0.13570000000000002</x:v>
      </x:c>
      <x:c r="I2664" s="22" t="n">
        <x:f>IF(G2664="","",IF(ISNUMBER(H2664),G2664,""))</x:f>
        <x:v>7172000</x:v>
      </x:c>
      <x:c r="J2664" s="22" t="n">
        <x:f>IF(I2664="","",I2664*H2664)</x:f>
        <x:v>973240.4000000001</x:v>
      </x:c>
      <x:c r="K2664" t="str">
        <x:f>IF(G2664="","MISSING OEWS",IF(ISNUMBER(H2664),"MATCHED","MISSING WHARTON"))</x:f>
        <x:v>MATCHED</x:v>
      </x:c>
    </x:row>
    <x:row r="2665">
      <x:c r="A2665" t="str">
        <x:v>48-49</x:v>
      </x:c>
      <x:c r="B2665" t="str">
        <x:v>Transportation and Warehousing</x:v>
      </x:c>
      <x:c r="C2665" t="str">
        <x:v>35-9011</x:v>
      </x:c>
      <x:c r="D2665" t="str">
        <x:v>Dining Room and Cafeteria Attendants and Bartender Helpers</x:v>
      </x:c>
      <x:c r="E2665" s="22" t="n">
        <x:v>260</x:v>
      </x:c>
      <x:c r="F2665" s="22" t="n">
        <x:v>40910</x:v>
      </x:c>
      <x:c r="G2665" s="22" t="n">
        <x:f>IF(OR(E2665="",F2665=""),"",E2665*F2665)</x:f>
        <x:v>10636600</x:v>
      </x:c>
      <x:c r="H2665" s="36" t="n">
        <x:v>0.0417</x:v>
      </x:c>
      <x:c r="I2665" s="22" t="n">
        <x:f>IF(G2665="","",IF(ISNUMBER(H2665),G2665,""))</x:f>
        <x:v>10636600</x:v>
      </x:c>
      <x:c r="J2665" s="22" t="n">
        <x:f>IF(I2665="","",I2665*H2665)</x:f>
        <x:v>443546.22000000003</x:v>
      </x:c>
      <x:c r="K2665" t="str">
        <x:f>IF(G2665="","MISSING OEWS",IF(ISNUMBER(H2665),"MATCHED","MISSING WHARTON"))</x:f>
        <x:v>MATCHED</x:v>
      </x:c>
    </x:row>
    <x:row r="2666">
      <x:c r="A2666" t="str">
        <x:v>48-49</x:v>
      </x:c>
      <x:c r="B2666" t="str">
        <x:v>Transportation and Warehousing</x:v>
      </x:c>
      <x:c r="C2666" t="str">
        <x:v>35-9021</x:v>
      </x:c>
      <x:c r="D2666" t="str">
        <x:v>Dishwashers</x:v>
      </x:c>
      <x:c r="E2666" s="22" t="n">
        <x:v>210</x:v>
      </x:c>
      <x:c r="F2666" s="22" t="n">
        <x:v>34240</x:v>
      </x:c>
      <x:c r="G2666" s="22" t="n">
        <x:f>IF(OR(E2666="",F2666=""),"",E2666*F2666)</x:f>
        <x:v>7190400</x:v>
      </x:c>
      <x:c r="H2666" s="36" t="n">
        <x:v>0</x:v>
      </x:c>
      <x:c r="I2666" s="22" t="n">
        <x:f>IF(G2666="","",IF(ISNUMBER(H2666),G2666,""))</x:f>
        <x:v>7190400</x:v>
      </x:c>
      <x:c r="J2666" s="22" t="n">
        <x:f>IF(I2666="","",I2666*H2666)</x:f>
        <x:v>0</x:v>
      </x:c>
      <x:c r="K2666" t="str">
        <x:f>IF(G2666="","MISSING OEWS",IF(ISNUMBER(H2666),"MATCHED","MISSING WHARTON"))</x:f>
        <x:v>MATCHED</x:v>
      </x:c>
    </x:row>
    <x:row r="2667">
      <x:c r="A2667" t="str">
        <x:v>48-49</x:v>
      </x:c>
      <x:c r="B2667" t="str">
        <x:v>Transportation and Warehousing</x:v>
      </x:c>
      <x:c r="C2667" t="str">
        <x:v>35-9031</x:v>
      </x:c>
      <x:c r="D2667" t="str">
        <x:v>Hosts and Hostesses, Restaurant, Lounge, and Coffee Shop</x:v>
      </x:c>
      <x:c r="E2667" s="22" t="n">
        <x:v>440</x:v>
      </x:c>
      <x:c r="F2667" s="22" t="n">
        <x:v>41660</x:v>
      </x:c>
      <x:c r="G2667" s="22" t="n">
        <x:f>IF(OR(E2667="",F2667=""),"",E2667*F2667)</x:f>
        <x:v>18330400</x:v>
      </x:c>
      <x:c r="H2667" s="36" t="n">
        <x:v>0.3023</x:v>
      </x:c>
      <x:c r="I2667" s="22" t="n">
        <x:f>IF(G2667="","",IF(ISNUMBER(H2667),G2667,""))</x:f>
        <x:v>18330400</x:v>
      </x:c>
      <x:c r="J2667" s="22" t="n">
        <x:f>IF(I2667="","",I2667*H2667)</x:f>
        <x:v>5541279.92</x:v>
      </x:c>
      <x:c r="K2667" t="str">
        <x:f>IF(G2667="","MISSING OEWS",IF(ISNUMBER(H2667),"MATCHED","MISSING WHARTON"))</x:f>
        <x:v>MATCHED</x:v>
      </x:c>
    </x:row>
    <x:row r="2668">
      <x:c r="A2668" t="str">
        <x:v>48-49</x:v>
      </x:c>
      <x:c r="B2668" t="str">
        <x:v>Transportation and Warehousing</x:v>
      </x:c>
      <x:c r="C2668" t="str">
        <x:v>35-9099</x:v>
      </x:c>
      <x:c r="D2668" t="str">
        <x:v>Food Preparation and Serving Related Workers, All Other</x:v>
      </x:c>
      <x:c r="E2668" s="22" t="n">
        <x:v>120</x:v>
      </x:c>
      <x:c r="F2668" s="22" t="n">
        <x:v>33690</x:v>
      </x:c>
      <x:c r="G2668" s="22" t="n">
        <x:f>IF(OR(E2668="",F2668=""),"",E2668*F2668)</x:f>
        <x:v>4042800</x:v>
      </x:c>
      <x:c r="H2668" s="36"/>
      <x:c r="I2668" s="22" t="str">
        <x:f>IF(G2668="","",IF(ISNUMBER(H2668),G2668,""))</x:f>
      </x:c>
      <x:c r="J2668" s="22" t="str">
        <x:f>IF(I2668="","",I2668*H2668)</x:f>
      </x:c>
      <x:c r="K2668" t="str">
        <x:f>IF(G2668="","MISSING OEWS",IF(ISNUMBER(H2668),"MATCHED","MISSING WHARTON"))</x:f>
        <x:v>MISSING WHARTON</x:v>
      </x:c>
    </x:row>
    <x:row r="2669">
      <x:c r="A2669" t="str">
        <x:v>48-49</x:v>
      </x:c>
      <x:c r="B2669" t="str">
        <x:v>Transportation and Warehousing</x:v>
      </x:c>
      <x:c r="C2669" t="str">
        <x:v>37-1011</x:v>
      </x:c>
      <x:c r="D2669" t="str">
        <x:v>First-Line Supervisors of Housekeeping and Janitorial Workers</x:v>
      </x:c>
      <x:c r="E2669" s="22" t="n">
        <x:v>470</x:v>
      </x:c>
      <x:c r="F2669" s="22" t="n">
        <x:v>61360</x:v>
      </x:c>
      <x:c r="G2669" s="22" t="n">
        <x:f>IF(OR(E2669="",F2669=""),"",E2669*F2669)</x:f>
        <x:v>28839200</x:v>
      </x:c>
      <x:c r="H2669" s="36" t="n">
        <x:v>0.22690000000000002</x:v>
      </x:c>
      <x:c r="I2669" s="22" t="n">
        <x:f>IF(G2669="","",IF(ISNUMBER(H2669),G2669,""))</x:f>
        <x:v>28839200</x:v>
      </x:c>
      <x:c r="J2669" s="22" t="n">
        <x:f>IF(I2669="","",I2669*H2669)</x:f>
        <x:v>6543614.48</x:v>
      </x:c>
      <x:c r="K2669" t="str">
        <x:f>IF(G2669="","MISSING OEWS",IF(ISNUMBER(H2669),"MATCHED","MISSING WHARTON"))</x:f>
        <x:v>MATCHED</x:v>
      </x:c>
    </x:row>
    <x:row r="2670">
      <x:c r="A2670" t="str">
        <x:v>48-49</x:v>
      </x:c>
      <x:c r="B2670" t="str">
        <x:v>Transportation and Warehousing</x:v>
      </x:c>
      <x:c r="C2670" t="str">
        <x:v>37-1012</x:v>
      </x:c>
      <x:c r="D2670" t="str">
        <x:v>First-Line Supervisors of Landscaping, Lawn Service, and Groundskeeping Workers</x:v>
      </x:c>
      <x:c r="E2670" s="22" t="n">
        <x:v>70</x:v>
      </x:c>
      <x:c r="F2670" s="22" t="n">
        <x:v>66400</x:v>
      </x:c>
      <x:c r="G2670" s="22" t="n">
        <x:f>IF(OR(E2670="",F2670=""),"",E2670*F2670)</x:f>
        <x:v>4648000</x:v>
      </x:c>
      <x:c r="H2670" s="36" t="n">
        <x:v>0.2357</x:v>
      </x:c>
      <x:c r="I2670" s="22" t="n">
        <x:f>IF(G2670="","",IF(ISNUMBER(H2670),G2670,""))</x:f>
        <x:v>4648000</x:v>
      </x:c>
      <x:c r="J2670" s="22" t="n">
        <x:f>IF(I2670="","",I2670*H2670)</x:f>
        <x:v>1095533.5999999999</x:v>
      </x:c>
      <x:c r="K2670" t="str">
        <x:f>IF(G2670="","MISSING OEWS",IF(ISNUMBER(H2670),"MATCHED","MISSING WHARTON"))</x:f>
        <x:v>MATCHED</x:v>
      </x:c>
    </x:row>
    <x:row r="2671">
      <x:c r="A2671" t="str">
        <x:v>48-49</x:v>
      </x:c>
      <x:c r="B2671" t="str">
        <x:v>Transportation and Warehousing</x:v>
      </x:c>
      <x:c r="C2671" t="str">
        <x:v>37-2011</x:v>
      </x:c>
      <x:c r="D2671" t="str">
        <x:v>Janitors and Cleaners, Except Maids and Housekeeping Cleaners</x:v>
      </x:c>
      <x:c r="E2671" s="22" t="n">
        <x:v>43580</x:v>
      </x:c>
      <x:c r="F2671" s="22" t="n">
        <x:v>49210</x:v>
      </x:c>
      <x:c r="G2671" s="22" t="n">
        <x:f>IF(OR(E2671="",F2671=""),"",E2671*F2671)</x:f>
        <x:v>2144571800</x:v>
      </x:c>
      <x:c r="H2671" s="36" t="n">
        <x:v>0</x:v>
      </x:c>
      <x:c r="I2671" s="22" t="n">
        <x:f>IF(G2671="","",IF(ISNUMBER(H2671),G2671,""))</x:f>
        <x:v>2144571800</x:v>
      </x:c>
      <x:c r="J2671" s="22" t="n">
        <x:f>IF(I2671="","",I2671*H2671)</x:f>
        <x:v>0</x:v>
      </x:c>
      <x:c r="K2671" t="str">
        <x:f>IF(G2671="","MISSING OEWS",IF(ISNUMBER(H2671),"MATCHED","MISSING WHARTON"))</x:f>
        <x:v>MATCHED</x:v>
      </x:c>
    </x:row>
    <x:row r="2672">
      <x:c r="A2672" t="str">
        <x:v>48-49</x:v>
      </x:c>
      <x:c r="B2672" t="str">
        <x:v>Transportation and Warehousing</x:v>
      </x:c>
      <x:c r="C2672" t="str">
        <x:v>37-2012</x:v>
      </x:c>
      <x:c r="D2672" t="str">
        <x:v>Maids and Housekeeping Cleaners</x:v>
      </x:c>
      <x:c r="E2672" s="22" t="n">
        <x:v>170</x:v>
      </x:c>
      <x:c r="F2672" s="22" t="n">
        <x:v>40620</x:v>
      </x:c>
      <x:c r="G2672" s="22" t="n">
        <x:f>IF(OR(E2672="",F2672=""),"",E2672*F2672)</x:f>
        <x:v>6905400</x:v>
      </x:c>
      <x:c r="H2672" s="36" t="n">
        <x:v>0</x:v>
      </x:c>
      <x:c r="I2672" s="22" t="n">
        <x:f>IF(G2672="","",IF(ISNUMBER(H2672),G2672,""))</x:f>
        <x:v>6905400</x:v>
      </x:c>
      <x:c r="J2672" s="22" t="n">
        <x:f>IF(I2672="","",I2672*H2672)</x:f>
        <x:v>0</x:v>
      </x:c>
      <x:c r="K2672" t="str">
        <x:f>IF(G2672="","MISSING OEWS",IF(ISNUMBER(H2672),"MATCHED","MISSING WHARTON"))</x:f>
        <x:v>MATCHED</x:v>
      </x:c>
    </x:row>
    <x:row r="2673">
      <x:c r="A2673" t="str">
        <x:v>48-49</x:v>
      </x:c>
      <x:c r="B2673" t="str">
        <x:v>Transportation and Warehousing</x:v>
      </x:c>
      <x:c r="C2673" t="str">
        <x:v>37-2021</x:v>
      </x:c>
      <x:c r="D2673" t="str">
        <x:v>Pest Control Workers</x:v>
      </x:c>
      <x:c r="E2673" s="22" t="n">
        <x:v>40</x:v>
      </x:c>
      <x:c r="F2673" s="22" t="n">
        <x:v>52890</x:v>
      </x:c>
      <x:c r="G2673" s="22" t="n">
        <x:f>IF(OR(E2673="",F2673=""),"",E2673*F2673)</x:f>
        <x:v>2115600</x:v>
      </x:c>
      <x:c r="H2673" s="36" t="n">
        <x:v>0.1567</x:v>
      </x:c>
      <x:c r="I2673" s="22" t="n">
        <x:f>IF(G2673="","",IF(ISNUMBER(H2673),G2673,""))</x:f>
        <x:v>2115600</x:v>
      </x:c>
      <x:c r="J2673" s="22" t="n">
        <x:f>IF(I2673="","",I2673*H2673)</x:f>
        <x:v>331514.52</x:v>
      </x:c>
      <x:c r="K2673" t="str">
        <x:f>IF(G2673="","MISSING OEWS",IF(ISNUMBER(H2673),"MATCHED","MISSING WHARTON"))</x:f>
        <x:v>MATCHED</x:v>
      </x:c>
    </x:row>
    <x:row r="2674">
      <x:c r="A2674" t="str">
        <x:v>48-49</x:v>
      </x:c>
      <x:c r="B2674" t="str">
        <x:v>Transportation and Warehousing</x:v>
      </x:c>
      <x:c r="C2674" t="str">
        <x:v>37-3011</x:v>
      </x:c>
      <x:c r="D2674" t="str">
        <x:v>Landscaping and Groundskeeping Workers</x:v>
      </x:c>
      <x:c r="E2674" s="22" t="n">
        <x:v>1640</x:v>
      </x:c>
      <x:c r="F2674" s="22" t="n">
        <x:v>42440</x:v>
      </x:c>
      <x:c r="G2674" s="22" t="n">
        <x:f>IF(OR(E2674="",F2674=""),"",E2674*F2674)</x:f>
        <x:v>69601600</x:v>
      </x:c>
      <x:c r="H2674" s="36" t="n">
        <x:v>0</x:v>
      </x:c>
      <x:c r="I2674" s="22" t="n">
        <x:f>IF(G2674="","",IF(ISNUMBER(H2674),G2674,""))</x:f>
        <x:v>69601600</x:v>
      </x:c>
      <x:c r="J2674" s="22" t="n">
        <x:f>IF(I2674="","",I2674*H2674)</x:f>
        <x:v>0</x:v>
      </x:c>
      <x:c r="K2674" t="str">
        <x:f>IF(G2674="","MISSING OEWS",IF(ISNUMBER(H2674),"MATCHED","MISSING WHARTON"))</x:f>
        <x:v>MATCHED</x:v>
      </x:c>
    </x:row>
    <x:row r="2675">
      <x:c r="A2675" t="str">
        <x:v>48-49</x:v>
      </x:c>
      <x:c r="B2675" t="str">
        <x:v>Transportation and Warehousing</x:v>
      </x:c>
      <x:c r="C2675" t="str">
        <x:v>37-3012</x:v>
      </x:c>
      <x:c r="D2675" t="str">
        <x:v>Pesticide Handlers, Sprayers, and Applicators, Vegetation</x:v>
      </x:c>
      <x:c r="E2675" s="22" t="n">
        <x:v>70</x:v>
      </x:c>
      <x:c r="F2675" s="22" t="n">
        <x:v>48800</x:v>
      </x:c>
      <x:c r="G2675" s="22" t="n">
        <x:f>IF(OR(E2675="",F2675=""),"",E2675*F2675)</x:f>
        <x:v>3416000</x:v>
      </x:c>
      <x:c r="H2675" s="36" t="n">
        <x:v>0</x:v>
      </x:c>
      <x:c r="I2675" s="22" t="n">
        <x:f>IF(G2675="","",IF(ISNUMBER(H2675),G2675,""))</x:f>
        <x:v>3416000</x:v>
      </x:c>
      <x:c r="J2675" s="22" t="n">
        <x:f>IF(I2675="","",I2675*H2675)</x:f>
        <x:v>0</x:v>
      </x:c>
      <x:c r="K2675" t="str">
        <x:f>IF(G2675="","MISSING OEWS",IF(ISNUMBER(H2675),"MATCHED","MISSING WHARTON"))</x:f>
        <x:v>MATCHED</x:v>
      </x:c>
    </x:row>
    <x:row r="2676">
      <x:c r="A2676" t="str">
        <x:v>48-49</x:v>
      </x:c>
      <x:c r="B2676" t="str">
        <x:v>Transportation and Warehousing</x:v>
      </x:c>
      <x:c r="C2676" t="str">
        <x:v>37-3019</x:v>
      </x:c>
      <x:c r="D2676" t="str">
        <x:v>Grounds Maintenance Workers, All Other</x:v>
      </x:c>
      <x:c r="E2676" s="22" t="n">
        <x:v>1340</x:v>
      </x:c>
      <x:c r="F2676" s="22" t="n">
        <x:v>76640</x:v>
      </x:c>
      <x:c r="G2676" s="22" t="n">
        <x:f>IF(OR(E2676="",F2676=""),"",E2676*F2676)</x:f>
        <x:v>102697600</x:v>
      </x:c>
      <x:c r="H2676" s="36"/>
      <x:c r="I2676" s="22" t="str">
        <x:f>IF(G2676="","",IF(ISNUMBER(H2676),G2676,""))</x:f>
      </x:c>
      <x:c r="J2676" s="22" t="str">
        <x:f>IF(I2676="","",I2676*H2676)</x:f>
      </x:c>
      <x:c r="K2676" t="str">
        <x:f>IF(G2676="","MISSING OEWS",IF(ISNUMBER(H2676),"MATCHED","MISSING WHARTON"))</x:f>
        <x:v>MISSING WHARTON</x:v>
      </x:c>
    </x:row>
    <x:row r="2677">
      <x:c r="A2677" t="str">
        <x:v>48-49</x:v>
      </x:c>
      <x:c r="B2677" t="str">
        <x:v>Transportation and Warehousing</x:v>
      </x:c>
      <x:c r="C2677" t="str">
        <x:v>39-1014</x:v>
      </x:c>
      <x:c r="D2677" t="str">
        <x:v>First-Line Supervisors of Entertainment and Recreation Workers, Except Gambling Services</x:v>
      </x:c>
      <x:c r="E2677" s="22" t="n">
        <x:v>220</x:v>
      </x:c>
      <x:c r="F2677" s="22" t="n">
        <x:v>63240</x:v>
      </x:c>
      <x:c r="G2677" s="22" t="n">
        <x:f>IF(OR(E2677="",F2677=""),"",E2677*F2677)</x:f>
        <x:v>13912800</x:v>
      </x:c>
      <x:c r="H2677" s="36" t="n">
        <x:v>0.2974</x:v>
      </x:c>
      <x:c r="I2677" s="22" t="n">
        <x:f>IF(G2677="","",IF(ISNUMBER(H2677),G2677,""))</x:f>
        <x:v>13912800</x:v>
      </x:c>
      <x:c r="J2677" s="22" t="n">
        <x:f>IF(I2677="","",I2677*H2677)</x:f>
        <x:v>4137666.7199999997</x:v>
      </x:c>
      <x:c r="K2677" t="str">
        <x:f>IF(G2677="","MISSING OEWS",IF(ISNUMBER(H2677),"MATCHED","MISSING WHARTON"))</x:f>
        <x:v>MATCHED</x:v>
      </x:c>
    </x:row>
    <x:row r="2678">
      <x:c r="A2678" t="str">
        <x:v>48-49</x:v>
      </x:c>
      <x:c r="B2678" t="str">
        <x:v>Transportation and Warehousing</x:v>
      </x:c>
      <x:c r="C2678" t="str">
        <x:v>39-1022</x:v>
      </x:c>
      <x:c r="D2678" t="str">
        <x:v>First-Line Supervisors of Personal Service Workers</x:v>
      </x:c>
      <x:c r="E2678" s="22" t="n">
        <x:v>390</x:v>
      </x:c>
      <x:c r="F2678" s="22" t="n">
        <x:v>53340</x:v>
      </x:c>
      <x:c r="G2678" s="22" t="n">
        <x:f>IF(OR(E2678="",F2678=""),"",E2678*F2678)</x:f>
        <x:v>20802600</x:v>
      </x:c>
      <x:c r="H2678" s="36" t="n">
        <x:v>0.27649999999999997</x:v>
      </x:c>
      <x:c r="I2678" s="22" t="n">
        <x:f>IF(G2678="","",IF(ISNUMBER(H2678),G2678,""))</x:f>
        <x:v>20802600</x:v>
      </x:c>
      <x:c r="J2678" s="22" t="n">
        <x:f>IF(I2678="","",I2678*H2678)</x:f>
        <x:v>5751918.899999999</x:v>
      </x:c>
      <x:c r="K2678" t="str">
        <x:f>IF(G2678="","MISSING OEWS",IF(ISNUMBER(H2678),"MATCHED","MISSING WHARTON"))</x:f>
        <x:v>MATCHED</x:v>
      </x:c>
    </x:row>
    <x:row r="2679">
      <x:c r="A2679" t="str">
        <x:v>48-49</x:v>
      </x:c>
      <x:c r="B2679" t="str">
        <x:v>Transportation and Warehousing</x:v>
      </x:c>
      <x:c r="C2679" t="str">
        <x:v>39-2021</x:v>
      </x:c>
      <x:c r="D2679" t="str">
        <x:v>Animal Caretakers</x:v>
      </x:c>
      <x:c r="E2679" s="22" t="n">
        <x:v>190</x:v>
      </x:c>
      <x:c r="F2679" s="22" t="n">
        <x:v>42810</x:v>
      </x:c>
      <x:c r="G2679" s="22" t="n">
        <x:f>IF(OR(E2679="",F2679=""),"",E2679*F2679)</x:f>
        <x:v>8133900</x:v>
      </x:c>
      <x:c r="H2679" s="36" t="n">
        <x:v>0.16140000000000002</x:v>
      </x:c>
      <x:c r="I2679" s="22" t="n">
        <x:f>IF(G2679="","",IF(ISNUMBER(H2679),G2679,""))</x:f>
        <x:v>8133900</x:v>
      </x:c>
      <x:c r="J2679" s="22" t="n">
        <x:f>IF(I2679="","",I2679*H2679)</x:f>
        <x:v>1312811.4600000002</x:v>
      </x:c>
      <x:c r="K2679" t="str">
        <x:f>IF(G2679="","MISSING OEWS",IF(ISNUMBER(H2679),"MATCHED","MISSING WHARTON"))</x:f>
        <x:v>MATCHED</x:v>
      </x:c>
    </x:row>
    <x:row r="2680">
      <x:c r="A2680" t="str">
        <x:v>48-49</x:v>
      </x:c>
      <x:c r="B2680" t="str">
        <x:v>Transportation and Warehousing</x:v>
      </x:c>
      <x:c r="C2680" t="str">
        <x:v>39-3031</x:v>
      </x:c>
      <x:c r="D2680" t="str">
        <x:v>Ushers, Lobby Attendants, and Ticket Takers</x:v>
      </x:c>
      <x:c r="E2680" s="22" t="n">
        <x:v>230</x:v>
      </x:c>
      <x:c r="F2680" s="22" t="n">
        <x:v>46600</x:v>
      </x:c>
      <x:c r="G2680" s="22" t="n">
        <x:f>IF(OR(E2680="",F2680=""),"",E2680*F2680)</x:f>
        <x:v>10718000</x:v>
      </x:c>
      <x:c r="H2680" s="36" t="n">
        <x:v>0.2109</x:v>
      </x:c>
      <x:c r="I2680" s="22" t="n">
        <x:f>IF(G2680="","",IF(ISNUMBER(H2680),G2680,""))</x:f>
        <x:v>10718000</x:v>
      </x:c>
      <x:c r="J2680" s="22" t="n">
        <x:f>IF(I2680="","",I2680*H2680)</x:f>
        <x:v>2260426.2</x:v>
      </x:c>
      <x:c r="K2680" t="str">
        <x:f>IF(G2680="","MISSING OEWS",IF(ISNUMBER(H2680),"MATCHED","MISSING WHARTON"))</x:f>
        <x:v>MATCHED</x:v>
      </x:c>
    </x:row>
    <x:row r="2681">
      <x:c r="A2681" t="str">
        <x:v>48-49</x:v>
      </x:c>
      <x:c r="B2681" t="str">
        <x:v>Transportation and Warehousing</x:v>
      </x:c>
      <x:c r="C2681" t="str">
        <x:v>39-3091</x:v>
      </x:c>
      <x:c r="D2681" t="str">
        <x:v>Amusement and Recreation Attendants</x:v>
      </x:c>
      <x:c r="E2681" s="22" t="n">
        <x:v>200</x:v>
      </x:c>
      <x:c r="F2681" s="22" t="n">
        <x:v>39400</x:v>
      </x:c>
      <x:c r="G2681" s="22" t="n">
        <x:f>IF(OR(E2681="",F2681=""),"",E2681*F2681)</x:f>
        <x:v>7880000</x:v>
      </x:c>
      <x:c r="H2681" s="36" t="n">
        <x:v>0.25</x:v>
      </x:c>
      <x:c r="I2681" s="22" t="n">
        <x:f>IF(G2681="","",IF(ISNUMBER(H2681),G2681,""))</x:f>
        <x:v>7880000</x:v>
      </x:c>
      <x:c r="J2681" s="22" t="n">
        <x:f>IF(I2681="","",I2681*H2681)</x:f>
        <x:v>1970000</x:v>
      </x:c>
      <x:c r="K2681" t="str">
        <x:f>IF(G2681="","MISSING OEWS",IF(ISNUMBER(H2681),"MATCHED","MISSING WHARTON"))</x:f>
        <x:v>MATCHED</x:v>
      </x:c>
    </x:row>
    <x:row r="2682">
      <x:c r="A2682" t="str">
        <x:v>48-49</x:v>
      </x:c>
      <x:c r="B2682" t="str">
        <x:v>Transportation and Warehousing</x:v>
      </x:c>
      <x:c r="C2682" t="str">
        <x:v>39-6011</x:v>
      </x:c>
      <x:c r="D2682" t="str">
        <x:v>Baggage Porters and Bellhops</x:v>
      </x:c>
      <x:c r="E2682" s="22" t="n">
        <x:v>4900</x:v>
      </x:c>
      <x:c r="F2682" s="22" t="n">
        <x:v>37870</x:v>
      </x:c>
      <x:c r="G2682" s="22" t="n">
        <x:f>IF(OR(E2682="",F2682=""),"",E2682*F2682)</x:f>
        <x:v>185563000</x:v>
      </x:c>
      <x:c r="H2682" s="36" t="n">
        <x:v>0.3353</x:v>
      </x:c>
      <x:c r="I2682" s="22" t="n">
        <x:f>IF(G2682="","",IF(ISNUMBER(H2682),G2682,""))</x:f>
        <x:v>185563000</x:v>
      </x:c>
      <x:c r="J2682" s="22" t="n">
        <x:f>IF(I2682="","",I2682*H2682)</x:f>
        <x:v>62219273.9</x:v>
      </x:c>
      <x:c r="K2682" t="str">
        <x:f>IF(G2682="","MISSING OEWS",IF(ISNUMBER(H2682),"MATCHED","MISSING WHARTON"))</x:f>
        <x:v>MATCHED</x:v>
      </x:c>
    </x:row>
    <x:row r="2683">
      <x:c r="A2683" t="str">
        <x:v>48-49</x:v>
      </x:c>
      <x:c r="B2683" t="str">
        <x:v>Transportation and Warehousing</x:v>
      </x:c>
      <x:c r="C2683" t="str">
        <x:v>39-6012</x:v>
      </x:c>
      <x:c r="D2683" t="str">
        <x:v>Concierges</x:v>
      </x:c>
      <x:c r="E2683" s="22" t="n">
        <x:v>970</x:v>
      </x:c>
      <x:c r="F2683" s="22" t="n">
        <x:v>40650</x:v>
      </x:c>
      <x:c r="G2683" s="22" t="n">
        <x:f>IF(OR(E2683="",F2683=""),"",E2683*F2683)</x:f>
        <x:v>39430500</x:v>
      </x:c>
      <x:c r="H2683" s="36" t="n">
        <x:v>0.65</x:v>
      </x:c>
      <x:c r="I2683" s="22" t="n">
        <x:f>IF(G2683="","",IF(ISNUMBER(H2683),G2683,""))</x:f>
        <x:v>39430500</x:v>
      </x:c>
      <x:c r="J2683" s="22" t="n">
        <x:f>IF(I2683="","",I2683*H2683)</x:f>
        <x:v>25629825</x:v>
      </x:c>
      <x:c r="K2683" t="str">
        <x:f>IF(G2683="","MISSING OEWS",IF(ISNUMBER(H2683),"MATCHED","MISSING WHARTON"))</x:f>
        <x:v>MATCHED</x:v>
      </x:c>
    </x:row>
    <x:row r="2684">
      <x:c r="A2684" t="str">
        <x:v>48-49</x:v>
      </x:c>
      <x:c r="B2684" t="str">
        <x:v>Transportation and Warehousing</x:v>
      </x:c>
      <x:c r="C2684" t="str">
        <x:v>39-7010</x:v>
      </x:c>
      <x:c r="D2684" t="str">
        <x:v>Tour and Travel Guides</x:v>
      </x:c>
      <x:c r="E2684" s="22" t="n">
        <x:v>4050</x:v>
      </x:c>
      <x:c r="F2684" s="22" t="n">
        <x:v>45600</x:v>
      </x:c>
      <x:c r="G2684" s="22" t="n">
        <x:f>IF(OR(E2684="",F2684=""),"",E2684*F2684)</x:f>
        <x:v>184680000</x:v>
      </x:c>
      <x:c r="H2684" s="36" t="n">
        <x:v>0.3177</x:v>
      </x:c>
      <x:c r="I2684" s="22" t="n">
        <x:f>IF(G2684="","",IF(ISNUMBER(H2684),G2684,""))</x:f>
        <x:v>184680000</x:v>
      </x:c>
      <x:c r="J2684" s="22" t="n">
        <x:f>IF(I2684="","",I2684*H2684)</x:f>
        <x:v>58672836</x:v>
      </x:c>
      <x:c r="K2684" t="str">
        <x:f>IF(G2684="","MISSING OEWS",IF(ISNUMBER(H2684),"MATCHED","MISSING WHARTON"))</x:f>
        <x:v>MATCHED</x:v>
      </x:c>
    </x:row>
    <x:row r="2685">
      <x:c r="A2685" t="str">
        <x:v>48-49</x:v>
      </x:c>
      <x:c r="B2685" t="str">
        <x:v>Transportation and Warehousing</x:v>
      </x:c>
      <x:c r="C2685" t="str">
        <x:v>39-9032</x:v>
      </x:c>
      <x:c r="D2685" t="str">
        <x:v>Recreation Workers</x:v>
      </x:c>
      <x:c r="E2685" s="22" t="n">
        <x:v>70</x:v>
      </x:c>
      <x:c r="F2685" s="22" t="n">
        <x:v>54820</x:v>
      </x:c>
      <x:c r="G2685" s="22" t="n">
        <x:f>IF(OR(E2685="",F2685=""),"",E2685*F2685)</x:f>
        <x:v>3837400</x:v>
      </x:c>
      <x:c r="H2685" s="36" t="n">
        <x:v>0.16670000000000001</x:v>
      </x:c>
      <x:c r="I2685" s="22" t="n">
        <x:f>IF(G2685="","",IF(ISNUMBER(H2685),G2685,""))</x:f>
        <x:v>3837400</x:v>
      </x:c>
      <x:c r="J2685" s="22" t="n">
        <x:f>IF(I2685="","",I2685*H2685)</x:f>
        <x:v>639694.5800000001</x:v>
      </x:c>
      <x:c r="K2685" t="str">
        <x:f>IF(G2685="","MISSING OEWS",IF(ISNUMBER(H2685),"MATCHED","MISSING WHARTON"))</x:f>
        <x:v>MATCHED</x:v>
      </x:c>
    </x:row>
    <x:row r="2686">
      <x:c r="A2686" t="str">
        <x:v>48-49</x:v>
      </x:c>
      <x:c r="B2686" t="str">
        <x:v>Transportation and Warehousing</x:v>
      </x:c>
      <x:c r="C2686" t="str">
        <x:v>39-9099</x:v>
      </x:c>
      <x:c r="D2686" t="str">
        <x:v>Personal Care and Service Workers, All Other</x:v>
      </x:c>
      <x:c r="E2686" s="22" t="n">
        <x:v>1880</x:v>
      </x:c>
      <x:c r="F2686" s="22" t="n">
        <x:v>38220</x:v>
      </x:c>
      <x:c r="G2686" s="22" t="n">
        <x:f>IF(OR(E2686="",F2686=""),"",E2686*F2686)</x:f>
        <x:v>71853600</x:v>
      </x:c>
      <x:c r="H2686" s="36"/>
      <x:c r="I2686" s="22" t="str">
        <x:f>IF(G2686="","",IF(ISNUMBER(H2686),G2686,""))</x:f>
      </x:c>
      <x:c r="J2686" s="22" t="str">
        <x:f>IF(I2686="","",I2686*H2686)</x:f>
      </x:c>
      <x:c r="K2686" t="str">
        <x:f>IF(G2686="","MISSING OEWS",IF(ISNUMBER(H2686),"MATCHED","MISSING WHARTON"))</x:f>
        <x:v>MISSING WHARTON</x:v>
      </x:c>
    </x:row>
    <x:row r="2687">
      <x:c r="A2687" t="str">
        <x:v>48-49</x:v>
      </x:c>
      <x:c r="B2687" t="str">
        <x:v>Transportation and Warehousing</x:v>
      </x:c>
      <x:c r="C2687" t="str">
        <x:v>41-1011</x:v>
      </x:c>
      <x:c r="D2687" t="str">
        <x:v>First-Line Supervisors of Retail Sales Workers</x:v>
      </x:c>
      <x:c r="E2687" s="22" t="n">
        <x:v>1830</x:v>
      </x:c>
      <x:c r="F2687" s="22" t="n">
        <x:v>57840</x:v>
      </x:c>
      <x:c r="G2687" s="22" t="n">
        <x:f>IF(OR(E2687="",F2687=""),"",E2687*F2687)</x:f>
        <x:v>105847200</x:v>
      </x:c>
      <x:c r="H2687" s="36" t="n">
        <x:v>0.4476</x:v>
      </x:c>
      <x:c r="I2687" s="22" t="n">
        <x:f>IF(G2687="","",IF(ISNUMBER(H2687),G2687,""))</x:f>
        <x:v>105847200</x:v>
      </x:c>
      <x:c r="J2687" s="22" t="n">
        <x:f>IF(I2687="","",I2687*H2687)</x:f>
        <x:v>47377206.72</x:v>
      </x:c>
      <x:c r="K2687" t="str">
        <x:f>IF(G2687="","MISSING OEWS",IF(ISNUMBER(H2687),"MATCHED","MISSING WHARTON"))</x:f>
        <x:v>MATCHED</x:v>
      </x:c>
    </x:row>
    <x:row r="2688">
      <x:c r="A2688" t="str">
        <x:v>48-49</x:v>
      </x:c>
      <x:c r="B2688" t="str">
        <x:v>Transportation and Warehousing</x:v>
      </x:c>
      <x:c r="C2688" t="str">
        <x:v>41-1012</x:v>
      </x:c>
      <x:c r="D2688" t="str">
        <x:v>First-Line Supervisors of Non-Retail Sales Workers</x:v>
      </x:c>
      <x:c r="E2688" s="22" t="n">
        <x:v>2210</x:v>
      </x:c>
      <x:c r="F2688" s="22" t="n">
        <x:v>96760</x:v>
      </x:c>
      <x:c r="G2688" s="22" t="n">
        <x:f>IF(OR(E2688="",F2688=""),"",E2688*F2688)</x:f>
        <x:v>213839600</x:v>
      </x:c>
      <x:c r="H2688" s="36" t="n">
        <x:v>0.4833</x:v>
      </x:c>
      <x:c r="I2688" s="22" t="n">
        <x:f>IF(G2688="","",IF(ISNUMBER(H2688),G2688,""))</x:f>
        <x:v>213839600</x:v>
      </x:c>
      <x:c r="J2688" s="22" t="n">
        <x:f>IF(I2688="","",I2688*H2688)</x:f>
        <x:v>103348678.68</x:v>
      </x:c>
      <x:c r="K2688" t="str">
        <x:f>IF(G2688="","MISSING OEWS",IF(ISNUMBER(H2688),"MATCHED","MISSING WHARTON"))</x:f>
        <x:v>MATCHED</x:v>
      </x:c>
    </x:row>
    <x:row r="2689">
      <x:c r="A2689" t="str">
        <x:v>48-49</x:v>
      </x:c>
      <x:c r="B2689" t="str">
        <x:v>Transportation and Warehousing</x:v>
      </x:c>
      <x:c r="C2689" t="str">
        <x:v>41-2011</x:v>
      </x:c>
      <x:c r="D2689" t="str">
        <x:v>Cashiers</x:v>
      </x:c>
      <x:c r="E2689" s="22" t="n">
        <x:v>2250</x:v>
      </x:c>
      <x:c r="F2689" s="22" t="n">
        <x:v>35810</x:v>
      </x:c>
      <x:c r="G2689" s="22" t="n">
        <x:f>IF(OR(E2689="",F2689=""),"",E2689*F2689)</x:f>
        <x:v>80572500</x:v>
      </x:c>
      <x:c r="H2689" s="36" t="n">
        <x:v>0.6672</x:v>
      </x:c>
      <x:c r="I2689" s="22" t="n">
        <x:f>IF(G2689="","",IF(ISNUMBER(H2689),G2689,""))</x:f>
        <x:v>80572500</x:v>
      </x:c>
      <x:c r="J2689" s="22" t="n">
        <x:f>IF(I2689="","",I2689*H2689)</x:f>
        <x:v>53757972</x:v>
      </x:c>
      <x:c r="K2689" t="str">
        <x:f>IF(G2689="","MISSING OEWS",IF(ISNUMBER(H2689),"MATCHED","MISSING WHARTON"))</x:f>
        <x:v>MATCHED</x:v>
      </x:c>
    </x:row>
    <x:row r="2690">
      <x:c r="A2690" t="str">
        <x:v>48-49</x:v>
      </x:c>
      <x:c r="B2690" t="str">
        <x:v>Transportation and Warehousing</x:v>
      </x:c>
      <x:c r="C2690" t="str">
        <x:v>41-2021</x:v>
      </x:c>
      <x:c r="D2690" t="str">
        <x:v>Counter and Rental Clerks</x:v>
      </x:c>
      <x:c r="E2690" s="22" t="n">
        <x:v>2570</x:v>
      </x:c>
      <x:c r="F2690" s="22" t="n">
        <x:v>41010</x:v>
      </x:c>
      <x:c r="G2690" s="22" t="n">
        <x:f>IF(OR(E2690="",F2690=""),"",E2690*F2690)</x:f>
        <x:v>105395700</x:v>
      </x:c>
      <x:c r="H2690" s="36" t="n">
        <x:v>0.7719</x:v>
      </x:c>
      <x:c r="I2690" s="22" t="n">
        <x:f>IF(G2690="","",IF(ISNUMBER(H2690),G2690,""))</x:f>
        <x:v>105395700</x:v>
      </x:c>
      <x:c r="J2690" s="22" t="n">
        <x:f>IF(I2690="","",I2690*H2690)</x:f>
        <x:v>81354940.83</x:v>
      </x:c>
      <x:c r="K2690" t="str">
        <x:f>IF(G2690="","MISSING OEWS",IF(ISNUMBER(H2690),"MATCHED","MISSING WHARTON"))</x:f>
        <x:v>MATCHED</x:v>
      </x:c>
    </x:row>
    <x:row r="2691">
      <x:c r="A2691" t="str">
        <x:v>48-49</x:v>
      </x:c>
      <x:c r="B2691" t="str">
        <x:v>Transportation and Warehousing</x:v>
      </x:c>
      <x:c r="C2691" t="str">
        <x:v>41-2022</x:v>
      </x:c>
      <x:c r="D2691" t="str">
        <x:v>Parts Salespersons</x:v>
      </x:c>
      <x:c r="E2691" s="22" t="n">
        <x:v>910</x:v>
      </x:c>
      <x:c r="F2691" s="22" t="n">
        <x:v>48370</x:v>
      </x:c>
      <x:c r="G2691" s="22" t="n">
        <x:f>IF(OR(E2691="",F2691=""),"",E2691*F2691)</x:f>
        <x:v>44016700</x:v>
      </x:c>
      <x:c r="H2691" s="36" t="n">
        <x:v>0.3737</x:v>
      </x:c>
      <x:c r="I2691" s="22" t="n">
        <x:f>IF(G2691="","",IF(ISNUMBER(H2691),G2691,""))</x:f>
        <x:v>44016700</x:v>
      </x:c>
      <x:c r="J2691" s="22" t="n">
        <x:f>IF(I2691="","",I2691*H2691)</x:f>
        <x:v>16449040.79</x:v>
      </x:c>
      <x:c r="K2691" t="str">
        <x:f>IF(G2691="","MISSING OEWS",IF(ISNUMBER(H2691),"MATCHED","MISSING WHARTON"))</x:f>
        <x:v>MATCHED</x:v>
      </x:c>
    </x:row>
    <x:row r="2692">
      <x:c r="A2692" t="str">
        <x:v>48-49</x:v>
      </x:c>
      <x:c r="B2692" t="str">
        <x:v>Transportation and Warehousing</x:v>
      </x:c>
      <x:c r="C2692" t="str">
        <x:v>41-2031</x:v>
      </x:c>
      <x:c r="D2692" t="str">
        <x:v>Retail Salespersons</x:v>
      </x:c>
      <x:c r="E2692" s="22" t="n">
        <x:v>10510</x:v>
      </x:c>
      <x:c r="F2692" s="22" t="n">
        <x:v>42460</x:v>
      </x:c>
      <x:c r="G2692" s="22" t="n">
        <x:f>IF(OR(E2692="",F2692=""),"",E2692*F2692)</x:f>
        <x:v>446254600</x:v>
      </x:c>
      <x:c r="H2692" s="36" t="n">
        <x:v>0.4938</x:v>
      </x:c>
      <x:c r="I2692" s="22" t="n">
        <x:f>IF(G2692="","",IF(ISNUMBER(H2692),G2692,""))</x:f>
        <x:v>446254600</x:v>
      </x:c>
      <x:c r="J2692" s="22" t="n">
        <x:f>IF(I2692="","",I2692*H2692)</x:f>
        <x:v>220360521.48000002</x:v>
      </x:c>
      <x:c r="K2692" t="str">
        <x:f>IF(G2692="","MISSING OEWS",IF(ISNUMBER(H2692),"MATCHED","MISSING WHARTON"))</x:f>
        <x:v>MATCHED</x:v>
      </x:c>
    </x:row>
    <x:row r="2693">
      <x:c r="A2693" t="str">
        <x:v>48-49</x:v>
      </x:c>
      <x:c r="B2693" t="str">
        <x:v>Transportation and Warehousing</x:v>
      </x:c>
      <x:c r="C2693" t="str">
        <x:v>41-3011</x:v>
      </x:c>
      <x:c r="D2693" t="str">
        <x:v>Advertising Sales Agents</x:v>
      </x:c>
      <x:c r="E2693" s="22" t="n">
        <x:v>320</x:v>
      </x:c>
      <x:c r="F2693" s="22" t="n">
        <x:v>133560</x:v>
      </x:c>
      <x:c r="G2693" s="22" t="n">
        <x:f>IF(OR(E2693="",F2693=""),"",E2693*F2693)</x:f>
        <x:v>42739200</x:v>
      </x:c>
      <x:c r="H2693" s="36" t="n">
        <x:v>0.6725</x:v>
      </x:c>
      <x:c r="I2693" s="22" t="n">
        <x:f>IF(G2693="","",IF(ISNUMBER(H2693),G2693,""))</x:f>
        <x:v>42739200</x:v>
      </x:c>
      <x:c r="J2693" s="22" t="n">
        <x:f>IF(I2693="","",I2693*H2693)</x:f>
        <x:v>28742112</x:v>
      </x:c>
      <x:c r="K2693" t="str">
        <x:f>IF(G2693="","MISSING OEWS",IF(ISNUMBER(H2693),"MATCHED","MISSING WHARTON"))</x:f>
        <x:v>MATCHED</x:v>
      </x:c>
    </x:row>
    <x:row r="2694">
      <x:c r="A2694" t="str">
        <x:v>48-49</x:v>
      </x:c>
      <x:c r="B2694" t="str">
        <x:v>Transportation and Warehousing</x:v>
      </x:c>
      <x:c r="C2694" t="str">
        <x:v>41-3031</x:v>
      </x:c>
      <x:c r="D2694" t="str">
        <x:v>Securities, Commodities, and Financial Services Sales Agents</x:v>
      </x:c>
      <x:c r="E2694" s="22"/>
      <x:c r="F2694" s="22" t="n">
        <x:v>151890</x:v>
      </x:c>
      <x:c r="G2694" s="22" t="str">
        <x:f>IF(OR(E2694="",F2694=""),"",E2694*F2694)</x:f>
      </x:c>
      <x:c r="H2694" s="36" t="n">
        <x:v>0.845</x:v>
      </x:c>
      <x:c r="I2694" s="22" t="str">
        <x:f>IF(G2694="","",IF(ISNUMBER(H2694),G2694,""))</x:f>
      </x:c>
      <x:c r="J2694" s="22" t="str">
        <x:f>IF(I2694="","",I2694*H2694)</x:f>
      </x:c>
      <x:c r="K2694" t="str">
        <x:f>IF(G2694="","MISSING OEWS",IF(ISNUMBER(H2694),"MATCHED","MISSING WHARTON"))</x:f>
        <x:v>MISSING OEWS</x:v>
      </x:c>
    </x:row>
    <x:row r="2695">
      <x:c r="A2695" t="str">
        <x:v>48-49</x:v>
      </x:c>
      <x:c r="B2695" t="str">
        <x:v>Transportation and Warehousing</x:v>
      </x:c>
      <x:c r="C2695" t="str">
        <x:v>41-3041</x:v>
      </x:c>
      <x:c r="D2695" t="str">
        <x:v>Travel Agents</x:v>
      </x:c>
      <x:c r="E2695" s="22" t="n">
        <x:v>2130</x:v>
      </x:c>
      <x:c r="F2695" s="22" t="n">
        <x:v>48470</x:v>
      </x:c>
      <x:c r="G2695" s="22" t="n">
        <x:f>IF(OR(E2695="",F2695=""),"",E2695*F2695)</x:f>
        <x:v>103241100</x:v>
      </x:c>
      <x:c r="H2695" s="36" t="n">
        <x:v>0.925</x:v>
      </x:c>
      <x:c r="I2695" s="22" t="n">
        <x:f>IF(G2695="","",IF(ISNUMBER(H2695),G2695,""))</x:f>
        <x:v>103241100</x:v>
      </x:c>
      <x:c r="J2695" s="22" t="n">
        <x:f>IF(I2695="","",I2695*H2695)</x:f>
        <x:v>95498017.5</x:v>
      </x:c>
      <x:c r="K2695" t="str">
        <x:f>IF(G2695="","MISSING OEWS",IF(ISNUMBER(H2695),"MATCHED","MISSING WHARTON"))</x:f>
        <x:v>MATCHED</x:v>
      </x:c>
    </x:row>
    <x:row r="2696">
      <x:c r="A2696" t="str">
        <x:v>48-49</x:v>
      </x:c>
      <x:c r="B2696" t="str">
        <x:v>Transportation and Warehousing</x:v>
      </x:c>
      <x:c r="C2696" t="str">
        <x:v>41-3091</x:v>
      </x:c>
      <x:c r="D2696" t="str">
        <x:v>Sales Representatives of Services, Except Advertising, Insurance, Financial Services, and Travel</x:v>
      </x:c>
      <x:c r="E2696" s="22" t="n">
        <x:v>58780</x:v>
      </x:c>
      <x:c r="F2696" s="22" t="n">
        <x:v>78720</x:v>
      </x:c>
      <x:c r="G2696" s="22" t="n">
        <x:f>IF(OR(E2696="",F2696=""),"",E2696*F2696)</x:f>
        <x:v>4627161600</x:v>
      </x:c>
      <x:c r="H2696" s="36" t="n">
        <x:v>0.73</x:v>
      </x:c>
      <x:c r="I2696" s="22" t="n">
        <x:f>IF(G2696="","",IF(ISNUMBER(H2696),G2696,""))</x:f>
        <x:v>4627161600</x:v>
      </x:c>
      <x:c r="J2696" s="22" t="n">
        <x:f>IF(I2696="","",I2696*H2696)</x:f>
        <x:v>3377827968</x:v>
      </x:c>
      <x:c r="K2696" t="str">
        <x:f>IF(G2696="","MISSING OEWS",IF(ISNUMBER(H2696),"MATCHED","MISSING WHARTON"))</x:f>
        <x:v>MATCHED</x:v>
      </x:c>
    </x:row>
    <x:row r="2697">
      <x:c r="A2697" t="str">
        <x:v>48-49</x:v>
      </x:c>
      <x:c r="B2697" t="str">
        <x:v>Transportation and Warehousing</x:v>
      </x:c>
      <x:c r="C2697" t="str">
        <x:v>41-4011</x:v>
      </x:c>
      <x:c r="D2697" t="str">
        <x:v>Sales Representatives, Wholesale and Manufacturing, Technical and Scientific Products</x:v>
      </x:c>
      <x:c r="E2697" s="22" t="n">
        <x:v>810</x:v>
      </x:c>
      <x:c r="F2697" s="22" t="n">
        <x:v>92630</x:v>
      </x:c>
      <x:c r="G2697" s="22" t="n">
        <x:f>IF(OR(E2697="",F2697=""),"",E2697*F2697)</x:f>
        <x:v>75030300</x:v>
      </x:c>
      <x:c r="H2697" s="36" t="n">
        <x:v>0.6463</x:v>
      </x:c>
      <x:c r="I2697" s="22" t="n">
        <x:f>IF(G2697="","",IF(ISNUMBER(H2697),G2697,""))</x:f>
        <x:v>75030300</x:v>
      </x:c>
      <x:c r="J2697" s="22" t="n">
        <x:f>IF(I2697="","",I2697*H2697)</x:f>
        <x:v>48492082.89</x:v>
      </x:c>
      <x:c r="K2697" t="str">
        <x:f>IF(G2697="","MISSING OEWS",IF(ISNUMBER(H2697),"MATCHED","MISSING WHARTON"))</x:f>
        <x:v>MATCHED</x:v>
      </x:c>
    </x:row>
    <x:row r="2698">
      <x:c r="A2698" t="str">
        <x:v>48-49</x:v>
      </x:c>
      <x:c r="B2698" t="str">
        <x:v>Transportation and Warehousing</x:v>
      </x:c>
      <x:c r="C2698" t="str">
        <x:v>41-4012</x:v>
      </x:c>
      <x:c r="D2698" t="str">
        <x:v>Sales Representatives, Wholesale and Manufacturing, Except Technical and Scientific Products</x:v>
      </x:c>
      <x:c r="E2698" s="22" t="n">
        <x:v>9800</x:v>
      </x:c>
      <x:c r="F2698" s="22" t="n">
        <x:v>68950</x:v>
      </x:c>
      <x:c r="G2698" s="22" t="n">
        <x:f>IF(OR(E2698="",F2698=""),"",E2698*F2698)</x:f>
        <x:v>675710000</x:v>
      </x:c>
      <x:c r="H2698" s="36" t="n">
        <x:v>0.5105</x:v>
      </x:c>
      <x:c r="I2698" s="22" t="n">
        <x:f>IF(G2698="","",IF(ISNUMBER(H2698),G2698,""))</x:f>
        <x:v>675710000</x:v>
      </x:c>
      <x:c r="J2698" s="22" t="n">
        <x:f>IF(I2698="","",I2698*H2698)</x:f>
        <x:v>344949954.99999994</x:v>
      </x:c>
      <x:c r="K2698" t="str">
        <x:f>IF(G2698="","MISSING OEWS",IF(ISNUMBER(H2698),"MATCHED","MISSING WHARTON"))</x:f>
        <x:v>MATCHED</x:v>
      </x:c>
    </x:row>
    <x:row r="2699">
      <x:c r="A2699" t="str">
        <x:v>48-49</x:v>
      </x:c>
      <x:c r="B2699" t="str">
        <x:v>Transportation and Warehousing</x:v>
      </x:c>
      <x:c r="C2699" t="str">
        <x:v>41-9011</x:v>
      </x:c>
      <x:c r="D2699" t="str">
        <x:v>Demonstrators and Product Promoters</x:v>
      </x:c>
      <x:c r="E2699" s="22" t="n">
        <x:v>30</x:v>
      </x:c>
      <x:c r="F2699" s="22" t="n">
        <x:v>49430</x:v>
      </x:c>
      <x:c r="G2699" s="22" t="n">
        <x:f>IF(OR(E2699="",F2699=""),"",E2699*F2699)</x:f>
        <x:v>1482900</x:v>
      </x:c>
      <x:c r="H2699" s="36" t="n">
        <x:v>0.3062</x:v>
      </x:c>
      <x:c r="I2699" s="22" t="n">
        <x:f>IF(G2699="","",IF(ISNUMBER(H2699),G2699,""))</x:f>
        <x:v>1482900</x:v>
      </x:c>
      <x:c r="J2699" s="22" t="n">
        <x:f>IF(I2699="","",I2699*H2699)</x:f>
        <x:v>454063.98000000004</x:v>
      </x:c>
      <x:c r="K2699" t="str">
        <x:f>IF(G2699="","MISSING OEWS",IF(ISNUMBER(H2699),"MATCHED","MISSING WHARTON"))</x:f>
        <x:v>MATCHED</x:v>
      </x:c>
    </x:row>
    <x:row r="2700">
      <x:c r="A2700" t="str">
        <x:v>48-49</x:v>
      </x:c>
      <x:c r="B2700" t="str">
        <x:v>Transportation and Warehousing</x:v>
      </x:c>
      <x:c r="C2700" t="str">
        <x:v>41-9022</x:v>
      </x:c>
      <x:c r="D2700" t="str">
        <x:v>Real Estate Sales Agents</x:v>
      </x:c>
      <x:c r="E2700" s="22" t="n">
        <x:v>110</x:v>
      </x:c>
      <x:c r="F2700" s="22" t="n">
        <x:v>116540</x:v>
      </x:c>
      <x:c r="G2700" s="22" t="n">
        <x:f>IF(OR(E2700="",F2700=""),"",E2700*F2700)</x:f>
        <x:v>12819400</x:v>
      </x:c>
      <x:c r="H2700" s="36" t="n">
        <x:v>0.5939</x:v>
      </x:c>
      <x:c r="I2700" s="22" t="n">
        <x:f>IF(G2700="","",IF(ISNUMBER(H2700),G2700,""))</x:f>
        <x:v>12819400</x:v>
      </x:c>
      <x:c r="J2700" s="22" t="n">
        <x:f>IF(I2700="","",I2700*H2700)</x:f>
        <x:v>7613441.66</x:v>
      </x:c>
      <x:c r="K2700" t="str">
        <x:f>IF(G2700="","MISSING OEWS",IF(ISNUMBER(H2700),"MATCHED","MISSING WHARTON"))</x:f>
        <x:v>MATCHED</x:v>
      </x:c>
    </x:row>
    <x:row r="2701">
      <x:c r="A2701" t="str">
        <x:v>48-49</x:v>
      </x:c>
      <x:c r="B2701" t="str">
        <x:v>Transportation and Warehousing</x:v>
      </x:c>
      <x:c r="C2701" t="str">
        <x:v>41-9031</x:v>
      </x:c>
      <x:c r="D2701" t="str">
        <x:v>Sales Engineers</x:v>
      </x:c>
      <x:c r="E2701" s="22" t="n">
        <x:v>300</x:v>
      </x:c>
      <x:c r="F2701" s="22" t="n">
        <x:v>107070</x:v>
      </x:c>
      <x:c r="G2701" s="22" t="n">
        <x:f>IF(OR(E2701="",F2701=""),"",E2701*F2701)</x:f>
        <x:v>32121000</x:v>
      </x:c>
      <x:c r="H2701" s="36" t="n">
        <x:v>0.518</x:v>
      </x:c>
      <x:c r="I2701" s="22" t="n">
        <x:f>IF(G2701="","",IF(ISNUMBER(H2701),G2701,""))</x:f>
        <x:v>32121000</x:v>
      </x:c>
      <x:c r="J2701" s="22" t="n">
        <x:f>IF(I2701="","",I2701*H2701)</x:f>
        <x:v>16638678</x:v>
      </x:c>
      <x:c r="K2701" t="str">
        <x:f>IF(G2701="","MISSING OEWS",IF(ISNUMBER(H2701),"MATCHED","MISSING WHARTON"))</x:f>
        <x:v>MATCHED</x:v>
      </x:c>
    </x:row>
    <x:row r="2702">
      <x:c r="A2702" t="str">
        <x:v>48-49</x:v>
      </x:c>
      <x:c r="B2702" t="str">
        <x:v>Transportation and Warehousing</x:v>
      </x:c>
      <x:c r="C2702" t="str">
        <x:v>41-9041</x:v>
      </x:c>
      <x:c r="D2702" t="str">
        <x:v>Telemarketers</x:v>
      </x:c>
      <x:c r="E2702" s="22" t="n">
        <x:v>430</x:v>
      </x:c>
      <x:c r="F2702" s="22"/>
      <x:c r="G2702" s="22" t="str">
        <x:f>IF(OR(E2702="",F2702=""),"",E2702*F2702)</x:f>
      </x:c>
      <x:c r="H2702" s="36" t="n">
        <x:v>0.9625</x:v>
      </x:c>
      <x:c r="I2702" s="22" t="str">
        <x:f>IF(G2702="","",IF(ISNUMBER(H2702),G2702,""))</x:f>
      </x:c>
      <x:c r="J2702" s="22" t="str">
        <x:f>IF(I2702="","",I2702*H2702)</x:f>
      </x:c>
      <x:c r="K2702" t="str">
        <x:f>IF(G2702="","MISSING OEWS",IF(ISNUMBER(H2702),"MATCHED","MISSING WHARTON"))</x:f>
        <x:v>MISSING OEWS</x:v>
      </x:c>
    </x:row>
    <x:row r="2703">
      <x:c r="A2703" t="str">
        <x:v>48-49</x:v>
      </x:c>
      <x:c r="B2703" t="str">
        <x:v>Transportation and Warehousing</x:v>
      </x:c>
      <x:c r="C2703" t="str">
        <x:v>41-9099</x:v>
      </x:c>
      <x:c r="D2703" t="str">
        <x:v>Sales and Related Workers, All Other</x:v>
      </x:c>
      <x:c r="E2703" s="22" t="n">
        <x:v>680</x:v>
      </x:c>
      <x:c r="F2703" s="22" t="n">
        <x:v>62240</x:v>
      </x:c>
      <x:c r="G2703" s="22" t="n">
        <x:f>IF(OR(E2703="",F2703=""),"",E2703*F2703)</x:f>
        <x:v>42323200</x:v>
      </x:c>
      <x:c r="H2703" s="36"/>
      <x:c r="I2703" s="22" t="str">
        <x:f>IF(G2703="","",IF(ISNUMBER(H2703),G2703,""))</x:f>
      </x:c>
      <x:c r="J2703" s="22" t="str">
        <x:f>IF(I2703="","",I2703*H2703)</x:f>
      </x:c>
      <x:c r="K2703" t="str">
        <x:f>IF(G2703="","MISSING OEWS",IF(ISNUMBER(H2703),"MATCHED","MISSING WHARTON"))</x:f>
        <x:v>MISSING WHARTON</x:v>
      </x:c>
    </x:row>
    <x:row r="2704">
      <x:c r="A2704" t="str">
        <x:v>48-49</x:v>
      </x:c>
      <x:c r="B2704" t="str">
        <x:v>Transportation and Warehousing</x:v>
      </x:c>
      <x:c r="C2704" t="str">
        <x:v>43-1011</x:v>
      </x:c>
      <x:c r="D2704" t="str">
        <x:v>First-Line Supervisors of Office and Administrative Support Workers</x:v>
      </x:c>
      <x:c r="E2704" s="22" t="n">
        <x:v>95970</x:v>
      </x:c>
      <x:c r="F2704" s="22" t="n">
        <x:v>78480</x:v>
      </x:c>
      <x:c r="G2704" s="22" t="n">
        <x:f>IF(OR(E2704="",F2704=""),"",E2704*F2704)</x:f>
        <x:v>7531725600</x:v>
      </x:c>
      <x:c r="H2704" s="36" t="n">
        <x:v>0.5034000000000001</x:v>
      </x:c>
      <x:c r="I2704" s="22" t="n">
        <x:f>IF(G2704="","",IF(ISNUMBER(H2704),G2704,""))</x:f>
        <x:v>7531725600</x:v>
      </x:c>
      <x:c r="J2704" s="22" t="n">
        <x:f>IF(I2704="","",I2704*H2704)</x:f>
        <x:v>3791470667.0400004</x:v>
      </x:c>
      <x:c r="K2704" t="str">
        <x:f>IF(G2704="","MISSING OEWS",IF(ISNUMBER(H2704),"MATCHED","MISSING WHARTON"))</x:f>
        <x:v>MATCHED</x:v>
      </x:c>
    </x:row>
    <x:row r="2705">
      <x:c r="A2705" t="str">
        <x:v>48-49</x:v>
      </x:c>
      <x:c r="B2705" t="str">
        <x:v>Transportation and Warehousing</x:v>
      </x:c>
      <x:c r="C2705" t="str">
        <x:v>43-2011</x:v>
      </x:c>
      <x:c r="D2705" t="str">
        <x:v>Switchboard Operators, Including Answering Service</x:v>
      </x:c>
      <x:c r="E2705" s="22" t="n">
        <x:v>140</x:v>
      </x:c>
      <x:c r="F2705" s="22" t="n">
        <x:v>38450</x:v>
      </x:c>
      <x:c r="G2705" s="22" t="n">
        <x:f>IF(OR(E2705="",F2705=""),"",E2705*F2705)</x:f>
        <x:v>5383000</x:v>
      </x:c>
      <x:c r="H2705" s="36" t="n">
        <x:v>0.7579</x:v>
      </x:c>
      <x:c r="I2705" s="22" t="n">
        <x:f>IF(G2705="","",IF(ISNUMBER(H2705),G2705,""))</x:f>
        <x:v>5383000</x:v>
      </x:c>
      <x:c r="J2705" s="22" t="n">
        <x:f>IF(I2705="","",I2705*H2705)</x:f>
        <x:v>4079775.7</x:v>
      </x:c>
      <x:c r="K2705" t="str">
        <x:f>IF(G2705="","MISSING OEWS",IF(ISNUMBER(H2705),"MATCHED","MISSING WHARTON"))</x:f>
        <x:v>MATCHED</x:v>
      </x:c>
    </x:row>
    <x:row r="2706">
      <x:c r="A2706" t="str">
        <x:v>48-49</x:v>
      </x:c>
      <x:c r="B2706" t="str">
        <x:v>Transportation and Warehousing</x:v>
      </x:c>
      <x:c r="C2706" t="str">
        <x:v>43-3011</x:v>
      </x:c>
      <x:c r="D2706" t="str">
        <x:v>Bill and Account Collectors</x:v>
      </x:c>
      <x:c r="E2706" s="22" t="n">
        <x:v>3300</x:v>
      </x:c>
      <x:c r="F2706" s="22" t="n">
        <x:v>53190</x:v>
      </x:c>
      <x:c r="G2706" s="22" t="n">
        <x:f>IF(OR(E2706="",F2706=""),"",E2706*F2706)</x:f>
        <x:v>175527000</x:v>
      </x:c>
      <x:c r="H2706" s="36" t="n">
        <x:v>0.9</x:v>
      </x:c>
      <x:c r="I2706" s="22" t="n">
        <x:f>IF(G2706="","",IF(ISNUMBER(H2706),G2706,""))</x:f>
        <x:v>175527000</x:v>
      </x:c>
      <x:c r="J2706" s="22" t="n">
        <x:f>IF(I2706="","",I2706*H2706)</x:f>
        <x:v>157974300</x:v>
      </x:c>
      <x:c r="K2706" t="str">
        <x:f>IF(G2706="","MISSING OEWS",IF(ISNUMBER(H2706),"MATCHED","MISSING WHARTON"))</x:f>
        <x:v>MATCHED</x:v>
      </x:c>
    </x:row>
    <x:row r="2707">
      <x:c r="A2707" t="str">
        <x:v>48-49</x:v>
      </x:c>
      <x:c r="B2707" t="str">
        <x:v>Transportation and Warehousing</x:v>
      </x:c>
      <x:c r="C2707" t="str">
        <x:v>43-3021</x:v>
      </x:c>
      <x:c r="D2707" t="str">
        <x:v>Billing and Posting Clerks</x:v>
      </x:c>
      <x:c r="E2707" s="22" t="n">
        <x:v>11020</x:v>
      </x:c>
      <x:c r="F2707" s="22" t="n">
        <x:v>47420</x:v>
      </x:c>
      <x:c r="G2707" s="22" t="n">
        <x:f>IF(OR(E2707="",F2707=""),"",E2707*F2707)</x:f>
        <x:v>522568400</x:v>
      </x:c>
      <x:c r="H2707" s="36" t="n">
        <x:v>0.8617</x:v>
      </x:c>
      <x:c r="I2707" s="22" t="n">
        <x:f>IF(G2707="","",IF(ISNUMBER(H2707),G2707,""))</x:f>
        <x:v>522568400</x:v>
      </x:c>
      <x:c r="J2707" s="22" t="n">
        <x:f>IF(I2707="","",I2707*H2707)</x:f>
        <x:v>450297190.28000003</x:v>
      </x:c>
      <x:c r="K2707" t="str">
        <x:f>IF(G2707="","MISSING OEWS",IF(ISNUMBER(H2707),"MATCHED","MISSING WHARTON"))</x:f>
        <x:v>MATCHED</x:v>
      </x:c>
    </x:row>
    <x:row r="2708">
      <x:c r="A2708" t="str">
        <x:v>48-49</x:v>
      </x:c>
      <x:c r="B2708" t="str">
        <x:v>Transportation and Warehousing</x:v>
      </x:c>
      <x:c r="C2708" t="str">
        <x:v>43-3031</x:v>
      </x:c>
      <x:c r="D2708" t="str">
        <x:v>Bookkeeping, Accounting, and Auditing Clerks</x:v>
      </x:c>
      <x:c r="E2708" s="22" t="n">
        <x:v>39620</x:v>
      </x:c>
      <x:c r="F2708" s="22" t="n">
        <x:v>53690</x:v>
      </x:c>
      <x:c r="G2708" s="22" t="n">
        <x:f>IF(OR(E2708="",F2708=""),"",E2708*F2708)</x:f>
        <x:v>2127197800</x:v>
      </x:c>
      <x:c r="H2708" s="36" t="n">
        <x:v>0.9517</x:v>
      </x:c>
      <x:c r="I2708" s="22" t="n">
        <x:f>IF(G2708="","",IF(ISNUMBER(H2708),G2708,""))</x:f>
        <x:v>2127197800</x:v>
      </x:c>
      <x:c r="J2708" s="22" t="n">
        <x:f>IF(I2708="","",I2708*H2708)</x:f>
        <x:v>2024454146.26</x:v>
      </x:c>
      <x:c r="K2708" t="str">
        <x:f>IF(G2708="","MISSING OEWS",IF(ISNUMBER(H2708),"MATCHED","MISSING WHARTON"))</x:f>
        <x:v>MATCHED</x:v>
      </x:c>
    </x:row>
    <x:row r="2709">
      <x:c r="A2709" t="str">
        <x:v>48-49</x:v>
      </x:c>
      <x:c r="B2709" t="str">
        <x:v>Transportation and Warehousing</x:v>
      </x:c>
      <x:c r="C2709" t="str">
        <x:v>43-3051</x:v>
      </x:c>
      <x:c r="D2709" t="str">
        <x:v>Payroll and Timekeeping Clerks</x:v>
      </x:c>
      <x:c r="E2709" s="22" t="n">
        <x:v>5410</x:v>
      </x:c>
      <x:c r="F2709" s="22" t="n">
        <x:v>56810</x:v>
      </x:c>
      <x:c r="G2709" s="22" t="n">
        <x:f>IF(OR(E2709="",F2709=""),"",E2709*F2709)</x:f>
        <x:v>307342100</x:v>
      </x:c>
      <x:c r="H2709" s="36" t="n">
        <x:v>0.9409000000000001</x:v>
      </x:c>
      <x:c r="I2709" s="22" t="n">
        <x:f>IF(G2709="","",IF(ISNUMBER(H2709),G2709,""))</x:f>
        <x:v>307342100</x:v>
      </x:c>
      <x:c r="J2709" s="22" t="n">
        <x:f>IF(I2709="","",I2709*H2709)</x:f>
        <x:v>289178181.89000005</x:v>
      </x:c>
      <x:c r="K2709" t="str">
        <x:f>IF(G2709="","MISSING OEWS",IF(ISNUMBER(H2709),"MATCHED","MISSING WHARTON"))</x:f>
        <x:v>MATCHED</x:v>
      </x:c>
    </x:row>
    <x:row r="2710">
      <x:c r="A2710" t="str">
        <x:v>48-49</x:v>
      </x:c>
      <x:c r="B2710" t="str">
        <x:v>Transportation and Warehousing</x:v>
      </x:c>
      <x:c r="C2710" t="str">
        <x:v>43-3061</x:v>
      </x:c>
      <x:c r="D2710" t="str">
        <x:v>Procurement Clerks</x:v>
      </x:c>
      <x:c r="E2710" s="22" t="n">
        <x:v>1800</x:v>
      </x:c>
      <x:c r="F2710" s="22" t="n">
        <x:v>51990</x:v>
      </x:c>
      <x:c r="G2710" s="22" t="n">
        <x:f>IF(OR(E2710="",F2710=""),"",E2710*F2710)</x:f>
        <x:v>93582000</x:v>
      </x:c>
      <x:c r="H2710" s="36" t="n">
        <x:v>0.8237000000000001</x:v>
      </x:c>
      <x:c r="I2710" s="22" t="n">
        <x:f>IF(G2710="","",IF(ISNUMBER(H2710),G2710,""))</x:f>
        <x:v>93582000</x:v>
      </x:c>
      <x:c r="J2710" s="22" t="n">
        <x:f>IF(I2710="","",I2710*H2710)</x:f>
        <x:v>77083493.4</x:v>
      </x:c>
      <x:c r="K2710" t="str">
        <x:f>IF(G2710="","MISSING OEWS",IF(ISNUMBER(H2710),"MATCHED","MISSING WHARTON"))</x:f>
        <x:v>MATCHED</x:v>
      </x:c>
    </x:row>
    <x:row r="2711">
      <x:c r="A2711" t="str">
        <x:v>48-49</x:v>
      </x:c>
      <x:c r="B2711" t="str">
        <x:v>Transportation and Warehousing</x:v>
      </x:c>
      <x:c r="C2711" t="str">
        <x:v>43-3099</x:v>
      </x:c>
      <x:c r="D2711" t="str">
        <x:v>Financial Clerks, All Other</x:v>
      </x:c>
      <x:c r="E2711" s="22" t="n">
        <x:v>260</x:v>
      </x:c>
      <x:c r="F2711" s="22" t="n">
        <x:v>55450</x:v>
      </x:c>
      <x:c r="G2711" s="22" t="n">
        <x:f>IF(OR(E2711="",F2711=""),"",E2711*F2711)</x:f>
        <x:v>14417000</x:v>
      </x:c>
      <x:c r="H2711" s="36"/>
      <x:c r="I2711" s="22" t="str">
        <x:f>IF(G2711="","",IF(ISNUMBER(H2711),G2711,""))</x:f>
      </x:c>
      <x:c r="J2711" s="22" t="str">
        <x:f>IF(I2711="","",I2711*H2711)</x:f>
      </x:c>
      <x:c r="K2711" t="str">
        <x:f>IF(G2711="","MISSING OEWS",IF(ISNUMBER(H2711),"MATCHED","MISSING WHARTON"))</x:f>
        <x:v>MISSING WHARTON</x:v>
      </x:c>
    </x:row>
    <x:row r="2712">
      <x:c r="A2712" t="str">
        <x:v>48-49</x:v>
      </x:c>
      <x:c r="B2712" t="str">
        <x:v>Transportation and Warehousing</x:v>
      </x:c>
      <x:c r="C2712" t="str">
        <x:v>43-4011</x:v>
      </x:c>
      <x:c r="D2712" t="str">
        <x:v>Brokerage Clerks</x:v>
      </x:c>
      <x:c r="E2712" s="22" t="n">
        <x:v>910</x:v>
      </x:c>
      <x:c r="F2712" s="22" t="n">
        <x:v>58280</x:v>
      </x:c>
      <x:c r="G2712" s="22" t="n">
        <x:f>IF(OR(E2712="",F2712=""),"",E2712*F2712)</x:f>
        <x:v>53034800</x:v>
      </x:c>
      <x:c r="H2712" s="36" t="n">
        <x:v>0.95</x:v>
      </x:c>
      <x:c r="I2712" s="22" t="n">
        <x:f>IF(G2712="","",IF(ISNUMBER(H2712),G2712,""))</x:f>
        <x:v>53034800</x:v>
      </x:c>
      <x:c r="J2712" s="22" t="n">
        <x:f>IF(I2712="","",I2712*H2712)</x:f>
        <x:v>50383060</x:v>
      </x:c>
      <x:c r="K2712" t="str">
        <x:f>IF(G2712="","MISSING OEWS",IF(ISNUMBER(H2712),"MATCHED","MISSING WHARTON"))</x:f>
        <x:v>MATCHED</x:v>
      </x:c>
    </x:row>
    <x:row r="2713">
      <x:c r="A2713" t="str">
        <x:v>48-49</x:v>
      </x:c>
      <x:c r="B2713" t="str">
        <x:v>Transportation and Warehousing</x:v>
      </x:c>
      <x:c r="C2713" t="str">
        <x:v>43-4021</x:v>
      </x:c>
      <x:c r="D2713" t="str">
        <x:v>Correspondence Clerks</x:v>
      </x:c>
      <x:c r="E2713" s="22" t="n">
        <x:v>50</x:v>
      </x:c>
      <x:c r="F2713" s="22" t="n">
        <x:v>60570</x:v>
      </x:c>
      <x:c r="G2713" s="22" t="n">
        <x:f>IF(OR(E2713="",F2713=""),"",E2713*F2713)</x:f>
        <x:v>3028500</x:v>
      </x:c>
      <x:c r="H2713" s="36" t="n">
        <x:v>0.85</x:v>
      </x:c>
      <x:c r="I2713" s="22" t="n">
        <x:f>IF(G2713="","",IF(ISNUMBER(H2713),G2713,""))</x:f>
        <x:v>3028500</x:v>
      </x:c>
      <x:c r="J2713" s="22" t="n">
        <x:f>IF(I2713="","",I2713*H2713)</x:f>
        <x:v>2574225</x:v>
      </x:c>
      <x:c r="K2713" t="str">
        <x:f>IF(G2713="","MISSING OEWS",IF(ISNUMBER(H2713),"MATCHED","MISSING WHARTON"))</x:f>
        <x:v>MATCHED</x:v>
      </x:c>
    </x:row>
    <x:row r="2714">
      <x:c r="A2714" t="str">
        <x:v>48-49</x:v>
      </x:c>
      <x:c r="B2714" t="str">
        <x:v>Transportation and Warehousing</x:v>
      </x:c>
      <x:c r="C2714" t="str">
        <x:v>43-4041</x:v>
      </x:c>
      <x:c r="D2714" t="str">
        <x:v>Credit Authorizers, Checkers, and Clerks</x:v>
      </x:c>
      <x:c r="E2714" s="22" t="n">
        <x:v>120</x:v>
      </x:c>
      <x:c r="F2714" s="22" t="n">
        <x:v>55000</x:v>
      </x:c>
      <x:c r="G2714" s="22" t="n">
        <x:f>IF(OR(E2714="",F2714=""),"",E2714*F2714)</x:f>
        <x:v>6600000</x:v>
      </x:c>
      <x:c r="H2714" s="36" t="n">
        <x:v>0.9469</x:v>
      </x:c>
      <x:c r="I2714" s="22" t="n">
        <x:f>IF(G2714="","",IF(ISNUMBER(H2714),G2714,""))</x:f>
        <x:v>6600000</x:v>
      </x:c>
      <x:c r="J2714" s="22" t="n">
        <x:f>IF(I2714="","",I2714*H2714)</x:f>
        <x:v>6249540</x:v>
      </x:c>
      <x:c r="K2714" t="str">
        <x:f>IF(G2714="","MISSING OEWS",IF(ISNUMBER(H2714),"MATCHED","MISSING WHARTON"))</x:f>
        <x:v>MATCHED</x:v>
      </x:c>
    </x:row>
    <x:row r="2715">
      <x:c r="A2715" t="str">
        <x:v>48-49</x:v>
      </x:c>
      <x:c r="B2715" t="str">
        <x:v>Transportation and Warehousing</x:v>
      </x:c>
      <x:c r="C2715" t="str">
        <x:v>43-4051</x:v>
      </x:c>
      <x:c r="D2715" t="str">
        <x:v>Customer Service Representatives</x:v>
      </x:c>
      <x:c r="E2715" s="22" t="n">
        <x:v>99450</x:v>
      </x:c>
      <x:c r="F2715" s="22" t="n">
        <x:v>48500</x:v>
      </x:c>
      <x:c r="G2715" s="22" t="n">
        <x:f>IF(OR(E2715="",F2715=""),"",E2715*F2715)</x:f>
        <x:v>4823325000</x:v>
      </x:c>
      <x:c r="H2715" s="36" t="n">
        <x:v>0.82</x:v>
      </x:c>
      <x:c r="I2715" s="22" t="n">
        <x:f>IF(G2715="","",IF(ISNUMBER(H2715),G2715,""))</x:f>
        <x:v>4823325000</x:v>
      </x:c>
      <x:c r="J2715" s="22" t="n">
        <x:f>IF(I2715="","",I2715*H2715)</x:f>
        <x:v>3955126500</x:v>
      </x:c>
      <x:c r="K2715" t="str">
        <x:f>IF(G2715="","MISSING OEWS",IF(ISNUMBER(H2715),"MATCHED","MISSING WHARTON"))</x:f>
        <x:v>MATCHED</x:v>
      </x:c>
    </x:row>
    <x:row r="2716">
      <x:c r="A2716" t="str">
        <x:v>48-49</x:v>
      </x:c>
      <x:c r="B2716" t="str">
        <x:v>Transportation and Warehousing</x:v>
      </x:c>
      <x:c r="C2716" t="str">
        <x:v>43-4061</x:v>
      </x:c>
      <x:c r="D2716" t="str">
        <x:v>Eligibility Interviewers, Government Programs</x:v>
      </x:c>
      <x:c r="E2716" s="22"/>
      <x:c r="F2716" s="22" t="n">
        <x:v>41540</x:v>
      </x:c>
      <x:c r="G2716" s="22" t="str">
        <x:f>IF(OR(E2716="",F2716=""),"",E2716*F2716)</x:f>
      </x:c>
      <x:c r="H2716" s="36" t="n">
        <x:v>0.7912</x:v>
      </x:c>
      <x:c r="I2716" s="22" t="str">
        <x:f>IF(G2716="","",IF(ISNUMBER(H2716),G2716,""))</x:f>
      </x:c>
      <x:c r="J2716" s="22" t="str">
        <x:f>IF(I2716="","",I2716*H2716)</x:f>
      </x:c>
      <x:c r="K2716" t="str">
        <x:f>IF(G2716="","MISSING OEWS",IF(ISNUMBER(H2716),"MATCHED","MISSING WHARTON"))</x:f>
        <x:v>MISSING OEWS</x:v>
      </x:c>
    </x:row>
    <x:row r="2717">
      <x:c r="A2717" t="str">
        <x:v>48-49</x:v>
      </x:c>
      <x:c r="B2717" t="str">
        <x:v>Transportation and Warehousing</x:v>
      </x:c>
      <x:c r="C2717" t="str">
        <x:v>43-4071</x:v>
      </x:c>
      <x:c r="D2717" t="str">
        <x:v>File Clerks</x:v>
      </x:c>
      <x:c r="E2717" s="22" t="n">
        <x:v>2600</x:v>
      </x:c>
      <x:c r="F2717" s="22" t="n">
        <x:v>45060</x:v>
      </x:c>
      <x:c r="G2717" s="22" t="n">
        <x:f>IF(OR(E2717="",F2717=""),"",E2717*F2717)</x:f>
        <x:v>117156000</x:v>
      </x:c>
      <x:c r="H2717" s="36" t="n">
        <x:v>0.7526</x:v>
      </x:c>
      <x:c r="I2717" s="22" t="n">
        <x:f>IF(G2717="","",IF(ISNUMBER(H2717),G2717,""))</x:f>
        <x:v>117156000</x:v>
      </x:c>
      <x:c r="J2717" s="22" t="n">
        <x:f>IF(I2717="","",I2717*H2717)</x:f>
        <x:v>88171605.60000001</x:v>
      </x:c>
      <x:c r="K2717" t="str">
        <x:f>IF(G2717="","MISSING OEWS",IF(ISNUMBER(H2717),"MATCHED","MISSING WHARTON"))</x:f>
        <x:v>MATCHED</x:v>
      </x:c>
    </x:row>
    <x:row r="2718">
      <x:c r="A2718" t="str">
        <x:v>48-49</x:v>
      </x:c>
      <x:c r="B2718" t="str">
        <x:v>Transportation and Warehousing</x:v>
      </x:c>
      <x:c r="C2718" t="str">
        <x:v>43-4081</x:v>
      </x:c>
      <x:c r="D2718" t="str">
        <x:v>Hotel, Motel, and Resort Desk Clerks</x:v>
      </x:c>
      <x:c r="E2718" s="22" t="n">
        <x:v>90</x:v>
      </x:c>
      <x:c r="F2718" s="22" t="n">
        <x:v>42630</x:v>
      </x:c>
      <x:c r="G2718" s="22" t="n">
        <x:f>IF(OR(E2718="",F2718=""),"",E2718*F2718)</x:f>
        <x:v>3836700</x:v>
      </x:c>
      <x:c r="H2718" s="36" t="n">
        <x:v>0.665</x:v>
      </x:c>
      <x:c r="I2718" s="22" t="n">
        <x:f>IF(G2718="","",IF(ISNUMBER(H2718),G2718,""))</x:f>
        <x:v>3836700</x:v>
      </x:c>
      <x:c r="J2718" s="22" t="n">
        <x:f>IF(I2718="","",I2718*H2718)</x:f>
        <x:v>2551405.5</x:v>
      </x:c>
      <x:c r="K2718" t="str">
        <x:f>IF(G2718="","MISSING OEWS",IF(ISNUMBER(H2718),"MATCHED","MISSING WHARTON"))</x:f>
        <x:v>MATCHED</x:v>
      </x:c>
    </x:row>
    <x:row r="2719">
      <x:c r="A2719" t="str">
        <x:v>48-49</x:v>
      </x:c>
      <x:c r="B2719" t="str">
        <x:v>Transportation and Warehousing</x:v>
      </x:c>
      <x:c r="C2719" t="str">
        <x:v>43-4111</x:v>
      </x:c>
      <x:c r="D2719" t="str">
        <x:v>Interviewers, Except Eligibility and Loan</x:v>
      </x:c>
      <x:c r="E2719" s="22"/>
      <x:c r="F2719" s="22" t="n">
        <x:v>61890</x:v>
      </x:c>
      <x:c r="G2719" s="22" t="str">
        <x:f>IF(OR(E2719="",F2719=""),"",E2719*F2719)</x:f>
      </x:c>
      <x:c r="H2719" s="36" t="n">
        <x:v>0.7088</x:v>
      </x:c>
      <x:c r="I2719" s="22" t="str">
        <x:f>IF(G2719="","",IF(ISNUMBER(H2719),G2719,""))</x:f>
      </x:c>
      <x:c r="J2719" s="22" t="str">
        <x:f>IF(I2719="","",I2719*H2719)</x:f>
      </x:c>
      <x:c r="K2719" t="str">
        <x:f>IF(G2719="","MISSING OEWS",IF(ISNUMBER(H2719),"MATCHED","MISSING WHARTON"))</x:f>
        <x:v>MISSING OEWS</x:v>
      </x:c>
    </x:row>
    <x:row r="2720">
      <x:c r="A2720" t="str">
        <x:v>48-49</x:v>
      </x:c>
      <x:c r="B2720" t="str">
        <x:v>Transportation and Warehousing</x:v>
      </x:c>
      <x:c r="C2720" t="str">
        <x:v>43-4151</x:v>
      </x:c>
      <x:c r="D2720" t="str">
        <x:v>Order Clerks</x:v>
      </x:c>
      <x:c r="E2720" s="22" t="n">
        <x:v>5450</x:v>
      </x:c>
      <x:c r="F2720" s="22" t="n">
        <x:v>46330</x:v>
      </x:c>
      <x:c r="G2720" s="22" t="n">
        <x:f>IF(OR(E2720="",F2720=""),"",E2720*F2720)</x:f>
        <x:v>252498500</x:v>
      </x:c>
      <x:c r="H2720" s="36" t="n">
        <x:v>0.9553</x:v>
      </x:c>
      <x:c r="I2720" s="22" t="n">
        <x:f>IF(G2720="","",IF(ISNUMBER(H2720),G2720,""))</x:f>
        <x:v>252498500</x:v>
      </x:c>
      <x:c r="J2720" s="22" t="n">
        <x:f>IF(I2720="","",I2720*H2720)</x:f>
        <x:v>241211817.05</x:v>
      </x:c>
      <x:c r="K2720" t="str">
        <x:f>IF(G2720="","MISSING OEWS",IF(ISNUMBER(H2720),"MATCHED","MISSING WHARTON"))</x:f>
        <x:v>MATCHED</x:v>
      </x:c>
    </x:row>
    <x:row r="2721">
      <x:c r="A2721" t="str">
        <x:v>48-49</x:v>
      </x:c>
      <x:c r="B2721" t="str">
        <x:v>Transportation and Warehousing</x:v>
      </x:c>
      <x:c r="C2721" t="str">
        <x:v>43-4161</x:v>
      </x:c>
      <x:c r="D2721" t="str">
        <x:v>Human Resources Assistants, Except Payroll and Timekeeping</x:v>
      </x:c>
      <x:c r="E2721" s="22" t="n">
        <x:v>4980</x:v>
      </x:c>
      <x:c r="F2721" s="22" t="n">
        <x:v>54090</x:v>
      </x:c>
      <x:c r="G2721" s="22" t="n">
        <x:f>IF(OR(E2721="",F2721=""),"",E2721*F2721)</x:f>
        <x:v>269368200</x:v>
      </x:c>
      <x:c r="H2721" s="36" t="n">
        <x:v>0.8342</x:v>
      </x:c>
      <x:c r="I2721" s="22" t="n">
        <x:f>IF(G2721="","",IF(ISNUMBER(H2721),G2721,""))</x:f>
        <x:v>269368200</x:v>
      </x:c>
      <x:c r="J2721" s="22" t="n">
        <x:f>IF(I2721="","",I2721*H2721)</x:f>
        <x:v>224706952.44000003</x:v>
      </x:c>
      <x:c r="K2721" t="str">
        <x:f>IF(G2721="","MISSING OEWS",IF(ISNUMBER(H2721),"MATCHED","MISSING WHARTON"))</x:f>
        <x:v>MATCHED</x:v>
      </x:c>
    </x:row>
    <x:row r="2722">
      <x:c r="A2722" t="str">
        <x:v>48-49</x:v>
      </x:c>
      <x:c r="B2722" t="str">
        <x:v>Transportation and Warehousing</x:v>
      </x:c>
      <x:c r="C2722" t="str">
        <x:v>43-4171</x:v>
      </x:c>
      <x:c r="D2722" t="str">
        <x:v>Receptionists and Information Clerks</x:v>
      </x:c>
      <x:c r="E2722" s="22" t="n">
        <x:v>4440</x:v>
      </x:c>
      <x:c r="F2722" s="22" t="n">
        <x:v>42230</x:v>
      </x:c>
      <x:c r="G2722" s="22" t="n">
        <x:f>IF(OR(E2722="",F2722=""),"",E2722*F2722)</x:f>
        <x:v>187501200</x:v>
      </x:c>
      <x:c r="H2722" s="36" t="n">
        <x:v>0.7368000000000001</x:v>
      </x:c>
      <x:c r="I2722" s="22" t="n">
        <x:f>IF(G2722="","",IF(ISNUMBER(H2722),G2722,""))</x:f>
        <x:v>187501200</x:v>
      </x:c>
      <x:c r="J2722" s="22" t="n">
        <x:f>IF(I2722="","",I2722*H2722)</x:f>
        <x:v>138150884.16000003</x:v>
      </x:c>
      <x:c r="K2722" t="str">
        <x:f>IF(G2722="","MISSING OEWS",IF(ISNUMBER(H2722),"MATCHED","MISSING WHARTON"))</x:f>
        <x:v>MATCHED</x:v>
      </x:c>
    </x:row>
    <x:row r="2723">
      <x:c r="A2723" t="str">
        <x:v>48-49</x:v>
      </x:c>
      <x:c r="B2723" t="str">
        <x:v>Transportation and Warehousing</x:v>
      </x:c>
      <x:c r="C2723" t="str">
        <x:v>43-4181</x:v>
      </x:c>
      <x:c r="D2723" t="str">
        <x:v>Reservation and Transportation Ticket Agents and Travel Clerks</x:v>
      </x:c>
      <x:c r="E2723" s="22" t="n">
        <x:v>92920</x:v>
      </x:c>
      <x:c r="F2723" s="22" t="n">
        <x:v>50280</x:v>
      </x:c>
      <x:c r="G2723" s="22" t="n">
        <x:f>IF(OR(E2723="",F2723=""),"",E2723*F2723)</x:f>
        <x:v>4672017600</x:v>
      </x:c>
      <x:c r="H2723" s="36" t="n">
        <x:v>0.7714</x:v>
      </x:c>
      <x:c r="I2723" s="22" t="n">
        <x:f>IF(G2723="","",IF(ISNUMBER(H2723),G2723,""))</x:f>
        <x:v>4672017600</x:v>
      </x:c>
      <x:c r="J2723" s="22" t="n">
        <x:f>IF(I2723="","",I2723*H2723)</x:f>
        <x:v>3603994376.64</x:v>
      </x:c>
      <x:c r="K2723" t="str">
        <x:f>IF(G2723="","MISSING OEWS",IF(ISNUMBER(H2723),"MATCHED","MISSING WHARTON"))</x:f>
        <x:v>MATCHED</x:v>
      </x:c>
    </x:row>
    <x:row r="2724">
      <x:c r="A2724" t="str">
        <x:v>48-49</x:v>
      </x:c>
      <x:c r="B2724" t="str">
        <x:v>Transportation and Warehousing</x:v>
      </x:c>
      <x:c r="C2724" t="str">
        <x:v>43-4199</x:v>
      </x:c>
      <x:c r="D2724" t="str">
        <x:v>Information and Record Clerks, All Other</x:v>
      </x:c>
      <x:c r="E2724" s="22" t="n">
        <x:v>2040</x:v>
      </x:c>
      <x:c r="F2724" s="22" t="n">
        <x:v>62120</x:v>
      </x:c>
      <x:c r="G2724" s="22" t="n">
        <x:f>IF(OR(E2724="",F2724=""),"",E2724*F2724)</x:f>
        <x:v>126724800</x:v>
      </x:c>
      <x:c r="H2724" s="36"/>
      <x:c r="I2724" s="22" t="str">
        <x:f>IF(G2724="","",IF(ISNUMBER(H2724),G2724,""))</x:f>
      </x:c>
      <x:c r="J2724" s="22" t="str">
        <x:f>IF(I2724="","",I2724*H2724)</x:f>
      </x:c>
      <x:c r="K2724" t="str">
        <x:f>IF(G2724="","MISSING OEWS",IF(ISNUMBER(H2724),"MATCHED","MISSING WHARTON"))</x:f>
        <x:v>MISSING WHARTON</x:v>
      </x:c>
    </x:row>
    <x:row r="2725">
      <x:c r="A2725" t="str">
        <x:v>48-49</x:v>
      </x:c>
      <x:c r="B2725" t="str">
        <x:v>Transportation and Warehousing</x:v>
      </x:c>
      <x:c r="C2725" t="str">
        <x:v>43-5011</x:v>
      </x:c>
      <x:c r="D2725" t="str">
        <x:v>Cargo and Freight Agents</x:v>
      </x:c>
      <x:c r="E2725" s="22" t="n">
        <x:v>89580</x:v>
      </x:c>
      <x:c r="F2725" s="22" t="n">
        <x:v>57210</x:v>
      </x:c>
      <x:c r="G2725" s="22" t="n">
        <x:f>IF(OR(E2725="",F2725=""),"",E2725*F2725)</x:f>
        <x:v>5124871800</x:v>
      </x:c>
      <x:c r="H2725" s="36" t="n">
        <x:v>0.6384000000000001</x:v>
      </x:c>
      <x:c r="I2725" s="22" t="n">
        <x:f>IF(G2725="","",IF(ISNUMBER(H2725),G2725,""))</x:f>
        <x:v>5124871800</x:v>
      </x:c>
      <x:c r="J2725" s="22" t="n">
        <x:f>IF(I2725="","",I2725*H2725)</x:f>
        <x:v>3271718157.1200004</x:v>
      </x:c>
      <x:c r="K2725" t="str">
        <x:f>IF(G2725="","MISSING OEWS",IF(ISNUMBER(H2725),"MATCHED","MISSING WHARTON"))</x:f>
        <x:v>MATCHED</x:v>
      </x:c>
    </x:row>
    <x:row r="2726">
      <x:c r="A2726" t="str">
        <x:v>48-49</x:v>
      </x:c>
      <x:c r="B2726" t="str">
        <x:v>Transportation and Warehousing</x:v>
      </x:c>
      <x:c r="C2726" t="str">
        <x:v>43-5021</x:v>
      </x:c>
      <x:c r="D2726" t="str">
        <x:v>Couriers and Messengers</x:v>
      </x:c>
      <x:c r="E2726" s="22" t="n">
        <x:v>20070</x:v>
      </x:c>
      <x:c r="F2726" s="22" t="n">
        <x:v>40930</x:v>
      </x:c>
      <x:c r="G2726" s="22" t="n">
        <x:f>IF(OR(E2726="",F2726=""),"",E2726*F2726)</x:f>
        <x:v>821465100</x:v>
      </x:c>
      <x:c r="H2726" s="36" t="n">
        <x:v>0.2235</x:v>
      </x:c>
      <x:c r="I2726" s="22" t="n">
        <x:f>IF(G2726="","",IF(ISNUMBER(H2726),G2726,""))</x:f>
        <x:v>821465100</x:v>
      </x:c>
      <x:c r="J2726" s="22" t="n">
        <x:f>IF(I2726="","",I2726*H2726)</x:f>
        <x:v>183597449.85</x:v>
      </x:c>
      <x:c r="K2726" t="str">
        <x:f>IF(G2726="","MISSING OEWS",IF(ISNUMBER(H2726),"MATCHED","MISSING WHARTON"))</x:f>
        <x:v>MATCHED</x:v>
      </x:c>
    </x:row>
    <x:row r="2727">
      <x:c r="A2727" t="str">
        <x:v>48-49</x:v>
      </x:c>
      <x:c r="B2727" t="str">
        <x:v>Transportation and Warehousing</x:v>
      </x:c>
      <x:c r="C2727" t="str">
        <x:v>43-5032</x:v>
      </x:c>
      <x:c r="D2727" t="str">
        <x:v>Dispatchers, Except Police, Fire, and Ambulance</x:v>
      </x:c>
      <x:c r="E2727" s="22" t="n">
        <x:v>85220</x:v>
      </x:c>
      <x:c r="F2727" s="22" t="n">
        <x:v>54740</x:v>
      </x:c>
      <x:c r="G2727" s="22" t="n">
        <x:f>IF(OR(E2727="",F2727=""),"",E2727*F2727)</x:f>
        <x:v>4664942800</x:v>
      </x:c>
      <x:c r="H2727" s="36" t="n">
        <x:v>0.8192</x:v>
      </x:c>
      <x:c r="I2727" s="22" t="n">
        <x:f>IF(G2727="","",IF(ISNUMBER(H2727),G2727,""))</x:f>
        <x:v>4664942800</x:v>
      </x:c>
      <x:c r="J2727" s="22" t="n">
        <x:f>IF(I2727="","",I2727*H2727)</x:f>
        <x:v>3821521141.76</x:v>
      </x:c>
      <x:c r="K2727" t="str">
        <x:f>IF(G2727="","MISSING OEWS",IF(ISNUMBER(H2727),"MATCHED","MISSING WHARTON"))</x:f>
        <x:v>MATCHED</x:v>
      </x:c>
    </x:row>
    <x:row r="2728">
      <x:c r="A2728" t="str">
        <x:v>48-49</x:v>
      </x:c>
      <x:c r="B2728" t="str">
        <x:v>Transportation and Warehousing</x:v>
      </x:c>
      <x:c r="C2728" t="str">
        <x:v>43-5051</x:v>
      </x:c>
      <x:c r="D2728" t="str">
        <x:v>Postal Service Clerks</x:v>
      </x:c>
      <x:c r="E2728" s="22" t="n">
        <x:v>73720</x:v>
      </x:c>
      <x:c r="F2728" s="22" t="n">
        <x:v>61860</x:v>
      </x:c>
      <x:c r="G2728" s="22" t="n">
        <x:f>IF(OR(E2728="",F2728=""),"",E2728*F2728)</x:f>
        <x:v>4560319200</x:v>
      </x:c>
      <x:c r="H2728" s="36" t="n">
        <x:v>0.5071</x:v>
      </x:c>
      <x:c r="I2728" s="22" t="n">
        <x:f>IF(G2728="","",IF(ISNUMBER(H2728),G2728,""))</x:f>
        <x:v>4560319200</x:v>
      </x:c>
      <x:c r="J2728" s="22" t="n">
        <x:f>IF(I2728="","",I2728*H2728)</x:f>
        <x:v>2312537866.32</x:v>
      </x:c>
      <x:c r="K2728" t="str">
        <x:f>IF(G2728="","MISSING OEWS",IF(ISNUMBER(H2728),"MATCHED","MISSING WHARTON"))</x:f>
        <x:v>MATCHED</x:v>
      </x:c>
    </x:row>
    <x:row r="2729">
      <x:c r="A2729" t="str">
        <x:v>48-49</x:v>
      </x:c>
      <x:c r="B2729" t="str">
        <x:v>Transportation and Warehousing</x:v>
      </x:c>
      <x:c r="C2729" t="str">
        <x:v>43-5052</x:v>
      </x:c>
      <x:c r="D2729" t="str">
        <x:v>Postal Service Mail Carriers</x:v>
      </x:c>
      <x:c r="E2729" s="22" t="n">
        <x:v>328820</x:v>
      </x:c>
      <x:c r="F2729" s="22" t="n">
        <x:v>62540</x:v>
      </x:c>
      <x:c r="G2729" s="22" t="n">
        <x:f>IF(OR(E2729="",F2729=""),"",E2729*F2729)</x:f>
        <x:v>20564402800</x:v>
      </x:c>
      <x:c r="H2729" s="36" t="n">
        <x:v>0.3909</x:v>
      </x:c>
      <x:c r="I2729" s="22" t="n">
        <x:f>IF(G2729="","",IF(ISNUMBER(H2729),G2729,""))</x:f>
        <x:v>20564402800</x:v>
      </x:c>
      <x:c r="J2729" s="22" t="n">
        <x:f>IF(I2729="","",I2729*H2729)</x:f>
        <x:v>8038625054.52</x:v>
      </x:c>
      <x:c r="K2729" t="str">
        <x:f>IF(G2729="","MISSING OEWS",IF(ISNUMBER(H2729),"MATCHED","MISSING WHARTON"))</x:f>
        <x:v>MATCHED</x:v>
      </x:c>
    </x:row>
    <x:row r="2730">
      <x:c r="A2730" t="str">
        <x:v>48-49</x:v>
      </x:c>
      <x:c r="B2730" t="str">
        <x:v>Transportation and Warehousing</x:v>
      </x:c>
      <x:c r="C2730" t="str">
        <x:v>43-5053</x:v>
      </x:c>
      <x:c r="D2730" t="str">
        <x:v>Postal Service Mail Sorters, Processors, and Processing Machine Operators</x:v>
      </x:c>
      <x:c r="E2730" s="22" t="n">
        <x:v>105200</x:v>
      </x:c>
      <x:c r="F2730" s="22" t="n">
        <x:v>59430</x:v>
      </x:c>
      <x:c r="G2730" s="22" t="n">
        <x:f>IF(OR(E2730="",F2730=""),"",E2730*F2730)</x:f>
        <x:v>6252036000</x:v>
      </x:c>
      <x:c r="H2730" s="36" t="n">
        <x:v>0.27940000000000004</x:v>
      </x:c>
      <x:c r="I2730" s="22" t="n">
        <x:f>IF(G2730="","",IF(ISNUMBER(H2730),G2730,""))</x:f>
        <x:v>6252036000</x:v>
      </x:c>
      <x:c r="J2730" s="22" t="n">
        <x:f>IF(I2730="","",I2730*H2730)</x:f>
        <x:v>1746818858.4000003</x:v>
      </x:c>
      <x:c r="K2730" t="str">
        <x:f>IF(G2730="","MISSING OEWS",IF(ISNUMBER(H2730),"MATCHED","MISSING WHARTON"))</x:f>
        <x:v>MATCHED</x:v>
      </x:c>
    </x:row>
    <x:row r="2731">
      <x:c r="A2731" t="str">
        <x:v>48-49</x:v>
      </x:c>
      <x:c r="B2731" t="str">
        <x:v>Transportation and Warehousing</x:v>
      </x:c>
      <x:c r="C2731" t="str">
        <x:v>43-5061</x:v>
      </x:c>
      <x:c r="D2731" t="str">
        <x:v>Production, Planning, and Expediting Clerks</x:v>
      </x:c>
      <x:c r="E2731" s="22" t="n">
        <x:v>37360</x:v>
      </x:c>
      <x:c r="F2731" s="22" t="n">
        <x:v>59320</x:v>
      </x:c>
      <x:c r="G2731" s="22" t="n">
        <x:f>IF(OR(E2731="",F2731=""),"",E2731*F2731)</x:f>
        <x:v>2216195200</x:v>
      </x:c>
      <x:c r="H2731" s="36" t="n">
        <x:v>0.7794</x:v>
      </x:c>
      <x:c r="I2731" s="22" t="n">
        <x:f>IF(G2731="","",IF(ISNUMBER(H2731),G2731,""))</x:f>
        <x:v>2216195200</x:v>
      </x:c>
      <x:c r="J2731" s="22" t="n">
        <x:f>IF(I2731="","",I2731*H2731)</x:f>
        <x:v>1727302538.8799999</x:v>
      </x:c>
      <x:c r="K2731" t="str">
        <x:f>IF(G2731="","MISSING OEWS",IF(ISNUMBER(H2731),"MATCHED","MISSING WHARTON"))</x:f>
        <x:v>MATCHED</x:v>
      </x:c>
    </x:row>
    <x:row r="2732">
      <x:c r="A2732" t="str">
        <x:v>48-49</x:v>
      </x:c>
      <x:c r="B2732" t="str">
        <x:v>Transportation and Warehousing</x:v>
      </x:c>
      <x:c r="C2732" t="str">
        <x:v>43-5071</x:v>
      </x:c>
      <x:c r="D2732" t="str">
        <x:v>Shipping, Receiving, and Inventory Clerks</x:v>
      </x:c>
      <x:c r="E2732" s="22" t="n">
        <x:v>133660</x:v>
      </x:c>
      <x:c r="F2732" s="22" t="n">
        <x:v>49310</x:v>
      </x:c>
      <x:c r="G2732" s="22" t="n">
        <x:f>IF(OR(E2732="",F2732=""),"",E2732*F2732)</x:f>
        <x:v>6590774600</x:v>
      </x:c>
      <x:c r="H2732" s="36" t="n">
        <x:v>0.6455</x:v>
      </x:c>
      <x:c r="I2732" s="22" t="n">
        <x:f>IF(G2732="","",IF(ISNUMBER(H2732),G2732,""))</x:f>
        <x:v>6590774600</x:v>
      </x:c>
      <x:c r="J2732" s="22" t="n">
        <x:f>IF(I2732="","",I2732*H2732)</x:f>
        <x:v>4254345004.2999997</x:v>
      </x:c>
      <x:c r="K2732" t="str">
        <x:f>IF(G2732="","MISSING OEWS",IF(ISNUMBER(H2732),"MATCHED","MISSING WHARTON"))</x:f>
        <x:v>MATCHED</x:v>
      </x:c>
    </x:row>
    <x:row r="2733">
      <x:c r="A2733" t="str">
        <x:v>48-49</x:v>
      </x:c>
      <x:c r="B2733" t="str">
        <x:v>Transportation and Warehousing</x:v>
      </x:c>
      <x:c r="C2733" t="str">
        <x:v>43-5111</x:v>
      </x:c>
      <x:c r="D2733" t="str">
        <x:v>Weighers, Measurers, Checkers, and Samplers, Recordkeeping</x:v>
      </x:c>
      <x:c r="E2733" s="22" t="n">
        <x:v>15620</x:v>
      </x:c>
      <x:c r="F2733" s="22" t="n">
        <x:v>52910</x:v>
      </x:c>
      <x:c r="G2733" s="22" t="n">
        <x:f>IF(OR(E2733="",F2733=""),"",E2733*F2733)</x:f>
        <x:v>826454200</x:v>
      </x:c>
      <x:c r="H2733" s="36" t="n">
        <x:v>0.2932</x:v>
      </x:c>
      <x:c r="I2733" s="22" t="n">
        <x:f>IF(G2733="","",IF(ISNUMBER(H2733),G2733,""))</x:f>
        <x:v>826454200</x:v>
      </x:c>
      <x:c r="J2733" s="22" t="n">
        <x:f>IF(I2733="","",I2733*H2733)</x:f>
        <x:v>242316371.44000003</x:v>
      </x:c>
      <x:c r="K2733" t="str">
        <x:f>IF(G2733="","MISSING OEWS",IF(ISNUMBER(H2733),"MATCHED","MISSING WHARTON"))</x:f>
        <x:v>MATCHED</x:v>
      </x:c>
    </x:row>
    <x:row r="2734">
      <x:c r="A2734" t="str">
        <x:v>48-49</x:v>
      </x:c>
      <x:c r="B2734" t="str">
        <x:v>Transportation and Warehousing</x:v>
      </x:c>
      <x:c r="C2734" t="str">
        <x:v>43-6011</x:v>
      </x:c>
      <x:c r="D2734" t="str">
        <x:v>Executive Secretaries and Executive Administrative Assistants</x:v>
      </x:c>
      <x:c r="E2734" s="22" t="n">
        <x:v>4780</x:v>
      </x:c>
      <x:c r="F2734" s="22" t="n">
        <x:v>76800</x:v>
      </x:c>
      <x:c r="G2734" s="22" t="n">
        <x:f>IF(OR(E2734="",F2734=""),"",E2734*F2734)</x:f>
        <x:v>367104000</x:v>
      </x:c>
      <x:c r="H2734" s="36" t="n">
        <x:v>0.7955</x:v>
      </x:c>
      <x:c r="I2734" s="22" t="n">
        <x:f>IF(G2734="","",IF(ISNUMBER(H2734),G2734,""))</x:f>
        <x:v>367104000</x:v>
      </x:c>
      <x:c r="J2734" s="22" t="n">
        <x:f>IF(I2734="","",I2734*H2734)</x:f>
        <x:v>292031232</x:v>
      </x:c>
      <x:c r="K2734" t="str">
        <x:f>IF(G2734="","MISSING OEWS",IF(ISNUMBER(H2734),"MATCHED","MISSING WHARTON"))</x:f>
        <x:v>MATCHED</x:v>
      </x:c>
    </x:row>
    <x:row r="2735">
      <x:c r="A2735" t="str">
        <x:v>48-49</x:v>
      </x:c>
      <x:c r="B2735" t="str">
        <x:v>Transportation and Warehousing</x:v>
      </x:c>
      <x:c r="C2735" t="str">
        <x:v>43-6012</x:v>
      </x:c>
      <x:c r="D2735" t="str">
        <x:v>Legal Secretaries and Administrative Assistants</x:v>
      </x:c>
      <x:c r="E2735" s="22" t="n">
        <x:v>80</x:v>
      </x:c>
      <x:c r="F2735" s="22" t="n">
        <x:v>71670</x:v>
      </x:c>
      <x:c r="G2735" s="22" t="n">
        <x:f>IF(OR(E2735="",F2735=""),"",E2735*F2735)</x:f>
        <x:v>5733600</x:v>
      </x:c>
      <x:c r="H2735" s="36" t="n">
        <x:v>0.8679000000000001</x:v>
      </x:c>
      <x:c r="I2735" s="22" t="n">
        <x:f>IF(G2735="","",IF(ISNUMBER(H2735),G2735,""))</x:f>
        <x:v>5733600</x:v>
      </x:c>
      <x:c r="J2735" s="22" t="n">
        <x:f>IF(I2735="","",I2735*H2735)</x:f>
        <x:v>4976191.44</x:v>
      </x:c>
      <x:c r="K2735" t="str">
        <x:f>IF(G2735="","MISSING OEWS",IF(ISNUMBER(H2735),"MATCHED","MISSING WHARTON"))</x:f>
        <x:v>MATCHED</x:v>
      </x:c>
    </x:row>
    <x:row r="2736">
      <x:c r="A2736" t="str">
        <x:v>48-49</x:v>
      </x:c>
      <x:c r="B2736" t="str">
        <x:v>Transportation and Warehousing</x:v>
      </x:c>
      <x:c r="C2736" t="str">
        <x:v>43-6014</x:v>
      </x:c>
      <x:c r="D2736" t="str">
        <x:v>Secretaries and Administrative Assistants, Except Legal, Medical, and Executive</x:v>
      </x:c>
      <x:c r="E2736" s="22" t="n">
        <x:v>37410</x:v>
      </x:c>
      <x:c r="F2736" s="22" t="n">
        <x:v>49060</x:v>
      </x:c>
      <x:c r="G2736" s="22" t="n">
        <x:f>IF(OR(E2736="",F2736=""),"",E2736*F2736)</x:f>
        <x:v>1835334600</x:v>
      </x:c>
      <x:c r="H2736" s="36" t="n">
        <x:v>0.8031</x:v>
      </x:c>
      <x:c r="I2736" s="22" t="n">
        <x:f>IF(G2736="","",IF(ISNUMBER(H2736),G2736,""))</x:f>
        <x:v>1835334600</x:v>
      </x:c>
      <x:c r="J2736" s="22" t="n">
        <x:f>IF(I2736="","",I2736*H2736)</x:f>
        <x:v>1473957217.26</x:v>
      </x:c>
      <x:c r="K2736" t="str">
        <x:f>IF(G2736="","MISSING OEWS",IF(ISNUMBER(H2736),"MATCHED","MISSING WHARTON"))</x:f>
        <x:v>MATCHED</x:v>
      </x:c>
    </x:row>
    <x:row r="2737">
      <x:c r="A2737" t="str">
        <x:v>48-49</x:v>
      </x:c>
      <x:c r="B2737" t="str">
        <x:v>Transportation and Warehousing</x:v>
      </x:c>
      <x:c r="C2737" t="str">
        <x:v>43-9021</x:v>
      </x:c>
      <x:c r="D2737" t="str">
        <x:v>Data Entry Keyers</x:v>
      </x:c>
      <x:c r="E2737" s="22" t="n">
        <x:v>5710</x:v>
      </x:c>
      <x:c r="F2737" s="22" t="n">
        <x:v>45640</x:v>
      </x:c>
      <x:c r="G2737" s="22" t="n">
        <x:f>IF(OR(E2737="",F2737=""),"",E2737*F2737)</x:f>
        <x:v>260604400</x:v>
      </x:c>
      <x:c r="H2737" s="36" t="n">
        <x:v>0.75</x:v>
      </x:c>
      <x:c r="I2737" s="22" t="n">
        <x:f>IF(G2737="","",IF(ISNUMBER(H2737),G2737,""))</x:f>
        <x:v>260604400</x:v>
      </x:c>
      <x:c r="J2737" s="22" t="n">
        <x:f>IF(I2737="","",I2737*H2737)</x:f>
        <x:v>195453300</x:v>
      </x:c>
      <x:c r="K2737" t="str">
        <x:f>IF(G2737="","MISSING OEWS",IF(ISNUMBER(H2737),"MATCHED","MISSING WHARTON"))</x:f>
        <x:v>MATCHED</x:v>
      </x:c>
    </x:row>
    <x:row r="2738">
      <x:c r="A2738" t="str">
        <x:v>48-49</x:v>
      </x:c>
      <x:c r="B2738" t="str">
        <x:v>Transportation and Warehousing</x:v>
      </x:c>
      <x:c r="C2738" t="str">
        <x:v>43-9022</x:v>
      </x:c>
      <x:c r="D2738" t="str">
        <x:v>Word Processors and Typists</x:v>
      </x:c>
      <x:c r="E2738" s="22" t="n">
        <x:v>40</x:v>
      </x:c>
      <x:c r="F2738" s="22" t="n">
        <x:v>57920</x:v>
      </x:c>
      <x:c r="G2738" s="22" t="n">
        <x:f>IF(OR(E2738="",F2738=""),"",E2738*F2738)</x:f>
        <x:v>2316800</x:v>
      </x:c>
      <x:c r="H2738" s="36" t="n">
        <x:v>0.835</x:v>
      </x:c>
      <x:c r="I2738" s="22" t="n">
        <x:f>IF(G2738="","",IF(ISNUMBER(H2738),G2738,""))</x:f>
        <x:v>2316800</x:v>
      </x:c>
      <x:c r="J2738" s="22" t="n">
        <x:f>IF(I2738="","",I2738*H2738)</x:f>
        <x:v>1934528</x:v>
      </x:c>
      <x:c r="K2738" t="str">
        <x:f>IF(G2738="","MISSING OEWS",IF(ISNUMBER(H2738),"MATCHED","MISSING WHARTON"))</x:f>
        <x:v>MATCHED</x:v>
      </x:c>
    </x:row>
    <x:row r="2739">
      <x:c r="A2739" t="str">
        <x:v>48-49</x:v>
      </x:c>
      <x:c r="B2739" t="str">
        <x:v>Transportation and Warehousing</x:v>
      </x:c>
      <x:c r="C2739" t="str">
        <x:v>43-9041</x:v>
      </x:c>
      <x:c r="D2739" t="str">
        <x:v>Insurance Claims and Policy Processing Clerks</x:v>
      </x:c>
      <x:c r="E2739" s="22" t="n">
        <x:v>170</x:v>
      </x:c>
      <x:c r="F2739" s="22" t="n">
        <x:v>67440</x:v>
      </x:c>
      <x:c r="G2739" s="22" t="n">
        <x:f>IF(OR(E2739="",F2739=""),"",E2739*F2739)</x:f>
        <x:v>11464800</x:v>
      </x:c>
      <x:c r="H2739" s="36" t="n">
        <x:v>0.9519</x:v>
      </x:c>
      <x:c r="I2739" s="22" t="n">
        <x:f>IF(G2739="","",IF(ISNUMBER(H2739),G2739,""))</x:f>
        <x:v>11464800</x:v>
      </x:c>
      <x:c r="J2739" s="22" t="n">
        <x:f>IF(I2739="","",I2739*H2739)</x:f>
        <x:v>10913343.12</x:v>
      </x:c>
      <x:c r="K2739" t="str">
        <x:f>IF(G2739="","MISSING OEWS",IF(ISNUMBER(H2739),"MATCHED","MISSING WHARTON"))</x:f>
        <x:v>MATCHED</x:v>
      </x:c>
    </x:row>
    <x:row r="2740">
      <x:c r="A2740" t="str">
        <x:v>48-49</x:v>
      </x:c>
      <x:c r="B2740" t="str">
        <x:v>Transportation and Warehousing</x:v>
      </x:c>
      <x:c r="C2740" t="str">
        <x:v>43-9051</x:v>
      </x:c>
      <x:c r="D2740" t="str">
        <x:v>Mail Clerks and Mail Machine Operators, Except Postal Service</x:v>
      </x:c>
      <x:c r="E2740" s="22" t="n">
        <x:v>1020</x:v>
      </x:c>
      <x:c r="F2740" s="22" t="n">
        <x:v>41020</x:v>
      </x:c>
      <x:c r="G2740" s="22" t="n">
        <x:f>IF(OR(E2740="",F2740=""),"",E2740*F2740)</x:f>
        <x:v>41840400</x:v>
      </x:c>
      <x:c r="H2740" s="36" t="n">
        <x:v>0.231</x:v>
      </x:c>
      <x:c r="I2740" s="22" t="n">
        <x:f>IF(G2740="","",IF(ISNUMBER(H2740),G2740,""))</x:f>
        <x:v>41840400</x:v>
      </x:c>
      <x:c r="J2740" s="22" t="n">
        <x:f>IF(I2740="","",I2740*H2740)</x:f>
        <x:v>9665132.4</x:v>
      </x:c>
      <x:c r="K2740" t="str">
        <x:f>IF(G2740="","MISSING OEWS",IF(ISNUMBER(H2740),"MATCHED","MISSING WHARTON"))</x:f>
        <x:v>MATCHED</x:v>
      </x:c>
    </x:row>
    <x:row r="2741">
      <x:c r="A2741" t="str">
        <x:v>48-49</x:v>
      </x:c>
      <x:c r="B2741" t="str">
        <x:v>Transportation and Warehousing</x:v>
      </x:c>
      <x:c r="C2741" t="str">
        <x:v>43-9061</x:v>
      </x:c>
      <x:c r="D2741" t="str">
        <x:v>Office Clerks, General</x:v>
      </x:c>
      <x:c r="E2741" s="22" t="n">
        <x:v>86900</x:v>
      </x:c>
      <x:c r="F2741" s="22" t="n">
        <x:v>47310</x:v>
      </x:c>
      <x:c r="G2741" s="22" t="n">
        <x:f>IF(OR(E2741="",F2741=""),"",E2741*F2741)</x:f>
        <x:v>4111239000</x:v>
      </x:c>
      <x:c r="H2741" s="36" t="n">
        <x:v>0.7452</x:v>
      </x:c>
      <x:c r="I2741" s="22" t="n">
        <x:f>IF(G2741="","",IF(ISNUMBER(H2741),G2741,""))</x:f>
        <x:v>4111239000</x:v>
      </x:c>
      <x:c r="J2741" s="22" t="n">
        <x:f>IF(I2741="","",I2741*H2741)</x:f>
        <x:v>3063695302.7999997</x:v>
      </x:c>
      <x:c r="K2741" t="str">
        <x:f>IF(G2741="","MISSING OEWS",IF(ISNUMBER(H2741),"MATCHED","MISSING WHARTON"))</x:f>
        <x:v>MATCHED</x:v>
      </x:c>
    </x:row>
    <x:row r="2742">
      <x:c r="A2742" t="str">
        <x:v>48-49</x:v>
      </x:c>
      <x:c r="B2742" t="str">
        <x:v>Transportation and Warehousing</x:v>
      </x:c>
      <x:c r="C2742" t="str">
        <x:v>43-9071</x:v>
      </x:c>
      <x:c r="D2742" t="str">
        <x:v>Office Machine Operators, Except Computer</x:v>
      </x:c>
      <x:c r="E2742" s="22" t="n">
        <x:v>490</x:v>
      </x:c>
      <x:c r="F2742" s="22" t="n">
        <x:v>39590</x:v>
      </x:c>
      <x:c r="G2742" s="22" t="n">
        <x:f>IF(OR(E2742="",F2742=""),"",E2742*F2742)</x:f>
        <x:v>19399100</x:v>
      </x:c>
      <x:c r="H2742" s="36" t="n">
        <x:v>0.2639</x:v>
      </x:c>
      <x:c r="I2742" s="22" t="n">
        <x:f>IF(G2742="","",IF(ISNUMBER(H2742),G2742,""))</x:f>
        <x:v>19399100</x:v>
      </x:c>
      <x:c r="J2742" s="22" t="n">
        <x:f>IF(I2742="","",I2742*H2742)</x:f>
        <x:v>5119422.49</x:v>
      </x:c>
      <x:c r="K2742" t="str">
        <x:f>IF(G2742="","MISSING OEWS",IF(ISNUMBER(H2742),"MATCHED","MISSING WHARTON"))</x:f>
        <x:v>MATCHED</x:v>
      </x:c>
    </x:row>
    <x:row r="2743">
      <x:c r="A2743" t="str">
        <x:v>48-49</x:v>
      </x:c>
      <x:c r="B2743" t="str">
        <x:v>Transportation and Warehousing</x:v>
      </x:c>
      <x:c r="C2743" t="str">
        <x:v>43-9111</x:v>
      </x:c>
      <x:c r="D2743" t="str">
        <x:v>Statistical Assistants</x:v>
      </x:c>
      <x:c r="E2743" s="22" t="n">
        <x:v>90</x:v>
      </x:c>
      <x:c r="F2743" s="22" t="n">
        <x:v>98590</x:v>
      </x:c>
      <x:c r="G2743" s="22" t="n">
        <x:f>IF(OR(E2743="",F2743=""),"",E2743*F2743)</x:f>
        <x:v>8873100</x:v>
      </x:c>
      <x:c r="H2743" s="36" t="n">
        <x:v>0.8679000000000001</x:v>
      </x:c>
      <x:c r="I2743" s="22" t="n">
        <x:f>IF(G2743="","",IF(ISNUMBER(H2743),G2743,""))</x:f>
        <x:v>8873100</x:v>
      </x:c>
      <x:c r="J2743" s="22" t="n">
        <x:f>IF(I2743="","",I2743*H2743)</x:f>
        <x:v>7700963.490000001</x:v>
      </x:c>
      <x:c r="K2743" t="str">
        <x:f>IF(G2743="","MISSING OEWS",IF(ISNUMBER(H2743),"MATCHED","MISSING WHARTON"))</x:f>
        <x:v>MATCHED</x:v>
      </x:c>
    </x:row>
    <x:row r="2744">
      <x:c r="A2744" t="str">
        <x:v>48-49</x:v>
      </x:c>
      <x:c r="B2744" t="str">
        <x:v>Transportation and Warehousing</x:v>
      </x:c>
      <x:c r="C2744" t="str">
        <x:v>43-9199</x:v>
      </x:c>
      <x:c r="D2744" t="str">
        <x:v>Office and Administrative Support Workers, All Other</x:v>
      </x:c>
      <x:c r="E2744" s="22" t="n">
        <x:v>2270</x:v>
      </x:c>
      <x:c r="F2744" s="22" t="n">
        <x:v>54780</x:v>
      </x:c>
      <x:c r="G2744" s="22" t="n">
        <x:f>IF(OR(E2744="",F2744=""),"",E2744*F2744)</x:f>
        <x:v>124350600</x:v>
      </x:c>
      <x:c r="H2744" s="36"/>
      <x:c r="I2744" s="22" t="str">
        <x:f>IF(G2744="","",IF(ISNUMBER(H2744),G2744,""))</x:f>
      </x:c>
      <x:c r="J2744" s="22" t="str">
        <x:f>IF(I2744="","",I2744*H2744)</x:f>
      </x:c>
      <x:c r="K2744" t="str">
        <x:f>IF(G2744="","MISSING OEWS",IF(ISNUMBER(H2744),"MATCHED","MISSING WHARTON"))</x:f>
        <x:v>MISSING WHARTON</x:v>
      </x:c>
    </x:row>
    <x:row r="2745">
      <x:c r="A2745" t="str">
        <x:v>48-49</x:v>
      </x:c>
      <x:c r="B2745" t="str">
        <x:v>Transportation and Warehousing</x:v>
      </x:c>
      <x:c r="C2745" t="str">
        <x:v>45-1011</x:v>
      </x:c>
      <x:c r="D2745" t="str">
        <x:v>First-Line Supervisors of Farming, Fishing, and Forestry Workers</x:v>
      </x:c>
      <x:c r="E2745" s="22" t="n">
        <x:v>170</x:v>
      </x:c>
      <x:c r="F2745" s="22" t="n">
        <x:v>63140</x:v>
      </x:c>
      <x:c r="G2745" s="22" t="n">
        <x:f>IF(OR(E2745="",F2745=""),"",E2745*F2745)</x:f>
        <x:v>10733800</x:v>
      </x:c>
      <x:c r="H2745" s="36" t="n">
        <x:v>0.22</x:v>
      </x:c>
      <x:c r="I2745" s="22" t="n">
        <x:f>IF(G2745="","",IF(ISNUMBER(H2745),G2745,""))</x:f>
        <x:v>10733800</x:v>
      </x:c>
      <x:c r="J2745" s="22" t="n">
        <x:f>IF(I2745="","",I2745*H2745)</x:f>
        <x:v>2361436</x:v>
      </x:c>
      <x:c r="K2745" t="str">
        <x:f>IF(G2745="","MISSING OEWS",IF(ISNUMBER(H2745),"MATCHED","MISSING WHARTON"))</x:f>
        <x:v>MATCHED</x:v>
      </x:c>
    </x:row>
    <x:row r="2746">
      <x:c r="A2746" t="str">
        <x:v>48-49</x:v>
      </x:c>
      <x:c r="B2746" t="str">
        <x:v>Transportation and Warehousing</x:v>
      </x:c>
      <x:c r="C2746" t="str">
        <x:v>45-2011</x:v>
      </x:c>
      <x:c r="D2746" t="str">
        <x:v>Agricultural Inspectors</x:v>
      </x:c>
      <x:c r="E2746" s="22" t="n">
        <x:v>110</x:v>
      </x:c>
      <x:c r="F2746" s="22" t="n">
        <x:v>57400</x:v>
      </x:c>
      <x:c r="G2746" s="22" t="n">
        <x:f>IF(OR(E2746="",F2746=""),"",E2746*F2746)</x:f>
        <x:v>6314000</x:v>
      </x:c>
      <x:c r="H2746" s="36" t="n">
        <x:v>0.15</x:v>
      </x:c>
      <x:c r="I2746" s="22" t="n">
        <x:f>IF(G2746="","",IF(ISNUMBER(H2746),G2746,""))</x:f>
        <x:v>6314000</x:v>
      </x:c>
      <x:c r="J2746" s="22" t="n">
        <x:f>IF(I2746="","",I2746*H2746)</x:f>
        <x:v>947100</x:v>
      </x:c>
      <x:c r="K2746" t="str">
        <x:f>IF(G2746="","MISSING OEWS",IF(ISNUMBER(H2746),"MATCHED","MISSING WHARTON"))</x:f>
        <x:v>MATCHED</x:v>
      </x:c>
    </x:row>
    <x:row r="2747">
      <x:c r="A2747" t="str">
        <x:v>48-49</x:v>
      </x:c>
      <x:c r="B2747" t="str">
        <x:v>Transportation and Warehousing</x:v>
      </x:c>
      <x:c r="C2747" t="str">
        <x:v>45-2041</x:v>
      </x:c>
      <x:c r="D2747" t="str">
        <x:v>Graders and Sorters, Agricultural Products</x:v>
      </x:c>
      <x:c r="E2747" s="22" t="n">
        <x:v>360</x:v>
      </x:c>
      <x:c r="F2747" s="22" t="n">
        <x:v>36490</x:v>
      </x:c>
      <x:c r="G2747" s="22" t="n">
        <x:f>IF(OR(E2747="",F2747=""),"",E2747*F2747)</x:f>
        <x:v>13136400</x:v>
      </x:c>
      <x:c r="H2747" s="36" t="n">
        <x:v>0.1583</x:v>
      </x:c>
      <x:c r="I2747" s="22" t="n">
        <x:f>IF(G2747="","",IF(ISNUMBER(H2747),G2747,""))</x:f>
        <x:v>13136400</x:v>
      </x:c>
      <x:c r="J2747" s="22" t="n">
        <x:f>IF(I2747="","",I2747*H2747)</x:f>
        <x:v>2079492.1199999999</x:v>
      </x:c>
      <x:c r="K2747" t="str">
        <x:f>IF(G2747="","MISSING OEWS",IF(ISNUMBER(H2747),"MATCHED","MISSING WHARTON"))</x:f>
        <x:v>MATCHED</x:v>
      </x:c>
    </x:row>
    <x:row r="2748">
      <x:c r="A2748" t="str">
        <x:v>48-49</x:v>
      </x:c>
      <x:c r="B2748" t="str">
        <x:v>Transportation and Warehousing</x:v>
      </x:c>
      <x:c r="C2748" t="str">
        <x:v>45-2091</x:v>
      </x:c>
      <x:c r="D2748" t="str">
        <x:v>Agricultural Equipment Operators</x:v>
      </x:c>
      <x:c r="E2748" s="22" t="n">
        <x:v>960</x:v>
      </x:c>
      <x:c r="F2748" s="22" t="n">
        <x:v>51340</x:v>
      </x:c>
      <x:c r="G2748" s="22" t="n">
        <x:f>IF(OR(E2748="",F2748=""),"",E2748*F2748)</x:f>
        <x:v>49286400</x:v>
      </x:c>
      <x:c r="H2748" s="36" t="n">
        <x:v>0.0559</x:v>
      </x:c>
      <x:c r="I2748" s="22" t="n">
        <x:f>IF(G2748="","",IF(ISNUMBER(H2748),G2748,""))</x:f>
        <x:v>49286400</x:v>
      </x:c>
      <x:c r="J2748" s="22" t="n">
        <x:f>IF(I2748="","",I2748*H2748)</x:f>
        <x:v>2755109.76</x:v>
      </x:c>
      <x:c r="K2748" t="str">
        <x:f>IF(G2748="","MISSING OEWS",IF(ISNUMBER(H2748),"MATCHED","MISSING WHARTON"))</x:f>
        <x:v>MATCHED</x:v>
      </x:c>
    </x:row>
    <x:row r="2749">
      <x:c r="A2749" t="str">
        <x:v>48-49</x:v>
      </x:c>
      <x:c r="B2749" t="str">
        <x:v>Transportation and Warehousing</x:v>
      </x:c>
      <x:c r="C2749" t="str">
        <x:v>45-2092</x:v>
      </x:c>
      <x:c r="D2749" t="str">
        <x:v>Farmworkers and Laborers, Crop, Nursery, and Greenhouse</x:v>
      </x:c>
      <x:c r="E2749" s="22" t="n">
        <x:v>470</x:v>
      </x:c>
      <x:c r="F2749" s="22" t="n">
        <x:v>37790</x:v>
      </x:c>
      <x:c r="G2749" s="22" t="n">
        <x:f>IF(OR(E2749="",F2749=""),"",E2749*F2749)</x:f>
        <x:v>17761300</x:v>
      </x:c>
      <x:c r="H2749" s="36" t="n">
        <x:v>0.0633</x:v>
      </x:c>
      <x:c r="I2749" s="22" t="n">
        <x:f>IF(G2749="","",IF(ISNUMBER(H2749),G2749,""))</x:f>
        <x:v>17761300</x:v>
      </x:c>
      <x:c r="J2749" s="22" t="n">
        <x:f>IF(I2749="","",I2749*H2749)</x:f>
        <x:v>1124290.2899999998</x:v>
      </x:c>
      <x:c r="K2749" t="str">
        <x:f>IF(G2749="","MISSING OEWS",IF(ISNUMBER(H2749),"MATCHED","MISSING WHARTON"))</x:f>
        <x:v>MATCHED</x:v>
      </x:c>
    </x:row>
    <x:row r="2750">
      <x:c r="A2750" t="str">
        <x:v>48-49</x:v>
      </x:c>
      <x:c r="B2750" t="str">
        <x:v>Transportation and Warehousing</x:v>
      </x:c>
      <x:c r="C2750" t="str">
        <x:v>45-2093</x:v>
      </x:c>
      <x:c r="D2750" t="str">
        <x:v>Farmworkers, Farm, Ranch, and Aquacultural Animals</x:v>
      </x:c>
      <x:c r="E2750" s="22" t="n">
        <x:v>410</x:v>
      </x:c>
      <x:c r="F2750" s="22" t="n">
        <x:v>41200</x:v>
      </x:c>
      <x:c r="G2750" s="22" t="n">
        <x:f>IF(OR(E2750="",F2750=""),"",E2750*F2750)</x:f>
        <x:v>16892000</x:v>
      </x:c>
      <x:c r="H2750" s="36" t="n">
        <x:v>0.0864</x:v>
      </x:c>
      <x:c r="I2750" s="22" t="n">
        <x:f>IF(G2750="","",IF(ISNUMBER(H2750),G2750,""))</x:f>
        <x:v>16892000</x:v>
      </x:c>
      <x:c r="J2750" s="22" t="n">
        <x:f>IF(I2750="","",I2750*H2750)</x:f>
        <x:v>1459468.8</x:v>
      </x:c>
      <x:c r="K2750" t="str">
        <x:f>IF(G2750="","MISSING OEWS",IF(ISNUMBER(H2750),"MATCHED","MISSING WHARTON"))</x:f>
        <x:v>MATCHED</x:v>
      </x:c>
    </x:row>
    <x:row r="2751">
      <x:c r="A2751" t="str">
        <x:v>48-49</x:v>
      </x:c>
      <x:c r="B2751" t="str">
        <x:v>Transportation and Warehousing</x:v>
      </x:c>
      <x:c r="C2751" t="str">
        <x:v>45-4022</x:v>
      </x:c>
      <x:c r="D2751" t="str">
        <x:v>Logging Equipment Operators</x:v>
      </x:c>
      <x:c r="E2751" s="22" t="n">
        <x:v>160</x:v>
      </x:c>
      <x:c r="F2751" s="22" t="n">
        <x:v>62250</x:v>
      </x:c>
      <x:c r="G2751" s="22" t="n">
        <x:f>IF(OR(E2751="",F2751=""),"",E2751*F2751)</x:f>
        <x:v>9960000</x:v>
      </x:c>
      <x:c r="H2751" s="36" t="n">
        <x:v>0.21109999999999998</x:v>
      </x:c>
      <x:c r="I2751" s="22" t="n">
        <x:f>IF(G2751="","",IF(ISNUMBER(H2751),G2751,""))</x:f>
        <x:v>9960000</x:v>
      </x:c>
      <x:c r="J2751" s="22" t="n">
        <x:f>IF(I2751="","",I2751*H2751)</x:f>
        <x:v>2102556</x:v>
      </x:c>
      <x:c r="K2751" t="str">
        <x:f>IF(G2751="","MISSING OEWS",IF(ISNUMBER(H2751),"MATCHED","MISSING WHARTON"))</x:f>
        <x:v>MATCHED</x:v>
      </x:c>
    </x:row>
    <x:row r="2752">
      <x:c r="A2752" t="str">
        <x:v>48-49</x:v>
      </x:c>
      <x:c r="B2752" t="str">
        <x:v>Transportation and Warehousing</x:v>
      </x:c>
      <x:c r="C2752" t="str">
        <x:v>47-1011</x:v>
      </x:c>
      <x:c r="D2752" t="str">
        <x:v>First-Line Supervisors of Construction Trades and Extraction Workers</x:v>
      </x:c>
      <x:c r="E2752" s="22" t="n">
        <x:v>6300</x:v>
      </x:c>
      <x:c r="F2752" s="22" t="n">
        <x:v>96250</x:v>
      </x:c>
      <x:c r="G2752" s="22" t="n">
        <x:f>IF(OR(E2752="",F2752=""),"",E2752*F2752)</x:f>
        <x:v>606375000</x:v>
      </x:c>
      <x:c r="H2752" s="36" t="n">
        <x:v>0.265</x:v>
      </x:c>
      <x:c r="I2752" s="22" t="n">
        <x:f>IF(G2752="","",IF(ISNUMBER(H2752),G2752,""))</x:f>
        <x:v>606375000</x:v>
      </x:c>
      <x:c r="J2752" s="22" t="n">
        <x:f>IF(I2752="","",I2752*H2752)</x:f>
        <x:v>160689375</x:v>
      </x:c>
      <x:c r="K2752" t="str">
        <x:f>IF(G2752="","MISSING OEWS",IF(ISNUMBER(H2752),"MATCHED","MISSING WHARTON"))</x:f>
        <x:v>MATCHED</x:v>
      </x:c>
    </x:row>
    <x:row r="2753">
      <x:c r="A2753" t="str">
        <x:v>48-49</x:v>
      </x:c>
      <x:c r="B2753" t="str">
        <x:v>Transportation and Warehousing</x:v>
      </x:c>
      <x:c r="C2753" t="str">
        <x:v>47-2011</x:v>
      </x:c>
      <x:c r="D2753" t="str">
        <x:v>Boilermakers</x:v>
      </x:c>
      <x:c r="E2753" s="22" t="n">
        <x:v>100</x:v>
      </x:c>
      <x:c r="F2753" s="22" t="n">
        <x:v>79970</x:v>
      </x:c>
      <x:c r="G2753" s="22" t="n">
        <x:f>IF(OR(E2753="",F2753=""),"",E2753*F2753)</x:f>
        <x:v>7997000</x:v>
      </x:c>
      <x:c r="H2753" s="36" t="n">
        <x:v>0</x:v>
      </x:c>
      <x:c r="I2753" s="22" t="n">
        <x:f>IF(G2753="","",IF(ISNUMBER(H2753),G2753,""))</x:f>
        <x:v>7997000</x:v>
      </x:c>
      <x:c r="J2753" s="22" t="n">
        <x:f>IF(I2753="","",I2753*H2753)</x:f>
        <x:v>0</x:v>
      </x:c>
      <x:c r="K2753" t="str">
        <x:f>IF(G2753="","MISSING OEWS",IF(ISNUMBER(H2753),"MATCHED","MISSING WHARTON"))</x:f>
        <x:v>MATCHED</x:v>
      </x:c>
    </x:row>
    <x:row r="2754">
      <x:c r="A2754" t="str">
        <x:v>48-49</x:v>
      </x:c>
      <x:c r="B2754" t="str">
        <x:v>Transportation and Warehousing</x:v>
      </x:c>
      <x:c r="C2754" t="str">
        <x:v>47-2031</x:v>
      </x:c>
      <x:c r="D2754" t="str">
        <x:v>Carpenters</x:v>
      </x:c>
      <x:c r="E2754" s="22" t="n">
        <x:v>1640</x:v>
      </x:c>
      <x:c r="F2754" s="22" t="n">
        <x:v>62450</x:v>
      </x:c>
      <x:c r="G2754" s="22" t="n">
        <x:f>IF(OR(E2754="",F2754=""),"",E2754*F2754)</x:f>
        <x:v>102418000</x:v>
      </x:c>
      <x:c r="H2754" s="36" t="n">
        <x:v>0.081</x:v>
      </x:c>
      <x:c r="I2754" s="22" t="n">
        <x:f>IF(G2754="","",IF(ISNUMBER(H2754),G2754,""))</x:f>
        <x:v>102418000</x:v>
      </x:c>
      <x:c r="J2754" s="22" t="n">
        <x:f>IF(I2754="","",I2754*H2754)</x:f>
        <x:v>8295858</x:v>
      </x:c>
      <x:c r="K2754" t="str">
        <x:f>IF(G2754="","MISSING OEWS",IF(ISNUMBER(H2754),"MATCHED","MISSING WHARTON"))</x:f>
        <x:v>MATCHED</x:v>
      </x:c>
    </x:row>
    <x:row r="2755">
      <x:c r="A2755" t="str">
        <x:v>48-49</x:v>
      </x:c>
      <x:c r="B2755" t="str">
        <x:v>Transportation and Warehousing</x:v>
      </x:c>
      <x:c r="C2755" t="str">
        <x:v>47-2061</x:v>
      </x:c>
      <x:c r="D2755" t="str">
        <x:v>Construction Laborers</x:v>
      </x:c>
      <x:c r="E2755" s="22" t="n">
        <x:v>2250</x:v>
      </x:c>
      <x:c r="F2755" s="22" t="n">
        <x:v>46410</x:v>
      </x:c>
      <x:c r="G2755" s="22" t="n">
        <x:f>IF(OR(E2755="",F2755=""),"",E2755*F2755)</x:f>
        <x:v>104422500</x:v>
      </x:c>
      <x:c r="H2755" s="36" t="n">
        <x:v>0.0297</x:v>
      </x:c>
      <x:c r="I2755" s="22" t="n">
        <x:f>IF(G2755="","",IF(ISNUMBER(H2755),G2755,""))</x:f>
        <x:v>104422500</x:v>
      </x:c>
      <x:c r="J2755" s="22" t="n">
        <x:f>IF(I2755="","",I2755*H2755)</x:f>
        <x:v>3101348.25</x:v>
      </x:c>
      <x:c r="K2755" t="str">
        <x:f>IF(G2755="","MISSING OEWS",IF(ISNUMBER(H2755),"MATCHED","MISSING WHARTON"))</x:f>
        <x:v>MATCHED</x:v>
      </x:c>
    </x:row>
    <x:row r="2756">
      <x:c r="A2756" t="str">
        <x:v>48-49</x:v>
      </x:c>
      <x:c r="B2756" t="str">
        <x:v>Transportation and Warehousing</x:v>
      </x:c>
      <x:c r="C2756" t="str">
        <x:v>47-2071</x:v>
      </x:c>
      <x:c r="D2756" t="str">
        <x:v>Paving, Surfacing, and Tamping Equipment Operators</x:v>
      </x:c>
      <x:c r="E2756" s="22" t="n">
        <x:v>260</x:v>
      </x:c>
      <x:c r="F2756" s="22" t="n">
        <x:v>61520</x:v>
      </x:c>
      <x:c r="G2756" s="22" t="n">
        <x:f>IF(OR(E2756="",F2756=""),"",E2756*F2756)</x:f>
        <x:v>15995200</x:v>
      </x:c>
      <x:c r="H2756" s="36" t="n">
        <x:v>0</x:v>
      </x:c>
      <x:c r="I2756" s="22" t="n">
        <x:f>IF(G2756="","",IF(ISNUMBER(H2756),G2756,""))</x:f>
        <x:v>15995200</x:v>
      </x:c>
      <x:c r="J2756" s="22" t="n">
        <x:f>IF(I2756="","",I2756*H2756)</x:f>
        <x:v>0</x:v>
      </x:c>
      <x:c r="K2756" t="str">
        <x:f>IF(G2756="","MISSING OEWS",IF(ISNUMBER(H2756),"MATCHED","MISSING WHARTON"))</x:f>
        <x:v>MATCHED</x:v>
      </x:c>
    </x:row>
    <x:row r="2757">
      <x:c r="A2757" t="str">
        <x:v>48-49</x:v>
      </x:c>
      <x:c r="B2757" t="str">
        <x:v>Transportation and Warehousing</x:v>
      </x:c>
      <x:c r="C2757" t="str">
        <x:v>47-2073</x:v>
      </x:c>
      <x:c r="D2757" t="str">
        <x:v>Operating Engineers and Other Construction Equipment Operators</x:v>
      </x:c>
      <x:c r="E2757" s="22" t="n">
        <x:v>7240</x:v>
      </x:c>
      <x:c r="F2757" s="22" t="n">
        <x:v>60230</x:v>
      </x:c>
      <x:c r="G2757" s="22" t="n">
        <x:f>IF(OR(E2757="",F2757=""),"",E2757*F2757)</x:f>
        <x:v>436065200</x:v>
      </x:c>
      <x:c r="H2757" s="36" t="n">
        <x:v>0.058899999999999994</x:v>
      </x:c>
      <x:c r="I2757" s="22" t="n">
        <x:f>IF(G2757="","",IF(ISNUMBER(H2757),G2757,""))</x:f>
        <x:v>436065200</x:v>
      </x:c>
      <x:c r="J2757" s="22" t="n">
        <x:f>IF(I2757="","",I2757*H2757)</x:f>
        <x:v>25684240.279999997</x:v>
      </x:c>
      <x:c r="K2757" t="str">
        <x:f>IF(G2757="","MISSING OEWS",IF(ISNUMBER(H2757),"MATCHED","MISSING WHARTON"))</x:f>
        <x:v>MATCHED</x:v>
      </x:c>
    </x:row>
    <x:row r="2758">
      <x:c r="A2758" t="str">
        <x:v>48-49</x:v>
      </x:c>
      <x:c r="B2758" t="str">
        <x:v>Transportation and Warehousing</x:v>
      </x:c>
      <x:c r="C2758" t="str">
        <x:v>47-2111</x:v>
      </x:c>
      <x:c r="D2758" t="str">
        <x:v>Electricians</x:v>
      </x:c>
      <x:c r="E2758" s="22" t="n">
        <x:v>5520</x:v>
      </x:c>
      <x:c r="F2758" s="22" t="n">
        <x:v>82570</x:v>
      </x:c>
      <x:c r="G2758" s="22" t="n">
        <x:f>IF(OR(E2758="",F2758=""),"",E2758*F2758)</x:f>
        <x:v>455786400</x:v>
      </x:c>
      <x:c r="H2758" s="36" t="n">
        <x:v>0.0786</x:v>
      </x:c>
      <x:c r="I2758" s="22" t="n">
        <x:f>IF(G2758="","",IF(ISNUMBER(H2758),G2758,""))</x:f>
        <x:v>455786400</x:v>
      </x:c>
      <x:c r="J2758" s="22" t="n">
        <x:f>IF(I2758="","",I2758*H2758)</x:f>
        <x:v>35824811.04</x:v>
      </x:c>
      <x:c r="K2758" t="str">
        <x:f>IF(G2758="","MISSING OEWS",IF(ISNUMBER(H2758),"MATCHED","MISSING WHARTON"))</x:f>
        <x:v>MATCHED</x:v>
      </x:c>
    </x:row>
    <x:row r="2759">
      <x:c r="A2759" t="str">
        <x:v>48-49</x:v>
      </x:c>
      <x:c r="B2759" t="str">
        <x:v>Transportation and Warehousing</x:v>
      </x:c>
      <x:c r="C2759" t="str">
        <x:v>47-2141</x:v>
      </x:c>
      <x:c r="D2759" t="str">
        <x:v>Painters, Construction and Maintenance</x:v>
      </x:c>
      <x:c r="E2759" s="22" t="n">
        <x:v>300</x:v>
      </x:c>
      <x:c r="F2759" s="22" t="n">
        <x:v>51790</x:v>
      </x:c>
      <x:c r="G2759" s="22" t="n">
        <x:f>IF(OR(E2759="",F2759=""),"",E2759*F2759)</x:f>
        <x:v>15537000</x:v>
      </x:c>
      <x:c r="H2759" s="36" t="n">
        <x:v>0.0368</x:v>
      </x:c>
      <x:c r="I2759" s="22" t="n">
        <x:f>IF(G2759="","",IF(ISNUMBER(H2759),G2759,""))</x:f>
        <x:v>15537000</x:v>
      </x:c>
      <x:c r="J2759" s="22" t="n">
        <x:f>IF(I2759="","",I2759*H2759)</x:f>
        <x:v>571761.6</x:v>
      </x:c>
      <x:c r="K2759" t="str">
        <x:f>IF(G2759="","MISSING OEWS",IF(ISNUMBER(H2759),"MATCHED","MISSING WHARTON"))</x:f>
        <x:v>MATCHED</x:v>
      </x:c>
    </x:row>
    <x:row r="2760">
      <x:c r="A2760" t="str">
        <x:v>48-49</x:v>
      </x:c>
      <x:c r="B2760" t="str">
        <x:v>Transportation and Warehousing</x:v>
      </x:c>
      <x:c r="C2760" t="str">
        <x:v>47-2152</x:v>
      </x:c>
      <x:c r="D2760" t="str">
        <x:v>Plumbers, Pipefitters, and Steamfitters</x:v>
      </x:c>
      <x:c r="E2760" s="22" t="n">
        <x:v>1640</x:v>
      </x:c>
      <x:c r="F2760" s="22" t="n">
        <x:v>87770</x:v>
      </x:c>
      <x:c r="G2760" s="22" t="n">
        <x:f>IF(OR(E2760="",F2760=""),"",E2760*F2760)</x:f>
        <x:v>143942800</x:v>
      </x:c>
      <x:c r="H2760" s="36" t="n">
        <x:v>0.04</x:v>
      </x:c>
      <x:c r="I2760" s="22" t="n">
        <x:f>IF(G2760="","",IF(ISNUMBER(H2760),G2760,""))</x:f>
        <x:v>143942800</x:v>
      </x:c>
      <x:c r="J2760" s="22" t="n">
        <x:f>IF(I2760="","",I2760*H2760)</x:f>
        <x:v>5757712</x:v>
      </x:c>
      <x:c r="K2760" t="str">
        <x:f>IF(G2760="","MISSING OEWS",IF(ISNUMBER(H2760),"MATCHED","MISSING WHARTON"))</x:f>
        <x:v>MATCHED</x:v>
      </x:c>
    </x:row>
    <x:row r="2761">
      <x:c r="A2761" t="str">
        <x:v>48-49</x:v>
      </x:c>
      <x:c r="B2761" t="str">
        <x:v>Transportation and Warehousing</x:v>
      </x:c>
      <x:c r="C2761" t="str">
        <x:v>47-2211</x:v>
      </x:c>
      <x:c r="D2761" t="str">
        <x:v>Sheet Metal Workers</x:v>
      </x:c>
      <x:c r="E2761" s="22" t="n">
        <x:v>2210</x:v>
      </x:c>
      <x:c r="F2761" s="22" t="n">
        <x:v>80690</x:v>
      </x:c>
      <x:c r="G2761" s="22" t="n">
        <x:f>IF(OR(E2761="",F2761=""),"",E2761*F2761)</x:f>
        <x:v>178324900</x:v>
      </x:c>
      <x:c r="H2761" s="36" t="n">
        <x:v>0.0687</x:v>
      </x:c>
      <x:c r="I2761" s="22" t="n">
        <x:f>IF(G2761="","",IF(ISNUMBER(H2761),G2761,""))</x:f>
        <x:v>178324900</x:v>
      </x:c>
      <x:c r="J2761" s="22" t="n">
        <x:f>IF(I2761="","",I2761*H2761)</x:f>
        <x:v>12250920.629999999</x:v>
      </x:c>
      <x:c r="K2761" t="str">
        <x:f>IF(G2761="","MISSING OEWS",IF(ISNUMBER(H2761),"MATCHED","MISSING WHARTON"))</x:f>
        <x:v>MATCHED</x:v>
      </x:c>
    </x:row>
    <x:row r="2762">
      <x:c r="A2762" t="str">
        <x:v>48-49</x:v>
      </x:c>
      <x:c r="B2762" t="str">
        <x:v>Transportation and Warehousing</x:v>
      </x:c>
      <x:c r="C2762" t="str">
        <x:v>47-2221</x:v>
      </x:c>
      <x:c r="D2762" t="str">
        <x:v>Structural Iron and Steel Workers</x:v>
      </x:c>
      <x:c r="E2762" s="22" t="n">
        <x:v>90</x:v>
      </x:c>
      <x:c r="F2762" s="22" t="n">
        <x:v>89700</x:v>
      </x:c>
      <x:c r="G2762" s="22" t="n">
        <x:f>IF(OR(E2762="",F2762=""),"",E2762*F2762)</x:f>
        <x:v>8073000</x:v>
      </x:c>
      <x:c r="H2762" s="36" t="n">
        <x:v>0</x:v>
      </x:c>
      <x:c r="I2762" s="22" t="n">
        <x:f>IF(G2762="","",IF(ISNUMBER(H2762),G2762,""))</x:f>
        <x:v>8073000</x:v>
      </x:c>
      <x:c r="J2762" s="22" t="n">
        <x:f>IF(I2762="","",I2762*H2762)</x:f>
        <x:v>0</x:v>
      </x:c>
      <x:c r="K2762" t="str">
        <x:f>IF(G2762="","MISSING OEWS",IF(ISNUMBER(H2762),"MATCHED","MISSING WHARTON"))</x:f>
        <x:v>MATCHED</x:v>
      </x:c>
    </x:row>
    <x:row r="2763">
      <x:c r="A2763" t="str">
        <x:v>48-49</x:v>
      </x:c>
      <x:c r="B2763" t="str">
        <x:v>Transportation and Warehousing</x:v>
      </x:c>
      <x:c r="C2763" t="str">
        <x:v>47-3013</x:v>
      </x:c>
      <x:c r="D2763" t="str">
        <x:v>Helpers--Electricians</x:v>
      </x:c>
      <x:c r="E2763" s="22" t="n">
        <x:v>90</x:v>
      </x:c>
      <x:c r="F2763" s="22" t="n">
        <x:v>48540</x:v>
      </x:c>
      <x:c r="G2763" s="22" t="n">
        <x:f>IF(OR(E2763="",F2763=""),"",E2763*F2763)</x:f>
        <x:v>4368600</x:v>
      </x:c>
      <x:c r="H2763" s="36" t="n">
        <x:v>0.039599999999999996</x:v>
      </x:c>
      <x:c r="I2763" s="22" t="n">
        <x:f>IF(G2763="","",IF(ISNUMBER(H2763),G2763,""))</x:f>
        <x:v>4368600</x:v>
      </x:c>
      <x:c r="J2763" s="22" t="n">
        <x:f>IF(I2763="","",I2763*H2763)</x:f>
        <x:v>172996.56</x:v>
      </x:c>
      <x:c r="K2763" t="str">
        <x:f>IF(G2763="","MISSING OEWS",IF(ISNUMBER(H2763),"MATCHED","MISSING WHARTON"))</x:f>
        <x:v>MATCHED</x:v>
      </x:c>
    </x:row>
    <x:row r="2764">
      <x:c r="A2764" t="str">
        <x:v>48-49</x:v>
      </x:c>
      <x:c r="B2764" t="str">
        <x:v>Transportation and Warehousing</x:v>
      </x:c>
      <x:c r="C2764" t="str">
        <x:v>47-4011</x:v>
      </x:c>
      <x:c r="D2764" t="str">
        <x:v>Construction and Building Inspectors</x:v>
      </x:c>
      <x:c r="E2764" s="22" t="n">
        <x:v>530</x:v>
      </x:c>
      <x:c r="F2764" s="22" t="n">
        <x:v>86700</x:v>
      </x:c>
      <x:c r="G2764" s="22" t="n">
        <x:f>IF(OR(E2764="",F2764=""),"",E2764*F2764)</x:f>
        <x:v>45951000</x:v>
      </x:c>
      <x:c r="H2764" s="36" t="n">
        <x:v>0.3737</x:v>
      </x:c>
      <x:c r="I2764" s="22" t="n">
        <x:f>IF(G2764="","",IF(ISNUMBER(H2764),G2764,""))</x:f>
        <x:v>45951000</x:v>
      </x:c>
      <x:c r="J2764" s="22" t="n">
        <x:f>IF(I2764="","",I2764*H2764)</x:f>
        <x:v>17171888.7</x:v>
      </x:c>
      <x:c r="K2764" t="str">
        <x:f>IF(G2764="","MISSING OEWS",IF(ISNUMBER(H2764),"MATCHED","MISSING WHARTON"))</x:f>
        <x:v>MATCHED</x:v>
      </x:c>
    </x:row>
    <x:row r="2765">
      <x:c r="A2765" t="str">
        <x:v>48-49</x:v>
      </x:c>
      <x:c r="B2765" t="str">
        <x:v>Transportation and Warehousing</x:v>
      </x:c>
      <x:c r="C2765" t="str">
        <x:v>47-4021</x:v>
      </x:c>
      <x:c r="D2765" t="str">
        <x:v>Elevator and Escalator Installers and Repairers</x:v>
      </x:c>
      <x:c r="E2765" s="22"/>
      <x:c r="F2765" s="22" t="n">
        <x:v>63940</x:v>
      </x:c>
      <x:c r="G2765" s="22" t="str">
        <x:f>IF(OR(E2765="",F2765=""),"",E2765*F2765)</x:f>
      </x:c>
      <x:c r="H2765" s="36" t="n">
        <x:v>0.0475</x:v>
      </x:c>
      <x:c r="I2765" s="22" t="str">
        <x:f>IF(G2765="","",IF(ISNUMBER(H2765),G2765,""))</x:f>
      </x:c>
      <x:c r="J2765" s="22" t="str">
        <x:f>IF(I2765="","",I2765*H2765)</x:f>
      </x:c>
      <x:c r="K2765" t="str">
        <x:f>IF(G2765="","MISSING OEWS",IF(ISNUMBER(H2765),"MATCHED","MISSING WHARTON"))</x:f>
        <x:v>MISSING OEWS</x:v>
      </x:c>
    </x:row>
    <x:row r="2766">
      <x:c r="A2766" t="str">
        <x:v>48-49</x:v>
      </x:c>
      <x:c r="B2766" t="str">
        <x:v>Transportation and Warehousing</x:v>
      </x:c>
      <x:c r="C2766" t="str">
        <x:v>47-4041</x:v>
      </x:c>
      <x:c r="D2766" t="str">
        <x:v>Hazardous Materials Removal Workers</x:v>
      </x:c>
      <x:c r="E2766" s="22" t="n">
        <x:v>260</x:v>
      </x:c>
      <x:c r="F2766" s="22" t="n">
        <x:v>62200</x:v>
      </x:c>
      <x:c r="G2766" s="22" t="n">
        <x:f>IF(OR(E2766="",F2766=""),"",E2766*F2766)</x:f>
        <x:v>16172000</x:v>
      </x:c>
      <x:c r="H2766" s="36" t="n">
        <x:v>0.0452</x:v>
      </x:c>
      <x:c r="I2766" s="22" t="n">
        <x:f>IF(G2766="","",IF(ISNUMBER(H2766),G2766,""))</x:f>
        <x:v>16172000</x:v>
      </x:c>
      <x:c r="J2766" s="22" t="n">
        <x:f>IF(I2766="","",I2766*H2766)</x:f>
        <x:v>730974.3999999999</x:v>
      </x:c>
      <x:c r="K2766" t="str">
        <x:f>IF(G2766="","MISSING OEWS",IF(ISNUMBER(H2766),"MATCHED","MISSING WHARTON"))</x:f>
        <x:v>MATCHED</x:v>
      </x:c>
    </x:row>
    <x:row r="2767">
      <x:c r="A2767" t="str">
        <x:v>48-49</x:v>
      </x:c>
      <x:c r="B2767" t="str">
        <x:v>Transportation and Warehousing</x:v>
      </x:c>
      <x:c r="C2767" t="str">
        <x:v>47-4061</x:v>
      </x:c>
      <x:c r="D2767" t="str">
        <x:v>Rail-Track Laying and Maintenance Equipment Operators</x:v>
      </x:c>
      <x:c r="E2767" s="22" t="n">
        <x:v>14000</x:v>
      </x:c>
      <x:c r="F2767" s="22" t="n">
        <x:v>67030</x:v>
      </x:c>
      <x:c r="G2767" s="22" t="n">
        <x:f>IF(OR(E2767="",F2767=""),"",E2767*F2767)</x:f>
        <x:v>938420000</x:v>
      </x:c>
      <x:c r="H2767" s="36" t="n">
        <x:v>0</x:v>
      </x:c>
      <x:c r="I2767" s="22" t="n">
        <x:f>IF(G2767="","",IF(ISNUMBER(H2767),G2767,""))</x:f>
        <x:v>938420000</x:v>
      </x:c>
      <x:c r="J2767" s="22" t="n">
        <x:f>IF(I2767="","",I2767*H2767)</x:f>
        <x:v>0</x:v>
      </x:c>
      <x:c r="K2767" t="str">
        <x:f>IF(G2767="","MISSING OEWS",IF(ISNUMBER(H2767),"MATCHED","MISSING WHARTON"))</x:f>
        <x:v>MATCHED</x:v>
      </x:c>
    </x:row>
    <x:row r="2768">
      <x:c r="A2768" t="str">
        <x:v>48-49</x:v>
      </x:c>
      <x:c r="B2768" t="str">
        <x:v>Transportation and Warehousing</x:v>
      </x:c>
      <x:c r="C2768" t="str">
        <x:v>47-4090</x:v>
      </x:c>
      <x:c r="D2768" t="str">
        <x:v>Miscellaneous Construction and Related Workers</x:v>
      </x:c>
      <x:c r="E2768" s="22" t="n">
        <x:v>200</x:v>
      </x:c>
      <x:c r="F2768" s="22" t="n">
        <x:v>67340</x:v>
      </x:c>
      <x:c r="G2768" s="22" t="n">
        <x:f>IF(OR(E2768="",F2768=""),"",E2768*F2768)</x:f>
        <x:v>13468000</x:v>
      </x:c>
      <x:c r="H2768" s="36" t="n">
        <x:v>0.0825</x:v>
      </x:c>
      <x:c r="I2768" s="22" t="n">
        <x:f>IF(G2768="","",IF(ISNUMBER(H2768),G2768,""))</x:f>
        <x:v>13468000</x:v>
      </x:c>
      <x:c r="J2768" s="22" t="n">
        <x:f>IF(I2768="","",I2768*H2768)</x:f>
        <x:v>1111110</x:v>
      </x:c>
      <x:c r="K2768" t="str">
        <x:f>IF(G2768="","MISSING OEWS",IF(ISNUMBER(H2768),"MATCHED","MISSING WHARTON"))</x:f>
        <x:v>MATCHED</x:v>
      </x:c>
    </x:row>
    <x:row r="2769">
      <x:c r="A2769" t="str">
        <x:v>48-49</x:v>
      </x:c>
      <x:c r="B2769" t="str">
        <x:v>Transportation and Warehousing</x:v>
      </x:c>
      <x:c r="C2769" t="str">
        <x:v>47-5012</x:v>
      </x:c>
      <x:c r="D2769" t="str">
        <x:v>Rotary Drill Operators, Oil and Gas</x:v>
      </x:c>
      <x:c r="E2769" s="22" t="n">
        <x:v>150</x:v>
      </x:c>
      <x:c r="F2769" s="22" t="n">
        <x:v>98650</x:v>
      </x:c>
      <x:c r="G2769" s="22" t="n">
        <x:f>IF(OR(E2769="",F2769=""),"",E2769*F2769)</x:f>
        <x:v>14797500</x:v>
      </x:c>
      <x:c r="H2769" s="36" t="n">
        <x:v>0.0432</x:v>
      </x:c>
      <x:c r="I2769" s="22" t="n">
        <x:f>IF(G2769="","",IF(ISNUMBER(H2769),G2769,""))</x:f>
        <x:v>14797500</x:v>
      </x:c>
      <x:c r="J2769" s="22" t="n">
        <x:f>IF(I2769="","",I2769*H2769)</x:f>
        <x:v>639252</x:v>
      </x:c>
      <x:c r="K2769" t="str">
        <x:f>IF(G2769="","MISSING OEWS",IF(ISNUMBER(H2769),"MATCHED","MISSING WHARTON"))</x:f>
        <x:v>MATCHED</x:v>
      </x:c>
    </x:row>
    <x:row r="2770">
      <x:c r="A2770" t="str">
        <x:v>48-49</x:v>
      </x:c>
      <x:c r="B2770" t="str">
        <x:v>Transportation and Warehousing</x:v>
      </x:c>
      <x:c r="C2770" t="str">
        <x:v>47-5013</x:v>
      </x:c>
      <x:c r="D2770" t="str">
        <x:v>Service Unit Operators, Oil and Gas</x:v>
      </x:c>
      <x:c r="E2770" s="22" t="n">
        <x:v>1060</x:v>
      </x:c>
      <x:c r="F2770" s="22" t="n">
        <x:v>89530</x:v>
      </x:c>
      <x:c r="G2770" s="22" t="n">
        <x:f>IF(OR(E2770="",F2770=""),"",E2770*F2770)</x:f>
        <x:v>94901800</x:v>
      </x:c>
      <x:c r="H2770" s="36" t="n">
        <x:v>0.05</x:v>
      </x:c>
      <x:c r="I2770" s="22" t="n">
        <x:f>IF(G2770="","",IF(ISNUMBER(H2770),G2770,""))</x:f>
        <x:v>94901800</x:v>
      </x:c>
      <x:c r="J2770" s="22" t="n">
        <x:f>IF(I2770="","",I2770*H2770)</x:f>
        <x:v>4745090</x:v>
      </x:c>
      <x:c r="K2770" t="str">
        <x:f>IF(G2770="","MISSING OEWS",IF(ISNUMBER(H2770),"MATCHED","MISSING WHARTON"))</x:f>
        <x:v>MATCHED</x:v>
      </x:c>
    </x:row>
    <x:row r="2771">
      <x:c r="A2771" t="str">
        <x:v>48-49</x:v>
      </x:c>
      <x:c r="B2771" t="str">
        <x:v>Transportation and Warehousing</x:v>
      </x:c>
      <x:c r="C2771" t="str">
        <x:v>47-5022</x:v>
      </x:c>
      <x:c r="D2771" t="str">
        <x:v>Excavating and Loading Machine and Dragline Operators, Surface Mining</x:v>
      </x:c>
      <x:c r="E2771" s="22" t="n">
        <x:v>270</x:v>
      </x:c>
      <x:c r="F2771" s="22" t="n">
        <x:v>58780</x:v>
      </x:c>
      <x:c r="G2771" s="22" t="n">
        <x:f>IF(OR(E2771="",F2771=""),"",E2771*F2771)</x:f>
        <x:v>15870600</x:v>
      </x:c>
      <x:c r="H2771" s="36" t="n">
        <x:v>0</x:v>
      </x:c>
      <x:c r="I2771" s="22" t="n">
        <x:f>IF(G2771="","",IF(ISNUMBER(H2771),G2771,""))</x:f>
        <x:v>15870600</x:v>
      </x:c>
      <x:c r="J2771" s="22" t="n">
        <x:f>IF(I2771="","",I2771*H2771)</x:f>
        <x:v>0</x:v>
      </x:c>
      <x:c r="K2771" t="str">
        <x:f>IF(G2771="","MISSING OEWS",IF(ISNUMBER(H2771),"MATCHED","MISSING WHARTON"))</x:f>
        <x:v>MATCHED</x:v>
      </x:c>
    </x:row>
    <x:row r="2772">
      <x:c r="A2772" t="str">
        <x:v>48-49</x:v>
      </x:c>
      <x:c r="B2772" t="str">
        <x:v>Transportation and Warehousing</x:v>
      </x:c>
      <x:c r="C2772" t="str">
        <x:v>47-5032</x:v>
      </x:c>
      <x:c r="D2772" t="str">
        <x:v>Explosives Workers, Ordnance Handling Experts, and Blasters</x:v>
      </x:c>
      <x:c r="E2772" s="22" t="n">
        <x:v>40</x:v>
      </x:c>
      <x:c r="F2772" s="22" t="n">
        <x:v>52440</x:v>
      </x:c>
      <x:c r="G2772" s="22" t="n">
        <x:f>IF(OR(E2772="",F2772=""),"",E2772*F2772)</x:f>
        <x:v>2097600</x:v>
      </x:c>
      <x:c r="H2772" s="36" t="n">
        <x:v>0.095</x:v>
      </x:c>
      <x:c r="I2772" s="22" t="n">
        <x:f>IF(G2772="","",IF(ISNUMBER(H2772),G2772,""))</x:f>
        <x:v>2097600</x:v>
      </x:c>
      <x:c r="J2772" s="22" t="n">
        <x:f>IF(I2772="","",I2772*H2772)</x:f>
        <x:v>199272</x:v>
      </x:c>
      <x:c r="K2772" t="str">
        <x:f>IF(G2772="","MISSING OEWS",IF(ISNUMBER(H2772),"MATCHED","MISSING WHARTON"))</x:f>
        <x:v>MATCHED</x:v>
      </x:c>
    </x:row>
    <x:row r="2773">
      <x:c r="A2773" t="str">
        <x:v>48-49</x:v>
      </x:c>
      <x:c r="B2773" t="str">
        <x:v>Transportation and Warehousing</x:v>
      </x:c>
      <x:c r="C2773" t="str">
        <x:v>47-5041</x:v>
      </x:c>
      <x:c r="D2773" t="str">
        <x:v>Continuous Mining Machine Operators</x:v>
      </x:c>
      <x:c r="E2773" s="22"/>
      <x:c r="F2773" s="22" t="n">
        <x:v>42350</x:v>
      </x:c>
      <x:c r="G2773" s="22" t="str">
        <x:f>IF(OR(E2773="",F2773=""),"",E2773*F2773)</x:f>
      </x:c>
      <x:c r="H2773" s="36" t="n">
        <x:v>0</x:v>
      </x:c>
      <x:c r="I2773" s="22" t="str">
        <x:f>IF(G2773="","",IF(ISNUMBER(H2773),G2773,""))</x:f>
      </x:c>
      <x:c r="J2773" s="22" t="str">
        <x:f>IF(I2773="","",I2773*H2773)</x:f>
      </x:c>
      <x:c r="K2773" t="str">
        <x:f>IF(G2773="","MISSING OEWS",IF(ISNUMBER(H2773),"MATCHED","MISSING WHARTON"))</x:f>
        <x:v>MISSING OEWS</x:v>
      </x:c>
    </x:row>
    <x:row r="2774">
      <x:c r="A2774" t="str">
        <x:v>48-49</x:v>
      </x:c>
      <x:c r="B2774" t="str">
        <x:v>Transportation and Warehousing</x:v>
      </x:c>
      <x:c r="C2774" t="str">
        <x:v>47-5071</x:v>
      </x:c>
      <x:c r="D2774" t="str">
        <x:v>Roustabouts, Oil and Gas</x:v>
      </x:c>
      <x:c r="E2774" s="22" t="n">
        <x:v>140</x:v>
      </x:c>
      <x:c r="F2774" s="22" t="n">
        <x:v>62540</x:v>
      </x:c>
      <x:c r="G2774" s="22" t="n">
        <x:f>IF(OR(E2774="",F2774=""),"",E2774*F2774)</x:f>
        <x:v>8755600</x:v>
      </x:c>
      <x:c r="H2774" s="36" t="n">
        <x:v>0</x:v>
      </x:c>
      <x:c r="I2774" s="22" t="n">
        <x:f>IF(G2774="","",IF(ISNUMBER(H2774),G2774,""))</x:f>
        <x:v>8755600</x:v>
      </x:c>
      <x:c r="J2774" s="22" t="n">
        <x:f>IF(I2774="","",I2774*H2774)</x:f>
        <x:v>0</x:v>
      </x:c>
      <x:c r="K2774" t="str">
        <x:f>IF(G2774="","MISSING OEWS",IF(ISNUMBER(H2774),"MATCHED","MISSING WHARTON"))</x:f>
        <x:v>MATCHED</x:v>
      </x:c>
    </x:row>
    <x:row r="2775">
      <x:c r="A2775" t="str">
        <x:v>48-49</x:v>
      </x:c>
      <x:c r="B2775" t="str">
        <x:v>Transportation and Warehousing</x:v>
      </x:c>
      <x:c r="C2775" t="str">
        <x:v>49-1011</x:v>
      </x:c>
      <x:c r="D2775" t="str">
        <x:v>First-Line Supervisors of Mechanics, Installers, and Repairers</x:v>
      </x:c>
      <x:c r="E2775" s="22" t="n">
        <x:v>39000</x:v>
      </x:c>
      <x:c r="F2775" s="22" t="n">
        <x:v>96310</x:v>
      </x:c>
      <x:c r="G2775" s="22" t="n">
        <x:f>IF(OR(E2775="",F2775=""),"",E2775*F2775)</x:f>
        <x:v>3756090000</x:v>
      </x:c>
      <x:c r="H2775" s="36" t="n">
        <x:v>0.35229999999999995</x:v>
      </x:c>
      <x:c r="I2775" s="22" t="n">
        <x:f>IF(G2775="","",IF(ISNUMBER(H2775),G2775,""))</x:f>
        <x:v>3756090000</x:v>
      </x:c>
      <x:c r="J2775" s="22" t="n">
        <x:f>IF(I2775="","",I2775*H2775)</x:f>
        <x:v>1323270506.9999998</x:v>
      </x:c>
      <x:c r="K2775" t="str">
        <x:f>IF(G2775="","MISSING OEWS",IF(ISNUMBER(H2775),"MATCHED","MISSING WHARTON"))</x:f>
        <x:v>MATCHED</x:v>
      </x:c>
    </x:row>
    <x:row r="2776">
      <x:c r="A2776" t="str">
        <x:v>48-49</x:v>
      </x:c>
      <x:c r="B2776" t="str">
        <x:v>Transportation and Warehousing</x:v>
      </x:c>
      <x:c r="C2776" t="str">
        <x:v>49-2011</x:v>
      </x:c>
      <x:c r="D2776" t="str">
        <x:v>Computer, Automated Teller, and Office Machine Repairers</x:v>
      </x:c>
      <x:c r="E2776" s="22" t="n">
        <x:v>280</x:v>
      </x:c>
      <x:c r="F2776" s="22" t="n">
        <x:v>47150</x:v>
      </x:c>
      <x:c r="G2776" s="22" t="n">
        <x:f>IF(OR(E2776="",F2776=""),"",E2776*F2776)</x:f>
        <x:v>13202000</x:v>
      </x:c>
      <x:c r="H2776" s="36" t="n">
        <x:v>0.284</x:v>
      </x:c>
      <x:c r="I2776" s="22" t="n">
        <x:f>IF(G2776="","",IF(ISNUMBER(H2776),G2776,""))</x:f>
        <x:v>13202000</x:v>
      </x:c>
      <x:c r="J2776" s="22" t="n">
        <x:f>IF(I2776="","",I2776*H2776)</x:f>
        <x:v>3749367.9999999995</x:v>
      </x:c>
      <x:c r="K2776" t="str">
        <x:f>IF(G2776="","MISSING OEWS",IF(ISNUMBER(H2776),"MATCHED","MISSING WHARTON"))</x:f>
        <x:v>MATCHED</x:v>
      </x:c>
    </x:row>
    <x:row r="2777">
      <x:c r="A2777" t="str">
        <x:v>48-49</x:v>
      </x:c>
      <x:c r="B2777" t="str">
        <x:v>Transportation and Warehousing</x:v>
      </x:c>
      <x:c r="C2777" t="str">
        <x:v>49-2021</x:v>
      </x:c>
      <x:c r="D2777" t="str">
        <x:v>Radio, Cellular, and Tower Equipment Installers and Repairers</x:v>
      </x:c>
      <x:c r="E2777" s="22" t="n">
        <x:v>110</x:v>
      </x:c>
      <x:c r="F2777" s="22" t="n">
        <x:v>87470</x:v>
      </x:c>
      <x:c r="G2777" s="22" t="n">
        <x:f>IF(OR(E2777="",F2777=""),"",E2777*F2777)</x:f>
        <x:v>9621700</x:v>
      </x:c>
      <x:c r="H2777" s="36" t="n">
        <x:v>0.1583</x:v>
      </x:c>
      <x:c r="I2777" s="22" t="n">
        <x:f>IF(G2777="","",IF(ISNUMBER(H2777),G2777,""))</x:f>
        <x:v>9621700</x:v>
      </x:c>
      <x:c r="J2777" s="22" t="n">
        <x:f>IF(I2777="","",I2777*H2777)</x:f>
        <x:v>1523115.1099999999</x:v>
      </x:c>
      <x:c r="K2777" t="str">
        <x:f>IF(G2777="","MISSING OEWS",IF(ISNUMBER(H2777),"MATCHED","MISSING WHARTON"))</x:f>
        <x:v>MATCHED</x:v>
      </x:c>
    </x:row>
    <x:row r="2778">
      <x:c r="A2778" t="str">
        <x:v>48-49</x:v>
      </x:c>
      <x:c r="B2778" t="str">
        <x:v>Transportation and Warehousing</x:v>
      </x:c>
      <x:c r="C2778" t="str">
        <x:v>49-2022</x:v>
      </x:c>
      <x:c r="D2778" t="str">
        <x:v>Telecommunications Equipment Installers and Repairers, Except Line Installers</x:v>
      </x:c>
      <x:c r="E2778" s="22" t="n">
        <x:v>60</x:v>
      </x:c>
      <x:c r="F2778" s="22" t="n">
        <x:v>78390</x:v>
      </x:c>
      <x:c r="G2778" s="22" t="n">
        <x:f>IF(OR(E2778="",F2778=""),"",E2778*F2778)</x:f>
        <x:v>4703400</x:v>
      </x:c>
      <x:c r="H2778" s="36" t="n">
        <x:v>0.195</x:v>
      </x:c>
      <x:c r="I2778" s="22" t="n">
        <x:f>IF(G2778="","",IF(ISNUMBER(H2778),G2778,""))</x:f>
        <x:v>4703400</x:v>
      </x:c>
      <x:c r="J2778" s="22" t="n">
        <x:f>IF(I2778="","",I2778*H2778)</x:f>
        <x:v>917163</x:v>
      </x:c>
      <x:c r="K2778" t="str">
        <x:f>IF(G2778="","MISSING OEWS",IF(ISNUMBER(H2778),"MATCHED","MISSING WHARTON"))</x:f>
        <x:v>MATCHED</x:v>
      </x:c>
    </x:row>
    <x:row r="2779">
      <x:c r="A2779" t="str">
        <x:v>48-49</x:v>
      </x:c>
      <x:c r="B2779" t="str">
        <x:v>Transportation and Warehousing</x:v>
      </x:c>
      <x:c r="C2779" t="str">
        <x:v>49-2091</x:v>
      </x:c>
      <x:c r="D2779" t="str">
        <x:v>Avionics Technicians</x:v>
      </x:c>
      <x:c r="E2779" s="22" t="n">
        <x:v>7360</x:v>
      </x:c>
      <x:c r="F2779" s="22" t="n">
        <x:v>77810</x:v>
      </x:c>
      <x:c r="G2779" s="22" t="n">
        <x:f>IF(OR(E2779="",F2779=""),"",E2779*F2779)</x:f>
        <x:v>572681600</x:v>
      </x:c>
      <x:c r="H2779" s="36" t="n">
        <x:v>0.2</x:v>
      </x:c>
      <x:c r="I2779" s="22" t="n">
        <x:f>IF(G2779="","",IF(ISNUMBER(H2779),G2779,""))</x:f>
        <x:v>572681600</x:v>
      </x:c>
      <x:c r="J2779" s="22" t="n">
        <x:f>IF(I2779="","",I2779*H2779)</x:f>
        <x:v>114536320</x:v>
      </x:c>
      <x:c r="K2779" t="str">
        <x:f>IF(G2779="","MISSING OEWS",IF(ISNUMBER(H2779),"MATCHED","MISSING WHARTON"))</x:f>
        <x:v>MATCHED</x:v>
      </x:c>
    </x:row>
    <x:row r="2780">
      <x:c r="A2780" t="str">
        <x:v>48-49</x:v>
      </x:c>
      <x:c r="B2780" t="str">
        <x:v>Transportation and Warehousing</x:v>
      </x:c>
      <x:c r="C2780" t="str">
        <x:v>49-2092</x:v>
      </x:c>
      <x:c r="D2780" t="str">
        <x:v>Electric Motor, Power Tool, and Related Repairers</x:v>
      </x:c>
      <x:c r="E2780" s="22" t="n">
        <x:v>360</x:v>
      </x:c>
      <x:c r="F2780" s="22" t="n">
        <x:v>45040</x:v>
      </x:c>
      <x:c r="G2780" s="22" t="n">
        <x:f>IF(OR(E2780="",F2780=""),"",E2780*F2780)</x:f>
        <x:v>16214400</x:v>
      </x:c>
      <x:c r="H2780" s="36" t="n">
        <x:v>0.0667</x:v>
      </x:c>
      <x:c r="I2780" s="22" t="n">
        <x:f>IF(G2780="","",IF(ISNUMBER(H2780),G2780,""))</x:f>
        <x:v>16214400</x:v>
      </x:c>
      <x:c r="J2780" s="22" t="n">
        <x:f>IF(I2780="","",I2780*H2780)</x:f>
        <x:v>1081500.48</x:v>
      </x:c>
      <x:c r="K2780" t="str">
        <x:f>IF(G2780="","MISSING OEWS",IF(ISNUMBER(H2780),"MATCHED","MISSING WHARTON"))</x:f>
        <x:v>MATCHED</x:v>
      </x:c>
    </x:row>
    <x:row r="2781">
      <x:c r="A2781" t="str">
        <x:v>48-49</x:v>
      </x:c>
      <x:c r="B2781" t="str">
        <x:v>Transportation and Warehousing</x:v>
      </x:c>
      <x:c r="C2781" t="str">
        <x:v>49-2093</x:v>
      </x:c>
      <x:c r="D2781" t="str">
        <x:v>Electrical and Electronics Installers and Repairers, Transportation Equipment</x:v>
      </x:c>
      <x:c r="E2781" s="22" t="n">
        <x:v>2720</x:v>
      </x:c>
      <x:c r="F2781" s="22" t="n">
        <x:v>86570</x:v>
      </x:c>
      <x:c r="G2781" s="22" t="n">
        <x:f>IF(OR(E2781="",F2781=""),"",E2781*F2781)</x:f>
        <x:v>235470400</x:v>
      </x:c>
      <x:c r="H2781" s="36" t="n">
        <x:v>0.20329999999999998</x:v>
      </x:c>
      <x:c r="I2781" s="22" t="n">
        <x:f>IF(G2781="","",IF(ISNUMBER(H2781),G2781,""))</x:f>
        <x:v>235470400</x:v>
      </x:c>
      <x:c r="J2781" s="22" t="n">
        <x:f>IF(I2781="","",I2781*H2781)</x:f>
        <x:v>47871132.31999999</x:v>
      </x:c>
      <x:c r="K2781" t="str">
        <x:f>IF(G2781="","MISSING OEWS",IF(ISNUMBER(H2781),"MATCHED","MISSING WHARTON"))</x:f>
        <x:v>MATCHED</x:v>
      </x:c>
    </x:row>
    <x:row r="2782">
      <x:c r="A2782" t="str">
        <x:v>48-49</x:v>
      </x:c>
      <x:c r="B2782" t="str">
        <x:v>Transportation and Warehousing</x:v>
      </x:c>
      <x:c r="C2782" t="str">
        <x:v>49-2094</x:v>
      </x:c>
      <x:c r="D2782" t="str">
        <x:v>Electrical and Electronics Repairers, Commercial and Industrial Equipment</x:v>
      </x:c>
      <x:c r="E2782" s="22" t="n">
        <x:v>5290</x:v>
      </x:c>
      <x:c r="F2782" s="22" t="n">
        <x:v>81330</x:v>
      </x:c>
      <x:c r="G2782" s="22" t="n">
        <x:f>IF(OR(E2782="",F2782=""),"",E2782*F2782)</x:f>
        <x:v>430235700</x:v>
      </x:c>
      <x:c r="H2782" s="36" t="n">
        <x:v>0.19</x:v>
      </x:c>
      <x:c r="I2782" s="22" t="n">
        <x:f>IF(G2782="","",IF(ISNUMBER(H2782),G2782,""))</x:f>
        <x:v>430235700</x:v>
      </x:c>
      <x:c r="J2782" s="22" t="n">
        <x:f>IF(I2782="","",I2782*H2782)</x:f>
        <x:v>81744783</x:v>
      </x:c>
      <x:c r="K2782" t="str">
        <x:f>IF(G2782="","MISSING OEWS",IF(ISNUMBER(H2782),"MATCHED","MISSING WHARTON"))</x:f>
        <x:v>MATCHED</x:v>
      </x:c>
    </x:row>
    <x:row r="2783">
      <x:c r="A2783" t="str">
        <x:v>48-49</x:v>
      </x:c>
      <x:c r="B2783" t="str">
        <x:v>Transportation and Warehousing</x:v>
      </x:c>
      <x:c r="C2783" t="str">
        <x:v>49-2095</x:v>
      </x:c>
      <x:c r="D2783" t="str">
        <x:v>Electrical and Electronics Repairers, Powerhouse, Substation, and Relay</x:v>
      </x:c>
      <x:c r="E2783" s="22" t="n">
        <x:v>170</x:v>
      </x:c>
      <x:c r="F2783" s="22" t="n">
        <x:v>111310</x:v>
      </x:c>
      <x:c r="G2783" s="22" t="n">
        <x:f>IF(OR(E2783="",F2783=""),"",E2783*F2783)</x:f>
        <x:v>18922700</x:v>
      </x:c>
      <x:c r="H2783" s="36" t="n">
        <x:v>0.22190000000000001</x:v>
      </x:c>
      <x:c r="I2783" s="22" t="n">
        <x:f>IF(G2783="","",IF(ISNUMBER(H2783),G2783,""))</x:f>
        <x:v>18922700</x:v>
      </x:c>
      <x:c r="J2783" s="22" t="n">
        <x:f>IF(I2783="","",I2783*H2783)</x:f>
        <x:v>4198947.13</x:v>
      </x:c>
      <x:c r="K2783" t="str">
        <x:f>IF(G2783="","MISSING OEWS",IF(ISNUMBER(H2783),"MATCHED","MISSING WHARTON"))</x:f>
        <x:v>MATCHED</x:v>
      </x:c>
    </x:row>
    <x:row r="2784">
      <x:c r="A2784" t="str">
        <x:v>48-49</x:v>
      </x:c>
      <x:c r="B2784" t="str">
        <x:v>Transportation and Warehousing</x:v>
      </x:c>
      <x:c r="C2784" t="str">
        <x:v>49-2096</x:v>
      </x:c>
      <x:c r="D2784" t="str">
        <x:v>Electronic Equipment Installers and Repairers, Motor Vehicles</x:v>
      </x:c>
      <x:c r="E2784" s="22" t="n">
        <x:v>150</x:v>
      </x:c>
      <x:c r="F2784" s="22" t="n">
        <x:v>53770</x:v>
      </x:c>
      <x:c r="G2784" s="22" t="n">
        <x:f>IF(OR(E2784="",F2784=""),"",E2784*F2784)</x:f>
        <x:v>8065500</x:v>
      </x:c>
      <x:c r="H2784" s="36" t="n">
        <x:v>0.1583</x:v>
      </x:c>
      <x:c r="I2784" s="22" t="n">
        <x:f>IF(G2784="","",IF(ISNUMBER(H2784),G2784,""))</x:f>
        <x:v>8065500</x:v>
      </x:c>
      <x:c r="J2784" s="22" t="n">
        <x:f>IF(I2784="","",I2784*H2784)</x:f>
        <x:v>1276768.65</x:v>
      </x:c>
      <x:c r="K2784" t="str">
        <x:f>IF(G2784="","MISSING OEWS",IF(ISNUMBER(H2784),"MATCHED","MISSING WHARTON"))</x:f>
        <x:v>MATCHED</x:v>
      </x:c>
    </x:row>
    <x:row r="2785">
      <x:c r="A2785" t="str">
        <x:v>48-49</x:v>
      </x:c>
      <x:c r="B2785" t="str">
        <x:v>Transportation and Warehousing</x:v>
      </x:c>
      <x:c r="C2785" t="str">
        <x:v>49-3011</x:v>
      </x:c>
      <x:c r="D2785" t="str">
        <x:v>Aircraft Mechanics and Service Technicians</x:v>
      </x:c>
      <x:c r="E2785" s="22" t="n">
        <x:v>83190</x:v>
      </x:c>
      <x:c r="F2785" s="22" t="n">
        <x:v>85730</x:v>
      </x:c>
      <x:c r="G2785" s="22" t="n">
        <x:f>IF(OR(E2785="",F2785=""),"",E2785*F2785)</x:f>
        <x:v>7131878700</x:v>
      </x:c>
      <x:c r="H2785" s="36" t="n">
        <x:v>0.0434</x:v>
      </x:c>
      <x:c r="I2785" s="22" t="n">
        <x:f>IF(G2785="","",IF(ISNUMBER(H2785),G2785,""))</x:f>
        <x:v>7131878700</x:v>
      </x:c>
      <x:c r="J2785" s="22" t="n">
        <x:f>IF(I2785="","",I2785*H2785)</x:f>
        <x:v>309523535.58</x:v>
      </x:c>
      <x:c r="K2785" t="str">
        <x:f>IF(G2785="","MISSING OEWS",IF(ISNUMBER(H2785),"MATCHED","MISSING WHARTON"))</x:f>
        <x:v>MATCHED</x:v>
      </x:c>
    </x:row>
    <x:row r="2786">
      <x:c r="A2786" t="str">
        <x:v>48-49</x:v>
      </x:c>
      <x:c r="B2786" t="str">
        <x:v>Transportation and Warehousing</x:v>
      </x:c>
      <x:c r="C2786" t="str">
        <x:v>49-3021</x:v>
      </x:c>
      <x:c r="D2786" t="str">
        <x:v>Automotive Body and Related Repairers</x:v>
      </x:c>
      <x:c r="E2786" s="22" t="n">
        <x:v>1320</x:v>
      </x:c>
      <x:c r="F2786" s="22" t="n">
        <x:v>61810</x:v>
      </x:c>
      <x:c r="G2786" s="22" t="n">
        <x:f>IF(OR(E2786="",F2786=""),"",E2786*F2786)</x:f>
        <x:v>81589200</x:v>
      </x:c>
      <x:c r="H2786" s="36" t="n">
        <x:v>0.027999999999999997</x:v>
      </x:c>
      <x:c r="I2786" s="22" t="n">
        <x:f>IF(G2786="","",IF(ISNUMBER(H2786),G2786,""))</x:f>
        <x:v>81589200</x:v>
      </x:c>
      <x:c r="J2786" s="22" t="n">
        <x:f>IF(I2786="","",I2786*H2786)</x:f>
        <x:v>2284497.5999999996</x:v>
      </x:c>
      <x:c r="K2786" t="str">
        <x:f>IF(G2786="","MISSING OEWS",IF(ISNUMBER(H2786),"MATCHED","MISSING WHARTON"))</x:f>
        <x:v>MATCHED</x:v>
      </x:c>
    </x:row>
    <x:row r="2787">
      <x:c r="A2787" t="str">
        <x:v>48-49</x:v>
      </x:c>
      <x:c r="B2787" t="str">
        <x:v>Transportation and Warehousing</x:v>
      </x:c>
      <x:c r="C2787" t="str">
        <x:v>49-3022</x:v>
      </x:c>
      <x:c r="D2787" t="str">
        <x:v>Automotive Glass Installers and Repairers</x:v>
      </x:c>
      <x:c r="E2787" s="22" t="n">
        <x:v>40</x:v>
      </x:c>
      <x:c r="F2787" s="22" t="n">
        <x:v>48620</x:v>
      </x:c>
      <x:c r="G2787" s="22" t="n">
        <x:f>IF(OR(E2787="",F2787=""),"",E2787*F2787)</x:f>
        <x:v>1944800</x:v>
      </x:c>
      <x:c r="H2787" s="36" t="n">
        <x:v>0</x:v>
      </x:c>
      <x:c r="I2787" s="22" t="n">
        <x:f>IF(G2787="","",IF(ISNUMBER(H2787),G2787,""))</x:f>
        <x:v>1944800</x:v>
      </x:c>
      <x:c r="J2787" s="22" t="n">
        <x:f>IF(I2787="","",I2787*H2787)</x:f>
        <x:v>0</x:v>
      </x:c>
      <x:c r="K2787" t="str">
        <x:f>IF(G2787="","MISSING OEWS",IF(ISNUMBER(H2787),"MATCHED","MISSING WHARTON"))</x:f>
        <x:v>MATCHED</x:v>
      </x:c>
    </x:row>
    <x:row r="2788">
      <x:c r="A2788" t="str">
        <x:v>48-49</x:v>
      </x:c>
      <x:c r="B2788" t="str">
        <x:v>Transportation and Warehousing</x:v>
      </x:c>
      <x:c r="C2788" t="str">
        <x:v>49-3023</x:v>
      </x:c>
      <x:c r="D2788" t="str">
        <x:v>Automotive Service Technicians and Mechanics</x:v>
      </x:c>
      <x:c r="E2788" s="22" t="n">
        <x:v>14500</x:v>
      </x:c>
      <x:c r="F2788" s="22" t="n">
        <x:v>62290</x:v>
      </x:c>
      <x:c r="G2788" s="22" t="n">
        <x:f>IF(OR(E2788="",F2788=""),"",E2788*F2788)</x:f>
        <x:v>903205000</x:v>
      </x:c>
      <x:c r="H2788" s="36" t="n">
        <x:v>0.0233</x:v>
      </x:c>
      <x:c r="I2788" s="22" t="n">
        <x:f>IF(G2788="","",IF(ISNUMBER(H2788),G2788,""))</x:f>
        <x:v>903205000</x:v>
      </x:c>
      <x:c r="J2788" s="22" t="n">
        <x:f>IF(I2788="","",I2788*H2788)</x:f>
        <x:v>21044676.5</x:v>
      </x:c>
      <x:c r="K2788" t="str">
        <x:f>IF(G2788="","MISSING OEWS",IF(ISNUMBER(H2788),"MATCHED","MISSING WHARTON"))</x:f>
        <x:v>MATCHED</x:v>
      </x:c>
    </x:row>
    <x:row r="2789">
      <x:c r="A2789" t="str">
        <x:v>48-49</x:v>
      </x:c>
      <x:c r="B2789" t="str">
        <x:v>Transportation and Warehousing</x:v>
      </x:c>
      <x:c r="C2789" t="str">
        <x:v>49-3031</x:v>
      </x:c>
      <x:c r="D2789" t="str">
        <x:v>Bus and Truck Mechanics and Diesel Engine Specialists</x:v>
      </x:c>
      <x:c r="E2789" s="22" t="n">
        <x:v>86430</x:v>
      </x:c>
      <x:c r="F2789" s="22" t="n">
        <x:v>63080</x:v>
      </x:c>
      <x:c r="G2789" s="22" t="n">
        <x:f>IF(OR(E2789="",F2789=""),"",E2789*F2789)</x:f>
        <x:v>5452004400</x:v>
      </x:c>
      <x:c r="H2789" s="36" t="n">
        <x:v>0</x:v>
      </x:c>
      <x:c r="I2789" s="22" t="n">
        <x:f>IF(G2789="","",IF(ISNUMBER(H2789),G2789,""))</x:f>
        <x:v>5452004400</x:v>
      </x:c>
      <x:c r="J2789" s="22" t="n">
        <x:f>IF(I2789="","",I2789*H2789)</x:f>
        <x:v>0</x:v>
      </x:c>
      <x:c r="K2789" t="str">
        <x:f>IF(G2789="","MISSING OEWS",IF(ISNUMBER(H2789),"MATCHED","MISSING WHARTON"))</x:f>
        <x:v>MATCHED</x:v>
      </x:c>
    </x:row>
    <x:row r="2790">
      <x:c r="A2790" t="str">
        <x:v>48-49</x:v>
      </x:c>
      <x:c r="B2790" t="str">
        <x:v>Transportation and Warehousing</x:v>
      </x:c>
      <x:c r="C2790" t="str">
        <x:v>49-3041</x:v>
      </x:c>
      <x:c r="D2790" t="str">
        <x:v>Farm Equipment Mechanics and Service Technicians</x:v>
      </x:c>
      <x:c r="E2790" s="22" t="n">
        <x:v>40</x:v>
      </x:c>
      <x:c r="F2790" s="22" t="n">
        <x:v>51870</x:v>
      </x:c>
      <x:c r="G2790" s="22" t="n">
        <x:f>IF(OR(E2790="",F2790=""),"",E2790*F2790)</x:f>
        <x:v>2074800</x:v>
      </x:c>
      <x:c r="H2790" s="36" t="n">
        <x:v>0.13570000000000002</x:v>
      </x:c>
      <x:c r="I2790" s="22" t="n">
        <x:f>IF(G2790="","",IF(ISNUMBER(H2790),G2790,""))</x:f>
        <x:v>2074800</x:v>
      </x:c>
      <x:c r="J2790" s="22" t="n">
        <x:f>IF(I2790="","",I2790*H2790)</x:f>
        <x:v>281550.36000000004</x:v>
      </x:c>
      <x:c r="K2790" t="str">
        <x:f>IF(G2790="","MISSING OEWS",IF(ISNUMBER(H2790),"MATCHED","MISSING WHARTON"))</x:f>
        <x:v>MATCHED</x:v>
      </x:c>
    </x:row>
    <x:row r="2791">
      <x:c r="A2791" t="str">
        <x:v>48-49</x:v>
      </x:c>
      <x:c r="B2791" t="str">
        <x:v>Transportation and Warehousing</x:v>
      </x:c>
      <x:c r="C2791" t="str">
        <x:v>49-3042</x:v>
      </x:c>
      <x:c r="D2791" t="str">
        <x:v>Mobile Heavy Equipment Mechanics, Except Engines</x:v>
      </x:c>
      <x:c r="E2791" s="22" t="n">
        <x:v>8290</x:v>
      </x:c>
      <x:c r="F2791" s="22" t="n">
        <x:v>85510</x:v>
      </x:c>
      <x:c r="G2791" s="22" t="n">
        <x:f>IF(OR(E2791="",F2791=""),"",E2791*F2791)</x:f>
        <x:v>708877900</x:v>
      </x:c>
      <x:c r="H2791" s="36" t="n">
        <x:v>0.1425</x:v>
      </x:c>
      <x:c r="I2791" s="22" t="n">
        <x:f>IF(G2791="","",IF(ISNUMBER(H2791),G2791,""))</x:f>
        <x:v>708877900</x:v>
      </x:c>
      <x:c r="J2791" s="22" t="n">
        <x:f>IF(I2791="","",I2791*H2791)</x:f>
        <x:v>101015100.74999999</x:v>
      </x:c>
      <x:c r="K2791" t="str">
        <x:f>IF(G2791="","MISSING OEWS",IF(ISNUMBER(H2791),"MATCHED","MISSING WHARTON"))</x:f>
        <x:v>MATCHED</x:v>
      </x:c>
    </x:row>
    <x:row r="2792">
      <x:c r="A2792" t="str">
        <x:v>48-49</x:v>
      </x:c>
      <x:c r="B2792" t="str">
        <x:v>Transportation and Warehousing</x:v>
      </x:c>
      <x:c r="C2792" t="str">
        <x:v>49-3043</x:v>
      </x:c>
      <x:c r="D2792" t="str">
        <x:v>Rail Car Repairers</x:v>
      </x:c>
      <x:c r="E2792" s="22" t="n">
        <x:v>17750</x:v>
      </x:c>
      <x:c r="F2792" s="22" t="n">
        <x:v>69220</x:v>
      </x:c>
      <x:c r="G2792" s="22" t="n">
        <x:f>IF(OR(E2792="",F2792=""),"",E2792*F2792)</x:f>
        <x:v>1228655000</x:v>
      </x:c>
      <x:c r="H2792" s="36" t="n">
        <x:v>0.0475</x:v>
      </x:c>
      <x:c r="I2792" s="22" t="n">
        <x:f>IF(G2792="","",IF(ISNUMBER(H2792),G2792,""))</x:f>
        <x:v>1228655000</x:v>
      </x:c>
      <x:c r="J2792" s="22" t="n">
        <x:f>IF(I2792="","",I2792*H2792)</x:f>
        <x:v>58361112.5</x:v>
      </x:c>
      <x:c r="K2792" t="str">
        <x:f>IF(G2792="","MISSING OEWS",IF(ISNUMBER(H2792),"MATCHED","MISSING WHARTON"))</x:f>
        <x:v>MATCHED</x:v>
      </x:c>
    </x:row>
    <x:row r="2793">
      <x:c r="A2793" t="str">
        <x:v>48-49</x:v>
      </x:c>
      <x:c r="B2793" t="str">
        <x:v>Transportation and Warehousing</x:v>
      </x:c>
      <x:c r="C2793" t="str">
        <x:v>49-3051</x:v>
      </x:c>
      <x:c r="D2793" t="str">
        <x:v>Motorboat Mechanics and Service Technicians</x:v>
      </x:c>
      <x:c r="E2793" s="22" t="n">
        <x:v>1670</x:v>
      </x:c>
      <x:c r="F2793" s="22" t="n">
        <x:v>73960</x:v>
      </x:c>
      <x:c r="G2793" s="22" t="n">
        <x:f>IF(OR(E2793="",F2793=""),"",E2793*F2793)</x:f>
        <x:v>123513200</x:v>
      </x:c>
      <x:c r="H2793" s="36" t="n">
        <x:v>0.0731</x:v>
      </x:c>
      <x:c r="I2793" s="22" t="n">
        <x:f>IF(G2793="","",IF(ISNUMBER(H2793),G2793,""))</x:f>
        <x:v>123513200</x:v>
      </x:c>
      <x:c r="J2793" s="22" t="n">
        <x:f>IF(I2793="","",I2793*H2793)</x:f>
        <x:v>9028814.92</x:v>
      </x:c>
      <x:c r="K2793" t="str">
        <x:f>IF(G2793="","MISSING OEWS",IF(ISNUMBER(H2793),"MATCHED","MISSING WHARTON"))</x:f>
        <x:v>MATCHED</x:v>
      </x:c>
    </x:row>
    <x:row r="2794">
      <x:c r="A2794" t="str">
        <x:v>48-49</x:v>
      </x:c>
      <x:c r="B2794" t="str">
        <x:v>Transportation and Warehousing</x:v>
      </x:c>
      <x:c r="C2794" t="str">
        <x:v>49-3053</x:v>
      </x:c>
      <x:c r="D2794" t="str">
        <x:v>Outdoor Power Equipment and Other Small Engine Mechanics</x:v>
      </x:c>
      <x:c r="E2794" s="22"/>
      <x:c r="F2794" s="22" t="n">
        <x:v>56550</x:v>
      </x:c>
      <x:c r="G2794" s="22" t="str">
        <x:f>IF(OR(E2794="",F2794=""),"",E2794*F2794)</x:f>
      </x:c>
      <x:c r="H2794" s="36" t="n">
        <x:v>0.11789999999999999</x:v>
      </x:c>
      <x:c r="I2794" s="22" t="str">
        <x:f>IF(G2794="","",IF(ISNUMBER(H2794),G2794,""))</x:f>
      </x:c>
      <x:c r="J2794" s="22" t="str">
        <x:f>IF(I2794="","",I2794*H2794)</x:f>
      </x:c>
      <x:c r="K2794" t="str">
        <x:f>IF(G2794="","MISSING OEWS",IF(ISNUMBER(H2794),"MATCHED","MISSING WHARTON"))</x:f>
        <x:v>MISSING OEWS</x:v>
      </x:c>
    </x:row>
    <x:row r="2795">
      <x:c r="A2795" t="str">
        <x:v>48-49</x:v>
      </x:c>
      <x:c r="B2795" t="str">
        <x:v>Transportation and Warehousing</x:v>
      </x:c>
      <x:c r="C2795" t="str">
        <x:v>49-3091</x:v>
      </x:c>
      <x:c r="D2795" t="str">
        <x:v>Bicycle Repairers</x:v>
      </x:c>
      <x:c r="E2795" s="22"/>
      <x:c r="F2795" s="22" t="n">
        <x:v>44470</x:v>
      </x:c>
      <x:c r="G2795" s="22" t="str">
        <x:f>IF(OR(E2795="",F2795=""),"",E2795*F2795)</x:f>
      </x:c>
      <x:c r="H2795" s="36" t="n">
        <x:v>0.0594</x:v>
      </x:c>
      <x:c r="I2795" s="22" t="str">
        <x:f>IF(G2795="","",IF(ISNUMBER(H2795),G2795,""))</x:f>
      </x:c>
      <x:c r="J2795" s="22" t="str">
        <x:f>IF(I2795="","",I2795*H2795)</x:f>
      </x:c>
      <x:c r="K2795" t="str">
        <x:f>IF(G2795="","MISSING OEWS",IF(ISNUMBER(H2795),"MATCHED","MISSING WHARTON"))</x:f>
        <x:v>MISSING OEWS</x:v>
      </x:c>
    </x:row>
    <x:row r="2796">
      <x:c r="A2796" t="str">
        <x:v>48-49</x:v>
      </x:c>
      <x:c r="B2796" t="str">
        <x:v>Transportation and Warehousing</x:v>
      </x:c>
      <x:c r="C2796" t="str">
        <x:v>49-3093</x:v>
      </x:c>
      <x:c r="D2796" t="str">
        <x:v>Tire Repairers and Changers</x:v>
      </x:c>
      <x:c r="E2796" s="22" t="n">
        <x:v>1070</x:v>
      </x:c>
      <x:c r="F2796" s="22" t="n">
        <x:v>48290</x:v>
      </x:c>
      <x:c r="G2796" s="22" t="n">
        <x:f>IF(OR(E2796="",F2796=""),"",E2796*F2796)</x:f>
        <x:v>51670300</x:v>
      </x:c>
      <x:c r="H2796" s="36" t="n">
        <x:v>0</x:v>
      </x:c>
      <x:c r="I2796" s="22" t="n">
        <x:f>IF(G2796="","",IF(ISNUMBER(H2796),G2796,""))</x:f>
        <x:v>51670300</x:v>
      </x:c>
      <x:c r="J2796" s="22" t="n">
        <x:f>IF(I2796="","",I2796*H2796)</x:f>
        <x:v>0</x:v>
      </x:c>
      <x:c r="K2796" t="str">
        <x:f>IF(G2796="","MISSING OEWS",IF(ISNUMBER(H2796),"MATCHED","MISSING WHARTON"))</x:f>
        <x:v>MATCHED</x:v>
      </x:c>
    </x:row>
    <x:row r="2797">
      <x:c r="A2797" t="str">
        <x:v>48-49</x:v>
      </x:c>
      <x:c r="B2797" t="str">
        <x:v>Transportation and Warehousing</x:v>
      </x:c>
      <x:c r="C2797" t="str">
        <x:v>49-9012</x:v>
      </x:c>
      <x:c r="D2797" t="str">
        <x:v>Control and Valve Installers and Repairers, Except Mechanical Door</x:v>
      </x:c>
      <x:c r="E2797" s="22" t="n">
        <x:v>1180</x:v>
      </x:c>
      <x:c r="F2797" s="22" t="n">
        <x:v>80270</x:v>
      </x:c>
      <x:c r="G2797" s="22" t="n">
        <x:f>IF(OR(E2797="",F2797=""),"",E2797*F2797)</x:f>
        <x:v>94718600</x:v>
      </x:c>
      <x:c r="H2797" s="36" t="n">
        <x:v>0.0731</x:v>
      </x:c>
      <x:c r="I2797" s="22" t="n">
        <x:f>IF(G2797="","",IF(ISNUMBER(H2797),G2797,""))</x:f>
        <x:v>94718600</x:v>
      </x:c>
      <x:c r="J2797" s="22" t="n">
        <x:f>IF(I2797="","",I2797*H2797)</x:f>
        <x:v>6923929.66</x:v>
      </x:c>
      <x:c r="K2797" t="str">
        <x:f>IF(G2797="","MISSING OEWS",IF(ISNUMBER(H2797),"MATCHED","MISSING WHARTON"))</x:f>
        <x:v>MATCHED</x:v>
      </x:c>
    </x:row>
    <x:row r="2798">
      <x:c r="A2798" t="str">
        <x:v>48-49</x:v>
      </x:c>
      <x:c r="B2798" t="str">
        <x:v>Transportation and Warehousing</x:v>
      </x:c>
      <x:c r="C2798" t="str">
        <x:v>49-9021</x:v>
      </x:c>
      <x:c r="D2798" t="str">
        <x:v>Heating, Air Conditioning, and Refrigeration Mechanics and Installers</x:v>
      </x:c>
      <x:c r="E2798" s="22" t="n">
        <x:v>2980</x:v>
      </x:c>
      <x:c r="F2798" s="22" t="n">
        <x:v>74840</x:v>
      </x:c>
      <x:c r="G2798" s="22" t="n">
        <x:f>IF(OR(E2798="",F2798=""),"",E2798*F2798)</x:f>
        <x:v>223023200</x:v>
      </x:c>
      <x:c r="H2798" s="36" t="n">
        <x:v>0.0867</x:v>
      </x:c>
      <x:c r="I2798" s="22" t="n">
        <x:f>IF(G2798="","",IF(ISNUMBER(H2798),G2798,""))</x:f>
        <x:v>223023200</x:v>
      </x:c>
      <x:c r="J2798" s="22" t="n">
        <x:f>IF(I2798="","",I2798*H2798)</x:f>
        <x:v>19336111.44</x:v>
      </x:c>
      <x:c r="K2798" t="str">
        <x:f>IF(G2798="","MISSING OEWS",IF(ISNUMBER(H2798),"MATCHED","MISSING WHARTON"))</x:f>
        <x:v>MATCHED</x:v>
      </x:c>
    </x:row>
    <x:row r="2799">
      <x:c r="A2799" t="str">
        <x:v>48-49</x:v>
      </x:c>
      <x:c r="B2799" t="str">
        <x:v>Transportation and Warehousing</x:v>
      </x:c>
      <x:c r="C2799" t="str">
        <x:v>49-9031</x:v>
      </x:c>
      <x:c r="D2799" t="str">
        <x:v>Home Appliance Repairers</x:v>
      </x:c>
      <x:c r="E2799" s="22" t="n">
        <x:v>1170</x:v>
      </x:c>
      <x:c r="F2799" s="22" t="n">
        <x:v>56470</x:v>
      </x:c>
      <x:c r="G2799" s="22" t="n">
        <x:f>IF(OR(E2799="",F2799=""),"",E2799*F2799)</x:f>
        <x:v>66069900</x:v>
      </x:c>
      <x:c r="H2799" s="36" t="n">
        <x:v>0.1226</x:v>
      </x:c>
      <x:c r="I2799" s="22" t="n">
        <x:f>IF(G2799="","",IF(ISNUMBER(H2799),G2799,""))</x:f>
        <x:v>66069900</x:v>
      </x:c>
      <x:c r="J2799" s="22" t="n">
        <x:f>IF(I2799="","",I2799*H2799)</x:f>
        <x:v>8100169.74</x:v>
      </x:c>
      <x:c r="K2799" t="str">
        <x:f>IF(G2799="","MISSING OEWS",IF(ISNUMBER(H2799),"MATCHED","MISSING WHARTON"))</x:f>
        <x:v>MATCHED</x:v>
      </x:c>
    </x:row>
    <x:row r="2800">
      <x:c r="A2800" t="str">
        <x:v>48-49</x:v>
      </x:c>
      <x:c r="B2800" t="str">
        <x:v>Transportation and Warehousing</x:v>
      </x:c>
      <x:c r="C2800" t="str">
        <x:v>49-9041</x:v>
      </x:c>
      <x:c r="D2800" t="str">
        <x:v>Industrial Machinery Mechanics</x:v>
      </x:c>
      <x:c r="E2800" s="22" t="n">
        <x:v>10380</x:v>
      </x:c>
      <x:c r="F2800" s="22" t="n">
        <x:v>77710</x:v>
      </x:c>
      <x:c r="G2800" s="22" t="n">
        <x:f>IF(OR(E2800="",F2800=""),"",E2800*F2800)</x:f>
        <x:v>806629800</x:v>
      </x:c>
      <x:c r="H2800" s="36" t="n">
        <x:v>0.25</x:v>
      </x:c>
      <x:c r="I2800" s="22" t="n">
        <x:f>IF(G2800="","",IF(ISNUMBER(H2800),G2800,""))</x:f>
        <x:v>806629800</x:v>
      </x:c>
      <x:c r="J2800" s="22" t="n">
        <x:f>IF(I2800="","",I2800*H2800)</x:f>
        <x:v>201657450</x:v>
      </x:c>
      <x:c r="K2800" t="str">
        <x:f>IF(G2800="","MISSING OEWS",IF(ISNUMBER(H2800),"MATCHED","MISSING WHARTON"))</x:f>
        <x:v>MATCHED</x:v>
      </x:c>
    </x:row>
    <x:row r="2801">
      <x:c r="A2801" t="str">
        <x:v>48-49</x:v>
      </x:c>
      <x:c r="B2801" t="str">
        <x:v>Transportation and Warehousing</x:v>
      </x:c>
      <x:c r="C2801" t="str">
        <x:v>49-9043</x:v>
      </x:c>
      <x:c r="D2801" t="str">
        <x:v>Maintenance Workers, Machinery</x:v>
      </x:c>
      <x:c r="E2801" s="22" t="n">
        <x:v>5550</x:v>
      </x:c>
      <x:c r="F2801" s="22" t="n">
        <x:v>81830</x:v>
      </x:c>
      <x:c r="G2801" s="22" t="n">
        <x:f>IF(OR(E2801="",F2801=""),"",E2801*F2801)</x:f>
        <x:v>454156500</x:v>
      </x:c>
      <x:c r="H2801" s="36" t="n">
        <x:v>0.0528</x:v>
      </x:c>
      <x:c r="I2801" s="22" t="n">
        <x:f>IF(G2801="","",IF(ISNUMBER(H2801),G2801,""))</x:f>
        <x:v>454156500</x:v>
      </x:c>
      <x:c r="J2801" s="22" t="n">
        <x:f>IF(I2801="","",I2801*H2801)</x:f>
        <x:v>23979463.2</x:v>
      </x:c>
      <x:c r="K2801" t="str">
        <x:f>IF(G2801="","MISSING OEWS",IF(ISNUMBER(H2801),"MATCHED","MISSING WHARTON"))</x:f>
        <x:v>MATCHED</x:v>
      </x:c>
    </x:row>
    <x:row r="2802">
      <x:c r="A2802" t="str">
        <x:v>48-49</x:v>
      </x:c>
      <x:c r="B2802" t="str">
        <x:v>Transportation and Warehousing</x:v>
      </x:c>
      <x:c r="C2802" t="str">
        <x:v>49-9044</x:v>
      </x:c>
      <x:c r="D2802" t="str">
        <x:v>Millwrights</x:v>
      </x:c>
      <x:c r="E2802" s="22" t="n">
        <x:v>130</x:v>
      </x:c>
      <x:c r="F2802" s="22" t="n">
        <x:v>82710</x:v>
      </x:c>
      <x:c r="G2802" s="22" t="n">
        <x:f>IF(OR(E2802="",F2802=""),"",E2802*F2802)</x:f>
        <x:v>10752300</x:v>
      </x:c>
      <x:c r="H2802" s="36" t="n">
        <x:v>0</x:v>
      </x:c>
      <x:c r="I2802" s="22" t="n">
        <x:f>IF(G2802="","",IF(ISNUMBER(H2802),G2802,""))</x:f>
        <x:v>10752300</x:v>
      </x:c>
      <x:c r="J2802" s="22" t="n">
        <x:f>IF(I2802="","",I2802*H2802)</x:f>
        <x:v>0</x:v>
      </x:c>
      <x:c r="K2802" t="str">
        <x:f>IF(G2802="","MISSING OEWS",IF(ISNUMBER(H2802),"MATCHED","MISSING WHARTON"))</x:f>
        <x:v>MATCHED</x:v>
      </x:c>
    </x:row>
    <x:row r="2803">
      <x:c r="A2803" t="str">
        <x:v>48-49</x:v>
      </x:c>
      <x:c r="B2803" t="str">
        <x:v>Transportation and Warehousing</x:v>
      </x:c>
      <x:c r="C2803" t="str">
        <x:v>49-9051</x:v>
      </x:c>
      <x:c r="D2803" t="str">
        <x:v>Electrical Power-Line Installers and Repairers</x:v>
      </x:c>
      <x:c r="E2803" s="22" t="n">
        <x:v>330</x:v>
      </x:c>
      <x:c r="F2803" s="22" t="n">
        <x:v>73310</x:v>
      </x:c>
      <x:c r="G2803" s="22" t="n">
        <x:f>IF(OR(E2803="",F2803=""),"",E2803*F2803)</x:f>
        <x:v>24192300</x:v>
      </x:c>
      <x:c r="H2803" s="36" t="n">
        <x:v>0</x:v>
      </x:c>
      <x:c r="I2803" s="22" t="n">
        <x:f>IF(G2803="","",IF(ISNUMBER(H2803),G2803,""))</x:f>
        <x:v>24192300</x:v>
      </x:c>
      <x:c r="J2803" s="22" t="n">
        <x:f>IF(I2803="","",I2803*H2803)</x:f>
        <x:v>0</x:v>
      </x:c>
      <x:c r="K2803" t="str">
        <x:f>IF(G2803="","MISSING OEWS",IF(ISNUMBER(H2803),"MATCHED","MISSING WHARTON"))</x:f>
        <x:v>MATCHED</x:v>
      </x:c>
    </x:row>
    <x:row r="2804">
      <x:c r="A2804" t="str">
        <x:v>48-49</x:v>
      </x:c>
      <x:c r="B2804" t="str">
        <x:v>Transportation and Warehousing</x:v>
      </x:c>
      <x:c r="C2804" t="str">
        <x:v>49-9062</x:v>
      </x:c>
      <x:c r="D2804" t="str">
        <x:v>Medical Equipment Repairers</x:v>
      </x:c>
      <x:c r="E2804" s="22" t="n">
        <x:v>80</x:v>
      </x:c>
      <x:c r="F2804" s="22" t="n">
        <x:v>92690</x:v>
      </x:c>
      <x:c r="G2804" s="22" t="n">
        <x:f>IF(OR(E2804="",F2804=""),"",E2804*F2804)</x:f>
        <x:v>7415200</x:v>
      </x:c>
      <x:c r="H2804" s="36" t="n">
        <x:v>0.2368</x:v>
      </x:c>
      <x:c r="I2804" s="22" t="n">
        <x:f>IF(G2804="","",IF(ISNUMBER(H2804),G2804,""))</x:f>
        <x:v>7415200</x:v>
      </x:c>
      <x:c r="J2804" s="22" t="n">
        <x:f>IF(I2804="","",I2804*H2804)</x:f>
        <x:v>1755919.36</x:v>
      </x:c>
      <x:c r="K2804" t="str">
        <x:f>IF(G2804="","MISSING OEWS",IF(ISNUMBER(H2804),"MATCHED","MISSING WHARTON"))</x:f>
        <x:v>MATCHED</x:v>
      </x:c>
    </x:row>
    <x:row r="2805">
      <x:c r="A2805" t="str">
        <x:v>48-49</x:v>
      </x:c>
      <x:c r="B2805" t="str">
        <x:v>Transportation and Warehousing</x:v>
      </x:c>
      <x:c r="C2805" t="str">
        <x:v>49-9069</x:v>
      </x:c>
      <x:c r="D2805" t="str">
        <x:v>Precision Instrument and Equipment Repairers, All Other</x:v>
      </x:c>
      <x:c r="E2805" s="22" t="n">
        <x:v>170</x:v>
      </x:c>
      <x:c r="F2805" s="22"/>
      <x:c r="G2805" s="22" t="str">
        <x:f>IF(OR(E2805="",F2805=""),"",E2805*F2805)</x:f>
      </x:c>
      <x:c r="H2805" s="36"/>
      <x:c r="I2805" s="22" t="str">
        <x:f>IF(G2805="","",IF(ISNUMBER(H2805),G2805,""))</x:f>
      </x:c>
      <x:c r="J2805" s="22" t="str">
        <x:f>IF(I2805="","",I2805*H2805)</x:f>
      </x:c>
      <x:c r="K2805" t="str">
        <x:f>IF(G2805="","MISSING OEWS",IF(ISNUMBER(H2805),"MATCHED","MISSING WHARTON"))</x:f>
        <x:v>MISSING OEWS</x:v>
      </x:c>
    </x:row>
    <x:row r="2806">
      <x:c r="A2806" t="str">
        <x:v>48-49</x:v>
      </x:c>
      <x:c r="B2806" t="str">
        <x:v>Transportation and Warehousing</x:v>
      </x:c>
      <x:c r="C2806" t="str">
        <x:v>49-9071</x:v>
      </x:c>
      <x:c r="D2806" t="str">
        <x:v>Maintenance and Repair Workers, General</x:v>
      </x:c>
      <x:c r="E2806" s="22" t="n">
        <x:v>58980</x:v>
      </x:c>
      <x:c r="F2806" s="22" t="n">
        <x:v>65320</x:v>
      </x:c>
      <x:c r="G2806" s="22" t="n">
        <x:f>IF(OR(E2806="",F2806=""),"",E2806*F2806)</x:f>
        <x:v>3852573600</x:v>
      </x:c>
      <x:c r="H2806" s="36" t="n">
        <x:v>0.0867</x:v>
      </x:c>
      <x:c r="I2806" s="22" t="n">
        <x:f>IF(G2806="","",IF(ISNUMBER(H2806),G2806,""))</x:f>
        <x:v>3852573600</x:v>
      </x:c>
      <x:c r="J2806" s="22" t="n">
        <x:f>IF(I2806="","",I2806*H2806)</x:f>
        <x:v>334018131.12</x:v>
      </x:c>
      <x:c r="K2806" t="str">
        <x:f>IF(G2806="","MISSING OEWS",IF(ISNUMBER(H2806),"MATCHED","MISSING WHARTON"))</x:f>
        <x:v>MATCHED</x:v>
      </x:c>
    </x:row>
    <x:row r="2807">
      <x:c r="A2807" t="str">
        <x:v>48-49</x:v>
      </x:c>
      <x:c r="B2807" t="str">
        <x:v>Transportation and Warehousing</x:v>
      </x:c>
      <x:c r="C2807" t="str">
        <x:v>49-9081</x:v>
      </x:c>
      <x:c r="D2807" t="str">
        <x:v>Wind Turbine Service Technicians</x:v>
      </x:c>
      <x:c r="E2807" s="22" t="n">
        <x:v>80</x:v>
      </x:c>
      <x:c r="F2807" s="22" t="n">
        <x:v>48820</x:v>
      </x:c>
      <x:c r="G2807" s="22" t="n">
        <x:f>IF(OR(E2807="",F2807=""),"",E2807*F2807)</x:f>
        <x:v>3905600</x:v>
      </x:c>
      <x:c r="H2807" s="36" t="n">
        <x:v>0</x:v>
      </x:c>
      <x:c r="I2807" s="22" t="n">
        <x:f>IF(G2807="","",IF(ISNUMBER(H2807),G2807,""))</x:f>
        <x:v>3905600</x:v>
      </x:c>
      <x:c r="J2807" s="22" t="n">
        <x:f>IF(I2807="","",I2807*H2807)</x:f>
        <x:v>0</x:v>
      </x:c>
      <x:c r="K2807" t="str">
        <x:f>IF(G2807="","MISSING OEWS",IF(ISNUMBER(H2807),"MATCHED","MISSING WHARTON"))</x:f>
        <x:v>MATCHED</x:v>
      </x:c>
    </x:row>
    <x:row r="2808">
      <x:c r="A2808" t="str">
        <x:v>48-49</x:v>
      </x:c>
      <x:c r="B2808" t="str">
        <x:v>Transportation and Warehousing</x:v>
      </x:c>
      <x:c r="C2808" t="str">
        <x:v>49-9091</x:v>
      </x:c>
      <x:c r="D2808" t="str">
        <x:v>Coin, Vending, and Amusement Machine Servicers and Repairers</x:v>
      </x:c>
      <x:c r="E2808" s="22" t="n">
        <x:v>340</x:v>
      </x:c>
      <x:c r="F2808" s="22" t="n">
        <x:v>56740</x:v>
      </x:c>
      <x:c r="G2808" s="22" t="n">
        <x:f>IF(OR(E2808="",F2808=""),"",E2808*F2808)</x:f>
        <x:v>19291600</x:v>
      </x:c>
      <x:c r="H2808" s="36" t="n">
        <x:v>0.2868</x:v>
      </x:c>
      <x:c r="I2808" s="22" t="n">
        <x:f>IF(G2808="","",IF(ISNUMBER(H2808),G2808,""))</x:f>
        <x:v>19291600</x:v>
      </x:c>
      <x:c r="J2808" s="22" t="n">
        <x:f>IF(I2808="","",I2808*H2808)</x:f>
        <x:v>5532830.88</x:v>
      </x:c>
      <x:c r="K2808" t="str">
        <x:f>IF(G2808="","MISSING OEWS",IF(ISNUMBER(H2808),"MATCHED","MISSING WHARTON"))</x:f>
        <x:v>MATCHED</x:v>
      </x:c>
    </x:row>
    <x:row r="2809">
      <x:c r="A2809" t="str">
        <x:v>48-49</x:v>
      </x:c>
      <x:c r="B2809" t="str">
        <x:v>Transportation and Warehousing</x:v>
      </x:c>
      <x:c r="C2809" t="str">
        <x:v>49-9092</x:v>
      </x:c>
      <x:c r="D2809" t="str">
        <x:v>Commercial Divers</x:v>
      </x:c>
      <x:c r="E2809" s="22" t="n">
        <x:v>220</x:v>
      </x:c>
      <x:c r="F2809" s="22" t="n">
        <x:v>77220</x:v>
      </x:c>
      <x:c r="G2809" s="22" t="n">
        <x:f>IF(OR(E2809="",F2809=""),"",E2809*F2809)</x:f>
        <x:v>16988400</x:v>
      </x:c>
      <x:c r="H2809" s="36" t="n">
        <x:v>0</x:v>
      </x:c>
      <x:c r="I2809" s="22" t="n">
        <x:f>IF(G2809="","",IF(ISNUMBER(H2809),G2809,""))</x:f>
        <x:v>16988400</x:v>
      </x:c>
      <x:c r="J2809" s="22" t="n">
        <x:f>IF(I2809="","",I2809*H2809)</x:f>
        <x:v>0</x:v>
      </x:c>
      <x:c r="K2809" t="str">
        <x:f>IF(G2809="","MISSING OEWS",IF(ISNUMBER(H2809),"MATCHED","MISSING WHARTON"))</x:f>
        <x:v>MATCHED</x:v>
      </x:c>
    </x:row>
    <x:row r="2810">
      <x:c r="A2810" t="str">
        <x:v>48-49</x:v>
      </x:c>
      <x:c r="B2810" t="str">
        <x:v>Transportation and Warehousing</x:v>
      </x:c>
      <x:c r="C2810" t="str">
        <x:v>49-9096</x:v>
      </x:c>
      <x:c r="D2810" t="str">
        <x:v>Riggers</x:v>
      </x:c>
      <x:c r="E2810" s="22" t="n">
        <x:v>1060</x:v>
      </x:c>
      <x:c r="F2810" s="22" t="n">
        <x:v>51730</x:v>
      </x:c>
      <x:c r="G2810" s="22" t="n">
        <x:f>IF(OR(E2810="",F2810=""),"",E2810*F2810)</x:f>
        <x:v>54833800</x:v>
      </x:c>
      <x:c r="H2810" s="36" t="n">
        <x:v>0</x:v>
      </x:c>
      <x:c r="I2810" s="22" t="n">
        <x:f>IF(G2810="","",IF(ISNUMBER(H2810),G2810,""))</x:f>
        <x:v>54833800</x:v>
      </x:c>
      <x:c r="J2810" s="22" t="n">
        <x:f>IF(I2810="","",I2810*H2810)</x:f>
        <x:v>0</x:v>
      </x:c>
      <x:c r="K2810" t="str">
        <x:f>IF(G2810="","MISSING OEWS",IF(ISNUMBER(H2810),"MATCHED","MISSING WHARTON"))</x:f>
        <x:v>MATCHED</x:v>
      </x:c>
    </x:row>
    <x:row r="2811">
      <x:c r="A2811" t="str">
        <x:v>48-49</x:v>
      </x:c>
      <x:c r="B2811" t="str">
        <x:v>Transportation and Warehousing</x:v>
      </x:c>
      <x:c r="C2811" t="str">
        <x:v>49-9097</x:v>
      </x:c>
      <x:c r="D2811" t="str">
        <x:v>Signal and Track Switch Repairers</x:v>
      </x:c>
      <x:c r="E2811" s="22" t="n">
        <x:v>6610</x:v>
      </x:c>
      <x:c r="F2811" s="22" t="n">
        <x:v>90310</x:v>
      </x:c>
      <x:c r="G2811" s="22" t="n">
        <x:f>IF(OR(E2811="",F2811=""),"",E2811*F2811)</x:f>
        <x:v>596949100</x:v>
      </x:c>
      <x:c r="H2811" s="36" t="n">
        <x:v>0.0679</x:v>
      </x:c>
      <x:c r="I2811" s="22" t="n">
        <x:f>IF(G2811="","",IF(ISNUMBER(H2811),G2811,""))</x:f>
        <x:v>596949100</x:v>
      </x:c>
      <x:c r="J2811" s="22" t="n">
        <x:f>IF(I2811="","",I2811*H2811)</x:f>
        <x:v>40532843.89</x:v>
      </x:c>
      <x:c r="K2811" t="str">
        <x:f>IF(G2811="","MISSING OEWS",IF(ISNUMBER(H2811),"MATCHED","MISSING WHARTON"))</x:f>
        <x:v>MATCHED</x:v>
      </x:c>
    </x:row>
    <x:row r="2812">
      <x:c r="A2812" t="str">
        <x:v>48-49</x:v>
      </x:c>
      <x:c r="B2812" t="str">
        <x:v>Transportation and Warehousing</x:v>
      </x:c>
      <x:c r="C2812" t="str">
        <x:v>49-9098</x:v>
      </x:c>
      <x:c r="D2812" t="str">
        <x:v>Helpers--Installation, Maintenance, and Repair Workers</x:v>
      </x:c>
      <x:c r="E2812" s="22" t="n">
        <x:v>4560</x:v>
      </x:c>
      <x:c r="F2812" s="22" t="n">
        <x:v>41240</x:v>
      </x:c>
      <x:c r="G2812" s="22" t="n">
        <x:f>IF(OR(E2812="",F2812=""),"",E2812*F2812)</x:f>
        <x:v>188054400</x:v>
      </x:c>
      <x:c r="H2812" s="36" t="n">
        <x:v>0.0594</x:v>
      </x:c>
      <x:c r="I2812" s="22" t="n">
        <x:f>IF(G2812="","",IF(ISNUMBER(H2812),G2812,""))</x:f>
        <x:v>188054400</x:v>
      </x:c>
      <x:c r="J2812" s="22" t="n">
        <x:f>IF(I2812="","",I2812*H2812)</x:f>
        <x:v>11170431.36</x:v>
      </x:c>
      <x:c r="K2812" t="str">
        <x:f>IF(G2812="","MISSING OEWS",IF(ISNUMBER(H2812),"MATCHED","MISSING WHARTON"))</x:f>
        <x:v>MATCHED</x:v>
      </x:c>
    </x:row>
    <x:row r="2813">
      <x:c r="A2813" t="str">
        <x:v>48-49</x:v>
      </x:c>
      <x:c r="B2813" t="str">
        <x:v>Transportation and Warehousing</x:v>
      </x:c>
      <x:c r="C2813" t="str">
        <x:v>49-9099</x:v>
      </x:c>
      <x:c r="D2813" t="str">
        <x:v>Installation, Maintenance, and Repair Workers, All Other</x:v>
      </x:c>
      <x:c r="E2813" s="22" t="n">
        <x:v>4840</x:v>
      </x:c>
      <x:c r="F2813" s="22" t="n">
        <x:v>62100</x:v>
      </x:c>
      <x:c r="G2813" s="22" t="n">
        <x:f>IF(OR(E2813="",F2813=""),"",E2813*F2813)</x:f>
        <x:v>300564000</x:v>
      </x:c>
      <x:c r="H2813" s="36" t="n">
        <x:v>0.16670000000000001</x:v>
      </x:c>
      <x:c r="I2813" s="22" t="n">
        <x:f>IF(G2813="","",IF(ISNUMBER(H2813),G2813,""))</x:f>
        <x:v>300564000</x:v>
      </x:c>
      <x:c r="J2813" s="22" t="n">
        <x:f>IF(I2813="","",I2813*H2813)</x:f>
        <x:v>50104018.800000004</x:v>
      </x:c>
      <x:c r="K2813" t="str">
        <x:f>IF(G2813="","MISSING OEWS",IF(ISNUMBER(H2813),"MATCHED","MISSING WHARTON"))</x:f>
        <x:v>MATCHED</x:v>
      </x:c>
    </x:row>
    <x:row r="2814">
      <x:c r="A2814" t="str">
        <x:v>48-49</x:v>
      </x:c>
      <x:c r="B2814" t="str">
        <x:v>Transportation and Warehousing</x:v>
      </x:c>
      <x:c r="C2814" t="str">
        <x:v>51-1011</x:v>
      </x:c>
      <x:c r="D2814" t="str">
        <x:v>First-Line Supervisors of Production and Operating Workers</x:v>
      </x:c>
      <x:c r="E2814" s="22" t="n">
        <x:v>7920</x:v>
      </x:c>
      <x:c r="F2814" s="22" t="n">
        <x:v>86580</x:v>
      </x:c>
      <x:c r="G2814" s="22" t="n">
        <x:f>IF(OR(E2814="",F2814=""),"",E2814*F2814)</x:f>
        <x:v>685713600</x:v>
      </x:c>
      <x:c r="H2814" s="36" t="n">
        <x:v>0.3775</x:v>
      </x:c>
      <x:c r="I2814" s="22" t="n">
        <x:f>IF(G2814="","",IF(ISNUMBER(H2814),G2814,""))</x:f>
        <x:v>685713600</x:v>
      </x:c>
      <x:c r="J2814" s="22" t="n">
        <x:f>IF(I2814="","",I2814*H2814)</x:f>
        <x:v>258856884</x:v>
      </x:c>
      <x:c r="K2814" t="str">
        <x:f>IF(G2814="","MISSING OEWS",IF(ISNUMBER(H2814),"MATCHED","MISSING WHARTON"))</x:f>
        <x:v>MATCHED</x:v>
      </x:c>
    </x:row>
    <x:row r="2815">
      <x:c r="A2815" t="str">
        <x:v>48-49</x:v>
      </x:c>
      <x:c r="B2815" t="str">
        <x:v>Transportation and Warehousing</x:v>
      </x:c>
      <x:c r="C2815" t="str">
        <x:v>51-2011</x:v>
      </x:c>
      <x:c r="D2815" t="str">
        <x:v>Aircraft Structure, Surfaces, Rigging, and Systems Assemblers</x:v>
      </x:c>
      <x:c r="E2815" s="22" t="n">
        <x:v>1450</x:v>
      </x:c>
      <x:c r="F2815" s="22" t="n">
        <x:v>57420</x:v>
      </x:c>
      <x:c r="G2815" s="22" t="n">
        <x:f>IF(OR(E2815="",F2815=""),"",E2815*F2815)</x:f>
        <x:v>83259000</x:v>
      </x:c>
      <x:c r="H2815" s="36" t="n">
        <x:v>0.0317</x:v>
      </x:c>
      <x:c r="I2815" s="22" t="n">
        <x:f>IF(G2815="","",IF(ISNUMBER(H2815),G2815,""))</x:f>
        <x:v>83259000</x:v>
      </x:c>
      <x:c r="J2815" s="22" t="n">
        <x:f>IF(I2815="","",I2815*H2815)</x:f>
        <x:v>2639310.3</x:v>
      </x:c>
      <x:c r="K2815" t="str">
        <x:f>IF(G2815="","MISSING OEWS",IF(ISNUMBER(H2815),"MATCHED","MISSING WHARTON"))</x:f>
        <x:v>MATCHED</x:v>
      </x:c>
    </x:row>
    <x:row r="2816">
      <x:c r="A2816" t="str">
        <x:v>48-49</x:v>
      </x:c>
      <x:c r="B2816" t="str">
        <x:v>Transportation and Warehousing</x:v>
      </x:c>
      <x:c r="C2816" t="str">
        <x:v>51-2028</x:v>
      </x:c>
      <x:c r="D2816" t="str">
        <x:v>Electrical, Electronic, and Electromechanical Assemblers, Except Coil Winders, Tapers, and Finishers</x:v>
      </x:c>
      <x:c r="E2816" s="22" t="n">
        <x:v>350</x:v>
      </x:c>
      <x:c r="F2816" s="22" t="n">
        <x:v>61680</x:v>
      </x:c>
      <x:c r="G2816" s="22" t="n">
        <x:f>IF(OR(E2816="",F2816=""),"",E2816*F2816)</x:f>
        <x:v>21588000</x:v>
      </x:c>
      <x:c r="H2816" s="36" t="n">
        <x:v>0.0559</x:v>
      </x:c>
      <x:c r="I2816" s="22" t="n">
        <x:f>IF(G2816="","",IF(ISNUMBER(H2816),G2816,""))</x:f>
        <x:v>21588000</x:v>
      </x:c>
      <x:c r="J2816" s="22" t="n">
        <x:f>IF(I2816="","",I2816*H2816)</x:f>
        <x:v>1206769.2</x:v>
      </x:c>
      <x:c r="K2816" t="str">
        <x:f>IF(G2816="","MISSING OEWS",IF(ISNUMBER(H2816),"MATCHED","MISSING WHARTON"))</x:f>
        <x:v>MATCHED</x:v>
      </x:c>
    </x:row>
    <x:row r="2817">
      <x:c r="A2817" t="str">
        <x:v>48-49</x:v>
      </x:c>
      <x:c r="B2817" t="str">
        <x:v>Transportation and Warehousing</x:v>
      </x:c>
      <x:c r="C2817" t="str">
        <x:v>51-2031</x:v>
      </x:c>
      <x:c r="D2817" t="str">
        <x:v>Engine and Other Machine Assemblers</x:v>
      </x:c>
      <x:c r="E2817" s="22" t="n">
        <x:v>50</x:v>
      </x:c>
      <x:c r="F2817" s="22" t="n">
        <x:v>55000</x:v>
      </x:c>
      <x:c r="G2817" s="22" t="n">
        <x:f>IF(OR(E2817="",F2817=""),"",E2817*F2817)</x:f>
        <x:v>2750000</x:v>
      </x:c>
      <x:c r="H2817" s="36" t="n">
        <x:v>0.0583</x:v>
      </x:c>
      <x:c r="I2817" s="22" t="n">
        <x:f>IF(G2817="","",IF(ISNUMBER(H2817),G2817,""))</x:f>
        <x:v>2750000</x:v>
      </x:c>
      <x:c r="J2817" s="22" t="n">
        <x:f>IF(I2817="","",I2817*H2817)</x:f>
        <x:v>160325</x:v>
      </x:c>
      <x:c r="K2817" t="str">
        <x:f>IF(G2817="","MISSING OEWS",IF(ISNUMBER(H2817),"MATCHED","MISSING WHARTON"))</x:f>
        <x:v>MATCHED</x:v>
      </x:c>
    </x:row>
    <x:row r="2818">
      <x:c r="A2818" t="str">
        <x:v>48-49</x:v>
      </x:c>
      <x:c r="B2818" t="str">
        <x:v>Transportation and Warehousing</x:v>
      </x:c>
      <x:c r="C2818" t="str">
        <x:v>51-2041</x:v>
      </x:c>
      <x:c r="D2818" t="str">
        <x:v>Structural Metal Fabricators and Fitters</x:v>
      </x:c>
      <x:c r="E2818" s="22" t="n">
        <x:v>250</x:v>
      </x:c>
      <x:c r="F2818" s="22" t="n">
        <x:v>60920</x:v>
      </x:c>
      <x:c r="G2818" s="22" t="n">
        <x:f>IF(OR(E2818="",F2818=""),"",E2818*F2818)</x:f>
        <x:v>15230000</x:v>
      </x:c>
      <x:c r="H2818" s="36" t="n">
        <x:v>0</x:v>
      </x:c>
      <x:c r="I2818" s="22" t="n">
        <x:f>IF(G2818="","",IF(ISNUMBER(H2818),G2818,""))</x:f>
        <x:v>15230000</x:v>
      </x:c>
      <x:c r="J2818" s="22" t="n">
        <x:f>IF(I2818="","",I2818*H2818)</x:f>
        <x:v>0</x:v>
      </x:c>
      <x:c r="K2818" t="str">
        <x:f>IF(G2818="","MISSING OEWS",IF(ISNUMBER(H2818),"MATCHED","MISSING WHARTON"))</x:f>
        <x:v>MATCHED</x:v>
      </x:c>
    </x:row>
    <x:row r="2819">
      <x:c r="A2819" t="str">
        <x:v>48-49</x:v>
      </x:c>
      <x:c r="B2819" t="str">
        <x:v>Transportation and Warehousing</x:v>
      </x:c>
      <x:c r="C2819" t="str">
        <x:v>51-2090</x:v>
      </x:c>
      <x:c r="D2819" t="str">
        <x:v>Miscellaneous Assemblers and Fabricators</x:v>
      </x:c>
      <x:c r="E2819" s="22" t="n">
        <x:v>8680</x:v>
      </x:c>
      <x:c r="F2819" s="22" t="n">
        <x:v>42560</x:v>
      </x:c>
      <x:c r="G2819" s="22" t="n">
        <x:f>IF(OR(E2819="",F2819=""),"",E2819*F2819)</x:f>
        <x:v>369420800</x:v>
      </x:c>
      <x:c r="H2819" s="36" t="n">
        <x:v>0.15</x:v>
      </x:c>
      <x:c r="I2819" s="22" t="n">
        <x:f>IF(G2819="","",IF(ISNUMBER(H2819),G2819,""))</x:f>
        <x:v>369420800</x:v>
      </x:c>
      <x:c r="J2819" s="22" t="n">
        <x:f>IF(I2819="","",I2819*H2819)</x:f>
        <x:v>55413120</x:v>
      </x:c>
      <x:c r="K2819" t="str">
        <x:f>IF(G2819="","MISSING OEWS",IF(ISNUMBER(H2819),"MATCHED","MISSING WHARTON"))</x:f>
        <x:v>MATCHED</x:v>
      </x:c>
    </x:row>
    <x:row r="2820">
      <x:c r="A2820" t="str">
        <x:v>48-49</x:v>
      </x:c>
      <x:c r="B2820" t="str">
        <x:v>Transportation and Warehousing</x:v>
      </x:c>
      <x:c r="C2820" t="str">
        <x:v>51-3011</x:v>
      </x:c>
      <x:c r="D2820" t="str">
        <x:v>Bakers</x:v>
      </x:c>
      <x:c r="E2820" s="22" t="n">
        <x:v>190</x:v>
      </x:c>
      <x:c r="F2820" s="22" t="n">
        <x:v>44480</x:v>
      </x:c>
      <x:c r="G2820" s="22" t="n">
        <x:f>IF(OR(E2820="",F2820=""),"",E2820*F2820)</x:f>
        <x:v>8451200</x:v>
      </x:c>
      <x:c r="H2820" s="36" t="n">
        <x:v>0.1444</x:v>
      </x:c>
      <x:c r="I2820" s="22" t="n">
        <x:f>IF(G2820="","",IF(ISNUMBER(H2820),G2820,""))</x:f>
        <x:v>8451200</x:v>
      </x:c>
      <x:c r="J2820" s="22" t="n">
        <x:f>IF(I2820="","",I2820*H2820)</x:f>
        <x:v>1220353.28</x:v>
      </x:c>
      <x:c r="K2820" t="str">
        <x:f>IF(G2820="","MISSING OEWS",IF(ISNUMBER(H2820),"MATCHED","MISSING WHARTON"))</x:f>
        <x:v>MATCHED</x:v>
      </x:c>
    </x:row>
    <x:row r="2821">
      <x:c r="A2821" t="str">
        <x:v>48-49</x:v>
      </x:c>
      <x:c r="B2821" t="str">
        <x:v>Transportation and Warehousing</x:v>
      </x:c>
      <x:c r="C2821" t="str">
        <x:v>51-3021</x:v>
      </x:c>
      <x:c r="D2821" t="str">
        <x:v>Butchers and Meat Cutters</x:v>
      </x:c>
      <x:c r="E2821" s="22" t="n">
        <x:v>50</x:v>
      </x:c>
      <x:c r="F2821" s="22" t="n">
        <x:v>41030</x:v>
      </x:c>
      <x:c r="G2821" s="22" t="n">
        <x:f>IF(OR(E2821="",F2821=""),"",E2821*F2821)</x:f>
        <x:v>2051500</x:v>
      </x:c>
      <x:c r="H2821" s="36" t="n">
        <x:v>0.1583</x:v>
      </x:c>
      <x:c r="I2821" s="22" t="n">
        <x:f>IF(G2821="","",IF(ISNUMBER(H2821),G2821,""))</x:f>
        <x:v>2051500</x:v>
      </x:c>
      <x:c r="J2821" s="22" t="n">
        <x:f>IF(I2821="","",I2821*H2821)</x:f>
        <x:v>324752.45</x:v>
      </x:c>
      <x:c r="K2821" t="str">
        <x:f>IF(G2821="","MISSING OEWS",IF(ISNUMBER(H2821),"MATCHED","MISSING WHARTON"))</x:f>
        <x:v>MATCHED</x:v>
      </x:c>
    </x:row>
    <x:row r="2822">
      <x:c r="A2822" t="str">
        <x:v>48-49</x:v>
      </x:c>
      <x:c r="B2822" t="str">
        <x:v>Transportation and Warehousing</x:v>
      </x:c>
      <x:c r="C2822" t="str">
        <x:v>51-3022</x:v>
      </x:c>
      <x:c r="D2822" t="str">
        <x:v>Meat, Poultry, and Fish Cutters and Trimmers</x:v>
      </x:c>
      <x:c r="E2822" s="22" t="n">
        <x:v>80</x:v>
      </x:c>
      <x:c r="F2822" s="22" t="n">
        <x:v>39420</x:v>
      </x:c>
      <x:c r="G2822" s="22" t="n">
        <x:f>IF(OR(E2822="",F2822=""),"",E2822*F2822)</x:f>
        <x:v>3153600</x:v>
      </x:c>
      <x:c r="H2822" s="36" t="n">
        <x:v>0</x:v>
      </x:c>
      <x:c r="I2822" s="22" t="n">
        <x:f>IF(G2822="","",IF(ISNUMBER(H2822),G2822,""))</x:f>
        <x:v>3153600</x:v>
      </x:c>
      <x:c r="J2822" s="22" t="n">
        <x:f>IF(I2822="","",I2822*H2822)</x:f>
        <x:v>0</x:v>
      </x:c>
      <x:c r="K2822" t="str">
        <x:f>IF(G2822="","MISSING OEWS",IF(ISNUMBER(H2822),"MATCHED","MISSING WHARTON"))</x:f>
        <x:v>MATCHED</x:v>
      </x:c>
    </x:row>
    <x:row r="2823">
      <x:c r="A2823" t="str">
        <x:v>48-49</x:v>
      </x:c>
      <x:c r="B2823" t="str">
        <x:v>Transportation and Warehousing</x:v>
      </x:c>
      <x:c r="C2823" t="str">
        <x:v>51-3092</x:v>
      </x:c>
      <x:c r="D2823" t="str">
        <x:v>Food Batchmakers</x:v>
      </x:c>
      <x:c r="E2823" s="22" t="n">
        <x:v>1980</x:v>
      </x:c>
      <x:c r="F2823" s="22" t="n">
        <x:v>44730</x:v>
      </x:c>
      <x:c r="G2823" s="22" t="n">
        <x:f>IF(OR(E2823="",F2823=""),"",E2823*F2823)</x:f>
        <x:v>88565400</x:v>
      </x:c>
      <x:c r="H2823" s="36" t="n">
        <x:v>0.038</x:v>
      </x:c>
      <x:c r="I2823" s="22" t="n">
        <x:f>IF(G2823="","",IF(ISNUMBER(H2823),G2823,""))</x:f>
        <x:v>88565400</x:v>
      </x:c>
      <x:c r="J2823" s="22" t="n">
        <x:f>IF(I2823="","",I2823*H2823)</x:f>
        <x:v>3365485.1999999997</x:v>
      </x:c>
      <x:c r="K2823" t="str">
        <x:f>IF(G2823="","MISSING OEWS",IF(ISNUMBER(H2823),"MATCHED","MISSING WHARTON"))</x:f>
        <x:v>MATCHED</x:v>
      </x:c>
    </x:row>
    <x:row r="2824">
      <x:c r="A2824" t="str">
        <x:v>48-49</x:v>
      </x:c>
      <x:c r="B2824" t="str">
        <x:v>Transportation and Warehousing</x:v>
      </x:c>
      <x:c r="C2824" t="str">
        <x:v>51-3099</x:v>
      </x:c>
      <x:c r="D2824" t="str">
        <x:v>Food Processing Workers, All Other</x:v>
      </x:c>
      <x:c r="E2824" s="22" t="n">
        <x:v>420</x:v>
      </x:c>
      <x:c r="F2824" s="22" t="n">
        <x:v>52340</x:v>
      </x:c>
      <x:c r="G2824" s="22" t="n">
        <x:f>IF(OR(E2824="",F2824=""),"",E2824*F2824)</x:f>
        <x:v>21982800</x:v>
      </x:c>
      <x:c r="H2824" s="36"/>
      <x:c r="I2824" s="22" t="str">
        <x:f>IF(G2824="","",IF(ISNUMBER(H2824),G2824,""))</x:f>
      </x:c>
      <x:c r="J2824" s="22" t="str">
        <x:f>IF(I2824="","",I2824*H2824)</x:f>
      </x:c>
      <x:c r="K2824" t="str">
        <x:f>IF(G2824="","MISSING OEWS",IF(ISNUMBER(H2824),"MATCHED","MISSING WHARTON"))</x:f>
        <x:v>MISSING WHARTON</x:v>
      </x:c>
    </x:row>
    <x:row r="2825">
      <x:c r="A2825" t="str">
        <x:v>48-49</x:v>
      </x:c>
      <x:c r="B2825" t="str">
        <x:v>Transportation and Warehousing</x:v>
      </x:c>
      <x:c r="C2825" t="str">
        <x:v>51-4031</x:v>
      </x:c>
      <x:c r="D2825" t="str">
        <x:v>Cutting, Punching, and Press Machine Setters, Operators, and Tenders, Metal and Plastic</x:v>
      </x:c>
      <x:c r="E2825" s="22" t="n">
        <x:v>280</x:v>
      </x:c>
      <x:c r="F2825" s="22" t="n">
        <x:v>50950</x:v>
      </x:c>
      <x:c r="G2825" s="22" t="n">
        <x:f>IF(OR(E2825="",F2825=""),"",E2825*F2825)</x:f>
        <x:v>14266000</x:v>
      </x:c>
      <x:c r="H2825" s="36" t="n">
        <x:v>0.0297</x:v>
      </x:c>
      <x:c r="I2825" s="22" t="n">
        <x:f>IF(G2825="","",IF(ISNUMBER(H2825),G2825,""))</x:f>
        <x:v>14266000</x:v>
      </x:c>
      <x:c r="J2825" s="22" t="n">
        <x:f>IF(I2825="","",I2825*H2825)</x:f>
        <x:v>423700.2</x:v>
      </x:c>
      <x:c r="K2825" t="str">
        <x:f>IF(G2825="","MISSING OEWS",IF(ISNUMBER(H2825),"MATCHED","MISSING WHARTON"))</x:f>
        <x:v>MATCHED</x:v>
      </x:c>
    </x:row>
    <x:row r="2826">
      <x:c r="A2826" t="str">
        <x:v>48-49</x:v>
      </x:c>
      <x:c r="B2826" t="str">
        <x:v>Transportation and Warehousing</x:v>
      </x:c>
      <x:c r="C2826" t="str">
        <x:v>51-4033</x:v>
      </x:c>
      <x:c r="D2826" t="str">
        <x:v>Grinding, Lapping, Polishing, and Buffing Machine Tool Setters, Operators, and Tenders, Metal and Plastic</x:v>
      </x:c>
      <x:c r="E2826" s="22" t="n">
        <x:v>70</x:v>
      </x:c>
      <x:c r="F2826" s="22" t="n">
        <x:v>48210</x:v>
      </x:c>
      <x:c r="G2826" s="22" t="n">
        <x:f>IF(OR(E2826="",F2826=""),"",E2826*F2826)</x:f>
        <x:v>3374700</x:v>
      </x:c>
      <x:c r="H2826" s="36" t="n">
        <x:v>0.0917</x:v>
      </x:c>
      <x:c r="I2826" s="22" t="n">
        <x:f>IF(G2826="","",IF(ISNUMBER(H2826),G2826,""))</x:f>
        <x:v>3374700</x:v>
      </x:c>
      <x:c r="J2826" s="22" t="n">
        <x:f>IF(I2826="","",I2826*H2826)</x:f>
        <x:v>309459.99</x:v>
      </x:c>
      <x:c r="K2826" t="str">
        <x:f>IF(G2826="","MISSING OEWS",IF(ISNUMBER(H2826),"MATCHED","MISSING WHARTON"))</x:f>
        <x:v>MATCHED</x:v>
      </x:c>
    </x:row>
    <x:row r="2827">
      <x:c r="A2827" t="str">
        <x:v>48-49</x:v>
      </x:c>
      <x:c r="B2827" t="str">
        <x:v>Transportation and Warehousing</x:v>
      </x:c>
      <x:c r="C2827" t="str">
        <x:v>51-4041</x:v>
      </x:c>
      <x:c r="D2827" t="str">
        <x:v>Machinists</x:v>
      </x:c>
      <x:c r="E2827" s="22" t="n">
        <x:v>4610</x:v>
      </x:c>
      <x:c r="F2827" s="22" t="n">
        <x:v>81380</x:v>
      </x:c>
      <x:c r="G2827" s="22" t="n">
        <x:f>IF(OR(E2827="",F2827=""),"",E2827*F2827)</x:f>
        <x:v>375161800</x:v>
      </x:c>
      <x:c r="H2827" s="36" t="n">
        <x:v>0.0897</x:v>
      </x:c>
      <x:c r="I2827" s="22" t="n">
        <x:f>IF(G2827="","",IF(ISNUMBER(H2827),G2827,""))</x:f>
        <x:v>375161800</x:v>
      </x:c>
      <x:c r="J2827" s="22" t="n">
        <x:f>IF(I2827="","",I2827*H2827)</x:f>
        <x:v>33652013.46</x:v>
      </x:c>
      <x:c r="K2827" t="str">
        <x:f>IF(G2827="","MISSING OEWS",IF(ISNUMBER(H2827),"MATCHED","MISSING WHARTON"))</x:f>
        <x:v>MATCHED</x:v>
      </x:c>
    </x:row>
    <x:row r="2828">
      <x:c r="A2828" t="str">
        <x:v>48-49</x:v>
      </x:c>
      <x:c r="B2828" t="str">
        <x:v>Transportation and Warehousing</x:v>
      </x:c>
      <x:c r="C2828" t="str">
        <x:v>51-4081</x:v>
      </x:c>
      <x:c r="D2828" t="str">
        <x:v>Multiple Machine Tool Setters, Operators, and Tenders, Metal and Plastic</x:v>
      </x:c>
      <x:c r="E2828" s="22" t="n">
        <x:v>50</x:v>
      </x:c>
      <x:c r="F2828" s="22"/>
      <x:c r="G2828" s="22" t="str">
        <x:f>IF(OR(E2828="",F2828=""),"",E2828*F2828)</x:f>
      </x:c>
      <x:c r="H2828" s="36" t="n">
        <x:v>0.16899999999999998</x:v>
      </x:c>
      <x:c r="I2828" s="22" t="str">
        <x:f>IF(G2828="","",IF(ISNUMBER(H2828),G2828,""))</x:f>
      </x:c>
      <x:c r="J2828" s="22" t="str">
        <x:f>IF(I2828="","",I2828*H2828)</x:f>
      </x:c>
      <x:c r="K2828" t="str">
        <x:f>IF(G2828="","MISSING OEWS",IF(ISNUMBER(H2828),"MATCHED","MISSING WHARTON"))</x:f>
        <x:v>MISSING OEWS</x:v>
      </x:c>
    </x:row>
    <x:row r="2829">
      <x:c r="A2829" t="str">
        <x:v>48-49</x:v>
      </x:c>
      <x:c r="B2829" t="str">
        <x:v>Transportation and Warehousing</x:v>
      </x:c>
      <x:c r="C2829" t="str">
        <x:v>51-4111</x:v>
      </x:c>
      <x:c r="D2829" t="str">
        <x:v>Tool and Die Makers</x:v>
      </x:c>
      <x:c r="E2829" s="22" t="n">
        <x:v>60</x:v>
      </x:c>
      <x:c r="F2829" s="22" t="n">
        <x:v>67410</x:v>
      </x:c>
      <x:c r="G2829" s="22" t="n">
        <x:f>IF(OR(E2829="",F2829=""),"",E2829*F2829)</x:f>
        <x:v>4044600</x:v>
      </x:c>
      <x:c r="H2829" s="36" t="n">
        <x:v>0.0559</x:v>
      </x:c>
      <x:c r="I2829" s="22" t="n">
        <x:f>IF(G2829="","",IF(ISNUMBER(H2829),G2829,""))</x:f>
        <x:v>4044600</x:v>
      </x:c>
      <x:c r="J2829" s="22" t="n">
        <x:f>IF(I2829="","",I2829*H2829)</x:f>
        <x:v>226093.13999999998</x:v>
      </x:c>
      <x:c r="K2829" t="str">
        <x:f>IF(G2829="","MISSING OEWS",IF(ISNUMBER(H2829),"MATCHED","MISSING WHARTON"))</x:f>
        <x:v>MATCHED</x:v>
      </x:c>
    </x:row>
    <x:row r="2830">
      <x:c r="A2830" t="str">
        <x:v>48-49</x:v>
      </x:c>
      <x:c r="B2830" t="str">
        <x:v>Transportation and Warehousing</x:v>
      </x:c>
      <x:c r="C2830" t="str">
        <x:v>51-4121</x:v>
      </x:c>
      <x:c r="D2830" t="str">
        <x:v>Welders, Cutters, Solderers, and Brazers</x:v>
      </x:c>
      <x:c r="E2830" s="22" t="n">
        <x:v>7540</x:v>
      </x:c>
      <x:c r="F2830" s="22" t="n">
        <x:v>71710</x:v>
      </x:c>
      <x:c r="G2830" s="22" t="n">
        <x:f>IF(OR(E2830="",F2830=""),"",E2830*F2830)</x:f>
        <x:v>540693400</x:v>
      </x:c>
      <x:c r="H2830" s="36" t="n">
        <x:v>0.0233</x:v>
      </x:c>
      <x:c r="I2830" s="22" t="n">
        <x:f>IF(G2830="","",IF(ISNUMBER(H2830),G2830,""))</x:f>
        <x:v>540693400</x:v>
      </x:c>
      <x:c r="J2830" s="22" t="n">
        <x:f>IF(I2830="","",I2830*H2830)</x:f>
        <x:v>12598156.22</x:v>
      </x:c>
      <x:c r="K2830" t="str">
        <x:f>IF(G2830="","MISSING OEWS",IF(ISNUMBER(H2830),"MATCHED","MISSING WHARTON"))</x:f>
        <x:v>MATCHED</x:v>
      </x:c>
    </x:row>
    <x:row r="2831">
      <x:c r="A2831" t="str">
        <x:v>48-49</x:v>
      </x:c>
      <x:c r="B2831" t="str">
        <x:v>Transportation and Warehousing</x:v>
      </x:c>
      <x:c r="C2831" t="str">
        <x:v>51-4122</x:v>
      </x:c>
      <x:c r="D2831" t="str">
        <x:v>Welding, Soldering, and Brazing Machine Setters, Operators, and Tenders</x:v>
      </x:c>
      <x:c r="E2831" s="22"/>
      <x:c r="F2831" s="22" t="n">
        <x:v>51660</x:v>
      </x:c>
      <x:c r="G2831" s="22" t="str">
        <x:f>IF(OR(E2831="",F2831=""),"",E2831*F2831)</x:f>
      </x:c>
      <x:c r="H2831" s="36" t="n">
        <x:v>0.0983</x:v>
      </x:c>
      <x:c r="I2831" s="22" t="str">
        <x:f>IF(G2831="","",IF(ISNUMBER(H2831),G2831,""))</x:f>
      </x:c>
      <x:c r="J2831" s="22" t="str">
        <x:f>IF(I2831="","",I2831*H2831)</x:f>
      </x:c>
      <x:c r="K2831" t="str">
        <x:f>IF(G2831="","MISSING OEWS",IF(ISNUMBER(H2831),"MATCHED","MISSING WHARTON"))</x:f>
        <x:v>MISSING OEWS</x:v>
      </x:c>
    </x:row>
    <x:row r="2832">
      <x:c r="A2832" t="str">
        <x:v>48-49</x:v>
      </x:c>
      <x:c r="B2832" t="str">
        <x:v>Transportation and Warehousing</x:v>
      </x:c>
      <x:c r="C2832" t="str">
        <x:v>51-5111</x:v>
      </x:c>
      <x:c r="D2832" t="str">
        <x:v>Prepress Technicians and Workers</x:v>
      </x:c>
      <x:c r="E2832" s="22" t="n">
        <x:v>50</x:v>
      </x:c>
      <x:c r="F2832" s="22" t="n">
        <x:v>47930</x:v>
      </x:c>
      <x:c r="G2832" s="22" t="n">
        <x:f>IF(OR(E2832="",F2832=""),"",E2832*F2832)</x:f>
        <x:v>2396500</x:v>
      </x:c>
      <x:c r="H2832" s="36" t="n">
        <x:v>0.42</x:v>
      </x:c>
      <x:c r="I2832" s="22" t="n">
        <x:f>IF(G2832="","",IF(ISNUMBER(H2832),G2832,""))</x:f>
        <x:v>2396500</x:v>
      </x:c>
      <x:c r="J2832" s="22" t="n">
        <x:f>IF(I2832="","",I2832*H2832)</x:f>
        <x:v>1006530</x:v>
      </x:c>
      <x:c r="K2832" t="str">
        <x:f>IF(G2832="","MISSING OEWS",IF(ISNUMBER(H2832),"MATCHED","MISSING WHARTON"))</x:f>
        <x:v>MATCHED</x:v>
      </x:c>
    </x:row>
    <x:row r="2833">
      <x:c r="A2833" t="str">
        <x:v>48-49</x:v>
      </x:c>
      <x:c r="B2833" t="str">
        <x:v>Transportation and Warehousing</x:v>
      </x:c>
      <x:c r="C2833" t="str">
        <x:v>51-5112</x:v>
      </x:c>
      <x:c r="D2833" t="str">
        <x:v>Printing Press Operators</x:v>
      </x:c>
      <x:c r="E2833" s="22" t="n">
        <x:v>450</x:v>
      </x:c>
      <x:c r="F2833" s="22" t="n">
        <x:v>44890</x:v>
      </x:c>
      <x:c r="G2833" s="22" t="n">
        <x:f>IF(OR(E2833="",F2833=""),"",E2833*F2833)</x:f>
        <x:v>20200500</x:v>
      </x:c>
      <x:c r="H2833" s="36" t="n">
        <x:v>0.3348</x:v>
      </x:c>
      <x:c r="I2833" s="22" t="n">
        <x:f>IF(G2833="","",IF(ISNUMBER(H2833),G2833,""))</x:f>
        <x:v>20200500</x:v>
      </x:c>
      <x:c r="J2833" s="22" t="n">
        <x:f>IF(I2833="","",I2833*H2833)</x:f>
        <x:v>6763127.399999999</x:v>
      </x:c>
      <x:c r="K2833" t="str">
        <x:f>IF(G2833="","MISSING OEWS",IF(ISNUMBER(H2833),"MATCHED","MISSING WHARTON"))</x:f>
        <x:v>MATCHED</x:v>
      </x:c>
    </x:row>
    <x:row r="2834">
      <x:c r="A2834" t="str">
        <x:v>48-49</x:v>
      </x:c>
      <x:c r="B2834" t="str">
        <x:v>Transportation and Warehousing</x:v>
      </x:c>
      <x:c r="C2834" t="str">
        <x:v>51-5113</x:v>
      </x:c>
      <x:c r="D2834" t="str">
        <x:v>Print Binding and Finishing Workers</x:v>
      </x:c>
      <x:c r="E2834" s="22" t="n">
        <x:v>140</x:v>
      </x:c>
      <x:c r="F2834" s="22" t="n">
        <x:v>45470</x:v>
      </x:c>
      <x:c r="G2834" s="22" t="n">
        <x:f>IF(OR(E2834="",F2834=""),"",E2834*F2834)</x:f>
        <x:v>6365800</x:v>
      </x:c>
      <x:c r="H2834" s="36" t="n">
        <x:v>0.0385</x:v>
      </x:c>
      <x:c r="I2834" s="22" t="n">
        <x:f>IF(G2834="","",IF(ISNUMBER(H2834),G2834,""))</x:f>
        <x:v>6365800</x:v>
      </x:c>
      <x:c r="J2834" s="22" t="n">
        <x:f>IF(I2834="","",I2834*H2834)</x:f>
        <x:v>245083.3</x:v>
      </x:c>
      <x:c r="K2834" t="str">
        <x:f>IF(G2834="","MISSING OEWS",IF(ISNUMBER(H2834),"MATCHED","MISSING WHARTON"))</x:f>
        <x:v>MATCHED</x:v>
      </x:c>
    </x:row>
    <x:row r="2835">
      <x:c r="A2835" t="str">
        <x:v>48-49</x:v>
      </x:c>
      <x:c r="B2835" t="str">
        <x:v>Transportation and Warehousing</x:v>
      </x:c>
      <x:c r="C2835" t="str">
        <x:v>51-6011</x:v>
      </x:c>
      <x:c r="D2835" t="str">
        <x:v>Laundry and Dry-Cleaning Workers</x:v>
      </x:c>
      <x:c r="E2835" s="22" t="n">
        <x:v>60</x:v>
      </x:c>
      <x:c r="F2835" s="22" t="n">
        <x:v>35960</x:v>
      </x:c>
      <x:c r="G2835" s="22" t="n">
        <x:f>IF(OR(E2835="",F2835=""),"",E2835*F2835)</x:f>
        <x:v>2157600</x:v>
      </x:c>
      <x:c r="H2835" s="36" t="n">
        <x:v>0</x:v>
      </x:c>
      <x:c r="I2835" s="22" t="n">
        <x:f>IF(G2835="","",IF(ISNUMBER(H2835),G2835,""))</x:f>
        <x:v>2157600</x:v>
      </x:c>
      <x:c r="J2835" s="22" t="n">
        <x:f>IF(I2835="","",I2835*H2835)</x:f>
        <x:v>0</x:v>
      </x:c>
      <x:c r="K2835" t="str">
        <x:f>IF(G2835="","MISSING OEWS",IF(ISNUMBER(H2835),"MATCHED","MISSING WHARTON"))</x:f>
        <x:v>MATCHED</x:v>
      </x:c>
    </x:row>
    <x:row r="2836">
      <x:c r="A2836" t="str">
        <x:v>48-49</x:v>
      </x:c>
      <x:c r="B2836" t="str">
        <x:v>Transportation and Warehousing</x:v>
      </x:c>
      <x:c r="C2836" t="str">
        <x:v>51-6021</x:v>
      </x:c>
      <x:c r="D2836" t="str">
        <x:v>Pressers, Textile, Garment, and Related Materials</x:v>
      </x:c>
      <x:c r="E2836" s="22"/>
      <x:c r="F2836" s="22" t="n">
        <x:v>35520</x:v>
      </x:c>
      <x:c r="G2836" s="22" t="str">
        <x:f>IF(OR(E2836="",F2836=""),"",E2836*F2836)</x:f>
      </x:c>
      <x:c r="H2836" s="36" t="n">
        <x:v>0</x:v>
      </x:c>
      <x:c r="I2836" s="22" t="str">
        <x:f>IF(G2836="","",IF(ISNUMBER(H2836),G2836,""))</x:f>
      </x:c>
      <x:c r="J2836" s="22" t="str">
        <x:f>IF(I2836="","",I2836*H2836)</x:f>
      </x:c>
      <x:c r="K2836" t="str">
        <x:f>IF(G2836="","MISSING OEWS",IF(ISNUMBER(H2836),"MATCHED","MISSING WHARTON"))</x:f>
        <x:v>MISSING OEWS</x:v>
      </x:c>
    </x:row>
    <x:row r="2837">
      <x:c r="A2837" t="str">
        <x:v>48-49</x:v>
      </x:c>
      <x:c r="B2837" t="str">
        <x:v>Transportation and Warehousing</x:v>
      </x:c>
      <x:c r="C2837" t="str">
        <x:v>51-6031</x:v>
      </x:c>
      <x:c r="D2837" t="str">
        <x:v>Sewing Machine Operators</x:v>
      </x:c>
      <x:c r="E2837" s="22" t="n">
        <x:v>1640</x:v>
      </x:c>
      <x:c r="F2837" s="22" t="n">
        <x:v>40710</x:v>
      </x:c>
      <x:c r="G2837" s="22" t="n">
        <x:f>IF(OR(E2837="",F2837=""),"",E2837*F2837)</x:f>
        <x:v>66764400</x:v>
      </x:c>
      <x:c r="H2837" s="36" t="n">
        <x:v>0.0365</x:v>
      </x:c>
      <x:c r="I2837" s="22" t="n">
        <x:f>IF(G2837="","",IF(ISNUMBER(H2837),G2837,""))</x:f>
        <x:v>66764400</x:v>
      </x:c>
      <x:c r="J2837" s="22" t="n">
        <x:f>IF(I2837="","",I2837*H2837)</x:f>
        <x:v>2436900.5999999996</x:v>
      </x:c>
      <x:c r="K2837" t="str">
        <x:f>IF(G2837="","MISSING OEWS",IF(ISNUMBER(H2837),"MATCHED","MISSING WHARTON"))</x:f>
        <x:v>MATCHED</x:v>
      </x:c>
    </x:row>
    <x:row r="2838">
      <x:c r="A2838" t="str">
        <x:v>48-49</x:v>
      </x:c>
      <x:c r="B2838" t="str">
        <x:v>Transportation and Warehousing</x:v>
      </x:c>
      <x:c r="C2838" t="str">
        <x:v>51-6052</x:v>
      </x:c>
      <x:c r="D2838" t="str">
        <x:v>Tailors, Dressmakers, and Custom Sewers</x:v>
      </x:c>
      <x:c r="E2838" s="22"/>
      <x:c r="F2838" s="22" t="n">
        <x:v>32190</x:v>
      </x:c>
      <x:c r="G2838" s="22" t="str">
        <x:f>IF(OR(E2838="",F2838=""),"",E2838*F2838)</x:f>
      </x:c>
      <x:c r="H2838" s="36" t="n">
        <x:v>0.0432</x:v>
      </x:c>
      <x:c r="I2838" s="22" t="str">
        <x:f>IF(G2838="","",IF(ISNUMBER(H2838),G2838,""))</x:f>
      </x:c>
      <x:c r="J2838" s="22" t="str">
        <x:f>IF(I2838="","",I2838*H2838)</x:f>
      </x:c>
      <x:c r="K2838" t="str">
        <x:f>IF(G2838="","MISSING OEWS",IF(ISNUMBER(H2838),"MATCHED","MISSING WHARTON"))</x:f>
        <x:v>MISSING OEWS</x:v>
      </x:c>
    </x:row>
    <x:row r="2839">
      <x:c r="A2839" t="str">
        <x:v>48-49</x:v>
      </x:c>
      <x:c r="B2839" t="str">
        <x:v>Transportation and Warehousing</x:v>
      </x:c>
      <x:c r="C2839" t="str">
        <x:v>51-6062</x:v>
      </x:c>
      <x:c r="D2839" t="str">
        <x:v>Textile Cutting Machine Setters, Operators, and Tenders</x:v>
      </x:c>
      <x:c r="E2839" s="22" t="n">
        <x:v>50</x:v>
      </x:c>
      <x:c r="F2839" s="22" t="n">
        <x:v>41330</x:v>
      </x:c>
      <x:c r="G2839" s="22" t="n">
        <x:f>IF(OR(E2839="",F2839=""),"",E2839*F2839)</x:f>
        <x:v>2066500</x:v>
      </x:c>
      <x:c r="H2839" s="36" t="n">
        <x:v>0.1056</x:v>
      </x:c>
      <x:c r="I2839" s="22" t="n">
        <x:f>IF(G2839="","",IF(ISNUMBER(H2839),G2839,""))</x:f>
        <x:v>2066500</x:v>
      </x:c>
      <x:c r="J2839" s="22" t="n">
        <x:f>IF(I2839="","",I2839*H2839)</x:f>
        <x:v>218222.4</x:v>
      </x:c>
      <x:c r="K2839" t="str">
        <x:f>IF(G2839="","MISSING OEWS",IF(ISNUMBER(H2839),"MATCHED","MISSING WHARTON"))</x:f>
        <x:v>MATCHED</x:v>
      </x:c>
    </x:row>
    <x:row r="2840">
      <x:c r="A2840" t="str">
        <x:v>48-49</x:v>
      </x:c>
      <x:c r="B2840" t="str">
        <x:v>Transportation and Warehousing</x:v>
      </x:c>
      <x:c r="C2840" t="str">
        <x:v>51-6093</x:v>
      </x:c>
      <x:c r="D2840" t="str">
        <x:v>Upholsterers</x:v>
      </x:c>
      <x:c r="E2840" s="22" t="n">
        <x:v>430</x:v>
      </x:c>
      <x:c r="F2840" s="22" t="n">
        <x:v>60050</x:v>
      </x:c>
      <x:c r="G2840" s="22" t="n">
        <x:f>IF(OR(E2840="",F2840=""),"",E2840*F2840)</x:f>
        <x:v>25821500</x:v>
      </x:c>
      <x:c r="H2840" s="36" t="n">
        <x:v>0.0432</x:v>
      </x:c>
      <x:c r="I2840" s="22" t="n">
        <x:f>IF(G2840="","",IF(ISNUMBER(H2840),G2840,""))</x:f>
        <x:v>25821500</x:v>
      </x:c>
      <x:c r="J2840" s="22" t="n">
        <x:f>IF(I2840="","",I2840*H2840)</x:f>
        <x:v>1115488.8</x:v>
      </x:c>
      <x:c r="K2840" t="str">
        <x:f>IF(G2840="","MISSING OEWS",IF(ISNUMBER(H2840),"MATCHED","MISSING WHARTON"))</x:f>
        <x:v>MATCHED</x:v>
      </x:c>
    </x:row>
    <x:row r="2841">
      <x:c r="A2841" t="str">
        <x:v>48-49</x:v>
      </x:c>
      <x:c r="B2841" t="str">
        <x:v>Transportation and Warehousing</x:v>
      </x:c>
      <x:c r="C2841" t="str">
        <x:v>51-7011</x:v>
      </x:c>
      <x:c r="D2841" t="str">
        <x:v>Cabinetmakers and Bench Carpenters</x:v>
      </x:c>
      <x:c r="E2841" s="22" t="n">
        <x:v>90</x:v>
      </x:c>
      <x:c r="F2841" s="22" t="n">
        <x:v>63650</x:v>
      </x:c>
      <x:c r="G2841" s="22" t="n">
        <x:f>IF(OR(E2841="",F2841=""),"",E2841*F2841)</x:f>
        <x:v>5728500</x:v>
      </x:c>
      <x:c r="H2841" s="36" t="n">
        <x:v>0.13</x:v>
      </x:c>
      <x:c r="I2841" s="22" t="n">
        <x:f>IF(G2841="","",IF(ISNUMBER(H2841),G2841,""))</x:f>
        <x:v>5728500</x:v>
      </x:c>
      <x:c r="J2841" s="22" t="n">
        <x:f>IF(I2841="","",I2841*H2841)</x:f>
        <x:v>744705</x:v>
      </x:c>
      <x:c r="K2841" t="str">
        <x:f>IF(G2841="","MISSING OEWS",IF(ISNUMBER(H2841),"MATCHED","MISSING WHARTON"))</x:f>
        <x:v>MATCHED</x:v>
      </x:c>
    </x:row>
    <x:row r="2842">
      <x:c r="A2842" t="str">
        <x:v>48-49</x:v>
      </x:c>
      <x:c r="B2842" t="str">
        <x:v>Transportation and Warehousing</x:v>
      </x:c>
      <x:c r="C2842" t="str">
        <x:v>51-7021</x:v>
      </x:c>
      <x:c r="D2842" t="str">
        <x:v>Furniture Finishers</x:v>
      </x:c>
      <x:c r="E2842" s="22" t="n">
        <x:v>980</x:v>
      </x:c>
      <x:c r="F2842" s="22" t="n">
        <x:v>49740</x:v>
      </x:c>
      <x:c r="G2842" s="22" t="n">
        <x:f>IF(OR(E2842="",F2842=""),"",E2842*F2842)</x:f>
        <x:v>48745200</x:v>
      </x:c>
      <x:c r="H2842" s="36" t="n">
        <x:v>0</x:v>
      </x:c>
      <x:c r="I2842" s="22" t="n">
        <x:f>IF(G2842="","",IF(ISNUMBER(H2842),G2842,""))</x:f>
        <x:v>48745200</x:v>
      </x:c>
      <x:c r="J2842" s="22" t="n">
        <x:f>IF(I2842="","",I2842*H2842)</x:f>
        <x:v>0</x:v>
      </x:c>
      <x:c r="K2842" t="str">
        <x:f>IF(G2842="","MISSING OEWS",IF(ISNUMBER(H2842),"MATCHED","MISSING WHARTON"))</x:f>
        <x:v>MATCHED</x:v>
      </x:c>
    </x:row>
    <x:row r="2843">
      <x:c r="A2843" t="str">
        <x:v>48-49</x:v>
      </x:c>
      <x:c r="B2843" t="str">
        <x:v>Transportation and Warehousing</x:v>
      </x:c>
      <x:c r="C2843" t="str">
        <x:v>51-7041</x:v>
      </x:c>
      <x:c r="D2843" t="str">
        <x:v>Sawing Machine Setters, Operators, and Tenders, Wood</x:v>
      </x:c>
      <x:c r="E2843" s="22" t="n">
        <x:v>120</x:v>
      </x:c>
      <x:c r="F2843" s="22" t="n">
        <x:v>47510</x:v>
      </x:c>
      <x:c r="G2843" s="22" t="n">
        <x:f>IF(OR(E2843="",F2843=""),"",E2843*F2843)</x:f>
        <x:v>5701200</x:v>
      </x:c>
      <x:c r="H2843" s="36" t="n">
        <x:v>0</x:v>
      </x:c>
      <x:c r="I2843" s="22" t="n">
        <x:f>IF(G2843="","",IF(ISNUMBER(H2843),G2843,""))</x:f>
        <x:v>5701200</x:v>
      </x:c>
      <x:c r="J2843" s="22" t="n">
        <x:f>IF(I2843="","",I2843*H2843)</x:f>
        <x:v>0</x:v>
      </x:c>
      <x:c r="K2843" t="str">
        <x:f>IF(G2843="","MISSING OEWS",IF(ISNUMBER(H2843),"MATCHED","MISSING WHARTON"))</x:f>
        <x:v>MATCHED</x:v>
      </x:c>
    </x:row>
    <x:row r="2844">
      <x:c r="A2844" t="str">
        <x:v>48-49</x:v>
      </x:c>
      <x:c r="B2844" t="str">
        <x:v>Transportation and Warehousing</x:v>
      </x:c>
      <x:c r="C2844" t="str">
        <x:v>51-7042</x:v>
      </x:c>
      <x:c r="D2844" t="str">
        <x:v>Woodworking Machine Setters, Operators, and Tenders, Except Sawing</x:v>
      </x:c>
      <x:c r="E2844" s="22" t="n">
        <x:v>40</x:v>
      </x:c>
      <x:c r="F2844" s="22" t="n">
        <x:v>42170</x:v>
      </x:c>
      <x:c r="G2844" s="22" t="n">
        <x:f>IF(OR(E2844="",F2844=""),"",E2844*F2844)</x:f>
        <x:v>1686800</x:v>
      </x:c>
      <x:c r="H2844" s="36" t="n">
        <x:v>0.0365</x:v>
      </x:c>
      <x:c r="I2844" s="22" t="n">
        <x:f>IF(G2844="","",IF(ISNUMBER(H2844),G2844,""))</x:f>
        <x:v>1686800</x:v>
      </x:c>
      <x:c r="J2844" s="22" t="n">
        <x:f>IF(I2844="","",I2844*H2844)</x:f>
        <x:v>61568.2</x:v>
      </x:c>
      <x:c r="K2844" t="str">
        <x:f>IF(G2844="","MISSING OEWS",IF(ISNUMBER(H2844),"MATCHED","MISSING WHARTON"))</x:f>
        <x:v>MATCHED</x:v>
      </x:c>
    </x:row>
    <x:row r="2845">
      <x:c r="A2845" t="str">
        <x:v>48-49</x:v>
      </x:c>
      <x:c r="B2845" t="str">
        <x:v>Transportation and Warehousing</x:v>
      </x:c>
      <x:c r="C2845" t="str">
        <x:v>51-8021</x:v>
      </x:c>
      <x:c r="D2845" t="str">
        <x:v>Stationary Engineers and Boiler Operators</x:v>
      </x:c>
      <x:c r="E2845" s="22" t="n">
        <x:v>110</x:v>
      </x:c>
      <x:c r="F2845" s="22" t="n">
        <x:v>91380</x:v>
      </x:c>
      <x:c r="G2845" s="22" t="n">
        <x:f>IF(OR(E2845="",F2845=""),"",E2845*F2845)</x:f>
        <x:v>10051800</x:v>
      </x:c>
      <x:c r="H2845" s="36" t="n">
        <x:v>0.10400000000000001</x:v>
      </x:c>
      <x:c r="I2845" s="22" t="n">
        <x:f>IF(G2845="","",IF(ISNUMBER(H2845),G2845,""))</x:f>
        <x:v>10051800</x:v>
      </x:c>
      <x:c r="J2845" s="22" t="n">
        <x:f>IF(I2845="","",I2845*H2845)</x:f>
        <x:v>1045387.2000000001</x:v>
      </x:c>
      <x:c r="K2845" t="str">
        <x:f>IF(G2845="","MISSING OEWS",IF(ISNUMBER(H2845),"MATCHED","MISSING WHARTON"))</x:f>
        <x:v>MATCHED</x:v>
      </x:c>
    </x:row>
    <x:row r="2846">
      <x:c r="A2846" t="str">
        <x:v>48-49</x:v>
      </x:c>
      <x:c r="B2846" t="str">
        <x:v>Transportation and Warehousing</x:v>
      </x:c>
      <x:c r="C2846" t="str">
        <x:v>51-8031</x:v>
      </x:c>
      <x:c r="D2846" t="str">
        <x:v>Water and Wastewater Treatment Plant and System Operators</x:v>
      </x:c>
      <x:c r="E2846" s="22" t="n">
        <x:v>40</x:v>
      </x:c>
      <x:c r="F2846" s="22" t="n">
        <x:v>65320</x:v>
      </x:c>
      <x:c r="G2846" s="22" t="n">
        <x:f>IF(OR(E2846="",F2846=""),"",E2846*F2846)</x:f>
        <x:v>2612800</x:v>
      </x:c>
      <x:c r="H2846" s="36" t="n">
        <x:v>0.1188</x:v>
      </x:c>
      <x:c r="I2846" s="22" t="n">
        <x:f>IF(G2846="","",IF(ISNUMBER(H2846),G2846,""))</x:f>
        <x:v>2612800</x:v>
      </x:c>
      <x:c r="J2846" s="22" t="n">
        <x:f>IF(I2846="","",I2846*H2846)</x:f>
        <x:v>310400.64</x:v>
      </x:c>
      <x:c r="K2846" t="str">
        <x:f>IF(G2846="","MISSING OEWS",IF(ISNUMBER(H2846),"MATCHED","MISSING WHARTON"))</x:f>
        <x:v>MATCHED</x:v>
      </x:c>
    </x:row>
    <x:row r="2847">
      <x:c r="A2847" t="str">
        <x:v>48-49</x:v>
      </x:c>
      <x:c r="B2847" t="str">
        <x:v>Transportation and Warehousing</x:v>
      </x:c>
      <x:c r="C2847" t="str">
        <x:v>51-8092</x:v>
      </x:c>
      <x:c r="D2847" t="str">
        <x:v>Gas Plant Operators</x:v>
      </x:c>
      <x:c r="E2847" s="22" t="n">
        <x:v>5710</x:v>
      </x:c>
      <x:c r="F2847" s="22" t="n">
        <x:v>88210</x:v>
      </x:c>
      <x:c r="G2847" s="22" t="n">
        <x:f>IF(OR(E2847="",F2847=""),"",E2847*F2847)</x:f>
        <x:v>503679100</x:v>
      </x:c>
      <x:c r="H2847" s="36" t="n">
        <x:v>0.15</x:v>
      </x:c>
      <x:c r="I2847" s="22" t="n">
        <x:f>IF(G2847="","",IF(ISNUMBER(H2847),G2847,""))</x:f>
        <x:v>503679100</x:v>
      </x:c>
      <x:c r="J2847" s="22" t="n">
        <x:f>IF(I2847="","",I2847*H2847)</x:f>
        <x:v>75551865</x:v>
      </x:c>
      <x:c r="K2847" t="str">
        <x:f>IF(G2847="","MISSING OEWS",IF(ISNUMBER(H2847),"MATCHED","MISSING WHARTON"))</x:f>
        <x:v>MATCHED</x:v>
      </x:c>
    </x:row>
    <x:row r="2848">
      <x:c r="A2848" t="str">
        <x:v>48-49</x:v>
      </x:c>
      <x:c r="B2848" t="str">
        <x:v>Transportation and Warehousing</x:v>
      </x:c>
      <x:c r="C2848" t="str">
        <x:v>51-8093</x:v>
      </x:c>
      <x:c r="D2848" t="str">
        <x:v>Petroleum Pump System Operators, Refinery Operators, and Gaugers</x:v>
      </x:c>
      <x:c r="E2848" s="22" t="n">
        <x:v>6700</x:v>
      </x:c>
      <x:c r="F2848" s="22" t="n">
        <x:v>91830</x:v>
      </x:c>
      <x:c r="G2848" s="22" t="n">
        <x:f>IF(OR(E2848="",F2848=""),"",E2848*F2848)</x:f>
        <x:v>615261000</x:v>
      </x:c>
      <x:c r="H2848" s="36" t="n">
        <x:v>0.1583</x:v>
      </x:c>
      <x:c r="I2848" s="22" t="n">
        <x:f>IF(G2848="","",IF(ISNUMBER(H2848),G2848,""))</x:f>
        <x:v>615261000</x:v>
      </x:c>
      <x:c r="J2848" s="22" t="n">
        <x:f>IF(I2848="","",I2848*H2848)</x:f>
        <x:v>97395816.3</x:v>
      </x:c>
      <x:c r="K2848" t="str">
        <x:f>IF(G2848="","MISSING OEWS",IF(ISNUMBER(H2848),"MATCHED","MISSING WHARTON"))</x:f>
        <x:v>MATCHED</x:v>
      </x:c>
    </x:row>
    <x:row r="2849">
      <x:c r="A2849" t="str">
        <x:v>48-49</x:v>
      </x:c>
      <x:c r="B2849" t="str">
        <x:v>Transportation and Warehousing</x:v>
      </x:c>
      <x:c r="C2849" t="str">
        <x:v>51-8099</x:v>
      </x:c>
      <x:c r="D2849" t="str">
        <x:v>Plant and System Operators, All Other</x:v>
      </x:c>
      <x:c r="E2849" s="22" t="n">
        <x:v>30</x:v>
      </x:c>
      <x:c r="F2849" s="22" t="n">
        <x:v>77860</x:v>
      </x:c>
      <x:c r="G2849" s="22" t="n">
        <x:f>IF(OR(E2849="",F2849=""),"",E2849*F2849)</x:f>
        <x:v>2335800</x:v>
      </x:c>
      <x:c r="H2849" s="36" t="n">
        <x:v>0.1</x:v>
      </x:c>
      <x:c r="I2849" s="22" t="n">
        <x:f>IF(G2849="","",IF(ISNUMBER(H2849),G2849,""))</x:f>
        <x:v>2335800</x:v>
      </x:c>
      <x:c r="J2849" s="22" t="n">
        <x:f>IF(I2849="","",I2849*H2849)</x:f>
        <x:v>233580</x:v>
      </x:c>
      <x:c r="K2849" t="str">
        <x:f>IF(G2849="","MISSING OEWS",IF(ISNUMBER(H2849),"MATCHED","MISSING WHARTON"))</x:f>
        <x:v>MATCHED</x:v>
      </x:c>
    </x:row>
    <x:row r="2850">
      <x:c r="A2850" t="str">
        <x:v>48-49</x:v>
      </x:c>
      <x:c r="B2850" t="str">
        <x:v>Transportation and Warehousing</x:v>
      </x:c>
      <x:c r="C2850" t="str">
        <x:v>51-9011</x:v>
      </x:c>
      <x:c r="D2850" t="str">
        <x:v>Chemical Equipment Operators and Tenders</x:v>
      </x:c>
      <x:c r="E2850" s="22"/>
      <x:c r="F2850" s="22" t="n">
        <x:v>51880</x:v>
      </x:c>
      <x:c r="G2850" s="22" t="str">
        <x:f>IF(OR(E2850="",F2850=""),"",E2850*F2850)</x:f>
      </x:c>
      <x:c r="H2850" s="36" t="n">
        <x:v>0.113</x:v>
      </x:c>
      <x:c r="I2850" s="22" t="str">
        <x:f>IF(G2850="","",IF(ISNUMBER(H2850),G2850,""))</x:f>
      </x:c>
      <x:c r="J2850" s="22" t="str">
        <x:f>IF(I2850="","",I2850*H2850)</x:f>
      </x:c>
      <x:c r="K2850" t="str">
        <x:f>IF(G2850="","MISSING OEWS",IF(ISNUMBER(H2850),"MATCHED","MISSING WHARTON"))</x:f>
        <x:v>MISSING OEWS</x:v>
      </x:c>
    </x:row>
    <x:row r="2851">
      <x:c r="A2851" t="str">
        <x:v>48-49</x:v>
      </x:c>
      <x:c r="B2851" t="str">
        <x:v>Transportation and Warehousing</x:v>
      </x:c>
      <x:c r="C2851" t="str">
        <x:v>51-9012</x:v>
      </x:c>
      <x:c r="D2851" t="str">
        <x:v>Separating, Filtering, Clarifying, Precipitating, and Still Machine Setters, Operators, and Tenders</x:v>
      </x:c>
      <x:c r="E2851" s="22" t="n">
        <x:v>50</x:v>
      </x:c>
      <x:c r="F2851" s="22" t="n">
        <x:v>47090</x:v>
      </x:c>
      <x:c r="G2851" s="22" t="n">
        <x:f>IF(OR(E2851="",F2851=""),"",E2851*F2851)</x:f>
        <x:v>2354500</x:v>
      </x:c>
      <x:c r="H2851" s="36" t="n">
        <x:v>0.0452</x:v>
      </x:c>
      <x:c r="I2851" s="22" t="n">
        <x:f>IF(G2851="","",IF(ISNUMBER(H2851),G2851,""))</x:f>
        <x:v>2354500</x:v>
      </x:c>
      <x:c r="J2851" s="22" t="n">
        <x:f>IF(I2851="","",I2851*H2851)</x:f>
        <x:v>106423.4</x:v>
      </x:c>
      <x:c r="K2851" t="str">
        <x:f>IF(G2851="","MISSING OEWS",IF(ISNUMBER(H2851),"MATCHED","MISSING WHARTON"))</x:f>
        <x:v>MATCHED</x:v>
      </x:c>
    </x:row>
    <x:row r="2852">
      <x:c r="A2852" t="str">
        <x:v>48-49</x:v>
      </x:c>
      <x:c r="B2852" t="str">
        <x:v>Transportation and Warehousing</x:v>
      </x:c>
      <x:c r="C2852" t="str">
        <x:v>51-9021</x:v>
      </x:c>
      <x:c r="D2852" t="str">
        <x:v>Crushing, Grinding, and Polishing Machine Setters, Operators, and Tenders</x:v>
      </x:c>
      <x:c r="E2852" s="22" t="n">
        <x:v>130</x:v>
      </x:c>
      <x:c r="F2852" s="22" t="n">
        <x:v>40890</x:v>
      </x:c>
      <x:c r="G2852" s="22" t="n">
        <x:f>IF(OR(E2852="",F2852=""),"",E2852*F2852)</x:f>
        <x:v>5315700</x:v>
      </x:c>
      <x:c r="H2852" s="36" t="n">
        <x:v>0.0864</x:v>
      </x:c>
      <x:c r="I2852" s="22" t="n">
        <x:f>IF(G2852="","",IF(ISNUMBER(H2852),G2852,""))</x:f>
        <x:v>5315700</x:v>
      </x:c>
      <x:c r="J2852" s="22" t="n">
        <x:f>IF(I2852="","",I2852*H2852)</x:f>
        <x:v>459276.48000000004</x:v>
      </x:c>
      <x:c r="K2852" t="str">
        <x:f>IF(G2852="","MISSING OEWS",IF(ISNUMBER(H2852),"MATCHED","MISSING WHARTON"))</x:f>
        <x:v>MATCHED</x:v>
      </x:c>
    </x:row>
    <x:row r="2853">
      <x:c r="A2853" t="str">
        <x:v>48-49</x:v>
      </x:c>
      <x:c r="B2853" t="str">
        <x:v>Transportation and Warehousing</x:v>
      </x:c>
      <x:c r="C2853" t="str">
        <x:v>51-9022</x:v>
      </x:c>
      <x:c r="D2853" t="str">
        <x:v>Grinding and Polishing Workers, Hand</x:v>
      </x:c>
      <x:c r="E2853" s="22"/>
      <x:c r="F2853" s="22" t="n">
        <x:v>57970</x:v>
      </x:c>
      <x:c r="G2853" s="22" t="str">
        <x:f>IF(OR(E2853="",F2853=""),"",E2853*F2853)</x:f>
      </x:c>
      <x:c r="H2853" s="36" t="n">
        <x:v>0.0475</x:v>
      </x:c>
      <x:c r="I2853" s="22" t="str">
        <x:f>IF(G2853="","",IF(ISNUMBER(H2853),G2853,""))</x:f>
      </x:c>
      <x:c r="J2853" s="22" t="str">
        <x:f>IF(I2853="","",I2853*H2853)</x:f>
      </x:c>
      <x:c r="K2853" t="str">
        <x:f>IF(G2853="","MISSING OEWS",IF(ISNUMBER(H2853),"MATCHED","MISSING WHARTON"))</x:f>
        <x:v>MISSING OEWS</x:v>
      </x:c>
    </x:row>
    <x:row r="2854">
      <x:c r="A2854" t="str">
        <x:v>48-49</x:v>
      </x:c>
      <x:c r="B2854" t="str">
        <x:v>Transportation and Warehousing</x:v>
      </x:c>
      <x:c r="C2854" t="str">
        <x:v>51-9023</x:v>
      </x:c>
      <x:c r="D2854" t="str">
        <x:v>Mixing and Blending Machine Setters, Operators, and Tenders</x:v>
      </x:c>
      <x:c r="E2854" s="22" t="n">
        <x:v>280</x:v>
      </x:c>
      <x:c r="F2854" s="22" t="n">
        <x:v>53290</x:v>
      </x:c>
      <x:c r="G2854" s="22" t="n">
        <x:f>IF(OR(E2854="",F2854=""),"",E2854*F2854)</x:f>
        <x:v>14921200</x:v>
      </x:c>
      <x:c r="H2854" s="36" t="n">
        <x:v>0.1026</x:v>
      </x:c>
      <x:c r="I2854" s="22" t="n">
        <x:f>IF(G2854="","",IF(ISNUMBER(H2854),G2854,""))</x:f>
        <x:v>14921200</x:v>
      </x:c>
      <x:c r="J2854" s="22" t="n">
        <x:f>IF(I2854="","",I2854*H2854)</x:f>
        <x:v>1530915.1199999999</x:v>
      </x:c>
      <x:c r="K2854" t="str">
        <x:f>IF(G2854="","MISSING OEWS",IF(ISNUMBER(H2854),"MATCHED","MISSING WHARTON"))</x:f>
        <x:v>MATCHED</x:v>
      </x:c>
    </x:row>
    <x:row r="2855">
      <x:c r="A2855" t="str">
        <x:v>48-49</x:v>
      </x:c>
      <x:c r="B2855" t="str">
        <x:v>Transportation and Warehousing</x:v>
      </x:c>
      <x:c r="C2855" t="str">
        <x:v>51-9031</x:v>
      </x:c>
      <x:c r="D2855" t="str">
        <x:v>Cutters and Trimmers, Hand</x:v>
      </x:c>
      <x:c r="E2855" s="22" t="n">
        <x:v>70</x:v>
      </x:c>
      <x:c r="F2855" s="22" t="n">
        <x:v>39220</x:v>
      </x:c>
      <x:c r="G2855" s="22" t="n">
        <x:f>IF(OR(E2855="",F2855=""),"",E2855*F2855)</x:f>
        <x:v>2745400</x:v>
      </x:c>
      <x:c r="H2855" s="36" t="n">
        <x:v>0</x:v>
      </x:c>
      <x:c r="I2855" s="22" t="n">
        <x:f>IF(G2855="","",IF(ISNUMBER(H2855),G2855,""))</x:f>
        <x:v>2745400</x:v>
      </x:c>
      <x:c r="J2855" s="22" t="n">
        <x:f>IF(I2855="","",I2855*H2855)</x:f>
        <x:v>0</x:v>
      </x:c>
      <x:c r="K2855" t="str">
        <x:f>IF(G2855="","MISSING OEWS",IF(ISNUMBER(H2855),"MATCHED","MISSING WHARTON"))</x:f>
        <x:v>MATCHED</x:v>
      </x:c>
    </x:row>
    <x:row r="2856">
      <x:c r="A2856" t="str">
        <x:v>48-49</x:v>
      </x:c>
      <x:c r="B2856" t="str">
        <x:v>Transportation and Warehousing</x:v>
      </x:c>
      <x:c r="C2856" t="str">
        <x:v>51-9032</x:v>
      </x:c>
      <x:c r="D2856" t="str">
        <x:v>Cutting and Slicing Machine Setters, Operators, and Tenders</x:v>
      </x:c>
      <x:c r="E2856" s="22" t="n">
        <x:v>240</x:v>
      </x:c>
      <x:c r="F2856" s="22" t="n">
        <x:v>50880</x:v>
      </x:c>
      <x:c r="G2856" s="22" t="n">
        <x:f>IF(OR(E2856="",F2856=""),"",E2856*F2856)</x:f>
        <x:v>12211200</x:v>
      </x:c>
      <x:c r="H2856" s="36" t="n">
        <x:v>0.0339</x:v>
      </x:c>
      <x:c r="I2856" s="22" t="n">
        <x:f>IF(G2856="","",IF(ISNUMBER(H2856),G2856,""))</x:f>
        <x:v>12211200</x:v>
      </x:c>
      <x:c r="J2856" s="22" t="n">
        <x:f>IF(I2856="","",I2856*H2856)</x:f>
        <x:v>413959.68</x:v>
      </x:c>
      <x:c r="K2856" t="str">
        <x:f>IF(G2856="","MISSING OEWS",IF(ISNUMBER(H2856),"MATCHED","MISSING WHARTON"))</x:f>
        <x:v>MATCHED</x:v>
      </x:c>
    </x:row>
    <x:row r="2857">
      <x:c r="A2857" t="str">
        <x:v>48-49</x:v>
      </x:c>
      <x:c r="B2857" t="str">
        <x:v>Transportation and Warehousing</x:v>
      </x:c>
      <x:c r="C2857" t="str">
        <x:v>51-9041</x:v>
      </x:c>
      <x:c r="D2857" t="str">
        <x:v>Extruding, Forming, Pressing, and Compacting Machine Setters, Operators, and Tenders</x:v>
      </x:c>
      <x:c r="E2857" s="22" t="n">
        <x:v>230</x:v>
      </x:c>
      <x:c r="F2857" s="22" t="n">
        <x:v>47970</x:v>
      </x:c>
      <x:c r="G2857" s="22" t="n">
        <x:f>IF(OR(E2857="",F2857=""),"",E2857*F2857)</x:f>
        <x:v>11033100</x:v>
      </x:c>
      <x:c r="H2857" s="36" t="n">
        <x:v>0.0679</x:v>
      </x:c>
      <x:c r="I2857" s="22" t="n">
        <x:f>IF(G2857="","",IF(ISNUMBER(H2857),G2857,""))</x:f>
        <x:v>11033100</x:v>
      </x:c>
      <x:c r="J2857" s="22" t="n">
        <x:f>IF(I2857="","",I2857*H2857)</x:f>
        <x:v>749147.49</x:v>
      </x:c>
      <x:c r="K2857" t="str">
        <x:f>IF(G2857="","MISSING OEWS",IF(ISNUMBER(H2857),"MATCHED","MISSING WHARTON"))</x:f>
        <x:v>MATCHED</x:v>
      </x:c>
    </x:row>
    <x:row r="2858">
      <x:c r="A2858" t="str">
        <x:v>48-49</x:v>
      </x:c>
      <x:c r="B2858" t="str">
        <x:v>Transportation and Warehousing</x:v>
      </x:c>
      <x:c r="C2858" t="str">
        <x:v>51-9061</x:v>
      </x:c>
      <x:c r="D2858" t="str">
        <x:v>Inspectors, Testers, Sorters, Samplers, and Weighers</x:v>
      </x:c>
      <x:c r="E2858" s="22" t="n">
        <x:v>23200</x:v>
      </x:c>
      <x:c r="F2858" s="22" t="n">
        <x:v>53050</x:v>
      </x:c>
      <x:c r="G2858" s="22" t="n">
        <x:f>IF(OR(E2858="",F2858=""),"",E2858*F2858)</x:f>
        <x:v>1230760000</x:v>
      </x:c>
      <x:c r="H2858" s="36" t="n">
        <x:v>0.2969</x:v>
      </x:c>
      <x:c r="I2858" s="22" t="n">
        <x:f>IF(G2858="","",IF(ISNUMBER(H2858),G2858,""))</x:f>
        <x:v>1230760000</x:v>
      </x:c>
      <x:c r="J2858" s="22" t="n">
        <x:f>IF(I2858="","",I2858*H2858)</x:f>
        <x:v>365412644</x:v>
      </x:c>
      <x:c r="K2858" t="str">
        <x:f>IF(G2858="","MISSING OEWS",IF(ISNUMBER(H2858),"MATCHED","MISSING WHARTON"))</x:f>
        <x:v>MATCHED</x:v>
      </x:c>
    </x:row>
    <x:row r="2859">
      <x:c r="A2859" t="str">
        <x:v>48-49</x:v>
      </x:c>
      <x:c r="B2859" t="str">
        <x:v>Transportation and Warehousing</x:v>
      </x:c>
      <x:c r="C2859" t="str">
        <x:v>51-9111</x:v>
      </x:c>
      <x:c r="D2859" t="str">
        <x:v>Packaging and Filling Machine Operators and Tenders</x:v>
      </x:c>
      <x:c r="E2859" s="22" t="n">
        <x:v>8510</x:v>
      </x:c>
      <x:c r="F2859" s="22" t="n">
        <x:v>43780</x:v>
      </x:c>
      <x:c r="G2859" s="22" t="n">
        <x:f>IF(OR(E2859="",F2859=""),"",E2859*F2859)</x:f>
        <x:v>372567800</x:v>
      </x:c>
      <x:c r="H2859" s="36" t="n">
        <x:v>0.0475</x:v>
      </x:c>
      <x:c r="I2859" s="22" t="n">
        <x:f>IF(G2859="","",IF(ISNUMBER(H2859),G2859,""))</x:f>
        <x:v>372567800</x:v>
      </x:c>
      <x:c r="J2859" s="22" t="n">
        <x:f>IF(I2859="","",I2859*H2859)</x:f>
        <x:v>17696970.5</x:v>
      </x:c>
      <x:c r="K2859" t="str">
        <x:f>IF(G2859="","MISSING OEWS",IF(ISNUMBER(H2859),"MATCHED","MISSING WHARTON"))</x:f>
        <x:v>MATCHED</x:v>
      </x:c>
    </x:row>
    <x:row r="2860">
      <x:c r="A2860" t="str">
        <x:v>48-49</x:v>
      </x:c>
      <x:c r="B2860" t="str">
        <x:v>Transportation and Warehousing</x:v>
      </x:c>
      <x:c r="C2860" t="str">
        <x:v>51-9124</x:v>
      </x:c>
      <x:c r="D2860" t="str">
        <x:v>Coating, Painting, and Spraying Machine Setters, Operators, and Tenders</x:v>
      </x:c>
      <x:c r="E2860" s="22" t="n">
        <x:v>4650</x:v>
      </x:c>
      <x:c r="F2860" s="22" t="n">
        <x:v>54840</x:v>
      </x:c>
      <x:c r="G2860" s="22" t="n">
        <x:f>IF(OR(E2860="",F2860=""),"",E2860*F2860)</x:f>
        <x:v>255006000</x:v>
      </x:c>
      <x:c r="H2860" s="36" t="n">
        <x:v>0.0317</x:v>
      </x:c>
      <x:c r="I2860" s="22" t="n">
        <x:f>IF(G2860="","",IF(ISNUMBER(H2860),G2860,""))</x:f>
        <x:v>255006000</x:v>
      </x:c>
      <x:c r="J2860" s="22" t="n">
        <x:f>IF(I2860="","",I2860*H2860)</x:f>
        <x:v>8083690.2</x:v>
      </x:c>
      <x:c r="K2860" t="str">
        <x:f>IF(G2860="","MISSING OEWS",IF(ISNUMBER(H2860),"MATCHED","MISSING WHARTON"))</x:f>
        <x:v>MATCHED</x:v>
      </x:c>
    </x:row>
    <x:row r="2861">
      <x:c r="A2861" t="str">
        <x:v>48-49</x:v>
      </x:c>
      <x:c r="B2861" t="str">
        <x:v>Transportation and Warehousing</x:v>
      </x:c>
      <x:c r="C2861" t="str">
        <x:v>51-9161</x:v>
      </x:c>
      <x:c r="D2861" t="str">
        <x:v>Computer Numerically Controlled Tool Operators</x:v>
      </x:c>
      <x:c r="E2861" s="22" t="n">
        <x:v>160</x:v>
      </x:c>
      <x:c r="F2861" s="22" t="n">
        <x:v>53240</x:v>
      </x:c>
      <x:c r="G2861" s="22" t="n">
        <x:f>IF(OR(E2861="",F2861=""),"",E2861*F2861)</x:f>
        <x:v>8518400</x:v>
      </x:c>
      <x:c r="H2861" s="36" t="n">
        <x:v>0.21109999999999998</x:v>
      </x:c>
      <x:c r="I2861" s="22" t="n">
        <x:f>IF(G2861="","",IF(ISNUMBER(H2861),G2861,""))</x:f>
        <x:v>8518400</x:v>
      </x:c>
      <x:c r="J2861" s="22" t="n">
        <x:f>IF(I2861="","",I2861*H2861)</x:f>
        <x:v>1798234.2399999998</x:v>
      </x:c>
      <x:c r="K2861" t="str">
        <x:f>IF(G2861="","MISSING OEWS",IF(ISNUMBER(H2861),"MATCHED","MISSING WHARTON"))</x:f>
        <x:v>MATCHED</x:v>
      </x:c>
    </x:row>
    <x:row r="2862">
      <x:c r="A2862" t="str">
        <x:v>48-49</x:v>
      </x:c>
      <x:c r="B2862" t="str">
        <x:v>Transportation and Warehousing</x:v>
      </x:c>
      <x:c r="C2862" t="str">
        <x:v>51-9162</x:v>
      </x:c>
      <x:c r="D2862" t="str">
        <x:v>Computer Numerically Controlled Tool Programmers</x:v>
      </x:c>
      <x:c r="E2862" s="22" t="n">
        <x:v>40</x:v>
      </x:c>
      <x:c r="F2862" s="22" t="n">
        <x:v>67360</x:v>
      </x:c>
      <x:c r="G2862" s="22" t="n">
        <x:f>IF(OR(E2862="",F2862=""),"",E2862*F2862)</x:f>
        <x:v>2694400</x:v>
      </x:c>
      <x:c r="H2862" s="36" t="n">
        <x:v>0.5938</x:v>
      </x:c>
      <x:c r="I2862" s="22" t="n">
        <x:f>IF(G2862="","",IF(ISNUMBER(H2862),G2862,""))</x:f>
        <x:v>2694400</x:v>
      </x:c>
      <x:c r="J2862" s="22" t="n">
        <x:f>IF(I2862="","",I2862*H2862)</x:f>
        <x:v>1599934.72</x:v>
      </x:c>
      <x:c r="K2862" t="str">
        <x:f>IF(G2862="","MISSING OEWS",IF(ISNUMBER(H2862),"MATCHED","MISSING WHARTON"))</x:f>
        <x:v>MATCHED</x:v>
      </x:c>
    </x:row>
    <x:row r="2863">
      <x:c r="A2863" t="str">
        <x:v>48-49</x:v>
      </x:c>
      <x:c r="B2863" t="str">
        <x:v>Transportation and Warehousing</x:v>
      </x:c>
      <x:c r="C2863" t="str">
        <x:v>51-9191</x:v>
      </x:c>
      <x:c r="D2863" t="str">
        <x:v>Adhesive Bonding Machine Operators and Tenders</x:v>
      </x:c>
      <x:c r="E2863" s="22" t="n">
        <x:v>70</x:v>
      </x:c>
      <x:c r="F2863" s="22" t="n">
        <x:v>50740</x:v>
      </x:c>
      <x:c r="G2863" s="22" t="n">
        <x:f>IF(OR(E2863="",F2863=""),"",E2863*F2863)</x:f>
        <x:v>3551800</x:v>
      </x:c>
      <x:c r="H2863" s="36" t="n">
        <x:v>0.0559</x:v>
      </x:c>
      <x:c r="I2863" s="22" t="n">
        <x:f>IF(G2863="","",IF(ISNUMBER(H2863),G2863,""))</x:f>
        <x:v>3551800</x:v>
      </x:c>
      <x:c r="J2863" s="22" t="n">
        <x:f>IF(I2863="","",I2863*H2863)</x:f>
        <x:v>198545.62</x:v>
      </x:c>
      <x:c r="K2863" t="str">
        <x:f>IF(G2863="","MISSING OEWS",IF(ISNUMBER(H2863),"MATCHED","MISSING WHARTON"))</x:f>
        <x:v>MATCHED</x:v>
      </x:c>
    </x:row>
    <x:row r="2864">
      <x:c r="A2864" t="str">
        <x:v>48-49</x:v>
      </x:c>
      <x:c r="B2864" t="str">
        <x:v>Transportation and Warehousing</x:v>
      </x:c>
      <x:c r="C2864" t="str">
        <x:v>51-9192</x:v>
      </x:c>
      <x:c r="D2864" t="str">
        <x:v>Cleaning, Washing, and Metal Pickling Equipment Operators and Tenders</x:v>
      </x:c>
      <x:c r="E2864" s="22" t="n">
        <x:v>150</x:v>
      </x:c>
      <x:c r="F2864" s="22" t="n">
        <x:v>42720</x:v>
      </x:c>
      <x:c r="G2864" s="22" t="n">
        <x:f>IF(OR(E2864="",F2864=""),"",E2864*F2864)</x:f>
        <x:v>6408000</x:v>
      </x:c>
      <x:c r="H2864" s="36" t="n">
        <x:v>0.0864</x:v>
      </x:c>
      <x:c r="I2864" s="22" t="n">
        <x:f>IF(G2864="","",IF(ISNUMBER(H2864),G2864,""))</x:f>
        <x:v>6408000</x:v>
      </x:c>
      <x:c r="J2864" s="22" t="n">
        <x:f>IF(I2864="","",I2864*H2864)</x:f>
        <x:v>553651.2000000001</x:v>
      </x:c>
      <x:c r="K2864" t="str">
        <x:f>IF(G2864="","MISSING OEWS",IF(ISNUMBER(H2864),"MATCHED","MISSING WHARTON"))</x:f>
        <x:v>MATCHED</x:v>
      </x:c>
    </x:row>
    <x:row r="2865">
      <x:c r="A2865" t="str">
        <x:v>48-49</x:v>
      </x:c>
      <x:c r="B2865" t="str">
        <x:v>Transportation and Warehousing</x:v>
      </x:c>
      <x:c r="C2865" t="str">
        <x:v>51-9193</x:v>
      </x:c>
      <x:c r="D2865" t="str">
        <x:v>Cooling and Freezing Equipment Operators and Tenders</x:v>
      </x:c>
      <x:c r="E2865" s="22" t="n">
        <x:v>270</x:v>
      </x:c>
      <x:c r="F2865" s="22" t="n">
        <x:v>47190</x:v>
      </x:c>
      <x:c r="G2865" s="22" t="n">
        <x:f>IF(OR(E2865="",F2865=""),"",E2865*F2865)</x:f>
        <x:v>12741300</x:v>
      </x:c>
      <x:c r="H2865" s="36" t="n">
        <x:v>0.05</x:v>
      </x:c>
      <x:c r="I2865" s="22" t="n">
        <x:f>IF(G2865="","",IF(ISNUMBER(H2865),G2865,""))</x:f>
        <x:v>12741300</x:v>
      </x:c>
      <x:c r="J2865" s="22" t="n">
        <x:f>IF(I2865="","",I2865*H2865)</x:f>
        <x:v>637065</x:v>
      </x:c>
      <x:c r="K2865" t="str">
        <x:f>IF(G2865="","MISSING OEWS",IF(ISNUMBER(H2865),"MATCHED","MISSING WHARTON"))</x:f>
        <x:v>MATCHED</x:v>
      </x:c>
    </x:row>
    <x:row r="2866">
      <x:c r="A2866" t="str">
        <x:v>48-49</x:v>
      </x:c>
      <x:c r="B2866" t="str">
        <x:v>Transportation and Warehousing</x:v>
      </x:c>
      <x:c r="C2866" t="str">
        <x:v>51-9196</x:v>
      </x:c>
      <x:c r="D2866" t="str">
        <x:v>Paper Goods Machine Setters, Operators, and Tenders</x:v>
      </x:c>
      <x:c r="E2866" s="22" t="n">
        <x:v>220</x:v>
      </x:c>
      <x:c r="F2866" s="22" t="n">
        <x:v>39990</x:v>
      </x:c>
      <x:c r="G2866" s="22" t="n">
        <x:f>IF(OR(E2866="",F2866=""),"",E2866*F2866)</x:f>
        <x:v>8797800</x:v>
      </x:c>
      <x:c r="H2866" s="36" t="n">
        <x:v>0</x:v>
      </x:c>
      <x:c r="I2866" s="22" t="n">
        <x:f>IF(G2866="","",IF(ISNUMBER(H2866),G2866,""))</x:f>
        <x:v>8797800</x:v>
      </x:c>
      <x:c r="J2866" s="22" t="n">
        <x:f>IF(I2866="","",I2866*H2866)</x:f>
        <x:v>0</x:v>
      </x:c>
      <x:c r="K2866" t="str">
        <x:f>IF(G2866="","MISSING OEWS",IF(ISNUMBER(H2866),"MATCHED","MISSING WHARTON"))</x:f>
        <x:v>MATCHED</x:v>
      </x:c>
    </x:row>
    <x:row r="2867">
      <x:c r="A2867" t="str">
        <x:v>48-49</x:v>
      </x:c>
      <x:c r="B2867" t="str">
        <x:v>Transportation and Warehousing</x:v>
      </x:c>
      <x:c r="C2867" t="str">
        <x:v>51-9198</x:v>
      </x:c>
      <x:c r="D2867" t="str">
        <x:v>Helpers--Production Workers</x:v>
      </x:c>
      <x:c r="E2867" s="22" t="n">
        <x:v>1830</x:v>
      </x:c>
      <x:c r="F2867" s="22" t="n">
        <x:v>51840</x:v>
      </x:c>
      <x:c r="G2867" s="22" t="n">
        <x:f>IF(OR(E2867="",F2867=""),"",E2867*F2867)</x:f>
        <x:v>94867200</x:v>
      </x:c>
      <x:c r="H2867" s="36" t="n">
        <x:v>0.08380000000000001</x:v>
      </x:c>
      <x:c r="I2867" s="22" t="n">
        <x:f>IF(G2867="","",IF(ISNUMBER(H2867),G2867,""))</x:f>
        <x:v>94867200</x:v>
      </x:c>
      <x:c r="J2867" s="22" t="n">
        <x:f>IF(I2867="","",I2867*H2867)</x:f>
        <x:v>7949871.360000001</x:v>
      </x:c>
      <x:c r="K2867" t="str">
        <x:f>IF(G2867="","MISSING OEWS",IF(ISNUMBER(H2867),"MATCHED","MISSING WHARTON"))</x:f>
        <x:v>MATCHED</x:v>
      </x:c>
    </x:row>
    <x:row r="2868">
      <x:c r="A2868" t="str">
        <x:v>48-49</x:v>
      </x:c>
      <x:c r="B2868" t="str">
        <x:v>Transportation and Warehousing</x:v>
      </x:c>
      <x:c r="C2868" t="str">
        <x:v>51-9199</x:v>
      </x:c>
      <x:c r="D2868" t="str">
        <x:v>Production Workers, All Other</x:v>
      </x:c>
      <x:c r="E2868" s="22" t="n">
        <x:v>3670</x:v>
      </x:c>
      <x:c r="F2868" s="22" t="n">
        <x:v>43830</x:v>
      </x:c>
      <x:c r="G2868" s="22" t="n">
        <x:f>IF(OR(E2868="",F2868=""),"",E2868*F2868)</x:f>
        <x:v>160856100</x:v>
      </x:c>
      <x:c r="H2868" s="36"/>
      <x:c r="I2868" s="22" t="str">
        <x:f>IF(G2868="","",IF(ISNUMBER(H2868),G2868,""))</x:f>
      </x:c>
      <x:c r="J2868" s="22" t="str">
        <x:f>IF(I2868="","",I2868*H2868)</x:f>
      </x:c>
      <x:c r="K2868" t="str">
        <x:f>IF(G2868="","MISSING OEWS",IF(ISNUMBER(H2868),"MATCHED","MISSING WHARTON"))</x:f>
        <x:v>MISSING WHARTON</x:v>
      </x:c>
    </x:row>
    <x:row r="2869">
      <x:c r="A2869" t="str">
        <x:v>48-49</x:v>
      </x:c>
      <x:c r="B2869" t="str">
        <x:v>Transportation and Warehousing</x:v>
      </x:c>
      <x:c r="C2869" t="str">
        <x:v>53-1041</x:v>
      </x:c>
      <x:c r="D2869" t="str">
        <x:v>Aircraft Cargo Handling Supervisors</x:v>
      </x:c>
      <x:c r="E2869" s="22" t="n">
        <x:v>9500</x:v>
      </x:c>
      <x:c r="F2869" s="22" t="n">
        <x:v>64440</x:v>
      </x:c>
      <x:c r="G2869" s="22" t="n">
        <x:f>IF(OR(E2869="",F2869=""),"",E2869*F2869)</x:f>
        <x:v>612180000</x:v>
      </x:c>
      <x:c r="H2869" s="36" t="n">
        <x:v>0.31670000000000004</x:v>
      </x:c>
      <x:c r="I2869" s="22" t="n">
        <x:f>IF(G2869="","",IF(ISNUMBER(H2869),G2869,""))</x:f>
        <x:v>612180000</x:v>
      </x:c>
      <x:c r="J2869" s="22" t="n">
        <x:f>IF(I2869="","",I2869*H2869)</x:f>
        <x:v>193877406.00000003</x:v>
      </x:c>
      <x:c r="K2869" t="str">
        <x:f>IF(G2869="","MISSING OEWS",IF(ISNUMBER(H2869),"MATCHED","MISSING WHARTON"))</x:f>
        <x:v>MATCHED</x:v>
      </x:c>
    </x:row>
    <x:row r="2870">
      <x:c r="A2870" t="str">
        <x:v>48-49</x:v>
      </x:c>
      <x:c r="B2870" t="str">
        <x:v>Transportation and Warehousing</x:v>
      </x:c>
      <x:c r="C2870" t="str">
        <x:v>53-1047</x:v>
      </x:c>
      <x:c r="D2870" t="str">
        <x:v>First-Line Supervisors of Transportation and Material Moving Workers, Except Aircraft Cargo Handling Supervisors</x:v>
      </x:c>
      <x:c r="E2870" s="22" t="n">
        <x:v>212120</x:v>
      </x:c>
      <x:c r="F2870" s="22" t="n">
        <x:v>71430</x:v>
      </x:c>
      <x:c r="G2870" s="22" t="n">
        <x:f>IF(OR(E2870="",F2870=""),"",E2870*F2870)</x:f>
        <x:v>15151731600</x:v>
      </x:c>
      <x:c r="H2870" s="36" t="n">
        <x:v>0.3429</x:v>
      </x:c>
      <x:c r="I2870" s="22" t="n">
        <x:f>IF(G2870="","",IF(ISNUMBER(H2870),G2870,""))</x:f>
        <x:v>15151731600</x:v>
      </x:c>
      <x:c r="J2870" s="22" t="n">
        <x:f>IF(I2870="","",I2870*H2870)</x:f>
        <x:v>5195528765.639999</x:v>
      </x:c>
      <x:c r="K2870" t="str">
        <x:f>IF(G2870="","MISSING OEWS",IF(ISNUMBER(H2870),"MATCHED","MISSING WHARTON"))</x:f>
        <x:v>MATCHED</x:v>
      </x:c>
    </x:row>
    <x:row r="2871">
      <x:c r="A2871" t="str">
        <x:v>48-49</x:v>
      </x:c>
      <x:c r="B2871" t="str">
        <x:v>Transportation and Warehousing</x:v>
      </x:c>
      <x:c r="C2871" t="str">
        <x:v>53-2011</x:v>
      </x:c>
      <x:c r="D2871" t="str">
        <x:v>Airline Pilots, Copilots, and Flight Engineers</x:v>
      </x:c>
      <x:c r="E2871" s="22" t="n">
        <x:v>99320</x:v>
      </x:c>
      <x:c r="F2871" s="22" t="n">
        <x:v>294540</x:v>
      </x:c>
      <x:c r="G2871" s="22" t="n">
        <x:f>IF(OR(E2871="",F2871=""),"",E2871*F2871)</x:f>
        <x:v>29253712800</x:v>
      </x:c>
      <x:c r="H2871" s="36" t="n">
        <x:v>0.5423</x:v>
      </x:c>
      <x:c r="I2871" s="22" t="n">
        <x:f>IF(G2871="","",IF(ISNUMBER(H2871),G2871,""))</x:f>
        <x:v>29253712800</x:v>
      </x:c>
      <x:c r="J2871" s="22" t="n">
        <x:f>IF(I2871="","",I2871*H2871)</x:f>
        <x:v>15864288451.44</x:v>
      </x:c>
      <x:c r="K2871" t="str">
        <x:f>IF(G2871="","MISSING OEWS",IF(ISNUMBER(H2871),"MATCHED","MISSING WHARTON"))</x:f>
        <x:v>MATCHED</x:v>
      </x:c>
    </x:row>
    <x:row r="2872">
      <x:c r="A2872" t="str">
        <x:v>48-49</x:v>
      </x:c>
      <x:c r="B2872" t="str">
        <x:v>Transportation and Warehousing</x:v>
      </x:c>
      <x:c r="C2872" t="str">
        <x:v>53-2012</x:v>
      </x:c>
      <x:c r="D2872" t="str">
        <x:v>Commercial Pilots</x:v>
      </x:c>
      <x:c r="E2872" s="22" t="n">
        <x:v>25270</x:v>
      </x:c>
      <x:c r="F2872" s="22" t="n">
        <x:v>159370</x:v>
      </x:c>
      <x:c r="G2872" s="22" t="n">
        <x:f>IF(OR(E2872="",F2872=""),"",E2872*F2872)</x:f>
        <x:v>4027279900</x:v>
      </x:c>
      <x:c r="H2872" s="36" t="n">
        <x:v>0.3558</x:v>
      </x:c>
      <x:c r="I2872" s="22" t="n">
        <x:f>IF(G2872="","",IF(ISNUMBER(H2872),G2872,""))</x:f>
        <x:v>4027279900</x:v>
      </x:c>
      <x:c r="J2872" s="22" t="n">
        <x:f>IF(I2872="","",I2872*H2872)</x:f>
        <x:v>1432906188.42</x:v>
      </x:c>
      <x:c r="K2872" t="str">
        <x:f>IF(G2872="","MISSING OEWS",IF(ISNUMBER(H2872),"MATCHED","MISSING WHARTON"))</x:f>
        <x:v>MATCHED</x:v>
      </x:c>
    </x:row>
    <x:row r="2873">
      <x:c r="A2873" t="str">
        <x:v>48-49</x:v>
      </x:c>
      <x:c r="B2873" t="str">
        <x:v>Transportation and Warehousing</x:v>
      </x:c>
      <x:c r="C2873" t="str">
        <x:v>53-2021</x:v>
      </x:c>
      <x:c r="D2873" t="str">
        <x:v>Air Traffic Controllers</x:v>
      </x:c>
      <x:c r="E2873" s="22" t="n">
        <x:v>1360</x:v>
      </x:c>
      <x:c r="F2873" s="22" t="n">
        <x:v>84570</x:v>
      </x:c>
      <x:c r="G2873" s="22" t="n">
        <x:f>IF(OR(E2873="",F2873=""),"",E2873*F2873)</x:f>
        <x:v>115015200</x:v>
      </x:c>
      <x:c r="H2873" s="36" t="n">
        <x:v>0.5261</x:v>
      </x:c>
      <x:c r="I2873" s="22" t="n">
        <x:f>IF(G2873="","",IF(ISNUMBER(H2873),G2873,""))</x:f>
        <x:v>115015200</x:v>
      </x:c>
      <x:c r="J2873" s="22" t="n">
        <x:f>IF(I2873="","",I2873*H2873)</x:f>
        <x:v>60509496.72</x:v>
      </x:c>
      <x:c r="K2873" t="str">
        <x:f>IF(G2873="","MISSING OEWS",IF(ISNUMBER(H2873),"MATCHED","MISSING WHARTON"))</x:f>
        <x:v>MATCHED</x:v>
      </x:c>
    </x:row>
    <x:row r="2874">
      <x:c r="A2874" t="str">
        <x:v>48-49</x:v>
      </x:c>
      <x:c r="B2874" t="str">
        <x:v>Transportation and Warehousing</x:v>
      </x:c>
      <x:c r="C2874" t="str">
        <x:v>53-2022</x:v>
      </x:c>
      <x:c r="D2874" t="str">
        <x:v>Airfield Operations Specialists</x:v>
      </x:c>
      <x:c r="E2874" s="22" t="n">
        <x:v>9720</x:v>
      </x:c>
      <x:c r="F2874" s="22" t="n">
        <x:v>60470</x:v>
      </x:c>
      <x:c r="G2874" s="22" t="n">
        <x:f>IF(OR(E2874="",F2874=""),"",E2874*F2874)</x:f>
        <x:v>587768400</x:v>
      </x:c>
      <x:c r="H2874" s="36" t="n">
        <x:v>0.35</x:v>
      </x:c>
      <x:c r="I2874" s="22" t="n">
        <x:f>IF(G2874="","",IF(ISNUMBER(H2874),G2874,""))</x:f>
        <x:v>587768400</x:v>
      </x:c>
      <x:c r="J2874" s="22" t="n">
        <x:f>IF(I2874="","",I2874*H2874)</x:f>
        <x:v>205718940</x:v>
      </x:c>
      <x:c r="K2874" t="str">
        <x:f>IF(G2874="","MISSING OEWS",IF(ISNUMBER(H2874),"MATCHED","MISSING WHARTON"))</x:f>
        <x:v>MATCHED</x:v>
      </x:c>
    </x:row>
    <x:row r="2875">
      <x:c r="A2875" t="str">
        <x:v>48-49</x:v>
      </x:c>
      <x:c r="B2875" t="str">
        <x:v>Transportation and Warehousing</x:v>
      </x:c>
      <x:c r="C2875" t="str">
        <x:v>53-2031</x:v>
      </x:c>
      <x:c r="D2875" t="str">
        <x:v>Flight Attendants</x:v>
      </x:c>
      <x:c r="E2875" s="22" t="n">
        <x:v>131110</x:v>
      </x:c>
      <x:c r="F2875" s="22" t="n">
        <x:v>77170</x:v>
      </x:c>
      <x:c r="G2875" s="22" t="n">
        <x:f>IF(OR(E2875="",F2875=""),"",E2875*F2875)</x:f>
        <x:v>10117758700</x:v>
      </x:c>
      <x:c r="H2875" s="36" t="n">
        <x:v>0.268</x:v>
      </x:c>
      <x:c r="I2875" s="22" t="n">
        <x:f>IF(G2875="","",IF(ISNUMBER(H2875),G2875,""))</x:f>
        <x:v>10117758700</x:v>
      </x:c>
      <x:c r="J2875" s="22" t="n">
        <x:f>IF(I2875="","",I2875*H2875)</x:f>
        <x:v>2711559331.6000004</x:v>
      </x:c>
      <x:c r="K2875" t="str">
        <x:f>IF(G2875="","MISSING OEWS",IF(ISNUMBER(H2875),"MATCHED","MISSING WHARTON"))</x:f>
        <x:v>MATCHED</x:v>
      </x:c>
    </x:row>
    <x:row r="2876">
      <x:c r="A2876" t="str">
        <x:v>48-49</x:v>
      </x:c>
      <x:c r="B2876" t="str">
        <x:v>Transportation and Warehousing</x:v>
      </x:c>
      <x:c r="C2876" t="str">
        <x:v>53-3011</x:v>
      </x:c>
      <x:c r="D2876" t="str">
        <x:v>Ambulance Drivers and Attendants, Except Emergency Medical Technicians</x:v>
      </x:c>
      <x:c r="E2876" s="22" t="n">
        <x:v>290</x:v>
      </x:c>
      <x:c r="F2876" s="22" t="n">
        <x:v>36540</x:v>
      </x:c>
      <x:c r="G2876" s="22" t="n">
        <x:f>IF(OR(E2876="",F2876=""),"",E2876*F2876)</x:f>
        <x:v>10596600</x:v>
      </x:c>
      <x:c r="H2876" s="36" t="n">
        <x:v>0.0864</x:v>
      </x:c>
      <x:c r="I2876" s="22" t="n">
        <x:f>IF(G2876="","",IF(ISNUMBER(H2876),G2876,""))</x:f>
        <x:v>10596600</x:v>
      </x:c>
      <x:c r="J2876" s="22" t="n">
        <x:f>IF(I2876="","",I2876*H2876)</x:f>
        <x:v>915546.24</x:v>
      </x:c>
      <x:c r="K2876" t="str">
        <x:f>IF(G2876="","MISSING OEWS",IF(ISNUMBER(H2876),"MATCHED","MISSING WHARTON"))</x:f>
        <x:v>MATCHED</x:v>
      </x:c>
    </x:row>
    <x:row r="2877">
      <x:c r="A2877" t="str">
        <x:v>48-49</x:v>
      </x:c>
      <x:c r="B2877" t="str">
        <x:v>Transportation and Warehousing</x:v>
      </x:c>
      <x:c r="C2877" t="str">
        <x:v>53-3031</x:v>
      </x:c>
      <x:c r="D2877" t="str">
        <x:v>Driver/Sales Workers</x:v>
      </x:c>
      <x:c r="E2877" s="22" t="n">
        <x:v>26870</x:v>
      </x:c>
      <x:c r="F2877" s="22" t="n">
        <x:v>49710</x:v>
      </x:c>
      <x:c r="G2877" s="22" t="n">
        <x:f>IF(OR(E2877="",F2877=""),"",E2877*F2877)</x:f>
        <x:v>1335707700</x:v>
      </x:c>
      <x:c r="H2877" s="36" t="n">
        <x:v>0.31670000000000004</x:v>
      </x:c>
      <x:c r="I2877" s="22" t="n">
        <x:f>IF(G2877="","",IF(ISNUMBER(H2877),G2877,""))</x:f>
        <x:v>1335707700</x:v>
      </x:c>
      <x:c r="J2877" s="22" t="n">
        <x:f>IF(I2877="","",I2877*H2877)</x:f>
        <x:v>423018628.59000003</x:v>
      </x:c>
      <x:c r="K2877" t="str">
        <x:f>IF(G2877="","MISSING OEWS",IF(ISNUMBER(H2877),"MATCHED","MISSING WHARTON"))</x:f>
        <x:v>MATCHED</x:v>
      </x:c>
    </x:row>
    <x:row r="2878">
      <x:c r="A2878" t="str">
        <x:v>48-49</x:v>
      </x:c>
      <x:c r="B2878" t="str">
        <x:v>Transportation and Warehousing</x:v>
      </x:c>
      <x:c r="C2878" t="str">
        <x:v>53-3032</x:v>
      </x:c>
      <x:c r="D2878" t="str">
        <x:v>Heavy and Tractor-Trailer Truck Drivers</x:v>
      </x:c>
      <x:c r="E2878" s="22" t="n">
        <x:v>1187590</x:v>
      </x:c>
      <x:c r="F2878" s="22" t="n">
        <x:v>61530</x:v>
      </x:c>
      <x:c r="G2878" s="22" t="n">
        <x:f>IF(OR(E2878="",F2878=""),"",E2878*F2878)</x:f>
        <x:v>73072412700</x:v>
      </x:c>
      <x:c r="H2878" s="36" t="n">
        <x:v>0.2065</x:v>
      </x:c>
      <x:c r="I2878" s="22" t="n">
        <x:f>IF(G2878="","",IF(ISNUMBER(H2878),G2878,""))</x:f>
        <x:v>73072412700</x:v>
      </x:c>
      <x:c r="J2878" s="22" t="n">
        <x:f>IF(I2878="","",I2878*H2878)</x:f>
        <x:v>15089453222.55</x:v>
      </x:c>
      <x:c r="K2878" t="str">
        <x:f>IF(G2878="","MISSING OEWS",IF(ISNUMBER(H2878),"MATCHED","MISSING WHARTON"))</x:f>
        <x:v>MATCHED</x:v>
      </x:c>
    </x:row>
    <x:row r="2879">
      <x:c r="A2879" t="str">
        <x:v>48-49</x:v>
      </x:c>
      <x:c r="B2879" t="str">
        <x:v>Transportation and Warehousing</x:v>
      </x:c>
      <x:c r="C2879" t="str">
        <x:v>53-3033</x:v>
      </x:c>
      <x:c r="D2879" t="str">
        <x:v>Light Truck Drivers</x:v>
      </x:c>
      <x:c r="E2879" s="22" t="n">
        <x:v>476090</x:v>
      </x:c>
      <x:c r="F2879" s="22" t="n">
        <x:v>56360</x:v>
      </x:c>
      <x:c r="G2879" s="22" t="n">
        <x:f>IF(OR(E2879="",F2879=""),"",E2879*F2879)</x:f>
        <x:v>26832432400</x:v>
      </x:c>
      <x:c r="H2879" s="36" t="n">
        <x:v>0.3393</x:v>
      </x:c>
      <x:c r="I2879" s="22" t="n">
        <x:f>IF(G2879="","",IF(ISNUMBER(H2879),G2879,""))</x:f>
        <x:v>26832432400</x:v>
      </x:c>
      <x:c r="J2879" s="22" t="n">
        <x:f>IF(I2879="","",I2879*H2879)</x:f>
        <x:v>9104244313.32</x:v>
      </x:c>
      <x:c r="K2879" t="str">
        <x:f>IF(G2879="","MISSING OEWS",IF(ISNUMBER(H2879),"MATCHED","MISSING WHARTON"))</x:f>
        <x:v>MATCHED</x:v>
      </x:c>
    </x:row>
    <x:row r="2880">
      <x:c r="A2880" t="str">
        <x:v>48-49</x:v>
      </x:c>
      <x:c r="B2880" t="str">
        <x:v>Transportation and Warehousing</x:v>
      </x:c>
      <x:c r="C2880" t="str">
        <x:v>53-3051</x:v>
      </x:c>
      <x:c r="D2880" t="str">
        <x:v>Bus Drivers, School</x:v>
      </x:c>
      <x:c r="E2880" s="22" t="n">
        <x:v>147850</x:v>
      </x:c>
      <x:c r="F2880" s="22" t="n">
        <x:v>52930</x:v>
      </x:c>
      <x:c r="G2880" s="22" t="n">
        <x:f>IF(OR(E2880="",F2880=""),"",E2880*F2880)</x:f>
        <x:v>7825700500</x:v>
      </x:c>
      <x:c r="H2880" s="36" t="n">
        <x:v>0.2235</x:v>
      </x:c>
      <x:c r="I2880" s="22" t="n">
        <x:f>IF(G2880="","",IF(ISNUMBER(H2880),G2880,""))</x:f>
        <x:v>7825700500</x:v>
      </x:c>
      <x:c r="J2880" s="22" t="n">
        <x:f>IF(I2880="","",I2880*H2880)</x:f>
        <x:v>1749044061.75</x:v>
      </x:c>
      <x:c r="K2880" t="str">
        <x:f>IF(G2880="","MISSING OEWS",IF(ISNUMBER(H2880),"MATCHED","MISSING WHARTON"))</x:f>
        <x:v>MATCHED</x:v>
      </x:c>
    </x:row>
    <x:row r="2881">
      <x:c r="A2881" t="str">
        <x:v>48-49</x:v>
      </x:c>
      <x:c r="B2881" t="str">
        <x:v>Transportation and Warehousing</x:v>
      </x:c>
      <x:c r="C2881" t="str">
        <x:v>53-3052</x:v>
      </x:c>
      <x:c r="D2881" t="str">
        <x:v>Bus Drivers, Transit and Intercity</x:v>
      </x:c>
      <x:c r="E2881" s="22" t="n">
        <x:v>59520</x:v>
      </x:c>
      <x:c r="F2881" s="22" t="n">
        <x:v>53740</x:v>
      </x:c>
      <x:c r="G2881" s="22" t="n">
        <x:f>IF(OR(E2881="",F2881=""),"",E2881*F2881)</x:f>
        <x:v>3198604800</x:v>
      </x:c>
      <x:c r="H2881" s="36" t="n">
        <x:v>0.25670000000000004</x:v>
      </x:c>
      <x:c r="I2881" s="22" t="n">
        <x:f>IF(G2881="","",IF(ISNUMBER(H2881),G2881,""))</x:f>
        <x:v>3198604800</x:v>
      </x:c>
      <x:c r="J2881" s="22" t="n">
        <x:f>IF(I2881="","",I2881*H2881)</x:f>
        <x:v>821081852.1600001</x:v>
      </x:c>
      <x:c r="K2881" t="str">
        <x:f>IF(G2881="","MISSING OEWS",IF(ISNUMBER(H2881),"MATCHED","MISSING WHARTON"))</x:f>
        <x:v>MATCHED</x:v>
      </x:c>
    </x:row>
    <x:row r="2882">
      <x:c r="A2882" t="str">
        <x:v>48-49</x:v>
      </x:c>
      <x:c r="B2882" t="str">
        <x:v>Transportation and Warehousing</x:v>
      </x:c>
      <x:c r="C2882" t="str">
        <x:v>53-3053</x:v>
      </x:c>
      <x:c r="D2882" t="str">
        <x:v>Shuttle Drivers and Chauffeurs</x:v>
      </x:c>
      <x:c r="E2882" s="22" t="n">
        <x:v>106220</x:v>
      </x:c>
      <x:c r="F2882" s="22" t="n">
        <x:v>42330</x:v>
      </x:c>
      <x:c r="G2882" s="22" t="n">
        <x:f>IF(OR(E2882="",F2882=""),"",E2882*F2882)</x:f>
        <x:v>4496292600</x:v>
      </x:c>
      <x:c r="H2882" s="36" t="n">
        <x:v>0.32880000000000004</x:v>
      </x:c>
      <x:c r="I2882" s="22" t="n">
        <x:f>IF(G2882="","",IF(ISNUMBER(H2882),G2882,""))</x:f>
        <x:v>4496292600</x:v>
      </x:c>
      <x:c r="J2882" s="22" t="n">
        <x:f>IF(I2882="","",I2882*H2882)</x:f>
        <x:v>1478381006.88</x:v>
      </x:c>
      <x:c r="K2882" t="str">
        <x:f>IF(G2882="","MISSING OEWS",IF(ISNUMBER(H2882),"MATCHED","MISSING WHARTON"))</x:f>
        <x:v>MATCHED</x:v>
      </x:c>
    </x:row>
    <x:row r="2883">
      <x:c r="A2883" t="str">
        <x:v>48-49</x:v>
      </x:c>
      <x:c r="B2883" t="str">
        <x:v>Transportation and Warehousing</x:v>
      </x:c>
      <x:c r="C2883" t="str">
        <x:v>53-3054</x:v>
      </x:c>
      <x:c r="D2883" t="str">
        <x:v>Taxi Drivers</x:v>
      </x:c>
      <x:c r="E2883" s="22" t="n">
        <x:v>40890</x:v>
      </x:c>
      <x:c r="F2883" s="22" t="n">
        <x:v>49990</x:v>
      </x:c>
      <x:c r="G2883" s="22" t="n">
        <x:f>IF(OR(E2883="",F2883=""),"",E2883*F2883)</x:f>
        <x:v>2044091100</x:v>
      </x:c>
      <x:c r="H2883" s="36" t="n">
        <x:v>0.4844</x:v>
      </x:c>
      <x:c r="I2883" s="22" t="n">
        <x:f>IF(G2883="","",IF(ISNUMBER(H2883),G2883,""))</x:f>
        <x:v>2044091100</x:v>
      </x:c>
      <x:c r="J2883" s="22" t="n">
        <x:f>IF(I2883="","",I2883*H2883)</x:f>
        <x:v>990157728.84</x:v>
      </x:c>
      <x:c r="K2883" t="str">
        <x:f>IF(G2883="","MISSING OEWS",IF(ISNUMBER(H2883),"MATCHED","MISSING WHARTON"))</x:f>
        <x:v>MATCHED</x:v>
      </x:c>
    </x:row>
    <x:row r="2884">
      <x:c r="A2884" t="str">
        <x:v>48-49</x:v>
      </x:c>
      <x:c r="B2884" t="str">
        <x:v>Transportation and Warehousing</x:v>
      </x:c>
      <x:c r="C2884" t="str">
        <x:v>53-3099</x:v>
      </x:c>
      <x:c r="D2884" t="str">
        <x:v>Motor Vehicle Operators, All Other</x:v>
      </x:c>
      <x:c r="E2884" s="22" t="n">
        <x:v>5080</x:v>
      </x:c>
      <x:c r="F2884" s="22" t="n">
        <x:v>50170</x:v>
      </x:c>
      <x:c r="G2884" s="22" t="n">
        <x:f>IF(OR(E2884="",F2884=""),"",E2884*F2884)</x:f>
        <x:v>254863600</x:v>
      </x:c>
      <x:c r="H2884" s="36"/>
      <x:c r="I2884" s="22" t="str">
        <x:f>IF(G2884="","",IF(ISNUMBER(H2884),G2884,""))</x:f>
      </x:c>
      <x:c r="J2884" s="22" t="str">
        <x:f>IF(I2884="","",I2884*H2884)</x:f>
      </x:c>
      <x:c r="K2884" t="str">
        <x:f>IF(G2884="","MISSING OEWS",IF(ISNUMBER(H2884),"MATCHED","MISSING WHARTON"))</x:f>
        <x:v>MISSING WHARTON</x:v>
      </x:c>
    </x:row>
    <x:row r="2885">
      <x:c r="A2885" t="str">
        <x:v>48-49</x:v>
      </x:c>
      <x:c r="B2885" t="str">
        <x:v>Transportation and Warehousing</x:v>
      </x:c>
      <x:c r="C2885" t="str">
        <x:v>53-4011</x:v>
      </x:c>
      <x:c r="D2885" t="str">
        <x:v>Locomotive Engineers</x:v>
      </x:c>
      <x:c r="E2885" s="22" t="n">
        <x:v>32600</x:v>
      </x:c>
      <x:c r="F2885" s="22" t="n">
        <x:v>86410</x:v>
      </x:c>
      <x:c r="G2885" s="22" t="n">
        <x:f>IF(OR(E2885="",F2885=""),"",E2885*F2885)</x:f>
        <x:v>2816966000</x:v>
      </x:c>
      <x:c r="H2885" s="36" t="n">
        <x:v>0.19</x:v>
      </x:c>
      <x:c r="I2885" s="22" t="n">
        <x:f>IF(G2885="","",IF(ISNUMBER(H2885),G2885,""))</x:f>
        <x:v>2816966000</x:v>
      </x:c>
      <x:c r="J2885" s="22" t="n">
        <x:f>IF(I2885="","",I2885*H2885)</x:f>
        <x:v>535223540</x:v>
      </x:c>
      <x:c r="K2885" t="str">
        <x:f>IF(G2885="","MISSING OEWS",IF(ISNUMBER(H2885),"MATCHED","MISSING WHARTON"))</x:f>
        <x:v>MATCHED</x:v>
      </x:c>
    </x:row>
    <x:row r="2886">
      <x:c r="A2886" t="str">
        <x:v>48-49</x:v>
      </x:c>
      <x:c r="B2886" t="str">
        <x:v>Transportation and Warehousing</x:v>
      </x:c>
      <x:c r="C2886" t="str">
        <x:v>53-4013</x:v>
      </x:c>
      <x:c r="D2886" t="str">
        <x:v>Rail Yard Engineers, Dinkey Operators, and Hostlers</x:v>
      </x:c>
      <x:c r="E2886" s="22" t="n">
        <x:v>3400</x:v>
      </x:c>
      <x:c r="F2886" s="22" t="n">
        <x:v>69540</x:v>
      </x:c>
      <x:c r="G2886" s="22" t="n">
        <x:f>IF(OR(E2886="",F2886=""),"",E2886*F2886)</x:f>
        <x:v>236436000</x:v>
      </x:c>
      <x:c r="H2886" s="36" t="n">
        <x:v>0.152</x:v>
      </x:c>
      <x:c r="I2886" s="22" t="n">
        <x:f>IF(G2886="","",IF(ISNUMBER(H2886),G2886,""))</x:f>
        <x:v>236436000</x:v>
      </x:c>
      <x:c r="J2886" s="22" t="n">
        <x:f>IF(I2886="","",I2886*H2886)</x:f>
        <x:v>35938272</x:v>
      </x:c>
      <x:c r="K2886" t="str">
        <x:f>IF(G2886="","MISSING OEWS",IF(ISNUMBER(H2886),"MATCHED","MISSING WHARTON"))</x:f>
        <x:v>MATCHED</x:v>
      </x:c>
    </x:row>
    <x:row r="2887">
      <x:c r="A2887" t="str">
        <x:v>48-49</x:v>
      </x:c>
      <x:c r="B2887" t="str">
        <x:v>Transportation and Warehousing</x:v>
      </x:c>
      <x:c r="C2887" t="str">
        <x:v>53-4022</x:v>
      </x:c>
      <x:c r="D2887" t="str">
        <x:v>Railroad Brake, Signal, and Switch Operators and Locomotive Firers</x:v>
      </x:c>
      <x:c r="E2887" s="22" t="n">
        <x:v>11520</x:v>
      </x:c>
      <x:c r="F2887" s="22" t="n">
        <x:v>68320</x:v>
      </x:c>
      <x:c r="G2887" s="22" t="n">
        <x:f>IF(OR(E2887="",F2887=""),"",E2887*F2887)</x:f>
        <x:v>787046400</x:v>
      </x:c>
      <x:c r="H2887" s="36" t="n">
        <x:v>0.13570000000000002</x:v>
      </x:c>
      <x:c r="I2887" s="22" t="n">
        <x:f>IF(G2887="","",IF(ISNUMBER(H2887),G2887,""))</x:f>
        <x:v>787046400</x:v>
      </x:c>
      <x:c r="J2887" s="22" t="n">
        <x:f>IF(I2887="","",I2887*H2887)</x:f>
        <x:v>106802196.48000002</x:v>
      </x:c>
      <x:c r="K2887" t="str">
        <x:f>IF(G2887="","MISSING OEWS",IF(ISNUMBER(H2887),"MATCHED","MISSING WHARTON"))</x:f>
        <x:v>MATCHED</x:v>
      </x:c>
    </x:row>
    <x:row r="2888">
      <x:c r="A2888" t="str">
        <x:v>48-49</x:v>
      </x:c>
      <x:c r="B2888" t="str">
        <x:v>Transportation and Warehousing</x:v>
      </x:c>
      <x:c r="C2888" t="str">
        <x:v>53-4031</x:v>
      </x:c>
      <x:c r="D2888" t="str">
        <x:v>Railroad Conductors and Yardmasters</x:v>
      </x:c>
      <x:c r="E2888" s="22" t="n">
        <x:v>42040</x:v>
      </x:c>
      <x:c r="F2888" s="22" t="n">
        <x:v>79570</x:v>
      </x:c>
      <x:c r="G2888" s="22" t="n">
        <x:f>IF(OR(E2888="",F2888=""),"",E2888*F2888)</x:f>
        <x:v>3345122800</x:v>
      </x:c>
      <x:c r="H2888" s="36" t="n">
        <x:v>0.39770000000000005</x:v>
      </x:c>
      <x:c r="I2888" s="22" t="n">
        <x:f>IF(G2888="","",IF(ISNUMBER(H2888),G2888,""))</x:f>
        <x:v>3345122800</x:v>
      </x:c>
      <x:c r="J2888" s="22" t="n">
        <x:f>IF(I2888="","",I2888*H2888)</x:f>
        <x:v>1330355337.5600002</x:v>
      </x:c>
      <x:c r="K2888" t="str">
        <x:f>IF(G2888="","MISSING OEWS",IF(ISNUMBER(H2888),"MATCHED","MISSING WHARTON"))</x:f>
        <x:v>MATCHED</x:v>
      </x:c>
    </x:row>
    <x:row r="2889">
      <x:c r="A2889" t="str">
        <x:v>48-49</x:v>
      </x:c>
      <x:c r="B2889" t="str">
        <x:v>Transportation and Warehousing</x:v>
      </x:c>
      <x:c r="C2889" t="str">
        <x:v>53-4041</x:v>
      </x:c>
      <x:c r="D2889" t="str">
        <x:v>Subway and Streetcar Operators</x:v>
      </x:c>
      <x:c r="E2889" s="22" t="n">
        <x:v>770</x:v>
      </x:c>
      <x:c r="F2889" s="22" t="n">
        <x:v>54410</x:v>
      </x:c>
      <x:c r="G2889" s="22" t="n">
        <x:f>IF(OR(E2889="",F2889=""),"",E2889*F2889)</x:f>
        <x:v>41895700</x:v>
      </x:c>
      <x:c r="H2889" s="36" t="n">
        <x:v>0.4</x:v>
      </x:c>
      <x:c r="I2889" s="22" t="n">
        <x:f>IF(G2889="","",IF(ISNUMBER(H2889),G2889,""))</x:f>
        <x:v>41895700</x:v>
      </x:c>
      <x:c r="J2889" s="22" t="n">
        <x:f>IF(I2889="","",I2889*H2889)</x:f>
        <x:v>16758280</x:v>
      </x:c>
      <x:c r="K2889" t="str">
        <x:f>IF(G2889="","MISSING OEWS",IF(ISNUMBER(H2889),"MATCHED","MISSING WHARTON"))</x:f>
        <x:v>MATCHED</x:v>
      </x:c>
    </x:row>
    <x:row r="2890">
      <x:c r="A2890" t="str">
        <x:v>48-49</x:v>
      </x:c>
      <x:c r="B2890" t="str">
        <x:v>Transportation and Warehousing</x:v>
      </x:c>
      <x:c r="C2890" t="str">
        <x:v>53-4099</x:v>
      </x:c>
      <x:c r="D2890" t="str">
        <x:v>Rail Transportation Workers, All Other</x:v>
      </x:c>
      <x:c r="E2890" s="22" t="n">
        <x:v>530</x:v>
      </x:c>
      <x:c r="F2890" s="22" t="n">
        <x:v>58020</x:v>
      </x:c>
      <x:c r="G2890" s="22" t="n">
        <x:f>IF(OR(E2890="",F2890=""),"",E2890*F2890)</x:f>
        <x:v>30750600</x:v>
      </x:c>
      <x:c r="H2890" s="36"/>
      <x:c r="I2890" s="22" t="str">
        <x:f>IF(G2890="","",IF(ISNUMBER(H2890),G2890,""))</x:f>
      </x:c>
      <x:c r="J2890" s="22" t="str">
        <x:f>IF(I2890="","",I2890*H2890)</x:f>
      </x:c>
      <x:c r="K2890" t="str">
        <x:f>IF(G2890="","MISSING OEWS",IF(ISNUMBER(H2890),"MATCHED","MISSING WHARTON"))</x:f>
        <x:v>MISSING WHARTON</x:v>
      </x:c>
    </x:row>
    <x:row r="2891">
      <x:c r="A2891" t="str">
        <x:v>48-49</x:v>
      </x:c>
      <x:c r="B2891" t="str">
        <x:v>Transportation and Warehousing</x:v>
      </x:c>
      <x:c r="C2891" t="str">
        <x:v>53-5011</x:v>
      </x:c>
      <x:c r="D2891" t="str">
        <x:v>Sailors and Marine Oilers</x:v>
      </x:c>
      <x:c r="E2891" s="22" t="n">
        <x:v>22380</x:v>
      </x:c>
      <x:c r="F2891" s="22" t="n">
        <x:v>57370</x:v>
      </x:c>
      <x:c r="G2891" s="22" t="n">
        <x:f>IF(OR(E2891="",F2891=""),"",E2891*F2891)</x:f>
        <x:v>1283940600</x:v>
      </x:c>
      <x:c r="H2891" s="36" t="n">
        <x:v>0.1018</x:v>
      </x:c>
      <x:c r="I2891" s="22" t="n">
        <x:f>IF(G2891="","",IF(ISNUMBER(H2891),G2891,""))</x:f>
        <x:v>1283940600</x:v>
      </x:c>
      <x:c r="J2891" s="22" t="n">
        <x:f>IF(I2891="","",I2891*H2891)</x:f>
        <x:v>130705153.08</x:v>
      </x:c>
      <x:c r="K2891" t="str">
        <x:f>IF(G2891="","MISSING OEWS",IF(ISNUMBER(H2891),"MATCHED","MISSING WHARTON"))</x:f>
        <x:v>MATCHED</x:v>
      </x:c>
    </x:row>
    <x:row r="2892">
      <x:c r="A2892" t="str">
        <x:v>48-49</x:v>
      </x:c>
      <x:c r="B2892" t="str">
        <x:v>Transportation and Warehousing</x:v>
      </x:c>
      <x:c r="C2892" t="str">
        <x:v>53-5021</x:v>
      </x:c>
      <x:c r="D2892" t="str">
        <x:v>Captains, Mates, and Pilots of Water Vessels</x:v>
      </x:c>
      <x:c r="E2892" s="22" t="n">
        <x:v>28200</x:v>
      </x:c>
      <x:c r="F2892" s="22" t="n">
        <x:v>106240</x:v>
      </x:c>
      <x:c r="G2892" s="22" t="n">
        <x:f>IF(OR(E2892="",F2892=""),"",E2892*F2892)</x:f>
        <x:v>2995968000</x:v>
      </x:c>
      <x:c r="H2892" s="36" t="n">
        <x:v>0.095</x:v>
      </x:c>
      <x:c r="I2892" s="22" t="n">
        <x:f>IF(G2892="","",IF(ISNUMBER(H2892),G2892,""))</x:f>
        <x:v>2995968000</x:v>
      </x:c>
      <x:c r="J2892" s="22" t="n">
        <x:f>IF(I2892="","",I2892*H2892)</x:f>
        <x:v>284616960</x:v>
      </x:c>
      <x:c r="K2892" t="str">
        <x:f>IF(G2892="","MISSING OEWS",IF(ISNUMBER(H2892),"MATCHED","MISSING WHARTON"))</x:f>
        <x:v>MATCHED</x:v>
      </x:c>
    </x:row>
    <x:row r="2893">
      <x:c r="A2893" t="str">
        <x:v>48-49</x:v>
      </x:c>
      <x:c r="B2893" t="str">
        <x:v>Transportation and Warehousing</x:v>
      </x:c>
      <x:c r="C2893" t="str">
        <x:v>53-5022</x:v>
      </x:c>
      <x:c r="D2893" t="str">
        <x:v>Motorboat Operators</x:v>
      </x:c>
      <x:c r="E2893" s="22" t="n">
        <x:v>670</x:v>
      </x:c>
      <x:c r="F2893" s="22" t="n">
        <x:v>59190</x:v>
      </x:c>
      <x:c r="G2893" s="22" t="n">
        <x:f>IF(OR(E2893="",F2893=""),"",E2893*F2893)</x:f>
        <x:v>39657300</x:v>
      </x:c>
      <x:c r="H2893" s="36" t="n">
        <x:v>0.0559</x:v>
      </x:c>
      <x:c r="I2893" s="22" t="n">
        <x:f>IF(G2893="","",IF(ISNUMBER(H2893),G2893,""))</x:f>
        <x:v>39657300</x:v>
      </x:c>
      <x:c r="J2893" s="22" t="n">
        <x:f>IF(I2893="","",I2893*H2893)</x:f>
        <x:v>2216843.07</x:v>
      </x:c>
      <x:c r="K2893" t="str">
        <x:f>IF(G2893="","MISSING OEWS",IF(ISNUMBER(H2893),"MATCHED","MISSING WHARTON"))</x:f>
        <x:v>MATCHED</x:v>
      </x:c>
    </x:row>
    <x:row r="2894">
      <x:c r="A2894" t="str">
        <x:v>48-49</x:v>
      </x:c>
      <x:c r="B2894" t="str">
        <x:v>Transportation and Warehousing</x:v>
      </x:c>
      <x:c r="C2894" t="str">
        <x:v>53-5031</x:v>
      </x:c>
      <x:c r="D2894" t="str">
        <x:v>Ship Engineers</x:v>
      </x:c>
      <x:c r="E2894" s="22" t="n">
        <x:v>5680</x:v>
      </x:c>
      <x:c r="F2894" s="22" t="n">
        <x:v>117420</x:v>
      </x:c>
      <x:c r="G2894" s="22" t="n">
        <x:f>IF(OR(E2894="",F2894=""),"",E2894*F2894)</x:f>
        <x:v>666945600</x:v>
      </x:c>
      <x:c r="H2894" s="36" t="n">
        <x:v>0.0971</x:v>
      </x:c>
      <x:c r="I2894" s="22" t="n">
        <x:f>IF(G2894="","",IF(ISNUMBER(H2894),G2894,""))</x:f>
        <x:v>666945600</x:v>
      </x:c>
      <x:c r="J2894" s="22" t="n">
        <x:f>IF(I2894="","",I2894*H2894)</x:f>
        <x:v>64760417.760000005</x:v>
      </x:c>
      <x:c r="K2894" t="str">
        <x:f>IF(G2894="","MISSING OEWS",IF(ISNUMBER(H2894),"MATCHED","MISSING WHARTON"))</x:f>
        <x:v>MATCHED</x:v>
      </x:c>
    </x:row>
    <x:row r="2895">
      <x:c r="A2895" t="str">
        <x:v>48-49</x:v>
      </x:c>
      <x:c r="B2895" t="str">
        <x:v>Transportation and Warehousing</x:v>
      </x:c>
      <x:c r="C2895" t="str">
        <x:v>53-6011</x:v>
      </x:c>
      <x:c r="D2895" t="str">
        <x:v>Bridge and Lock Tenders</x:v>
      </x:c>
      <x:c r="E2895" s="22" t="n">
        <x:v>540</x:v>
      </x:c>
      <x:c r="F2895" s="22" t="n">
        <x:v>40750</x:v>
      </x:c>
      <x:c r="G2895" s="22" t="n">
        <x:f>IF(OR(E2895="",F2895=""),"",E2895*F2895)</x:f>
        <x:v>22005000</x:v>
      </x:c>
      <x:c r="H2895" s="36" t="n">
        <x:v>0.2639</x:v>
      </x:c>
      <x:c r="I2895" s="22" t="n">
        <x:f>IF(G2895="","",IF(ISNUMBER(H2895),G2895,""))</x:f>
        <x:v>22005000</x:v>
      </x:c>
      <x:c r="J2895" s="22" t="n">
        <x:f>IF(I2895="","",I2895*H2895)</x:f>
        <x:v>5807119.500000001</x:v>
      </x:c>
      <x:c r="K2895" t="str">
        <x:f>IF(G2895="","MISSING OEWS",IF(ISNUMBER(H2895),"MATCHED","MISSING WHARTON"))</x:f>
        <x:v>MATCHED</x:v>
      </x:c>
    </x:row>
    <x:row r="2896">
      <x:c r="A2896" t="str">
        <x:v>48-49</x:v>
      </x:c>
      <x:c r="B2896" t="str">
        <x:v>Transportation and Warehousing</x:v>
      </x:c>
      <x:c r="C2896" t="str">
        <x:v>53-6021</x:v>
      </x:c>
      <x:c r="D2896" t="str">
        <x:v>Parking Attendants</x:v>
      </x:c>
      <x:c r="E2896" s="22" t="n">
        <x:v>2030</x:v>
      </x:c>
      <x:c r="F2896" s="22" t="n">
        <x:v>35470</x:v>
      </x:c>
      <x:c r="G2896" s="22" t="n">
        <x:f>IF(OR(E2896="",F2896=""),"",E2896*F2896)</x:f>
        <x:v>72004100</x:v>
      </x:c>
      <x:c r="H2896" s="36" t="n">
        <x:v>0.1972</x:v>
      </x:c>
      <x:c r="I2896" s="22" t="n">
        <x:f>IF(G2896="","",IF(ISNUMBER(H2896),G2896,""))</x:f>
        <x:v>72004100</x:v>
      </x:c>
      <x:c r="J2896" s="22" t="n">
        <x:f>IF(I2896="","",I2896*H2896)</x:f>
        <x:v>14199208.52</x:v>
      </x:c>
      <x:c r="K2896" t="str">
        <x:f>IF(G2896="","MISSING OEWS",IF(ISNUMBER(H2896),"MATCHED","MISSING WHARTON"))</x:f>
        <x:v>MATCHED</x:v>
      </x:c>
    </x:row>
    <x:row r="2897">
      <x:c r="A2897" t="str">
        <x:v>48-49</x:v>
      </x:c>
      <x:c r="B2897" t="str">
        <x:v>Transportation and Warehousing</x:v>
      </x:c>
      <x:c r="C2897" t="str">
        <x:v>53-6031</x:v>
      </x:c>
      <x:c r="D2897" t="str">
        <x:v>Automotive and Watercraft Service Attendants</x:v>
      </x:c>
      <x:c r="E2897" s="22" t="n">
        <x:v>1430</x:v>
      </x:c>
      <x:c r="F2897" s="22" t="n">
        <x:v>43570</x:v>
      </x:c>
      <x:c r="G2897" s="22" t="n">
        <x:f>IF(OR(E2897="",F2897=""),"",E2897*F2897)</x:f>
        <x:v>62305100</x:v>
      </x:c>
      <x:c r="H2897" s="36" t="n">
        <x:v>0.25329999999999997</x:v>
      </x:c>
      <x:c r="I2897" s="22" t="n">
        <x:f>IF(G2897="","",IF(ISNUMBER(H2897),G2897,""))</x:f>
        <x:v>62305100</x:v>
      </x:c>
      <x:c r="J2897" s="22" t="n">
        <x:f>IF(I2897="","",I2897*H2897)</x:f>
        <x:v>15781881.829999998</x:v>
      </x:c>
      <x:c r="K2897" t="str">
        <x:f>IF(G2897="","MISSING OEWS",IF(ISNUMBER(H2897),"MATCHED","MISSING WHARTON"))</x:f>
        <x:v>MATCHED</x:v>
      </x:c>
    </x:row>
    <x:row r="2898">
      <x:c r="A2898" t="str">
        <x:v>48-49</x:v>
      </x:c>
      <x:c r="B2898" t="str">
        <x:v>Transportation and Warehousing</x:v>
      </x:c>
      <x:c r="C2898" t="str">
        <x:v>53-6032</x:v>
      </x:c>
      <x:c r="D2898" t="str">
        <x:v>Aircraft Service Attendants</x:v>
      </x:c>
      <x:c r="E2898" s="22" t="n">
        <x:v>28040</x:v>
      </x:c>
      <x:c r="F2898" s="22" t="n">
        <x:v>43320</x:v>
      </x:c>
      <x:c r="G2898" s="22" t="n">
        <x:f>IF(OR(E2898="",F2898=""),"",E2898*F2898)</x:f>
        <x:v>1214692800</x:v>
      </x:c>
      <x:c r="H2898" s="36" t="n">
        <x:v>0.0528</x:v>
      </x:c>
      <x:c r="I2898" s="22" t="n">
        <x:f>IF(G2898="","",IF(ISNUMBER(H2898),G2898,""))</x:f>
        <x:v>1214692800</x:v>
      </x:c>
      <x:c r="J2898" s="22" t="n">
        <x:f>IF(I2898="","",I2898*H2898)</x:f>
        <x:v>64135779.839999996</x:v>
      </x:c>
      <x:c r="K2898" t="str">
        <x:f>IF(G2898="","MISSING OEWS",IF(ISNUMBER(H2898),"MATCHED","MISSING WHARTON"))</x:f>
        <x:v>MATCHED</x:v>
      </x:c>
    </x:row>
    <x:row r="2899">
      <x:c r="A2899" t="str">
        <x:v>48-49</x:v>
      </x:c>
      <x:c r="B2899" t="str">
        <x:v>Transportation and Warehousing</x:v>
      </x:c>
      <x:c r="C2899" t="str">
        <x:v>53-6051</x:v>
      </x:c>
      <x:c r="D2899" t="str">
        <x:v>Transportation Inspectors</x:v>
      </x:c>
      <x:c r="E2899" s="22" t="n">
        <x:v>7820</x:v>
      </x:c>
      <x:c r="F2899" s="22" t="n">
        <x:v>84730</x:v>
      </x:c>
      <x:c r="G2899" s="22" t="n">
        <x:f>IF(OR(E2899="",F2899=""),"",E2899*F2899)</x:f>
        <x:v>662588600</x:v>
      </x:c>
      <x:c r="H2899" s="36" t="n">
        <x:v>0.2192</x:v>
      </x:c>
      <x:c r="I2899" s="22" t="n">
        <x:f>IF(G2899="","",IF(ISNUMBER(H2899),G2899,""))</x:f>
        <x:v>662588600</x:v>
      </x:c>
      <x:c r="J2899" s="22" t="n">
        <x:f>IF(I2899="","",I2899*H2899)</x:f>
        <x:v>145239421.12</x:v>
      </x:c>
      <x:c r="K2899" t="str">
        <x:f>IF(G2899="","MISSING OEWS",IF(ISNUMBER(H2899),"MATCHED","MISSING WHARTON"))</x:f>
        <x:v>MATCHED</x:v>
      </x:c>
    </x:row>
    <x:row r="2900">
      <x:c r="A2900" t="str">
        <x:v>48-49</x:v>
      </x:c>
      <x:c r="B2900" t="str">
        <x:v>Transportation and Warehousing</x:v>
      </x:c>
      <x:c r="C2900" t="str">
        <x:v>53-6061</x:v>
      </x:c>
      <x:c r="D2900" t="str">
        <x:v>Passenger Attendants</x:v>
      </x:c>
      <x:c r="E2900" s="22" t="n">
        <x:v>22730</x:v>
      </x:c>
      <x:c r="F2900" s="22" t="n">
        <x:v>36680</x:v>
      </x:c>
      <x:c r="G2900" s="22" t="n">
        <x:f>IF(OR(E2900="",F2900=""),"",E2900*F2900)</x:f>
        <x:v>833736400</x:v>
      </x:c>
      <x:c r="H2900" s="36" t="n">
        <x:v>0.275</x:v>
      </x:c>
      <x:c r="I2900" s="22" t="n">
        <x:f>IF(G2900="","",IF(ISNUMBER(H2900),G2900,""))</x:f>
        <x:v>833736400</x:v>
      </x:c>
      <x:c r="J2900" s="22" t="n">
        <x:f>IF(I2900="","",I2900*H2900)</x:f>
        <x:v>229277510.00000003</x:v>
      </x:c>
      <x:c r="K2900" t="str">
        <x:f>IF(G2900="","MISSING OEWS",IF(ISNUMBER(H2900),"MATCHED","MISSING WHARTON"))</x:f>
        <x:v>MATCHED</x:v>
      </x:c>
    </x:row>
    <x:row r="2901">
      <x:c r="A2901" t="str">
        <x:v>48-49</x:v>
      </x:c>
      <x:c r="B2901" t="str">
        <x:v>Transportation and Warehousing</x:v>
      </x:c>
      <x:c r="C2901" t="str">
        <x:v>53-6099</x:v>
      </x:c>
      <x:c r="D2901" t="str">
        <x:v>Transportation Workers, All Other</x:v>
      </x:c>
      <x:c r="E2901" s="22" t="n">
        <x:v>8730</x:v>
      </x:c>
      <x:c r="F2901" s="22" t="n">
        <x:v>50970</x:v>
      </x:c>
      <x:c r="G2901" s="22" t="n">
        <x:f>IF(OR(E2901="",F2901=""),"",E2901*F2901)</x:f>
        <x:v>444968100</x:v>
      </x:c>
      <x:c r="H2901" s="36"/>
      <x:c r="I2901" s="22" t="str">
        <x:f>IF(G2901="","",IF(ISNUMBER(H2901),G2901,""))</x:f>
      </x:c>
      <x:c r="J2901" s="22" t="str">
        <x:f>IF(I2901="","",I2901*H2901)</x:f>
      </x:c>
      <x:c r="K2901" t="str">
        <x:f>IF(G2901="","MISSING OEWS",IF(ISNUMBER(H2901),"MATCHED","MISSING WHARTON"))</x:f>
        <x:v>MISSING WHARTON</x:v>
      </x:c>
    </x:row>
    <x:row r="2902">
      <x:c r="A2902" t="str">
        <x:v>48-49</x:v>
      </x:c>
      <x:c r="B2902" t="str">
        <x:v>Transportation and Warehousing</x:v>
      </x:c>
      <x:c r="C2902" t="str">
        <x:v>53-7011</x:v>
      </x:c>
      <x:c r="D2902" t="str">
        <x:v>Conveyor Operators and Tenders</x:v>
      </x:c>
      <x:c r="E2902" s="22" t="n">
        <x:v>10960</x:v>
      </x:c>
      <x:c r="F2902" s="22" t="n">
        <x:v>40940</x:v>
      </x:c>
      <x:c r="G2902" s="22" t="n">
        <x:f>IF(OR(E2902="",F2902=""),"",E2902*F2902)</x:f>
        <x:v>448702400</x:v>
      </x:c>
      <x:c r="H2902" s="36" t="n">
        <x:v>0.1261</x:v>
      </x:c>
      <x:c r="I2902" s="22" t="n">
        <x:f>IF(G2902="","",IF(ISNUMBER(H2902),G2902,""))</x:f>
        <x:v>448702400</x:v>
      </x:c>
      <x:c r="J2902" s="22" t="n">
        <x:f>IF(I2902="","",I2902*H2902)</x:f>
        <x:v>56581372.63999999</x:v>
      </x:c>
      <x:c r="K2902" t="str">
        <x:f>IF(G2902="","MISSING OEWS",IF(ISNUMBER(H2902),"MATCHED","MISSING WHARTON"))</x:f>
        <x:v>MATCHED</x:v>
      </x:c>
    </x:row>
    <x:row r="2903">
      <x:c r="A2903" t="str">
        <x:v>48-49</x:v>
      </x:c>
      <x:c r="B2903" t="str">
        <x:v>Transportation and Warehousing</x:v>
      </x:c>
      <x:c r="C2903" t="str">
        <x:v>53-7021</x:v>
      </x:c>
      <x:c r="D2903" t="str">
        <x:v>Crane and Tower Operators</x:v>
      </x:c>
      <x:c r="E2903" s="22" t="n">
        <x:v>4050</x:v>
      </x:c>
      <x:c r="F2903" s="22" t="n">
        <x:v>68000</x:v>
      </x:c>
      <x:c r="G2903" s="22" t="n">
        <x:f>IF(OR(E2903="",F2903=""),"",E2903*F2903)</x:f>
        <x:v>275400000</x:v>
      </x:c>
      <x:c r="H2903" s="36" t="n">
        <x:v>0.0864</x:v>
      </x:c>
      <x:c r="I2903" s="22" t="n">
        <x:f>IF(G2903="","",IF(ISNUMBER(H2903),G2903,""))</x:f>
        <x:v>275400000</x:v>
      </x:c>
      <x:c r="J2903" s="22" t="n">
        <x:f>IF(I2903="","",I2903*H2903)</x:f>
        <x:v>23794560</x:v>
      </x:c>
      <x:c r="K2903" t="str">
        <x:f>IF(G2903="","MISSING OEWS",IF(ISNUMBER(H2903),"MATCHED","MISSING WHARTON"))</x:f>
        <x:v>MATCHED</x:v>
      </x:c>
    </x:row>
    <x:row r="2904">
      <x:c r="A2904" t="str">
        <x:v>48-49</x:v>
      </x:c>
      <x:c r="B2904" t="str">
        <x:v>Transportation and Warehousing</x:v>
      </x:c>
      <x:c r="C2904" t="str">
        <x:v>53-7031</x:v>
      </x:c>
      <x:c r="D2904" t="str">
        <x:v>Dredge Operators</x:v>
      </x:c>
      <x:c r="E2904" s="22"/>
      <x:c r="F2904" s="22" t="n">
        <x:v>41240</x:v>
      </x:c>
      <x:c r="G2904" s="22" t="str">
        <x:f>IF(OR(E2904="",F2904=""),"",E2904*F2904)</x:f>
      </x:c>
      <x:c r="H2904" s="36" t="n">
        <x:v>0</x:v>
      </x:c>
      <x:c r="I2904" s="22" t="str">
        <x:f>IF(G2904="","",IF(ISNUMBER(H2904),G2904,""))</x:f>
      </x:c>
      <x:c r="J2904" s="22" t="str">
        <x:f>IF(I2904="","",I2904*H2904)</x:f>
      </x:c>
      <x:c r="K2904" t="str">
        <x:f>IF(G2904="","MISSING OEWS",IF(ISNUMBER(H2904),"MATCHED","MISSING WHARTON"))</x:f>
        <x:v>MISSING OEWS</x:v>
      </x:c>
    </x:row>
    <x:row r="2905">
      <x:c r="A2905" t="str">
        <x:v>48-49</x:v>
      </x:c>
      <x:c r="B2905" t="str">
        <x:v>Transportation and Warehousing</x:v>
      </x:c>
      <x:c r="C2905" t="str">
        <x:v>53-7041</x:v>
      </x:c>
      <x:c r="D2905" t="str">
        <x:v>Hoist and Winch Operators</x:v>
      </x:c>
      <x:c r="E2905" s="22" t="n">
        <x:v>530</x:v>
      </x:c>
      <x:c r="F2905" s="22" t="n">
        <x:v>80450</x:v>
      </x:c>
      <x:c r="G2905" s="22" t="n">
        <x:f>IF(OR(E2905="",F2905=""),"",E2905*F2905)</x:f>
        <x:v>42638500</x:v>
      </x:c>
      <x:c r="H2905" s="36" t="n">
        <x:v>0</x:v>
      </x:c>
      <x:c r="I2905" s="22" t="n">
        <x:f>IF(G2905="","",IF(ISNUMBER(H2905),G2905,""))</x:f>
        <x:v>42638500</x:v>
      </x:c>
      <x:c r="J2905" s="22" t="n">
        <x:f>IF(I2905="","",I2905*H2905)</x:f>
        <x:v>0</x:v>
      </x:c>
      <x:c r="K2905" t="str">
        <x:f>IF(G2905="","MISSING OEWS",IF(ISNUMBER(H2905),"MATCHED","MISSING WHARTON"))</x:f>
        <x:v>MATCHED</x:v>
      </x:c>
    </x:row>
    <x:row r="2906">
      <x:c r="A2906" t="str">
        <x:v>48-49</x:v>
      </x:c>
      <x:c r="B2906" t="str">
        <x:v>Transportation and Warehousing</x:v>
      </x:c>
      <x:c r="C2906" t="str">
        <x:v>53-7051</x:v>
      </x:c>
      <x:c r="D2906" t="str">
        <x:v>Industrial Truck and Tractor Operators</x:v>
      </x:c>
      <x:c r="E2906" s="22" t="n">
        <x:v>356690</x:v>
      </x:c>
      <x:c r="F2906" s="22" t="n">
        <x:v>50750</x:v>
      </x:c>
      <x:c r="G2906" s="22" t="n">
        <x:f>IF(OR(E2906="",F2906=""),"",E2906*F2906)</x:f>
        <x:v>18102017500</x:v>
      </x:c>
      <x:c r="H2906" s="36" t="n">
        <x:v>0</x:v>
      </x:c>
      <x:c r="I2906" s="22" t="n">
        <x:f>IF(G2906="","",IF(ISNUMBER(H2906),G2906,""))</x:f>
        <x:v>18102017500</x:v>
      </x:c>
      <x:c r="J2906" s="22" t="n">
        <x:f>IF(I2906="","",I2906*H2906)</x:f>
        <x:v>0</x:v>
      </x:c>
      <x:c r="K2906" t="str">
        <x:f>IF(G2906="","MISSING OEWS",IF(ISNUMBER(H2906),"MATCHED","MISSING WHARTON"))</x:f>
        <x:v>MATCHED</x:v>
      </x:c>
    </x:row>
    <x:row r="2907">
      <x:c r="A2907" t="str">
        <x:v>48-49</x:v>
      </x:c>
      <x:c r="B2907" t="str">
        <x:v>Transportation and Warehousing</x:v>
      </x:c>
      <x:c r="C2907" t="str">
        <x:v>53-7061</x:v>
      </x:c>
      <x:c r="D2907" t="str">
        <x:v>Cleaners of Vehicles and Equipment</x:v>
      </x:c>
      <x:c r="E2907" s="22" t="n">
        <x:v>23720</x:v>
      </x:c>
      <x:c r="F2907" s="22" t="n">
        <x:v>42910</x:v>
      </x:c>
      <x:c r="G2907" s="22" t="n">
        <x:f>IF(OR(E2907="",F2907=""),"",E2907*F2907)</x:f>
        <x:v>1017825200</x:v>
      </x:c>
      <x:c r="H2907" s="36" t="n">
        <x:v>0.0452</x:v>
      </x:c>
      <x:c r="I2907" s="22" t="n">
        <x:f>IF(G2907="","",IF(ISNUMBER(H2907),G2907,""))</x:f>
        <x:v>1017825200</x:v>
      </x:c>
      <x:c r="J2907" s="22" t="n">
        <x:f>IF(I2907="","",I2907*H2907)</x:f>
        <x:v>46005699.04</x:v>
      </x:c>
      <x:c r="K2907" t="str">
        <x:f>IF(G2907="","MISSING OEWS",IF(ISNUMBER(H2907),"MATCHED","MISSING WHARTON"))</x:f>
        <x:v>MATCHED</x:v>
      </x:c>
    </x:row>
    <x:row r="2908">
      <x:c r="A2908" t="str">
        <x:v>48-49</x:v>
      </x:c>
      <x:c r="B2908" t="str">
        <x:v>Transportation and Warehousing</x:v>
      </x:c>
      <x:c r="C2908" t="str">
        <x:v>53-7062</x:v>
      </x:c>
      <x:c r="D2908" t="str">
        <x:v>Laborers and Freight, Stock, and Material Movers, Hand</x:v>
      </x:c>
      <x:c r="E2908" s="22" t="n">
        <x:v>983490</x:v>
      </x:c>
      <x:c r="F2908" s="22" t="n">
        <x:v>45340</x:v>
      </x:c>
      <x:c r="G2908" s="22" t="n">
        <x:f>IF(OR(E2908="",F2908=""),"",E2908*F2908)</x:f>
        <x:v>44591436600</x:v>
      </x:c>
      <x:c r="H2908" s="36" t="n">
        <x:v>0.049</x:v>
      </x:c>
      <x:c r="I2908" s="22" t="n">
        <x:f>IF(G2908="","",IF(ISNUMBER(H2908),G2908,""))</x:f>
        <x:v>44591436600</x:v>
      </x:c>
      <x:c r="J2908" s="22" t="n">
        <x:f>IF(I2908="","",I2908*H2908)</x:f>
        <x:v>2184980393.4</x:v>
      </x:c>
      <x:c r="K2908" t="str">
        <x:f>IF(G2908="","MISSING OEWS",IF(ISNUMBER(H2908),"MATCHED","MISSING WHARTON"))</x:f>
        <x:v>MATCHED</x:v>
      </x:c>
    </x:row>
    <x:row r="2909">
      <x:c r="A2909" t="str">
        <x:v>48-49</x:v>
      </x:c>
      <x:c r="B2909" t="str">
        <x:v>Transportation and Warehousing</x:v>
      </x:c>
      <x:c r="C2909" t="str">
        <x:v>53-7063</x:v>
      </x:c>
      <x:c r="D2909" t="str">
        <x:v>Machine Feeders and Offbearers</x:v>
      </x:c>
      <x:c r="E2909" s="22" t="n">
        <x:v>6360</x:v>
      </x:c>
      <x:c r="F2909" s="22" t="n">
        <x:v>49490</x:v>
      </x:c>
      <x:c r="G2909" s="22" t="n">
        <x:f>IF(OR(E2909="",F2909=""),"",E2909*F2909)</x:f>
        <x:v>314756400</x:v>
      </x:c>
      <x:c r="H2909" s="36" t="n">
        <x:v>0.0731</x:v>
      </x:c>
      <x:c r="I2909" s="22" t="n">
        <x:f>IF(G2909="","",IF(ISNUMBER(H2909),G2909,""))</x:f>
        <x:v>314756400</x:v>
      </x:c>
      <x:c r="J2909" s="22" t="n">
        <x:f>IF(I2909="","",I2909*H2909)</x:f>
        <x:v>23008692.84</x:v>
      </x:c>
      <x:c r="K2909" t="str">
        <x:f>IF(G2909="","MISSING OEWS",IF(ISNUMBER(H2909),"MATCHED","MISSING WHARTON"))</x:f>
        <x:v>MATCHED</x:v>
      </x:c>
    </x:row>
    <x:row r="2910">
      <x:c r="A2910" t="str">
        <x:v>48-49</x:v>
      </x:c>
      <x:c r="B2910" t="str">
        <x:v>Transportation and Warehousing</x:v>
      </x:c>
      <x:c r="C2910" t="str">
        <x:v>53-7064</x:v>
      </x:c>
      <x:c r="D2910" t="str">
        <x:v>Packers and Packagers, Hand</x:v>
      </x:c>
      <x:c r="E2910" s="22" t="n">
        <x:v>88810</x:v>
      </x:c>
      <x:c r="F2910" s="22" t="n">
        <x:v>43300</x:v>
      </x:c>
      <x:c r="G2910" s="22" t="n">
        <x:f>IF(OR(E2910="",F2910=""),"",E2910*F2910)</x:f>
        <x:v>3845473000</x:v>
      </x:c>
      <x:c r="H2910" s="36" t="n">
        <x:v>0.07919999999999999</x:v>
      </x:c>
      <x:c r="I2910" s="22" t="n">
        <x:f>IF(G2910="","",IF(ISNUMBER(H2910),G2910,""))</x:f>
        <x:v>3845473000</x:v>
      </x:c>
      <x:c r="J2910" s="22" t="n">
        <x:f>IF(I2910="","",I2910*H2910)</x:f>
        <x:v>304561461.59999996</x:v>
      </x:c>
      <x:c r="K2910" t="str">
        <x:f>IF(G2910="","MISSING OEWS",IF(ISNUMBER(H2910),"MATCHED","MISSING WHARTON"))</x:f>
        <x:v>MATCHED</x:v>
      </x:c>
    </x:row>
    <x:row r="2911">
      <x:c r="A2911" t="str">
        <x:v>48-49</x:v>
      </x:c>
      <x:c r="B2911" t="str">
        <x:v>Transportation and Warehousing</x:v>
      </x:c>
      <x:c r="C2911" t="str">
        <x:v>53-7065</x:v>
      </x:c>
      <x:c r="D2911" t="str">
        <x:v>Stockers and Order Fillers</x:v>
      </x:c>
      <x:c r="E2911" s="22" t="n">
        <x:v>472970</x:v>
      </x:c>
      <x:c r="F2911" s="22" t="n">
        <x:v>45990</x:v>
      </x:c>
      <x:c r="G2911" s="22" t="n">
        <x:f>IF(OR(E2911="",F2911=""),"",E2911*F2911)</x:f>
        <x:v>21751890300</x:v>
      </x:c>
      <x:c r="H2911" s="36" t="n">
        <x:v>0.22329999999999997</x:v>
      </x:c>
      <x:c r="I2911" s="22" t="n">
        <x:f>IF(G2911="","",IF(ISNUMBER(H2911),G2911,""))</x:f>
        <x:v>21751890300</x:v>
      </x:c>
      <x:c r="J2911" s="22" t="n">
        <x:f>IF(I2911="","",I2911*H2911)</x:f>
        <x:v>4857197103.99</x:v>
      </x:c>
      <x:c r="K2911" t="str">
        <x:f>IF(G2911="","MISSING OEWS",IF(ISNUMBER(H2911),"MATCHED","MISSING WHARTON"))</x:f>
        <x:v>MATCHED</x:v>
      </x:c>
    </x:row>
    <x:row r="2912">
      <x:c r="A2912" t="str">
        <x:v>48-49</x:v>
      </x:c>
      <x:c r="B2912" t="str">
        <x:v>Transportation and Warehousing</x:v>
      </x:c>
      <x:c r="C2912" t="str">
        <x:v>53-7071</x:v>
      </x:c>
      <x:c r="D2912" t="str">
        <x:v>Gas Compressor and Gas Pumping Station Operators</x:v>
      </x:c>
      <x:c r="E2912" s="22" t="n">
        <x:v>1580</x:v>
      </x:c>
      <x:c r="F2912" s="22" t="n">
        <x:v>87010</x:v>
      </x:c>
      <x:c r="G2912" s="22" t="n">
        <x:f>IF(OR(E2912="",F2912=""),"",E2912*F2912)</x:f>
        <x:v>137475800</x:v>
      </x:c>
      <x:c r="H2912" s="36" t="n">
        <x:v>0.2192</x:v>
      </x:c>
      <x:c r="I2912" s="22" t="n">
        <x:f>IF(G2912="","",IF(ISNUMBER(H2912),G2912,""))</x:f>
        <x:v>137475800</x:v>
      </x:c>
      <x:c r="J2912" s="22" t="n">
        <x:f>IF(I2912="","",I2912*H2912)</x:f>
        <x:v>30134695.36</x:v>
      </x:c>
      <x:c r="K2912" t="str">
        <x:f>IF(G2912="","MISSING OEWS",IF(ISNUMBER(H2912),"MATCHED","MISSING WHARTON"))</x:f>
        <x:v>MATCHED</x:v>
      </x:c>
    </x:row>
    <x:row r="2913">
      <x:c r="A2913" t="str">
        <x:v>48-49</x:v>
      </x:c>
      <x:c r="B2913" t="str">
        <x:v>Transportation and Warehousing</x:v>
      </x:c>
      <x:c r="C2913" t="str">
        <x:v>53-7072</x:v>
      </x:c>
      <x:c r="D2913" t="str">
        <x:v>Pump Operators, Except Wellhead Pumpers</x:v>
      </x:c>
      <x:c r="E2913" s="22" t="n">
        <x:v>1710</x:v>
      </x:c>
      <x:c r="F2913" s="22" t="n">
        <x:v>77980</x:v>
      </x:c>
      <x:c r="G2913" s="22" t="n">
        <x:f>IF(OR(E2913="",F2913=""),"",E2913*F2913)</x:f>
        <x:v>133345800</x:v>
      </x:c>
      <x:c r="H2913" s="36" t="n">
        <x:v>0.0679</x:v>
      </x:c>
      <x:c r="I2913" s="22" t="n">
        <x:f>IF(G2913="","",IF(ISNUMBER(H2913),G2913,""))</x:f>
        <x:v>133345800</x:v>
      </x:c>
      <x:c r="J2913" s="22" t="n">
        <x:f>IF(I2913="","",I2913*H2913)</x:f>
        <x:v>9054179.82</x:v>
      </x:c>
      <x:c r="K2913" t="str">
        <x:f>IF(G2913="","MISSING OEWS",IF(ISNUMBER(H2913),"MATCHED","MISSING WHARTON"))</x:f>
        <x:v>MATCHED</x:v>
      </x:c>
    </x:row>
    <x:row r="2914">
      <x:c r="A2914" t="str">
        <x:v>48-49</x:v>
      </x:c>
      <x:c r="B2914" t="str">
        <x:v>Transportation and Warehousing</x:v>
      </x:c>
      <x:c r="C2914" t="str">
        <x:v>53-7073</x:v>
      </x:c>
      <x:c r="D2914" t="str">
        <x:v>Wellhead Pumpers</x:v>
      </x:c>
      <x:c r="E2914" s="22" t="n">
        <x:v>50</x:v>
      </x:c>
      <x:c r="F2914" s="22" t="n">
        <x:v>90180</x:v>
      </x:c>
      <x:c r="G2914" s="22" t="n">
        <x:f>IF(OR(E2914="",F2914=""),"",E2914*F2914)</x:f>
        <x:v>4509000</x:v>
      </x:c>
      <x:c r="H2914" s="36" t="n">
        <x:v>0</x:v>
      </x:c>
      <x:c r="I2914" s="22" t="n">
        <x:f>IF(G2914="","",IF(ISNUMBER(H2914),G2914,""))</x:f>
        <x:v>4509000</x:v>
      </x:c>
      <x:c r="J2914" s="22" t="n">
        <x:f>IF(I2914="","",I2914*H2914)</x:f>
        <x:v>0</x:v>
      </x:c>
      <x:c r="K2914" t="str">
        <x:f>IF(G2914="","MISSING OEWS",IF(ISNUMBER(H2914),"MATCHED","MISSING WHARTON"))</x:f>
        <x:v>MATCHED</x:v>
      </x:c>
    </x:row>
    <x:row r="2915">
      <x:c r="A2915" t="str">
        <x:v>48-49</x:v>
      </x:c>
      <x:c r="B2915" t="str">
        <x:v>Transportation and Warehousing</x:v>
      </x:c>
      <x:c r="C2915" t="str">
        <x:v>53-7081</x:v>
      </x:c>
      <x:c r="D2915" t="str">
        <x:v>Refuse and Recyclable Material Collectors</x:v>
      </x:c>
      <x:c r="E2915" s="22" t="n">
        <x:v>930</x:v>
      </x:c>
      <x:c r="F2915" s="22" t="n">
        <x:v>56790</x:v>
      </x:c>
      <x:c r="G2915" s="22" t="n">
        <x:f>IF(OR(E2915="",F2915=""),"",E2915*F2915)</x:f>
        <x:v>52814700</x:v>
      </x:c>
      <x:c r="H2915" s="36" t="n">
        <x:v>0.2375</x:v>
      </x:c>
      <x:c r="I2915" s="22" t="n">
        <x:f>IF(G2915="","",IF(ISNUMBER(H2915),G2915,""))</x:f>
        <x:v>52814700</x:v>
      </x:c>
      <x:c r="J2915" s="22" t="n">
        <x:f>IF(I2915="","",I2915*H2915)</x:f>
        <x:v>12543491.25</x:v>
      </x:c>
      <x:c r="K2915" t="str">
        <x:f>IF(G2915="","MISSING OEWS",IF(ISNUMBER(H2915),"MATCHED","MISSING WHARTON"))</x:f>
        <x:v>MATCHED</x:v>
      </x:c>
    </x:row>
    <x:row r="2916">
      <x:c r="A2916" t="str">
        <x:v>48-49</x:v>
      </x:c>
      <x:c r="B2916" t="str">
        <x:v>Transportation and Warehousing</x:v>
      </x:c>
      <x:c r="C2916" t="str">
        <x:v>53-7121</x:v>
      </x:c>
      <x:c r="D2916" t="str">
        <x:v>Tank Car, Truck, and Ship Loaders</x:v>
      </x:c>
      <x:c r="E2916" s="22" t="n">
        <x:v>6170</x:v>
      </x:c>
      <x:c r="F2916" s="22" t="n">
        <x:v>62750</x:v>
      </x:c>
      <x:c r="G2916" s="22" t="n">
        <x:f>IF(OR(E2916="",F2916=""),"",E2916*F2916)</x:f>
        <x:v>387167500</x:v>
      </x:c>
      <x:c r="H2916" s="36" t="n">
        <x:v>0.05</x:v>
      </x:c>
      <x:c r="I2916" s="22" t="n">
        <x:f>IF(G2916="","",IF(ISNUMBER(H2916),G2916,""))</x:f>
        <x:v>387167500</x:v>
      </x:c>
      <x:c r="J2916" s="22" t="n">
        <x:f>IF(I2916="","",I2916*H2916)</x:f>
        <x:v>19358375</x:v>
      </x:c>
      <x:c r="K2916" t="str">
        <x:f>IF(G2916="","MISSING OEWS",IF(ISNUMBER(H2916),"MATCHED","MISSING WHARTON"))</x:f>
        <x:v>MATCHED</x:v>
      </x:c>
    </x:row>
    <x:row r="2917">
      <x:c r="A2917" t="str">
        <x:v>48-49</x:v>
      </x:c>
      <x:c r="B2917" t="str">
        <x:v>Transportation and Warehousing</x:v>
      </x:c>
      <x:c r="C2917" t="str">
        <x:v>53-7199</x:v>
      </x:c>
      <x:c r="D2917" t="str">
        <x:v>Material Moving Workers, All Other</x:v>
      </x:c>
      <x:c r="E2917" s="22" t="n">
        <x:v>3090</x:v>
      </x:c>
      <x:c r="F2917" s="22" t="n">
        <x:v>49560</x:v>
      </x:c>
      <x:c r="G2917" s="22" t="n">
        <x:f>IF(OR(E2917="",F2917=""),"",E2917*F2917)</x:f>
        <x:v>153140400</x:v>
      </x:c>
      <x:c r="H2917" s="36"/>
      <x:c r="I2917" s="22" t="str">
        <x:f>IF(G2917="","",IF(ISNUMBER(H2917),G2917,""))</x:f>
      </x:c>
      <x:c r="J2917" s="22" t="str">
        <x:f>IF(I2917="","",I2917*H2917)</x:f>
      </x:c>
      <x:c r="K2917" t="str">
        <x:f>IF(G2917="","MISSING OEWS",IF(ISNUMBER(H2917),"MATCHED","MISSING WHARTON"))</x:f>
        <x:v>MISSING WHARTON</x:v>
      </x:c>
    </x:row>
    <x:row r="2918">
      <x:c r="A2918" t="str">
        <x:v>51</x:v>
      </x:c>
      <x:c r="B2918" t="str">
        <x:v>Information</x:v>
      </x:c>
      <x:c r="C2918" t="str">
        <x:v>11-1011</x:v>
      </x:c>
      <x:c r="D2918" t="str">
        <x:v>Chief Executives</x:v>
      </x:c>
      <x:c r="E2918" s="22" t="n">
        <x:v>8820</x:v>
      </x:c>
      <x:c r="F2918" s="22" t="n">
        <x:v>314590</x:v>
      </x:c>
      <x:c r="G2918" s="22" t="n">
        <x:f>IF(OR(E2918="",F2918=""),"",E2918*F2918)</x:f>
        <x:v>2774683800</x:v>
      </x:c>
      <x:c r="H2918" s="36" t="n">
        <x:v>0.4775</x:v>
      </x:c>
      <x:c r="I2918" s="22" t="n">
        <x:f>IF(G2918="","",IF(ISNUMBER(H2918),G2918,""))</x:f>
        <x:v>2774683800</x:v>
      </x:c>
      <x:c r="J2918" s="22" t="n">
        <x:f>IF(I2918="","",I2918*H2918)</x:f>
        <x:v>1324911514.5</x:v>
      </x:c>
      <x:c r="K2918" t="str">
        <x:f>IF(G2918="","MISSING OEWS",IF(ISNUMBER(H2918),"MATCHED","MISSING WHARTON"))</x:f>
        <x:v>MATCHED</x:v>
      </x:c>
    </x:row>
    <x:row r="2919">
      <x:c r="A2919" t="str">
        <x:v>51</x:v>
      </x:c>
      <x:c r="B2919" t="str">
        <x:v>Information</x:v>
      </x:c>
      <x:c r="C2919" t="str">
        <x:v>11-1021</x:v>
      </x:c>
      <x:c r="D2919" t="str">
        <x:v>General and Operations Managers</x:v>
      </x:c>
      <x:c r="E2919" s="22" t="n">
        <x:v>92580</x:v>
      </x:c>
      <x:c r="F2919" s="22" t="n">
        <x:v>172520</x:v>
      </x:c>
      <x:c r="G2919" s="22" t="n">
        <x:f>IF(OR(E2919="",F2919=""),"",E2919*F2919)</x:f>
        <x:v>15971901600</x:v>
      </x:c>
      <x:c r="H2919" s="36" t="n">
        <x:v>0.5382</x:v>
      </x:c>
      <x:c r="I2919" s="22" t="n">
        <x:f>IF(G2919="","",IF(ISNUMBER(H2919),G2919,""))</x:f>
        <x:v>15971901600</x:v>
      </x:c>
      <x:c r="J2919" s="22" t="n">
        <x:f>IF(I2919="","",I2919*H2919)</x:f>
        <x:v>8596077441.12</x:v>
      </x:c>
      <x:c r="K2919" t="str">
        <x:f>IF(G2919="","MISSING OEWS",IF(ISNUMBER(H2919),"MATCHED","MISSING WHARTON"))</x:f>
        <x:v>MATCHED</x:v>
      </x:c>
    </x:row>
    <x:row r="2920">
      <x:c r="A2920" t="str">
        <x:v>51</x:v>
      </x:c>
      <x:c r="B2920" t="str">
        <x:v>Information</x:v>
      </x:c>
      <x:c r="C2920" t="str">
        <x:v>11-2011</x:v>
      </x:c>
      <x:c r="D2920" t="str">
        <x:v>Advertising and Promotions Managers</x:v>
      </x:c>
      <x:c r="E2920" s="22" t="n">
        <x:v>3050</x:v>
      </x:c>
      <x:c r="F2920" s="22" t="n">
        <x:v>163980</x:v>
      </x:c>
      <x:c r="G2920" s="22" t="n">
        <x:f>IF(OR(E2920="",F2920=""),"",E2920*F2920)</x:f>
        <x:v>500139000</x:v>
      </x:c>
      <x:c r="H2920" s="36" t="n">
        <x:v>0.5583</x:v>
      </x:c>
      <x:c r="I2920" s="22" t="n">
        <x:f>IF(G2920="","",IF(ISNUMBER(H2920),G2920,""))</x:f>
        <x:v>500139000</x:v>
      </x:c>
      <x:c r="J2920" s="22" t="n">
        <x:f>IF(I2920="","",I2920*H2920)</x:f>
        <x:v>279227603.7</x:v>
      </x:c>
      <x:c r="K2920" t="str">
        <x:f>IF(G2920="","MISSING OEWS",IF(ISNUMBER(H2920),"MATCHED","MISSING WHARTON"))</x:f>
        <x:v>MATCHED</x:v>
      </x:c>
    </x:row>
    <x:row r="2921">
      <x:c r="A2921" t="str">
        <x:v>51</x:v>
      </x:c>
      <x:c r="B2921" t="str">
        <x:v>Information</x:v>
      </x:c>
      <x:c r="C2921" t="str">
        <x:v>11-2021</x:v>
      </x:c>
      <x:c r="D2921" t="str">
        <x:v>Marketing Managers</x:v>
      </x:c>
      <x:c r="E2921" s="22" t="n">
        <x:v>42650</x:v>
      </x:c>
      <x:c r="F2921" s="22" t="n">
        <x:v>202730</x:v>
      </x:c>
      <x:c r="G2921" s="22" t="n">
        <x:f>IF(OR(E2921="",F2921=""),"",E2921*F2921)</x:f>
        <x:v>8646434500</x:v>
      </x:c>
      <x:c r="H2921" s="36" t="n">
        <x:v>0.445</x:v>
      </x:c>
      <x:c r="I2921" s="22" t="n">
        <x:f>IF(G2921="","",IF(ISNUMBER(H2921),G2921,""))</x:f>
        <x:v>8646434500</x:v>
      </x:c>
      <x:c r="J2921" s="22" t="n">
        <x:f>IF(I2921="","",I2921*H2921)</x:f>
        <x:v>3847663352.5</x:v>
      </x:c>
      <x:c r="K2921" t="str">
        <x:f>IF(G2921="","MISSING OEWS",IF(ISNUMBER(H2921),"MATCHED","MISSING WHARTON"))</x:f>
        <x:v>MATCHED</x:v>
      </x:c>
    </x:row>
    <x:row r="2922">
      <x:c r="A2922" t="str">
        <x:v>51</x:v>
      </x:c>
      <x:c r="B2922" t="str">
        <x:v>Information</x:v>
      </x:c>
      <x:c r="C2922" t="str">
        <x:v>11-2022</x:v>
      </x:c>
      <x:c r="D2922" t="str">
        <x:v>Sales Managers</x:v>
      </x:c>
      <x:c r="E2922" s="22" t="n">
        <x:v>46410</x:v>
      </x:c>
      <x:c r="F2922" s="22" t="n">
        <x:v>189450</x:v>
      </x:c>
      <x:c r="G2922" s="22" t="n">
        <x:f>IF(OR(E2922="",F2922=""),"",E2922*F2922)</x:f>
        <x:v>8792374500</x:v>
      </x:c>
      <x:c r="H2922" s="36" t="n">
        <x:v>0.3735</x:v>
      </x:c>
      <x:c r="I2922" s="22" t="n">
        <x:f>IF(G2922="","",IF(ISNUMBER(H2922),G2922,""))</x:f>
        <x:v>8792374500</x:v>
      </x:c>
      <x:c r="J2922" s="22" t="n">
        <x:f>IF(I2922="","",I2922*H2922)</x:f>
        <x:v>3283951875.75</x:v>
      </x:c>
      <x:c r="K2922" t="str">
        <x:f>IF(G2922="","MISSING OEWS",IF(ISNUMBER(H2922),"MATCHED","MISSING WHARTON"))</x:f>
        <x:v>MATCHED</x:v>
      </x:c>
    </x:row>
    <x:row r="2923">
      <x:c r="A2923" t="str">
        <x:v>51</x:v>
      </x:c>
      <x:c r="B2923" t="str">
        <x:v>Information</x:v>
      </x:c>
      <x:c r="C2923" t="str">
        <x:v>11-2032</x:v>
      </x:c>
      <x:c r="D2923" t="str">
        <x:v>Public Relations Managers</x:v>
      </x:c>
      <x:c r="E2923" s="22" t="n">
        <x:v>4550</x:v>
      </x:c>
      <x:c r="F2923" s="22" t="n">
        <x:v>208530</x:v>
      </x:c>
      <x:c r="G2923" s="22" t="n">
        <x:f>IF(OR(E2923="",F2923=""),"",E2923*F2923)</x:f>
        <x:v>948811500</x:v>
      </x:c>
      <x:c r="H2923" s="36" t="n">
        <x:v>0.53</x:v>
      </x:c>
      <x:c r="I2923" s="22" t="n">
        <x:f>IF(G2923="","",IF(ISNUMBER(H2923),G2923,""))</x:f>
        <x:v>948811500</x:v>
      </x:c>
      <x:c r="J2923" s="22" t="n">
        <x:f>IF(I2923="","",I2923*H2923)</x:f>
        <x:v>502870095</x:v>
      </x:c>
      <x:c r="K2923" t="str">
        <x:f>IF(G2923="","MISSING OEWS",IF(ISNUMBER(H2923),"MATCHED","MISSING WHARTON"))</x:f>
        <x:v>MATCHED</x:v>
      </x:c>
    </x:row>
    <x:row r="2924">
      <x:c r="A2924" t="str">
        <x:v>51</x:v>
      </x:c>
      <x:c r="B2924" t="str">
        <x:v>Information</x:v>
      </x:c>
      <x:c r="C2924" t="str">
        <x:v>11-2033</x:v>
      </x:c>
      <x:c r="D2924" t="str">
        <x:v>Fundraising Managers</x:v>
      </x:c>
      <x:c r="E2924" s="22" t="n">
        <x:v>590</x:v>
      </x:c>
      <x:c r="F2924" s="22" t="n">
        <x:v>138330</x:v>
      </x:c>
      <x:c r="G2924" s="22" t="n">
        <x:f>IF(OR(E2924="",F2924=""),"",E2924*F2924)</x:f>
        <x:v>81614700</x:v>
      </x:c>
      <x:c r="H2924" s="36" t="n">
        <x:v>0.5594</x:v>
      </x:c>
      <x:c r="I2924" s="22" t="n">
        <x:f>IF(G2924="","",IF(ISNUMBER(H2924),G2924,""))</x:f>
        <x:v>81614700</x:v>
      </x:c>
      <x:c r="J2924" s="22" t="n">
        <x:f>IF(I2924="","",I2924*H2924)</x:f>
        <x:v>45655263.18</x:v>
      </x:c>
      <x:c r="K2924" t="str">
        <x:f>IF(G2924="","MISSING OEWS",IF(ISNUMBER(H2924),"MATCHED","MISSING WHARTON"))</x:f>
        <x:v>MATCHED</x:v>
      </x:c>
    </x:row>
    <x:row r="2925">
      <x:c r="A2925" t="str">
        <x:v>51</x:v>
      </x:c>
      <x:c r="B2925" t="str">
        <x:v>Information</x:v>
      </x:c>
      <x:c r="C2925" t="str">
        <x:v>11-3012</x:v>
      </x:c>
      <x:c r="D2925" t="str">
        <x:v>Administrative Services Managers</x:v>
      </x:c>
      <x:c r="E2925" s="22" t="n">
        <x:v>8170</x:v>
      </x:c>
      <x:c r="F2925" s="22" t="n">
        <x:v>149740</x:v>
      </x:c>
      <x:c r="G2925" s="22" t="n">
        <x:f>IF(OR(E2925="",F2925=""),"",E2925*F2925)</x:f>
        <x:v>1223375800</x:v>
      </x:c>
      <x:c r="H2925" s="36" t="n">
        <x:v>0.44439999999999996</x:v>
      </x:c>
      <x:c r="I2925" s="22" t="n">
        <x:f>IF(G2925="","",IF(ISNUMBER(H2925),G2925,""))</x:f>
        <x:v>1223375800</x:v>
      </x:c>
      <x:c r="J2925" s="22" t="n">
        <x:f>IF(I2925="","",I2925*H2925)</x:f>
        <x:v>543668205.52</x:v>
      </x:c>
      <x:c r="K2925" t="str">
        <x:f>IF(G2925="","MISSING OEWS",IF(ISNUMBER(H2925),"MATCHED","MISSING WHARTON"))</x:f>
        <x:v>MATCHED</x:v>
      </x:c>
    </x:row>
    <x:row r="2926">
      <x:c r="A2926" t="str">
        <x:v>51</x:v>
      </x:c>
      <x:c r="B2926" t="str">
        <x:v>Information</x:v>
      </x:c>
      <x:c r="C2926" t="str">
        <x:v>11-3013</x:v>
      </x:c>
      <x:c r="D2926" t="str">
        <x:v>Facilities Managers</x:v>
      </x:c>
      <x:c r="E2926" s="22" t="n">
        <x:v>2400</x:v>
      </x:c>
      <x:c r="F2926" s="22" t="n">
        <x:v>135410</x:v>
      </x:c>
      <x:c r="G2926" s="22" t="n">
        <x:f>IF(OR(E2926="",F2926=""),"",E2926*F2926)</x:f>
        <x:v>324984000</x:v>
      </x:c>
      <x:c r="H2926" s="36" t="n">
        <x:v>0.2907</x:v>
      </x:c>
      <x:c r="I2926" s="22" t="n">
        <x:f>IF(G2926="","",IF(ISNUMBER(H2926),G2926,""))</x:f>
        <x:v>324984000</x:v>
      </x:c>
      <x:c r="J2926" s="22" t="n">
        <x:f>IF(I2926="","",I2926*H2926)</x:f>
        <x:v>94472848.80000001</x:v>
      </x:c>
      <x:c r="K2926" t="str">
        <x:f>IF(G2926="","MISSING OEWS",IF(ISNUMBER(H2926),"MATCHED","MISSING WHARTON"))</x:f>
        <x:v>MATCHED</x:v>
      </x:c>
    </x:row>
    <x:row r="2927">
      <x:c r="A2927" t="str">
        <x:v>51</x:v>
      </x:c>
      <x:c r="B2927" t="str">
        <x:v>Information</x:v>
      </x:c>
      <x:c r="C2927" t="str">
        <x:v>11-3021</x:v>
      </x:c>
      <x:c r="D2927" t="str">
        <x:v>Computer and Information Systems Managers</x:v>
      </x:c>
      <x:c r="E2927" s="22" t="n">
        <x:v>89530</x:v>
      </x:c>
      <x:c r="F2927" s="22" t="n">
        <x:v>207260</x:v>
      </x:c>
      <x:c r="G2927" s="22" t="n">
        <x:f>IF(OR(E2927="",F2927=""),"",E2927*F2927)</x:f>
        <x:v>18555987800</x:v>
      </x:c>
      <x:c r="H2927" s="36" t="n">
        <x:v>0.5265</x:v>
      </x:c>
      <x:c r="I2927" s="22" t="n">
        <x:f>IF(G2927="","",IF(ISNUMBER(H2927),G2927,""))</x:f>
        <x:v>18555987800</x:v>
      </x:c>
      <x:c r="J2927" s="22" t="n">
        <x:f>IF(I2927="","",I2927*H2927)</x:f>
        <x:v>9769727576.699999</x:v>
      </x:c>
      <x:c r="K2927" t="str">
        <x:f>IF(G2927="","MISSING OEWS",IF(ISNUMBER(H2927),"MATCHED","MISSING WHARTON"))</x:f>
        <x:v>MATCHED</x:v>
      </x:c>
    </x:row>
    <x:row r="2928">
      <x:c r="A2928" t="str">
        <x:v>51</x:v>
      </x:c>
      <x:c r="B2928" t="str">
        <x:v>Information</x:v>
      </x:c>
      <x:c r="C2928" t="str">
        <x:v>11-3031</x:v>
      </x:c>
      <x:c r="D2928" t="str">
        <x:v>Financial Managers</x:v>
      </x:c>
      <x:c r="E2928" s="22" t="n">
        <x:v>23580</x:v>
      </x:c>
      <x:c r="F2928" s="22" t="n">
        <x:v>221070</x:v>
      </x:c>
      <x:c r="G2928" s="22" t="n">
        <x:f>IF(OR(E2928="",F2928=""),"",E2928*F2928)</x:f>
        <x:v>5212830600</x:v>
      </x:c>
      <x:c r="H2928" s="36" t="n">
        <x:v>0.7221</x:v>
      </x:c>
      <x:c r="I2928" s="22" t="n">
        <x:f>IF(G2928="","",IF(ISNUMBER(H2928),G2928,""))</x:f>
        <x:v>5212830600</x:v>
      </x:c>
      <x:c r="J2928" s="22" t="n">
        <x:f>IF(I2928="","",I2928*H2928)</x:f>
        <x:v>3764184976.2599998</x:v>
      </x:c>
      <x:c r="K2928" t="str">
        <x:f>IF(G2928="","MISSING OEWS",IF(ISNUMBER(H2928),"MATCHED","MISSING WHARTON"))</x:f>
        <x:v>MATCHED</x:v>
      </x:c>
    </x:row>
    <x:row r="2929">
      <x:c r="A2929" t="str">
        <x:v>51</x:v>
      </x:c>
      <x:c r="B2929" t="str">
        <x:v>Information</x:v>
      </x:c>
      <x:c r="C2929" t="str">
        <x:v>11-3051</x:v>
      </x:c>
      <x:c r="D2929" t="str">
        <x:v>Industrial Production Managers</x:v>
      </x:c>
      <x:c r="E2929" s="22" t="n">
        <x:v>1410</x:v>
      </x:c>
      <x:c r="F2929" s="22" t="n">
        <x:v>129180</x:v>
      </x:c>
      <x:c r="G2929" s="22" t="n">
        <x:f>IF(OR(E2929="",F2929=""),"",E2929*F2929)</x:f>
        <x:v>182143800</x:v>
      </x:c>
      <x:c r="H2929" s="36" t="n">
        <x:v>0.3636</x:v>
      </x:c>
      <x:c r="I2929" s="22" t="n">
        <x:f>IF(G2929="","",IF(ISNUMBER(H2929),G2929,""))</x:f>
        <x:v>182143800</x:v>
      </x:c>
      <x:c r="J2929" s="22" t="n">
        <x:f>IF(I2929="","",I2929*H2929)</x:f>
        <x:v>66227485.68</x:v>
      </x:c>
      <x:c r="K2929" t="str">
        <x:f>IF(G2929="","MISSING OEWS",IF(ISNUMBER(H2929),"MATCHED","MISSING WHARTON"))</x:f>
        <x:v>MATCHED</x:v>
      </x:c>
    </x:row>
    <x:row r="2930">
      <x:c r="A2930" t="str">
        <x:v>51</x:v>
      </x:c>
      <x:c r="B2930" t="str">
        <x:v>Information</x:v>
      </x:c>
      <x:c r="C2930" t="str">
        <x:v>11-3061</x:v>
      </x:c>
      <x:c r="D2930" t="str">
        <x:v>Purchasing Managers</x:v>
      </x:c>
      <x:c r="E2930" s="22" t="n">
        <x:v>1020</x:v>
      </x:c>
      <x:c r="F2930" s="22" t="n">
        <x:v>177250</x:v>
      </x:c>
      <x:c r="G2930" s="22" t="n">
        <x:f>IF(OR(E2930="",F2930=""),"",E2930*F2930)</x:f>
        <x:v>180795000</x:v>
      </x:c>
      <x:c r="H2930" s="36" t="n">
        <x:v>0.6944</x:v>
      </x:c>
      <x:c r="I2930" s="22" t="n">
        <x:f>IF(G2930="","",IF(ISNUMBER(H2930),G2930,""))</x:f>
        <x:v>180795000</x:v>
      </x:c>
      <x:c r="J2930" s="22" t="n">
        <x:f>IF(I2930="","",I2930*H2930)</x:f>
        <x:v>125544048</x:v>
      </x:c>
      <x:c r="K2930" t="str">
        <x:f>IF(G2930="","MISSING OEWS",IF(ISNUMBER(H2930),"MATCHED","MISSING WHARTON"))</x:f>
        <x:v>MATCHED</x:v>
      </x:c>
    </x:row>
    <x:row r="2931">
      <x:c r="A2931" t="str">
        <x:v>51</x:v>
      </x:c>
      <x:c r="B2931" t="str">
        <x:v>Information</x:v>
      </x:c>
      <x:c r="C2931" t="str">
        <x:v>11-3071</x:v>
      </x:c>
      <x:c r="D2931" t="str">
        <x:v>Transportation, Storage, and Distribution Managers</x:v>
      </x:c>
      <x:c r="E2931" s="22" t="n">
        <x:v>1720</x:v>
      </x:c>
      <x:c r="F2931" s="22" t="n">
        <x:v>147490</x:v>
      </x:c>
      <x:c r="G2931" s="22" t="n">
        <x:f>IF(OR(E2931="",F2931=""),"",E2931*F2931)</x:f>
        <x:v>253682800</x:v>
      </x:c>
      <x:c r="H2931" s="36" t="n">
        <x:v>0.5783</x:v>
      </x:c>
      <x:c r="I2931" s="22" t="n">
        <x:f>IF(G2931="","",IF(ISNUMBER(H2931),G2931,""))</x:f>
        <x:v>253682800</x:v>
      </x:c>
      <x:c r="J2931" s="22" t="n">
        <x:f>IF(I2931="","",I2931*H2931)</x:f>
        <x:v>146704763.24</x:v>
      </x:c>
      <x:c r="K2931" t="str">
        <x:f>IF(G2931="","MISSING OEWS",IF(ISNUMBER(H2931),"MATCHED","MISSING WHARTON"))</x:f>
        <x:v>MATCHED</x:v>
      </x:c>
    </x:row>
    <x:row r="2932">
      <x:c r="A2932" t="str">
        <x:v>51</x:v>
      </x:c>
      <x:c r="B2932" t="str">
        <x:v>Information</x:v>
      </x:c>
      <x:c r="C2932" t="str">
        <x:v>11-3111</x:v>
      </x:c>
      <x:c r="D2932" t="str">
        <x:v>Compensation and Benefits Managers</x:v>
      </x:c>
      <x:c r="E2932" s="22" t="n">
        <x:v>980</x:v>
      </x:c>
      <x:c r="F2932" s="22" t="n">
        <x:v>191710</x:v>
      </x:c>
      <x:c r="G2932" s="22" t="n">
        <x:f>IF(OR(E2932="",F2932=""),"",E2932*F2932)</x:f>
        <x:v>187875800</x:v>
      </x:c>
      <x:c r="H2932" s="36" t="n">
        <x:v>0.5771000000000001</x:v>
      </x:c>
      <x:c r="I2932" s="22" t="n">
        <x:f>IF(G2932="","",IF(ISNUMBER(H2932),G2932,""))</x:f>
        <x:v>187875800</x:v>
      </x:c>
      <x:c r="J2932" s="22" t="n">
        <x:f>IF(I2932="","",I2932*H2932)</x:f>
        <x:v>108423124.18</x:v>
      </x:c>
      <x:c r="K2932" t="str">
        <x:f>IF(G2932="","MISSING OEWS",IF(ISNUMBER(H2932),"MATCHED","MISSING WHARTON"))</x:f>
        <x:v>MATCHED</x:v>
      </x:c>
    </x:row>
    <x:row r="2933">
      <x:c r="A2933" t="str">
        <x:v>51</x:v>
      </x:c>
      <x:c r="B2933" t="str">
        <x:v>Information</x:v>
      </x:c>
      <x:c r="C2933" t="str">
        <x:v>11-3121</x:v>
      </x:c>
      <x:c r="D2933" t="str">
        <x:v>Human Resources Managers</x:v>
      </x:c>
      <x:c r="E2933" s="22" t="n">
        <x:v>9200</x:v>
      </x:c>
      <x:c r="F2933" s="22" t="n">
        <x:v>210020</x:v>
      </x:c>
      <x:c r="G2933" s="22" t="n">
        <x:f>IF(OR(E2933="",F2933=""),"",E2933*F2933)</x:f>
        <x:v>1932184000</x:v>
      </x:c>
      <x:c r="H2933" s="36" t="n">
        <x:v>0.5962</x:v>
      </x:c>
      <x:c r="I2933" s="22" t="n">
        <x:f>IF(G2933="","",IF(ISNUMBER(H2933),G2933,""))</x:f>
        <x:v>1932184000</x:v>
      </x:c>
      <x:c r="J2933" s="22" t="n">
        <x:f>IF(I2933="","",I2933*H2933)</x:f>
        <x:v>1151968100.8</x:v>
      </x:c>
      <x:c r="K2933" t="str">
        <x:f>IF(G2933="","MISSING OEWS",IF(ISNUMBER(H2933),"MATCHED","MISSING WHARTON"))</x:f>
        <x:v>MATCHED</x:v>
      </x:c>
    </x:row>
    <x:row r="2934">
      <x:c r="A2934" t="str">
        <x:v>51</x:v>
      </x:c>
      <x:c r="B2934" t="str">
        <x:v>Information</x:v>
      </x:c>
      <x:c r="C2934" t="str">
        <x:v>11-3131</x:v>
      </x:c>
      <x:c r="D2934" t="str">
        <x:v>Training and Development Managers</x:v>
      </x:c>
      <x:c r="E2934" s="22" t="n">
        <x:v>3330</x:v>
      </x:c>
      <x:c r="F2934" s="22"/>
      <x:c r="G2934" s="22" t="str">
        <x:f>IF(OR(E2934="",F2934=""),"",E2934*F2934)</x:f>
      </x:c>
      <x:c r="H2934" s="36" t="n">
        <x:v>0.6833</x:v>
      </x:c>
      <x:c r="I2934" s="22" t="str">
        <x:f>IF(G2934="","",IF(ISNUMBER(H2934),G2934,""))</x:f>
      </x:c>
      <x:c r="J2934" s="22" t="str">
        <x:f>IF(I2934="","",I2934*H2934)</x:f>
      </x:c>
      <x:c r="K2934" t="str">
        <x:f>IF(G2934="","MISSING OEWS",IF(ISNUMBER(H2934),"MATCHED","MISSING WHARTON"))</x:f>
        <x:v>MISSING OEWS</x:v>
      </x:c>
    </x:row>
    <x:row r="2935">
      <x:c r="A2935" t="str">
        <x:v>51</x:v>
      </x:c>
      <x:c r="B2935" t="str">
        <x:v>Information</x:v>
      </x:c>
      <x:c r="C2935" t="str">
        <x:v>11-9021</x:v>
      </x:c>
      <x:c r="D2935" t="str">
        <x:v>Construction Managers</x:v>
      </x:c>
      <x:c r="E2935" s="22" t="n">
        <x:v>1870</x:v>
      </x:c>
      <x:c r="F2935" s="22" t="n">
        <x:v>122830</x:v>
      </x:c>
      <x:c r="G2935" s="22" t="n">
        <x:f>IF(OR(E2935="",F2935=""),"",E2935*F2935)</x:f>
        <x:v>229692100</x:v>
      </x:c>
      <x:c r="H2935" s="36" t="n">
        <x:v>0.374</x:v>
      </x:c>
      <x:c r="I2935" s="22" t="n">
        <x:f>IF(G2935="","",IF(ISNUMBER(H2935),G2935,""))</x:f>
        <x:v>229692100</x:v>
      </x:c>
      <x:c r="J2935" s="22" t="n">
        <x:f>IF(I2935="","",I2935*H2935)</x:f>
        <x:v>85904845.4</x:v>
      </x:c>
      <x:c r="K2935" t="str">
        <x:f>IF(G2935="","MISSING OEWS",IF(ISNUMBER(H2935),"MATCHED","MISSING WHARTON"))</x:f>
        <x:v>MATCHED</x:v>
      </x:c>
    </x:row>
    <x:row r="2936">
      <x:c r="A2936" t="str">
        <x:v>51</x:v>
      </x:c>
      <x:c r="B2936" t="str">
        <x:v>Information</x:v>
      </x:c>
      <x:c r="C2936" t="str">
        <x:v>11-9039</x:v>
      </x:c>
      <x:c r="D2936" t="str">
        <x:v>Education Administrators, All Other</x:v>
      </x:c>
      <x:c r="E2936" s="22" t="n">
        <x:v>130</x:v>
      </x:c>
      <x:c r="F2936" s="22" t="n">
        <x:v>111580</x:v>
      </x:c>
      <x:c r="G2936" s="22" t="n">
        <x:f>IF(OR(E2936="",F2936=""),"",E2936*F2936)</x:f>
        <x:v>14505400</x:v>
      </x:c>
      <x:c r="H2936" s="36"/>
      <x:c r="I2936" s="22" t="str">
        <x:f>IF(G2936="","",IF(ISNUMBER(H2936),G2936,""))</x:f>
      </x:c>
      <x:c r="J2936" s="22" t="str">
        <x:f>IF(I2936="","",I2936*H2936)</x:f>
      </x:c>
      <x:c r="K2936" t="str">
        <x:f>IF(G2936="","MISSING OEWS",IF(ISNUMBER(H2936),"MATCHED","MISSING WHARTON"))</x:f>
        <x:v>MISSING WHARTON</x:v>
      </x:c>
    </x:row>
    <x:row r="2937">
      <x:c r="A2937" t="str">
        <x:v>51</x:v>
      </x:c>
      <x:c r="B2937" t="str">
        <x:v>Information</x:v>
      </x:c>
      <x:c r="C2937" t="str">
        <x:v>11-9041</x:v>
      </x:c>
      <x:c r="D2937" t="str">
        <x:v>Architectural and Engineering Managers</x:v>
      </x:c>
      <x:c r="E2937" s="22" t="n">
        <x:v>3100</x:v>
      </x:c>
      <x:c r="F2937" s="22" t="n">
        <x:v>222440</x:v>
      </x:c>
      <x:c r="G2937" s="22" t="n">
        <x:f>IF(OR(E2937="",F2937=""),"",E2937*F2937)</x:f>
        <x:v>689564000</x:v>
      </x:c>
      <x:c r="H2937" s="36" t="n">
        <x:v>0.263</x:v>
      </x:c>
      <x:c r="I2937" s="22" t="n">
        <x:f>IF(G2937="","",IF(ISNUMBER(H2937),G2937,""))</x:f>
        <x:v>689564000</x:v>
      </x:c>
      <x:c r="J2937" s="22" t="n">
        <x:f>IF(I2937="","",I2937*H2937)</x:f>
        <x:v>181355332</x:v>
      </x:c>
      <x:c r="K2937" t="str">
        <x:f>IF(G2937="","MISSING OEWS",IF(ISNUMBER(H2937),"MATCHED","MISSING WHARTON"))</x:f>
        <x:v>MATCHED</x:v>
      </x:c>
    </x:row>
    <x:row r="2938">
      <x:c r="A2938" t="str">
        <x:v>51</x:v>
      </x:c>
      <x:c r="B2938" t="str">
        <x:v>Information</x:v>
      </x:c>
      <x:c r="C2938" t="str">
        <x:v>11-9051</x:v>
      </x:c>
      <x:c r="D2938" t="str">
        <x:v>Food Service Managers</x:v>
      </x:c>
      <x:c r="E2938" s="22" t="n">
        <x:v>180</x:v>
      </x:c>
      <x:c r="F2938" s="22" t="n">
        <x:v>67360</x:v>
      </x:c>
      <x:c r="G2938" s="22" t="n">
        <x:f>IF(OR(E2938="",F2938=""),"",E2938*F2938)</x:f>
        <x:v>12124800</x:v>
      </x:c>
      <x:c r="H2938" s="36" t="n">
        <x:v>0.3821</x:v>
      </x:c>
      <x:c r="I2938" s="22" t="n">
        <x:f>IF(G2938="","",IF(ISNUMBER(H2938),G2938,""))</x:f>
        <x:v>12124800</x:v>
      </x:c>
      <x:c r="J2938" s="22" t="n">
        <x:f>IF(I2938="","",I2938*H2938)</x:f>
        <x:v>4632886.08</x:v>
      </x:c>
      <x:c r="K2938" t="str">
        <x:f>IF(G2938="","MISSING OEWS",IF(ISNUMBER(H2938),"MATCHED","MISSING WHARTON"))</x:f>
        <x:v>MATCHED</x:v>
      </x:c>
    </x:row>
    <x:row r="2939">
      <x:c r="A2939" t="str">
        <x:v>51</x:v>
      </x:c>
      <x:c r="B2939" t="str">
        <x:v>Information</x:v>
      </x:c>
      <x:c r="C2939" t="str">
        <x:v>11-9072</x:v>
      </x:c>
      <x:c r="D2939" t="str">
        <x:v>Entertainment and Recreation Managers, Except Gambling</x:v>
      </x:c>
      <x:c r="E2939" s="22" t="n">
        <x:v>510</x:v>
      </x:c>
      <x:c r="F2939" s="22" t="n">
        <x:v>75310</x:v>
      </x:c>
      <x:c r="G2939" s="22" t="n">
        <x:f>IF(OR(E2939="",F2939=""),"",E2939*F2939)</x:f>
        <x:v>38408100</x:v>
      </x:c>
      <x:c r="H2939" s="36" t="n">
        <x:v>0.3176</x:v>
      </x:c>
      <x:c r="I2939" s="22" t="n">
        <x:f>IF(G2939="","",IF(ISNUMBER(H2939),G2939,""))</x:f>
        <x:v>38408100</x:v>
      </x:c>
      <x:c r="J2939" s="22" t="n">
        <x:f>IF(I2939="","",I2939*H2939)</x:f>
        <x:v>12198412.56</x:v>
      </x:c>
      <x:c r="K2939" t="str">
        <x:f>IF(G2939="","MISSING OEWS",IF(ISNUMBER(H2939),"MATCHED","MISSING WHARTON"))</x:f>
        <x:v>MATCHED</x:v>
      </x:c>
    </x:row>
    <x:row r="2940">
      <x:c r="A2940" t="str">
        <x:v>51</x:v>
      </x:c>
      <x:c r="B2940" t="str">
        <x:v>Information</x:v>
      </x:c>
      <x:c r="C2940" t="str">
        <x:v>11-9111</x:v>
      </x:c>
      <x:c r="D2940" t="str">
        <x:v>Medical and Health Services Managers</x:v>
      </x:c>
      <x:c r="E2940" s="22" t="n">
        <x:v>430</x:v>
      </x:c>
      <x:c r="F2940" s="22" t="n">
        <x:v>182800</x:v>
      </x:c>
      <x:c r="G2940" s="22" t="n">
        <x:f>IF(OR(E2940="",F2940=""),"",E2940*F2940)</x:f>
        <x:v>78604000</x:v>
      </x:c>
      <x:c r="H2940" s="36" t="n">
        <x:v>0.44170000000000004</x:v>
      </x:c>
      <x:c r="I2940" s="22" t="n">
        <x:f>IF(G2940="","",IF(ISNUMBER(H2940),G2940,""))</x:f>
        <x:v>78604000</x:v>
      </x:c>
      <x:c r="J2940" s="22" t="n">
        <x:f>IF(I2940="","",I2940*H2940)</x:f>
        <x:v>34719386.800000004</x:v>
      </x:c>
      <x:c r="K2940" t="str">
        <x:f>IF(G2940="","MISSING OEWS",IF(ISNUMBER(H2940),"MATCHED","MISSING WHARTON"))</x:f>
        <x:v>MATCHED</x:v>
      </x:c>
    </x:row>
    <x:row r="2941">
      <x:c r="A2941" t="str">
        <x:v>51</x:v>
      </x:c>
      <x:c r="B2941" t="str">
        <x:v>Information</x:v>
      </x:c>
      <x:c r="C2941" t="str">
        <x:v>11-9121</x:v>
      </x:c>
      <x:c r="D2941" t="str">
        <x:v>Natural Sciences Managers</x:v>
      </x:c>
      <x:c r="E2941" s="22" t="n">
        <x:v>110</x:v>
      </x:c>
      <x:c r="F2941" s="22"/>
      <x:c r="G2941" s="22" t="str">
        <x:f>IF(OR(E2941="",F2941=""),"",E2941*F2941)</x:f>
      </x:c>
      <x:c r="H2941" s="36" t="n">
        <x:v>0.382</x:v>
      </x:c>
      <x:c r="I2941" s="22" t="str">
        <x:f>IF(G2941="","",IF(ISNUMBER(H2941),G2941,""))</x:f>
      </x:c>
      <x:c r="J2941" s="22" t="str">
        <x:f>IF(I2941="","",I2941*H2941)</x:f>
      </x:c>
      <x:c r="K2941" t="str">
        <x:f>IF(G2941="","MISSING OEWS",IF(ISNUMBER(H2941),"MATCHED","MISSING WHARTON"))</x:f>
        <x:v>MISSING OEWS</x:v>
      </x:c>
    </x:row>
    <x:row r="2942">
      <x:c r="A2942" t="str">
        <x:v>51</x:v>
      </x:c>
      <x:c r="B2942" t="str">
        <x:v>Information</x:v>
      </x:c>
      <x:c r="C2942" t="str">
        <x:v>11-9141</x:v>
      </x:c>
      <x:c r="D2942" t="str">
        <x:v>Property, Real Estate, and Community Association Managers</x:v>
      </x:c>
      <x:c r="E2942" s="22" t="n">
        <x:v>620</x:v>
      </x:c>
      <x:c r="F2942" s="22" t="n">
        <x:v>149480</x:v>
      </x:c>
      <x:c r="G2942" s="22" t="n">
        <x:f>IF(OR(E2942="",F2942=""),"",E2942*F2942)</x:f>
        <x:v>92677600</x:v>
      </x:c>
      <x:c r="H2942" s="36" t="n">
        <x:v>0.3833</x:v>
      </x:c>
      <x:c r="I2942" s="22" t="n">
        <x:f>IF(G2942="","",IF(ISNUMBER(H2942),G2942,""))</x:f>
        <x:v>92677600</x:v>
      </x:c>
      <x:c r="J2942" s="22" t="n">
        <x:f>IF(I2942="","",I2942*H2942)</x:f>
        <x:v>35523324.08</x:v>
      </x:c>
      <x:c r="K2942" t="str">
        <x:f>IF(G2942="","MISSING OEWS",IF(ISNUMBER(H2942),"MATCHED","MISSING WHARTON"))</x:f>
        <x:v>MATCHED</x:v>
      </x:c>
    </x:row>
    <x:row r="2943">
      <x:c r="A2943" t="str">
        <x:v>51</x:v>
      </x:c>
      <x:c r="B2943" t="str">
        <x:v>Information</x:v>
      </x:c>
      <x:c r="C2943" t="str">
        <x:v>11-9151</x:v>
      </x:c>
      <x:c r="D2943" t="str">
        <x:v>Social and Community Service Managers</x:v>
      </x:c>
      <x:c r="E2943" s="22" t="n">
        <x:v>80</x:v>
      </x:c>
      <x:c r="F2943" s="22" t="n">
        <x:v>88490</x:v>
      </x:c>
      <x:c r="G2943" s="22" t="n">
        <x:f>IF(OR(E2943="",F2943=""),"",E2943*F2943)</x:f>
        <x:v>7079200</x:v>
      </x:c>
      <x:c r="H2943" s="36" t="n">
        <x:v>0.36560000000000004</x:v>
      </x:c>
      <x:c r="I2943" s="22" t="n">
        <x:f>IF(G2943="","",IF(ISNUMBER(H2943),G2943,""))</x:f>
        <x:v>7079200</x:v>
      </x:c>
      <x:c r="J2943" s="22" t="n">
        <x:f>IF(I2943="","",I2943*H2943)</x:f>
        <x:v>2588155.5200000005</x:v>
      </x:c>
      <x:c r="K2943" t="str">
        <x:f>IF(G2943="","MISSING OEWS",IF(ISNUMBER(H2943),"MATCHED","MISSING WHARTON"))</x:f>
        <x:v>MATCHED</x:v>
      </x:c>
    </x:row>
    <x:row r="2944">
      <x:c r="A2944" t="str">
        <x:v>51</x:v>
      </x:c>
      <x:c r="B2944" t="str">
        <x:v>Information</x:v>
      </x:c>
      <x:c r="C2944" t="str">
        <x:v>11-9179</x:v>
      </x:c>
      <x:c r="D2944" t="str">
        <x:v>Personal Service Managers, All Other</x:v>
      </x:c>
      <x:c r="E2944" s="22" t="n">
        <x:v>70</x:v>
      </x:c>
      <x:c r="F2944" s="22" t="n">
        <x:v>150460</x:v>
      </x:c>
      <x:c r="G2944" s="22" t="n">
        <x:f>IF(OR(E2944="",F2944=""),"",E2944*F2944)</x:f>
        <x:v>10532200</x:v>
      </x:c>
      <x:c r="H2944" s="36" t="n">
        <x:v>0.4143</x:v>
      </x:c>
      <x:c r="I2944" s="22" t="n">
        <x:f>IF(G2944="","",IF(ISNUMBER(H2944),G2944,""))</x:f>
        <x:v>10532200</x:v>
      </x:c>
      <x:c r="J2944" s="22" t="n">
        <x:f>IF(I2944="","",I2944*H2944)</x:f>
        <x:v>4363490.46</x:v>
      </x:c>
      <x:c r="K2944" t="str">
        <x:f>IF(G2944="","MISSING OEWS",IF(ISNUMBER(H2944),"MATCHED","MISSING WHARTON"))</x:f>
        <x:v>MATCHED</x:v>
      </x:c>
    </x:row>
    <x:row r="2945">
      <x:c r="A2945" t="str">
        <x:v>51</x:v>
      </x:c>
      <x:c r="B2945" t="str">
        <x:v>Information</x:v>
      </x:c>
      <x:c r="C2945" t="str">
        <x:v>11-9199</x:v>
      </x:c>
      <x:c r="D2945" t="str">
        <x:v>Managers, All Other</x:v>
      </x:c>
      <x:c r="E2945" s="22" t="n">
        <x:v>35240</x:v>
      </x:c>
      <x:c r="F2945" s="22" t="n">
        <x:v>189770</x:v>
      </x:c>
      <x:c r="G2945" s="22" t="n">
        <x:f>IF(OR(E2945="",F2945=""),"",E2945*F2945)</x:f>
        <x:v>6687494800</x:v>
      </x:c>
      <x:c r="H2945" s="36" t="n">
        <x:v>0.48960000000000004</x:v>
      </x:c>
      <x:c r="I2945" s="22" t="n">
        <x:f>IF(G2945="","",IF(ISNUMBER(H2945),G2945,""))</x:f>
        <x:v>6687494800</x:v>
      </x:c>
      <x:c r="J2945" s="22" t="n">
        <x:f>IF(I2945="","",I2945*H2945)</x:f>
        <x:v>3274197454.0800004</x:v>
      </x:c>
      <x:c r="K2945" t="str">
        <x:f>IF(G2945="","MISSING OEWS",IF(ISNUMBER(H2945),"MATCHED","MISSING WHARTON"))</x:f>
        <x:v>MATCHED</x:v>
      </x:c>
    </x:row>
    <x:row r="2946">
      <x:c r="A2946" t="str">
        <x:v>51</x:v>
      </x:c>
      <x:c r="B2946" t="str">
        <x:v>Information</x:v>
      </x:c>
      <x:c r="C2946" t="str">
        <x:v>13-1011</x:v>
      </x:c>
      <x:c r="D2946" t="str">
        <x:v>Agents and Business Managers of Artists, Performers, and Athletes</x:v>
      </x:c>
      <x:c r="E2946" s="22" t="n">
        <x:v>640</x:v>
      </x:c>
      <x:c r="F2946" s="22"/>
      <x:c r="G2946" s="22" t="str">
        <x:f>IF(OR(E2946="",F2946=""),"",E2946*F2946)</x:f>
      </x:c>
      <x:c r="H2946" s="36" t="n">
        <x:v>0.4714</x:v>
      </x:c>
      <x:c r="I2946" s="22" t="str">
        <x:f>IF(G2946="","",IF(ISNUMBER(H2946),G2946,""))</x:f>
      </x:c>
      <x:c r="J2946" s="22" t="str">
        <x:f>IF(I2946="","",I2946*H2946)</x:f>
      </x:c>
      <x:c r="K2946" t="str">
        <x:f>IF(G2946="","MISSING OEWS",IF(ISNUMBER(H2946),"MATCHED","MISSING WHARTON"))</x:f>
        <x:v>MISSING OEWS</x:v>
      </x:c>
    </x:row>
    <x:row r="2947">
      <x:c r="A2947" t="str">
        <x:v>51</x:v>
      </x:c>
      <x:c r="B2947" t="str">
        <x:v>Information</x:v>
      </x:c>
      <x:c r="C2947" t="str">
        <x:v>13-1020</x:v>
      </x:c>
      <x:c r="D2947" t="str">
        <x:v>Buyers and Purchasing Agents</x:v>
      </x:c>
      <x:c r="E2947" s="22" t="n">
        <x:v>6610</x:v>
      </x:c>
      <x:c r="F2947" s="22" t="n">
        <x:v>99420</x:v>
      </x:c>
      <x:c r="G2947" s="22" t="n">
        <x:f>IF(OR(E2947="",F2947=""),"",E2947*F2947)</x:f>
        <x:v>657166200</x:v>
      </x:c>
      <x:c r="H2947" s="36" t="n">
        <x:v>0.5876</x:v>
      </x:c>
      <x:c r="I2947" s="22" t="n">
        <x:f>IF(G2947="","",IF(ISNUMBER(H2947),G2947,""))</x:f>
        <x:v>657166200</x:v>
      </x:c>
      <x:c r="J2947" s="22" t="n">
        <x:f>IF(I2947="","",I2947*H2947)</x:f>
        <x:v>386150859.12</x:v>
      </x:c>
      <x:c r="K2947" t="str">
        <x:f>IF(G2947="","MISSING OEWS",IF(ISNUMBER(H2947),"MATCHED","MISSING WHARTON"))</x:f>
        <x:v>MATCHED</x:v>
      </x:c>
    </x:row>
    <x:row r="2948">
      <x:c r="A2948" t="str">
        <x:v>51</x:v>
      </x:c>
      <x:c r="B2948" t="str">
        <x:v>Information</x:v>
      </x:c>
      <x:c r="C2948" t="str">
        <x:v>13-1031</x:v>
      </x:c>
      <x:c r="D2948" t="str">
        <x:v>Claims Adjusters, Examiners, and Investigators</x:v>
      </x:c>
      <x:c r="E2948" s="22" t="n">
        <x:v>400</x:v>
      </x:c>
      <x:c r="F2948" s="22" t="n">
        <x:v>65050</x:v>
      </x:c>
      <x:c r="G2948" s="22" t="n">
        <x:f>IF(OR(E2948="",F2948=""),"",E2948*F2948)</x:f>
        <x:v>26020000</x:v>
      </x:c>
      <x:c r="H2948" s="36" t="n">
        <x:v>0.6983</x:v>
      </x:c>
      <x:c r="I2948" s="22" t="n">
        <x:f>IF(G2948="","",IF(ISNUMBER(H2948),G2948,""))</x:f>
        <x:v>26020000</x:v>
      </x:c>
      <x:c r="J2948" s="22" t="n">
        <x:f>IF(I2948="","",I2948*H2948)</x:f>
        <x:v>18169766</x:v>
      </x:c>
      <x:c r="K2948" t="str">
        <x:f>IF(G2948="","MISSING OEWS",IF(ISNUMBER(H2948),"MATCHED","MISSING WHARTON"))</x:f>
        <x:v>MATCHED</x:v>
      </x:c>
    </x:row>
    <x:row r="2949">
      <x:c r="A2949" t="str">
        <x:v>51</x:v>
      </x:c>
      <x:c r="B2949" t="str">
        <x:v>Information</x:v>
      </x:c>
      <x:c r="C2949" t="str">
        <x:v>13-1041</x:v>
      </x:c>
      <x:c r="D2949" t="str">
        <x:v>Compliance Officers</x:v>
      </x:c>
      <x:c r="E2949" s="22" t="n">
        <x:v>7510</x:v>
      </x:c>
      <x:c r="F2949" s="22" t="n">
        <x:v>101600</x:v>
      </x:c>
      <x:c r="G2949" s="22" t="n">
        <x:f>IF(OR(E2949="",F2949=""),"",E2949*F2949)</x:f>
        <x:v>763016000</x:v>
      </x:c>
      <x:c r="H2949" s="36" t="n">
        <x:v>0.4611</x:v>
      </x:c>
      <x:c r="I2949" s="22" t="n">
        <x:f>IF(G2949="","",IF(ISNUMBER(H2949),G2949,""))</x:f>
        <x:v>763016000</x:v>
      </x:c>
      <x:c r="J2949" s="22" t="n">
        <x:f>IF(I2949="","",I2949*H2949)</x:f>
        <x:v>351826677.6</x:v>
      </x:c>
      <x:c r="K2949" t="str">
        <x:f>IF(G2949="","MISSING OEWS",IF(ISNUMBER(H2949),"MATCHED","MISSING WHARTON"))</x:f>
        <x:v>MATCHED</x:v>
      </x:c>
    </x:row>
    <x:row r="2950">
      <x:c r="A2950" t="str">
        <x:v>51</x:v>
      </x:c>
      <x:c r="B2950" t="str">
        <x:v>Information</x:v>
      </x:c>
      <x:c r="C2950" t="str">
        <x:v>13-1051</x:v>
      </x:c>
      <x:c r="D2950" t="str">
        <x:v>Cost Estimators</x:v>
      </x:c>
      <x:c r="E2950" s="22" t="n">
        <x:v>710</x:v>
      </x:c>
      <x:c r="F2950" s="22" t="n">
        <x:v>85380</x:v>
      </x:c>
      <x:c r="G2950" s="22" t="n">
        <x:f>IF(OR(E2950="",F2950=""),"",E2950*F2950)</x:f>
        <x:v>60619800</x:v>
      </x:c>
      <x:c r="H2950" s="36" t="n">
        <x:v>0.6393</x:v>
      </x:c>
      <x:c r="I2950" s="22" t="n">
        <x:f>IF(G2950="","",IF(ISNUMBER(H2950),G2950,""))</x:f>
        <x:v>60619800</x:v>
      </x:c>
      <x:c r="J2950" s="22" t="n">
        <x:f>IF(I2950="","",I2950*H2950)</x:f>
        <x:v>38754238.14</x:v>
      </x:c>
      <x:c r="K2950" t="str">
        <x:f>IF(G2950="","MISSING OEWS",IF(ISNUMBER(H2950),"MATCHED","MISSING WHARTON"))</x:f>
        <x:v>MATCHED</x:v>
      </x:c>
    </x:row>
    <x:row r="2951">
      <x:c r="A2951" t="str">
        <x:v>51</x:v>
      </x:c>
      <x:c r="B2951" t="str">
        <x:v>Information</x:v>
      </x:c>
      <x:c r="C2951" t="str">
        <x:v>13-1071</x:v>
      </x:c>
      <x:c r="D2951" t="str">
        <x:v>Human Resources Specialists</x:v>
      </x:c>
      <x:c r="E2951" s="22" t="n">
        <x:v>26920</x:v>
      </x:c>
      <x:c r="F2951" s="22" t="n">
        <x:v>110740</x:v>
      </x:c>
      <x:c r="G2951" s="22" t="n">
        <x:f>IF(OR(E2951="",F2951=""),"",E2951*F2951)</x:f>
        <x:v>2981120800</x:v>
      </x:c>
      <x:c r="H2951" s="36" t="n">
        <x:v>0.7807999999999999</x:v>
      </x:c>
      <x:c r="I2951" s="22" t="n">
        <x:f>IF(G2951="","",IF(ISNUMBER(H2951),G2951,""))</x:f>
        <x:v>2981120800</x:v>
      </x:c>
      <x:c r="J2951" s="22" t="n">
        <x:f>IF(I2951="","",I2951*H2951)</x:f>
        <x:v>2327659120.64</x:v>
      </x:c>
      <x:c r="K2951" t="str">
        <x:f>IF(G2951="","MISSING OEWS",IF(ISNUMBER(H2951),"MATCHED","MISSING WHARTON"))</x:f>
        <x:v>MATCHED</x:v>
      </x:c>
    </x:row>
    <x:row r="2952">
      <x:c r="A2952" t="str">
        <x:v>51</x:v>
      </x:c>
      <x:c r="B2952" t="str">
        <x:v>Information</x:v>
      </x:c>
      <x:c r="C2952" t="str">
        <x:v>13-1075</x:v>
      </x:c>
      <x:c r="D2952" t="str">
        <x:v>Labor Relations Specialists</x:v>
      </x:c>
      <x:c r="E2952" s="22" t="n">
        <x:v>400</x:v>
      </x:c>
      <x:c r="F2952" s="22" t="n">
        <x:v>119180</x:v>
      </x:c>
      <x:c r="G2952" s="22" t="n">
        <x:f>IF(OR(E2952="",F2952=""),"",E2952*F2952)</x:f>
        <x:v>47672000</x:v>
      </x:c>
      <x:c r="H2952" s="36" t="n">
        <x:v>0.5536</x:v>
      </x:c>
      <x:c r="I2952" s="22" t="n">
        <x:f>IF(G2952="","",IF(ISNUMBER(H2952),G2952,""))</x:f>
        <x:v>47672000</x:v>
      </x:c>
      <x:c r="J2952" s="22" t="n">
        <x:f>IF(I2952="","",I2952*H2952)</x:f>
        <x:v>26391219.2</x:v>
      </x:c>
      <x:c r="K2952" t="str">
        <x:f>IF(G2952="","MISSING OEWS",IF(ISNUMBER(H2952),"MATCHED","MISSING WHARTON"))</x:f>
        <x:v>MATCHED</x:v>
      </x:c>
    </x:row>
    <x:row r="2953">
      <x:c r="A2953" t="str">
        <x:v>51</x:v>
      </x:c>
      <x:c r="B2953" t="str">
        <x:v>Information</x:v>
      </x:c>
      <x:c r="C2953" t="str">
        <x:v>13-1081</x:v>
      </x:c>
      <x:c r="D2953" t="str">
        <x:v>Logisticians</x:v>
      </x:c>
      <x:c r="E2953" s="22" t="n">
        <x:v>4010</x:v>
      </x:c>
      <x:c r="F2953" s="22" t="n">
        <x:v>106310</x:v>
      </x:c>
      <x:c r="G2953" s="22" t="n">
        <x:f>IF(OR(E2953="",F2953=""),"",E2953*F2953)</x:f>
        <x:v>426303100</x:v>
      </x:c>
      <x:c r="H2953" s="36" t="n">
        <x:v>0.6943</x:v>
      </x:c>
      <x:c r="I2953" s="22" t="n">
        <x:f>IF(G2953="","",IF(ISNUMBER(H2953),G2953,""))</x:f>
        <x:v>426303100</x:v>
      </x:c>
      <x:c r="J2953" s="22" t="n">
        <x:f>IF(I2953="","",I2953*H2953)</x:f>
        <x:v>295982242.33</x:v>
      </x:c>
      <x:c r="K2953" t="str">
        <x:f>IF(G2953="","MISSING OEWS",IF(ISNUMBER(H2953),"MATCHED","MISSING WHARTON"))</x:f>
        <x:v>MATCHED</x:v>
      </x:c>
    </x:row>
    <x:row r="2954">
      <x:c r="A2954" t="str">
        <x:v>51</x:v>
      </x:c>
      <x:c r="B2954" t="str">
        <x:v>Information</x:v>
      </x:c>
      <x:c r="C2954" t="str">
        <x:v>13-1082</x:v>
      </x:c>
      <x:c r="D2954" t="str">
        <x:v>Project Management Specialists</x:v>
      </x:c>
      <x:c r="E2954" s="22" t="n">
        <x:v>50030</x:v>
      </x:c>
      <x:c r="F2954" s="22" t="n">
        <x:v>124300</x:v>
      </x:c>
      <x:c r="G2954" s="22" t="n">
        <x:f>IF(OR(E2954="",F2954=""),"",E2954*F2954)</x:f>
        <x:v>6218729000</x:v>
      </x:c>
      <x:c r="H2954" s="36" t="n">
        <x:v>0.6375</x:v>
      </x:c>
      <x:c r="I2954" s="22" t="n">
        <x:f>IF(G2954="","",IF(ISNUMBER(H2954),G2954,""))</x:f>
        <x:v>6218729000</x:v>
      </x:c>
      <x:c r="J2954" s="22" t="n">
        <x:f>IF(I2954="","",I2954*H2954)</x:f>
        <x:v>3964439737.4999995</x:v>
      </x:c>
      <x:c r="K2954" t="str">
        <x:f>IF(G2954="","MISSING OEWS",IF(ISNUMBER(H2954),"MATCHED","MISSING WHARTON"))</x:f>
        <x:v>MATCHED</x:v>
      </x:c>
    </x:row>
    <x:row r="2955">
      <x:c r="A2955" t="str">
        <x:v>51</x:v>
      </x:c>
      <x:c r="B2955" t="str">
        <x:v>Information</x:v>
      </x:c>
      <x:c r="C2955" t="str">
        <x:v>13-1111</x:v>
      </x:c>
      <x:c r="D2955" t="str">
        <x:v>Management Analysts</x:v>
      </x:c>
      <x:c r="E2955" s="22" t="n">
        <x:v>21210</x:v>
      </x:c>
      <x:c r="F2955" s="22" t="n">
        <x:v>119320</x:v>
      </x:c>
      <x:c r="G2955" s="22" t="n">
        <x:f>IF(OR(E2955="",F2955=""),"",E2955*F2955)</x:f>
        <x:v>2530777200</x:v>
      </x:c>
      <x:c r="H2955" s="36" t="n">
        <x:v>0.5772999999999999</x:v>
      </x:c>
      <x:c r="I2955" s="22" t="n">
        <x:f>IF(G2955="","",IF(ISNUMBER(H2955),G2955,""))</x:f>
        <x:v>2530777200</x:v>
      </x:c>
      <x:c r="J2955" s="22" t="n">
        <x:f>IF(I2955="","",I2955*H2955)</x:f>
        <x:v>1461017677.5599997</x:v>
      </x:c>
      <x:c r="K2955" t="str">
        <x:f>IF(G2955="","MISSING OEWS",IF(ISNUMBER(H2955),"MATCHED","MISSING WHARTON"))</x:f>
        <x:v>MATCHED</x:v>
      </x:c>
    </x:row>
    <x:row r="2956">
      <x:c r="A2956" t="str">
        <x:v>51</x:v>
      </x:c>
      <x:c r="B2956" t="str">
        <x:v>Information</x:v>
      </x:c>
      <x:c r="C2956" t="str">
        <x:v>13-1121</x:v>
      </x:c>
      <x:c r="D2956" t="str">
        <x:v>Meeting, Convention, and Event Planners</x:v>
      </x:c>
      <x:c r="E2956" s="22" t="n">
        <x:v>4930</x:v>
      </x:c>
      <x:c r="F2956" s="22" t="n">
        <x:v>79870</x:v>
      </x:c>
      <x:c r="G2956" s="22" t="n">
        <x:f>IF(OR(E2956="",F2956=""),"",E2956*F2956)</x:f>
        <x:v>393759100</x:v>
      </x:c>
      <x:c r="H2956" s="36" t="n">
        <x:v>0.4476</x:v>
      </x:c>
      <x:c r="I2956" s="22" t="n">
        <x:f>IF(G2956="","",IF(ISNUMBER(H2956),G2956,""))</x:f>
        <x:v>393759100</x:v>
      </x:c>
      <x:c r="J2956" s="22" t="n">
        <x:f>IF(I2956="","",I2956*H2956)</x:f>
        <x:v>176246573.16</x:v>
      </x:c>
      <x:c r="K2956" t="str">
        <x:f>IF(G2956="","MISSING OEWS",IF(ISNUMBER(H2956),"MATCHED","MISSING WHARTON"))</x:f>
        <x:v>MATCHED</x:v>
      </x:c>
    </x:row>
    <x:row r="2957">
      <x:c r="A2957" t="str">
        <x:v>51</x:v>
      </x:c>
      <x:c r="B2957" t="str">
        <x:v>Information</x:v>
      </x:c>
      <x:c r="C2957" t="str">
        <x:v>13-1131</x:v>
      </x:c>
      <x:c r="D2957" t="str">
        <x:v>Fundraisers</x:v>
      </x:c>
      <x:c r="E2957" s="22" t="n">
        <x:v>2200</x:v>
      </x:c>
      <x:c r="F2957" s="22" t="n">
        <x:v>75580</x:v>
      </x:c>
      <x:c r="G2957" s="22" t="n">
        <x:f>IF(OR(E2957="",F2957=""),"",E2957*F2957)</x:f>
        <x:v>166276000</x:v>
      </x:c>
      <x:c r="H2957" s="36" t="n">
        <x:v>0.5571</x:v>
      </x:c>
      <x:c r="I2957" s="22" t="n">
        <x:f>IF(G2957="","",IF(ISNUMBER(H2957),G2957,""))</x:f>
        <x:v>166276000</x:v>
      </x:c>
      <x:c r="J2957" s="22" t="n">
        <x:f>IF(I2957="","",I2957*H2957)</x:f>
        <x:v>92632359.60000001</x:v>
      </x:c>
      <x:c r="K2957" t="str">
        <x:f>IF(G2957="","MISSING OEWS",IF(ISNUMBER(H2957),"MATCHED","MISSING WHARTON"))</x:f>
        <x:v>MATCHED</x:v>
      </x:c>
    </x:row>
    <x:row r="2958">
      <x:c r="A2958" t="str">
        <x:v>51</x:v>
      </x:c>
      <x:c r="B2958" t="str">
        <x:v>Information</x:v>
      </x:c>
      <x:c r="C2958" t="str">
        <x:v>13-1141</x:v>
      </x:c>
      <x:c r="D2958" t="str">
        <x:v>Compensation, Benefits, and Job Analysis Specialists</x:v>
      </x:c>
      <x:c r="E2958" s="22" t="n">
        <x:v>2470</x:v>
      </x:c>
      <x:c r="F2958" s="22" t="n">
        <x:v>110270</x:v>
      </x:c>
      <x:c r="G2958" s="22" t="n">
        <x:f>IF(OR(E2958="",F2958=""),"",E2958*F2958)</x:f>
        <x:v>272366900</x:v>
      </x:c>
      <x:c r="H2958" s="36" t="n">
        <x:v>0.6167</x:v>
      </x:c>
      <x:c r="I2958" s="22" t="n">
        <x:f>IF(G2958="","",IF(ISNUMBER(H2958),G2958,""))</x:f>
        <x:v>272366900</x:v>
      </x:c>
      <x:c r="J2958" s="22" t="n">
        <x:f>IF(I2958="","",I2958*H2958)</x:f>
        <x:v>167968667.23000002</x:v>
      </x:c>
      <x:c r="K2958" t="str">
        <x:f>IF(G2958="","MISSING OEWS",IF(ISNUMBER(H2958),"MATCHED","MISSING WHARTON"))</x:f>
        <x:v>MATCHED</x:v>
      </x:c>
    </x:row>
    <x:row r="2959">
      <x:c r="A2959" t="str">
        <x:v>51</x:v>
      </x:c>
      <x:c r="B2959" t="str">
        <x:v>Information</x:v>
      </x:c>
      <x:c r="C2959" t="str">
        <x:v>13-1151</x:v>
      </x:c>
      <x:c r="D2959" t="str">
        <x:v>Training and Development Specialists</x:v>
      </x:c>
      <x:c r="E2959" s="22" t="n">
        <x:v>13920</x:v>
      </x:c>
      <x:c r="F2959" s="22" t="n">
        <x:v>90270</x:v>
      </x:c>
      <x:c r="G2959" s="22" t="n">
        <x:f>IF(OR(E2959="",F2959=""),"",E2959*F2959)</x:f>
        <x:v>1256558400</x:v>
      </x:c>
      <x:c r="H2959" s="36" t="n">
        <x:v>0.565</x:v>
      </x:c>
      <x:c r="I2959" s="22" t="n">
        <x:f>IF(G2959="","",IF(ISNUMBER(H2959),G2959,""))</x:f>
        <x:v>1256558400</x:v>
      </x:c>
      <x:c r="J2959" s="22" t="n">
        <x:f>IF(I2959="","",I2959*H2959)</x:f>
        <x:v>709955495.9999999</x:v>
      </x:c>
      <x:c r="K2959" t="str">
        <x:f>IF(G2959="","MISSING OEWS",IF(ISNUMBER(H2959),"MATCHED","MISSING WHARTON"))</x:f>
        <x:v>MATCHED</x:v>
      </x:c>
    </x:row>
    <x:row r="2960">
      <x:c r="A2960" t="str">
        <x:v>51</x:v>
      </x:c>
      <x:c r="B2960" t="str">
        <x:v>Information</x:v>
      </x:c>
      <x:c r="C2960" t="str">
        <x:v>13-1161</x:v>
      </x:c>
      <x:c r="D2960" t="str">
        <x:v>Market Research Analysts and Marketing Specialists</x:v>
      </x:c>
      <x:c r="E2960" s="22" t="n">
        <x:v>83400</x:v>
      </x:c>
      <x:c r="F2960" s="22" t="n">
        <x:v>115900</x:v>
      </x:c>
      <x:c r="G2960" s="22" t="n">
        <x:f>IF(OR(E2960="",F2960=""),"",E2960*F2960)</x:f>
        <x:v>9666060000</x:v>
      </x:c>
      <x:c r="H2960" s="36" t="n">
        <x:v>0.7792</x:v>
      </x:c>
      <x:c r="I2960" s="22" t="n">
        <x:f>IF(G2960="","",IF(ISNUMBER(H2960),G2960,""))</x:f>
        <x:v>9666060000</x:v>
      </x:c>
      <x:c r="J2960" s="22" t="n">
        <x:f>IF(I2960="","",I2960*H2960)</x:f>
        <x:v>7531793952</x:v>
      </x:c>
      <x:c r="K2960" t="str">
        <x:f>IF(G2960="","MISSING OEWS",IF(ISNUMBER(H2960),"MATCHED","MISSING WHARTON"))</x:f>
        <x:v>MATCHED</x:v>
      </x:c>
    </x:row>
    <x:row r="2961">
      <x:c r="A2961" t="str">
        <x:v>51</x:v>
      </x:c>
      <x:c r="B2961" t="str">
        <x:v>Information</x:v>
      </x:c>
      <x:c r="C2961" t="str">
        <x:v>13-1199</x:v>
      </x:c>
      <x:c r="D2961" t="str">
        <x:v>Business Operations Specialists, All Other</x:v>
      </x:c>
      <x:c r="E2961" s="22" t="n">
        <x:v>34370</x:v>
      </x:c>
      <x:c r="F2961" s="22" t="n">
        <x:v>108170</x:v>
      </x:c>
      <x:c r="G2961" s="22" t="n">
        <x:f>IF(OR(E2961="",F2961=""),"",E2961*F2961)</x:f>
        <x:v>3717802900</x:v>
      </x:c>
      <x:c r="H2961" s="36" t="n">
        <x:v>0.6598999999999999</x:v>
      </x:c>
      <x:c r="I2961" s="22" t="n">
        <x:f>IF(G2961="","",IF(ISNUMBER(H2961),G2961,""))</x:f>
        <x:v>3717802900</x:v>
      </x:c>
      <x:c r="J2961" s="22" t="n">
        <x:f>IF(I2961="","",I2961*H2961)</x:f>
        <x:v>2453378133.7099996</x:v>
      </x:c>
      <x:c r="K2961" t="str">
        <x:f>IF(G2961="","MISSING OEWS",IF(ISNUMBER(H2961),"MATCHED","MISSING WHARTON"))</x:f>
        <x:v>MATCHED</x:v>
      </x:c>
    </x:row>
    <x:row r="2962">
      <x:c r="A2962" t="str">
        <x:v>51</x:v>
      </x:c>
      <x:c r="B2962" t="str">
        <x:v>Information</x:v>
      </x:c>
      <x:c r="C2962" t="str">
        <x:v>13-2011</x:v>
      </x:c>
      <x:c r="D2962" t="str">
        <x:v>Accountants and Auditors</x:v>
      </x:c>
      <x:c r="E2962" s="22" t="n">
        <x:v>34730</x:v>
      </x:c>
      <x:c r="F2962" s="22" t="n">
        <x:v>107420</x:v>
      </x:c>
      <x:c r="G2962" s="22" t="n">
        <x:f>IF(OR(E2962="",F2962=""),"",E2962*F2962)</x:f>
        <x:v>3730696600</x:v>
      </x:c>
      <x:c r="H2962" s="36" t="n">
        <x:v>0.795</x:v>
      </x:c>
      <x:c r="I2962" s="22" t="n">
        <x:f>IF(G2962="","",IF(ISNUMBER(H2962),G2962,""))</x:f>
        <x:v>3730696600</x:v>
      </x:c>
      <x:c r="J2962" s="22" t="n">
        <x:f>IF(I2962="","",I2962*H2962)</x:f>
        <x:v>2965903797</x:v>
      </x:c>
      <x:c r="K2962" t="str">
        <x:f>IF(G2962="","MISSING OEWS",IF(ISNUMBER(H2962),"MATCHED","MISSING WHARTON"))</x:f>
        <x:v>MATCHED</x:v>
      </x:c>
    </x:row>
    <x:row r="2963">
      <x:c r="A2963" t="str">
        <x:v>51</x:v>
      </x:c>
      <x:c r="B2963" t="str">
        <x:v>Information</x:v>
      </x:c>
      <x:c r="C2963" t="str">
        <x:v>13-2020</x:v>
      </x:c>
      <x:c r="D2963" t="str">
        <x:v>Property Appraisers and Assessors</x:v>
      </x:c>
      <x:c r="E2963" s="22" t="n">
        <x:v>210</x:v>
      </x:c>
      <x:c r="F2963" s="22" t="n">
        <x:v>67890</x:v>
      </x:c>
      <x:c r="G2963" s="22" t="n">
        <x:f>IF(OR(E2963="",F2963=""),"",E2963*F2963)</x:f>
        <x:v>14256900</x:v>
      </x:c>
      <x:c r="H2963" s="36" t="n">
        <x:v>0.6102000000000001</x:v>
      </x:c>
      <x:c r="I2963" s="22" t="n">
        <x:f>IF(G2963="","",IF(ISNUMBER(H2963),G2963,""))</x:f>
        <x:v>14256900</x:v>
      </x:c>
      <x:c r="J2963" s="22" t="n">
        <x:f>IF(I2963="","",I2963*H2963)</x:f>
        <x:v>8699560.38</x:v>
      </x:c>
      <x:c r="K2963" t="str">
        <x:f>IF(G2963="","MISSING OEWS",IF(ISNUMBER(H2963),"MATCHED","MISSING WHARTON"))</x:f>
        <x:v>MATCHED</x:v>
      </x:c>
    </x:row>
    <x:row r="2964">
      <x:c r="A2964" t="str">
        <x:v>51</x:v>
      </x:c>
      <x:c r="B2964" t="str">
        <x:v>Information</x:v>
      </x:c>
      <x:c r="C2964" t="str">
        <x:v>13-2031</x:v>
      </x:c>
      <x:c r="D2964" t="str">
        <x:v>Budget Analysts</x:v>
      </x:c>
      <x:c r="E2964" s="22" t="n">
        <x:v>430</x:v>
      </x:c>
      <x:c r="F2964" s="22" t="n">
        <x:v>102800</x:v>
      </x:c>
      <x:c r="G2964" s="22" t="n">
        <x:f>IF(OR(E2964="",F2964=""),"",E2964*F2964)</x:f>
        <x:v>44204000</x:v>
      </x:c>
      <x:c r="H2964" s="36" t="n">
        <x:v>0.8</x:v>
      </x:c>
      <x:c r="I2964" s="22" t="n">
        <x:f>IF(G2964="","",IF(ISNUMBER(H2964),G2964,""))</x:f>
        <x:v>44204000</x:v>
      </x:c>
      <x:c r="J2964" s="22" t="n">
        <x:f>IF(I2964="","",I2964*H2964)</x:f>
        <x:v>35363200</x:v>
      </x:c>
      <x:c r="K2964" t="str">
        <x:f>IF(G2964="","MISSING OEWS",IF(ISNUMBER(H2964),"MATCHED","MISSING WHARTON"))</x:f>
        <x:v>MATCHED</x:v>
      </x:c>
    </x:row>
    <x:row r="2965">
      <x:c r="A2965" t="str">
        <x:v>51</x:v>
      </x:c>
      <x:c r="B2965" t="str">
        <x:v>Information</x:v>
      </x:c>
      <x:c r="C2965" t="str">
        <x:v>13-2041</x:v>
      </x:c>
      <x:c r="D2965" t="str">
        <x:v>Credit Analysts</x:v>
      </x:c>
      <x:c r="E2965" s="22" t="n">
        <x:v>730</x:v>
      </x:c>
      <x:c r="F2965" s="22" t="n">
        <x:v>83830</x:v>
      </x:c>
      <x:c r="G2965" s="22" t="n">
        <x:f>IF(OR(E2965="",F2965=""),"",E2965*F2965)</x:f>
        <x:v>61195900</x:v>
      </x:c>
      <x:c r="H2965" s="36" t="n">
        <x:v>0.8181999999999999</x:v>
      </x:c>
      <x:c r="I2965" s="22" t="n">
        <x:f>IF(G2965="","",IF(ISNUMBER(H2965),G2965,""))</x:f>
        <x:v>61195900</x:v>
      </x:c>
      <x:c r="J2965" s="22" t="n">
        <x:f>IF(I2965="","",I2965*H2965)</x:f>
        <x:v>50070485.379999995</x:v>
      </x:c>
      <x:c r="K2965" t="str">
        <x:f>IF(G2965="","MISSING OEWS",IF(ISNUMBER(H2965),"MATCHED","MISSING WHARTON"))</x:f>
        <x:v>MATCHED</x:v>
      </x:c>
    </x:row>
    <x:row r="2966">
      <x:c r="A2966" t="str">
        <x:v>51</x:v>
      </x:c>
      <x:c r="B2966" t="str">
        <x:v>Information</x:v>
      </x:c>
      <x:c r="C2966" t="str">
        <x:v>13-2051</x:v>
      </x:c>
      <x:c r="D2966" t="str">
        <x:v>Financial and Investment Analysts</x:v>
      </x:c>
      <x:c r="E2966" s="22" t="n">
        <x:v>12440</x:v>
      </x:c>
      <x:c r="F2966" s="22" t="n">
        <x:v>123140</x:v>
      </x:c>
      <x:c r="G2966" s="22" t="n">
        <x:f>IF(OR(E2966="",F2966=""),"",E2966*F2966)</x:f>
        <x:v>1531861600</x:v>
      </x:c>
      <x:c r="H2966" s="36" t="n">
        <x:v>0.6904</x:v>
      </x:c>
      <x:c r="I2966" s="22" t="n">
        <x:f>IF(G2966="","",IF(ISNUMBER(H2966),G2966,""))</x:f>
        <x:v>1531861600</x:v>
      </x:c>
      <x:c r="J2966" s="22" t="n">
        <x:f>IF(I2966="","",I2966*H2966)</x:f>
        <x:v>1057597248.64</x:v>
      </x:c>
      <x:c r="K2966" t="str">
        <x:f>IF(G2966="","MISSING OEWS",IF(ISNUMBER(H2966),"MATCHED","MISSING WHARTON"))</x:f>
        <x:v>MATCHED</x:v>
      </x:c>
    </x:row>
    <x:row r="2967">
      <x:c r="A2967" t="str">
        <x:v>51</x:v>
      </x:c>
      <x:c r="B2967" t="str">
        <x:v>Information</x:v>
      </x:c>
      <x:c r="C2967" t="str">
        <x:v>13-2052</x:v>
      </x:c>
      <x:c r="D2967" t="str">
        <x:v>Personal Financial Advisors</x:v>
      </x:c>
      <x:c r="E2967" s="22" t="n">
        <x:v>160</x:v>
      </x:c>
      <x:c r="F2967" s="22"/>
      <x:c r="G2967" s="22" t="str">
        <x:f>IF(OR(E2967="",F2967=""),"",E2967*F2967)</x:f>
      </x:c>
      <x:c r="H2967" s="36" t="n">
        <x:v>0.6857</x:v>
      </x:c>
      <x:c r="I2967" s="22" t="str">
        <x:f>IF(G2967="","",IF(ISNUMBER(H2967),G2967,""))</x:f>
      </x:c>
      <x:c r="J2967" s="22" t="str">
        <x:f>IF(I2967="","",I2967*H2967)</x:f>
      </x:c>
      <x:c r="K2967" t="str">
        <x:f>IF(G2967="","MISSING OEWS",IF(ISNUMBER(H2967),"MATCHED","MISSING WHARTON"))</x:f>
        <x:v>MISSING OEWS</x:v>
      </x:c>
    </x:row>
    <x:row r="2968">
      <x:c r="A2968" t="str">
        <x:v>51</x:v>
      </x:c>
      <x:c r="B2968" t="str">
        <x:v>Information</x:v>
      </x:c>
      <x:c r="C2968" t="str">
        <x:v>13-2054</x:v>
      </x:c>
      <x:c r="D2968" t="str">
        <x:v>Financial Risk Specialists</x:v>
      </x:c>
      <x:c r="E2968" s="22" t="n">
        <x:v>1810</x:v>
      </x:c>
      <x:c r="F2968" s="22" t="n">
        <x:v>118910</x:v>
      </x:c>
      <x:c r="G2968" s="22" t="n">
        <x:f>IF(OR(E2968="",F2968=""),"",E2968*F2968)</x:f>
        <x:v>215227100</x:v>
      </x:c>
      <x:c r="H2968" s="36" t="n">
        <x:v>0.7767000000000001</x:v>
      </x:c>
      <x:c r="I2968" s="22" t="n">
        <x:f>IF(G2968="","",IF(ISNUMBER(H2968),G2968,""))</x:f>
        <x:v>215227100</x:v>
      </x:c>
      <x:c r="J2968" s="22" t="n">
        <x:f>IF(I2968="","",I2968*H2968)</x:f>
        <x:v>167166888.57000002</x:v>
      </x:c>
      <x:c r="K2968" t="str">
        <x:f>IF(G2968="","MISSING OEWS",IF(ISNUMBER(H2968),"MATCHED","MISSING WHARTON"))</x:f>
        <x:v>MATCHED</x:v>
      </x:c>
    </x:row>
    <x:row r="2969">
      <x:c r="A2969" t="str">
        <x:v>51</x:v>
      </x:c>
      <x:c r="B2969" t="str">
        <x:v>Information</x:v>
      </x:c>
      <x:c r="C2969" t="str">
        <x:v>13-2061</x:v>
      </x:c>
      <x:c r="D2969" t="str">
        <x:v>Financial Examiners</x:v>
      </x:c>
      <x:c r="E2969" s="22" t="n">
        <x:v>180</x:v>
      </x:c>
      <x:c r="F2969" s="22" t="n">
        <x:v>106560</x:v>
      </x:c>
      <x:c r="G2969" s="22" t="n">
        <x:f>IF(OR(E2969="",F2969=""),"",E2969*F2969)</x:f>
        <x:v>19180800</x:v>
      </x:c>
      <x:c r="H2969" s="36" t="n">
        <x:v>0.5647</x:v>
      </x:c>
      <x:c r="I2969" s="22" t="n">
        <x:f>IF(G2969="","",IF(ISNUMBER(H2969),G2969,""))</x:f>
        <x:v>19180800</x:v>
      </x:c>
      <x:c r="J2969" s="22" t="n">
        <x:f>IF(I2969="","",I2969*H2969)</x:f>
        <x:v>10831397.76</x:v>
      </x:c>
      <x:c r="K2969" t="str">
        <x:f>IF(G2969="","MISSING OEWS",IF(ISNUMBER(H2969),"MATCHED","MISSING WHARTON"))</x:f>
        <x:v>MATCHED</x:v>
      </x:c>
    </x:row>
    <x:row r="2970">
      <x:c r="A2970" t="str">
        <x:v>51</x:v>
      </x:c>
      <x:c r="B2970" t="str">
        <x:v>Information</x:v>
      </x:c>
      <x:c r="C2970" t="str">
        <x:v>13-2071</x:v>
      </x:c>
      <x:c r="D2970" t="str">
        <x:v>Credit Counselors</x:v>
      </x:c>
      <x:c r="E2970" s="22" t="n">
        <x:v>50</x:v>
      </x:c>
      <x:c r="F2970" s="22" t="n">
        <x:v>65510</x:v>
      </x:c>
      <x:c r="G2970" s="22" t="n">
        <x:f>IF(OR(E2970="",F2970=""),"",E2970*F2970)</x:f>
        <x:v>3275500</x:v>
      </x:c>
      <x:c r="H2970" s="36" t="n">
        <x:v>0.7587</x:v>
      </x:c>
      <x:c r="I2970" s="22" t="n">
        <x:f>IF(G2970="","",IF(ISNUMBER(H2970),G2970,""))</x:f>
        <x:v>3275500</x:v>
      </x:c>
      <x:c r="J2970" s="22" t="n">
        <x:f>IF(I2970="","",I2970*H2970)</x:f>
        <x:v>2485121.85</x:v>
      </x:c>
      <x:c r="K2970" t="str">
        <x:f>IF(G2970="","MISSING OEWS",IF(ISNUMBER(H2970),"MATCHED","MISSING WHARTON"))</x:f>
        <x:v>MATCHED</x:v>
      </x:c>
    </x:row>
    <x:row r="2971">
      <x:c r="A2971" t="str">
        <x:v>51</x:v>
      </x:c>
      <x:c r="B2971" t="str">
        <x:v>Information</x:v>
      </x:c>
      <x:c r="C2971" t="str">
        <x:v>13-2072</x:v>
      </x:c>
      <x:c r="D2971" t="str">
        <x:v>Loan Officers</x:v>
      </x:c>
      <x:c r="E2971" s="22" t="n">
        <x:v>390</x:v>
      </x:c>
      <x:c r="F2971" s="22"/>
      <x:c r="G2971" s="22" t="str">
        <x:f>IF(OR(E2971="",F2971=""),"",E2971*F2971)</x:f>
      </x:c>
      <x:c r="H2971" s="36" t="n">
        <x:v>0.805</x:v>
      </x:c>
      <x:c r="I2971" s="22" t="str">
        <x:f>IF(G2971="","",IF(ISNUMBER(H2971),G2971,""))</x:f>
      </x:c>
      <x:c r="J2971" s="22" t="str">
        <x:f>IF(I2971="","",I2971*H2971)</x:f>
      </x:c>
      <x:c r="K2971" t="str">
        <x:f>IF(G2971="","MISSING OEWS",IF(ISNUMBER(H2971),"MATCHED","MISSING WHARTON"))</x:f>
        <x:v>MISSING OEWS</x:v>
      </x:c>
    </x:row>
    <x:row r="2972">
      <x:c r="A2972" t="str">
        <x:v>51</x:v>
      </x:c>
      <x:c r="B2972" t="str">
        <x:v>Information</x:v>
      </x:c>
      <x:c r="C2972" t="str">
        <x:v>13-2082</x:v>
      </x:c>
      <x:c r="D2972" t="str">
        <x:v>Tax Preparers</x:v>
      </x:c>
      <x:c r="E2972" s="22" t="n">
        <x:v>1270</x:v>
      </x:c>
      <x:c r="F2972" s="22" t="n">
        <x:v>61050</x:v>
      </x:c>
      <x:c r="G2972" s="22" t="n">
        <x:f>IF(OR(E2972="",F2972=""),"",E2972*F2972)</x:f>
        <x:v>77533500</x:v>
      </x:c>
      <x:c r="H2972" s="36" t="n">
        <x:v>0.9083</x:v>
      </x:c>
      <x:c r="I2972" s="22" t="n">
        <x:f>IF(G2972="","",IF(ISNUMBER(H2972),G2972,""))</x:f>
        <x:v>77533500</x:v>
      </x:c>
      <x:c r="J2972" s="22" t="n">
        <x:f>IF(I2972="","",I2972*H2972)</x:f>
        <x:v>70423678.05</x:v>
      </x:c>
      <x:c r="K2972" t="str">
        <x:f>IF(G2972="","MISSING OEWS",IF(ISNUMBER(H2972),"MATCHED","MISSING WHARTON"))</x:f>
        <x:v>MATCHED</x:v>
      </x:c>
    </x:row>
    <x:row r="2973">
      <x:c r="A2973" t="str">
        <x:v>51</x:v>
      </x:c>
      <x:c r="B2973" t="str">
        <x:v>Information</x:v>
      </x:c>
      <x:c r="C2973" t="str">
        <x:v>13-2099</x:v>
      </x:c>
      <x:c r="D2973" t="str">
        <x:v>Financial Specialists, All Other</x:v>
      </x:c>
      <x:c r="E2973" s="22" t="n">
        <x:v>2290</x:v>
      </x:c>
      <x:c r="F2973" s="22" t="n">
        <x:v>95020</x:v>
      </x:c>
      <x:c r="G2973" s="22" t="n">
        <x:f>IF(OR(E2973="",F2973=""),"",E2973*F2973)</x:f>
        <x:v>217595800</x:v>
      </x:c>
      <x:c r="H2973" s="36" t="n">
        <x:v>0.6192</x:v>
      </x:c>
      <x:c r="I2973" s="22" t="n">
        <x:f>IF(G2973="","",IF(ISNUMBER(H2973),G2973,""))</x:f>
        <x:v>217595800</x:v>
      </x:c>
      <x:c r="J2973" s="22" t="n">
        <x:f>IF(I2973="","",I2973*H2973)</x:f>
        <x:v>134735319.35999998</x:v>
      </x:c>
      <x:c r="K2973" t="str">
        <x:f>IF(G2973="","MISSING OEWS",IF(ISNUMBER(H2973),"MATCHED","MISSING WHARTON"))</x:f>
        <x:v>MATCHED</x:v>
      </x:c>
    </x:row>
    <x:row r="2974">
      <x:c r="A2974" t="str">
        <x:v>51</x:v>
      </x:c>
      <x:c r="B2974" t="str">
        <x:v>Information</x:v>
      </x:c>
      <x:c r="C2974" t="str">
        <x:v>15-1211</x:v>
      </x:c>
      <x:c r="D2974" t="str">
        <x:v>Computer Systems Analysts</x:v>
      </x:c>
      <x:c r="E2974" s="22" t="n">
        <x:v>36350</x:v>
      </x:c>
      <x:c r="F2974" s="22" t="n">
        <x:v>116770</x:v>
      </x:c>
      <x:c r="G2974" s="22" t="n">
        <x:f>IF(OR(E2974="",F2974=""),"",E2974*F2974)</x:f>
        <x:v>4244589500</x:v>
      </x:c>
      <x:c r="H2974" s="36" t="n">
        <x:v>0.6388</x:v>
      </x:c>
      <x:c r="I2974" s="22" t="n">
        <x:f>IF(G2974="","",IF(ISNUMBER(H2974),G2974,""))</x:f>
        <x:v>4244589500</x:v>
      </x:c>
      <x:c r="J2974" s="22" t="n">
        <x:f>IF(I2974="","",I2974*H2974)</x:f>
        <x:v>2711443772.6000004</x:v>
      </x:c>
      <x:c r="K2974" t="str">
        <x:f>IF(G2974="","MISSING OEWS",IF(ISNUMBER(H2974),"MATCHED","MISSING WHARTON"))</x:f>
        <x:v>MATCHED</x:v>
      </x:c>
    </x:row>
    <x:row r="2975">
      <x:c r="A2975" t="str">
        <x:v>51</x:v>
      </x:c>
      <x:c r="B2975" t="str">
        <x:v>Information</x:v>
      </x:c>
      <x:c r="C2975" t="str">
        <x:v>15-1212</x:v>
      </x:c>
      <x:c r="D2975" t="str">
        <x:v>Information Security Analysts</x:v>
      </x:c>
      <x:c r="E2975" s="22" t="n">
        <x:v>17910</x:v>
      </x:c>
      <x:c r="F2975" s="22" t="n">
        <x:v>145640</x:v>
      </x:c>
      <x:c r="G2975" s="22" t="n">
        <x:f>IF(OR(E2975="",F2975=""),"",E2975*F2975)</x:f>
        <x:v>2608412400</x:v>
      </x:c>
      <x:c r="H2975" s="36" t="n">
        <x:v>0.6292</x:v>
      </x:c>
      <x:c r="I2975" s="22" t="n">
        <x:f>IF(G2975="","",IF(ISNUMBER(H2975),G2975,""))</x:f>
        <x:v>2608412400</x:v>
      </x:c>
      <x:c r="J2975" s="22" t="n">
        <x:f>IF(I2975="","",I2975*H2975)</x:f>
        <x:v>1641213082.08</x:v>
      </x:c>
      <x:c r="K2975" t="str">
        <x:f>IF(G2975="","MISSING OEWS",IF(ISNUMBER(H2975),"MATCHED","MISSING WHARTON"))</x:f>
        <x:v>MATCHED</x:v>
      </x:c>
    </x:row>
    <x:row r="2976">
      <x:c r="A2976" t="str">
        <x:v>51</x:v>
      </x:c>
      <x:c r="B2976" t="str">
        <x:v>Information</x:v>
      </x:c>
      <x:c r="C2976" t="str">
        <x:v>15-1221</x:v>
      </x:c>
      <x:c r="D2976" t="str">
        <x:v>Computer and Information Research Scientists</x:v>
      </x:c>
      <x:c r="E2976" s="22" t="n">
        <x:v>3940</x:v>
      </x:c>
      <x:c r="F2976" s="22" t="n">
        <x:v>213150</x:v>
      </x:c>
      <x:c r="G2976" s="22" t="n">
        <x:f>IF(OR(E2976="",F2976=""),"",E2976*F2976)</x:f>
        <x:v>839811000</x:v>
      </x:c>
      <x:c r="H2976" s="36" t="n">
        <x:v>0.39</x:v>
      </x:c>
      <x:c r="I2976" s="22" t="n">
        <x:f>IF(G2976="","",IF(ISNUMBER(H2976),G2976,""))</x:f>
        <x:v>839811000</x:v>
      </x:c>
      <x:c r="J2976" s="22" t="n">
        <x:f>IF(I2976="","",I2976*H2976)</x:f>
        <x:v>327526290</x:v>
      </x:c>
      <x:c r="K2976" t="str">
        <x:f>IF(G2976="","MISSING OEWS",IF(ISNUMBER(H2976),"MATCHED","MISSING WHARTON"))</x:f>
        <x:v>MATCHED</x:v>
      </x:c>
    </x:row>
    <x:row r="2977">
      <x:c r="A2977" t="str">
        <x:v>51</x:v>
      </x:c>
      <x:c r="B2977" t="str">
        <x:v>Information</x:v>
      </x:c>
      <x:c r="C2977" t="str">
        <x:v>15-1231</x:v>
      </x:c>
      <x:c r="D2977" t="str">
        <x:v>Computer Network Support Specialists</x:v>
      </x:c>
      <x:c r="E2977" s="22" t="n">
        <x:v>24330</x:v>
      </x:c>
      <x:c r="F2977" s="22" t="n">
        <x:v>86520</x:v>
      </x:c>
      <x:c r="G2977" s="22" t="n">
        <x:f>IF(OR(E2977="",F2977=""),"",E2977*F2977)</x:f>
        <x:v>2105031600</x:v>
      </x:c>
      <x:c r="H2977" s="36" t="n">
        <x:v>0.7095999999999999</x:v>
      </x:c>
      <x:c r="I2977" s="22" t="n">
        <x:f>IF(G2977="","",IF(ISNUMBER(H2977),G2977,""))</x:f>
        <x:v>2105031600</x:v>
      </x:c>
      <x:c r="J2977" s="22" t="n">
        <x:f>IF(I2977="","",I2977*H2977)</x:f>
        <x:v>1493730423.36</x:v>
      </x:c>
      <x:c r="K2977" t="str">
        <x:f>IF(G2977="","MISSING OEWS",IF(ISNUMBER(H2977),"MATCHED","MISSING WHARTON"))</x:f>
        <x:v>MATCHED</x:v>
      </x:c>
    </x:row>
    <x:row r="2978">
      <x:c r="A2978" t="str">
        <x:v>51</x:v>
      </x:c>
      <x:c r="B2978" t="str">
        <x:v>Information</x:v>
      </x:c>
      <x:c r="C2978" t="str">
        <x:v>15-1232</x:v>
      </x:c>
      <x:c r="D2978" t="str">
        <x:v>Computer User Support Specialists</x:v>
      </x:c>
      <x:c r="E2978" s="22" t="n">
        <x:v>75450</x:v>
      </x:c>
      <x:c r="F2978" s="22" t="n">
        <x:v>72450</x:v>
      </x:c>
      <x:c r="G2978" s="22" t="n">
        <x:f>IF(OR(E2978="",F2978=""),"",E2978*F2978)</x:f>
        <x:v>5466352500</x:v>
      </x:c>
      <x:c r="H2978" s="36" t="n">
        <x:v>0.6062</x:v>
      </x:c>
      <x:c r="I2978" s="22" t="n">
        <x:f>IF(G2978="","",IF(ISNUMBER(H2978),G2978,""))</x:f>
        <x:v>5466352500</x:v>
      </x:c>
      <x:c r="J2978" s="22" t="n">
        <x:f>IF(I2978="","",I2978*H2978)</x:f>
        <x:v>3313702885.5</x:v>
      </x:c>
      <x:c r="K2978" t="str">
        <x:f>IF(G2978="","MISSING OEWS",IF(ISNUMBER(H2978),"MATCHED","MISSING WHARTON"))</x:f>
        <x:v>MATCHED</x:v>
      </x:c>
    </x:row>
    <x:row r="2979">
      <x:c r="A2979" t="str">
        <x:v>51</x:v>
      </x:c>
      <x:c r="B2979" t="str">
        <x:v>Information</x:v>
      </x:c>
      <x:c r="C2979" t="str">
        <x:v>15-1241</x:v>
      </x:c>
      <x:c r="D2979" t="str">
        <x:v>Computer Network Architects</x:v>
      </x:c>
      <x:c r="E2979" s="22" t="n">
        <x:v>31430</x:v>
      </x:c>
      <x:c r="F2979" s="22" t="n">
        <x:v>137720</x:v>
      </x:c>
      <x:c r="G2979" s="22" t="n">
        <x:f>IF(OR(E2979="",F2979=""),"",E2979*F2979)</x:f>
        <x:v>4328539600</x:v>
      </x:c>
      <x:c r="H2979" s="36" t="n">
        <x:v>0.6278</x:v>
      </x:c>
      <x:c r="I2979" s="22" t="n">
        <x:f>IF(G2979="","",IF(ISNUMBER(H2979),G2979,""))</x:f>
        <x:v>4328539600</x:v>
      </x:c>
      <x:c r="J2979" s="22" t="n">
        <x:f>IF(I2979="","",I2979*H2979)</x:f>
        <x:v>2717457160.88</x:v>
      </x:c>
      <x:c r="K2979" t="str">
        <x:f>IF(G2979="","MISSING OEWS",IF(ISNUMBER(H2979),"MATCHED","MISSING WHARTON"))</x:f>
        <x:v>MATCHED</x:v>
      </x:c>
    </x:row>
    <x:row r="2980">
      <x:c r="A2980" t="str">
        <x:v>51</x:v>
      </x:c>
      <x:c r="B2980" t="str">
        <x:v>Information</x:v>
      </x:c>
      <x:c r="C2980" t="str">
        <x:v>15-1242</x:v>
      </x:c>
      <x:c r="D2980" t="str">
        <x:v>Database Administrators</x:v>
      </x:c>
      <x:c r="E2980" s="22" t="n">
        <x:v>5880</x:v>
      </x:c>
      <x:c r="F2980" s="22" t="n">
        <x:v>118540</x:v>
      </x:c>
      <x:c r="G2980" s="22" t="n">
        <x:f>IF(OR(E2980="",F2980=""),"",E2980*F2980)</x:f>
        <x:v>697015200</x:v>
      </x:c>
      <x:c r="H2980" s="36" t="n">
        <x:v>0.8389</x:v>
      </x:c>
      <x:c r="I2980" s="22" t="n">
        <x:f>IF(G2980="","",IF(ISNUMBER(H2980),G2980,""))</x:f>
        <x:v>697015200</x:v>
      </x:c>
      <x:c r="J2980" s="22" t="n">
        <x:f>IF(I2980="","",I2980*H2980)</x:f>
        <x:v>584726051.28</x:v>
      </x:c>
      <x:c r="K2980" t="str">
        <x:f>IF(G2980="","MISSING OEWS",IF(ISNUMBER(H2980),"MATCHED","MISSING WHARTON"))</x:f>
        <x:v>MATCHED</x:v>
      </x:c>
    </x:row>
    <x:row r="2981">
      <x:c r="A2981" t="str">
        <x:v>51</x:v>
      </x:c>
      <x:c r="B2981" t="str">
        <x:v>Information</x:v>
      </x:c>
      <x:c r="C2981" t="str">
        <x:v>15-1243</x:v>
      </x:c>
      <x:c r="D2981" t="str">
        <x:v>Database Architects</x:v>
      </x:c>
      <x:c r="E2981" s="22" t="n">
        <x:v>10540</x:v>
      </x:c>
      <x:c r="F2981" s="22" t="n">
        <x:v>148610</x:v>
      </x:c>
      <x:c r="G2981" s="22" t="n">
        <x:f>IF(OR(E2981="",F2981=""),"",E2981*F2981)</x:f>
        <x:v>1566349400</x:v>
      </x:c>
      <x:c r="H2981" s="36" t="n">
        <x:v>0.8502</x:v>
      </x:c>
      <x:c r="I2981" s="22" t="n">
        <x:f>IF(G2981="","",IF(ISNUMBER(H2981),G2981,""))</x:f>
        <x:v>1566349400</x:v>
      </x:c>
      <x:c r="J2981" s="22" t="n">
        <x:f>IF(I2981="","",I2981*H2981)</x:f>
        <x:v>1331710259.8799999</x:v>
      </x:c>
      <x:c r="K2981" t="str">
        <x:f>IF(G2981="","MISSING OEWS",IF(ISNUMBER(H2981),"MATCHED","MISSING WHARTON"))</x:f>
        <x:v>MATCHED</x:v>
      </x:c>
    </x:row>
    <x:row r="2982">
      <x:c r="A2982" t="str">
        <x:v>51</x:v>
      </x:c>
      <x:c r="B2982" t="str">
        <x:v>Information</x:v>
      </x:c>
      <x:c r="C2982" t="str">
        <x:v>15-1244</x:v>
      </x:c>
      <x:c r="D2982" t="str">
        <x:v>Network and Computer Systems Administrators</x:v>
      </x:c>
      <x:c r="E2982" s="22" t="n">
        <x:v>23890</x:v>
      </x:c>
      <x:c r="F2982" s="22" t="n">
        <x:v>106510</x:v>
      </x:c>
      <x:c r="G2982" s="22" t="n">
        <x:f>IF(OR(E2982="",F2982=""),"",E2982*F2982)</x:f>
        <x:v>2544523900</x:v>
      </x:c>
      <x:c r="H2982" s="36" t="n">
        <x:v>0.695</x:v>
      </x:c>
      <x:c r="I2982" s="22" t="n">
        <x:f>IF(G2982="","",IF(ISNUMBER(H2982),G2982,""))</x:f>
        <x:v>2544523900</x:v>
      </x:c>
      <x:c r="J2982" s="22" t="n">
        <x:f>IF(I2982="","",I2982*H2982)</x:f>
        <x:v>1768444110.4999998</x:v>
      </x:c>
      <x:c r="K2982" t="str">
        <x:f>IF(G2982="","MISSING OEWS",IF(ISNUMBER(H2982),"MATCHED","MISSING WHARTON"))</x:f>
        <x:v>MATCHED</x:v>
      </x:c>
    </x:row>
    <x:row r="2983">
      <x:c r="A2983" t="str">
        <x:v>51</x:v>
      </x:c>
      <x:c r="B2983" t="str">
        <x:v>Information</x:v>
      </x:c>
      <x:c r="C2983" t="str">
        <x:v>15-1251</x:v>
      </x:c>
      <x:c r="D2983" t="str">
        <x:v>Computer Programmers</x:v>
      </x:c>
      <x:c r="E2983" s="22" t="n">
        <x:v>8650</x:v>
      </x:c>
      <x:c r="F2983" s="22" t="n">
        <x:v>114900</x:v>
      </x:c>
      <x:c r="G2983" s="22" t="n">
        <x:f>IF(OR(E2983="",F2983=""),"",E2983*F2983)</x:f>
        <x:v>993885000</x:v>
      </x:c>
      <x:c r="H2983" s="36" t="n">
        <x:v>0.6823999999999999</x:v>
      </x:c>
      <x:c r="I2983" s="22" t="n">
        <x:f>IF(G2983="","",IF(ISNUMBER(H2983),G2983,""))</x:f>
        <x:v>993885000</x:v>
      </x:c>
      <x:c r="J2983" s="22" t="n">
        <x:f>IF(I2983="","",I2983*H2983)</x:f>
        <x:v>678227123.9999999</x:v>
      </x:c>
      <x:c r="K2983" t="str">
        <x:f>IF(G2983="","MISSING OEWS",IF(ISNUMBER(H2983),"MATCHED","MISSING WHARTON"))</x:f>
        <x:v>MATCHED</x:v>
      </x:c>
    </x:row>
    <x:row r="2984">
      <x:c r="A2984" t="str">
        <x:v>51</x:v>
      </x:c>
      <x:c r="B2984" t="str">
        <x:v>Information</x:v>
      </x:c>
      <x:c r="C2984" t="str">
        <x:v>15-1252</x:v>
      </x:c>
      <x:c r="D2984" t="str">
        <x:v>Software Developers</x:v>
      </x:c>
      <x:c r="E2984" s="22" t="n">
        <x:v>347380</x:v>
      </x:c>
      <x:c r="F2984" s="22" t="n">
        <x:v>165930</x:v>
      </x:c>
      <x:c r="G2984" s="22" t="n">
        <x:f>IF(OR(E2984="",F2984=""),"",E2984*F2984)</x:f>
        <x:v>57640763400</x:v>
      </x:c>
      <x:c r="H2984" s="36" t="n">
        <x:v>0.5211</x:v>
      </x:c>
      <x:c r="I2984" s="22" t="n">
        <x:f>IF(G2984="","",IF(ISNUMBER(H2984),G2984,""))</x:f>
        <x:v>57640763400</x:v>
      </x:c>
      <x:c r="J2984" s="22" t="n">
        <x:f>IF(I2984="","",I2984*H2984)</x:f>
        <x:v>30036601807.74</x:v>
      </x:c>
      <x:c r="K2984" t="str">
        <x:f>IF(G2984="","MISSING OEWS",IF(ISNUMBER(H2984),"MATCHED","MISSING WHARTON"))</x:f>
        <x:v>MATCHED</x:v>
      </x:c>
    </x:row>
    <x:row r="2985">
      <x:c r="A2985" t="str">
        <x:v>51</x:v>
      </x:c>
      <x:c r="B2985" t="str">
        <x:v>Information</x:v>
      </x:c>
      <x:c r="C2985" t="str">
        <x:v>15-1253</x:v>
      </x:c>
      <x:c r="D2985" t="str">
        <x:v>Software Quality Assurance Analysts and Testers</x:v>
      </x:c>
      <x:c r="E2985" s="22" t="n">
        <x:v>31450</x:v>
      </x:c>
      <x:c r="F2985" s="22" t="n">
        <x:v>113400</x:v>
      </x:c>
      <x:c r="G2985" s="22" t="n">
        <x:f>IF(OR(E2985="",F2985=""),"",E2985*F2985)</x:f>
        <x:v>3566430000</x:v>
      </x:c>
      <x:c r="H2985" s="36" t="n">
        <x:v>0.8117</x:v>
      </x:c>
      <x:c r="I2985" s="22" t="n">
        <x:f>IF(G2985="","",IF(ISNUMBER(H2985),G2985,""))</x:f>
        <x:v>3566430000</x:v>
      </x:c>
      <x:c r="J2985" s="22" t="n">
        <x:f>IF(I2985="","",I2985*H2985)</x:f>
        <x:v>2894871231</x:v>
      </x:c>
      <x:c r="K2985" t="str">
        <x:f>IF(G2985="","MISSING OEWS",IF(ISNUMBER(H2985),"MATCHED","MISSING WHARTON"))</x:f>
        <x:v>MATCHED</x:v>
      </x:c>
    </x:row>
    <x:row r="2986">
      <x:c r="A2986" t="str">
        <x:v>51</x:v>
      </x:c>
      <x:c r="B2986" t="str">
        <x:v>Information</x:v>
      </x:c>
      <x:c r="C2986" t="str">
        <x:v>15-1254</x:v>
      </x:c>
      <x:c r="D2986" t="str">
        <x:v>Web Developers</x:v>
      </x:c>
      <x:c r="E2986" s="22" t="n">
        <x:v>9460</x:v>
      </x:c>
      <x:c r="F2986" s="22" t="n">
        <x:v>117560</x:v>
      </x:c>
      <x:c r="G2986" s="22" t="n">
        <x:f>IF(OR(E2986="",F2986=""),"",E2986*F2986)</x:f>
        <x:v>1112117600</x:v>
      </x:c>
      <x:c r="H2986" s="36" t="n">
        <x:v>0.8276</x:v>
      </x:c>
      <x:c r="I2986" s="22" t="n">
        <x:f>IF(G2986="","",IF(ISNUMBER(H2986),G2986,""))</x:f>
        <x:v>1112117600</x:v>
      </x:c>
      <x:c r="J2986" s="22" t="n">
        <x:f>IF(I2986="","",I2986*H2986)</x:f>
        <x:v>920388525.76</x:v>
      </x:c>
      <x:c r="K2986" t="str">
        <x:f>IF(G2986="","MISSING OEWS",IF(ISNUMBER(H2986),"MATCHED","MISSING WHARTON"))</x:f>
        <x:v>MATCHED</x:v>
      </x:c>
    </x:row>
    <x:row r="2987">
      <x:c r="A2987" t="str">
        <x:v>51</x:v>
      </x:c>
      <x:c r="B2987" t="str">
        <x:v>Information</x:v>
      </x:c>
      <x:c r="C2987" t="str">
        <x:v>15-1255</x:v>
      </x:c>
      <x:c r="D2987" t="str">
        <x:v>Web and Digital Interface Designers</x:v>
      </x:c>
      <x:c r="E2987" s="22" t="n">
        <x:v>35430</x:v>
      </x:c>
      <x:c r="F2987" s="22" t="n">
        <x:v>135230</x:v>
      </x:c>
      <x:c r="G2987" s="22" t="n">
        <x:f>IF(OR(E2987="",F2987=""),"",E2987*F2987)</x:f>
        <x:v>4791198900</x:v>
      </x:c>
      <x:c r="H2987" s="36" t="n">
        <x:v>0.6827</x:v>
      </x:c>
      <x:c r="I2987" s="22" t="n">
        <x:f>IF(G2987="","",IF(ISNUMBER(H2987),G2987,""))</x:f>
        <x:v>4791198900</x:v>
      </x:c>
      <x:c r="J2987" s="22" t="n">
        <x:f>IF(I2987="","",I2987*H2987)</x:f>
        <x:v>3270951489.0299997</x:v>
      </x:c>
      <x:c r="K2987" t="str">
        <x:f>IF(G2987="","MISSING OEWS",IF(ISNUMBER(H2987),"MATCHED","MISSING WHARTON"))</x:f>
        <x:v>MATCHED</x:v>
      </x:c>
    </x:row>
    <x:row r="2988">
      <x:c r="A2988" t="str">
        <x:v>51</x:v>
      </x:c>
      <x:c r="B2988" t="str">
        <x:v>Information</x:v>
      </x:c>
      <x:c r="C2988" t="str">
        <x:v>15-1299</x:v>
      </x:c>
      <x:c r="D2988" t="str">
        <x:v>Computer Occupations, All Other</x:v>
      </x:c>
      <x:c r="E2988" s="22" t="n">
        <x:v>48470</x:v>
      </x:c>
      <x:c r="F2988" s="22" t="n">
        <x:v>140180</x:v>
      </x:c>
      <x:c r="G2988" s="22" t="n">
        <x:f>IF(OR(E2988="",F2988=""),"",E2988*F2988)</x:f>
        <x:v>6794524600</x:v>
      </x:c>
      <x:c r="H2988" s="36" t="n">
        <x:v>0.7425</x:v>
      </x:c>
      <x:c r="I2988" s="22" t="n">
        <x:f>IF(G2988="","",IF(ISNUMBER(H2988),G2988,""))</x:f>
        <x:v>6794524600</x:v>
      </x:c>
      <x:c r="J2988" s="22" t="n">
        <x:f>IF(I2988="","",I2988*H2988)</x:f>
        <x:v>5044934515.5</x:v>
      </x:c>
      <x:c r="K2988" t="str">
        <x:f>IF(G2988="","MISSING OEWS",IF(ISNUMBER(H2988),"MATCHED","MISSING WHARTON"))</x:f>
        <x:v>MATCHED</x:v>
      </x:c>
    </x:row>
    <x:row r="2989">
      <x:c r="A2989" t="str">
        <x:v>51</x:v>
      </x:c>
      <x:c r="B2989" t="str">
        <x:v>Information</x:v>
      </x:c>
      <x:c r="C2989" t="str">
        <x:v>15-2031</x:v>
      </x:c>
      <x:c r="D2989" t="str">
        <x:v>Operations Research Analysts</x:v>
      </x:c>
      <x:c r="E2989" s="22" t="n">
        <x:v>6240</x:v>
      </x:c>
      <x:c r="F2989" s="22" t="n">
        <x:v>113050</x:v>
      </x:c>
      <x:c r="G2989" s="22" t="n">
        <x:f>IF(OR(E2989="",F2989=""),"",E2989*F2989)</x:f>
        <x:v>705432000</x:v>
      </x:c>
      <x:c r="H2989" s="36" t="n">
        <x:v>0.6031</x:v>
      </x:c>
      <x:c r="I2989" s="22" t="n">
        <x:f>IF(G2989="","",IF(ISNUMBER(H2989),G2989,""))</x:f>
        <x:v>705432000</x:v>
      </x:c>
      <x:c r="J2989" s="22" t="n">
        <x:f>IF(I2989="","",I2989*H2989)</x:f>
        <x:v>425446039.2</x:v>
      </x:c>
      <x:c r="K2989" t="str">
        <x:f>IF(G2989="","MISSING OEWS",IF(ISNUMBER(H2989),"MATCHED","MISSING WHARTON"))</x:f>
        <x:v>MATCHED</x:v>
      </x:c>
    </x:row>
    <x:row r="2990">
      <x:c r="A2990" t="str">
        <x:v>51</x:v>
      </x:c>
      <x:c r="B2990" t="str">
        <x:v>Information</x:v>
      </x:c>
      <x:c r="C2990" t="str">
        <x:v>15-2041</x:v>
      </x:c>
      <x:c r="D2990" t="str">
        <x:v>Statisticians</x:v>
      </x:c>
      <x:c r="E2990" s="22" t="n">
        <x:v>460</x:v>
      </x:c>
      <x:c r="F2990" s="22" t="n">
        <x:v>129700</x:v>
      </x:c>
      <x:c r="G2990" s="22" t="n">
        <x:f>IF(OR(E2990="",F2990=""),"",E2990*F2990)</x:f>
        <x:v>59662000</x:v>
      </x:c>
      <x:c r="H2990" s="36" t="n">
        <x:v>0.7282</x:v>
      </x:c>
      <x:c r="I2990" s="22" t="n">
        <x:f>IF(G2990="","",IF(ISNUMBER(H2990),G2990,""))</x:f>
        <x:v>59662000</x:v>
      </x:c>
      <x:c r="J2990" s="22" t="n">
        <x:f>IF(I2990="","",I2990*H2990)</x:f>
        <x:v>43445868.4</x:v>
      </x:c>
      <x:c r="K2990" t="str">
        <x:f>IF(G2990="","MISSING OEWS",IF(ISNUMBER(H2990),"MATCHED","MISSING WHARTON"))</x:f>
        <x:v>MATCHED</x:v>
      </x:c>
    </x:row>
    <x:row r="2991">
      <x:c r="A2991" t="str">
        <x:v>51</x:v>
      </x:c>
      <x:c r="B2991" t="str">
        <x:v>Information</x:v>
      </x:c>
      <x:c r="C2991" t="str">
        <x:v>15-2051</x:v>
      </x:c>
      <x:c r="D2991" t="str">
        <x:v>Data Scientists</x:v>
      </x:c>
      <x:c r="E2991" s="22" t="n">
        <x:v>32410</x:v>
      </x:c>
      <x:c r="F2991" s="22" t="n">
        <x:v>149360</x:v>
      </x:c>
      <x:c r="G2991" s="22" t="n">
        <x:f>IF(OR(E2991="",F2991=""),"",E2991*F2991)</x:f>
        <x:v>4840757600</x:v>
      </x:c>
      <x:c r="H2991" s="36" t="n">
        <x:v>0.8228</x:v>
      </x:c>
      <x:c r="I2991" s="22" t="n">
        <x:f>IF(G2991="","",IF(ISNUMBER(H2991),G2991,""))</x:f>
        <x:v>4840757600</x:v>
      </x:c>
      <x:c r="J2991" s="22" t="n">
        <x:f>IF(I2991="","",I2991*H2991)</x:f>
        <x:v>3982975353.2799997</x:v>
      </x:c>
      <x:c r="K2991" t="str">
        <x:f>IF(G2991="","MISSING OEWS",IF(ISNUMBER(H2991),"MATCHED","MISSING WHARTON"))</x:f>
        <x:v>MATCHED</x:v>
      </x:c>
    </x:row>
    <x:row r="2992">
      <x:c r="A2992" t="str">
        <x:v>51</x:v>
      </x:c>
      <x:c r="B2992" t="str">
        <x:v>Information</x:v>
      </x:c>
      <x:c r="C2992" t="str">
        <x:v>15-2099</x:v>
      </x:c>
      <x:c r="D2992" t="str">
        <x:v>Mathematical Science Occupations, All Other</x:v>
      </x:c>
      <x:c r="E2992" s="22"/>
      <x:c r="F2992" s="22" t="n">
        <x:v>102960</x:v>
      </x:c>
      <x:c r="G2992" s="22" t="str">
        <x:f>IF(OR(E2992="",F2992=""),"",E2992*F2992)</x:f>
      </x:c>
      <x:c r="H2992" s="36" t="n">
        <x:v>0.7711</x:v>
      </x:c>
      <x:c r="I2992" s="22" t="str">
        <x:f>IF(G2992="","",IF(ISNUMBER(H2992),G2992,""))</x:f>
      </x:c>
      <x:c r="J2992" s="22" t="str">
        <x:f>IF(I2992="","",I2992*H2992)</x:f>
      </x:c>
      <x:c r="K2992" t="str">
        <x:f>IF(G2992="","MISSING OEWS",IF(ISNUMBER(H2992),"MATCHED","MISSING WHARTON"))</x:f>
        <x:v>MISSING OEWS</x:v>
      </x:c>
    </x:row>
    <x:row r="2993">
      <x:c r="A2993" t="str">
        <x:v>51</x:v>
      </x:c>
      <x:c r="B2993" t="str">
        <x:v>Information</x:v>
      </x:c>
      <x:c r="C2993" t="str">
        <x:v>17-1011</x:v>
      </x:c>
      <x:c r="D2993" t="str">
        <x:v>Architects, Except Landscape and Naval</x:v>
      </x:c>
      <x:c r="E2993" s="22" t="n">
        <x:v>120</x:v>
      </x:c>
      <x:c r="F2993" s="22" t="n">
        <x:v>197390</x:v>
      </x:c>
      <x:c r="G2993" s="22" t="n">
        <x:f>IF(OR(E2993="",F2993=""),"",E2993*F2993)</x:f>
        <x:v>23686800</x:v>
      </x:c>
      <x:c r="H2993" s="36" t="n">
        <x:v>0.5375</x:v>
      </x:c>
      <x:c r="I2993" s="22" t="n">
        <x:f>IF(G2993="","",IF(ISNUMBER(H2993),G2993,""))</x:f>
        <x:v>23686800</x:v>
      </x:c>
      <x:c r="J2993" s="22" t="n">
        <x:f>IF(I2993="","",I2993*H2993)</x:f>
        <x:v>12731655</x:v>
      </x:c>
      <x:c r="K2993" t="str">
        <x:f>IF(G2993="","MISSING OEWS",IF(ISNUMBER(H2993),"MATCHED","MISSING WHARTON"))</x:f>
        <x:v>MATCHED</x:v>
      </x:c>
    </x:row>
    <x:row r="2994">
      <x:c r="A2994" t="str">
        <x:v>51</x:v>
      </x:c>
      <x:c r="B2994" t="str">
        <x:v>Information</x:v>
      </x:c>
      <x:c r="C2994" t="str">
        <x:v>17-1021</x:v>
      </x:c>
      <x:c r="D2994" t="str">
        <x:v>Cartographers and Photogrammetrists</x:v>
      </x:c>
      <x:c r="E2994" s="22" t="n">
        <x:v>360</x:v>
      </x:c>
      <x:c r="F2994" s="22" t="n">
        <x:v>85080</x:v>
      </x:c>
      <x:c r="G2994" s="22" t="n">
        <x:f>IF(OR(E2994="",F2994=""),"",E2994*F2994)</x:f>
        <x:v>30628800</x:v>
      </x:c>
      <x:c r="H2994" s="36" t="n">
        <x:v>0.7929</x:v>
      </x:c>
      <x:c r="I2994" s="22" t="n">
        <x:f>IF(G2994="","",IF(ISNUMBER(H2994),G2994,""))</x:f>
        <x:v>30628800</x:v>
      </x:c>
      <x:c r="J2994" s="22" t="n">
        <x:f>IF(I2994="","",I2994*H2994)</x:f>
        <x:v>24285575.520000003</x:v>
      </x:c>
      <x:c r="K2994" t="str">
        <x:f>IF(G2994="","MISSING OEWS",IF(ISNUMBER(H2994),"MATCHED","MISSING WHARTON"))</x:f>
        <x:v>MATCHED</x:v>
      </x:c>
    </x:row>
    <x:row r="2995">
      <x:c r="A2995" t="str">
        <x:v>51</x:v>
      </x:c>
      <x:c r="B2995" t="str">
        <x:v>Information</x:v>
      </x:c>
      <x:c r="C2995" t="str">
        <x:v>17-1022</x:v>
      </x:c>
      <x:c r="D2995" t="str">
        <x:v>Surveyors</x:v>
      </x:c>
      <x:c r="E2995" s="22" t="n">
        <x:v>210</x:v>
      </x:c>
      <x:c r="F2995" s="22" t="n">
        <x:v>62340</x:v>
      </x:c>
      <x:c r="G2995" s="22" t="n">
        <x:f>IF(OR(E2995="",F2995=""),"",E2995*F2995)</x:f>
        <x:v>13091400</x:v>
      </x:c>
      <x:c r="H2995" s="36" t="n">
        <x:v>0.3682</x:v>
      </x:c>
      <x:c r="I2995" s="22" t="n">
        <x:f>IF(G2995="","",IF(ISNUMBER(H2995),G2995,""))</x:f>
        <x:v>13091400</x:v>
      </x:c>
      <x:c r="J2995" s="22" t="n">
        <x:f>IF(I2995="","",I2995*H2995)</x:f>
        <x:v>4820253.48</x:v>
      </x:c>
      <x:c r="K2995" t="str">
        <x:f>IF(G2995="","MISSING OEWS",IF(ISNUMBER(H2995),"MATCHED","MISSING WHARTON"))</x:f>
        <x:v>MATCHED</x:v>
      </x:c>
    </x:row>
    <x:row r="2996">
      <x:c r="A2996" t="str">
        <x:v>51</x:v>
      </x:c>
      <x:c r="B2996" t="str">
        <x:v>Information</x:v>
      </x:c>
      <x:c r="C2996" t="str">
        <x:v>17-2011</x:v>
      </x:c>
      <x:c r="D2996" t="str">
        <x:v>Aerospace Engineers</x:v>
      </x:c>
      <x:c r="E2996" s="22" t="n">
        <x:v>260</x:v>
      </x:c>
      <x:c r="F2996" s="22" t="n">
        <x:v>144060</x:v>
      </x:c>
      <x:c r="G2996" s="22" t="n">
        <x:f>IF(OR(E2996="",F2996=""),"",E2996*F2996)</x:f>
        <x:v>37455600</x:v>
      </x:c>
      <x:c r="H2996" s="36" t="n">
        <x:v>0.5333</x:v>
      </x:c>
      <x:c r="I2996" s="22" t="n">
        <x:f>IF(G2996="","",IF(ISNUMBER(H2996),G2996,""))</x:f>
        <x:v>37455600</x:v>
      </x:c>
      <x:c r="J2996" s="22" t="n">
        <x:f>IF(I2996="","",I2996*H2996)</x:f>
        <x:v>19975071.48</x:v>
      </x:c>
      <x:c r="K2996" t="str">
        <x:f>IF(G2996="","MISSING OEWS",IF(ISNUMBER(H2996),"MATCHED","MISSING WHARTON"))</x:f>
        <x:v>MATCHED</x:v>
      </x:c>
    </x:row>
    <x:row r="2997">
      <x:c r="A2997" t="str">
        <x:v>51</x:v>
      </x:c>
      <x:c r="B2997" t="str">
        <x:v>Information</x:v>
      </x:c>
      <x:c r="C2997" t="str">
        <x:v>17-2051</x:v>
      </x:c>
      <x:c r="D2997" t="str">
        <x:v>Civil Engineers</x:v>
      </x:c>
      <x:c r="E2997" s="22" t="n">
        <x:v>850</x:v>
      </x:c>
      <x:c r="F2997" s="22"/>
      <x:c r="G2997" s="22" t="str">
        <x:f>IF(OR(E2997="",F2997=""),"",E2997*F2997)</x:f>
      </x:c>
      <x:c r="H2997" s="36" t="n">
        <x:v>0.4218</x:v>
      </x:c>
      <x:c r="I2997" s="22" t="str">
        <x:f>IF(G2997="","",IF(ISNUMBER(H2997),G2997,""))</x:f>
      </x:c>
      <x:c r="J2997" s="22" t="str">
        <x:f>IF(I2997="","",I2997*H2997)</x:f>
      </x:c>
      <x:c r="K2997" t="str">
        <x:f>IF(G2997="","MISSING OEWS",IF(ISNUMBER(H2997),"MATCHED","MISSING WHARTON"))</x:f>
        <x:v>MISSING OEWS</x:v>
      </x:c>
    </x:row>
    <x:row r="2998">
      <x:c r="A2998" t="str">
        <x:v>51</x:v>
      </x:c>
      <x:c r="B2998" t="str">
        <x:v>Information</x:v>
      </x:c>
      <x:c r="C2998" t="str">
        <x:v>17-2061</x:v>
      </x:c>
      <x:c r="D2998" t="str">
        <x:v>Computer Hardware Engineers</x:v>
      </x:c>
      <x:c r="E2998" s="22" t="n">
        <x:v>5520</x:v>
      </x:c>
      <x:c r="F2998" s="22" t="n">
        <x:v>173260</x:v>
      </x:c>
      <x:c r="G2998" s="22" t="n">
        <x:f>IF(OR(E2998="",F2998=""),"",E2998*F2998)</x:f>
        <x:v>956395200</x:v>
      </x:c>
      <x:c r="H2998" s="36" t="n">
        <x:v>0.3639</x:v>
      </x:c>
      <x:c r="I2998" s="22" t="n">
        <x:f>IF(G2998="","",IF(ISNUMBER(H2998),G2998,""))</x:f>
        <x:v>956395200</x:v>
      </x:c>
      <x:c r="J2998" s="22" t="n">
        <x:f>IF(I2998="","",I2998*H2998)</x:f>
        <x:v>348032213.28</x:v>
      </x:c>
      <x:c r="K2998" t="str">
        <x:f>IF(G2998="","MISSING OEWS",IF(ISNUMBER(H2998),"MATCHED","MISSING WHARTON"))</x:f>
        <x:v>MATCHED</x:v>
      </x:c>
    </x:row>
    <x:row r="2999">
      <x:c r="A2999" t="str">
        <x:v>51</x:v>
      </x:c>
      <x:c r="B2999" t="str">
        <x:v>Information</x:v>
      </x:c>
      <x:c r="C2999" t="str">
        <x:v>17-2071</x:v>
      </x:c>
      <x:c r="D2999" t="str">
        <x:v>Electrical Engineers</x:v>
      </x:c>
      <x:c r="E2999" s="22" t="n">
        <x:v>3220</x:v>
      </x:c>
      <x:c r="F2999" s="22" t="n">
        <x:v>165200</x:v>
      </x:c>
      <x:c r="G2999" s="22" t="n">
        <x:f>IF(OR(E2999="",F2999=""),"",E2999*F2999)</x:f>
        <x:v>531944000</x:v>
      </x:c>
      <x:c r="H2999" s="36" t="n">
        <x:v>0.35229999999999995</x:v>
      </x:c>
      <x:c r="I2999" s="22" t="n">
        <x:f>IF(G2999="","",IF(ISNUMBER(H2999),G2999,""))</x:f>
        <x:v>531944000</x:v>
      </x:c>
      <x:c r="J2999" s="22" t="n">
        <x:f>IF(I2999="","",I2999*H2999)</x:f>
        <x:v>187403871.19999996</x:v>
      </x:c>
      <x:c r="K2999" t="str">
        <x:f>IF(G2999="","MISSING OEWS",IF(ISNUMBER(H2999),"MATCHED","MISSING WHARTON"))</x:f>
        <x:v>MATCHED</x:v>
      </x:c>
    </x:row>
    <x:row r="3000">
      <x:c r="A3000" t="str">
        <x:v>51</x:v>
      </x:c>
      <x:c r="B3000" t="str">
        <x:v>Information</x:v>
      </x:c>
      <x:c r="C3000" t="str">
        <x:v>17-2072</x:v>
      </x:c>
      <x:c r="D3000" t="str">
        <x:v>Electronics Engineers, Except Computer</x:v>
      </x:c>
      <x:c r="E3000" s="22" t="n">
        <x:v>14760</x:v>
      </x:c>
      <x:c r="F3000" s="22" t="n">
        <x:v>120570</x:v>
      </x:c>
      <x:c r="G3000" s="22" t="n">
        <x:f>IF(OR(E3000="",F3000=""),"",E3000*F3000)</x:f>
        <x:v>1779613200</x:v>
      </x:c>
      <x:c r="H3000" s="36" t="n">
        <x:v>0.4536</x:v>
      </x:c>
      <x:c r="I3000" s="22" t="n">
        <x:f>IF(G3000="","",IF(ISNUMBER(H3000),G3000,""))</x:f>
        <x:v>1779613200</x:v>
      </x:c>
      <x:c r="J3000" s="22" t="n">
        <x:f>IF(I3000="","",I3000*H3000)</x:f>
        <x:v>807232547.52</x:v>
      </x:c>
      <x:c r="K3000" t="str">
        <x:f>IF(G3000="","MISSING OEWS",IF(ISNUMBER(H3000),"MATCHED","MISSING WHARTON"))</x:f>
        <x:v>MATCHED</x:v>
      </x:c>
    </x:row>
    <x:row r="3001">
      <x:c r="A3001" t="str">
        <x:v>51</x:v>
      </x:c>
      <x:c r="B3001" t="str">
        <x:v>Information</x:v>
      </x:c>
      <x:c r="C3001" t="str">
        <x:v>17-2111</x:v>
      </x:c>
      <x:c r="D3001" t="str">
        <x:v>Health and Safety Engineers, Except Mining Safety Engineers and Inspectors</x:v>
      </x:c>
      <x:c r="E3001" s="22"/>
      <x:c r="F3001" s="22" t="n">
        <x:v>147990</x:v>
      </x:c>
      <x:c r="G3001" s="22" t="str">
        <x:f>IF(OR(E3001="",F3001=""),"",E3001*F3001)</x:f>
      </x:c>
      <x:c r="H3001" s="36" t="n">
        <x:v>0.2672</x:v>
      </x:c>
      <x:c r="I3001" s="22" t="str">
        <x:f>IF(G3001="","",IF(ISNUMBER(H3001),G3001,""))</x:f>
      </x:c>
      <x:c r="J3001" s="22" t="str">
        <x:f>IF(I3001="","",I3001*H3001)</x:f>
      </x:c>
      <x:c r="K3001" t="str">
        <x:f>IF(G3001="","MISSING OEWS",IF(ISNUMBER(H3001),"MATCHED","MISSING WHARTON"))</x:f>
        <x:v>MISSING OEWS</x:v>
      </x:c>
    </x:row>
    <x:row r="3002">
      <x:c r="A3002" t="str">
        <x:v>51</x:v>
      </x:c>
      <x:c r="B3002" t="str">
        <x:v>Information</x:v>
      </x:c>
      <x:c r="C3002" t="str">
        <x:v>17-2112</x:v>
      </x:c>
      <x:c r="D3002" t="str">
        <x:v>Industrial Engineers</x:v>
      </x:c>
      <x:c r="E3002" s="22" t="n">
        <x:v>1750</x:v>
      </x:c>
      <x:c r="F3002" s="22" t="n">
        <x:v>138850</x:v>
      </x:c>
      <x:c r="G3002" s="22" t="n">
        <x:f>IF(OR(E3002="",F3002=""),"",E3002*F3002)</x:f>
        <x:v>242987500</x:v>
      </x:c>
      <x:c r="H3002" s="36" t="n">
        <x:v>0.47859999999999997</x:v>
      </x:c>
      <x:c r="I3002" s="22" t="n">
        <x:f>IF(G3002="","",IF(ISNUMBER(H3002),G3002,""))</x:f>
        <x:v>242987500</x:v>
      </x:c>
      <x:c r="J3002" s="22" t="n">
        <x:f>IF(I3002="","",I3002*H3002)</x:f>
        <x:v>116293817.5</x:v>
      </x:c>
      <x:c r="K3002" t="str">
        <x:f>IF(G3002="","MISSING OEWS",IF(ISNUMBER(H3002),"MATCHED","MISSING WHARTON"))</x:f>
        <x:v>MATCHED</x:v>
      </x:c>
    </x:row>
    <x:row r="3003">
      <x:c r="A3003" t="str">
        <x:v>51</x:v>
      </x:c>
      <x:c r="B3003" t="str">
        <x:v>Information</x:v>
      </x:c>
      <x:c r="C3003" t="str">
        <x:v>17-2141</x:v>
      </x:c>
      <x:c r="D3003" t="str">
        <x:v>Mechanical Engineers</x:v>
      </x:c>
      <x:c r="E3003" s="22" t="n">
        <x:v>1130</x:v>
      </x:c>
      <x:c r="F3003" s="22" t="n">
        <x:v>167600</x:v>
      </x:c>
      <x:c r="G3003" s="22" t="n">
        <x:f>IF(OR(E3003="",F3003=""),"",E3003*F3003)</x:f>
        <x:v>189388000</x:v>
      </x:c>
      <x:c r="H3003" s="36" t="n">
        <x:v>0.30079999999999996</x:v>
      </x:c>
      <x:c r="I3003" s="22" t="n">
        <x:f>IF(G3003="","",IF(ISNUMBER(H3003),G3003,""))</x:f>
        <x:v>189388000</x:v>
      </x:c>
      <x:c r="J3003" s="22" t="n">
        <x:f>IF(I3003="","",I3003*H3003)</x:f>
        <x:v>56967910.39999999</x:v>
      </x:c>
      <x:c r="K3003" t="str">
        <x:f>IF(G3003="","MISSING OEWS",IF(ISNUMBER(H3003),"MATCHED","MISSING WHARTON"))</x:f>
        <x:v>MATCHED</x:v>
      </x:c>
    </x:row>
    <x:row r="3004">
      <x:c r="A3004" t="str">
        <x:v>51</x:v>
      </x:c>
      <x:c r="B3004" t="str">
        <x:v>Information</x:v>
      </x:c>
      <x:c r="C3004" t="str">
        <x:v>17-2199</x:v>
      </x:c>
      <x:c r="D3004" t="str">
        <x:v>Engineers, All Other</x:v>
      </x:c>
      <x:c r="E3004" s="22" t="n">
        <x:v>2880</x:v>
      </x:c>
      <x:c r="F3004" s="22" t="n">
        <x:v>175070</x:v>
      </x:c>
      <x:c r="G3004" s="22" t="n">
        <x:f>IF(OR(E3004="",F3004=""),"",E3004*F3004)</x:f>
        <x:v>504201600</x:v>
      </x:c>
      <x:c r="H3004" s="36" t="n">
        <x:v>0.315</x:v>
      </x:c>
      <x:c r="I3004" s="22" t="n">
        <x:f>IF(G3004="","",IF(ISNUMBER(H3004),G3004,""))</x:f>
        <x:v>504201600</x:v>
      </x:c>
      <x:c r="J3004" s="22" t="n">
        <x:f>IF(I3004="","",I3004*H3004)</x:f>
        <x:v>158823504</x:v>
      </x:c>
      <x:c r="K3004" t="str">
        <x:f>IF(G3004="","MISSING OEWS",IF(ISNUMBER(H3004),"MATCHED","MISSING WHARTON"))</x:f>
        <x:v>MATCHED</x:v>
      </x:c>
    </x:row>
    <x:row r="3005">
      <x:c r="A3005" t="str">
        <x:v>51</x:v>
      </x:c>
      <x:c r="B3005" t="str">
        <x:v>Information</x:v>
      </x:c>
      <x:c r="C3005" t="str">
        <x:v>17-3011</x:v>
      </x:c>
      <x:c r="D3005" t="str">
        <x:v>Architectural and Civil Drafters</x:v>
      </x:c>
      <x:c r="E3005" s="22" t="n">
        <x:v>410</x:v>
      </x:c>
      <x:c r="F3005" s="22" t="n">
        <x:v>60270</x:v>
      </x:c>
      <x:c r="G3005" s="22" t="n">
        <x:f>IF(OR(E3005="",F3005=""),"",E3005*F3005)</x:f>
        <x:v>24710700</x:v>
      </x:c>
      <x:c r="H3005" s="36" t="n">
        <x:v>0.7</x:v>
      </x:c>
      <x:c r="I3005" s="22" t="n">
        <x:f>IF(G3005="","",IF(ISNUMBER(H3005),G3005,""))</x:f>
        <x:v>24710700</x:v>
      </x:c>
      <x:c r="J3005" s="22" t="n">
        <x:f>IF(I3005="","",I3005*H3005)</x:f>
        <x:v>17297490</x:v>
      </x:c>
      <x:c r="K3005" t="str">
        <x:f>IF(G3005="","MISSING OEWS",IF(ISNUMBER(H3005),"MATCHED","MISSING WHARTON"))</x:f>
        <x:v>MATCHED</x:v>
      </x:c>
    </x:row>
    <x:row r="3006">
      <x:c r="A3006" t="str">
        <x:v>51</x:v>
      </x:c>
      <x:c r="B3006" t="str">
        <x:v>Information</x:v>
      </x:c>
      <x:c r="C3006" t="str">
        <x:v>17-3012</x:v>
      </x:c>
      <x:c r="D3006" t="str">
        <x:v>Electrical and Electronics Drafters</x:v>
      </x:c>
      <x:c r="E3006" s="22" t="n">
        <x:v>230</x:v>
      </x:c>
      <x:c r="F3006" s="22" t="n">
        <x:v>78720</x:v>
      </x:c>
      <x:c r="G3006" s="22" t="n">
        <x:f>IF(OR(E3006="",F3006=""),"",E3006*F3006)</x:f>
        <x:v>18105600</x:v>
      </x:c>
      <x:c r="H3006" s="36" t="n">
        <x:v>0.5217</x:v>
      </x:c>
      <x:c r="I3006" s="22" t="n">
        <x:f>IF(G3006="","",IF(ISNUMBER(H3006),G3006,""))</x:f>
        <x:v>18105600</x:v>
      </x:c>
      <x:c r="J3006" s="22" t="n">
        <x:f>IF(I3006="","",I3006*H3006)</x:f>
        <x:v>9445691.520000001</x:v>
      </x:c>
      <x:c r="K3006" t="str">
        <x:f>IF(G3006="","MISSING OEWS",IF(ISNUMBER(H3006),"MATCHED","MISSING WHARTON"))</x:f>
        <x:v>MATCHED</x:v>
      </x:c>
    </x:row>
    <x:row r="3007">
      <x:c r="A3007" t="str">
        <x:v>51</x:v>
      </x:c>
      <x:c r="B3007" t="str">
        <x:v>Information</x:v>
      </x:c>
      <x:c r="C3007" t="str">
        <x:v>17-3019</x:v>
      </x:c>
      <x:c r="D3007" t="str">
        <x:v>Drafters, All Other</x:v>
      </x:c>
      <x:c r="E3007" s="22" t="n">
        <x:v>90</x:v>
      </x:c>
      <x:c r="F3007" s="22" t="n">
        <x:v>62980</x:v>
      </x:c>
      <x:c r="G3007" s="22" t="n">
        <x:f>IF(OR(E3007="",F3007=""),"",E3007*F3007)</x:f>
        <x:v>5668200</x:v>
      </x:c>
      <x:c r="H3007" s="36"/>
      <x:c r="I3007" s="22" t="str">
        <x:f>IF(G3007="","",IF(ISNUMBER(H3007),G3007,""))</x:f>
      </x:c>
      <x:c r="J3007" s="22" t="str">
        <x:f>IF(I3007="","",I3007*H3007)</x:f>
      </x:c>
      <x:c r="K3007" t="str">
        <x:f>IF(G3007="","MISSING OEWS",IF(ISNUMBER(H3007),"MATCHED","MISSING WHARTON"))</x:f>
        <x:v>MISSING WHARTON</x:v>
      </x:c>
    </x:row>
    <x:row r="3008">
      <x:c r="A3008" t="str">
        <x:v>51</x:v>
      </x:c>
      <x:c r="B3008" t="str">
        <x:v>Information</x:v>
      </x:c>
      <x:c r="C3008" t="str">
        <x:v>17-3022</x:v>
      </x:c>
      <x:c r="D3008" t="str">
        <x:v>Civil Engineering Technologists and Technicians</x:v>
      </x:c>
      <x:c r="E3008" s="22" t="n">
        <x:v>30</x:v>
      </x:c>
      <x:c r="F3008" s="22" t="n">
        <x:v>64530</x:v>
      </x:c>
      <x:c r="G3008" s="22" t="n">
        <x:f>IF(OR(E3008="",F3008=""),"",E3008*F3008)</x:f>
        <x:v>1935900</x:v>
      </x:c>
      <x:c r="H3008" s="36" t="n">
        <x:v>0.4567</x:v>
      </x:c>
      <x:c r="I3008" s="22" t="n">
        <x:f>IF(G3008="","",IF(ISNUMBER(H3008),G3008,""))</x:f>
        <x:v>1935900</x:v>
      </x:c>
      <x:c r="J3008" s="22" t="n">
        <x:f>IF(I3008="","",I3008*H3008)</x:f>
        <x:v>884125.53</x:v>
      </x:c>
      <x:c r="K3008" t="str">
        <x:f>IF(G3008="","MISSING OEWS",IF(ISNUMBER(H3008),"MATCHED","MISSING WHARTON"))</x:f>
        <x:v>MATCHED</x:v>
      </x:c>
    </x:row>
    <x:row r="3009">
      <x:c r="A3009" t="str">
        <x:v>51</x:v>
      </x:c>
      <x:c r="B3009" t="str">
        <x:v>Information</x:v>
      </x:c>
      <x:c r="C3009" t="str">
        <x:v>17-3023</x:v>
      </x:c>
      <x:c r="D3009" t="str">
        <x:v>Electrical and Electronic Engineering Technologists and Technicians</x:v>
      </x:c>
      <x:c r="E3009" s="22" t="n">
        <x:v>3470</x:v>
      </x:c>
      <x:c r="F3009" s="22" t="n">
        <x:v>90780</x:v>
      </x:c>
      <x:c r="G3009" s="22" t="n">
        <x:f>IF(OR(E3009="",F3009=""),"",E3009*F3009)</x:f>
        <x:v>315006600</x:v>
      </x:c>
      <x:c r="H3009" s="36" t="n">
        <x:v>0.4</x:v>
      </x:c>
      <x:c r="I3009" s="22" t="n">
        <x:f>IF(G3009="","",IF(ISNUMBER(H3009),G3009,""))</x:f>
        <x:v>315006600</x:v>
      </x:c>
      <x:c r="J3009" s="22" t="n">
        <x:f>IF(I3009="","",I3009*H3009)</x:f>
        <x:v>126002640</x:v>
      </x:c>
      <x:c r="K3009" t="str">
        <x:f>IF(G3009="","MISSING OEWS",IF(ISNUMBER(H3009),"MATCHED","MISSING WHARTON"))</x:f>
        <x:v>MATCHED</x:v>
      </x:c>
    </x:row>
    <x:row r="3010">
      <x:c r="A3010" t="str">
        <x:v>51</x:v>
      </x:c>
      <x:c r="B3010" t="str">
        <x:v>Information</x:v>
      </x:c>
      <x:c r="C3010" t="str">
        <x:v>17-3024</x:v>
      </x:c>
      <x:c r="D3010" t="str">
        <x:v>Electro-Mechanical and Mechatronics Technologists and Technicians</x:v>
      </x:c>
      <x:c r="E3010" s="22" t="n">
        <x:v>50</x:v>
      </x:c>
      <x:c r="F3010" s="22" t="n">
        <x:v>85810</x:v>
      </x:c>
      <x:c r="G3010" s="22" t="n">
        <x:f>IF(OR(E3010="",F3010=""),"",E3010*F3010)</x:f>
        <x:v>4290500</x:v>
      </x:c>
      <x:c r="H3010" s="36" t="n">
        <x:v>0.17809999999999998</x:v>
      </x:c>
      <x:c r="I3010" s="22" t="n">
        <x:f>IF(G3010="","",IF(ISNUMBER(H3010),G3010,""))</x:f>
        <x:v>4290500</x:v>
      </x:c>
      <x:c r="J3010" s="22" t="n">
        <x:f>IF(I3010="","",I3010*H3010)</x:f>
        <x:v>764138.0499999999</x:v>
      </x:c>
      <x:c r="K3010" t="str">
        <x:f>IF(G3010="","MISSING OEWS",IF(ISNUMBER(H3010),"MATCHED","MISSING WHARTON"))</x:f>
        <x:v>MATCHED</x:v>
      </x:c>
    </x:row>
    <x:row r="3011">
      <x:c r="A3011" t="str">
        <x:v>51</x:v>
      </x:c>
      <x:c r="B3011" t="str">
        <x:v>Information</x:v>
      </x:c>
      <x:c r="C3011" t="str">
        <x:v>17-3026</x:v>
      </x:c>
      <x:c r="D3011" t="str">
        <x:v>Industrial Engineering Technologists and Technicians</x:v>
      </x:c>
      <x:c r="E3011" s="22" t="n">
        <x:v>50</x:v>
      </x:c>
      <x:c r="F3011" s="22" t="n">
        <x:v>78040</x:v>
      </x:c>
      <x:c r="G3011" s="22" t="n">
        <x:f>IF(OR(E3011="",F3011=""),"",E3011*F3011)</x:f>
        <x:v>3902000</x:v>
      </x:c>
      <x:c r="H3011" s="36" t="n">
        <x:v>0.28550000000000003</x:v>
      </x:c>
      <x:c r="I3011" s="22" t="n">
        <x:f>IF(G3011="","",IF(ISNUMBER(H3011),G3011,""))</x:f>
        <x:v>3902000</x:v>
      </x:c>
      <x:c r="J3011" s="22" t="n">
        <x:f>IF(I3011="","",I3011*H3011)</x:f>
        <x:v>1114021.0000000002</x:v>
      </x:c>
      <x:c r="K3011" t="str">
        <x:f>IF(G3011="","MISSING OEWS",IF(ISNUMBER(H3011),"MATCHED","MISSING WHARTON"))</x:f>
        <x:v>MATCHED</x:v>
      </x:c>
    </x:row>
    <x:row r="3012">
      <x:c r="A3012" t="str">
        <x:v>51</x:v>
      </x:c>
      <x:c r="B3012" t="str">
        <x:v>Information</x:v>
      </x:c>
      <x:c r="C3012" t="str">
        <x:v>17-3027</x:v>
      </x:c>
      <x:c r="D3012" t="str">
        <x:v>Mechanical Engineering Technologists and Technicians</x:v>
      </x:c>
      <x:c r="E3012" s="22" t="n">
        <x:v>30</x:v>
      </x:c>
      <x:c r="F3012" s="22" t="n">
        <x:v>84880</x:v>
      </x:c>
      <x:c r="G3012" s="22" t="n">
        <x:f>IF(OR(E3012="",F3012=""),"",E3012*F3012)</x:f>
        <x:v>2546400</x:v>
      </x:c>
      <x:c r="H3012" s="36" t="n">
        <x:v>0.3125</x:v>
      </x:c>
      <x:c r="I3012" s="22" t="n">
        <x:f>IF(G3012="","",IF(ISNUMBER(H3012),G3012,""))</x:f>
        <x:v>2546400</x:v>
      </x:c>
      <x:c r="J3012" s="22" t="n">
        <x:f>IF(I3012="","",I3012*H3012)</x:f>
        <x:v>795750</x:v>
      </x:c>
      <x:c r="K3012" t="str">
        <x:f>IF(G3012="","MISSING OEWS",IF(ISNUMBER(H3012),"MATCHED","MISSING WHARTON"))</x:f>
        <x:v>MATCHED</x:v>
      </x:c>
    </x:row>
    <x:row r="3013">
      <x:c r="A3013" t="str">
        <x:v>51</x:v>
      </x:c>
      <x:c r="B3013" t="str">
        <x:v>Information</x:v>
      </x:c>
      <x:c r="C3013" t="str">
        <x:v>17-3029</x:v>
      </x:c>
      <x:c r="D3013" t="str">
        <x:v>Engineering Technologists and Technicians, Except Drafters, All Other</x:v>
      </x:c>
      <x:c r="E3013" s="22" t="n">
        <x:v>110</x:v>
      </x:c>
      <x:c r="F3013" s="22" t="n">
        <x:v>77940</x:v>
      </x:c>
      <x:c r="G3013" s="22" t="n">
        <x:f>IF(OR(E3013="",F3013=""),"",E3013*F3013)</x:f>
        <x:v>8573400</x:v>
      </x:c>
      <x:c r="H3013" s="36" t="n">
        <x:v>0.1404</x:v>
      </x:c>
      <x:c r="I3013" s="22" t="n">
        <x:f>IF(G3013="","",IF(ISNUMBER(H3013),G3013,""))</x:f>
        <x:v>8573400</x:v>
      </x:c>
      <x:c r="J3013" s="22" t="n">
        <x:f>IF(I3013="","",I3013*H3013)</x:f>
        <x:v>1203705.3599999999</x:v>
      </x:c>
      <x:c r="K3013" t="str">
        <x:f>IF(G3013="","MISSING OEWS",IF(ISNUMBER(H3013),"MATCHED","MISSING WHARTON"))</x:f>
        <x:v>MATCHED</x:v>
      </x:c>
    </x:row>
    <x:row r="3014">
      <x:c r="A3014" t="str">
        <x:v>51</x:v>
      </x:c>
      <x:c r="B3014" t="str">
        <x:v>Information</x:v>
      </x:c>
      <x:c r="C3014" t="str">
        <x:v>17-3031</x:v>
      </x:c>
      <x:c r="D3014" t="str">
        <x:v>Surveying and Mapping Technicians</x:v>
      </x:c>
      <x:c r="E3014" s="22" t="n">
        <x:v>670</x:v>
      </x:c>
      <x:c r="F3014" s="22" t="n">
        <x:v>57160</x:v>
      </x:c>
      <x:c r="G3014" s="22" t="n">
        <x:f>IF(OR(E3014="",F3014=""),"",E3014*F3014)</x:f>
        <x:v>38297200</x:v>
      </x:c>
      <x:c r="H3014" s="36" t="n">
        <x:v>0.6783</x:v>
      </x:c>
      <x:c r="I3014" s="22" t="n">
        <x:f>IF(G3014="","",IF(ISNUMBER(H3014),G3014,""))</x:f>
        <x:v>38297200</x:v>
      </x:c>
      <x:c r="J3014" s="22" t="n">
        <x:f>IF(I3014="","",I3014*H3014)</x:f>
        <x:v>25976990.76</x:v>
      </x:c>
      <x:c r="K3014" t="str">
        <x:f>IF(G3014="","MISSING OEWS",IF(ISNUMBER(H3014),"MATCHED","MISSING WHARTON"))</x:f>
        <x:v>MATCHED</x:v>
      </x:c>
    </x:row>
    <x:row r="3015">
      <x:c r="A3015" t="str">
        <x:v>51</x:v>
      </x:c>
      <x:c r="B3015" t="str">
        <x:v>Information</x:v>
      </x:c>
      <x:c r="C3015" t="str">
        <x:v>19-1029</x:v>
      </x:c>
      <x:c r="D3015" t="str">
        <x:v>Biological Scientists, All Other</x:v>
      </x:c>
      <x:c r="E3015" s="22" t="n">
        <x:v>90</x:v>
      </x:c>
      <x:c r="F3015" s="22" t="n">
        <x:v>111480</x:v>
      </x:c>
      <x:c r="G3015" s="22" t="n">
        <x:f>IF(OR(E3015="",F3015=""),"",E3015*F3015)</x:f>
        <x:v>10033200</x:v>
      </x:c>
      <x:c r="H3015" s="36" t="n">
        <x:v>0.40369999999999995</x:v>
      </x:c>
      <x:c r="I3015" s="22" t="n">
        <x:f>IF(G3015="","",IF(ISNUMBER(H3015),G3015,""))</x:f>
        <x:v>10033200</x:v>
      </x:c>
      <x:c r="J3015" s="22" t="n">
        <x:f>IF(I3015="","",I3015*H3015)</x:f>
        <x:v>4050402.8399999994</x:v>
      </x:c>
      <x:c r="K3015" t="str">
        <x:f>IF(G3015="","MISSING OEWS",IF(ISNUMBER(H3015),"MATCHED","MISSING WHARTON"))</x:f>
        <x:v>MATCHED</x:v>
      </x:c>
    </x:row>
    <x:row r="3016">
      <x:c r="A3016" t="str">
        <x:v>51</x:v>
      </x:c>
      <x:c r="B3016" t="str">
        <x:v>Information</x:v>
      </x:c>
      <x:c r="C3016" t="str">
        <x:v>19-2021</x:v>
      </x:c>
      <x:c r="D3016" t="str">
        <x:v>Atmospheric and Space Scientists</x:v>
      </x:c>
      <x:c r="E3016" s="22" t="n">
        <x:v>1590</x:v>
      </x:c>
      <x:c r="F3016" s="22" t="n">
        <x:v>106310</x:v>
      </x:c>
      <x:c r="G3016" s="22" t="n">
        <x:f>IF(OR(E3016="",F3016=""),"",E3016*F3016)</x:f>
        <x:v>169032900</x:v>
      </x:c>
      <x:c r="H3016" s="36" t="n">
        <x:v>0.5759000000000001</x:v>
      </x:c>
      <x:c r="I3016" s="22" t="n">
        <x:f>IF(G3016="","",IF(ISNUMBER(H3016),G3016,""))</x:f>
        <x:v>169032900</x:v>
      </x:c>
      <x:c r="J3016" s="22" t="n">
        <x:f>IF(I3016="","",I3016*H3016)</x:f>
        <x:v>97346047.11000001</x:v>
      </x:c>
      <x:c r="K3016" t="str">
        <x:f>IF(G3016="","MISSING OEWS",IF(ISNUMBER(H3016),"MATCHED","MISSING WHARTON"))</x:f>
        <x:v>MATCHED</x:v>
      </x:c>
    </x:row>
    <x:row r="3017">
      <x:c r="A3017" t="str">
        <x:v>51</x:v>
      </x:c>
      <x:c r="B3017" t="str">
        <x:v>Information</x:v>
      </x:c>
      <x:c r="C3017" t="str">
        <x:v>19-3011</x:v>
      </x:c>
      <x:c r="D3017" t="str">
        <x:v>Economists</x:v>
      </x:c>
      <x:c r="E3017" s="22" t="n">
        <x:v>80</x:v>
      </x:c>
      <x:c r="F3017" s="22"/>
      <x:c r="G3017" s="22" t="str">
        <x:f>IF(OR(E3017="",F3017=""),"",E3017*F3017)</x:f>
      </x:c>
      <x:c r="H3017" s="36" t="n">
        <x:v>0.5271</x:v>
      </x:c>
      <x:c r="I3017" s="22" t="str">
        <x:f>IF(G3017="","",IF(ISNUMBER(H3017),G3017,""))</x:f>
      </x:c>
      <x:c r="J3017" s="22" t="str">
        <x:f>IF(I3017="","",I3017*H3017)</x:f>
      </x:c>
      <x:c r="K3017" t="str">
        <x:f>IF(G3017="","MISSING OEWS",IF(ISNUMBER(H3017),"MATCHED","MISSING WHARTON"))</x:f>
        <x:v>MISSING OEWS</x:v>
      </x:c>
    </x:row>
    <x:row r="3018">
      <x:c r="A3018" t="str">
        <x:v>51</x:v>
      </x:c>
      <x:c r="B3018" t="str">
        <x:v>Information</x:v>
      </x:c>
      <x:c r="C3018" t="str">
        <x:v>19-3022</x:v>
      </x:c>
      <x:c r="D3018" t="str">
        <x:v>Survey Researchers</x:v>
      </x:c>
      <x:c r="E3018" s="22" t="n">
        <x:v>100</x:v>
      </x:c>
      <x:c r="F3018" s="22" t="n">
        <x:v>82630</x:v>
      </x:c>
      <x:c r="G3018" s="22" t="n">
        <x:f>IF(OR(E3018="",F3018=""),"",E3018*F3018)</x:f>
        <x:v>8263000</x:v>
      </x:c>
      <x:c r="H3018" s="36" t="n">
        <x:v>0.7375</x:v>
      </x:c>
      <x:c r="I3018" s="22" t="n">
        <x:f>IF(G3018="","",IF(ISNUMBER(H3018),G3018,""))</x:f>
        <x:v>8263000</x:v>
      </x:c>
      <x:c r="J3018" s="22" t="n">
        <x:f>IF(I3018="","",I3018*H3018)</x:f>
        <x:v>6093962.5</x:v>
      </x:c>
      <x:c r="K3018" t="str">
        <x:f>IF(G3018="","MISSING OEWS",IF(ISNUMBER(H3018),"MATCHED","MISSING WHARTON"))</x:f>
        <x:v>MATCHED</x:v>
      </x:c>
    </x:row>
    <x:row r="3019">
      <x:c r="A3019" t="str">
        <x:v>51</x:v>
      </x:c>
      <x:c r="B3019" t="str">
        <x:v>Information</x:v>
      </x:c>
      <x:c r="C3019" t="str">
        <x:v>19-3099</x:v>
      </x:c>
      <x:c r="D3019" t="str">
        <x:v>Social Scientists and Related Workers, All Other</x:v>
      </x:c>
      <x:c r="E3019" s="22" t="n">
        <x:v>40</x:v>
      </x:c>
      <x:c r="F3019" s="22" t="n">
        <x:v>167250</x:v>
      </x:c>
      <x:c r="G3019" s="22" t="n">
        <x:f>IF(OR(E3019="",F3019=""),"",E3019*F3019)</x:f>
        <x:v>6690000</x:v>
      </x:c>
      <x:c r="H3019" s="36" t="n">
        <x:v>0.5545</x:v>
      </x:c>
      <x:c r="I3019" s="22" t="n">
        <x:f>IF(G3019="","",IF(ISNUMBER(H3019),G3019,""))</x:f>
        <x:v>6690000</x:v>
      </x:c>
      <x:c r="J3019" s="22" t="n">
        <x:f>IF(I3019="","",I3019*H3019)</x:f>
        <x:v>3709605</x:v>
      </x:c>
      <x:c r="K3019" t="str">
        <x:f>IF(G3019="","MISSING OEWS",IF(ISNUMBER(H3019),"MATCHED","MISSING WHARTON"))</x:f>
        <x:v>MATCHED</x:v>
      </x:c>
    </x:row>
    <x:row r="3020">
      <x:c r="A3020" t="str">
        <x:v>51</x:v>
      </x:c>
      <x:c r="B3020" t="str">
        <x:v>Information</x:v>
      </x:c>
      <x:c r="C3020" t="str">
        <x:v>19-4061</x:v>
      </x:c>
      <x:c r="D3020" t="str">
        <x:v>Social Science Research Assistants</x:v>
      </x:c>
      <x:c r="E3020" s="22" t="n">
        <x:v>60</x:v>
      </x:c>
      <x:c r="F3020" s="22"/>
      <x:c r="G3020" s="22" t="str">
        <x:f>IF(OR(E3020="",F3020=""),"",E3020*F3020)</x:f>
      </x:c>
      <x:c r="H3020" s="36" t="n">
        <x:v>0.7087</x:v>
      </x:c>
      <x:c r="I3020" s="22" t="str">
        <x:f>IF(G3020="","",IF(ISNUMBER(H3020),G3020,""))</x:f>
      </x:c>
      <x:c r="J3020" s="22" t="str">
        <x:f>IF(I3020="","",I3020*H3020)</x:f>
      </x:c>
      <x:c r="K3020" t="str">
        <x:f>IF(G3020="","MISSING OEWS",IF(ISNUMBER(H3020),"MATCHED","MISSING WHARTON"))</x:f>
        <x:v>MISSING OEWS</x:v>
      </x:c>
    </x:row>
    <x:row r="3021">
      <x:c r="A3021" t="str">
        <x:v>51</x:v>
      </x:c>
      <x:c r="B3021" t="str">
        <x:v>Information</x:v>
      </x:c>
      <x:c r="C3021" t="str">
        <x:v>19-4099</x:v>
      </x:c>
      <x:c r="D3021" t="str">
        <x:v>Life, Physical, and Social Science Technicians, All Other</x:v>
      </x:c>
      <x:c r="E3021" s="22" t="n">
        <x:v>330</x:v>
      </x:c>
      <x:c r="F3021" s="22" t="n">
        <x:v>71350</x:v>
      </x:c>
      <x:c r="G3021" s="22" t="n">
        <x:f>IF(OR(E3021="",F3021=""),"",E3021*F3021)</x:f>
        <x:v>23545500</x:v>
      </x:c>
      <x:c r="H3021" s="36" t="n">
        <x:v>0.5519</x:v>
      </x:c>
      <x:c r="I3021" s="22" t="n">
        <x:f>IF(G3021="","",IF(ISNUMBER(H3021),G3021,""))</x:f>
        <x:v>23545500</x:v>
      </x:c>
      <x:c r="J3021" s="22" t="n">
        <x:f>IF(I3021="","",I3021*H3021)</x:f>
        <x:v>12994761.45</x:v>
      </x:c>
      <x:c r="K3021" t="str">
        <x:f>IF(G3021="","MISSING OEWS",IF(ISNUMBER(H3021),"MATCHED","MISSING WHARTON"))</x:f>
        <x:v>MATCHED</x:v>
      </x:c>
    </x:row>
    <x:row r="3022">
      <x:c r="A3022" t="str">
        <x:v>51</x:v>
      </x:c>
      <x:c r="B3022" t="str">
        <x:v>Information</x:v>
      </x:c>
      <x:c r="C3022" t="str">
        <x:v>19-5011</x:v>
      </x:c>
      <x:c r="D3022" t="str">
        <x:v>Occupational Health and Safety Specialists</x:v>
      </x:c>
      <x:c r="E3022" s="22" t="n">
        <x:v>1120</x:v>
      </x:c>
      <x:c r="F3022" s="22" t="n">
        <x:v>110970</x:v>
      </x:c>
      <x:c r="G3022" s="22" t="n">
        <x:f>IF(OR(E3022="",F3022=""),"",E3022*F3022)</x:f>
        <x:v>124286400</x:v>
      </x:c>
      <x:c r="H3022" s="36" t="n">
        <x:v>0.2786</x:v>
      </x:c>
      <x:c r="I3022" s="22" t="n">
        <x:f>IF(G3022="","",IF(ISNUMBER(H3022),G3022,""))</x:f>
        <x:v>124286400</x:v>
      </x:c>
      <x:c r="J3022" s="22" t="n">
        <x:f>IF(I3022="","",I3022*H3022)</x:f>
        <x:v>34626191.04</x:v>
      </x:c>
      <x:c r="K3022" t="str">
        <x:f>IF(G3022="","MISSING OEWS",IF(ISNUMBER(H3022),"MATCHED","MISSING WHARTON"))</x:f>
        <x:v>MATCHED</x:v>
      </x:c>
    </x:row>
    <x:row r="3023">
      <x:c r="A3023" t="str">
        <x:v>51</x:v>
      </x:c>
      <x:c r="B3023" t="str">
        <x:v>Information</x:v>
      </x:c>
      <x:c r="C3023" t="str">
        <x:v>19-5012</x:v>
      </x:c>
      <x:c r="D3023" t="str">
        <x:v>Occupational Health and Safety Technicians</x:v>
      </x:c>
      <x:c r="E3023" s="22" t="n">
        <x:v>100</x:v>
      </x:c>
      <x:c r="F3023" s="22" t="n">
        <x:v>81020</x:v>
      </x:c>
      <x:c r="G3023" s="22" t="n">
        <x:f>IF(OR(E3023="",F3023=""),"",E3023*F3023)</x:f>
        <x:v>8102000</x:v>
      </x:c>
      <x:c r="H3023" s="36" t="n">
        <x:v>0.2712</x:v>
      </x:c>
      <x:c r="I3023" s="22" t="n">
        <x:f>IF(G3023="","",IF(ISNUMBER(H3023),G3023,""))</x:f>
        <x:v>8102000</x:v>
      </x:c>
      <x:c r="J3023" s="22" t="n">
        <x:f>IF(I3023="","",I3023*H3023)</x:f>
        <x:v>2197262.4</x:v>
      </x:c>
      <x:c r="K3023" t="str">
        <x:f>IF(G3023="","MISSING OEWS",IF(ISNUMBER(H3023),"MATCHED","MISSING WHARTON"))</x:f>
        <x:v>MATCHED</x:v>
      </x:c>
    </x:row>
    <x:row r="3024">
      <x:c r="A3024" t="str">
        <x:v>51</x:v>
      </x:c>
      <x:c r="B3024" t="str">
        <x:v>Information</x:v>
      </x:c>
      <x:c r="C3024" t="str">
        <x:v>21-1012</x:v>
      </x:c>
      <x:c r="D3024" t="str">
        <x:v>Educational, Guidance, and Career Counselors and Advisors</x:v>
      </x:c>
      <x:c r="E3024" s="22" t="n">
        <x:v>140</x:v>
      </x:c>
      <x:c r="F3024" s="22" t="n">
        <x:v>61500</x:v>
      </x:c>
      <x:c r="G3024" s="22" t="n">
        <x:f>IF(OR(E3024="",F3024=""),"",E3024*F3024)</x:f>
        <x:v>8610000</x:v>
      </x:c>
      <x:c r="H3024" s="36" t="n">
        <x:v>0.3176</x:v>
      </x:c>
      <x:c r="I3024" s="22" t="n">
        <x:f>IF(G3024="","",IF(ISNUMBER(H3024),G3024,""))</x:f>
        <x:v>8610000</x:v>
      </x:c>
      <x:c r="J3024" s="22" t="n">
        <x:f>IF(I3024="","",I3024*H3024)</x:f>
        <x:v>2734536</x:v>
      </x:c>
      <x:c r="K3024" t="str">
        <x:f>IF(G3024="","MISSING OEWS",IF(ISNUMBER(H3024),"MATCHED","MISSING WHARTON"))</x:f>
        <x:v>MATCHED</x:v>
      </x:c>
    </x:row>
    <x:row r="3025">
      <x:c r="A3025" t="str">
        <x:v>51</x:v>
      </x:c>
      <x:c r="B3025" t="str">
        <x:v>Information</x:v>
      </x:c>
      <x:c r="C3025" t="str">
        <x:v>21-1091</x:v>
      </x:c>
      <x:c r="D3025" t="str">
        <x:v>Health Education Specialists</x:v>
      </x:c>
      <x:c r="E3025" s="22"/>
      <x:c r="F3025" s="22" t="n">
        <x:v>132300</x:v>
      </x:c>
      <x:c r="G3025" s="22" t="str">
        <x:f>IF(OR(E3025="",F3025=""),"",E3025*F3025)</x:f>
      </x:c>
      <x:c r="H3025" s="36" t="n">
        <x:v>0.5875</x:v>
      </x:c>
      <x:c r="I3025" s="22" t="str">
        <x:f>IF(G3025="","",IF(ISNUMBER(H3025),G3025,""))</x:f>
      </x:c>
      <x:c r="J3025" s="22" t="str">
        <x:f>IF(I3025="","",I3025*H3025)</x:f>
      </x:c>
      <x:c r="K3025" t="str">
        <x:f>IF(G3025="","MISSING OEWS",IF(ISNUMBER(H3025),"MATCHED","MISSING WHARTON"))</x:f>
        <x:v>MISSING OEWS</x:v>
      </x:c>
    </x:row>
    <x:row r="3026">
      <x:c r="A3026" t="str">
        <x:v>51</x:v>
      </x:c>
      <x:c r="B3026" t="str">
        <x:v>Information</x:v>
      </x:c>
      <x:c r="C3026" t="str">
        <x:v>21-1094</x:v>
      </x:c>
      <x:c r="D3026" t="str">
        <x:v>Community Health Workers</x:v>
      </x:c>
      <x:c r="E3026" s="22"/>
      <x:c r="F3026" s="22" t="n">
        <x:v>63070</x:v>
      </x:c>
      <x:c r="G3026" s="22" t="str">
        <x:f>IF(OR(E3026="",F3026=""),"",E3026*F3026)</x:f>
      </x:c>
      <x:c r="H3026" s="36" t="n">
        <x:v>0.2672</x:v>
      </x:c>
      <x:c r="I3026" s="22" t="str">
        <x:f>IF(G3026="","",IF(ISNUMBER(H3026),G3026,""))</x:f>
      </x:c>
      <x:c r="J3026" s="22" t="str">
        <x:f>IF(I3026="","",I3026*H3026)</x:f>
      </x:c>
      <x:c r="K3026" t="str">
        <x:f>IF(G3026="","MISSING OEWS",IF(ISNUMBER(H3026),"MATCHED","MISSING WHARTON"))</x:f>
        <x:v>MISSING OEWS</x:v>
      </x:c>
    </x:row>
    <x:row r="3027">
      <x:c r="A3027" t="str">
        <x:v>51</x:v>
      </x:c>
      <x:c r="B3027" t="str">
        <x:v>Information</x:v>
      </x:c>
      <x:c r="C3027" t="str">
        <x:v>21-1099</x:v>
      </x:c>
      <x:c r="D3027" t="str">
        <x:v>Community and Social Service Specialists, All Other</x:v>
      </x:c>
      <x:c r="E3027" s="22" t="n">
        <x:v>50</x:v>
      </x:c>
      <x:c r="F3027" s="22" t="n">
        <x:v>59090</x:v>
      </x:c>
      <x:c r="G3027" s="22" t="n">
        <x:f>IF(OR(E3027="",F3027=""),"",E3027*F3027)</x:f>
        <x:v>2954500</x:v>
      </x:c>
      <x:c r="H3027" s="36"/>
      <x:c r="I3027" s="22" t="str">
        <x:f>IF(G3027="","",IF(ISNUMBER(H3027),G3027,""))</x:f>
      </x:c>
      <x:c r="J3027" s="22" t="str">
        <x:f>IF(I3027="","",I3027*H3027)</x:f>
      </x:c>
      <x:c r="K3027" t="str">
        <x:f>IF(G3027="","MISSING OEWS",IF(ISNUMBER(H3027),"MATCHED","MISSING WHARTON"))</x:f>
        <x:v>MISSING WHARTON</x:v>
      </x:c>
    </x:row>
    <x:row r="3028">
      <x:c r="A3028" t="str">
        <x:v>51</x:v>
      </x:c>
      <x:c r="B3028" t="str">
        <x:v>Information</x:v>
      </x:c>
      <x:c r="C3028" t="str">
        <x:v>21-2011</x:v>
      </x:c>
      <x:c r="D3028" t="str">
        <x:v>Clergy</x:v>
      </x:c>
      <x:c r="E3028" s="22" t="n">
        <x:v>50</x:v>
      </x:c>
      <x:c r="F3028" s="22" t="n">
        <x:v>62490</x:v>
      </x:c>
      <x:c r="G3028" s="22" t="n">
        <x:f>IF(OR(E3028="",F3028=""),"",E3028*F3028)</x:f>
        <x:v>3124500</x:v>
      </x:c>
      <x:c r="H3028" s="36" t="n">
        <x:v>0.17859999999999998</x:v>
      </x:c>
      <x:c r="I3028" s="22" t="n">
        <x:f>IF(G3028="","",IF(ISNUMBER(H3028),G3028,""))</x:f>
        <x:v>3124500</x:v>
      </x:c>
      <x:c r="J3028" s="22" t="n">
        <x:f>IF(I3028="","",I3028*H3028)</x:f>
        <x:v>558035.7</x:v>
      </x:c>
      <x:c r="K3028" t="str">
        <x:f>IF(G3028="","MISSING OEWS",IF(ISNUMBER(H3028),"MATCHED","MISSING WHARTON"))</x:f>
        <x:v>MATCHED</x:v>
      </x:c>
    </x:row>
    <x:row r="3029">
      <x:c r="A3029" t="str">
        <x:v>51</x:v>
      </x:c>
      <x:c r="B3029" t="str">
        <x:v>Information</x:v>
      </x:c>
      <x:c r="C3029" t="str">
        <x:v>23-1011</x:v>
      </x:c>
      <x:c r="D3029" t="str">
        <x:v>Lawyers</x:v>
      </x:c>
      <x:c r="E3029" s="22" t="n">
        <x:v>10510</x:v>
      </x:c>
      <x:c r="F3029" s="22" t="n">
        <x:v>248790</x:v>
      </x:c>
      <x:c r="G3029" s="22" t="n">
        <x:f>IF(OR(E3029="",F3029=""),"",E3029*F3029)</x:f>
        <x:v>2614782900</x:v>
      </x:c>
      <x:c r="H3029" s="36" t="n">
        <x:v>0.45</x:v>
      </x:c>
      <x:c r="I3029" s="22" t="n">
        <x:f>IF(G3029="","",IF(ISNUMBER(H3029),G3029,""))</x:f>
        <x:v>2614782900</x:v>
      </x:c>
      <x:c r="J3029" s="22" t="n">
        <x:f>IF(I3029="","",I3029*H3029)</x:f>
        <x:v>1176652305</x:v>
      </x:c>
      <x:c r="K3029" t="str">
        <x:f>IF(G3029="","MISSING OEWS",IF(ISNUMBER(H3029),"MATCHED","MISSING WHARTON"))</x:f>
        <x:v>MATCHED</x:v>
      </x:c>
    </x:row>
    <x:row r="3030">
      <x:c r="A3030" t="str">
        <x:v>51</x:v>
      </x:c>
      <x:c r="B3030" t="str">
        <x:v>Information</x:v>
      </x:c>
      <x:c r="C3030" t="str">
        <x:v>23-2011</x:v>
      </x:c>
      <x:c r="D3030" t="str">
        <x:v>Paralegals and Legal Assistants</x:v>
      </x:c>
      <x:c r="E3030" s="22" t="n">
        <x:v>1730</x:v>
      </x:c>
      <x:c r="F3030" s="22" t="n">
        <x:v>101720</x:v>
      </x:c>
      <x:c r="G3030" s="22" t="n">
        <x:f>IF(OR(E3030="",F3030=""),"",E3030*F3030)</x:f>
        <x:v>175975600</x:v>
      </x:c>
      <x:c r="H3030" s="36" t="n">
        <x:v>0.5917</x:v>
      </x:c>
      <x:c r="I3030" s="22" t="n">
        <x:f>IF(G3030="","",IF(ISNUMBER(H3030),G3030,""))</x:f>
        <x:v>175975600</x:v>
      </x:c>
      <x:c r="J3030" s="22" t="n">
        <x:f>IF(I3030="","",I3030*H3030)</x:f>
        <x:v>104124762.52</x:v>
      </x:c>
      <x:c r="K3030" t="str">
        <x:f>IF(G3030="","MISSING OEWS",IF(ISNUMBER(H3030),"MATCHED","MISSING WHARTON"))</x:f>
        <x:v>MATCHED</x:v>
      </x:c>
    </x:row>
    <x:row r="3031">
      <x:c r="A3031" t="str">
        <x:v>51</x:v>
      </x:c>
      <x:c r="B3031" t="str">
        <x:v>Information</x:v>
      </x:c>
      <x:c r="C3031" t="str">
        <x:v>23-2093</x:v>
      </x:c>
      <x:c r="D3031" t="str">
        <x:v>Title Examiners, Abstractors, and Searchers</x:v>
      </x:c>
      <x:c r="E3031" s="22"/>
      <x:c r="F3031" s="22" t="n">
        <x:v>45080</x:v>
      </x:c>
      <x:c r="G3031" s="22" t="str">
        <x:f>IF(OR(E3031="",F3031=""),"",E3031*F3031)</x:f>
      </x:c>
      <x:c r="H3031" s="36" t="n">
        <x:v>0.8794</x:v>
      </x:c>
      <x:c r="I3031" s="22" t="str">
        <x:f>IF(G3031="","",IF(ISNUMBER(H3031),G3031,""))</x:f>
      </x:c>
      <x:c r="J3031" s="22" t="str">
        <x:f>IF(I3031="","",I3031*H3031)</x:f>
      </x:c>
      <x:c r="K3031" t="str">
        <x:f>IF(G3031="","MISSING OEWS",IF(ISNUMBER(H3031),"MATCHED","MISSING WHARTON"))</x:f>
        <x:v>MISSING OEWS</x:v>
      </x:c>
    </x:row>
    <x:row r="3032">
      <x:c r="A3032" t="str">
        <x:v>51</x:v>
      </x:c>
      <x:c r="B3032" t="str">
        <x:v>Information</x:v>
      </x:c>
      <x:c r="C3032" t="str">
        <x:v>23-2099</x:v>
      </x:c>
      <x:c r="D3032" t="str">
        <x:v>Legal Support Workers, All Other</x:v>
      </x:c>
      <x:c r="E3032" s="22" t="n">
        <x:v>1060</x:v>
      </x:c>
      <x:c r="F3032" s="22" t="n">
        <x:v>83860</x:v>
      </x:c>
      <x:c r="G3032" s="22" t="n">
        <x:f>IF(OR(E3032="",F3032=""),"",E3032*F3032)</x:f>
        <x:v>88891600</x:v>
      </x:c>
      <x:c r="H3032" s="36"/>
      <x:c r="I3032" s="22" t="str">
        <x:f>IF(G3032="","",IF(ISNUMBER(H3032),G3032,""))</x:f>
      </x:c>
      <x:c r="J3032" s="22" t="str">
        <x:f>IF(I3032="","",I3032*H3032)</x:f>
      </x:c>
      <x:c r="K3032" t="str">
        <x:f>IF(G3032="","MISSING OEWS",IF(ISNUMBER(H3032),"MATCHED","MISSING WHARTON"))</x:f>
        <x:v>MISSING WHARTON</x:v>
      </x:c>
    </x:row>
    <x:row r="3033">
      <x:c r="A3033" t="str">
        <x:v>51</x:v>
      </x:c>
      <x:c r="B3033" t="str">
        <x:v>Information</x:v>
      </x:c>
      <x:c r="C3033" t="str">
        <x:v>25-3011</x:v>
      </x:c>
      <x:c r="D3033" t="str">
        <x:v>Adult Basic Education, Adult Secondary Education, and English as a Second Language Instructors</x:v>
      </x:c>
      <x:c r="E3033" s="22" t="n">
        <x:v>240</x:v>
      </x:c>
      <x:c r="F3033" s="22" t="n">
        <x:v>88420</x:v>
      </x:c>
      <x:c r="G3033" s="22" t="n">
        <x:f>IF(OR(E3033="",F3033=""),"",E3033*F3033)</x:f>
        <x:v>21220800</x:v>
      </x:c>
      <x:c r="H3033" s="36" t="n">
        <x:v>0.3372</x:v>
      </x:c>
      <x:c r="I3033" s="22" t="n">
        <x:f>IF(G3033="","",IF(ISNUMBER(H3033),G3033,""))</x:f>
        <x:v>21220800</x:v>
      </x:c>
      <x:c r="J3033" s="22" t="n">
        <x:f>IF(I3033="","",I3033*H3033)</x:f>
        <x:v>7155653.76</x:v>
      </x:c>
      <x:c r="K3033" t="str">
        <x:f>IF(G3033="","MISSING OEWS",IF(ISNUMBER(H3033),"MATCHED","MISSING WHARTON"))</x:f>
        <x:v>MATCHED</x:v>
      </x:c>
    </x:row>
    <x:row r="3034">
      <x:c r="A3034" t="str">
        <x:v>51</x:v>
      </x:c>
      <x:c r="B3034" t="str">
        <x:v>Information</x:v>
      </x:c>
      <x:c r="C3034" t="str">
        <x:v>25-3041</x:v>
      </x:c>
      <x:c r="D3034" t="str">
        <x:v>Tutors</x:v>
      </x:c>
      <x:c r="E3034" s="22" t="n">
        <x:v>330</x:v>
      </x:c>
      <x:c r="F3034" s="22" t="n">
        <x:v>55660</x:v>
      </x:c>
      <x:c r="G3034" s="22" t="n">
        <x:f>IF(OR(E3034="",F3034=""),"",E3034*F3034)</x:f>
        <x:v>18367800</x:v>
      </x:c>
      <x:c r="H3034" s="36" t="n">
        <x:v>0.39740000000000003</x:v>
      </x:c>
      <x:c r="I3034" s="22" t="n">
        <x:f>IF(G3034="","",IF(ISNUMBER(H3034),G3034,""))</x:f>
        <x:v>18367800</x:v>
      </x:c>
      <x:c r="J3034" s="22" t="n">
        <x:f>IF(I3034="","",I3034*H3034)</x:f>
        <x:v>7299363.720000001</x:v>
      </x:c>
      <x:c r="K3034" t="str">
        <x:f>IF(G3034="","MISSING OEWS",IF(ISNUMBER(H3034),"MATCHED","MISSING WHARTON"))</x:f>
        <x:v>MATCHED</x:v>
      </x:c>
    </x:row>
    <x:row r="3035">
      <x:c r="A3035" t="str">
        <x:v>51</x:v>
      </x:c>
      <x:c r="B3035" t="str">
        <x:v>Information</x:v>
      </x:c>
      <x:c r="C3035" t="str">
        <x:v>25-3099</x:v>
      </x:c>
      <x:c r="D3035" t="str">
        <x:v>Teachers and Instructors, All Other</x:v>
      </x:c>
      <x:c r="E3035" s="22" t="n">
        <x:v>220</x:v>
      </x:c>
      <x:c r="F3035" s="22" t="n">
        <x:v>79350</x:v>
      </x:c>
      <x:c r="G3035" s="22" t="n">
        <x:f>IF(OR(E3035="",F3035=""),"",E3035*F3035)</x:f>
        <x:v>17457000</x:v>
      </x:c>
      <x:c r="H3035" s="36"/>
      <x:c r="I3035" s="22" t="str">
        <x:f>IF(G3035="","",IF(ISNUMBER(H3035),G3035,""))</x:f>
      </x:c>
      <x:c r="J3035" s="22" t="str">
        <x:f>IF(I3035="","",I3035*H3035)</x:f>
      </x:c>
      <x:c r="K3035" t="str">
        <x:f>IF(G3035="","MISSING OEWS",IF(ISNUMBER(H3035),"MATCHED","MISSING WHARTON"))</x:f>
        <x:v>MISSING WHARTON</x:v>
      </x:c>
    </x:row>
    <x:row r="3036">
      <x:c r="A3036" t="str">
        <x:v>51</x:v>
      </x:c>
      <x:c r="B3036" t="str">
        <x:v>Information</x:v>
      </x:c>
      <x:c r="C3036" t="str">
        <x:v>25-4011</x:v>
      </x:c>
      <x:c r="D3036" t="str">
        <x:v>Archivists</x:v>
      </x:c>
      <x:c r="E3036" s="22" t="n">
        <x:v>700</x:v>
      </x:c>
      <x:c r="F3036" s="22" t="n">
        <x:v>70610</x:v>
      </x:c>
      <x:c r="G3036" s="22" t="n">
        <x:f>IF(OR(E3036="",F3036=""),"",E3036*F3036)</x:f>
        <x:v>49427000</x:v>
      </x:c>
      <x:c r="H3036" s="36" t="n">
        <x:v>0.4154</x:v>
      </x:c>
      <x:c r="I3036" s="22" t="n">
        <x:f>IF(G3036="","",IF(ISNUMBER(H3036),G3036,""))</x:f>
        <x:v>49427000</x:v>
      </x:c>
      <x:c r="J3036" s="22" t="n">
        <x:f>IF(I3036="","",I3036*H3036)</x:f>
        <x:v>20531975.8</x:v>
      </x:c>
      <x:c r="K3036" t="str">
        <x:f>IF(G3036="","MISSING OEWS",IF(ISNUMBER(H3036),"MATCHED","MISSING WHARTON"))</x:f>
        <x:v>MATCHED</x:v>
      </x:c>
    </x:row>
    <x:row r="3037">
      <x:c r="A3037" t="str">
        <x:v>51</x:v>
      </x:c>
      <x:c r="B3037" t="str">
        <x:v>Information</x:v>
      </x:c>
      <x:c r="C3037" t="str">
        <x:v>25-4012</x:v>
      </x:c>
      <x:c r="D3037" t="str">
        <x:v>Curators</x:v>
      </x:c>
      <x:c r="E3037" s="22" t="n">
        <x:v>200</x:v>
      </x:c>
      <x:c r="F3037" s="22" t="n">
        <x:v>81260</x:v>
      </x:c>
      <x:c r="G3037" s="22" t="n">
        <x:f>IF(OR(E3037="",F3037=""),"",E3037*F3037)</x:f>
        <x:v>16252000</x:v>
      </x:c>
      <x:c r="H3037" s="36" t="n">
        <x:v>0.2833</x:v>
      </x:c>
      <x:c r="I3037" s="22" t="n">
        <x:f>IF(G3037="","",IF(ISNUMBER(H3037),G3037,""))</x:f>
        <x:v>16252000</x:v>
      </x:c>
      <x:c r="J3037" s="22" t="n">
        <x:f>IF(I3037="","",I3037*H3037)</x:f>
        <x:v>4604191.6</x:v>
      </x:c>
      <x:c r="K3037" t="str">
        <x:f>IF(G3037="","MISSING OEWS",IF(ISNUMBER(H3037),"MATCHED","MISSING WHARTON"))</x:f>
        <x:v>MATCHED</x:v>
      </x:c>
    </x:row>
    <x:row r="3038">
      <x:c r="A3038" t="str">
        <x:v>51</x:v>
      </x:c>
      <x:c r="B3038" t="str">
        <x:v>Information</x:v>
      </x:c>
      <x:c r="C3038" t="str">
        <x:v>25-4013</x:v>
      </x:c>
      <x:c r="D3038" t="str">
        <x:v>Museum Technicians and Conservators</x:v>
      </x:c>
      <x:c r="E3038" s="22" t="n">
        <x:v>120</x:v>
      </x:c>
      <x:c r="F3038" s="22" t="n">
        <x:v>67440</x:v>
      </x:c>
      <x:c r="G3038" s="22" t="n">
        <x:f>IF(OR(E3038="",F3038=""),"",E3038*F3038)</x:f>
        <x:v>8092800</x:v>
      </x:c>
      <x:c r="H3038" s="36" t="n">
        <x:v>0.1808</x:v>
      </x:c>
      <x:c r="I3038" s="22" t="n">
        <x:f>IF(G3038="","",IF(ISNUMBER(H3038),G3038,""))</x:f>
        <x:v>8092800</x:v>
      </x:c>
      <x:c r="J3038" s="22" t="n">
        <x:f>IF(I3038="","",I3038*H3038)</x:f>
        <x:v>1463178.24</x:v>
      </x:c>
      <x:c r="K3038" t="str">
        <x:f>IF(G3038="","MISSING OEWS",IF(ISNUMBER(H3038),"MATCHED","MISSING WHARTON"))</x:f>
        <x:v>MATCHED</x:v>
      </x:c>
    </x:row>
    <x:row r="3039">
      <x:c r="A3039" t="str">
        <x:v>51</x:v>
      </x:c>
      <x:c r="B3039" t="str">
        <x:v>Information</x:v>
      </x:c>
      <x:c r="C3039" t="str">
        <x:v>25-4022</x:v>
      </x:c>
      <x:c r="D3039" t="str">
        <x:v>Librarians and Media Collections Specialists</x:v>
      </x:c>
      <x:c r="E3039" s="22" t="n">
        <x:v>7430</x:v>
      </x:c>
      <x:c r="F3039" s="22" t="n">
        <x:v>64100</x:v>
      </x:c>
      <x:c r="G3039" s="22" t="n">
        <x:f>IF(OR(E3039="",F3039=""),"",E3039*F3039)</x:f>
        <x:v>476263000</x:v>
      </x:c>
      <x:c r="H3039" s="36" t="n">
        <x:v>0.4167</x:v>
      </x:c>
      <x:c r="I3039" s="22" t="n">
        <x:f>IF(G3039="","",IF(ISNUMBER(H3039),G3039,""))</x:f>
        <x:v>476263000</x:v>
      </x:c>
      <x:c r="J3039" s="22" t="n">
        <x:f>IF(I3039="","",I3039*H3039)</x:f>
        <x:v>198458792.1</x:v>
      </x:c>
      <x:c r="K3039" t="str">
        <x:f>IF(G3039="","MISSING OEWS",IF(ISNUMBER(H3039),"MATCHED","MISSING WHARTON"))</x:f>
        <x:v>MATCHED</x:v>
      </x:c>
    </x:row>
    <x:row r="3040">
      <x:c r="A3040" t="str">
        <x:v>51</x:v>
      </x:c>
      <x:c r="B3040" t="str">
        <x:v>Information</x:v>
      </x:c>
      <x:c r="C3040" t="str">
        <x:v>25-4031</x:v>
      </x:c>
      <x:c r="D3040" t="str">
        <x:v>Library Technicians</x:v>
      </x:c>
      <x:c r="E3040" s="22" t="n">
        <x:v>3850</x:v>
      </x:c>
      <x:c r="F3040" s="22" t="n">
        <x:v>47670</x:v>
      </x:c>
      <x:c r="G3040" s="22" t="n">
        <x:f>IF(OR(E3040="",F3040=""),"",E3040*F3040)</x:f>
        <x:v>183529500</x:v>
      </x:c>
      <x:c r="H3040" s="36" t="n">
        <x:v>0.6329</x:v>
      </x:c>
      <x:c r="I3040" s="22" t="n">
        <x:f>IF(G3040="","",IF(ISNUMBER(H3040),G3040,""))</x:f>
        <x:v>183529500</x:v>
      </x:c>
      <x:c r="J3040" s="22" t="n">
        <x:f>IF(I3040="","",I3040*H3040)</x:f>
        <x:v>116155820.55</x:v>
      </x:c>
      <x:c r="K3040" t="str">
        <x:f>IF(G3040="","MISSING OEWS",IF(ISNUMBER(H3040),"MATCHED","MISSING WHARTON"))</x:f>
        <x:v>MATCHED</x:v>
      </x:c>
    </x:row>
    <x:row r="3041">
      <x:c r="A3041" t="str">
        <x:v>51</x:v>
      </x:c>
      <x:c r="B3041" t="str">
        <x:v>Information</x:v>
      </x:c>
      <x:c r="C3041" t="str">
        <x:v>25-9031</x:v>
      </x:c>
      <x:c r="D3041" t="str">
        <x:v>Instructional Coordinators</x:v>
      </x:c>
      <x:c r="E3041" s="22" t="n">
        <x:v>2050</x:v>
      </x:c>
      <x:c r="F3041" s="22" t="n">
        <x:v>88090</x:v>
      </x:c>
      <x:c r="G3041" s="22" t="n">
        <x:f>IF(OR(E3041="",F3041=""),"",E3041*F3041)</x:f>
        <x:v>180584500</x:v>
      </x:c>
      <x:c r="H3041" s="36" t="n">
        <x:v>0.5783</x:v>
      </x:c>
      <x:c r="I3041" s="22" t="n">
        <x:f>IF(G3041="","",IF(ISNUMBER(H3041),G3041,""))</x:f>
        <x:v>180584500</x:v>
      </x:c>
      <x:c r="J3041" s="22" t="n">
        <x:f>IF(I3041="","",I3041*H3041)</x:f>
        <x:v>104432016.35000001</x:v>
      </x:c>
      <x:c r="K3041" t="str">
        <x:f>IF(G3041="","MISSING OEWS",IF(ISNUMBER(H3041),"MATCHED","MISSING WHARTON"))</x:f>
        <x:v>MATCHED</x:v>
      </x:c>
    </x:row>
    <x:row r="3042">
      <x:c r="A3042" t="str">
        <x:v>51</x:v>
      </x:c>
      <x:c r="B3042" t="str">
        <x:v>Information</x:v>
      </x:c>
      <x:c r="C3042" t="str">
        <x:v>25-9099</x:v>
      </x:c>
      <x:c r="D3042" t="str">
        <x:v>Educational Instruction and Library Workers, All Other</x:v>
      </x:c>
      <x:c r="E3042" s="22" t="n">
        <x:v>600</x:v>
      </x:c>
      <x:c r="F3042" s="22" t="n">
        <x:v>44000</x:v>
      </x:c>
      <x:c r="G3042" s="22" t="n">
        <x:f>IF(OR(E3042="",F3042=""),"",E3042*F3042)</x:f>
        <x:v>26400000</x:v>
      </x:c>
      <x:c r="H3042" s="36"/>
      <x:c r="I3042" s="22" t="str">
        <x:f>IF(G3042="","",IF(ISNUMBER(H3042),G3042,""))</x:f>
      </x:c>
      <x:c r="J3042" s="22" t="str">
        <x:f>IF(I3042="","",I3042*H3042)</x:f>
      </x:c>
      <x:c r="K3042" t="str">
        <x:f>IF(G3042="","MISSING OEWS",IF(ISNUMBER(H3042),"MATCHED","MISSING WHARTON"))</x:f>
        <x:v>MISSING WHARTON</x:v>
      </x:c>
    </x:row>
    <x:row r="3043">
      <x:c r="A3043" t="str">
        <x:v>51</x:v>
      </x:c>
      <x:c r="B3043" t="str">
        <x:v>Information</x:v>
      </x:c>
      <x:c r="C3043" t="str">
        <x:v>27-1011</x:v>
      </x:c>
      <x:c r="D3043" t="str">
        <x:v>Art Directors</x:v>
      </x:c>
      <x:c r="E3043" s="22" t="n">
        <x:v>8940</x:v>
      </x:c>
      <x:c r="F3043" s="22" t="n">
        <x:v>143720</x:v>
      </x:c>
      <x:c r="G3043" s="22" t="n">
        <x:f>IF(OR(E3043="",F3043=""),"",E3043*F3043)</x:f>
        <x:v>1284856800</x:v>
      </x:c>
      <x:c r="H3043" s="36" t="n">
        <x:v>0.3688</x:v>
      </x:c>
      <x:c r="I3043" s="22" t="n">
        <x:f>IF(G3043="","",IF(ISNUMBER(H3043),G3043,""))</x:f>
        <x:v>1284856800</x:v>
      </x:c>
      <x:c r="J3043" s="22" t="n">
        <x:f>IF(I3043="","",I3043*H3043)</x:f>
        <x:v>473855187.84000003</x:v>
      </x:c>
      <x:c r="K3043" t="str">
        <x:f>IF(G3043="","MISSING OEWS",IF(ISNUMBER(H3043),"MATCHED","MISSING WHARTON"))</x:f>
        <x:v>MATCHED</x:v>
      </x:c>
    </x:row>
    <x:row r="3044">
      <x:c r="A3044" t="str">
        <x:v>51</x:v>
      </x:c>
      <x:c r="B3044" t="str">
        <x:v>Information</x:v>
      </x:c>
      <x:c r="C3044" t="str">
        <x:v>27-1012</x:v>
      </x:c>
      <x:c r="D3044" t="str">
        <x:v>Craft Artists</x:v>
      </x:c>
      <x:c r="E3044" s="22" t="n">
        <x:v>160</x:v>
      </x:c>
      <x:c r="F3044" s="22" t="n">
        <x:v>100150</x:v>
      </x:c>
      <x:c r="G3044" s="22" t="n">
        <x:f>IF(OR(E3044="",F3044=""),"",E3044*F3044)</x:f>
        <x:v>16024000</x:v>
      </x:c>
      <x:c r="H3044" s="36" t="n">
        <x:v>0.22</x:v>
      </x:c>
      <x:c r="I3044" s="22" t="n">
        <x:f>IF(G3044="","",IF(ISNUMBER(H3044),G3044,""))</x:f>
        <x:v>16024000</x:v>
      </x:c>
      <x:c r="J3044" s="22" t="n">
        <x:f>IF(I3044="","",I3044*H3044)</x:f>
        <x:v>3525280</x:v>
      </x:c>
      <x:c r="K3044" t="str">
        <x:f>IF(G3044="","MISSING OEWS",IF(ISNUMBER(H3044),"MATCHED","MISSING WHARTON"))</x:f>
        <x:v>MATCHED</x:v>
      </x:c>
    </x:row>
    <x:row r="3045">
      <x:c r="A3045" t="str">
        <x:v>51</x:v>
      </x:c>
      <x:c r="B3045" t="str">
        <x:v>Information</x:v>
      </x:c>
      <x:c r="C3045" t="str">
        <x:v>27-1013</x:v>
      </x:c>
      <x:c r="D3045" t="str">
        <x:v>Fine Artists, Including Painters, Sculptors, and Illustrators</x:v>
      </x:c>
      <x:c r="E3045" s="22" t="n">
        <x:v>1600</x:v>
      </x:c>
      <x:c r="F3045" s="22" t="n">
        <x:v>146160</x:v>
      </x:c>
      <x:c r="G3045" s="22" t="n">
        <x:f>IF(OR(E3045="",F3045=""),"",E3045*F3045)</x:f>
        <x:v>233856000</x:v>
      </x:c>
      <x:c r="H3045" s="36" t="n">
        <x:v>0.2281</x:v>
      </x:c>
      <x:c r="I3045" s="22" t="n">
        <x:f>IF(G3045="","",IF(ISNUMBER(H3045),G3045,""))</x:f>
        <x:v>233856000</x:v>
      </x:c>
      <x:c r="J3045" s="22" t="n">
        <x:f>IF(I3045="","",I3045*H3045)</x:f>
        <x:v>53342553.6</x:v>
      </x:c>
      <x:c r="K3045" t="str">
        <x:f>IF(G3045="","MISSING OEWS",IF(ISNUMBER(H3045),"MATCHED","MISSING WHARTON"))</x:f>
        <x:v>MATCHED</x:v>
      </x:c>
    </x:row>
    <x:row r="3046">
      <x:c r="A3046" t="str">
        <x:v>51</x:v>
      </x:c>
      <x:c r="B3046" t="str">
        <x:v>Information</x:v>
      </x:c>
      <x:c r="C3046" t="str">
        <x:v>27-1014</x:v>
      </x:c>
      <x:c r="D3046" t="str">
        <x:v>Special Effects Artists and Animators</x:v>
      </x:c>
      <x:c r="E3046" s="22" t="n">
        <x:v>10720</x:v>
      </x:c>
      <x:c r="F3046" s="22" t="n">
        <x:v>122190</x:v>
      </x:c>
      <x:c r="G3046" s="22" t="n">
        <x:f>IF(OR(E3046="",F3046=""),"",E3046*F3046)</x:f>
        <x:v>1309876800</x:v>
      </x:c>
      <x:c r="H3046" s="36" t="n">
        <x:v>0.7071</x:v>
      </x:c>
      <x:c r="I3046" s="22" t="n">
        <x:f>IF(G3046="","",IF(ISNUMBER(H3046),G3046,""))</x:f>
        <x:v>1309876800</x:v>
      </x:c>
      <x:c r="J3046" s="22" t="n">
        <x:f>IF(I3046="","",I3046*H3046)</x:f>
        <x:v>926213885.28</x:v>
      </x:c>
      <x:c r="K3046" t="str">
        <x:f>IF(G3046="","MISSING OEWS",IF(ISNUMBER(H3046),"MATCHED","MISSING WHARTON"))</x:f>
        <x:v>MATCHED</x:v>
      </x:c>
    </x:row>
    <x:row r="3047">
      <x:c r="A3047" t="str">
        <x:v>51</x:v>
      </x:c>
      <x:c r="B3047" t="str">
        <x:v>Information</x:v>
      </x:c>
      <x:c r="C3047" t="str">
        <x:v>27-1019</x:v>
      </x:c>
      <x:c r="D3047" t="str">
        <x:v>Artists and Related Workers, All Other</x:v>
      </x:c>
      <x:c r="E3047" s="22" t="n">
        <x:v>250</x:v>
      </x:c>
      <x:c r="F3047" s="22" t="n">
        <x:v>87560</x:v>
      </x:c>
      <x:c r="G3047" s="22" t="n">
        <x:f>IF(OR(E3047="",F3047=""),"",E3047*F3047)</x:f>
        <x:v>21890000</x:v>
      </x:c>
      <x:c r="H3047" s="36"/>
      <x:c r="I3047" s="22" t="str">
        <x:f>IF(G3047="","",IF(ISNUMBER(H3047),G3047,""))</x:f>
      </x:c>
      <x:c r="J3047" s="22" t="str">
        <x:f>IF(I3047="","",I3047*H3047)</x:f>
      </x:c>
      <x:c r="K3047" t="str">
        <x:f>IF(G3047="","MISSING OEWS",IF(ISNUMBER(H3047),"MATCHED","MISSING WHARTON"))</x:f>
        <x:v>MISSING WHARTON</x:v>
      </x:c>
    </x:row>
    <x:row r="3048">
      <x:c r="A3048" t="str">
        <x:v>51</x:v>
      </x:c>
      <x:c r="B3048" t="str">
        <x:v>Information</x:v>
      </x:c>
      <x:c r="C3048" t="str">
        <x:v>27-1021</x:v>
      </x:c>
      <x:c r="D3048" t="str">
        <x:v>Commercial and Industrial Designers</x:v>
      </x:c>
      <x:c r="E3048" s="22" t="n">
        <x:v>660</x:v>
      </x:c>
      <x:c r="F3048" s="22" t="n">
        <x:v>93860</x:v>
      </x:c>
      <x:c r="G3048" s="22" t="n">
        <x:f>IF(OR(E3048="",F3048=""),"",E3048*F3048)</x:f>
        <x:v>61947600</x:v>
      </x:c>
      <x:c r="H3048" s="36" t="n">
        <x:v>0.3029</x:v>
      </x:c>
      <x:c r="I3048" s="22" t="n">
        <x:f>IF(G3048="","",IF(ISNUMBER(H3048),G3048,""))</x:f>
        <x:v>61947600</x:v>
      </x:c>
      <x:c r="J3048" s="22" t="n">
        <x:f>IF(I3048="","",I3048*H3048)</x:f>
        <x:v>18763928.04</x:v>
      </x:c>
      <x:c r="K3048" t="str">
        <x:f>IF(G3048="","MISSING OEWS",IF(ISNUMBER(H3048),"MATCHED","MISSING WHARTON"))</x:f>
        <x:v>MATCHED</x:v>
      </x:c>
    </x:row>
    <x:row r="3049">
      <x:c r="A3049" t="str">
        <x:v>51</x:v>
      </x:c>
      <x:c r="B3049" t="str">
        <x:v>Information</x:v>
      </x:c>
      <x:c r="C3049" t="str">
        <x:v>27-1022</x:v>
      </x:c>
      <x:c r="D3049" t="str">
        <x:v>Fashion Designers</x:v>
      </x:c>
      <x:c r="E3049" s="22" t="n">
        <x:v>1110</x:v>
      </x:c>
      <x:c r="F3049" s="22" t="n">
        <x:v>112510</x:v>
      </x:c>
      <x:c r="G3049" s="22" t="n">
        <x:f>IF(OR(E3049="",F3049=""),"",E3049*F3049)</x:f>
        <x:v>124886100</x:v>
      </x:c>
      <x:c r="H3049" s="36" t="n">
        <x:v>0.1875</x:v>
      </x:c>
      <x:c r="I3049" s="22" t="n">
        <x:f>IF(G3049="","",IF(ISNUMBER(H3049),G3049,""))</x:f>
        <x:v>124886100</x:v>
      </x:c>
      <x:c r="J3049" s="22" t="n">
        <x:f>IF(I3049="","",I3049*H3049)</x:f>
        <x:v>23416143.75</x:v>
      </x:c>
      <x:c r="K3049" t="str">
        <x:f>IF(G3049="","MISSING OEWS",IF(ISNUMBER(H3049),"MATCHED","MISSING WHARTON"))</x:f>
        <x:v>MATCHED</x:v>
      </x:c>
    </x:row>
    <x:row r="3050">
      <x:c r="A3050" t="str">
        <x:v>51</x:v>
      </x:c>
      <x:c r="B3050" t="str">
        <x:v>Information</x:v>
      </x:c>
      <x:c r="C3050" t="str">
        <x:v>27-1024</x:v>
      </x:c>
      <x:c r="D3050" t="str">
        <x:v>Graphic Designers</x:v>
      </x:c>
      <x:c r="E3050" s="22" t="n">
        <x:v>17690</x:v>
      </x:c>
      <x:c r="F3050" s="22" t="n">
        <x:v>71780</x:v>
      </x:c>
      <x:c r="G3050" s="22" t="n">
        <x:f>IF(OR(E3050="",F3050=""),"",E3050*F3050)</x:f>
        <x:v>1269788200</x:v>
      </x:c>
      <x:c r="H3050" s="36" t="n">
        <x:v>0.7375</x:v>
      </x:c>
      <x:c r="I3050" s="22" t="n">
        <x:f>IF(G3050="","",IF(ISNUMBER(H3050),G3050,""))</x:f>
        <x:v>1269788200</x:v>
      </x:c>
      <x:c r="J3050" s="22" t="n">
        <x:f>IF(I3050="","",I3050*H3050)</x:f>
        <x:v>936468797.5</x:v>
      </x:c>
      <x:c r="K3050" t="str">
        <x:f>IF(G3050="","MISSING OEWS",IF(ISNUMBER(H3050),"MATCHED","MISSING WHARTON"))</x:f>
        <x:v>MATCHED</x:v>
      </x:c>
    </x:row>
    <x:row r="3051">
      <x:c r="A3051" t="str">
        <x:v>51</x:v>
      </x:c>
      <x:c r="B3051" t="str">
        <x:v>Information</x:v>
      </x:c>
      <x:c r="C3051" t="str">
        <x:v>27-1026</x:v>
      </x:c>
      <x:c r="D3051" t="str">
        <x:v>Merchandise Displayers and Window Trimmers</x:v>
      </x:c>
      <x:c r="E3051" s="22" t="n">
        <x:v>310</x:v>
      </x:c>
      <x:c r="F3051" s="22" t="n">
        <x:v>64240</x:v>
      </x:c>
      <x:c r="G3051" s="22" t="n">
        <x:f>IF(OR(E3051="",F3051=""),"",E3051*F3051)</x:f>
        <x:v>19914400</x:v>
      </x:c>
      <x:c r="H3051" s="36" t="n">
        <x:v>0.038</x:v>
      </x:c>
      <x:c r="I3051" s="22" t="n">
        <x:f>IF(G3051="","",IF(ISNUMBER(H3051),G3051,""))</x:f>
        <x:v>19914400</x:v>
      </x:c>
      <x:c r="J3051" s="22" t="n">
        <x:f>IF(I3051="","",I3051*H3051)</x:f>
        <x:v>756747.2</x:v>
      </x:c>
      <x:c r="K3051" t="str">
        <x:f>IF(G3051="","MISSING OEWS",IF(ISNUMBER(H3051),"MATCHED","MISSING WHARTON"))</x:f>
        <x:v>MATCHED</x:v>
      </x:c>
    </x:row>
    <x:row r="3052">
      <x:c r="A3052" t="str">
        <x:v>51</x:v>
      </x:c>
      <x:c r="B3052" t="str">
        <x:v>Information</x:v>
      </x:c>
      <x:c r="C3052" t="str">
        <x:v>27-1027</x:v>
      </x:c>
      <x:c r="D3052" t="str">
        <x:v>Set and Exhibit Designers</x:v>
      </x:c>
      <x:c r="E3052" s="22" t="n">
        <x:v>3440</x:v>
      </x:c>
      <x:c r="F3052" s="22" t="n">
        <x:v>103870</x:v>
      </x:c>
      <x:c r="G3052" s="22" t="n">
        <x:f>IF(OR(E3052="",F3052=""),"",E3052*F3052)</x:f>
        <x:v>357312800</x:v>
      </x:c>
      <x:c r="H3052" s="36" t="n">
        <x:v>0.2167</x:v>
      </x:c>
      <x:c r="I3052" s="22" t="n">
        <x:f>IF(G3052="","",IF(ISNUMBER(H3052),G3052,""))</x:f>
        <x:v>357312800</x:v>
      </x:c>
      <x:c r="J3052" s="22" t="n">
        <x:f>IF(I3052="","",I3052*H3052)</x:f>
        <x:v>77429683.76</x:v>
      </x:c>
      <x:c r="K3052" t="str">
        <x:f>IF(G3052="","MISSING OEWS",IF(ISNUMBER(H3052),"MATCHED","MISSING WHARTON"))</x:f>
        <x:v>MATCHED</x:v>
      </x:c>
    </x:row>
    <x:row r="3053">
      <x:c r="A3053" t="str">
        <x:v>51</x:v>
      </x:c>
      <x:c r="B3053" t="str">
        <x:v>Information</x:v>
      </x:c>
      <x:c r="C3053" t="str">
        <x:v>27-1029</x:v>
      </x:c>
      <x:c r="D3053" t="str">
        <x:v>Designers, All Other</x:v>
      </x:c>
      <x:c r="E3053" s="22" t="n">
        <x:v>600</x:v>
      </x:c>
      <x:c r="F3053" s="22"/>
      <x:c r="G3053" s="22" t="str">
        <x:f>IF(OR(E3053="",F3053=""),"",E3053*F3053)</x:f>
      </x:c>
      <x:c r="H3053" s="36"/>
      <x:c r="I3053" s="22" t="str">
        <x:f>IF(G3053="","",IF(ISNUMBER(H3053),G3053,""))</x:f>
      </x:c>
      <x:c r="J3053" s="22" t="str">
        <x:f>IF(I3053="","",I3053*H3053)</x:f>
      </x:c>
      <x:c r="K3053" t="str">
        <x:f>IF(G3053="","MISSING OEWS",IF(ISNUMBER(H3053),"MATCHED","MISSING WHARTON"))</x:f>
        <x:v>MISSING OEWS</x:v>
      </x:c>
    </x:row>
    <x:row r="3054">
      <x:c r="A3054" t="str">
        <x:v>51</x:v>
      </x:c>
      <x:c r="B3054" t="str">
        <x:v>Information</x:v>
      </x:c>
      <x:c r="C3054" t="str">
        <x:v>27-2011</x:v>
      </x:c>
      <x:c r="D3054" t="str">
        <x:v>Actors</x:v>
      </x:c>
      <x:c r="E3054" s="22" t="n">
        <x:v>19630</x:v>
      </x:c>
      <x:c r="F3054" s="22"/>
      <x:c r="G3054" s="22" t="str">
        <x:f>IF(OR(E3054="",F3054=""),"",E3054*F3054)</x:f>
      </x:c>
      <x:c r="H3054" s="36" t="n">
        <x:v>0.1</x:v>
      </x:c>
      <x:c r="I3054" s="22" t="str">
        <x:f>IF(G3054="","",IF(ISNUMBER(H3054),G3054,""))</x:f>
      </x:c>
      <x:c r="J3054" s="22" t="str">
        <x:f>IF(I3054="","",I3054*H3054)</x:f>
      </x:c>
      <x:c r="K3054" t="str">
        <x:f>IF(G3054="","MISSING OEWS",IF(ISNUMBER(H3054),"MATCHED","MISSING WHARTON"))</x:f>
        <x:v>MISSING OEWS</x:v>
      </x:c>
    </x:row>
    <x:row r="3055">
      <x:c r="A3055" t="str">
        <x:v>51</x:v>
      </x:c>
      <x:c r="B3055" t="str">
        <x:v>Information</x:v>
      </x:c>
      <x:c r="C3055" t="str">
        <x:v>27-2012</x:v>
      </x:c>
      <x:c r="D3055" t="str">
        <x:v>Producers and Directors</x:v>
      </x:c>
      <x:c r="E3055" s="22" t="n">
        <x:v>87630</x:v>
      </x:c>
      <x:c r="F3055" s="22" t="n">
        <x:v>117160</x:v>
      </x:c>
      <x:c r="G3055" s="22" t="n">
        <x:f>IF(OR(E3055="",F3055=""),"",E3055*F3055)</x:f>
        <x:v>10266730800</x:v>
      </x:c>
      <x:c r="H3055" s="36" t="n">
        <x:v>0.34630000000000005</x:v>
      </x:c>
      <x:c r="I3055" s="22" t="n">
        <x:f>IF(G3055="","",IF(ISNUMBER(H3055),G3055,""))</x:f>
        <x:v>10266730800</x:v>
      </x:c>
      <x:c r="J3055" s="22" t="n">
        <x:f>IF(I3055="","",I3055*H3055)</x:f>
        <x:v>3555368876.0400004</x:v>
      </x:c>
      <x:c r="K3055" t="str">
        <x:f>IF(G3055="","MISSING OEWS",IF(ISNUMBER(H3055),"MATCHED","MISSING WHARTON"))</x:f>
        <x:v>MATCHED</x:v>
      </x:c>
    </x:row>
    <x:row r="3056">
      <x:c r="A3056" t="str">
        <x:v>51</x:v>
      </x:c>
      <x:c r="B3056" t="str">
        <x:v>Information</x:v>
      </x:c>
      <x:c r="C3056" t="str">
        <x:v>27-2022</x:v>
      </x:c>
      <x:c r="D3056" t="str">
        <x:v>Coaches and Scouts</x:v>
      </x:c>
      <x:c r="E3056" s="22"/>
      <x:c r="F3056" s="22" t="n">
        <x:v>104670</x:v>
      </x:c>
      <x:c r="G3056" s="22" t="str">
        <x:f>IF(OR(E3056="",F3056=""),"",E3056*F3056)</x:f>
      </x:c>
      <x:c r="H3056" s="36" t="n">
        <x:v>0.2018</x:v>
      </x:c>
      <x:c r="I3056" s="22" t="str">
        <x:f>IF(G3056="","",IF(ISNUMBER(H3056),G3056,""))</x:f>
      </x:c>
      <x:c r="J3056" s="22" t="str">
        <x:f>IF(I3056="","",I3056*H3056)</x:f>
      </x:c>
      <x:c r="K3056" t="str">
        <x:f>IF(G3056="","MISSING OEWS",IF(ISNUMBER(H3056),"MATCHED","MISSING WHARTON"))</x:f>
        <x:v>MISSING OEWS</x:v>
      </x:c>
    </x:row>
    <x:row r="3057">
      <x:c r="A3057" t="str">
        <x:v>51</x:v>
      </x:c>
      <x:c r="B3057" t="str">
        <x:v>Information</x:v>
      </x:c>
      <x:c r="C3057" t="str">
        <x:v>27-2031</x:v>
      </x:c>
      <x:c r="D3057" t="str">
        <x:v>Dancers</x:v>
      </x:c>
      <x:c r="E3057" s="22" t="n">
        <x:v>110</x:v>
      </x:c>
      <x:c r="F3057" s="22"/>
      <x:c r="G3057" s="22" t="str">
        <x:f>IF(OR(E3057="",F3057=""),"",E3057*F3057)</x:f>
      </x:c>
      <x:c r="H3057" s="36" t="n">
        <x:v>0</x:v>
      </x:c>
      <x:c r="I3057" s="22" t="str">
        <x:f>IF(G3057="","",IF(ISNUMBER(H3057),G3057,""))</x:f>
      </x:c>
      <x:c r="J3057" s="22" t="str">
        <x:f>IF(I3057="","",I3057*H3057)</x:f>
      </x:c>
      <x:c r="K3057" t="str">
        <x:f>IF(G3057="","MISSING OEWS",IF(ISNUMBER(H3057),"MATCHED","MISSING WHARTON"))</x:f>
        <x:v>MISSING OEWS</x:v>
      </x:c>
    </x:row>
    <x:row r="3058">
      <x:c r="A3058" t="str">
        <x:v>51</x:v>
      </x:c>
      <x:c r="B3058" t="str">
        <x:v>Information</x:v>
      </x:c>
      <x:c r="C3058" t="str">
        <x:v>27-2041</x:v>
      </x:c>
      <x:c r="D3058" t="str">
        <x:v>Music Directors and Composers</x:v>
      </x:c>
      <x:c r="E3058" s="22" t="n">
        <x:v>950</x:v>
      </x:c>
      <x:c r="F3058" s="22"/>
      <x:c r="G3058" s="22" t="str">
        <x:f>IF(OR(E3058="",F3058=""),"",E3058*F3058)</x:f>
      </x:c>
      <x:c r="H3058" s="36" t="n">
        <x:v>0.5433</x:v>
      </x:c>
      <x:c r="I3058" s="22" t="str">
        <x:f>IF(G3058="","",IF(ISNUMBER(H3058),G3058,""))</x:f>
      </x:c>
      <x:c r="J3058" s="22" t="str">
        <x:f>IF(I3058="","",I3058*H3058)</x:f>
      </x:c>
      <x:c r="K3058" t="str">
        <x:f>IF(G3058="","MISSING OEWS",IF(ISNUMBER(H3058),"MATCHED","MISSING WHARTON"))</x:f>
        <x:v>MISSING OEWS</x:v>
      </x:c>
    </x:row>
    <x:row r="3059">
      <x:c r="A3059" t="str">
        <x:v>51</x:v>
      </x:c>
      <x:c r="B3059" t="str">
        <x:v>Information</x:v>
      </x:c>
      <x:c r="C3059" t="str">
        <x:v>27-2042</x:v>
      </x:c>
      <x:c r="D3059" t="str">
        <x:v>Musicians and Singers</x:v>
      </x:c>
      <x:c r="E3059" s="22" t="n">
        <x:v>360</x:v>
      </x:c>
      <x:c r="F3059" s="22"/>
      <x:c r="G3059" s="22" t="str">
        <x:f>IF(OR(E3059="",F3059=""),"",E3059*F3059)</x:f>
      </x:c>
      <x:c r="H3059" s="36" t="n">
        <x:v>0.17329999999999998</x:v>
      </x:c>
      <x:c r="I3059" s="22" t="str">
        <x:f>IF(G3059="","",IF(ISNUMBER(H3059),G3059,""))</x:f>
      </x:c>
      <x:c r="J3059" s="22" t="str">
        <x:f>IF(I3059="","",I3059*H3059)</x:f>
      </x:c>
      <x:c r="K3059" t="str">
        <x:f>IF(G3059="","MISSING OEWS",IF(ISNUMBER(H3059),"MATCHED","MISSING WHARTON"))</x:f>
        <x:v>MISSING OEWS</x:v>
      </x:c>
    </x:row>
    <x:row r="3060">
      <x:c r="A3060" t="str">
        <x:v>51</x:v>
      </x:c>
      <x:c r="B3060" t="str">
        <x:v>Information</x:v>
      </x:c>
      <x:c r="C3060" t="str">
        <x:v>27-2091</x:v>
      </x:c>
      <x:c r="D3060" t="str">
        <x:v>Disc Jockeys, Except Radio</x:v>
      </x:c>
      <x:c r="E3060" s="22" t="n">
        <x:v>190</x:v>
      </x:c>
      <x:c r="F3060" s="22"/>
      <x:c r="G3060" s="22" t="str">
        <x:f>IF(OR(E3060="",F3060=""),"",E3060*F3060)</x:f>
      </x:c>
      <x:c r="H3060" s="36" t="n">
        <x:v>0.4868</x:v>
      </x:c>
      <x:c r="I3060" s="22" t="str">
        <x:f>IF(G3060="","",IF(ISNUMBER(H3060),G3060,""))</x:f>
      </x:c>
      <x:c r="J3060" s="22" t="str">
        <x:f>IF(I3060="","",I3060*H3060)</x:f>
      </x:c>
      <x:c r="K3060" t="str">
        <x:f>IF(G3060="","MISSING OEWS",IF(ISNUMBER(H3060),"MATCHED","MISSING WHARTON"))</x:f>
        <x:v>MISSING OEWS</x:v>
      </x:c>
    </x:row>
    <x:row r="3061">
      <x:c r="A3061" t="str">
        <x:v>51</x:v>
      </x:c>
      <x:c r="B3061" t="str">
        <x:v>Information</x:v>
      </x:c>
      <x:c r="C3061" t="str">
        <x:v>27-2099</x:v>
      </x:c>
      <x:c r="D3061" t="str">
        <x:v>Entertainers and Performers, Sports and Related Workers, All Other</x:v>
      </x:c>
      <x:c r="E3061" s="22" t="n">
        <x:v>1330</x:v>
      </x:c>
      <x:c r="F3061" s="22"/>
      <x:c r="G3061" s="22" t="str">
        <x:f>IF(OR(E3061="",F3061=""),"",E3061*F3061)</x:f>
      </x:c>
      <x:c r="H3061" s="36"/>
      <x:c r="I3061" s="22" t="str">
        <x:f>IF(G3061="","",IF(ISNUMBER(H3061),G3061,""))</x:f>
      </x:c>
      <x:c r="J3061" s="22" t="str">
        <x:f>IF(I3061="","",I3061*H3061)</x:f>
      </x:c>
      <x:c r="K3061" t="str">
        <x:f>IF(G3061="","MISSING OEWS",IF(ISNUMBER(H3061),"MATCHED","MISSING WHARTON"))</x:f>
        <x:v>MISSING OEWS</x:v>
      </x:c>
    </x:row>
    <x:row r="3062">
      <x:c r="A3062" t="str">
        <x:v>51</x:v>
      </x:c>
      <x:c r="B3062" t="str">
        <x:v>Information</x:v>
      </x:c>
      <x:c r="C3062" t="str">
        <x:v>27-3011</x:v>
      </x:c>
      <x:c r="D3062" t="str">
        <x:v>Broadcast Announcers and Radio Disc Jockeys</x:v>
      </x:c>
      <x:c r="E3062" s="22" t="n">
        <x:v>17710</x:v>
      </x:c>
      <x:c r="F3062" s="22"/>
      <x:c r="G3062" s="22" t="str">
        <x:f>IF(OR(E3062="",F3062=""),"",E3062*F3062)</x:f>
      </x:c>
      <x:c r="H3062" s="36" t="n">
        <x:v>0.7021</x:v>
      </x:c>
      <x:c r="I3062" s="22" t="str">
        <x:f>IF(G3062="","",IF(ISNUMBER(H3062),G3062,""))</x:f>
      </x:c>
      <x:c r="J3062" s="22" t="str">
        <x:f>IF(I3062="","",I3062*H3062)</x:f>
      </x:c>
      <x:c r="K3062" t="str">
        <x:f>IF(G3062="","MISSING OEWS",IF(ISNUMBER(H3062),"MATCHED","MISSING WHARTON"))</x:f>
        <x:v>MISSING OEWS</x:v>
      </x:c>
    </x:row>
    <x:row r="3063">
      <x:c r="A3063" t="str">
        <x:v>51</x:v>
      </x:c>
      <x:c r="B3063" t="str">
        <x:v>Information</x:v>
      </x:c>
      <x:c r="C3063" t="str">
        <x:v>27-3023</x:v>
      </x:c>
      <x:c r="D3063" t="str">
        <x:v>News Analysts, Reporters, and Journalists</x:v>
      </x:c>
      <x:c r="E3063" s="22" t="n">
        <x:v>37120</x:v>
      </x:c>
      <x:c r="F3063" s="22" t="n">
        <x:v>103340</x:v>
      </x:c>
      <x:c r="G3063" s="22" t="n">
        <x:f>IF(OR(E3063="",F3063=""),"",E3063*F3063)</x:f>
        <x:v>3835980800</x:v>
      </x:c>
      <x:c r="H3063" s="36" t="n">
        <x:v>0.71</x:v>
      </x:c>
      <x:c r="I3063" s="22" t="n">
        <x:f>IF(G3063="","",IF(ISNUMBER(H3063),G3063,""))</x:f>
        <x:v>3835980800</x:v>
      </x:c>
      <x:c r="J3063" s="22" t="n">
        <x:f>IF(I3063="","",I3063*H3063)</x:f>
        <x:v>2723546368</x:v>
      </x:c>
      <x:c r="K3063" t="str">
        <x:f>IF(G3063="","MISSING OEWS",IF(ISNUMBER(H3063),"MATCHED","MISSING WHARTON"))</x:f>
        <x:v>MATCHED</x:v>
      </x:c>
    </x:row>
    <x:row r="3064">
      <x:c r="A3064" t="str">
        <x:v>51</x:v>
      </x:c>
      <x:c r="B3064" t="str">
        <x:v>Information</x:v>
      </x:c>
      <x:c r="C3064" t="str">
        <x:v>27-3031</x:v>
      </x:c>
      <x:c r="D3064" t="str">
        <x:v>Public Relations Specialists</x:v>
      </x:c>
      <x:c r="E3064" s="22" t="n">
        <x:v>13200</x:v>
      </x:c>
      <x:c r="F3064" s="22" t="n">
        <x:v>95170</x:v>
      </x:c>
      <x:c r="G3064" s="22" t="n">
        <x:f>IF(OR(E3064="",F3064=""),"",E3064*F3064)</x:f>
        <x:v>1256244000</x:v>
      </x:c>
      <x:c r="H3064" s="36" t="n">
        <x:v>0.575</x:v>
      </x:c>
      <x:c r="I3064" s="22" t="n">
        <x:f>IF(G3064="","",IF(ISNUMBER(H3064),G3064,""))</x:f>
        <x:v>1256244000</x:v>
      </x:c>
      <x:c r="J3064" s="22" t="n">
        <x:f>IF(I3064="","",I3064*H3064)</x:f>
        <x:v>722340300</x:v>
      </x:c>
      <x:c r="K3064" t="str">
        <x:f>IF(G3064="","MISSING OEWS",IF(ISNUMBER(H3064),"MATCHED","MISSING WHARTON"))</x:f>
        <x:v>MATCHED</x:v>
      </x:c>
    </x:row>
    <x:row r="3065">
      <x:c r="A3065" t="str">
        <x:v>51</x:v>
      </x:c>
      <x:c r="B3065" t="str">
        <x:v>Information</x:v>
      </x:c>
      <x:c r="C3065" t="str">
        <x:v>27-3041</x:v>
      </x:c>
      <x:c r="D3065" t="str">
        <x:v>Editors</x:v>
      </x:c>
      <x:c r="E3065" s="22" t="n">
        <x:v>53620</x:v>
      </x:c>
      <x:c r="F3065" s="22" t="n">
        <x:v>92930</x:v>
      </x:c>
      <x:c r="G3065" s="22" t="n">
        <x:f>IF(OR(E3065="",F3065=""),"",E3065*F3065)</x:f>
        <x:v>4982906600</x:v>
      </x:c>
      <x:c r="H3065" s="36" t="n">
        <x:v>0.6643000000000001</x:v>
      </x:c>
      <x:c r="I3065" s="22" t="n">
        <x:f>IF(G3065="","",IF(ISNUMBER(H3065),G3065,""))</x:f>
        <x:v>4982906600</x:v>
      </x:c>
      <x:c r="J3065" s="22" t="n">
        <x:f>IF(I3065="","",I3065*H3065)</x:f>
        <x:v>3310144854.3800006</x:v>
      </x:c>
      <x:c r="K3065" t="str">
        <x:f>IF(G3065="","MISSING OEWS",IF(ISNUMBER(H3065),"MATCHED","MISSING WHARTON"))</x:f>
        <x:v>MATCHED</x:v>
      </x:c>
    </x:row>
    <x:row r="3066">
      <x:c r="A3066" t="str">
        <x:v>51</x:v>
      </x:c>
      <x:c r="B3066" t="str">
        <x:v>Information</x:v>
      </x:c>
      <x:c r="C3066" t="str">
        <x:v>27-3042</x:v>
      </x:c>
      <x:c r="D3066" t="str">
        <x:v>Technical Writers</x:v>
      </x:c>
      <x:c r="E3066" s="22" t="n">
        <x:v>5910</x:v>
      </x:c>
      <x:c r="F3066" s="22" t="n">
        <x:v>99950</x:v>
      </x:c>
      <x:c r="G3066" s="22" t="n">
        <x:f>IF(OR(E3066="",F3066=""),"",E3066*F3066)</x:f>
        <x:v>590704500</x:v>
      </x:c>
      <x:c r="H3066" s="36" t="n">
        <x:v>0.71</x:v>
      </x:c>
      <x:c r="I3066" s="22" t="n">
        <x:f>IF(G3066="","",IF(ISNUMBER(H3066),G3066,""))</x:f>
        <x:v>590704500</x:v>
      </x:c>
      <x:c r="J3066" s="22" t="n">
        <x:f>IF(I3066="","",I3066*H3066)</x:f>
        <x:v>419400195</x:v>
      </x:c>
      <x:c r="K3066" t="str">
        <x:f>IF(G3066="","MISSING OEWS",IF(ISNUMBER(H3066),"MATCHED","MISSING WHARTON"))</x:f>
        <x:v>MATCHED</x:v>
      </x:c>
    </x:row>
    <x:row r="3067">
      <x:c r="A3067" t="str">
        <x:v>51</x:v>
      </x:c>
      <x:c r="B3067" t="str">
        <x:v>Information</x:v>
      </x:c>
      <x:c r="C3067" t="str">
        <x:v>27-3043</x:v>
      </x:c>
      <x:c r="D3067" t="str">
        <x:v>Writers and Authors</x:v>
      </x:c>
      <x:c r="E3067" s="22" t="n">
        <x:v>11730</x:v>
      </x:c>
      <x:c r="F3067" s="22" t="n">
        <x:v>88170</x:v>
      </x:c>
      <x:c r="G3067" s="22" t="n">
        <x:f>IF(OR(E3067="",F3067=""),"",E3067*F3067)</x:f>
        <x:v>1034234100</x:v>
      </x:c>
      <x:c r="H3067" s="36" t="n">
        <x:v>0.7744</x:v>
      </x:c>
      <x:c r="I3067" s="22" t="n">
        <x:f>IF(G3067="","",IF(ISNUMBER(H3067),G3067,""))</x:f>
        <x:v>1034234100</x:v>
      </x:c>
      <x:c r="J3067" s="22" t="n">
        <x:f>IF(I3067="","",I3067*H3067)</x:f>
        <x:v>800910887.04</x:v>
      </x:c>
      <x:c r="K3067" t="str">
        <x:f>IF(G3067="","MISSING OEWS",IF(ISNUMBER(H3067),"MATCHED","MISSING WHARTON"))</x:f>
        <x:v>MATCHED</x:v>
      </x:c>
    </x:row>
    <x:row r="3068">
      <x:c r="A3068" t="str">
        <x:v>51</x:v>
      </x:c>
      <x:c r="B3068" t="str">
        <x:v>Information</x:v>
      </x:c>
      <x:c r="C3068" t="str">
        <x:v>27-3091</x:v>
      </x:c>
      <x:c r="D3068" t="str">
        <x:v>Interpreters and Translators</x:v>
      </x:c>
      <x:c r="E3068" s="22" t="n">
        <x:v>960</x:v>
      </x:c>
      <x:c r="F3068" s="22" t="n">
        <x:v>75670</x:v>
      </x:c>
      <x:c r="G3068" s="22" t="n">
        <x:f>IF(OR(E3068="",F3068=""),"",E3068*F3068)</x:f>
        <x:v>72643200</x:v>
      </x:c>
      <x:c r="H3068" s="36" t="n">
        <x:v>0.6294</x:v>
      </x:c>
      <x:c r="I3068" s="22" t="n">
        <x:f>IF(G3068="","",IF(ISNUMBER(H3068),G3068,""))</x:f>
        <x:v>72643200</x:v>
      </x:c>
      <x:c r="J3068" s="22" t="n">
        <x:f>IF(I3068="","",I3068*H3068)</x:f>
        <x:v>45721630.08</x:v>
      </x:c>
      <x:c r="K3068" t="str">
        <x:f>IF(G3068="","MISSING OEWS",IF(ISNUMBER(H3068),"MATCHED","MISSING WHARTON"))</x:f>
        <x:v>MATCHED</x:v>
      </x:c>
    </x:row>
    <x:row r="3069">
      <x:c r="A3069" t="str">
        <x:v>51</x:v>
      </x:c>
      <x:c r="B3069" t="str">
        <x:v>Information</x:v>
      </x:c>
      <x:c r="C3069" t="str">
        <x:v>27-3092</x:v>
      </x:c>
      <x:c r="D3069" t="str">
        <x:v>Court Reporters and Simultaneous Captioners</x:v>
      </x:c>
      <x:c r="E3069" s="22" t="n">
        <x:v>260</x:v>
      </x:c>
      <x:c r="F3069" s="22"/>
      <x:c r="G3069" s="22" t="str">
        <x:f>IF(OR(E3069="",F3069=""),"",E3069*F3069)</x:f>
      </x:c>
      <x:c r="H3069" s="36" t="n">
        <x:v>0.8143</x:v>
      </x:c>
      <x:c r="I3069" s="22" t="str">
        <x:f>IF(G3069="","",IF(ISNUMBER(H3069),G3069,""))</x:f>
      </x:c>
      <x:c r="J3069" s="22" t="str">
        <x:f>IF(I3069="","",I3069*H3069)</x:f>
      </x:c>
      <x:c r="K3069" t="str">
        <x:f>IF(G3069="","MISSING OEWS",IF(ISNUMBER(H3069),"MATCHED","MISSING WHARTON"))</x:f>
        <x:v>MISSING OEWS</x:v>
      </x:c>
    </x:row>
    <x:row r="3070">
      <x:c r="A3070" t="str">
        <x:v>51</x:v>
      </x:c>
      <x:c r="B3070" t="str">
        <x:v>Information</x:v>
      </x:c>
      <x:c r="C3070" t="str">
        <x:v>27-3099</x:v>
      </x:c>
      <x:c r="D3070" t="str">
        <x:v>Media and Communication Workers, All Other</x:v>
      </x:c>
      <x:c r="E3070" s="22" t="n">
        <x:v>11010</x:v>
      </x:c>
      <x:c r="F3070" s="22" t="n">
        <x:v>94920</x:v>
      </x:c>
      <x:c r="G3070" s="22" t="n">
        <x:f>IF(OR(E3070="",F3070=""),"",E3070*F3070)</x:f>
        <x:v>1045069200</x:v>
      </x:c>
      <x:c r="H3070" s="36"/>
      <x:c r="I3070" s="22" t="str">
        <x:f>IF(G3070="","",IF(ISNUMBER(H3070),G3070,""))</x:f>
      </x:c>
      <x:c r="J3070" s="22" t="str">
        <x:f>IF(I3070="","",I3070*H3070)</x:f>
      </x:c>
      <x:c r="K3070" t="str">
        <x:f>IF(G3070="","MISSING OEWS",IF(ISNUMBER(H3070),"MATCHED","MISSING WHARTON"))</x:f>
        <x:v>MISSING WHARTON</x:v>
      </x:c>
    </x:row>
    <x:row r="3071">
      <x:c r="A3071" t="str">
        <x:v>51</x:v>
      </x:c>
      <x:c r="B3071" t="str">
        <x:v>Information</x:v>
      </x:c>
      <x:c r="C3071" t="str">
        <x:v>27-4011</x:v>
      </x:c>
      <x:c r="D3071" t="str">
        <x:v>Audio and Video Technicians</x:v>
      </x:c>
      <x:c r="E3071" s="22" t="n">
        <x:v>13320</x:v>
      </x:c>
      <x:c r="F3071" s="22" t="n">
        <x:v>72130</x:v>
      </x:c>
      <x:c r="G3071" s="22" t="n">
        <x:f>IF(OR(E3071="",F3071=""),"",E3071*F3071)</x:f>
        <x:v>960771600</x:v>
      </x:c>
      <x:c r="H3071" s="36" t="n">
        <x:v>0.5483</x:v>
      </x:c>
      <x:c r="I3071" s="22" t="n">
        <x:f>IF(G3071="","",IF(ISNUMBER(H3071),G3071,""))</x:f>
        <x:v>960771600</x:v>
      </x:c>
      <x:c r="J3071" s="22" t="n">
        <x:f>IF(I3071="","",I3071*H3071)</x:f>
        <x:v>526791068.28000003</x:v>
      </x:c>
      <x:c r="K3071" t="str">
        <x:f>IF(G3071="","MISSING OEWS",IF(ISNUMBER(H3071),"MATCHED","MISSING WHARTON"))</x:f>
        <x:v>MATCHED</x:v>
      </x:c>
    </x:row>
    <x:row r="3072">
      <x:c r="A3072" t="str">
        <x:v>51</x:v>
      </x:c>
      <x:c r="B3072" t="str">
        <x:v>Information</x:v>
      </x:c>
      <x:c r="C3072" t="str">
        <x:v>27-4012</x:v>
      </x:c>
      <x:c r="D3072" t="str">
        <x:v>Broadcast Technicians</x:v>
      </x:c>
      <x:c r="E3072" s="22" t="n">
        <x:v>17150</x:v>
      </x:c>
      <x:c r="F3072" s="22" t="n">
        <x:v>66780</x:v>
      </x:c>
      <x:c r="G3072" s="22" t="n">
        <x:f>IF(OR(E3072="",F3072=""),"",E3072*F3072)</x:f>
        <x:v>1145277000</x:v>
      </x:c>
      <x:c r="H3072" s="36" t="n">
        <x:v>0.6138</x:v>
      </x:c>
      <x:c r="I3072" s="22" t="n">
        <x:f>IF(G3072="","",IF(ISNUMBER(H3072),G3072,""))</x:f>
        <x:v>1145277000</x:v>
      </x:c>
      <x:c r="J3072" s="22" t="n">
        <x:f>IF(I3072="","",I3072*H3072)</x:f>
        <x:v>702971022.6</x:v>
      </x:c>
      <x:c r="K3072" t="str">
        <x:f>IF(G3072="","MISSING OEWS",IF(ISNUMBER(H3072),"MATCHED","MISSING WHARTON"))</x:f>
        <x:v>MATCHED</x:v>
      </x:c>
    </x:row>
    <x:row r="3073">
      <x:c r="A3073" t="str">
        <x:v>51</x:v>
      </x:c>
      <x:c r="B3073" t="str">
        <x:v>Information</x:v>
      </x:c>
      <x:c r="C3073" t="str">
        <x:v>27-4014</x:v>
      </x:c>
      <x:c r="D3073" t="str">
        <x:v>Sound Engineering Technicians</x:v>
      </x:c>
      <x:c r="E3073" s="22" t="n">
        <x:v>6870</x:v>
      </x:c>
      <x:c r="F3073" s="22" t="n">
        <x:v>84600</x:v>
      </x:c>
      <x:c r="G3073" s="22" t="n">
        <x:f>IF(OR(E3073="",F3073=""),"",E3073*F3073)</x:f>
        <x:v>581202000</x:v>
      </x:c>
      <x:c r="H3073" s="36" t="n">
        <x:v>0.5607</x:v>
      </x:c>
      <x:c r="I3073" s="22" t="n">
        <x:f>IF(G3073="","",IF(ISNUMBER(H3073),G3073,""))</x:f>
        <x:v>581202000</x:v>
      </x:c>
      <x:c r="J3073" s="22" t="n">
        <x:f>IF(I3073="","",I3073*H3073)</x:f>
        <x:v>325879961.4</x:v>
      </x:c>
      <x:c r="K3073" t="str">
        <x:f>IF(G3073="","MISSING OEWS",IF(ISNUMBER(H3073),"MATCHED","MISSING WHARTON"))</x:f>
        <x:v>MATCHED</x:v>
      </x:c>
    </x:row>
    <x:row r="3074">
      <x:c r="A3074" t="str">
        <x:v>51</x:v>
      </x:c>
      <x:c r="B3074" t="str">
        <x:v>Information</x:v>
      </x:c>
      <x:c r="C3074" t="str">
        <x:v>27-4015</x:v>
      </x:c>
      <x:c r="D3074" t="str">
        <x:v>Lighting Technicians</x:v>
      </x:c>
      <x:c r="E3074" s="22" t="n">
        <x:v>2200</x:v>
      </x:c>
      <x:c r="F3074" s="22" t="n">
        <x:v>113260</x:v>
      </x:c>
      <x:c r="G3074" s="22" t="n">
        <x:f>IF(OR(E3074="",F3074=""),"",E3074*F3074)</x:f>
        <x:v>249172000</x:v>
      </x:c>
      <x:c r="H3074" s="36" t="n">
        <x:v>0.0594</x:v>
      </x:c>
      <x:c r="I3074" s="22" t="n">
        <x:f>IF(G3074="","",IF(ISNUMBER(H3074),G3074,""))</x:f>
        <x:v>249172000</x:v>
      </x:c>
      <x:c r="J3074" s="22" t="n">
        <x:f>IF(I3074="","",I3074*H3074)</x:f>
        <x:v>14800816.8</x:v>
      </x:c>
      <x:c r="K3074" t="str">
        <x:f>IF(G3074="","MISSING OEWS",IF(ISNUMBER(H3074),"MATCHED","MISSING WHARTON"))</x:f>
        <x:v>MATCHED</x:v>
      </x:c>
    </x:row>
    <x:row r="3075">
      <x:c r="A3075" t="str">
        <x:v>51</x:v>
      </x:c>
      <x:c r="B3075" t="str">
        <x:v>Information</x:v>
      </x:c>
      <x:c r="C3075" t="str">
        <x:v>27-4021</x:v>
      </x:c>
      <x:c r="D3075" t="str">
        <x:v>Photographers</x:v>
      </x:c>
      <x:c r="E3075" s="22" t="n">
        <x:v>6390</x:v>
      </x:c>
      <x:c r="F3075" s="22" t="n">
        <x:v>77580</x:v>
      </x:c>
      <x:c r="G3075" s="22" t="n">
        <x:f>IF(OR(E3075="",F3075=""),"",E3075*F3075)</x:f>
        <x:v>495736200</x:v>
      </x:c>
      <x:c r="H3075" s="36" t="n">
        <x:v>0.3207</x:v>
      </x:c>
      <x:c r="I3075" s="22" t="n">
        <x:f>IF(G3075="","",IF(ISNUMBER(H3075),G3075,""))</x:f>
        <x:v>495736200</x:v>
      </x:c>
      <x:c r="J3075" s="22" t="n">
        <x:f>IF(I3075="","",I3075*H3075)</x:f>
        <x:v>158982599.34</x:v>
      </x:c>
      <x:c r="K3075" t="str">
        <x:f>IF(G3075="","MISSING OEWS",IF(ISNUMBER(H3075),"MATCHED","MISSING WHARTON"))</x:f>
        <x:v>MATCHED</x:v>
      </x:c>
    </x:row>
    <x:row r="3076">
      <x:c r="A3076" t="str">
        <x:v>51</x:v>
      </x:c>
      <x:c r="B3076" t="str">
        <x:v>Information</x:v>
      </x:c>
      <x:c r="C3076" t="str">
        <x:v>27-4031</x:v>
      </x:c>
      <x:c r="D3076" t="str">
        <x:v>Camera Operators, Television, Video, and Film</x:v>
      </x:c>
      <x:c r="E3076" s="22" t="n">
        <x:v>12280</x:v>
      </x:c>
      <x:c r="F3076" s="22" t="n">
        <x:v>86580</x:v>
      </x:c>
      <x:c r="G3076" s="22" t="n">
        <x:f>IF(OR(E3076="",F3076=""),"",E3076*F3076)</x:f>
        <x:v>1063202400</x:v>
      </x:c>
      <x:c r="H3076" s="36" t="n">
        <x:v>0.3458</x:v>
      </x:c>
      <x:c r="I3076" s="22" t="n">
        <x:f>IF(G3076="","",IF(ISNUMBER(H3076),G3076,""))</x:f>
        <x:v>1063202400</x:v>
      </x:c>
      <x:c r="J3076" s="22" t="n">
        <x:f>IF(I3076="","",I3076*H3076)</x:f>
        <x:v>367655389.92</x:v>
      </x:c>
      <x:c r="K3076" t="str">
        <x:f>IF(G3076="","MISSING OEWS",IF(ISNUMBER(H3076),"MATCHED","MISSING WHARTON"))</x:f>
        <x:v>MATCHED</x:v>
      </x:c>
    </x:row>
    <x:row r="3077">
      <x:c r="A3077" t="str">
        <x:v>51</x:v>
      </x:c>
      <x:c r="B3077" t="str">
        <x:v>Information</x:v>
      </x:c>
      <x:c r="C3077" t="str">
        <x:v>27-4032</x:v>
      </x:c>
      <x:c r="D3077" t="str">
        <x:v>Film and Video Editors</x:v>
      </x:c>
      <x:c r="E3077" s="22" t="n">
        <x:v>17670</x:v>
      </x:c>
      <x:c r="F3077" s="22" t="n">
        <x:v>90990</x:v>
      </x:c>
      <x:c r="G3077" s="22" t="n">
        <x:f>IF(OR(E3077="",F3077=""),"",E3077*F3077)</x:f>
        <x:v>1607793300</x:v>
      </x:c>
      <x:c r="H3077" s="36" t="n">
        <x:v>0.6065</x:v>
      </x:c>
      <x:c r="I3077" s="22" t="n">
        <x:f>IF(G3077="","",IF(ISNUMBER(H3077),G3077,""))</x:f>
        <x:v>1607793300</x:v>
      </x:c>
      <x:c r="J3077" s="22" t="n">
        <x:f>IF(I3077="","",I3077*H3077)</x:f>
        <x:v>975126636.45</x:v>
      </x:c>
      <x:c r="K3077" t="str">
        <x:f>IF(G3077="","MISSING OEWS",IF(ISNUMBER(H3077),"MATCHED","MISSING WHARTON"))</x:f>
        <x:v>MATCHED</x:v>
      </x:c>
    </x:row>
    <x:row r="3078">
      <x:c r="A3078" t="str">
        <x:v>51</x:v>
      </x:c>
      <x:c r="B3078" t="str">
        <x:v>Information</x:v>
      </x:c>
      <x:c r="C3078" t="str">
        <x:v>27-4099</x:v>
      </x:c>
      <x:c r="D3078" t="str">
        <x:v>Media and Communication Equipment Workers, All Other</x:v>
      </x:c>
      <x:c r="E3078" s="22" t="n">
        <x:v>3340</x:v>
      </x:c>
      <x:c r="F3078" s="22" t="n">
        <x:v>74630</x:v>
      </x:c>
      <x:c r="G3078" s="22" t="n">
        <x:f>IF(OR(E3078="",F3078=""),"",E3078*F3078)</x:f>
        <x:v>249264200</x:v>
      </x:c>
      <x:c r="H3078" s="36"/>
      <x:c r="I3078" s="22" t="str">
        <x:f>IF(G3078="","",IF(ISNUMBER(H3078),G3078,""))</x:f>
      </x:c>
      <x:c r="J3078" s="22" t="str">
        <x:f>IF(I3078="","",I3078*H3078)</x:f>
      </x:c>
      <x:c r="K3078" t="str">
        <x:f>IF(G3078="","MISSING OEWS",IF(ISNUMBER(H3078),"MATCHED","MISSING WHARTON"))</x:f>
        <x:v>MISSING WHARTON</x:v>
      </x:c>
    </x:row>
    <x:row r="3079">
      <x:c r="A3079" t="str">
        <x:v>51</x:v>
      </x:c>
      <x:c r="B3079" t="str">
        <x:v>Information</x:v>
      </x:c>
      <x:c r="C3079" t="str">
        <x:v>29-1123</x:v>
      </x:c>
      <x:c r="D3079" t="str">
        <x:v>Physical Therapists</x:v>
      </x:c>
      <x:c r="E3079" s="22" t="n">
        <x:v>30</x:v>
      </x:c>
      <x:c r="F3079" s="22" t="n">
        <x:v>114530</x:v>
      </x:c>
      <x:c r="G3079" s="22" t="n">
        <x:f>IF(OR(E3079="",F3079=""),"",E3079*F3079)</x:f>
        <x:v>3435900</x:v>
      </x:c>
      <x:c r="H3079" s="36" t="n">
        <x:v>0.19579999999999997</x:v>
      </x:c>
      <x:c r="I3079" s="22" t="n">
        <x:f>IF(G3079="","",IF(ISNUMBER(H3079),G3079,""))</x:f>
        <x:v>3435900</x:v>
      </x:c>
      <x:c r="J3079" s="22" t="n">
        <x:f>IF(I3079="","",I3079*H3079)</x:f>
        <x:v>672749.2199999999</x:v>
      </x:c>
      <x:c r="K3079" t="str">
        <x:f>IF(G3079="","MISSING OEWS",IF(ISNUMBER(H3079),"MATCHED","MISSING WHARTON"))</x:f>
        <x:v>MATCHED</x:v>
      </x:c>
    </x:row>
    <x:row r="3080">
      <x:c r="A3080" t="str">
        <x:v>51</x:v>
      </x:c>
      <x:c r="B3080" t="str">
        <x:v>Information</x:v>
      </x:c>
      <x:c r="C3080" t="str">
        <x:v>29-1141</x:v>
      </x:c>
      <x:c r="D3080" t="str">
        <x:v>Registered Nurses</x:v>
      </x:c>
      <x:c r="E3080" s="22" t="n">
        <x:v>590</x:v>
      </x:c>
      <x:c r="F3080" s="22" t="n">
        <x:v>95730</x:v>
      </x:c>
      <x:c r="G3080" s="22" t="n">
        <x:f>IF(OR(E3080="",F3080=""),"",E3080*F3080)</x:f>
        <x:v>56480700</x:v>
      </x:c>
      <x:c r="H3080" s="36" t="n">
        <x:v>0.19579999999999997</x:v>
      </x:c>
      <x:c r="I3080" s="22" t="n">
        <x:f>IF(G3080="","",IF(ISNUMBER(H3080),G3080,""))</x:f>
        <x:v>56480700</x:v>
      </x:c>
      <x:c r="J3080" s="22" t="n">
        <x:f>IF(I3080="","",I3080*H3080)</x:f>
        <x:v>11058921.059999999</x:v>
      </x:c>
      <x:c r="K3080" t="str">
        <x:f>IF(G3080="","MISSING OEWS",IF(ISNUMBER(H3080),"MATCHED","MISSING WHARTON"))</x:f>
        <x:v>MATCHED</x:v>
      </x:c>
    </x:row>
    <x:row r="3081">
      <x:c r="A3081" t="str">
        <x:v>51</x:v>
      </x:c>
      <x:c r="B3081" t="str">
        <x:v>Information</x:v>
      </x:c>
      <x:c r="C3081" t="str">
        <x:v>29-2052</x:v>
      </x:c>
      <x:c r="D3081" t="str">
        <x:v>Pharmacy Technicians</x:v>
      </x:c>
      <x:c r="E3081" s="22"/>
      <x:c r="F3081" s="22" t="n">
        <x:v>51060</x:v>
      </x:c>
      <x:c r="G3081" s="22" t="str">
        <x:f>IF(OR(E3081="",F3081=""),"",E3081*F3081)</x:f>
      </x:c>
      <x:c r="H3081" s="36" t="n">
        <x:v>0.6357</x:v>
      </x:c>
      <x:c r="I3081" s="22" t="str">
        <x:f>IF(G3081="","",IF(ISNUMBER(H3081),G3081,""))</x:f>
      </x:c>
      <x:c r="J3081" s="22" t="str">
        <x:f>IF(I3081="","",I3081*H3081)</x:f>
      </x:c>
      <x:c r="K3081" t="str">
        <x:f>IF(G3081="","MISSING OEWS",IF(ISNUMBER(H3081),"MATCHED","MISSING WHARTON"))</x:f>
        <x:v>MISSING OEWS</x:v>
      </x:c>
    </x:row>
    <x:row r="3082">
      <x:c r="A3082" t="str">
        <x:v>51</x:v>
      </x:c>
      <x:c r="B3082" t="str">
        <x:v>Information</x:v>
      </x:c>
      <x:c r="C3082" t="str">
        <x:v>29-2072</x:v>
      </x:c>
      <x:c r="D3082" t="str">
        <x:v>Medical Records Specialists</x:v>
      </x:c>
      <x:c r="E3082" s="22" t="n">
        <x:v>2000</x:v>
      </x:c>
      <x:c r="F3082" s="22" t="n">
        <x:v>54890</x:v>
      </x:c>
      <x:c r="G3082" s="22" t="n">
        <x:f>IF(OR(E3082="",F3082=""),"",E3082*F3082)</x:f>
        <x:v>109780000</x:v>
      </x:c>
      <x:c r="H3082" s="36" t="n">
        <x:v>0.9353</x:v>
      </x:c>
      <x:c r="I3082" s="22" t="n">
        <x:f>IF(G3082="","",IF(ISNUMBER(H3082),G3082,""))</x:f>
        <x:v>109780000</x:v>
      </x:c>
      <x:c r="J3082" s="22" t="n">
        <x:f>IF(I3082="","",I3082*H3082)</x:f>
        <x:v>102677234</x:v>
      </x:c>
      <x:c r="K3082" t="str">
        <x:f>IF(G3082="","MISSING OEWS",IF(ISNUMBER(H3082),"MATCHED","MISSING WHARTON"))</x:f>
        <x:v>MATCHED</x:v>
      </x:c>
    </x:row>
    <x:row r="3083">
      <x:c r="A3083" t="str">
        <x:v>51</x:v>
      </x:c>
      <x:c r="B3083" t="str">
        <x:v>Information</x:v>
      </x:c>
      <x:c r="C3083" t="str">
        <x:v>29-9021</x:v>
      </x:c>
      <x:c r="D3083" t="str">
        <x:v>Health Information Technologists and Medical Registrars</x:v>
      </x:c>
      <x:c r="E3083" s="22" t="n">
        <x:v>1510</x:v>
      </x:c>
      <x:c r="F3083" s="22" t="n">
        <x:v>62950</x:v>
      </x:c>
      <x:c r="G3083" s="22" t="n">
        <x:f>IF(OR(E3083="",F3083=""),"",E3083*F3083)</x:f>
        <x:v>95054500</x:v>
      </x:c>
      <x:c r="H3083" s="36" t="n">
        <x:v>0.7968999999999999</x:v>
      </x:c>
      <x:c r="I3083" s="22" t="n">
        <x:f>IF(G3083="","",IF(ISNUMBER(H3083),G3083,""))</x:f>
        <x:v>95054500</x:v>
      </x:c>
      <x:c r="J3083" s="22" t="n">
        <x:f>IF(I3083="","",I3083*H3083)</x:f>
        <x:v>75748931.05</x:v>
      </x:c>
      <x:c r="K3083" t="str">
        <x:f>IF(G3083="","MISSING OEWS",IF(ISNUMBER(H3083),"MATCHED","MISSING WHARTON"))</x:f>
        <x:v>MATCHED</x:v>
      </x:c>
    </x:row>
    <x:row r="3084">
      <x:c r="A3084" t="str">
        <x:v>51</x:v>
      </x:c>
      <x:c r="B3084" t="str">
        <x:v>Information</x:v>
      </x:c>
      <x:c r="C3084" t="str">
        <x:v>31-1120</x:v>
      </x:c>
      <x:c r="D3084" t="str">
        <x:v>Home Health and Personal Care Aides</x:v>
      </x:c>
      <x:c r="E3084" s="22"/>
      <x:c r="F3084" s="22" t="n">
        <x:v>35480</x:v>
      </x:c>
      <x:c r="G3084" s="22" t="str">
        <x:f>IF(OR(E3084="",F3084=""),"",E3084*F3084)</x:f>
      </x:c>
      <x:c r="H3084" s="36" t="n">
        <x:v>0.11800000000000001</x:v>
      </x:c>
      <x:c r="I3084" s="22" t="str">
        <x:f>IF(G3084="","",IF(ISNUMBER(H3084),G3084,""))</x:f>
      </x:c>
      <x:c r="J3084" s="22" t="str">
        <x:f>IF(I3084="","",I3084*H3084)</x:f>
      </x:c>
      <x:c r="K3084" t="str">
        <x:f>IF(G3084="","MISSING OEWS",IF(ISNUMBER(H3084),"MATCHED","MISSING WHARTON"))</x:f>
        <x:v>MISSING OEWS</x:v>
      </x:c>
    </x:row>
    <x:row r="3085">
      <x:c r="A3085" t="str">
        <x:v>51</x:v>
      </x:c>
      <x:c r="B3085" t="str">
        <x:v>Information</x:v>
      </x:c>
      <x:c r="C3085" t="str">
        <x:v>31-9092</x:v>
      </x:c>
      <x:c r="D3085" t="str">
        <x:v>Medical Assistants</x:v>
      </x:c>
      <x:c r="E3085" s="22"/>
      <x:c r="F3085" s="22" t="n">
        <x:v>49420</x:v>
      </x:c>
      <x:c r="G3085" s="22" t="str">
        <x:f>IF(OR(E3085="",F3085=""),"",E3085*F3085)</x:f>
      </x:c>
      <x:c r="H3085" s="36" t="n">
        <x:v>0.4025</x:v>
      </x:c>
      <x:c r="I3085" s="22" t="str">
        <x:f>IF(G3085="","",IF(ISNUMBER(H3085),G3085,""))</x:f>
      </x:c>
      <x:c r="J3085" s="22" t="str">
        <x:f>IF(I3085="","",I3085*H3085)</x:f>
      </x:c>
      <x:c r="K3085" t="str">
        <x:f>IF(G3085="","MISSING OEWS",IF(ISNUMBER(H3085),"MATCHED","MISSING WHARTON"))</x:f>
        <x:v>MISSING OEWS</x:v>
      </x:c>
    </x:row>
    <x:row r="3086">
      <x:c r="A3086" t="str">
        <x:v>51</x:v>
      </x:c>
      <x:c r="B3086" t="str">
        <x:v>Information</x:v>
      </x:c>
      <x:c r="C3086" t="str">
        <x:v>33-1091</x:v>
      </x:c>
      <x:c r="D3086" t="str">
        <x:v>First-Line Supervisors of Security Workers</x:v>
      </x:c>
      <x:c r="E3086" s="22" t="n">
        <x:v>250</x:v>
      </x:c>
      <x:c r="F3086" s="22" t="n">
        <x:v>89790</x:v>
      </x:c>
      <x:c r="G3086" s="22" t="n">
        <x:f>IF(OR(E3086="",F3086=""),"",E3086*F3086)</x:f>
        <x:v>22447500</x:v>
      </x:c>
      <x:c r="H3086" s="36" t="n">
        <x:v>0.39289999999999997</x:v>
      </x:c>
      <x:c r="I3086" s="22" t="n">
        <x:f>IF(G3086="","",IF(ISNUMBER(H3086),G3086,""))</x:f>
        <x:v>22447500</x:v>
      </x:c>
      <x:c r="J3086" s="22" t="n">
        <x:f>IF(I3086="","",I3086*H3086)</x:f>
        <x:v>8819622.75</x:v>
      </x:c>
      <x:c r="K3086" t="str">
        <x:f>IF(G3086="","MISSING OEWS",IF(ISNUMBER(H3086),"MATCHED","MISSING WHARTON"))</x:f>
        <x:v>MATCHED</x:v>
      </x:c>
    </x:row>
    <x:row r="3087">
      <x:c r="A3087" t="str">
        <x:v>51</x:v>
      </x:c>
      <x:c r="B3087" t="str">
        <x:v>Information</x:v>
      </x:c>
      <x:c r="C3087" t="str">
        <x:v>33-9021</x:v>
      </x:c>
      <x:c r="D3087" t="str">
        <x:v>Private Detectives and Investigators</x:v>
      </x:c>
      <x:c r="E3087" s="22" t="n">
        <x:v>600</x:v>
      </x:c>
      <x:c r="F3087" s="22" t="n">
        <x:v>86930</x:v>
      </x:c>
      <x:c r="G3087" s="22" t="n">
        <x:f>IF(OR(E3087="",F3087=""),"",E3087*F3087)</x:f>
        <x:v>52158000</x:v>
      </x:c>
      <x:c r="H3087" s="36" t="n">
        <x:v>0.33240000000000003</x:v>
      </x:c>
      <x:c r="I3087" s="22" t="n">
        <x:f>IF(G3087="","",IF(ISNUMBER(H3087),G3087,""))</x:f>
        <x:v>52158000</x:v>
      </x:c>
      <x:c r="J3087" s="22" t="n">
        <x:f>IF(I3087="","",I3087*H3087)</x:f>
        <x:v>17337319.200000003</x:v>
      </x:c>
      <x:c r="K3087" t="str">
        <x:f>IF(G3087="","MISSING OEWS",IF(ISNUMBER(H3087),"MATCHED","MISSING WHARTON"))</x:f>
        <x:v>MATCHED</x:v>
      </x:c>
    </x:row>
    <x:row r="3088">
      <x:c r="A3088" t="str">
        <x:v>51</x:v>
      </x:c>
      <x:c r="B3088" t="str">
        <x:v>Information</x:v>
      </x:c>
      <x:c r="C3088" t="str">
        <x:v>33-9032</x:v>
      </x:c>
      <x:c r="D3088" t="str">
        <x:v>Security Guards</x:v>
      </x:c>
      <x:c r="E3088" s="22" t="n">
        <x:v>3040</x:v>
      </x:c>
      <x:c r="F3088" s="22" t="n">
        <x:v>59500</x:v>
      </x:c>
      <x:c r="G3088" s="22" t="n">
        <x:f>IF(OR(E3088="",F3088=""),"",E3088*F3088)</x:f>
        <x:v>180880000</x:v>
      </x:c>
      <x:c r="H3088" s="36" t="n">
        <x:v>0.13570000000000002</x:v>
      </x:c>
      <x:c r="I3088" s="22" t="n">
        <x:f>IF(G3088="","",IF(ISNUMBER(H3088),G3088,""))</x:f>
        <x:v>180880000</x:v>
      </x:c>
      <x:c r="J3088" s="22" t="n">
        <x:f>IF(I3088="","",I3088*H3088)</x:f>
        <x:v>24545416.000000004</x:v>
      </x:c>
      <x:c r="K3088" t="str">
        <x:f>IF(G3088="","MISSING OEWS",IF(ISNUMBER(H3088),"MATCHED","MISSING WHARTON"))</x:f>
        <x:v>MATCHED</x:v>
      </x:c>
    </x:row>
    <x:row r="3089">
      <x:c r="A3089" t="str">
        <x:v>51</x:v>
      </x:c>
      <x:c r="B3089" t="str">
        <x:v>Information</x:v>
      </x:c>
      <x:c r="C3089" t="str">
        <x:v>33-9091</x:v>
      </x:c>
      <x:c r="D3089" t="str">
        <x:v>Crossing Guards and Flaggers</x:v>
      </x:c>
      <x:c r="E3089" s="22"/>
      <x:c r="F3089" s="22" t="n">
        <x:v>39940</x:v>
      </x:c>
      <x:c r="G3089" s="22" t="str">
        <x:f>IF(OR(E3089="",F3089=""),"",E3089*F3089)</x:f>
      </x:c>
      <x:c r="H3089" s="36" t="n">
        <x:v>0</x:v>
      </x:c>
      <x:c r="I3089" s="22" t="str">
        <x:f>IF(G3089="","",IF(ISNUMBER(H3089),G3089,""))</x:f>
      </x:c>
      <x:c r="J3089" s="22" t="str">
        <x:f>IF(I3089="","",I3089*H3089)</x:f>
      </x:c>
      <x:c r="K3089" t="str">
        <x:f>IF(G3089="","MISSING OEWS",IF(ISNUMBER(H3089),"MATCHED","MISSING WHARTON"))</x:f>
        <x:v>MISSING OEWS</x:v>
      </x:c>
    </x:row>
    <x:row r="3090">
      <x:c r="A3090" t="str">
        <x:v>51</x:v>
      </x:c>
      <x:c r="B3090" t="str">
        <x:v>Information</x:v>
      </x:c>
      <x:c r="C3090" t="str">
        <x:v>33-9099</x:v>
      </x:c>
      <x:c r="D3090" t="str">
        <x:v>Protective Service Workers, All Other</x:v>
      </x:c>
      <x:c r="E3090" s="22" t="n">
        <x:v>100</x:v>
      </x:c>
      <x:c r="F3090" s="22" t="n">
        <x:v>94590</x:v>
      </x:c>
      <x:c r="G3090" s="22" t="n">
        <x:f>IF(OR(E3090="",F3090=""),"",E3090*F3090)</x:f>
        <x:v>9459000</x:v>
      </x:c>
      <x:c r="H3090" s="36" t="n">
        <x:v>0.3357</x:v>
      </x:c>
      <x:c r="I3090" s="22" t="n">
        <x:f>IF(G3090="","",IF(ISNUMBER(H3090),G3090,""))</x:f>
        <x:v>9459000</x:v>
      </x:c>
      <x:c r="J3090" s="22" t="n">
        <x:f>IF(I3090="","",I3090*H3090)</x:f>
        <x:v>3175386.3</x:v>
      </x:c>
      <x:c r="K3090" t="str">
        <x:f>IF(G3090="","MISSING OEWS",IF(ISNUMBER(H3090),"MATCHED","MISSING WHARTON"))</x:f>
        <x:v>MATCHED</x:v>
      </x:c>
    </x:row>
    <x:row r="3091">
      <x:c r="A3091" t="str">
        <x:v>51</x:v>
      </x:c>
      <x:c r="B3091" t="str">
        <x:v>Information</x:v>
      </x:c>
      <x:c r="C3091" t="str">
        <x:v>35-1011</x:v>
      </x:c>
      <x:c r="D3091" t="str">
        <x:v>Chefs and Head Cooks</x:v>
      </x:c>
      <x:c r="E3091" s="22" t="n">
        <x:v>230</x:v>
      </x:c>
      <x:c r="F3091" s="22" t="n">
        <x:v>72380</x:v>
      </x:c>
      <x:c r="G3091" s="22" t="n">
        <x:f>IF(OR(E3091="",F3091=""),"",E3091*F3091)</x:f>
        <x:v>16647400</x:v>
      </x:c>
      <x:c r="H3091" s="36" t="n">
        <x:v>0.281</x:v>
      </x:c>
      <x:c r="I3091" s="22" t="n">
        <x:f>IF(G3091="","",IF(ISNUMBER(H3091),G3091,""))</x:f>
        <x:v>16647400</x:v>
      </x:c>
      <x:c r="J3091" s="22" t="n">
        <x:f>IF(I3091="","",I3091*H3091)</x:f>
        <x:v>4677919.4</x:v>
      </x:c>
      <x:c r="K3091" t="str">
        <x:f>IF(G3091="","MISSING OEWS",IF(ISNUMBER(H3091),"MATCHED","MISSING WHARTON"))</x:f>
        <x:v>MATCHED</x:v>
      </x:c>
    </x:row>
    <x:row r="3092">
      <x:c r="A3092" t="str">
        <x:v>51</x:v>
      </x:c>
      <x:c r="B3092" t="str">
        <x:v>Information</x:v>
      </x:c>
      <x:c r="C3092" t="str">
        <x:v>35-1012</x:v>
      </x:c>
      <x:c r="D3092" t="str">
        <x:v>First-Line Supervisors of Food Preparation and Serving Workers</x:v>
      </x:c>
      <x:c r="E3092" s="22" t="n">
        <x:v>2070</x:v>
      </x:c>
      <x:c r="F3092" s="22" t="n">
        <x:v>43140</x:v>
      </x:c>
      <x:c r="G3092" s="22" t="n">
        <x:f>IF(OR(E3092="",F3092=""),"",E3092*F3092)</x:f>
        <x:v>89299800</x:v>
      </x:c>
      <x:c r="H3092" s="36" t="n">
        <x:v>0.41729999999999995</x:v>
      </x:c>
      <x:c r="I3092" s="22" t="n">
        <x:f>IF(G3092="","",IF(ISNUMBER(H3092),G3092,""))</x:f>
        <x:v>89299800</x:v>
      </x:c>
      <x:c r="J3092" s="22" t="n">
        <x:f>IF(I3092="","",I3092*H3092)</x:f>
        <x:v>37264806.54</x:v>
      </x:c>
      <x:c r="K3092" t="str">
        <x:f>IF(G3092="","MISSING OEWS",IF(ISNUMBER(H3092),"MATCHED","MISSING WHARTON"))</x:f>
        <x:v>MATCHED</x:v>
      </x:c>
    </x:row>
    <x:row r="3093">
      <x:c r="A3093" t="str">
        <x:v>51</x:v>
      </x:c>
      <x:c r="B3093" t="str">
        <x:v>Information</x:v>
      </x:c>
      <x:c r="C3093" t="str">
        <x:v>35-2011</x:v>
      </x:c>
      <x:c r="D3093" t="str">
        <x:v>Cooks, Fast Food</x:v>
      </x:c>
      <x:c r="E3093" s="22" t="n">
        <x:v>180</x:v>
      </x:c>
      <x:c r="F3093" s="22" t="n">
        <x:v>33000</x:v>
      </x:c>
      <x:c r="G3093" s="22" t="n">
        <x:f>IF(OR(E3093="",F3093=""),"",E3093*F3093)</x:f>
        <x:v>5940000</x:v>
      </x:c>
      <x:c r="H3093" s="36" t="n">
        <x:v>0.05</x:v>
      </x:c>
      <x:c r="I3093" s="22" t="n">
        <x:f>IF(G3093="","",IF(ISNUMBER(H3093),G3093,""))</x:f>
        <x:v>5940000</x:v>
      </x:c>
      <x:c r="J3093" s="22" t="n">
        <x:f>IF(I3093="","",I3093*H3093)</x:f>
        <x:v>297000</x:v>
      </x:c>
      <x:c r="K3093" t="str">
        <x:f>IF(G3093="","MISSING OEWS",IF(ISNUMBER(H3093),"MATCHED","MISSING WHARTON"))</x:f>
        <x:v>MATCHED</x:v>
      </x:c>
    </x:row>
    <x:row r="3094">
      <x:c r="A3094" t="str">
        <x:v>51</x:v>
      </x:c>
      <x:c r="B3094" t="str">
        <x:v>Information</x:v>
      </x:c>
      <x:c r="C3094" t="str">
        <x:v>35-2012</x:v>
      </x:c>
      <x:c r="D3094" t="str">
        <x:v>Cooks, Institution and Cafeteria</x:v>
      </x:c>
      <x:c r="E3094" s="22" t="n">
        <x:v>310</x:v>
      </x:c>
      <x:c r="F3094" s="22" t="n">
        <x:v>38360</x:v>
      </x:c>
      <x:c r="G3094" s="22" t="n">
        <x:f>IF(OR(E3094="",F3094=""),"",E3094*F3094)</x:f>
        <x:v>11891600</x:v>
      </x:c>
      <x:c r="H3094" s="36" t="n">
        <x:v>0.25</x:v>
      </x:c>
      <x:c r="I3094" s="22" t="n">
        <x:f>IF(G3094="","",IF(ISNUMBER(H3094),G3094,""))</x:f>
        <x:v>11891600</x:v>
      </x:c>
      <x:c r="J3094" s="22" t="n">
        <x:f>IF(I3094="","",I3094*H3094)</x:f>
        <x:v>2972900</x:v>
      </x:c>
      <x:c r="K3094" t="str">
        <x:f>IF(G3094="","MISSING OEWS",IF(ISNUMBER(H3094),"MATCHED","MISSING WHARTON"))</x:f>
        <x:v>MATCHED</x:v>
      </x:c>
    </x:row>
    <x:row r="3095">
      <x:c r="A3095" t="str">
        <x:v>51</x:v>
      </x:c>
      <x:c r="B3095" t="str">
        <x:v>Information</x:v>
      </x:c>
      <x:c r="C3095" t="str">
        <x:v>35-2014</x:v>
      </x:c>
      <x:c r="D3095" t="str">
        <x:v>Cooks, Restaurant</x:v>
      </x:c>
      <x:c r="E3095" s="22" t="n">
        <x:v>700</x:v>
      </x:c>
      <x:c r="F3095" s="22" t="n">
        <x:v>37750</x:v>
      </x:c>
      <x:c r="G3095" s="22" t="n">
        <x:f>IF(OR(E3095="",F3095=""),"",E3095*F3095)</x:f>
        <x:v>26425000</x:v>
      </x:c>
      <x:c r="H3095" s="36" t="n">
        <x:v>0.1175</x:v>
      </x:c>
      <x:c r="I3095" s="22" t="n">
        <x:f>IF(G3095="","",IF(ISNUMBER(H3095),G3095,""))</x:f>
        <x:v>26425000</x:v>
      </x:c>
      <x:c r="J3095" s="22" t="n">
        <x:f>IF(I3095="","",I3095*H3095)</x:f>
        <x:v>3104937.5</x:v>
      </x:c>
      <x:c r="K3095" t="str">
        <x:f>IF(G3095="","MISSING OEWS",IF(ISNUMBER(H3095),"MATCHED","MISSING WHARTON"))</x:f>
        <x:v>MATCHED</x:v>
      </x:c>
    </x:row>
    <x:row r="3096">
      <x:c r="A3096" t="str">
        <x:v>51</x:v>
      </x:c>
      <x:c r="B3096" t="str">
        <x:v>Information</x:v>
      </x:c>
      <x:c r="C3096" t="str">
        <x:v>35-2015</x:v>
      </x:c>
      <x:c r="D3096" t="str">
        <x:v>Cooks, Short Order</x:v>
      </x:c>
      <x:c r="E3096" s="22" t="n">
        <x:v>260</x:v>
      </x:c>
      <x:c r="F3096" s="22" t="n">
        <x:v>38150</x:v>
      </x:c>
      <x:c r="G3096" s="22" t="n">
        <x:f>IF(OR(E3096="",F3096=""),"",E3096*F3096)</x:f>
        <x:v>9919000</x:v>
      </x:c>
      <x:c r="H3096" s="36" t="n">
        <x:v>0.0864</x:v>
      </x:c>
      <x:c r="I3096" s="22" t="n">
        <x:f>IF(G3096="","",IF(ISNUMBER(H3096),G3096,""))</x:f>
        <x:v>9919000</x:v>
      </x:c>
      <x:c r="J3096" s="22" t="n">
        <x:f>IF(I3096="","",I3096*H3096)</x:f>
        <x:v>857001.6000000001</x:v>
      </x:c>
      <x:c r="K3096" t="str">
        <x:f>IF(G3096="","MISSING OEWS",IF(ISNUMBER(H3096),"MATCHED","MISSING WHARTON"))</x:f>
        <x:v>MATCHED</x:v>
      </x:c>
    </x:row>
    <x:row r="3097">
      <x:c r="A3097" t="str">
        <x:v>51</x:v>
      </x:c>
      <x:c r="B3097" t="str">
        <x:v>Information</x:v>
      </x:c>
      <x:c r="C3097" t="str">
        <x:v>35-2019</x:v>
      </x:c>
      <x:c r="D3097" t="str">
        <x:v>Cooks, All Other</x:v>
      </x:c>
      <x:c r="E3097" s="22" t="n">
        <x:v>870</x:v>
      </x:c>
      <x:c r="F3097" s="22" t="n">
        <x:v>36120</x:v>
      </x:c>
      <x:c r="G3097" s="22" t="n">
        <x:f>IF(OR(E3097="",F3097=""),"",E3097*F3097)</x:f>
        <x:v>31424400</x:v>
      </x:c>
      <x:c r="H3097" s="36"/>
      <x:c r="I3097" s="22" t="str">
        <x:f>IF(G3097="","",IF(ISNUMBER(H3097),G3097,""))</x:f>
      </x:c>
      <x:c r="J3097" s="22" t="str">
        <x:f>IF(I3097="","",I3097*H3097)</x:f>
      </x:c>
      <x:c r="K3097" t="str">
        <x:f>IF(G3097="","MISSING OEWS",IF(ISNUMBER(H3097),"MATCHED","MISSING WHARTON"))</x:f>
        <x:v>MISSING WHARTON</x:v>
      </x:c>
    </x:row>
    <x:row r="3098">
      <x:c r="A3098" t="str">
        <x:v>51</x:v>
      </x:c>
      <x:c r="B3098" t="str">
        <x:v>Information</x:v>
      </x:c>
      <x:c r="C3098" t="str">
        <x:v>35-2021</x:v>
      </x:c>
      <x:c r="D3098" t="str">
        <x:v>Food Preparation Workers</x:v>
      </x:c>
      <x:c r="E3098" s="22" t="n">
        <x:v>750</x:v>
      </x:c>
      <x:c r="F3098" s="22" t="n">
        <x:v>47720</x:v>
      </x:c>
      <x:c r="G3098" s="22" t="n">
        <x:f>IF(OR(E3098="",F3098=""),"",E3098*F3098)</x:f>
        <x:v>35790000</x:v>
      </x:c>
      <x:c r="H3098" s="36" t="n">
        <x:v>0.0613</x:v>
      </x:c>
      <x:c r="I3098" s="22" t="n">
        <x:f>IF(G3098="","",IF(ISNUMBER(H3098),G3098,""))</x:f>
        <x:v>35790000</x:v>
      </x:c>
      <x:c r="J3098" s="22" t="n">
        <x:f>IF(I3098="","",I3098*H3098)</x:f>
        <x:v>2193927</x:v>
      </x:c>
      <x:c r="K3098" t="str">
        <x:f>IF(G3098="","MISSING OEWS",IF(ISNUMBER(H3098),"MATCHED","MISSING WHARTON"))</x:f>
        <x:v>MATCHED</x:v>
      </x:c>
    </x:row>
    <x:row r="3099">
      <x:c r="A3099" t="str">
        <x:v>51</x:v>
      </x:c>
      <x:c r="B3099" t="str">
        <x:v>Information</x:v>
      </x:c>
      <x:c r="C3099" t="str">
        <x:v>35-3011</x:v>
      </x:c>
      <x:c r="D3099" t="str">
        <x:v>Bartenders</x:v>
      </x:c>
      <x:c r="E3099" s="22" t="n">
        <x:v>3470</x:v>
      </x:c>
      <x:c r="F3099" s="22" t="n">
        <x:v>34870</x:v>
      </x:c>
      <x:c r="G3099" s="22" t="n">
        <x:f>IF(OR(E3099="",F3099=""),"",E3099*F3099)</x:f>
        <x:v>120998900</x:v>
      </x:c>
      <x:c r="H3099" s="36" t="n">
        <x:v>0.1425</x:v>
      </x:c>
      <x:c r="I3099" s="22" t="n">
        <x:f>IF(G3099="","",IF(ISNUMBER(H3099),G3099,""))</x:f>
        <x:v>120998900</x:v>
      </x:c>
      <x:c r="J3099" s="22" t="n">
        <x:f>IF(I3099="","",I3099*H3099)</x:f>
        <x:v>17242343.25</x:v>
      </x:c>
      <x:c r="K3099" t="str">
        <x:f>IF(G3099="","MISSING OEWS",IF(ISNUMBER(H3099),"MATCHED","MISSING WHARTON"))</x:f>
        <x:v>MATCHED</x:v>
      </x:c>
    </x:row>
    <x:row r="3100">
      <x:c r="A3100" t="str">
        <x:v>51</x:v>
      </x:c>
      <x:c r="B3100" t="str">
        <x:v>Information</x:v>
      </x:c>
      <x:c r="C3100" t="str">
        <x:v>35-3023</x:v>
      </x:c>
      <x:c r="D3100" t="str">
        <x:v>Fast Food and Counter Workers</x:v>
      </x:c>
      <x:c r="E3100" s="22" t="n">
        <x:v>13430</x:v>
      </x:c>
      <x:c r="F3100" s="22" t="n">
        <x:v>28740</x:v>
      </x:c>
      <x:c r="G3100" s="22" t="n">
        <x:f>IF(OR(E3100="",F3100=""),"",E3100*F3100)</x:f>
        <x:v>385978200</x:v>
      </x:c>
      <x:c r="H3100" s="36" t="n">
        <x:v>0.20309999999999997</x:v>
      </x:c>
      <x:c r="I3100" s="22" t="n">
        <x:f>IF(G3100="","",IF(ISNUMBER(H3100),G3100,""))</x:f>
        <x:v>385978200</x:v>
      </x:c>
      <x:c r="J3100" s="22" t="n">
        <x:f>IF(I3100="","",I3100*H3100)</x:f>
        <x:v>78392172.41999999</x:v>
      </x:c>
      <x:c r="K3100" t="str">
        <x:f>IF(G3100="","MISSING OEWS",IF(ISNUMBER(H3100),"MATCHED","MISSING WHARTON"))</x:f>
        <x:v>MATCHED</x:v>
      </x:c>
    </x:row>
    <x:row r="3101">
      <x:c r="A3101" t="str">
        <x:v>51</x:v>
      </x:c>
      <x:c r="B3101" t="str">
        <x:v>Information</x:v>
      </x:c>
      <x:c r="C3101" t="str">
        <x:v>35-3031</x:v>
      </x:c>
      <x:c r="D3101" t="str">
        <x:v>Waiters and Waitresses</x:v>
      </x:c>
      <x:c r="E3101" s="22" t="n">
        <x:v>5300</x:v>
      </x:c>
      <x:c r="F3101" s="22" t="n">
        <x:v>35390</x:v>
      </x:c>
      <x:c r="G3101" s="22" t="n">
        <x:f>IF(OR(E3101="",F3101=""),"",E3101*F3101)</x:f>
        <x:v>187567000</x:v>
      </x:c>
      <x:c r="H3101" s="36" t="n">
        <x:v>0.152</x:v>
      </x:c>
      <x:c r="I3101" s="22" t="n">
        <x:f>IF(G3101="","",IF(ISNUMBER(H3101),G3101,""))</x:f>
        <x:v>187567000</x:v>
      </x:c>
      <x:c r="J3101" s="22" t="n">
        <x:f>IF(I3101="","",I3101*H3101)</x:f>
        <x:v>28510184</x:v>
      </x:c>
      <x:c r="K3101" t="str">
        <x:f>IF(G3101="","MISSING OEWS",IF(ISNUMBER(H3101),"MATCHED","MISSING WHARTON"))</x:f>
        <x:v>MATCHED</x:v>
      </x:c>
    </x:row>
    <x:row r="3102">
      <x:c r="A3102" t="str">
        <x:v>51</x:v>
      </x:c>
      <x:c r="B3102" t="str">
        <x:v>Information</x:v>
      </x:c>
      <x:c r="C3102" t="str">
        <x:v>35-3041</x:v>
      </x:c>
      <x:c r="D3102" t="str">
        <x:v>Food Servers, Nonrestaurant</x:v>
      </x:c>
      <x:c r="E3102" s="22" t="n">
        <x:v>4580</x:v>
      </x:c>
      <x:c r="F3102" s="22" t="n">
        <x:v>35320</x:v>
      </x:c>
      <x:c r="G3102" s="22" t="n">
        <x:f>IF(OR(E3102="",F3102=""),"",E3102*F3102)</x:f>
        <x:v>161765600</x:v>
      </x:c>
      <x:c r="H3102" s="36" t="n">
        <x:v>0.13570000000000002</x:v>
      </x:c>
      <x:c r="I3102" s="22" t="n">
        <x:f>IF(G3102="","",IF(ISNUMBER(H3102),G3102,""))</x:f>
        <x:v>161765600</x:v>
      </x:c>
      <x:c r="J3102" s="22" t="n">
        <x:f>IF(I3102="","",I3102*H3102)</x:f>
        <x:v>21951591.92</x:v>
      </x:c>
      <x:c r="K3102" t="str">
        <x:f>IF(G3102="","MISSING OEWS",IF(ISNUMBER(H3102),"MATCHED","MISSING WHARTON"))</x:f>
        <x:v>MATCHED</x:v>
      </x:c>
    </x:row>
    <x:row r="3103">
      <x:c r="A3103" t="str">
        <x:v>51</x:v>
      </x:c>
      <x:c r="B3103" t="str">
        <x:v>Information</x:v>
      </x:c>
      <x:c r="C3103" t="str">
        <x:v>35-9011</x:v>
      </x:c>
      <x:c r="D3103" t="str">
        <x:v>Dining Room and Cafeteria Attendants and Bartender Helpers</x:v>
      </x:c>
      <x:c r="E3103" s="22" t="n">
        <x:v>1150</x:v>
      </x:c>
      <x:c r="F3103" s="22" t="n">
        <x:v>26630</x:v>
      </x:c>
      <x:c r="G3103" s="22" t="n">
        <x:f>IF(OR(E3103="",F3103=""),"",E3103*F3103)</x:f>
        <x:v>30624500</x:v>
      </x:c>
      <x:c r="H3103" s="36" t="n">
        <x:v>0.0417</x:v>
      </x:c>
      <x:c r="I3103" s="22" t="n">
        <x:f>IF(G3103="","",IF(ISNUMBER(H3103),G3103,""))</x:f>
        <x:v>30624500</x:v>
      </x:c>
      <x:c r="J3103" s="22" t="n">
        <x:f>IF(I3103="","",I3103*H3103)</x:f>
        <x:v>1277041.6500000001</x:v>
      </x:c>
      <x:c r="K3103" t="str">
        <x:f>IF(G3103="","MISSING OEWS",IF(ISNUMBER(H3103),"MATCHED","MISSING WHARTON"))</x:f>
        <x:v>MATCHED</x:v>
      </x:c>
    </x:row>
    <x:row r="3104">
      <x:c r="A3104" t="str">
        <x:v>51</x:v>
      </x:c>
      <x:c r="B3104" t="str">
        <x:v>Information</x:v>
      </x:c>
      <x:c r="C3104" t="str">
        <x:v>35-9021</x:v>
      </x:c>
      <x:c r="D3104" t="str">
        <x:v>Dishwashers</x:v>
      </x:c>
      <x:c r="E3104" s="22" t="n">
        <x:v>320</x:v>
      </x:c>
      <x:c r="F3104" s="22" t="n">
        <x:v>34740</x:v>
      </x:c>
      <x:c r="G3104" s="22" t="n">
        <x:f>IF(OR(E3104="",F3104=""),"",E3104*F3104)</x:f>
        <x:v>11116800</x:v>
      </x:c>
      <x:c r="H3104" s="36" t="n">
        <x:v>0</x:v>
      </x:c>
      <x:c r="I3104" s="22" t="n">
        <x:f>IF(G3104="","",IF(ISNUMBER(H3104),G3104,""))</x:f>
        <x:v>11116800</x:v>
      </x:c>
      <x:c r="J3104" s="22" t="n">
        <x:f>IF(I3104="","",I3104*H3104)</x:f>
        <x:v>0</x:v>
      </x:c>
      <x:c r="K3104" t="str">
        <x:f>IF(G3104="","MISSING OEWS",IF(ISNUMBER(H3104),"MATCHED","MISSING WHARTON"))</x:f>
        <x:v>MATCHED</x:v>
      </x:c>
    </x:row>
    <x:row r="3105">
      <x:c r="A3105" t="str">
        <x:v>51</x:v>
      </x:c>
      <x:c r="B3105" t="str">
        <x:v>Information</x:v>
      </x:c>
      <x:c r="C3105" t="str">
        <x:v>35-9031</x:v>
      </x:c>
      <x:c r="D3105" t="str">
        <x:v>Hosts and Hostesses, Restaurant, Lounge, and Coffee Shop</x:v>
      </x:c>
      <x:c r="E3105" s="22" t="n">
        <x:v>240</x:v>
      </x:c>
      <x:c r="F3105" s="22" t="n">
        <x:v>34430</x:v>
      </x:c>
      <x:c r="G3105" s="22" t="n">
        <x:f>IF(OR(E3105="",F3105=""),"",E3105*F3105)</x:f>
        <x:v>8263200</x:v>
      </x:c>
      <x:c r="H3105" s="36" t="n">
        <x:v>0.3023</x:v>
      </x:c>
      <x:c r="I3105" s="22" t="n">
        <x:f>IF(G3105="","",IF(ISNUMBER(H3105),G3105,""))</x:f>
        <x:v>8263200</x:v>
      </x:c>
      <x:c r="J3105" s="22" t="n">
        <x:f>IF(I3105="","",I3105*H3105)</x:f>
        <x:v>2497965.3600000003</x:v>
      </x:c>
      <x:c r="K3105" t="str">
        <x:f>IF(G3105="","MISSING OEWS",IF(ISNUMBER(H3105),"MATCHED","MISSING WHARTON"))</x:f>
        <x:v>MATCHED</x:v>
      </x:c>
    </x:row>
    <x:row r="3106">
      <x:c r="A3106" t="str">
        <x:v>51</x:v>
      </x:c>
      <x:c r="B3106" t="str">
        <x:v>Information</x:v>
      </x:c>
      <x:c r="C3106" t="str">
        <x:v>35-9099</x:v>
      </x:c>
      <x:c r="D3106" t="str">
        <x:v>Food Preparation and Serving Related Workers, All Other</x:v>
      </x:c>
      <x:c r="E3106" s="22" t="n">
        <x:v>200</x:v>
      </x:c>
      <x:c r="F3106" s="22" t="n">
        <x:v>33840</x:v>
      </x:c>
      <x:c r="G3106" s="22" t="n">
        <x:f>IF(OR(E3106="",F3106=""),"",E3106*F3106)</x:f>
        <x:v>6768000</x:v>
      </x:c>
      <x:c r="H3106" s="36"/>
      <x:c r="I3106" s="22" t="str">
        <x:f>IF(G3106="","",IF(ISNUMBER(H3106),G3106,""))</x:f>
      </x:c>
      <x:c r="J3106" s="22" t="str">
        <x:f>IF(I3106="","",I3106*H3106)</x:f>
      </x:c>
      <x:c r="K3106" t="str">
        <x:f>IF(G3106="","MISSING OEWS",IF(ISNUMBER(H3106),"MATCHED","MISSING WHARTON"))</x:f>
        <x:v>MISSING WHARTON</x:v>
      </x:c>
    </x:row>
    <x:row r="3107">
      <x:c r="A3107" t="str">
        <x:v>51</x:v>
      </x:c>
      <x:c r="B3107" t="str">
        <x:v>Information</x:v>
      </x:c>
      <x:c r="C3107" t="str">
        <x:v>37-1011</x:v>
      </x:c>
      <x:c r="D3107" t="str">
        <x:v>First-Line Supervisors of Housekeeping and Janitorial Workers</x:v>
      </x:c>
      <x:c r="E3107" s="22" t="n">
        <x:v>130</x:v>
      </x:c>
      <x:c r="F3107" s="22" t="n">
        <x:v>59010</x:v>
      </x:c>
      <x:c r="G3107" s="22" t="n">
        <x:f>IF(OR(E3107="",F3107=""),"",E3107*F3107)</x:f>
        <x:v>7671300</x:v>
      </x:c>
      <x:c r="H3107" s="36" t="n">
        <x:v>0.22690000000000002</x:v>
      </x:c>
      <x:c r="I3107" s="22" t="n">
        <x:f>IF(G3107="","",IF(ISNUMBER(H3107),G3107,""))</x:f>
        <x:v>7671300</x:v>
      </x:c>
      <x:c r="J3107" s="22" t="n">
        <x:f>IF(I3107="","",I3107*H3107)</x:f>
        <x:v>1740617.9700000002</x:v>
      </x:c>
      <x:c r="K3107" t="str">
        <x:f>IF(G3107="","MISSING OEWS",IF(ISNUMBER(H3107),"MATCHED","MISSING WHARTON"))</x:f>
        <x:v>MATCHED</x:v>
      </x:c>
    </x:row>
    <x:row r="3108">
      <x:c r="A3108" t="str">
        <x:v>51</x:v>
      </x:c>
      <x:c r="B3108" t="str">
        <x:v>Information</x:v>
      </x:c>
      <x:c r="C3108" t="str">
        <x:v>37-2011</x:v>
      </x:c>
      <x:c r="D3108" t="str">
        <x:v>Janitors and Cleaners, Except Maids and Housekeeping Cleaners</x:v>
      </x:c>
      <x:c r="E3108" s="22" t="n">
        <x:v>4390</x:v>
      </x:c>
      <x:c r="F3108" s="22" t="n">
        <x:v>37600</x:v>
      </x:c>
      <x:c r="G3108" s="22" t="n">
        <x:f>IF(OR(E3108="",F3108=""),"",E3108*F3108)</x:f>
        <x:v>165064000</x:v>
      </x:c>
      <x:c r="H3108" s="36" t="n">
        <x:v>0</x:v>
      </x:c>
      <x:c r="I3108" s="22" t="n">
        <x:f>IF(G3108="","",IF(ISNUMBER(H3108),G3108,""))</x:f>
        <x:v>165064000</x:v>
      </x:c>
      <x:c r="J3108" s="22" t="n">
        <x:f>IF(I3108="","",I3108*H3108)</x:f>
        <x:v>0</x:v>
      </x:c>
      <x:c r="K3108" t="str">
        <x:f>IF(G3108="","MISSING OEWS",IF(ISNUMBER(H3108),"MATCHED","MISSING WHARTON"))</x:f>
        <x:v>MATCHED</x:v>
      </x:c>
    </x:row>
    <x:row r="3109">
      <x:c r="A3109" t="str">
        <x:v>51</x:v>
      </x:c>
      <x:c r="B3109" t="str">
        <x:v>Information</x:v>
      </x:c>
      <x:c r="C3109" t="str">
        <x:v>37-2012</x:v>
      </x:c>
      <x:c r="D3109" t="str">
        <x:v>Maids and Housekeeping Cleaners</x:v>
      </x:c>
      <x:c r="E3109" s="22" t="n">
        <x:v>100</x:v>
      </x:c>
      <x:c r="F3109" s="22"/>
      <x:c r="G3109" s="22" t="str">
        <x:f>IF(OR(E3109="",F3109=""),"",E3109*F3109)</x:f>
      </x:c>
      <x:c r="H3109" s="36" t="n">
        <x:v>0</x:v>
      </x:c>
      <x:c r="I3109" s="22" t="str">
        <x:f>IF(G3109="","",IF(ISNUMBER(H3109),G3109,""))</x:f>
      </x:c>
      <x:c r="J3109" s="22" t="str">
        <x:f>IF(I3109="","",I3109*H3109)</x:f>
      </x:c>
      <x:c r="K3109" t="str">
        <x:f>IF(G3109="","MISSING OEWS",IF(ISNUMBER(H3109),"MATCHED","MISSING WHARTON"))</x:f>
        <x:v>MISSING OEWS</x:v>
      </x:c>
    </x:row>
    <x:row r="3110">
      <x:c r="A3110" t="str">
        <x:v>51</x:v>
      </x:c>
      <x:c r="B3110" t="str">
        <x:v>Information</x:v>
      </x:c>
      <x:c r="C3110" t="str">
        <x:v>37-3011</x:v>
      </x:c>
      <x:c r="D3110" t="str">
        <x:v>Landscaping and Groundskeeping Workers</x:v>
      </x:c>
      <x:c r="E3110" s="22" t="n">
        <x:v>180</x:v>
      </x:c>
      <x:c r="F3110" s="22"/>
      <x:c r="G3110" s="22" t="str">
        <x:f>IF(OR(E3110="",F3110=""),"",E3110*F3110)</x:f>
      </x:c>
      <x:c r="H3110" s="36" t="n">
        <x:v>0</x:v>
      </x:c>
      <x:c r="I3110" s="22" t="str">
        <x:f>IF(G3110="","",IF(ISNUMBER(H3110),G3110,""))</x:f>
      </x:c>
      <x:c r="J3110" s="22" t="str">
        <x:f>IF(I3110="","",I3110*H3110)</x:f>
      </x:c>
      <x:c r="K3110" t="str">
        <x:f>IF(G3110="","MISSING OEWS",IF(ISNUMBER(H3110),"MATCHED","MISSING WHARTON"))</x:f>
        <x:v>MISSING OEWS</x:v>
      </x:c>
    </x:row>
    <x:row r="3111">
      <x:c r="A3111" t="str">
        <x:v>51</x:v>
      </x:c>
      <x:c r="B3111" t="str">
        <x:v>Information</x:v>
      </x:c>
      <x:c r="C3111" t="str">
        <x:v>39-1013</x:v>
      </x:c>
      <x:c r="D3111" t="str">
        <x:v>First-Line Supervisors of Gambling Services Workers</x:v>
      </x:c>
      <x:c r="E3111" s="22"/>
      <x:c r="F3111" s="22" t="n">
        <x:v>51200</x:v>
      </x:c>
      <x:c r="G3111" s="22" t="str">
        <x:f>IF(OR(E3111="",F3111=""),"",E3111*F3111)</x:f>
      </x:c>
      <x:c r="H3111" s="36" t="n">
        <x:v>0.34</x:v>
      </x:c>
      <x:c r="I3111" s="22" t="str">
        <x:f>IF(G3111="","",IF(ISNUMBER(H3111),G3111,""))</x:f>
      </x:c>
      <x:c r="J3111" s="22" t="str">
        <x:f>IF(I3111="","",I3111*H3111)</x:f>
      </x:c>
      <x:c r="K3111" t="str">
        <x:f>IF(G3111="","MISSING OEWS",IF(ISNUMBER(H3111),"MATCHED","MISSING WHARTON"))</x:f>
        <x:v>MISSING OEWS</x:v>
      </x:c>
    </x:row>
    <x:row r="3112">
      <x:c r="A3112" t="str">
        <x:v>51</x:v>
      </x:c>
      <x:c r="B3112" t="str">
        <x:v>Information</x:v>
      </x:c>
      <x:c r="C3112" t="str">
        <x:v>39-1014</x:v>
      </x:c>
      <x:c r="D3112" t="str">
        <x:v>First-Line Supervisors of Entertainment and Recreation Workers, Except Gambling Services</x:v>
      </x:c>
      <x:c r="E3112" s="22" t="n">
        <x:v>10090</x:v>
      </x:c>
      <x:c r="F3112" s="22" t="n">
        <x:v>43140</x:v>
      </x:c>
      <x:c r="G3112" s="22" t="n">
        <x:f>IF(OR(E3112="",F3112=""),"",E3112*F3112)</x:f>
        <x:v>435282600</x:v>
      </x:c>
      <x:c r="H3112" s="36" t="n">
        <x:v>0.2974</x:v>
      </x:c>
      <x:c r="I3112" s="22" t="n">
        <x:f>IF(G3112="","",IF(ISNUMBER(H3112),G3112,""))</x:f>
        <x:v>435282600</x:v>
      </x:c>
      <x:c r="J3112" s="22" t="n">
        <x:f>IF(I3112="","",I3112*H3112)</x:f>
        <x:v>129453045.24</x:v>
      </x:c>
      <x:c r="K3112" t="str">
        <x:f>IF(G3112="","MISSING OEWS",IF(ISNUMBER(H3112),"MATCHED","MISSING WHARTON"))</x:f>
        <x:v>MATCHED</x:v>
      </x:c>
    </x:row>
    <x:row r="3113">
      <x:c r="A3113" t="str">
        <x:v>51</x:v>
      </x:c>
      <x:c r="B3113" t="str">
        <x:v>Information</x:v>
      </x:c>
      <x:c r="C3113" t="str">
        <x:v>39-1022</x:v>
      </x:c>
      <x:c r="D3113" t="str">
        <x:v>First-Line Supervisors of Personal Service Workers</x:v>
      </x:c>
      <x:c r="E3113" s="22" t="n">
        <x:v>1090</x:v>
      </x:c>
      <x:c r="F3113" s="22" t="n">
        <x:v>44190</x:v>
      </x:c>
      <x:c r="G3113" s="22" t="n">
        <x:f>IF(OR(E3113="",F3113=""),"",E3113*F3113)</x:f>
        <x:v>48167100</x:v>
      </x:c>
      <x:c r="H3113" s="36" t="n">
        <x:v>0.27649999999999997</x:v>
      </x:c>
      <x:c r="I3113" s="22" t="n">
        <x:f>IF(G3113="","",IF(ISNUMBER(H3113),G3113,""))</x:f>
        <x:v>48167100</x:v>
      </x:c>
      <x:c r="J3113" s="22" t="n">
        <x:f>IF(I3113="","",I3113*H3113)</x:f>
        <x:v>13318203.149999999</x:v>
      </x:c>
      <x:c r="K3113" t="str">
        <x:f>IF(G3113="","MISSING OEWS",IF(ISNUMBER(H3113),"MATCHED","MISSING WHARTON"))</x:f>
        <x:v>MATCHED</x:v>
      </x:c>
    </x:row>
    <x:row r="3114">
      <x:c r="A3114" t="str">
        <x:v>51</x:v>
      </x:c>
      <x:c r="B3114" t="str">
        <x:v>Information</x:v>
      </x:c>
      <x:c r="C3114" t="str">
        <x:v>39-3019</x:v>
      </x:c>
      <x:c r="D3114" t="str">
        <x:v>Gambling Service Workers, All Other</x:v>
      </x:c>
      <x:c r="E3114" s="22"/>
      <x:c r="F3114" s="22" t="n">
        <x:v>54420</x:v>
      </x:c>
      <x:c r="G3114" s="22" t="str">
        <x:f>IF(OR(E3114="",F3114=""),"",E3114*F3114)</x:f>
      </x:c>
      <x:c r="H3114" s="36"/>
      <x:c r="I3114" s="22" t="str">
        <x:f>IF(G3114="","",IF(ISNUMBER(H3114),G3114,""))</x:f>
      </x:c>
      <x:c r="J3114" s="22" t="str">
        <x:f>IF(I3114="","",I3114*H3114)</x:f>
      </x:c>
      <x:c r="K3114" t="str">
        <x:f>IF(G3114="","MISSING OEWS",IF(ISNUMBER(H3114),"MATCHED","MISSING WHARTON"))</x:f>
        <x:v>MISSING OEWS</x:v>
      </x:c>
    </x:row>
    <x:row r="3115">
      <x:c r="A3115" t="str">
        <x:v>51</x:v>
      </x:c>
      <x:c r="B3115" t="str">
        <x:v>Information</x:v>
      </x:c>
      <x:c r="C3115" t="str">
        <x:v>39-3021</x:v>
      </x:c>
      <x:c r="D3115" t="str">
        <x:v>Motion Picture Projectionists</x:v>
      </x:c>
      <x:c r="E3115" s="22" t="n">
        <x:v>1060</x:v>
      </x:c>
      <x:c r="F3115" s="22" t="n">
        <x:v>43640</x:v>
      </x:c>
      <x:c r="G3115" s="22" t="n">
        <x:f>IF(OR(E3115="",F3115=""),"",E3115*F3115)</x:f>
        <x:v>46258400</x:v>
      </x:c>
      <x:c r="H3115" s="36" t="n">
        <x:v>0.3068</x:v>
      </x:c>
      <x:c r="I3115" s="22" t="n">
        <x:f>IF(G3115="","",IF(ISNUMBER(H3115),G3115,""))</x:f>
        <x:v>46258400</x:v>
      </x:c>
      <x:c r="J3115" s="22" t="n">
        <x:f>IF(I3115="","",I3115*H3115)</x:f>
        <x:v>14192077.120000001</x:v>
      </x:c>
      <x:c r="K3115" t="str">
        <x:f>IF(G3115="","MISSING OEWS",IF(ISNUMBER(H3115),"MATCHED","MISSING WHARTON"))</x:f>
        <x:v>MATCHED</x:v>
      </x:c>
    </x:row>
    <x:row r="3116">
      <x:c r="A3116" t="str">
        <x:v>51</x:v>
      </x:c>
      <x:c r="B3116" t="str">
        <x:v>Information</x:v>
      </x:c>
      <x:c r="C3116" t="str">
        <x:v>39-3031</x:v>
      </x:c>
      <x:c r="D3116" t="str">
        <x:v>Ushers, Lobby Attendants, and Ticket Takers</x:v>
      </x:c>
      <x:c r="E3116" s="22" t="n">
        <x:v>52840</x:v>
      </x:c>
      <x:c r="F3116" s="22" t="n">
        <x:v>30520</x:v>
      </x:c>
      <x:c r="G3116" s="22" t="n">
        <x:f>IF(OR(E3116="",F3116=""),"",E3116*F3116)</x:f>
        <x:v>1612676800</x:v>
      </x:c>
      <x:c r="H3116" s="36" t="n">
        <x:v>0.2109</x:v>
      </x:c>
      <x:c r="I3116" s="22" t="n">
        <x:f>IF(G3116="","",IF(ISNUMBER(H3116),G3116,""))</x:f>
        <x:v>1612676800</x:v>
      </x:c>
      <x:c r="J3116" s="22" t="n">
        <x:f>IF(I3116="","",I3116*H3116)</x:f>
        <x:v>340113537.12</x:v>
      </x:c>
      <x:c r="K3116" t="str">
        <x:f>IF(G3116="","MISSING OEWS",IF(ISNUMBER(H3116),"MATCHED","MISSING WHARTON"))</x:f>
        <x:v>MATCHED</x:v>
      </x:c>
    </x:row>
    <x:row r="3117">
      <x:c r="A3117" t="str">
        <x:v>51</x:v>
      </x:c>
      <x:c r="B3117" t="str">
        <x:v>Information</x:v>
      </x:c>
      <x:c r="C3117" t="str">
        <x:v>39-3091</x:v>
      </x:c>
      <x:c r="D3117" t="str">
        <x:v>Amusement and Recreation Attendants</x:v>
      </x:c>
      <x:c r="E3117" s="22" t="n">
        <x:v>2230</x:v>
      </x:c>
      <x:c r="F3117" s="22" t="n">
        <x:v>28620</x:v>
      </x:c>
      <x:c r="G3117" s="22" t="n">
        <x:f>IF(OR(E3117="",F3117=""),"",E3117*F3117)</x:f>
        <x:v>63822600</x:v>
      </x:c>
      <x:c r="H3117" s="36" t="n">
        <x:v>0.25</x:v>
      </x:c>
      <x:c r="I3117" s="22" t="n">
        <x:f>IF(G3117="","",IF(ISNUMBER(H3117),G3117,""))</x:f>
        <x:v>63822600</x:v>
      </x:c>
      <x:c r="J3117" s="22" t="n">
        <x:f>IF(I3117="","",I3117*H3117)</x:f>
        <x:v>15955650</x:v>
      </x:c>
      <x:c r="K3117" t="str">
        <x:f>IF(G3117="","MISSING OEWS",IF(ISNUMBER(H3117),"MATCHED","MISSING WHARTON"))</x:f>
        <x:v>MATCHED</x:v>
      </x:c>
    </x:row>
    <x:row r="3118">
      <x:c r="A3118" t="str">
        <x:v>51</x:v>
      </x:c>
      <x:c r="B3118" t="str">
        <x:v>Information</x:v>
      </x:c>
      <x:c r="C3118" t="str">
        <x:v>39-3092</x:v>
      </x:c>
      <x:c r="D3118" t="str">
        <x:v>Costume Attendants</x:v>
      </x:c>
      <x:c r="E3118" s="22" t="n">
        <x:v>1200</x:v>
      </x:c>
      <x:c r="F3118" s="22" t="n">
        <x:v>110830</x:v>
      </x:c>
      <x:c r="G3118" s="22" t="n">
        <x:f>IF(OR(E3118="",F3118=""),"",E3118*F3118)</x:f>
        <x:v>132996000</x:v>
      </x:c>
      <x:c r="H3118" s="36" t="n">
        <x:v>0.12380000000000001</x:v>
      </x:c>
      <x:c r="I3118" s="22" t="n">
        <x:f>IF(G3118="","",IF(ISNUMBER(H3118),G3118,""))</x:f>
        <x:v>132996000</x:v>
      </x:c>
      <x:c r="J3118" s="22" t="n">
        <x:f>IF(I3118="","",I3118*H3118)</x:f>
        <x:v>16464904.8</x:v>
      </x:c>
      <x:c r="K3118" t="str">
        <x:f>IF(G3118="","MISSING OEWS",IF(ISNUMBER(H3118),"MATCHED","MISSING WHARTON"))</x:f>
        <x:v>MATCHED</x:v>
      </x:c>
    </x:row>
    <x:row r="3119">
      <x:c r="A3119" t="str">
        <x:v>51</x:v>
      </x:c>
      <x:c r="B3119" t="str">
        <x:v>Information</x:v>
      </x:c>
      <x:c r="C3119" t="str">
        <x:v>39-3099</x:v>
      </x:c>
      <x:c r="D3119" t="str">
        <x:v>Entertainment Attendants and Related Workers, All Other</x:v>
      </x:c>
      <x:c r="E3119" s="22" t="n">
        <x:v>1170</x:v>
      </x:c>
      <x:c r="F3119" s="22" t="n">
        <x:v>28330</x:v>
      </x:c>
      <x:c r="G3119" s="22" t="n">
        <x:f>IF(OR(E3119="",F3119=""),"",E3119*F3119)</x:f>
        <x:v>33146100</x:v>
      </x:c>
      <x:c r="H3119" s="36"/>
      <x:c r="I3119" s="22" t="str">
        <x:f>IF(G3119="","",IF(ISNUMBER(H3119),G3119,""))</x:f>
      </x:c>
      <x:c r="J3119" s="22" t="str">
        <x:f>IF(I3119="","",I3119*H3119)</x:f>
      </x:c>
      <x:c r="K3119" t="str">
        <x:f>IF(G3119="","MISSING OEWS",IF(ISNUMBER(H3119),"MATCHED","MISSING WHARTON"))</x:f>
        <x:v>MISSING WHARTON</x:v>
      </x:c>
    </x:row>
    <x:row r="3120">
      <x:c r="A3120" t="str">
        <x:v>51</x:v>
      </x:c>
      <x:c r="B3120" t="str">
        <x:v>Information</x:v>
      </x:c>
      <x:c r="C3120" t="str">
        <x:v>39-5012</x:v>
      </x:c>
      <x:c r="D3120" t="str">
        <x:v>Hairdressers, Hairstylists, and Cosmetologists</x:v>
      </x:c>
      <x:c r="E3120" s="22" t="n">
        <x:v>1790</x:v>
      </x:c>
      <x:c r="F3120" s="22" t="n">
        <x:v>118930</x:v>
      </x:c>
      <x:c r="G3120" s="22" t="n">
        <x:f>IF(OR(E3120="",F3120=""),"",E3120*F3120)</x:f>
        <x:v>212884700</x:v>
      </x:c>
      <x:c r="H3120" s="36" t="n">
        <x:v>0.12390000000000001</x:v>
      </x:c>
      <x:c r="I3120" s="22" t="n">
        <x:f>IF(G3120="","",IF(ISNUMBER(H3120),G3120,""))</x:f>
        <x:v>212884700</x:v>
      </x:c>
      <x:c r="J3120" s="22" t="n">
        <x:f>IF(I3120="","",I3120*H3120)</x:f>
        <x:v>26376414.330000002</x:v>
      </x:c>
      <x:c r="K3120" t="str">
        <x:f>IF(G3120="","MISSING OEWS",IF(ISNUMBER(H3120),"MATCHED","MISSING WHARTON"))</x:f>
        <x:v>MATCHED</x:v>
      </x:c>
    </x:row>
    <x:row r="3121">
      <x:c r="A3121" t="str">
        <x:v>51</x:v>
      </x:c>
      <x:c r="B3121" t="str">
        <x:v>Information</x:v>
      </x:c>
      <x:c r="C3121" t="str">
        <x:v>39-5091</x:v>
      </x:c>
      <x:c r="D3121" t="str">
        <x:v>Makeup Artists, Theatrical and Performance</x:v>
      </x:c>
      <x:c r="E3121" s="22" t="n">
        <x:v>1240</x:v>
      </x:c>
      <x:c r="F3121" s="22" t="n">
        <x:v>134360</x:v>
      </x:c>
      <x:c r="G3121" s="22" t="n">
        <x:f>IF(OR(E3121="",F3121=""),"",E3121*F3121)</x:f>
        <x:v>166606400</x:v>
      </x:c>
      <x:c r="H3121" s="36" t="n">
        <x:v>0.0786</x:v>
      </x:c>
      <x:c r="I3121" s="22" t="n">
        <x:f>IF(G3121="","",IF(ISNUMBER(H3121),G3121,""))</x:f>
        <x:v>166606400</x:v>
      </x:c>
      <x:c r="J3121" s="22" t="n">
        <x:f>IF(I3121="","",I3121*H3121)</x:f>
        <x:v>13095263.040000001</x:v>
      </x:c>
      <x:c r="K3121" t="str">
        <x:f>IF(G3121="","MISSING OEWS",IF(ISNUMBER(H3121),"MATCHED","MISSING WHARTON"))</x:f>
        <x:v>MATCHED</x:v>
      </x:c>
    </x:row>
    <x:row r="3122">
      <x:c r="A3122" t="str">
        <x:v>51</x:v>
      </x:c>
      <x:c r="B3122" t="str">
        <x:v>Information</x:v>
      </x:c>
      <x:c r="C3122" t="str">
        <x:v>39-6012</x:v>
      </x:c>
      <x:c r="D3122" t="str">
        <x:v>Concierges</x:v>
      </x:c>
      <x:c r="E3122" s="22" t="n">
        <x:v>610</x:v>
      </x:c>
      <x:c r="F3122" s="22" t="n">
        <x:v>40500</x:v>
      </x:c>
      <x:c r="G3122" s="22" t="n">
        <x:f>IF(OR(E3122="",F3122=""),"",E3122*F3122)</x:f>
        <x:v>24705000</x:v>
      </x:c>
      <x:c r="H3122" s="36" t="n">
        <x:v>0.65</x:v>
      </x:c>
      <x:c r="I3122" s="22" t="n">
        <x:f>IF(G3122="","",IF(ISNUMBER(H3122),G3122,""))</x:f>
        <x:v>24705000</x:v>
      </x:c>
      <x:c r="J3122" s="22" t="n">
        <x:f>IF(I3122="","",I3122*H3122)</x:f>
        <x:v>16058250</x:v>
      </x:c>
      <x:c r="K3122" t="str">
        <x:f>IF(G3122="","MISSING OEWS",IF(ISNUMBER(H3122),"MATCHED","MISSING WHARTON"))</x:f>
        <x:v>MATCHED</x:v>
      </x:c>
    </x:row>
    <x:row r="3123">
      <x:c r="A3123" t="str">
        <x:v>51</x:v>
      </x:c>
      <x:c r="B3123" t="str">
        <x:v>Information</x:v>
      </x:c>
      <x:c r="C3123" t="str">
        <x:v>39-7010</x:v>
      </x:c>
      <x:c r="D3123" t="str">
        <x:v>Tour and Travel Guides</x:v>
      </x:c>
      <x:c r="E3123" s="22" t="n">
        <x:v>80</x:v>
      </x:c>
      <x:c r="F3123" s="22" t="n">
        <x:v>77760</x:v>
      </x:c>
      <x:c r="G3123" s="22" t="n">
        <x:f>IF(OR(E3123="",F3123=""),"",E3123*F3123)</x:f>
        <x:v>6220800</x:v>
      </x:c>
      <x:c r="H3123" s="36" t="n">
        <x:v>0.3177</x:v>
      </x:c>
      <x:c r="I3123" s="22" t="n">
        <x:f>IF(G3123="","",IF(ISNUMBER(H3123),G3123,""))</x:f>
        <x:v>6220800</x:v>
      </x:c>
      <x:c r="J3123" s="22" t="n">
        <x:f>IF(I3123="","",I3123*H3123)</x:f>
        <x:v>1976348.16</x:v>
      </x:c>
      <x:c r="K3123" t="str">
        <x:f>IF(G3123="","MISSING OEWS",IF(ISNUMBER(H3123),"MATCHED","MISSING WHARTON"))</x:f>
        <x:v>MATCHED</x:v>
      </x:c>
    </x:row>
    <x:row r="3124">
      <x:c r="A3124" t="str">
        <x:v>51</x:v>
      </x:c>
      <x:c r="B3124" t="str">
        <x:v>Information</x:v>
      </x:c>
      <x:c r="C3124" t="str">
        <x:v>39-9011</x:v>
      </x:c>
      <x:c r="D3124" t="str">
        <x:v>Childcare Workers</x:v>
      </x:c>
      <x:c r="E3124" s="22" t="n">
        <x:v>50</x:v>
      </x:c>
      <x:c r="F3124" s="22" t="n">
        <x:v>44200</x:v>
      </x:c>
      <x:c r="G3124" s="22" t="n">
        <x:f>IF(OR(E3124="",F3124=""),"",E3124*F3124)</x:f>
        <x:v>2210000</x:v>
      </x:c>
      <x:c r="H3124" s="36" t="n">
        <x:v>0.105</x:v>
      </x:c>
      <x:c r="I3124" s="22" t="n">
        <x:f>IF(G3124="","",IF(ISNUMBER(H3124),G3124,""))</x:f>
        <x:v>2210000</x:v>
      </x:c>
      <x:c r="J3124" s="22" t="n">
        <x:f>IF(I3124="","",I3124*H3124)</x:f>
        <x:v>232050</x:v>
      </x:c>
      <x:c r="K3124" t="str">
        <x:f>IF(G3124="","MISSING OEWS",IF(ISNUMBER(H3124),"MATCHED","MISSING WHARTON"))</x:f>
        <x:v>MATCHED</x:v>
      </x:c>
    </x:row>
    <x:row r="3125">
      <x:c r="A3125" t="str">
        <x:v>51</x:v>
      </x:c>
      <x:c r="B3125" t="str">
        <x:v>Information</x:v>
      </x:c>
      <x:c r="C3125" t="str">
        <x:v>39-9031</x:v>
      </x:c>
      <x:c r="D3125" t="str">
        <x:v>Exercise Trainers and Group Fitness Instructors</x:v>
      </x:c>
      <x:c r="E3125" s="22" t="n">
        <x:v>140</x:v>
      </x:c>
      <x:c r="F3125" s="22" t="n">
        <x:v>71090</x:v>
      </x:c>
      <x:c r="G3125" s="22" t="n">
        <x:f>IF(OR(E3125="",F3125=""),"",E3125*F3125)</x:f>
        <x:v>9952600</x:v>
      </x:c>
      <x:c r="H3125" s="36" t="n">
        <x:v>0.0636</x:v>
      </x:c>
      <x:c r="I3125" s="22" t="n">
        <x:f>IF(G3125="","",IF(ISNUMBER(H3125),G3125,""))</x:f>
        <x:v>9952600</x:v>
      </x:c>
      <x:c r="J3125" s="22" t="n">
        <x:f>IF(I3125="","",I3125*H3125)</x:f>
        <x:v>632985.36</x:v>
      </x:c>
      <x:c r="K3125" t="str">
        <x:f>IF(G3125="","MISSING OEWS",IF(ISNUMBER(H3125),"MATCHED","MISSING WHARTON"))</x:f>
        <x:v>MATCHED</x:v>
      </x:c>
    </x:row>
    <x:row r="3126">
      <x:c r="A3126" t="str">
        <x:v>51</x:v>
      </x:c>
      <x:c r="B3126" t="str">
        <x:v>Information</x:v>
      </x:c>
      <x:c r="C3126" t="str">
        <x:v>41-1011</x:v>
      </x:c>
      <x:c r="D3126" t="str">
        <x:v>First-Line Supervisors of Retail Sales Workers</x:v>
      </x:c>
      <x:c r="E3126" s="22" t="n">
        <x:v>2220</x:v>
      </x:c>
      <x:c r="F3126" s="22" t="n">
        <x:v>50230</x:v>
      </x:c>
      <x:c r="G3126" s="22" t="n">
        <x:f>IF(OR(E3126="",F3126=""),"",E3126*F3126)</x:f>
        <x:v>111510600</x:v>
      </x:c>
      <x:c r="H3126" s="36" t="n">
        <x:v>0.4476</x:v>
      </x:c>
      <x:c r="I3126" s="22" t="n">
        <x:f>IF(G3126="","",IF(ISNUMBER(H3126),G3126,""))</x:f>
        <x:v>111510600</x:v>
      </x:c>
      <x:c r="J3126" s="22" t="n">
        <x:f>IF(I3126="","",I3126*H3126)</x:f>
        <x:v>49912144.56</x:v>
      </x:c>
      <x:c r="K3126" t="str">
        <x:f>IF(G3126="","MISSING OEWS",IF(ISNUMBER(H3126),"MATCHED","MISSING WHARTON"))</x:f>
        <x:v>MATCHED</x:v>
      </x:c>
    </x:row>
    <x:row r="3127">
      <x:c r="A3127" t="str">
        <x:v>51</x:v>
      </x:c>
      <x:c r="B3127" t="str">
        <x:v>Information</x:v>
      </x:c>
      <x:c r="C3127" t="str">
        <x:v>41-1012</x:v>
      </x:c>
      <x:c r="D3127" t="str">
        <x:v>First-Line Supervisors of Non-Retail Sales Workers</x:v>
      </x:c>
      <x:c r="E3127" s="22" t="n">
        <x:v>18160</x:v>
      </x:c>
      <x:c r="F3127" s="22" t="n">
        <x:v>101070</x:v>
      </x:c>
      <x:c r="G3127" s="22" t="n">
        <x:f>IF(OR(E3127="",F3127=""),"",E3127*F3127)</x:f>
        <x:v>1835431200</x:v>
      </x:c>
      <x:c r="H3127" s="36" t="n">
        <x:v>0.4833</x:v>
      </x:c>
      <x:c r="I3127" s="22" t="n">
        <x:f>IF(G3127="","",IF(ISNUMBER(H3127),G3127,""))</x:f>
        <x:v>1835431200</x:v>
      </x:c>
      <x:c r="J3127" s="22" t="n">
        <x:f>IF(I3127="","",I3127*H3127)</x:f>
        <x:v>887063898.96</x:v>
      </x:c>
      <x:c r="K3127" t="str">
        <x:f>IF(G3127="","MISSING OEWS",IF(ISNUMBER(H3127),"MATCHED","MISSING WHARTON"))</x:f>
        <x:v>MATCHED</x:v>
      </x:c>
    </x:row>
    <x:row r="3128">
      <x:c r="A3128" t="str">
        <x:v>51</x:v>
      </x:c>
      <x:c r="B3128" t="str">
        <x:v>Information</x:v>
      </x:c>
      <x:c r="C3128" t="str">
        <x:v>41-2011</x:v>
      </x:c>
      <x:c r="D3128" t="str">
        <x:v>Cashiers</x:v>
      </x:c>
      <x:c r="E3128" s="22" t="n">
        <x:v>4250</x:v>
      </x:c>
      <x:c r="F3128" s="22" t="n">
        <x:v>30410</x:v>
      </x:c>
      <x:c r="G3128" s="22" t="n">
        <x:f>IF(OR(E3128="",F3128=""),"",E3128*F3128)</x:f>
        <x:v>129242500</x:v>
      </x:c>
      <x:c r="H3128" s="36" t="n">
        <x:v>0.6672</x:v>
      </x:c>
      <x:c r="I3128" s="22" t="n">
        <x:f>IF(G3128="","",IF(ISNUMBER(H3128),G3128,""))</x:f>
        <x:v>129242500</x:v>
      </x:c>
      <x:c r="J3128" s="22" t="n">
        <x:f>IF(I3128="","",I3128*H3128)</x:f>
        <x:v>86230596</x:v>
      </x:c>
      <x:c r="K3128" t="str">
        <x:f>IF(G3128="","MISSING OEWS",IF(ISNUMBER(H3128),"MATCHED","MISSING WHARTON"))</x:f>
        <x:v>MATCHED</x:v>
      </x:c>
    </x:row>
    <x:row r="3129">
      <x:c r="A3129" t="str">
        <x:v>51</x:v>
      </x:c>
      <x:c r="B3129" t="str">
        <x:v>Information</x:v>
      </x:c>
      <x:c r="C3129" t="str">
        <x:v>41-2021</x:v>
      </x:c>
      <x:c r="D3129" t="str">
        <x:v>Counter and Rental Clerks</x:v>
      </x:c>
      <x:c r="E3129" s="22"/>
      <x:c r="F3129" s="22" t="n">
        <x:v>46280</x:v>
      </x:c>
      <x:c r="G3129" s="22" t="str">
        <x:f>IF(OR(E3129="",F3129=""),"",E3129*F3129)</x:f>
      </x:c>
      <x:c r="H3129" s="36" t="n">
        <x:v>0.7719</x:v>
      </x:c>
      <x:c r="I3129" s="22" t="str">
        <x:f>IF(G3129="","",IF(ISNUMBER(H3129),G3129,""))</x:f>
      </x:c>
      <x:c r="J3129" s="22" t="str">
        <x:f>IF(I3129="","",I3129*H3129)</x:f>
      </x:c>
      <x:c r="K3129" t="str">
        <x:f>IF(G3129="","MISSING OEWS",IF(ISNUMBER(H3129),"MATCHED","MISSING WHARTON"))</x:f>
        <x:v>MISSING OEWS</x:v>
      </x:c>
    </x:row>
    <x:row r="3130">
      <x:c r="A3130" t="str">
        <x:v>51</x:v>
      </x:c>
      <x:c r="B3130" t="str">
        <x:v>Information</x:v>
      </x:c>
      <x:c r="C3130" t="str">
        <x:v>41-2031</x:v>
      </x:c>
      <x:c r="D3130" t="str">
        <x:v>Retail Salespersons</x:v>
      </x:c>
      <x:c r="E3130" s="22" t="n">
        <x:v>7850</x:v>
      </x:c>
      <x:c r="F3130" s="22" t="n">
        <x:v>35430</x:v>
      </x:c>
      <x:c r="G3130" s="22" t="n">
        <x:f>IF(OR(E3130="",F3130=""),"",E3130*F3130)</x:f>
        <x:v>278125500</x:v>
      </x:c>
      <x:c r="H3130" s="36" t="n">
        <x:v>0.4938</x:v>
      </x:c>
      <x:c r="I3130" s="22" t="n">
        <x:f>IF(G3130="","",IF(ISNUMBER(H3130),G3130,""))</x:f>
        <x:v>278125500</x:v>
      </x:c>
      <x:c r="J3130" s="22" t="n">
        <x:f>IF(I3130="","",I3130*H3130)</x:f>
        <x:v>137338371.9</x:v>
      </x:c>
      <x:c r="K3130" t="str">
        <x:f>IF(G3130="","MISSING OEWS",IF(ISNUMBER(H3130),"MATCHED","MISSING WHARTON"))</x:f>
        <x:v>MATCHED</x:v>
      </x:c>
    </x:row>
    <x:row r="3131">
      <x:c r="A3131" t="str">
        <x:v>51</x:v>
      </x:c>
      <x:c r="B3131" t="str">
        <x:v>Information</x:v>
      </x:c>
      <x:c r="C3131" t="str">
        <x:v>41-3011</x:v>
      </x:c>
      <x:c r="D3131" t="str">
        <x:v>Advertising Sales Agents</x:v>
      </x:c>
      <x:c r="E3131" s="22" t="n">
        <x:v>38920</x:v>
      </x:c>
      <x:c r="F3131" s="22" t="n">
        <x:v>79120</x:v>
      </x:c>
      <x:c r="G3131" s="22" t="n">
        <x:f>IF(OR(E3131="",F3131=""),"",E3131*F3131)</x:f>
        <x:v>3079350400</x:v>
      </x:c>
      <x:c r="H3131" s="36" t="n">
        <x:v>0.6725</x:v>
      </x:c>
      <x:c r="I3131" s="22" t="n">
        <x:f>IF(G3131="","",IF(ISNUMBER(H3131),G3131,""))</x:f>
        <x:v>3079350400</x:v>
      </x:c>
      <x:c r="J3131" s="22" t="n">
        <x:f>IF(I3131="","",I3131*H3131)</x:f>
        <x:v>2070863144</x:v>
      </x:c>
      <x:c r="K3131" t="str">
        <x:f>IF(G3131="","MISSING OEWS",IF(ISNUMBER(H3131),"MATCHED","MISSING WHARTON"))</x:f>
        <x:v>MATCHED</x:v>
      </x:c>
    </x:row>
    <x:row r="3132">
      <x:c r="A3132" t="str">
        <x:v>51</x:v>
      </x:c>
      <x:c r="B3132" t="str">
        <x:v>Information</x:v>
      </x:c>
      <x:c r="C3132" t="str">
        <x:v>41-3031</x:v>
      </x:c>
      <x:c r="D3132" t="str">
        <x:v>Securities, Commodities, and Financial Services Sales Agents</x:v>
      </x:c>
      <x:c r="E3132" s="22" t="n">
        <x:v>590</x:v>
      </x:c>
      <x:c r="F3132" s="22"/>
      <x:c r="G3132" s="22" t="str">
        <x:f>IF(OR(E3132="",F3132=""),"",E3132*F3132)</x:f>
      </x:c>
      <x:c r="H3132" s="36" t="n">
        <x:v>0.845</x:v>
      </x:c>
      <x:c r="I3132" s="22" t="str">
        <x:f>IF(G3132="","",IF(ISNUMBER(H3132),G3132,""))</x:f>
      </x:c>
      <x:c r="J3132" s="22" t="str">
        <x:f>IF(I3132="","",I3132*H3132)</x:f>
      </x:c>
      <x:c r="K3132" t="str">
        <x:f>IF(G3132="","MISSING OEWS",IF(ISNUMBER(H3132),"MATCHED","MISSING WHARTON"))</x:f>
        <x:v>MISSING OEWS</x:v>
      </x:c>
    </x:row>
    <x:row r="3133">
      <x:c r="A3133" t="str">
        <x:v>51</x:v>
      </x:c>
      <x:c r="B3133" t="str">
        <x:v>Information</x:v>
      </x:c>
      <x:c r="C3133" t="str">
        <x:v>41-3041</x:v>
      </x:c>
      <x:c r="D3133" t="str">
        <x:v>Travel Agents</x:v>
      </x:c>
      <x:c r="E3133" s="22"/>
      <x:c r="F3133" s="22" t="n">
        <x:v>69310</x:v>
      </x:c>
      <x:c r="G3133" s="22" t="str">
        <x:f>IF(OR(E3133="",F3133=""),"",E3133*F3133)</x:f>
      </x:c>
      <x:c r="H3133" s="36" t="n">
        <x:v>0.925</x:v>
      </x:c>
      <x:c r="I3133" s="22" t="str">
        <x:f>IF(G3133="","",IF(ISNUMBER(H3133),G3133,""))</x:f>
      </x:c>
      <x:c r="J3133" s="22" t="str">
        <x:f>IF(I3133="","",I3133*H3133)</x:f>
      </x:c>
      <x:c r="K3133" t="str">
        <x:f>IF(G3133="","MISSING OEWS",IF(ISNUMBER(H3133),"MATCHED","MISSING WHARTON"))</x:f>
        <x:v>MISSING OEWS</x:v>
      </x:c>
    </x:row>
    <x:row r="3134">
      <x:c r="A3134" t="str">
        <x:v>51</x:v>
      </x:c>
      <x:c r="B3134" t="str">
        <x:v>Information</x:v>
      </x:c>
      <x:c r="C3134" t="str">
        <x:v>41-3091</x:v>
      </x:c>
      <x:c r="D3134" t="str">
        <x:v>Sales Representatives of Services, Except Advertising, Insurance, Financial Services, and Travel</x:v>
      </x:c>
      <x:c r="E3134" s="22" t="n">
        <x:v>194880</x:v>
      </x:c>
      <x:c r="F3134" s="22" t="n">
        <x:v>90580</x:v>
      </x:c>
      <x:c r="G3134" s="22" t="n">
        <x:f>IF(OR(E3134="",F3134=""),"",E3134*F3134)</x:f>
        <x:v>17652230400</x:v>
      </x:c>
      <x:c r="H3134" s="36" t="n">
        <x:v>0.73</x:v>
      </x:c>
      <x:c r="I3134" s="22" t="n">
        <x:f>IF(G3134="","",IF(ISNUMBER(H3134),G3134,""))</x:f>
        <x:v>17652230400</x:v>
      </x:c>
      <x:c r="J3134" s="22" t="n">
        <x:f>IF(I3134="","",I3134*H3134)</x:f>
        <x:v>12886128192</x:v>
      </x:c>
      <x:c r="K3134" t="str">
        <x:f>IF(G3134="","MISSING OEWS",IF(ISNUMBER(H3134),"MATCHED","MISSING WHARTON"))</x:f>
        <x:v>MATCHED</x:v>
      </x:c>
    </x:row>
    <x:row r="3135">
      <x:c r="A3135" t="str">
        <x:v>51</x:v>
      </x:c>
      <x:c r="B3135" t="str">
        <x:v>Information</x:v>
      </x:c>
      <x:c r="C3135" t="str">
        <x:v>41-4011</x:v>
      </x:c>
      <x:c r="D3135" t="str">
        <x:v>Sales Representatives, Wholesale and Manufacturing, Technical and Scientific Products</x:v>
      </x:c>
      <x:c r="E3135" s="22" t="n">
        <x:v>19380</x:v>
      </x:c>
      <x:c r="F3135" s="22" t="n">
        <x:v>124940</x:v>
      </x:c>
      <x:c r="G3135" s="22" t="n">
        <x:f>IF(OR(E3135="",F3135=""),"",E3135*F3135)</x:f>
        <x:v>2421337200</x:v>
      </x:c>
      <x:c r="H3135" s="36" t="n">
        <x:v>0.6463</x:v>
      </x:c>
      <x:c r="I3135" s="22" t="n">
        <x:f>IF(G3135="","",IF(ISNUMBER(H3135),G3135,""))</x:f>
        <x:v>2421337200</x:v>
      </x:c>
      <x:c r="J3135" s="22" t="n">
        <x:f>IF(I3135="","",I3135*H3135)</x:f>
        <x:v>1564910232.36</x:v>
      </x:c>
      <x:c r="K3135" t="str">
        <x:f>IF(G3135="","MISSING OEWS",IF(ISNUMBER(H3135),"MATCHED","MISSING WHARTON"))</x:f>
        <x:v>MATCHED</x:v>
      </x:c>
    </x:row>
    <x:row r="3136">
      <x:c r="A3136" t="str">
        <x:v>51</x:v>
      </x:c>
      <x:c r="B3136" t="str">
        <x:v>Information</x:v>
      </x:c>
      <x:c r="C3136" t="str">
        <x:v>41-4012</x:v>
      </x:c>
      <x:c r="D3136" t="str">
        <x:v>Sales Representatives, Wholesale and Manufacturing, Except Technical and Scientific Products</x:v>
      </x:c>
      <x:c r="E3136" s="22" t="n">
        <x:v>13830</x:v>
      </x:c>
      <x:c r="F3136" s="22" t="n">
        <x:v>93820</x:v>
      </x:c>
      <x:c r="G3136" s="22" t="n">
        <x:f>IF(OR(E3136="",F3136=""),"",E3136*F3136)</x:f>
        <x:v>1297530600</x:v>
      </x:c>
      <x:c r="H3136" s="36" t="n">
        <x:v>0.5105</x:v>
      </x:c>
      <x:c r="I3136" s="22" t="n">
        <x:f>IF(G3136="","",IF(ISNUMBER(H3136),G3136,""))</x:f>
        <x:v>1297530600</x:v>
      </x:c>
      <x:c r="J3136" s="22" t="n">
        <x:f>IF(I3136="","",I3136*H3136)</x:f>
        <x:v>662389371.3</x:v>
      </x:c>
      <x:c r="K3136" t="str">
        <x:f>IF(G3136="","MISSING OEWS",IF(ISNUMBER(H3136),"MATCHED","MISSING WHARTON"))</x:f>
        <x:v>MATCHED</x:v>
      </x:c>
    </x:row>
    <x:row r="3137">
      <x:c r="A3137" t="str">
        <x:v>51</x:v>
      </x:c>
      <x:c r="B3137" t="str">
        <x:v>Information</x:v>
      </x:c>
      <x:c r="C3137" t="str">
        <x:v>41-9011</x:v>
      </x:c>
      <x:c r="D3137" t="str">
        <x:v>Demonstrators and Product Promoters</x:v>
      </x:c>
      <x:c r="E3137" s="22"/>
      <x:c r="F3137" s="22" t="n">
        <x:v>52630</x:v>
      </x:c>
      <x:c r="G3137" s="22" t="str">
        <x:f>IF(OR(E3137="",F3137=""),"",E3137*F3137)</x:f>
      </x:c>
      <x:c r="H3137" s="36" t="n">
        <x:v>0.3062</x:v>
      </x:c>
      <x:c r="I3137" s="22" t="str">
        <x:f>IF(G3137="","",IF(ISNUMBER(H3137),G3137,""))</x:f>
      </x:c>
      <x:c r="J3137" s="22" t="str">
        <x:f>IF(I3137="","",I3137*H3137)</x:f>
      </x:c>
      <x:c r="K3137" t="str">
        <x:f>IF(G3137="","MISSING OEWS",IF(ISNUMBER(H3137),"MATCHED","MISSING WHARTON"))</x:f>
        <x:v>MISSING OEWS</x:v>
      </x:c>
    </x:row>
    <x:row r="3138">
      <x:c r="A3138" t="str">
        <x:v>51</x:v>
      </x:c>
      <x:c r="B3138" t="str">
        <x:v>Information</x:v>
      </x:c>
      <x:c r="C3138" t="str">
        <x:v>41-9012</x:v>
      </x:c>
      <x:c r="D3138" t="str">
        <x:v>Models</x:v>
      </x:c>
      <x:c r="E3138" s="22" t="n">
        <x:v>310</x:v>
      </x:c>
      <x:c r="F3138" s="22" t="n">
        <x:v>125830</x:v>
      </x:c>
      <x:c r="G3138" s="22" t="n">
        <x:f>IF(OR(E3138="",F3138=""),"",E3138*F3138)</x:f>
        <x:v>39007300</x:v>
      </x:c>
      <x:c r="H3138" s="36" t="n">
        <x:v>0.2071</x:v>
      </x:c>
      <x:c r="I3138" s="22" t="n">
        <x:f>IF(G3138="","",IF(ISNUMBER(H3138),G3138,""))</x:f>
        <x:v>39007300</x:v>
      </x:c>
      <x:c r="J3138" s="22" t="n">
        <x:f>IF(I3138="","",I3138*H3138)</x:f>
        <x:v>8078411.83</x:v>
      </x:c>
      <x:c r="K3138" t="str">
        <x:f>IF(G3138="","MISSING OEWS",IF(ISNUMBER(H3138),"MATCHED","MISSING WHARTON"))</x:f>
        <x:v>MATCHED</x:v>
      </x:c>
    </x:row>
    <x:row r="3139">
      <x:c r="A3139" t="str">
        <x:v>51</x:v>
      </x:c>
      <x:c r="B3139" t="str">
        <x:v>Information</x:v>
      </x:c>
      <x:c r="C3139" t="str">
        <x:v>41-9022</x:v>
      </x:c>
      <x:c r="D3139" t="str">
        <x:v>Real Estate Sales Agents</x:v>
      </x:c>
      <x:c r="E3139" s="22" t="n">
        <x:v>210</x:v>
      </x:c>
      <x:c r="F3139" s="22" t="n">
        <x:v>77950</x:v>
      </x:c>
      <x:c r="G3139" s="22" t="n">
        <x:f>IF(OR(E3139="",F3139=""),"",E3139*F3139)</x:f>
        <x:v>16369500</x:v>
      </x:c>
      <x:c r="H3139" s="36" t="n">
        <x:v>0.5939</x:v>
      </x:c>
      <x:c r="I3139" s="22" t="n">
        <x:f>IF(G3139="","",IF(ISNUMBER(H3139),G3139,""))</x:f>
        <x:v>16369500</x:v>
      </x:c>
      <x:c r="J3139" s="22" t="n">
        <x:f>IF(I3139="","",I3139*H3139)</x:f>
        <x:v>9721846.049999999</x:v>
      </x:c>
      <x:c r="K3139" t="str">
        <x:f>IF(G3139="","MISSING OEWS",IF(ISNUMBER(H3139),"MATCHED","MISSING WHARTON"))</x:f>
        <x:v>MATCHED</x:v>
      </x:c>
    </x:row>
    <x:row r="3140">
      <x:c r="A3140" t="str">
        <x:v>51</x:v>
      </x:c>
      <x:c r="B3140" t="str">
        <x:v>Information</x:v>
      </x:c>
      <x:c r="C3140" t="str">
        <x:v>41-9031</x:v>
      </x:c>
      <x:c r="D3140" t="str">
        <x:v>Sales Engineers</x:v>
      </x:c>
      <x:c r="E3140" s="22" t="n">
        <x:v>8000</x:v>
      </x:c>
      <x:c r="F3140" s="22" t="n">
        <x:v>145370</x:v>
      </x:c>
      <x:c r="G3140" s="22" t="n">
        <x:f>IF(OR(E3140="",F3140=""),"",E3140*F3140)</x:f>
        <x:v>1162960000</x:v>
      </x:c>
      <x:c r="H3140" s="36" t="n">
        <x:v>0.518</x:v>
      </x:c>
      <x:c r="I3140" s="22" t="n">
        <x:f>IF(G3140="","",IF(ISNUMBER(H3140),G3140,""))</x:f>
        <x:v>1162960000</x:v>
      </x:c>
      <x:c r="J3140" s="22" t="n">
        <x:f>IF(I3140="","",I3140*H3140)</x:f>
        <x:v>602413280</x:v>
      </x:c>
      <x:c r="K3140" t="str">
        <x:f>IF(G3140="","MISSING OEWS",IF(ISNUMBER(H3140),"MATCHED","MISSING WHARTON"))</x:f>
        <x:v>MATCHED</x:v>
      </x:c>
    </x:row>
    <x:row r="3141">
      <x:c r="A3141" t="str">
        <x:v>51</x:v>
      </x:c>
      <x:c r="B3141" t="str">
        <x:v>Information</x:v>
      </x:c>
      <x:c r="C3141" t="str">
        <x:v>41-9041</x:v>
      </x:c>
      <x:c r="D3141" t="str">
        <x:v>Telemarketers</x:v>
      </x:c>
      <x:c r="E3141" s="22" t="n">
        <x:v>1910</x:v>
      </x:c>
      <x:c r="F3141" s="22" t="n">
        <x:v>50790</x:v>
      </x:c>
      <x:c r="G3141" s="22" t="n">
        <x:f>IF(OR(E3141="",F3141=""),"",E3141*F3141)</x:f>
        <x:v>97008900</x:v>
      </x:c>
      <x:c r="H3141" s="36" t="n">
        <x:v>0.9625</x:v>
      </x:c>
      <x:c r="I3141" s="22" t="n">
        <x:f>IF(G3141="","",IF(ISNUMBER(H3141),G3141,""))</x:f>
        <x:v>97008900</x:v>
      </x:c>
      <x:c r="J3141" s="22" t="n">
        <x:f>IF(I3141="","",I3141*H3141)</x:f>
        <x:v>93371066.25</x:v>
      </x:c>
      <x:c r="K3141" t="str">
        <x:f>IF(G3141="","MISSING OEWS",IF(ISNUMBER(H3141),"MATCHED","MISSING WHARTON"))</x:f>
        <x:v>MATCHED</x:v>
      </x:c>
    </x:row>
    <x:row r="3142">
      <x:c r="A3142" t="str">
        <x:v>51</x:v>
      </x:c>
      <x:c r="B3142" t="str">
        <x:v>Information</x:v>
      </x:c>
      <x:c r="C3142" t="str">
        <x:v>41-9091</x:v>
      </x:c>
      <x:c r="D3142" t="str">
        <x:v>Door-to-Door Sales Workers, News and Street Vendors, and Related Workers</x:v>
      </x:c>
      <x:c r="E3142" s="22" t="n">
        <x:v>160</x:v>
      </x:c>
      <x:c r="F3142" s="22" t="n">
        <x:v>38010</x:v>
      </x:c>
      <x:c r="G3142" s="22" t="n">
        <x:f>IF(OR(E3142="",F3142=""),"",E3142*F3142)</x:f>
        <x:v>6081600</x:v>
      </x:c>
      <x:c r="H3142" s="36" t="n">
        <x:v>0.31670000000000004</x:v>
      </x:c>
      <x:c r="I3142" s="22" t="n">
        <x:f>IF(G3142="","",IF(ISNUMBER(H3142),G3142,""))</x:f>
        <x:v>6081600</x:v>
      </x:c>
      <x:c r="J3142" s="22" t="n">
        <x:f>IF(I3142="","",I3142*H3142)</x:f>
        <x:v>1926042.7200000002</x:v>
      </x:c>
      <x:c r="K3142" t="str">
        <x:f>IF(G3142="","MISSING OEWS",IF(ISNUMBER(H3142),"MATCHED","MISSING WHARTON"))</x:f>
        <x:v>MATCHED</x:v>
      </x:c>
    </x:row>
    <x:row r="3143">
      <x:c r="A3143" t="str">
        <x:v>51</x:v>
      </x:c>
      <x:c r="B3143" t="str">
        <x:v>Information</x:v>
      </x:c>
      <x:c r="C3143" t="str">
        <x:v>41-9099</x:v>
      </x:c>
      <x:c r="D3143" t="str">
        <x:v>Sales and Related Workers, All Other</x:v>
      </x:c>
      <x:c r="E3143" s="22" t="n">
        <x:v>3090</x:v>
      </x:c>
      <x:c r="F3143" s="22" t="n">
        <x:v>71260</x:v>
      </x:c>
      <x:c r="G3143" s="22" t="n">
        <x:f>IF(OR(E3143="",F3143=""),"",E3143*F3143)</x:f>
        <x:v>220193400</x:v>
      </x:c>
      <x:c r="H3143" s="36"/>
      <x:c r="I3143" s="22" t="str">
        <x:f>IF(G3143="","",IF(ISNUMBER(H3143),G3143,""))</x:f>
      </x:c>
      <x:c r="J3143" s="22" t="str">
        <x:f>IF(I3143="","",I3143*H3143)</x:f>
      </x:c>
      <x:c r="K3143" t="str">
        <x:f>IF(G3143="","MISSING OEWS",IF(ISNUMBER(H3143),"MATCHED","MISSING WHARTON"))</x:f>
        <x:v>MISSING WHARTON</x:v>
      </x:c>
    </x:row>
    <x:row r="3144">
      <x:c r="A3144" t="str">
        <x:v>51</x:v>
      </x:c>
      <x:c r="B3144" t="str">
        <x:v>Information</x:v>
      </x:c>
      <x:c r="C3144" t="str">
        <x:v>43-1011</x:v>
      </x:c>
      <x:c r="D3144" t="str">
        <x:v>First-Line Supervisors of Office and Administrative Support Workers</x:v>
      </x:c>
      <x:c r="E3144" s="22" t="n">
        <x:v>28280</x:v>
      </x:c>
      <x:c r="F3144" s="22" t="n">
        <x:v>85620</x:v>
      </x:c>
      <x:c r="G3144" s="22" t="n">
        <x:f>IF(OR(E3144="",F3144=""),"",E3144*F3144)</x:f>
        <x:v>2421333600</x:v>
      </x:c>
      <x:c r="H3144" s="36" t="n">
        <x:v>0.5034000000000001</x:v>
      </x:c>
      <x:c r="I3144" s="22" t="n">
        <x:f>IF(G3144="","",IF(ISNUMBER(H3144),G3144,""))</x:f>
        <x:v>2421333600</x:v>
      </x:c>
      <x:c r="J3144" s="22" t="n">
        <x:f>IF(I3144="","",I3144*H3144)</x:f>
        <x:v>1218899334.2400002</x:v>
      </x:c>
      <x:c r="K3144" t="str">
        <x:f>IF(G3144="","MISSING OEWS",IF(ISNUMBER(H3144),"MATCHED","MISSING WHARTON"))</x:f>
        <x:v>MATCHED</x:v>
      </x:c>
    </x:row>
    <x:row r="3145">
      <x:c r="A3145" t="str">
        <x:v>51</x:v>
      </x:c>
      <x:c r="B3145" t="str">
        <x:v>Information</x:v>
      </x:c>
      <x:c r="C3145" t="str">
        <x:v>43-2011</x:v>
      </x:c>
      <x:c r="D3145" t="str">
        <x:v>Switchboard Operators, Including Answering Service</x:v>
      </x:c>
      <x:c r="E3145" s="22" t="n">
        <x:v>400</x:v>
      </x:c>
      <x:c r="F3145" s="22" t="n">
        <x:v>35390</x:v>
      </x:c>
      <x:c r="G3145" s="22" t="n">
        <x:f>IF(OR(E3145="",F3145=""),"",E3145*F3145)</x:f>
        <x:v>14156000</x:v>
      </x:c>
      <x:c r="H3145" s="36" t="n">
        <x:v>0.7579</x:v>
      </x:c>
      <x:c r="I3145" s="22" t="n">
        <x:f>IF(G3145="","",IF(ISNUMBER(H3145),G3145,""))</x:f>
        <x:v>14156000</x:v>
      </x:c>
      <x:c r="J3145" s="22" t="n">
        <x:f>IF(I3145="","",I3145*H3145)</x:f>
        <x:v>10728832.4</x:v>
      </x:c>
      <x:c r="K3145" t="str">
        <x:f>IF(G3145="","MISSING OEWS",IF(ISNUMBER(H3145),"MATCHED","MISSING WHARTON"))</x:f>
        <x:v>MATCHED</x:v>
      </x:c>
    </x:row>
    <x:row r="3146">
      <x:c r="A3146" t="str">
        <x:v>51</x:v>
      </x:c>
      <x:c r="B3146" t="str">
        <x:v>Information</x:v>
      </x:c>
      <x:c r="C3146" t="str">
        <x:v>43-2021</x:v>
      </x:c>
      <x:c r="D3146" t="str">
        <x:v>Telephone Operators</x:v>
      </x:c>
      <x:c r="E3146" s="22" t="n">
        <x:v>290</x:v>
      </x:c>
      <x:c r="F3146" s="22" t="n">
        <x:v>56520</x:v>
      </x:c>
      <x:c r="G3146" s="22" t="n">
        <x:f>IF(OR(E3146="",F3146=""),"",E3146*F3146)</x:f>
        <x:v>16390800</x:v>
      </x:c>
      <x:c r="H3146" s="36" t="n">
        <x:v>0.9156</x:v>
      </x:c>
      <x:c r="I3146" s="22" t="n">
        <x:f>IF(G3146="","",IF(ISNUMBER(H3146),G3146,""))</x:f>
        <x:v>16390800</x:v>
      </x:c>
      <x:c r="J3146" s="22" t="n">
        <x:f>IF(I3146="","",I3146*H3146)</x:f>
        <x:v>15007416.479999999</x:v>
      </x:c>
      <x:c r="K3146" t="str">
        <x:f>IF(G3146="","MISSING OEWS",IF(ISNUMBER(H3146),"MATCHED","MISSING WHARTON"))</x:f>
        <x:v>MATCHED</x:v>
      </x:c>
    </x:row>
    <x:row r="3147">
      <x:c r="A3147" t="str">
        <x:v>51</x:v>
      </x:c>
      <x:c r="B3147" t="str">
        <x:v>Information</x:v>
      </x:c>
      <x:c r="C3147" t="str">
        <x:v>43-2099</x:v>
      </x:c>
      <x:c r="D3147" t="str">
        <x:v>Communications Equipment Operators, All Other</x:v>
      </x:c>
      <x:c r="E3147" s="22"/>
      <x:c r="F3147" s="22" t="n">
        <x:v>59260</x:v>
      </x:c>
      <x:c r="G3147" s="22" t="str">
        <x:f>IF(OR(E3147="",F3147=""),"",E3147*F3147)</x:f>
      </x:c>
      <x:c r="H3147" s="36"/>
      <x:c r="I3147" s="22" t="str">
        <x:f>IF(G3147="","",IF(ISNUMBER(H3147),G3147,""))</x:f>
      </x:c>
      <x:c r="J3147" s="22" t="str">
        <x:f>IF(I3147="","",I3147*H3147)</x:f>
      </x:c>
      <x:c r="K3147" t="str">
        <x:f>IF(G3147="","MISSING OEWS",IF(ISNUMBER(H3147),"MATCHED","MISSING WHARTON"))</x:f>
        <x:v>MISSING OEWS</x:v>
      </x:c>
    </x:row>
    <x:row r="3148">
      <x:c r="A3148" t="str">
        <x:v>51</x:v>
      </x:c>
      <x:c r="B3148" t="str">
        <x:v>Information</x:v>
      </x:c>
      <x:c r="C3148" t="str">
        <x:v>43-3011</x:v>
      </x:c>
      <x:c r="D3148" t="str">
        <x:v>Bill and Account Collectors</x:v>
      </x:c>
      <x:c r="E3148" s="22" t="n">
        <x:v>3400</x:v>
      </x:c>
      <x:c r="F3148" s="22" t="n">
        <x:v>54560</x:v>
      </x:c>
      <x:c r="G3148" s="22" t="n">
        <x:f>IF(OR(E3148="",F3148=""),"",E3148*F3148)</x:f>
        <x:v>185504000</x:v>
      </x:c>
      <x:c r="H3148" s="36" t="n">
        <x:v>0.9</x:v>
      </x:c>
      <x:c r="I3148" s="22" t="n">
        <x:f>IF(G3148="","",IF(ISNUMBER(H3148),G3148,""))</x:f>
        <x:v>185504000</x:v>
      </x:c>
      <x:c r="J3148" s="22" t="n">
        <x:f>IF(I3148="","",I3148*H3148)</x:f>
        <x:v>166953600</x:v>
      </x:c>
      <x:c r="K3148" t="str">
        <x:f>IF(G3148="","MISSING OEWS",IF(ISNUMBER(H3148),"MATCHED","MISSING WHARTON"))</x:f>
        <x:v>MATCHED</x:v>
      </x:c>
    </x:row>
    <x:row r="3149">
      <x:c r="A3149" t="str">
        <x:v>51</x:v>
      </x:c>
      <x:c r="B3149" t="str">
        <x:v>Information</x:v>
      </x:c>
      <x:c r="C3149" t="str">
        <x:v>43-3021</x:v>
      </x:c>
      <x:c r="D3149" t="str">
        <x:v>Billing and Posting Clerks</x:v>
      </x:c>
      <x:c r="E3149" s="22" t="n">
        <x:v>8470</x:v>
      </x:c>
      <x:c r="F3149" s="22" t="n">
        <x:v>53730</x:v>
      </x:c>
      <x:c r="G3149" s="22" t="n">
        <x:f>IF(OR(E3149="",F3149=""),"",E3149*F3149)</x:f>
        <x:v>455093100</x:v>
      </x:c>
      <x:c r="H3149" s="36" t="n">
        <x:v>0.8617</x:v>
      </x:c>
      <x:c r="I3149" s="22" t="n">
        <x:f>IF(G3149="","",IF(ISNUMBER(H3149),G3149,""))</x:f>
        <x:v>455093100</x:v>
      </x:c>
      <x:c r="J3149" s="22" t="n">
        <x:f>IF(I3149="","",I3149*H3149)</x:f>
        <x:v>392153724.27</x:v>
      </x:c>
      <x:c r="K3149" t="str">
        <x:f>IF(G3149="","MISSING OEWS",IF(ISNUMBER(H3149),"MATCHED","MISSING WHARTON"))</x:f>
        <x:v>MATCHED</x:v>
      </x:c>
    </x:row>
    <x:row r="3150">
      <x:c r="A3150" t="str">
        <x:v>51</x:v>
      </x:c>
      <x:c r="B3150" t="str">
        <x:v>Information</x:v>
      </x:c>
      <x:c r="C3150" t="str">
        <x:v>43-3031</x:v>
      </x:c>
      <x:c r="D3150" t="str">
        <x:v>Bookkeeping, Accounting, and Auditing Clerks</x:v>
      </x:c>
      <x:c r="E3150" s="22" t="n">
        <x:v>22270</x:v>
      </x:c>
      <x:c r="F3150" s="22" t="n">
        <x:v>54750</x:v>
      </x:c>
      <x:c r="G3150" s="22" t="n">
        <x:f>IF(OR(E3150="",F3150=""),"",E3150*F3150)</x:f>
        <x:v>1219282500</x:v>
      </x:c>
      <x:c r="H3150" s="36" t="n">
        <x:v>0.9517</x:v>
      </x:c>
      <x:c r="I3150" s="22" t="n">
        <x:f>IF(G3150="","",IF(ISNUMBER(H3150),G3150,""))</x:f>
        <x:v>1219282500</x:v>
      </x:c>
      <x:c r="J3150" s="22" t="n">
        <x:f>IF(I3150="","",I3150*H3150)</x:f>
        <x:v>1160391155.25</x:v>
      </x:c>
      <x:c r="K3150" t="str">
        <x:f>IF(G3150="","MISSING OEWS",IF(ISNUMBER(H3150),"MATCHED","MISSING WHARTON"))</x:f>
        <x:v>MATCHED</x:v>
      </x:c>
    </x:row>
    <x:row r="3151">
      <x:c r="A3151" t="str">
        <x:v>51</x:v>
      </x:c>
      <x:c r="B3151" t="str">
        <x:v>Information</x:v>
      </x:c>
      <x:c r="C3151" t="str">
        <x:v>43-3051</x:v>
      </x:c>
      <x:c r="D3151" t="str">
        <x:v>Payroll and Timekeeping Clerks</x:v>
      </x:c>
      <x:c r="E3151" s="22" t="n">
        <x:v>2210</x:v>
      </x:c>
      <x:c r="F3151" s="22" t="n">
        <x:v>71590</x:v>
      </x:c>
      <x:c r="G3151" s="22" t="n">
        <x:f>IF(OR(E3151="",F3151=""),"",E3151*F3151)</x:f>
        <x:v>158213900</x:v>
      </x:c>
      <x:c r="H3151" s="36" t="n">
        <x:v>0.9409000000000001</x:v>
      </x:c>
      <x:c r="I3151" s="22" t="n">
        <x:f>IF(G3151="","",IF(ISNUMBER(H3151),G3151,""))</x:f>
        <x:v>158213900</x:v>
      </x:c>
      <x:c r="J3151" s="22" t="n">
        <x:f>IF(I3151="","",I3151*H3151)</x:f>
        <x:v>148863458.51000002</x:v>
      </x:c>
      <x:c r="K3151" t="str">
        <x:f>IF(G3151="","MISSING OEWS",IF(ISNUMBER(H3151),"MATCHED","MISSING WHARTON"))</x:f>
        <x:v>MATCHED</x:v>
      </x:c>
    </x:row>
    <x:row r="3152">
      <x:c r="A3152" t="str">
        <x:v>51</x:v>
      </x:c>
      <x:c r="B3152" t="str">
        <x:v>Information</x:v>
      </x:c>
      <x:c r="C3152" t="str">
        <x:v>43-3061</x:v>
      </x:c>
      <x:c r="D3152" t="str">
        <x:v>Procurement Clerks</x:v>
      </x:c>
      <x:c r="E3152" s="22" t="n">
        <x:v>350</x:v>
      </x:c>
      <x:c r="F3152" s="22" t="n">
        <x:v>59740</x:v>
      </x:c>
      <x:c r="G3152" s="22" t="n">
        <x:f>IF(OR(E3152="",F3152=""),"",E3152*F3152)</x:f>
        <x:v>20909000</x:v>
      </x:c>
      <x:c r="H3152" s="36" t="n">
        <x:v>0.8237000000000001</x:v>
      </x:c>
      <x:c r="I3152" s="22" t="n">
        <x:f>IF(G3152="","",IF(ISNUMBER(H3152),G3152,""))</x:f>
        <x:v>20909000</x:v>
      </x:c>
      <x:c r="J3152" s="22" t="n">
        <x:f>IF(I3152="","",I3152*H3152)</x:f>
        <x:v>17222743.3</x:v>
      </x:c>
      <x:c r="K3152" t="str">
        <x:f>IF(G3152="","MISSING OEWS",IF(ISNUMBER(H3152),"MATCHED","MISSING WHARTON"))</x:f>
        <x:v>MATCHED</x:v>
      </x:c>
    </x:row>
    <x:row r="3153">
      <x:c r="A3153" t="str">
        <x:v>51</x:v>
      </x:c>
      <x:c r="B3153" t="str">
        <x:v>Information</x:v>
      </x:c>
      <x:c r="C3153" t="str">
        <x:v>43-3099</x:v>
      </x:c>
      <x:c r="D3153" t="str">
        <x:v>Financial Clerks, All Other</x:v>
      </x:c>
      <x:c r="E3153" s="22" t="n">
        <x:v>300</x:v>
      </x:c>
      <x:c r="F3153" s="22" t="n">
        <x:v>63190</x:v>
      </x:c>
      <x:c r="G3153" s="22" t="n">
        <x:f>IF(OR(E3153="",F3153=""),"",E3153*F3153)</x:f>
        <x:v>18957000</x:v>
      </x:c>
      <x:c r="H3153" s="36"/>
      <x:c r="I3153" s="22" t="str">
        <x:f>IF(G3153="","",IF(ISNUMBER(H3153),G3153,""))</x:f>
      </x:c>
      <x:c r="J3153" s="22" t="str">
        <x:f>IF(I3153="","",I3153*H3153)</x:f>
      </x:c>
      <x:c r="K3153" t="str">
        <x:f>IF(G3153="","MISSING OEWS",IF(ISNUMBER(H3153),"MATCHED","MISSING WHARTON"))</x:f>
        <x:v>MISSING WHARTON</x:v>
      </x:c>
    </x:row>
    <x:row r="3154">
      <x:c r="A3154" t="str">
        <x:v>51</x:v>
      </x:c>
      <x:c r="B3154" t="str">
        <x:v>Information</x:v>
      </x:c>
      <x:c r="C3154" t="str">
        <x:v>43-4021</x:v>
      </x:c>
      <x:c r="D3154" t="str">
        <x:v>Correspondence Clerks</x:v>
      </x:c>
      <x:c r="E3154" s="22" t="n">
        <x:v>150</x:v>
      </x:c>
      <x:c r="F3154" s="22" t="n">
        <x:v>56510</x:v>
      </x:c>
      <x:c r="G3154" s="22" t="n">
        <x:f>IF(OR(E3154="",F3154=""),"",E3154*F3154)</x:f>
        <x:v>8476500</x:v>
      </x:c>
      <x:c r="H3154" s="36" t="n">
        <x:v>0.85</x:v>
      </x:c>
      <x:c r="I3154" s="22" t="n">
        <x:f>IF(G3154="","",IF(ISNUMBER(H3154),G3154,""))</x:f>
        <x:v>8476500</x:v>
      </x:c>
      <x:c r="J3154" s="22" t="n">
        <x:f>IF(I3154="","",I3154*H3154)</x:f>
        <x:v>7205025</x:v>
      </x:c>
      <x:c r="K3154" t="str">
        <x:f>IF(G3154="","MISSING OEWS",IF(ISNUMBER(H3154),"MATCHED","MISSING WHARTON"))</x:f>
        <x:v>MATCHED</x:v>
      </x:c>
    </x:row>
    <x:row r="3155">
      <x:c r="A3155" t="str">
        <x:v>51</x:v>
      </x:c>
      <x:c r="B3155" t="str">
        <x:v>Information</x:v>
      </x:c>
      <x:c r="C3155" t="str">
        <x:v>43-4041</x:v>
      </x:c>
      <x:c r="D3155" t="str">
        <x:v>Credit Authorizers, Checkers, and Clerks</x:v>
      </x:c>
      <x:c r="E3155" s="22" t="n">
        <x:v>240</x:v>
      </x:c>
      <x:c r="F3155" s="22" t="n">
        <x:v>55260</x:v>
      </x:c>
      <x:c r="G3155" s="22" t="n">
        <x:f>IF(OR(E3155="",F3155=""),"",E3155*F3155)</x:f>
        <x:v>13262400</x:v>
      </x:c>
      <x:c r="H3155" s="36" t="n">
        <x:v>0.9469</x:v>
      </x:c>
      <x:c r="I3155" s="22" t="n">
        <x:f>IF(G3155="","",IF(ISNUMBER(H3155),G3155,""))</x:f>
        <x:v>13262400</x:v>
      </x:c>
      <x:c r="J3155" s="22" t="n">
        <x:f>IF(I3155="","",I3155*H3155)</x:f>
        <x:v>12558166.559999999</x:v>
      </x:c>
      <x:c r="K3155" t="str">
        <x:f>IF(G3155="","MISSING OEWS",IF(ISNUMBER(H3155),"MATCHED","MISSING WHARTON"))</x:f>
        <x:v>MATCHED</x:v>
      </x:c>
    </x:row>
    <x:row r="3156">
      <x:c r="A3156" t="str">
        <x:v>51</x:v>
      </x:c>
      <x:c r="B3156" t="str">
        <x:v>Information</x:v>
      </x:c>
      <x:c r="C3156" t="str">
        <x:v>43-4051</x:v>
      </x:c>
      <x:c r="D3156" t="str">
        <x:v>Customer Service Representatives</x:v>
      </x:c>
      <x:c r="E3156" s="22" t="n">
        <x:v>107140</x:v>
      </x:c>
      <x:c r="F3156" s="22" t="n">
        <x:v>53640</x:v>
      </x:c>
      <x:c r="G3156" s="22" t="n">
        <x:f>IF(OR(E3156="",F3156=""),"",E3156*F3156)</x:f>
        <x:v>5746989600</x:v>
      </x:c>
      <x:c r="H3156" s="36" t="n">
        <x:v>0.82</x:v>
      </x:c>
      <x:c r="I3156" s="22" t="n">
        <x:f>IF(G3156="","",IF(ISNUMBER(H3156),G3156,""))</x:f>
        <x:v>5746989600</x:v>
      </x:c>
      <x:c r="J3156" s="22" t="n">
        <x:f>IF(I3156="","",I3156*H3156)</x:f>
        <x:v>4712531472</x:v>
      </x:c>
      <x:c r="K3156" t="str">
        <x:f>IF(G3156="","MISSING OEWS",IF(ISNUMBER(H3156),"MATCHED","MISSING WHARTON"))</x:f>
        <x:v>MATCHED</x:v>
      </x:c>
    </x:row>
    <x:row r="3157">
      <x:c r="A3157" t="str">
        <x:v>51</x:v>
      </x:c>
      <x:c r="B3157" t="str">
        <x:v>Information</x:v>
      </x:c>
      <x:c r="C3157" t="str">
        <x:v>43-4071</x:v>
      </x:c>
      <x:c r="D3157" t="str">
        <x:v>File Clerks</x:v>
      </x:c>
      <x:c r="E3157" s="22" t="n">
        <x:v>1910</x:v>
      </x:c>
      <x:c r="F3157" s="22" t="n">
        <x:v>41310</x:v>
      </x:c>
      <x:c r="G3157" s="22" t="n">
        <x:f>IF(OR(E3157="",F3157=""),"",E3157*F3157)</x:f>
        <x:v>78902100</x:v>
      </x:c>
      <x:c r="H3157" s="36" t="n">
        <x:v>0.7526</x:v>
      </x:c>
      <x:c r="I3157" s="22" t="n">
        <x:f>IF(G3157="","",IF(ISNUMBER(H3157),G3157,""))</x:f>
        <x:v>78902100</x:v>
      </x:c>
      <x:c r="J3157" s="22" t="n">
        <x:f>IF(I3157="","",I3157*H3157)</x:f>
        <x:v>59381720.46</x:v>
      </x:c>
      <x:c r="K3157" t="str">
        <x:f>IF(G3157="","MISSING OEWS",IF(ISNUMBER(H3157),"MATCHED","MISSING WHARTON"))</x:f>
        <x:v>MATCHED</x:v>
      </x:c>
    </x:row>
    <x:row r="3158">
      <x:c r="A3158" t="str">
        <x:v>51</x:v>
      </x:c>
      <x:c r="B3158" t="str">
        <x:v>Information</x:v>
      </x:c>
      <x:c r="C3158" t="str">
        <x:v>43-4111</x:v>
      </x:c>
      <x:c r="D3158" t="str">
        <x:v>Interviewers, Except Eligibility and Loan</x:v>
      </x:c>
      <x:c r="E3158" s="22"/>
      <x:c r="F3158" s="22" t="n">
        <x:v>44350</x:v>
      </x:c>
      <x:c r="G3158" s="22" t="str">
        <x:f>IF(OR(E3158="",F3158=""),"",E3158*F3158)</x:f>
      </x:c>
      <x:c r="H3158" s="36" t="n">
        <x:v>0.7088</x:v>
      </x:c>
      <x:c r="I3158" s="22" t="str">
        <x:f>IF(G3158="","",IF(ISNUMBER(H3158),G3158,""))</x:f>
      </x:c>
      <x:c r="J3158" s="22" t="str">
        <x:f>IF(I3158="","",I3158*H3158)</x:f>
      </x:c>
      <x:c r="K3158" t="str">
        <x:f>IF(G3158="","MISSING OEWS",IF(ISNUMBER(H3158),"MATCHED","MISSING WHARTON"))</x:f>
        <x:v>MISSING OEWS</x:v>
      </x:c>
    </x:row>
    <x:row r="3159">
      <x:c r="A3159" t="str">
        <x:v>51</x:v>
      </x:c>
      <x:c r="B3159" t="str">
        <x:v>Information</x:v>
      </x:c>
      <x:c r="C3159" t="str">
        <x:v>43-4121</x:v>
      </x:c>
      <x:c r="D3159" t="str">
        <x:v>Library Assistants, Clerical</x:v>
      </x:c>
      <x:c r="E3159" s="22" t="n">
        <x:v>7710</x:v>
      </x:c>
      <x:c r="F3159" s="22" t="n">
        <x:v>36940</x:v>
      </x:c>
      <x:c r="G3159" s="22" t="n">
        <x:f>IF(OR(E3159="",F3159=""),"",E3159*F3159)</x:f>
        <x:v>284807400</x:v>
      </x:c>
      <x:c r="H3159" s="36" t="n">
        <x:v>0.547</x:v>
      </x:c>
      <x:c r="I3159" s="22" t="n">
        <x:f>IF(G3159="","",IF(ISNUMBER(H3159),G3159,""))</x:f>
        <x:v>284807400</x:v>
      </x:c>
      <x:c r="J3159" s="22" t="n">
        <x:f>IF(I3159="","",I3159*H3159)</x:f>
        <x:v>155789647.8</x:v>
      </x:c>
      <x:c r="K3159" t="str">
        <x:f>IF(G3159="","MISSING OEWS",IF(ISNUMBER(H3159),"MATCHED","MISSING WHARTON"))</x:f>
        <x:v>MATCHED</x:v>
      </x:c>
    </x:row>
    <x:row r="3160">
      <x:c r="A3160" t="str">
        <x:v>51</x:v>
      </x:c>
      <x:c r="B3160" t="str">
        <x:v>Information</x:v>
      </x:c>
      <x:c r="C3160" t="str">
        <x:v>43-4131</x:v>
      </x:c>
      <x:c r="D3160" t="str">
        <x:v>Loan Interviewers and Clerks</x:v>
      </x:c>
      <x:c r="E3160" s="22" t="n">
        <x:v>60</x:v>
      </x:c>
      <x:c r="F3160" s="22" t="n">
        <x:v>48380</x:v>
      </x:c>
      <x:c r="G3160" s="22" t="n">
        <x:f>IF(OR(E3160="",F3160=""),"",E3160*F3160)</x:f>
        <x:v>2902800</x:v>
      </x:c>
      <x:c r="H3160" s="36" t="n">
        <x:v>0.9111</x:v>
      </x:c>
      <x:c r="I3160" s="22" t="n">
        <x:f>IF(G3160="","",IF(ISNUMBER(H3160),G3160,""))</x:f>
        <x:v>2902800</x:v>
      </x:c>
      <x:c r="J3160" s="22" t="n">
        <x:f>IF(I3160="","",I3160*H3160)</x:f>
        <x:v>2644741.08</x:v>
      </x:c>
      <x:c r="K3160" t="str">
        <x:f>IF(G3160="","MISSING OEWS",IF(ISNUMBER(H3160),"MATCHED","MISSING WHARTON"))</x:f>
        <x:v>MATCHED</x:v>
      </x:c>
    </x:row>
    <x:row r="3161">
      <x:c r="A3161" t="str">
        <x:v>51</x:v>
      </x:c>
      <x:c r="B3161" t="str">
        <x:v>Information</x:v>
      </x:c>
      <x:c r="C3161" t="str">
        <x:v>43-4151</x:v>
      </x:c>
      <x:c r="D3161" t="str">
        <x:v>Order Clerks</x:v>
      </x:c>
      <x:c r="E3161" s="22" t="n">
        <x:v>1620</x:v>
      </x:c>
      <x:c r="F3161" s="22" t="n">
        <x:v>56590</x:v>
      </x:c>
      <x:c r="G3161" s="22" t="n">
        <x:f>IF(OR(E3161="",F3161=""),"",E3161*F3161)</x:f>
        <x:v>91675800</x:v>
      </x:c>
      <x:c r="H3161" s="36" t="n">
        <x:v>0.9553</x:v>
      </x:c>
      <x:c r="I3161" s="22" t="n">
        <x:f>IF(G3161="","",IF(ISNUMBER(H3161),G3161,""))</x:f>
        <x:v>91675800</x:v>
      </x:c>
      <x:c r="J3161" s="22" t="n">
        <x:f>IF(I3161="","",I3161*H3161)</x:f>
        <x:v>87577891.74000001</x:v>
      </x:c>
      <x:c r="K3161" t="str">
        <x:f>IF(G3161="","MISSING OEWS",IF(ISNUMBER(H3161),"MATCHED","MISSING WHARTON"))</x:f>
        <x:v>MATCHED</x:v>
      </x:c>
    </x:row>
    <x:row r="3162">
      <x:c r="A3162" t="str">
        <x:v>51</x:v>
      </x:c>
      <x:c r="B3162" t="str">
        <x:v>Information</x:v>
      </x:c>
      <x:c r="C3162" t="str">
        <x:v>43-4161</x:v>
      </x:c>
      <x:c r="D3162" t="str">
        <x:v>Human Resources Assistants, Except Payroll and Timekeeping</x:v>
      </x:c>
      <x:c r="E3162" s="22" t="n">
        <x:v>810</x:v>
      </x:c>
      <x:c r="F3162" s="22" t="n">
        <x:v>56790</x:v>
      </x:c>
      <x:c r="G3162" s="22" t="n">
        <x:f>IF(OR(E3162="",F3162=""),"",E3162*F3162)</x:f>
        <x:v>45999900</x:v>
      </x:c>
      <x:c r="H3162" s="36" t="n">
        <x:v>0.8342</x:v>
      </x:c>
      <x:c r="I3162" s="22" t="n">
        <x:f>IF(G3162="","",IF(ISNUMBER(H3162),G3162,""))</x:f>
        <x:v>45999900</x:v>
      </x:c>
      <x:c r="J3162" s="22" t="n">
        <x:f>IF(I3162="","",I3162*H3162)</x:f>
        <x:v>38373116.580000006</x:v>
      </x:c>
      <x:c r="K3162" t="str">
        <x:f>IF(G3162="","MISSING OEWS",IF(ISNUMBER(H3162),"MATCHED","MISSING WHARTON"))</x:f>
        <x:v>MATCHED</x:v>
      </x:c>
    </x:row>
    <x:row r="3163">
      <x:c r="A3163" t="str">
        <x:v>51</x:v>
      </x:c>
      <x:c r="B3163" t="str">
        <x:v>Information</x:v>
      </x:c>
      <x:c r="C3163" t="str">
        <x:v>43-4171</x:v>
      </x:c>
      <x:c r="D3163" t="str">
        <x:v>Receptionists and Information Clerks</x:v>
      </x:c>
      <x:c r="E3163" s="22" t="n">
        <x:v>2750</x:v>
      </x:c>
      <x:c r="F3163" s="22" t="n">
        <x:v>39830</x:v>
      </x:c>
      <x:c r="G3163" s="22" t="n">
        <x:f>IF(OR(E3163="",F3163=""),"",E3163*F3163)</x:f>
        <x:v>109532500</x:v>
      </x:c>
      <x:c r="H3163" s="36" t="n">
        <x:v>0.7368000000000001</x:v>
      </x:c>
      <x:c r="I3163" s="22" t="n">
        <x:f>IF(G3163="","",IF(ISNUMBER(H3163),G3163,""))</x:f>
        <x:v>109532500</x:v>
      </x:c>
      <x:c r="J3163" s="22" t="n">
        <x:f>IF(I3163="","",I3163*H3163)</x:f>
        <x:v>80703546.00000001</x:v>
      </x:c>
      <x:c r="K3163" t="str">
        <x:f>IF(G3163="","MISSING OEWS",IF(ISNUMBER(H3163),"MATCHED","MISSING WHARTON"))</x:f>
        <x:v>MATCHED</x:v>
      </x:c>
    </x:row>
    <x:row r="3164">
      <x:c r="A3164" t="str">
        <x:v>51</x:v>
      </x:c>
      <x:c r="B3164" t="str">
        <x:v>Information</x:v>
      </x:c>
      <x:c r="C3164" t="str">
        <x:v>43-4181</x:v>
      </x:c>
      <x:c r="D3164" t="str">
        <x:v>Reservation and Transportation Ticket Agents and Travel Clerks</x:v>
      </x:c>
      <x:c r="E3164" s="22" t="n">
        <x:v>40</x:v>
      </x:c>
      <x:c r="F3164" s="22"/>
      <x:c r="G3164" s="22" t="str">
        <x:f>IF(OR(E3164="",F3164=""),"",E3164*F3164)</x:f>
      </x:c>
      <x:c r="H3164" s="36" t="n">
        <x:v>0.7714</x:v>
      </x:c>
      <x:c r="I3164" s="22" t="str">
        <x:f>IF(G3164="","",IF(ISNUMBER(H3164),G3164,""))</x:f>
      </x:c>
      <x:c r="J3164" s="22" t="str">
        <x:f>IF(I3164="","",I3164*H3164)</x:f>
      </x:c>
      <x:c r="K3164" t="str">
        <x:f>IF(G3164="","MISSING OEWS",IF(ISNUMBER(H3164),"MATCHED","MISSING WHARTON"))</x:f>
        <x:v>MISSING OEWS</x:v>
      </x:c>
    </x:row>
    <x:row r="3165">
      <x:c r="A3165" t="str">
        <x:v>51</x:v>
      </x:c>
      <x:c r="B3165" t="str">
        <x:v>Information</x:v>
      </x:c>
      <x:c r="C3165" t="str">
        <x:v>43-4199</x:v>
      </x:c>
      <x:c r="D3165" t="str">
        <x:v>Information and Record Clerks, All Other</x:v>
      </x:c>
      <x:c r="E3165" s="22" t="n">
        <x:v>1300</x:v>
      </x:c>
      <x:c r="F3165" s="22" t="n">
        <x:v>55180</x:v>
      </x:c>
      <x:c r="G3165" s="22" t="n">
        <x:f>IF(OR(E3165="",F3165=""),"",E3165*F3165)</x:f>
        <x:v>71734000</x:v>
      </x:c>
      <x:c r="H3165" s="36"/>
      <x:c r="I3165" s="22" t="str">
        <x:f>IF(G3165="","",IF(ISNUMBER(H3165),G3165,""))</x:f>
      </x:c>
      <x:c r="J3165" s="22" t="str">
        <x:f>IF(I3165="","",I3165*H3165)</x:f>
      </x:c>
      <x:c r="K3165" t="str">
        <x:f>IF(G3165="","MISSING OEWS",IF(ISNUMBER(H3165),"MATCHED","MISSING WHARTON"))</x:f>
        <x:v>MISSING WHARTON</x:v>
      </x:c>
    </x:row>
    <x:row r="3166">
      <x:c r="A3166" t="str">
        <x:v>51</x:v>
      </x:c>
      <x:c r="B3166" t="str">
        <x:v>Information</x:v>
      </x:c>
      <x:c r="C3166" t="str">
        <x:v>43-5021</x:v>
      </x:c>
      <x:c r="D3166" t="str">
        <x:v>Couriers and Messengers</x:v>
      </x:c>
      <x:c r="E3166" s="22" t="n">
        <x:v>340</x:v>
      </x:c>
      <x:c r="F3166" s="22" t="n">
        <x:v>42210</x:v>
      </x:c>
      <x:c r="G3166" s="22" t="n">
        <x:f>IF(OR(E3166="",F3166=""),"",E3166*F3166)</x:f>
        <x:v>14351400</x:v>
      </x:c>
      <x:c r="H3166" s="36" t="n">
        <x:v>0.2235</x:v>
      </x:c>
      <x:c r="I3166" s="22" t="n">
        <x:f>IF(G3166="","",IF(ISNUMBER(H3166),G3166,""))</x:f>
        <x:v>14351400</x:v>
      </x:c>
      <x:c r="J3166" s="22" t="n">
        <x:f>IF(I3166="","",I3166*H3166)</x:f>
        <x:v>3207537.9</x:v>
      </x:c>
      <x:c r="K3166" t="str">
        <x:f>IF(G3166="","MISSING OEWS",IF(ISNUMBER(H3166),"MATCHED","MISSING WHARTON"))</x:f>
        <x:v>MATCHED</x:v>
      </x:c>
    </x:row>
    <x:row r="3167">
      <x:c r="A3167" t="str">
        <x:v>51</x:v>
      </x:c>
      <x:c r="B3167" t="str">
        <x:v>Information</x:v>
      </x:c>
      <x:c r="C3167" t="str">
        <x:v>43-5032</x:v>
      </x:c>
      <x:c r="D3167" t="str">
        <x:v>Dispatchers, Except Police, Fire, and Ambulance</x:v>
      </x:c>
      <x:c r="E3167" s="22" t="n">
        <x:v>2770</x:v>
      </x:c>
      <x:c r="F3167" s="22" t="n">
        <x:v>56770</x:v>
      </x:c>
      <x:c r="G3167" s="22" t="n">
        <x:f>IF(OR(E3167="",F3167=""),"",E3167*F3167)</x:f>
        <x:v>157252900</x:v>
      </x:c>
      <x:c r="H3167" s="36" t="n">
        <x:v>0.8192</x:v>
      </x:c>
      <x:c r="I3167" s="22" t="n">
        <x:f>IF(G3167="","",IF(ISNUMBER(H3167),G3167,""))</x:f>
        <x:v>157252900</x:v>
      </x:c>
      <x:c r="J3167" s="22" t="n">
        <x:f>IF(I3167="","",I3167*H3167)</x:f>
        <x:v>128821575.68</x:v>
      </x:c>
      <x:c r="K3167" t="str">
        <x:f>IF(G3167="","MISSING OEWS",IF(ISNUMBER(H3167),"MATCHED","MISSING WHARTON"))</x:f>
        <x:v>MATCHED</x:v>
      </x:c>
    </x:row>
    <x:row r="3168">
      <x:c r="A3168" t="str">
        <x:v>51</x:v>
      </x:c>
      <x:c r="B3168" t="str">
        <x:v>Information</x:v>
      </x:c>
      <x:c r="C3168" t="str">
        <x:v>43-5061</x:v>
      </x:c>
      <x:c r="D3168" t="str">
        <x:v>Production, Planning, and Expediting Clerks</x:v>
      </x:c>
      <x:c r="E3168" s="22" t="n">
        <x:v>14350</x:v>
      </x:c>
      <x:c r="F3168" s="22" t="n">
        <x:v>65070</x:v>
      </x:c>
      <x:c r="G3168" s="22" t="n">
        <x:f>IF(OR(E3168="",F3168=""),"",E3168*F3168)</x:f>
        <x:v>933754500</x:v>
      </x:c>
      <x:c r="H3168" s="36" t="n">
        <x:v>0.7794</x:v>
      </x:c>
      <x:c r="I3168" s="22" t="n">
        <x:f>IF(G3168="","",IF(ISNUMBER(H3168),G3168,""))</x:f>
        <x:v>933754500</x:v>
      </x:c>
      <x:c r="J3168" s="22" t="n">
        <x:f>IF(I3168="","",I3168*H3168)</x:f>
        <x:v>727768257.3</x:v>
      </x:c>
      <x:c r="K3168" t="str">
        <x:f>IF(G3168="","MISSING OEWS",IF(ISNUMBER(H3168),"MATCHED","MISSING WHARTON"))</x:f>
        <x:v>MATCHED</x:v>
      </x:c>
    </x:row>
    <x:row r="3169">
      <x:c r="A3169" t="str">
        <x:v>51</x:v>
      </x:c>
      <x:c r="B3169" t="str">
        <x:v>Information</x:v>
      </x:c>
      <x:c r="C3169" t="str">
        <x:v>43-5071</x:v>
      </x:c>
      <x:c r="D3169" t="str">
        <x:v>Shipping, Receiving, and Inventory Clerks</x:v>
      </x:c>
      <x:c r="E3169" s="22" t="n">
        <x:v>6550</x:v>
      </x:c>
      <x:c r="F3169" s="22" t="n">
        <x:v>47730</x:v>
      </x:c>
      <x:c r="G3169" s="22" t="n">
        <x:f>IF(OR(E3169="",F3169=""),"",E3169*F3169)</x:f>
        <x:v>312631500</x:v>
      </x:c>
      <x:c r="H3169" s="36" t="n">
        <x:v>0.6455</x:v>
      </x:c>
      <x:c r="I3169" s="22" t="n">
        <x:f>IF(G3169="","",IF(ISNUMBER(H3169),G3169,""))</x:f>
        <x:v>312631500</x:v>
      </x:c>
      <x:c r="J3169" s="22" t="n">
        <x:f>IF(I3169="","",I3169*H3169)</x:f>
        <x:v>201803633.25</x:v>
      </x:c>
      <x:c r="K3169" t="str">
        <x:f>IF(G3169="","MISSING OEWS",IF(ISNUMBER(H3169),"MATCHED","MISSING WHARTON"))</x:f>
        <x:v>MATCHED</x:v>
      </x:c>
    </x:row>
    <x:row r="3170">
      <x:c r="A3170" t="str">
        <x:v>51</x:v>
      </x:c>
      <x:c r="B3170" t="str">
        <x:v>Information</x:v>
      </x:c>
      <x:c r="C3170" t="str">
        <x:v>43-5111</x:v>
      </x:c>
      <x:c r="D3170" t="str">
        <x:v>Weighers, Measurers, Checkers, and Samplers, Recordkeeping</x:v>
      </x:c>
      <x:c r="E3170" s="22" t="n">
        <x:v>160</x:v>
      </x:c>
      <x:c r="F3170" s="22" t="n">
        <x:v>60530</x:v>
      </x:c>
      <x:c r="G3170" s="22" t="n">
        <x:f>IF(OR(E3170="",F3170=""),"",E3170*F3170)</x:f>
        <x:v>9684800</x:v>
      </x:c>
      <x:c r="H3170" s="36" t="n">
        <x:v>0.2932</x:v>
      </x:c>
      <x:c r="I3170" s="22" t="n">
        <x:f>IF(G3170="","",IF(ISNUMBER(H3170),G3170,""))</x:f>
        <x:v>9684800</x:v>
      </x:c>
      <x:c r="J3170" s="22" t="n">
        <x:f>IF(I3170="","",I3170*H3170)</x:f>
        <x:v>2839583.3600000003</x:v>
      </x:c>
      <x:c r="K3170" t="str">
        <x:f>IF(G3170="","MISSING OEWS",IF(ISNUMBER(H3170),"MATCHED","MISSING WHARTON"))</x:f>
        <x:v>MATCHED</x:v>
      </x:c>
    </x:row>
    <x:row r="3171">
      <x:c r="A3171" t="str">
        <x:v>51</x:v>
      </x:c>
      <x:c r="B3171" t="str">
        <x:v>Information</x:v>
      </x:c>
      <x:c r="C3171" t="str">
        <x:v>43-6011</x:v>
      </x:c>
      <x:c r="D3171" t="str">
        <x:v>Executive Secretaries and Executive Administrative Assistants</x:v>
      </x:c>
      <x:c r="E3171" s="22" t="n">
        <x:v>11410</x:v>
      </x:c>
      <x:c r="F3171" s="22" t="n">
        <x:v>95140</x:v>
      </x:c>
      <x:c r="G3171" s="22" t="n">
        <x:f>IF(OR(E3171="",F3171=""),"",E3171*F3171)</x:f>
        <x:v>1085547400</x:v>
      </x:c>
      <x:c r="H3171" s="36" t="n">
        <x:v>0.7955</x:v>
      </x:c>
      <x:c r="I3171" s="22" t="n">
        <x:f>IF(G3171="","",IF(ISNUMBER(H3171),G3171,""))</x:f>
        <x:v>1085547400</x:v>
      </x:c>
      <x:c r="J3171" s="22" t="n">
        <x:f>IF(I3171="","",I3171*H3171)</x:f>
        <x:v>863552956.6999999</x:v>
      </x:c>
      <x:c r="K3171" t="str">
        <x:f>IF(G3171="","MISSING OEWS",IF(ISNUMBER(H3171),"MATCHED","MISSING WHARTON"))</x:f>
        <x:v>MATCHED</x:v>
      </x:c>
    </x:row>
    <x:row r="3172">
      <x:c r="A3172" t="str">
        <x:v>51</x:v>
      </x:c>
      <x:c r="B3172" t="str">
        <x:v>Information</x:v>
      </x:c>
      <x:c r="C3172" t="str">
        <x:v>43-6012</x:v>
      </x:c>
      <x:c r="D3172" t="str">
        <x:v>Legal Secretaries and Administrative Assistants</x:v>
      </x:c>
      <x:c r="E3172" s="22" t="n">
        <x:v>300</x:v>
      </x:c>
      <x:c r="F3172" s="22" t="n">
        <x:v>67040</x:v>
      </x:c>
      <x:c r="G3172" s="22" t="n">
        <x:f>IF(OR(E3172="",F3172=""),"",E3172*F3172)</x:f>
        <x:v>20112000</x:v>
      </x:c>
      <x:c r="H3172" s="36" t="n">
        <x:v>0.8679000000000001</x:v>
      </x:c>
      <x:c r="I3172" s="22" t="n">
        <x:f>IF(G3172="","",IF(ISNUMBER(H3172),G3172,""))</x:f>
        <x:v>20112000</x:v>
      </x:c>
      <x:c r="J3172" s="22" t="n">
        <x:f>IF(I3172="","",I3172*H3172)</x:f>
        <x:v>17455204.8</x:v>
      </x:c>
      <x:c r="K3172" t="str">
        <x:f>IF(G3172="","MISSING OEWS",IF(ISNUMBER(H3172),"MATCHED","MISSING WHARTON"))</x:f>
        <x:v>MATCHED</x:v>
      </x:c>
    </x:row>
    <x:row r="3173">
      <x:c r="A3173" t="str">
        <x:v>51</x:v>
      </x:c>
      <x:c r="B3173" t="str">
        <x:v>Information</x:v>
      </x:c>
      <x:c r="C3173" t="str">
        <x:v>43-6013</x:v>
      </x:c>
      <x:c r="D3173" t="str">
        <x:v>Medical Secretaries and Administrative Assistants</x:v>
      </x:c>
      <x:c r="E3173" s="22" t="n">
        <x:v>750</x:v>
      </x:c>
      <x:c r="F3173" s="22" t="n">
        <x:v>43950</x:v>
      </x:c>
      <x:c r="G3173" s="22" t="n">
        <x:f>IF(OR(E3173="",F3173=""),"",E3173*F3173)</x:f>
        <x:v>32962500</x:v>
      </x:c>
      <x:c r="H3173" s="36" t="n">
        <x:v>0.9031</x:v>
      </x:c>
      <x:c r="I3173" s="22" t="n">
        <x:f>IF(G3173="","",IF(ISNUMBER(H3173),G3173,""))</x:f>
        <x:v>32962500</x:v>
      </x:c>
      <x:c r="J3173" s="22" t="n">
        <x:f>IF(I3173="","",I3173*H3173)</x:f>
        <x:v>29768433.75</x:v>
      </x:c>
      <x:c r="K3173" t="str">
        <x:f>IF(G3173="","MISSING OEWS",IF(ISNUMBER(H3173),"MATCHED","MISSING WHARTON"))</x:f>
        <x:v>MATCHED</x:v>
      </x:c>
    </x:row>
    <x:row r="3174">
      <x:c r="A3174" t="str">
        <x:v>51</x:v>
      </x:c>
      <x:c r="B3174" t="str">
        <x:v>Information</x:v>
      </x:c>
      <x:c r="C3174" t="str">
        <x:v>43-6014</x:v>
      </x:c>
      <x:c r="D3174" t="str">
        <x:v>Secretaries and Administrative Assistants, Except Legal, Medical, and Executive</x:v>
      </x:c>
      <x:c r="E3174" s="22" t="n">
        <x:v>22750</x:v>
      </x:c>
      <x:c r="F3174" s="22" t="n">
        <x:v>50710</x:v>
      </x:c>
      <x:c r="G3174" s="22" t="n">
        <x:f>IF(OR(E3174="",F3174=""),"",E3174*F3174)</x:f>
        <x:v>1153652500</x:v>
      </x:c>
      <x:c r="H3174" s="36" t="n">
        <x:v>0.8031</x:v>
      </x:c>
      <x:c r="I3174" s="22" t="n">
        <x:f>IF(G3174="","",IF(ISNUMBER(H3174),G3174,""))</x:f>
        <x:v>1153652500</x:v>
      </x:c>
      <x:c r="J3174" s="22" t="n">
        <x:f>IF(I3174="","",I3174*H3174)</x:f>
        <x:v>926498322.75</x:v>
      </x:c>
      <x:c r="K3174" t="str">
        <x:f>IF(G3174="","MISSING OEWS",IF(ISNUMBER(H3174),"MATCHED","MISSING WHARTON"))</x:f>
        <x:v>MATCHED</x:v>
      </x:c>
    </x:row>
    <x:row r="3175">
      <x:c r="A3175" t="str">
        <x:v>51</x:v>
      </x:c>
      <x:c r="B3175" t="str">
        <x:v>Information</x:v>
      </x:c>
      <x:c r="C3175" t="str">
        <x:v>43-9021</x:v>
      </x:c>
      <x:c r="D3175" t="str">
        <x:v>Data Entry Keyers</x:v>
      </x:c>
      <x:c r="E3175" s="22" t="n">
        <x:v>6940</x:v>
      </x:c>
      <x:c r="F3175" s="22" t="n">
        <x:v>39420</x:v>
      </x:c>
      <x:c r="G3175" s="22" t="n">
        <x:f>IF(OR(E3175="",F3175=""),"",E3175*F3175)</x:f>
        <x:v>273574800</x:v>
      </x:c>
      <x:c r="H3175" s="36" t="n">
        <x:v>0.75</x:v>
      </x:c>
      <x:c r="I3175" s="22" t="n">
        <x:f>IF(G3175="","",IF(ISNUMBER(H3175),G3175,""))</x:f>
        <x:v>273574800</x:v>
      </x:c>
      <x:c r="J3175" s="22" t="n">
        <x:f>IF(I3175="","",I3175*H3175)</x:f>
        <x:v>205181100</x:v>
      </x:c>
      <x:c r="K3175" t="str">
        <x:f>IF(G3175="","MISSING OEWS",IF(ISNUMBER(H3175),"MATCHED","MISSING WHARTON"))</x:f>
        <x:v>MATCHED</x:v>
      </x:c>
    </x:row>
    <x:row r="3176">
      <x:c r="A3176" t="str">
        <x:v>51</x:v>
      </x:c>
      <x:c r="B3176" t="str">
        <x:v>Information</x:v>
      </x:c>
      <x:c r="C3176" t="str">
        <x:v>43-9022</x:v>
      </x:c>
      <x:c r="D3176" t="str">
        <x:v>Word Processors and Typists</x:v>
      </x:c>
      <x:c r="E3176" s="22" t="n">
        <x:v>560</x:v>
      </x:c>
      <x:c r="F3176" s="22" t="n">
        <x:v>32520</x:v>
      </x:c>
      <x:c r="G3176" s="22" t="n">
        <x:f>IF(OR(E3176="",F3176=""),"",E3176*F3176)</x:f>
        <x:v>18211200</x:v>
      </x:c>
      <x:c r="H3176" s="36" t="n">
        <x:v>0.835</x:v>
      </x:c>
      <x:c r="I3176" s="22" t="n">
        <x:f>IF(G3176="","",IF(ISNUMBER(H3176),G3176,""))</x:f>
        <x:v>18211200</x:v>
      </x:c>
      <x:c r="J3176" s="22" t="n">
        <x:f>IF(I3176="","",I3176*H3176)</x:f>
        <x:v>15206352</x:v>
      </x:c>
      <x:c r="K3176" t="str">
        <x:f>IF(G3176="","MISSING OEWS",IF(ISNUMBER(H3176),"MATCHED","MISSING WHARTON"))</x:f>
        <x:v>MATCHED</x:v>
      </x:c>
    </x:row>
    <x:row r="3177">
      <x:c r="A3177" t="str">
        <x:v>51</x:v>
      </x:c>
      <x:c r="B3177" t="str">
        <x:v>Information</x:v>
      </x:c>
      <x:c r="C3177" t="str">
        <x:v>43-9031</x:v>
      </x:c>
      <x:c r="D3177" t="str">
        <x:v>Desktop Publishers</x:v>
      </x:c>
      <x:c r="E3177" s="22" t="n">
        <x:v>1650</x:v>
      </x:c>
      <x:c r="F3177" s="22" t="n">
        <x:v>62730</x:v>
      </x:c>
      <x:c r="G3177" s="22" t="n">
        <x:f>IF(OR(E3177="",F3177=""),"",E3177*F3177)</x:f>
        <x:v>103504500</x:v>
      </x:c>
      <x:c r="H3177" s="36" t="n">
        <x:v>0.9417</x:v>
      </x:c>
      <x:c r="I3177" s="22" t="n">
        <x:f>IF(G3177="","",IF(ISNUMBER(H3177),G3177,""))</x:f>
        <x:v>103504500</x:v>
      </x:c>
      <x:c r="J3177" s="22" t="n">
        <x:f>IF(I3177="","",I3177*H3177)</x:f>
        <x:v>97470187.64999999</x:v>
      </x:c>
      <x:c r="K3177" t="str">
        <x:f>IF(G3177="","MISSING OEWS",IF(ISNUMBER(H3177),"MATCHED","MISSING WHARTON"))</x:f>
        <x:v>MATCHED</x:v>
      </x:c>
    </x:row>
    <x:row r="3178">
      <x:c r="A3178" t="str">
        <x:v>51</x:v>
      </x:c>
      <x:c r="B3178" t="str">
        <x:v>Information</x:v>
      </x:c>
      <x:c r="C3178" t="str">
        <x:v>43-9041</x:v>
      </x:c>
      <x:c r="D3178" t="str">
        <x:v>Insurance Claims and Policy Processing Clerks</x:v>
      </x:c>
      <x:c r="E3178" s="22" t="n">
        <x:v>450</x:v>
      </x:c>
      <x:c r="F3178" s="22" t="n">
        <x:v>44190</x:v>
      </x:c>
      <x:c r="G3178" s="22" t="n">
        <x:f>IF(OR(E3178="",F3178=""),"",E3178*F3178)</x:f>
        <x:v>19885500</x:v>
      </x:c>
      <x:c r="H3178" s="36" t="n">
        <x:v>0.9519</x:v>
      </x:c>
      <x:c r="I3178" s="22" t="n">
        <x:f>IF(G3178="","",IF(ISNUMBER(H3178),G3178,""))</x:f>
        <x:v>19885500</x:v>
      </x:c>
      <x:c r="J3178" s="22" t="n">
        <x:f>IF(I3178="","",I3178*H3178)</x:f>
        <x:v>18929007.45</x:v>
      </x:c>
      <x:c r="K3178" t="str">
        <x:f>IF(G3178="","MISSING OEWS",IF(ISNUMBER(H3178),"MATCHED","MISSING WHARTON"))</x:f>
        <x:v>MATCHED</x:v>
      </x:c>
    </x:row>
    <x:row r="3179">
      <x:c r="A3179" t="str">
        <x:v>51</x:v>
      </x:c>
      <x:c r="B3179" t="str">
        <x:v>Information</x:v>
      </x:c>
      <x:c r="C3179" t="str">
        <x:v>43-9051</x:v>
      </x:c>
      <x:c r="D3179" t="str">
        <x:v>Mail Clerks and Mail Machine Operators, Except Postal Service</x:v>
      </x:c>
      <x:c r="E3179" s="22" t="n">
        <x:v>3660</x:v>
      </x:c>
      <x:c r="F3179" s="22" t="n">
        <x:v>36410</x:v>
      </x:c>
      <x:c r="G3179" s="22" t="n">
        <x:f>IF(OR(E3179="",F3179=""),"",E3179*F3179)</x:f>
        <x:v>133260600</x:v>
      </x:c>
      <x:c r="H3179" s="36" t="n">
        <x:v>0.231</x:v>
      </x:c>
      <x:c r="I3179" s="22" t="n">
        <x:f>IF(G3179="","",IF(ISNUMBER(H3179),G3179,""))</x:f>
        <x:v>133260600</x:v>
      </x:c>
      <x:c r="J3179" s="22" t="n">
        <x:f>IF(I3179="","",I3179*H3179)</x:f>
        <x:v>30783198.6</x:v>
      </x:c>
      <x:c r="K3179" t="str">
        <x:f>IF(G3179="","MISSING OEWS",IF(ISNUMBER(H3179),"MATCHED","MISSING WHARTON"))</x:f>
        <x:v>MATCHED</x:v>
      </x:c>
    </x:row>
    <x:row r="3180">
      <x:c r="A3180" t="str">
        <x:v>51</x:v>
      </x:c>
      <x:c r="B3180" t="str">
        <x:v>Information</x:v>
      </x:c>
      <x:c r="C3180" t="str">
        <x:v>43-9061</x:v>
      </x:c>
      <x:c r="D3180" t="str">
        <x:v>Office Clerks, General</x:v>
      </x:c>
      <x:c r="E3180" s="22" t="n">
        <x:v>31210</x:v>
      </x:c>
      <x:c r="F3180" s="22" t="n">
        <x:v>47600</x:v>
      </x:c>
      <x:c r="G3180" s="22" t="n">
        <x:f>IF(OR(E3180="",F3180=""),"",E3180*F3180)</x:f>
        <x:v>1485596000</x:v>
      </x:c>
      <x:c r="H3180" s="36" t="n">
        <x:v>0.7452</x:v>
      </x:c>
      <x:c r="I3180" s="22" t="n">
        <x:f>IF(G3180="","",IF(ISNUMBER(H3180),G3180,""))</x:f>
        <x:v>1485596000</x:v>
      </x:c>
      <x:c r="J3180" s="22" t="n">
        <x:f>IF(I3180="","",I3180*H3180)</x:f>
        <x:v>1107066139.2</x:v>
      </x:c>
      <x:c r="K3180" t="str">
        <x:f>IF(G3180="","MISSING OEWS",IF(ISNUMBER(H3180),"MATCHED","MISSING WHARTON"))</x:f>
        <x:v>MATCHED</x:v>
      </x:c>
    </x:row>
    <x:row r="3181">
      <x:c r="A3181" t="str">
        <x:v>51</x:v>
      </x:c>
      <x:c r="B3181" t="str">
        <x:v>Information</x:v>
      </x:c>
      <x:c r="C3181" t="str">
        <x:v>43-9071</x:v>
      </x:c>
      <x:c r="D3181" t="str">
        <x:v>Office Machine Operators, Except Computer</x:v>
      </x:c>
      <x:c r="E3181" s="22" t="n">
        <x:v>2580</x:v>
      </x:c>
      <x:c r="F3181" s="22" t="n">
        <x:v>36730</x:v>
      </x:c>
      <x:c r="G3181" s="22" t="n">
        <x:f>IF(OR(E3181="",F3181=""),"",E3181*F3181)</x:f>
        <x:v>94763400</x:v>
      </x:c>
      <x:c r="H3181" s="36" t="n">
        <x:v>0.2639</x:v>
      </x:c>
      <x:c r="I3181" s="22" t="n">
        <x:f>IF(G3181="","",IF(ISNUMBER(H3181),G3181,""))</x:f>
        <x:v>94763400</x:v>
      </x:c>
      <x:c r="J3181" s="22" t="n">
        <x:f>IF(I3181="","",I3181*H3181)</x:f>
        <x:v>25008061.26</x:v>
      </x:c>
      <x:c r="K3181" t="str">
        <x:f>IF(G3181="","MISSING OEWS",IF(ISNUMBER(H3181),"MATCHED","MISSING WHARTON"))</x:f>
        <x:v>MATCHED</x:v>
      </x:c>
    </x:row>
    <x:row r="3182">
      <x:c r="A3182" t="str">
        <x:v>51</x:v>
      </x:c>
      <x:c r="B3182" t="str">
        <x:v>Information</x:v>
      </x:c>
      <x:c r="C3182" t="str">
        <x:v>43-9081</x:v>
      </x:c>
      <x:c r="D3182" t="str">
        <x:v>Proofreaders and Copy Markers</x:v>
      </x:c>
      <x:c r="E3182" s="22" t="n">
        <x:v>1470</x:v>
      </x:c>
      <x:c r="F3182" s="22" t="n">
        <x:v>47420</x:v>
      </x:c>
      <x:c r="G3182" s="22" t="n">
        <x:f>IF(OR(E3182="",F3182=""),"",E3182*F3182)</x:f>
        <x:v>69707400</x:v>
      </x:c>
      <x:c r="H3182" s="36" t="n">
        <x:v>0.9273</x:v>
      </x:c>
      <x:c r="I3182" s="22" t="n">
        <x:f>IF(G3182="","",IF(ISNUMBER(H3182),G3182,""))</x:f>
        <x:v>69707400</x:v>
      </x:c>
      <x:c r="J3182" s="22" t="n">
        <x:f>IF(I3182="","",I3182*H3182)</x:f>
        <x:v>64639672.02</x:v>
      </x:c>
      <x:c r="K3182" t="str">
        <x:f>IF(G3182="","MISSING OEWS",IF(ISNUMBER(H3182),"MATCHED","MISSING WHARTON"))</x:f>
        <x:v>MATCHED</x:v>
      </x:c>
    </x:row>
    <x:row r="3183">
      <x:c r="A3183" t="str">
        <x:v>51</x:v>
      </x:c>
      <x:c r="B3183" t="str">
        <x:v>Information</x:v>
      </x:c>
      <x:c r="C3183" t="str">
        <x:v>43-9111</x:v>
      </x:c>
      <x:c r="D3183" t="str">
        <x:v>Statistical Assistants</x:v>
      </x:c>
      <x:c r="E3183" s="22"/>
      <x:c r="F3183" s="22" t="n">
        <x:v>53000</x:v>
      </x:c>
      <x:c r="G3183" s="22" t="str">
        <x:f>IF(OR(E3183="",F3183=""),"",E3183*F3183)</x:f>
      </x:c>
      <x:c r="H3183" s="36" t="n">
        <x:v>0.8679000000000001</x:v>
      </x:c>
      <x:c r="I3183" s="22" t="str">
        <x:f>IF(G3183="","",IF(ISNUMBER(H3183),G3183,""))</x:f>
      </x:c>
      <x:c r="J3183" s="22" t="str">
        <x:f>IF(I3183="","",I3183*H3183)</x:f>
      </x:c>
      <x:c r="K3183" t="str">
        <x:f>IF(G3183="","MISSING OEWS",IF(ISNUMBER(H3183),"MATCHED","MISSING WHARTON"))</x:f>
        <x:v>MISSING OEWS</x:v>
      </x:c>
    </x:row>
    <x:row r="3184">
      <x:c r="A3184" t="str">
        <x:v>51</x:v>
      </x:c>
      <x:c r="B3184" t="str">
        <x:v>Information</x:v>
      </x:c>
      <x:c r="C3184" t="str">
        <x:v>43-9199</x:v>
      </x:c>
      <x:c r="D3184" t="str">
        <x:v>Office and Administrative Support Workers, All Other</x:v>
      </x:c>
      <x:c r="E3184" s="22" t="n">
        <x:v>2450</x:v>
      </x:c>
      <x:c r="F3184" s="22" t="n">
        <x:v>43650</x:v>
      </x:c>
      <x:c r="G3184" s="22" t="n">
        <x:f>IF(OR(E3184="",F3184=""),"",E3184*F3184)</x:f>
        <x:v>106942500</x:v>
      </x:c>
      <x:c r="H3184" s="36"/>
      <x:c r="I3184" s="22" t="str">
        <x:f>IF(G3184="","",IF(ISNUMBER(H3184),G3184,""))</x:f>
      </x:c>
      <x:c r="J3184" s="22" t="str">
        <x:f>IF(I3184="","",I3184*H3184)</x:f>
      </x:c>
      <x:c r="K3184" t="str">
        <x:f>IF(G3184="","MISSING OEWS",IF(ISNUMBER(H3184),"MATCHED","MISSING WHARTON"))</x:f>
        <x:v>MISSING WHARTON</x:v>
      </x:c>
    </x:row>
    <x:row r="3185">
      <x:c r="A3185" t="str">
        <x:v>51</x:v>
      </x:c>
      <x:c r="B3185" t="str">
        <x:v>Information</x:v>
      </x:c>
      <x:c r="C3185" t="str">
        <x:v>47-1011</x:v>
      </x:c>
      <x:c r="D3185" t="str">
        <x:v>First-Line Supervisors of Construction Trades and Extraction Workers</x:v>
      </x:c>
      <x:c r="E3185" s="22" t="n">
        <x:v>1020</x:v>
      </x:c>
      <x:c r="F3185" s="22" t="n">
        <x:v>92980</x:v>
      </x:c>
      <x:c r="G3185" s="22" t="n">
        <x:f>IF(OR(E3185="",F3185=""),"",E3185*F3185)</x:f>
        <x:v>94839600</x:v>
      </x:c>
      <x:c r="H3185" s="36" t="n">
        <x:v>0.265</x:v>
      </x:c>
      <x:c r="I3185" s="22" t="n">
        <x:f>IF(G3185="","",IF(ISNUMBER(H3185),G3185,""))</x:f>
        <x:v>94839600</x:v>
      </x:c>
      <x:c r="J3185" s="22" t="n">
        <x:f>IF(I3185="","",I3185*H3185)</x:f>
        <x:v>25132494</x:v>
      </x:c>
      <x:c r="K3185" t="str">
        <x:f>IF(G3185="","MISSING OEWS",IF(ISNUMBER(H3185),"MATCHED","MISSING WHARTON"))</x:f>
        <x:v>MATCHED</x:v>
      </x:c>
    </x:row>
    <x:row r="3186">
      <x:c r="A3186" t="str">
        <x:v>51</x:v>
      </x:c>
      <x:c r="B3186" t="str">
        <x:v>Information</x:v>
      </x:c>
      <x:c r="C3186" t="str">
        <x:v>47-2031</x:v>
      </x:c>
      <x:c r="D3186" t="str">
        <x:v>Carpenters</x:v>
      </x:c>
      <x:c r="E3186" s="22" t="n">
        <x:v>1350</x:v>
      </x:c>
      <x:c r="F3186" s="22" t="n">
        <x:v>103860</x:v>
      </x:c>
      <x:c r="G3186" s="22" t="n">
        <x:f>IF(OR(E3186="",F3186=""),"",E3186*F3186)</x:f>
        <x:v>140211000</x:v>
      </x:c>
      <x:c r="H3186" s="36" t="n">
        <x:v>0.081</x:v>
      </x:c>
      <x:c r="I3186" s="22" t="n">
        <x:f>IF(G3186="","",IF(ISNUMBER(H3186),G3186,""))</x:f>
        <x:v>140211000</x:v>
      </x:c>
      <x:c r="J3186" s="22" t="n">
        <x:f>IF(I3186="","",I3186*H3186)</x:f>
        <x:v>11357091</x:v>
      </x:c>
      <x:c r="K3186" t="str">
        <x:f>IF(G3186="","MISSING OEWS",IF(ISNUMBER(H3186),"MATCHED","MISSING WHARTON"))</x:f>
        <x:v>MATCHED</x:v>
      </x:c>
    </x:row>
    <x:row r="3187">
      <x:c r="A3187" t="str">
        <x:v>51</x:v>
      </x:c>
      <x:c r="B3187" t="str">
        <x:v>Information</x:v>
      </x:c>
      <x:c r="C3187" t="str">
        <x:v>47-2061</x:v>
      </x:c>
      <x:c r="D3187" t="str">
        <x:v>Construction Laborers</x:v>
      </x:c>
      <x:c r="E3187" s="22" t="n">
        <x:v>1620</x:v>
      </x:c>
      <x:c r="F3187" s="22" t="n">
        <x:v>60110</x:v>
      </x:c>
      <x:c r="G3187" s="22" t="n">
        <x:f>IF(OR(E3187="",F3187=""),"",E3187*F3187)</x:f>
        <x:v>97378200</x:v>
      </x:c>
      <x:c r="H3187" s="36" t="n">
        <x:v>0.0297</x:v>
      </x:c>
      <x:c r="I3187" s="22" t="n">
        <x:f>IF(G3187="","",IF(ISNUMBER(H3187),G3187,""))</x:f>
        <x:v>97378200</x:v>
      </x:c>
      <x:c r="J3187" s="22" t="n">
        <x:f>IF(I3187="","",I3187*H3187)</x:f>
        <x:v>2892132.54</x:v>
      </x:c>
      <x:c r="K3187" t="str">
        <x:f>IF(G3187="","MISSING OEWS",IF(ISNUMBER(H3187),"MATCHED","MISSING WHARTON"))</x:f>
        <x:v>MATCHED</x:v>
      </x:c>
    </x:row>
    <x:row r="3188">
      <x:c r="A3188" t="str">
        <x:v>51</x:v>
      </x:c>
      <x:c r="B3188" t="str">
        <x:v>Information</x:v>
      </x:c>
      <x:c r="C3188" t="str">
        <x:v>47-2073</x:v>
      </x:c>
      <x:c r="D3188" t="str">
        <x:v>Operating Engineers and Other Construction Equipment Operators</x:v>
      </x:c>
      <x:c r="E3188" s="22" t="n">
        <x:v>880</x:v>
      </x:c>
      <x:c r="F3188" s="22" t="n">
        <x:v>58090</x:v>
      </x:c>
      <x:c r="G3188" s="22" t="n">
        <x:f>IF(OR(E3188="",F3188=""),"",E3188*F3188)</x:f>
        <x:v>51119200</x:v>
      </x:c>
      <x:c r="H3188" s="36" t="n">
        <x:v>0.058899999999999994</x:v>
      </x:c>
      <x:c r="I3188" s="22" t="n">
        <x:f>IF(G3188="","",IF(ISNUMBER(H3188),G3188,""))</x:f>
        <x:v>51119200</x:v>
      </x:c>
      <x:c r="J3188" s="22" t="n">
        <x:f>IF(I3188="","",I3188*H3188)</x:f>
        <x:v>3010920.88</x:v>
      </x:c>
      <x:c r="K3188" t="str">
        <x:f>IF(G3188="","MISSING OEWS",IF(ISNUMBER(H3188),"MATCHED","MISSING WHARTON"))</x:f>
        <x:v>MATCHED</x:v>
      </x:c>
    </x:row>
    <x:row r="3189">
      <x:c r="A3189" t="str">
        <x:v>51</x:v>
      </x:c>
      <x:c r="B3189" t="str">
        <x:v>Information</x:v>
      </x:c>
      <x:c r="C3189" t="str">
        <x:v>47-2111</x:v>
      </x:c>
      <x:c r="D3189" t="str">
        <x:v>Electricians</x:v>
      </x:c>
      <x:c r="E3189" s="22" t="n">
        <x:v>1180</x:v>
      </x:c>
      <x:c r="F3189" s="22" t="n">
        <x:v>98000</x:v>
      </x:c>
      <x:c r="G3189" s="22" t="n">
        <x:f>IF(OR(E3189="",F3189=""),"",E3189*F3189)</x:f>
        <x:v>115640000</x:v>
      </x:c>
      <x:c r="H3189" s="36" t="n">
        <x:v>0.0786</x:v>
      </x:c>
      <x:c r="I3189" s="22" t="n">
        <x:f>IF(G3189="","",IF(ISNUMBER(H3189),G3189,""))</x:f>
        <x:v>115640000</x:v>
      </x:c>
      <x:c r="J3189" s="22" t="n">
        <x:f>IF(I3189="","",I3189*H3189)</x:f>
        <x:v>9089304</x:v>
      </x:c>
      <x:c r="K3189" t="str">
        <x:f>IF(G3189="","MISSING OEWS",IF(ISNUMBER(H3189),"MATCHED","MISSING WHARTON"))</x:f>
        <x:v>MATCHED</x:v>
      </x:c>
    </x:row>
    <x:row r="3190">
      <x:c r="A3190" t="str">
        <x:v>51</x:v>
      </x:c>
      <x:c r="B3190" t="str">
        <x:v>Information</x:v>
      </x:c>
      <x:c r="C3190" t="str">
        <x:v>47-2141</x:v>
      </x:c>
      <x:c r="D3190" t="str">
        <x:v>Painters, Construction and Maintenance</x:v>
      </x:c>
      <x:c r="E3190" s="22" t="n">
        <x:v>210</x:v>
      </x:c>
      <x:c r="F3190" s="22" t="n">
        <x:v>106830</x:v>
      </x:c>
      <x:c r="G3190" s="22" t="n">
        <x:f>IF(OR(E3190="",F3190=""),"",E3190*F3190)</x:f>
        <x:v>22434300</x:v>
      </x:c>
      <x:c r="H3190" s="36" t="n">
        <x:v>0.0368</x:v>
      </x:c>
      <x:c r="I3190" s="22" t="n">
        <x:f>IF(G3190="","",IF(ISNUMBER(H3190),G3190,""))</x:f>
        <x:v>22434300</x:v>
      </x:c>
      <x:c r="J3190" s="22" t="n">
        <x:f>IF(I3190="","",I3190*H3190)</x:f>
        <x:v>825582.24</x:v>
      </x:c>
      <x:c r="K3190" t="str">
        <x:f>IF(G3190="","MISSING OEWS",IF(ISNUMBER(H3190),"MATCHED","MISSING WHARTON"))</x:f>
        <x:v>MATCHED</x:v>
      </x:c>
    </x:row>
    <x:row r="3191">
      <x:c r="A3191" t="str">
        <x:v>51</x:v>
      </x:c>
      <x:c r="B3191" t="str">
        <x:v>Information</x:v>
      </x:c>
      <x:c r="C3191" t="str">
        <x:v>47-4011</x:v>
      </x:c>
      <x:c r="D3191" t="str">
        <x:v>Construction and Building Inspectors</x:v>
      </x:c>
      <x:c r="E3191" s="22"/>
      <x:c r="F3191" s="22" t="n">
        <x:v>75110</x:v>
      </x:c>
      <x:c r="G3191" s="22" t="str">
        <x:f>IF(OR(E3191="",F3191=""),"",E3191*F3191)</x:f>
      </x:c>
      <x:c r="H3191" s="36" t="n">
        <x:v>0.3737</x:v>
      </x:c>
      <x:c r="I3191" s="22" t="str">
        <x:f>IF(G3191="","",IF(ISNUMBER(H3191),G3191,""))</x:f>
      </x:c>
      <x:c r="J3191" s="22" t="str">
        <x:f>IF(I3191="","",I3191*H3191)</x:f>
      </x:c>
      <x:c r="K3191" t="str">
        <x:f>IF(G3191="","MISSING OEWS",IF(ISNUMBER(H3191),"MATCHED","MISSING WHARTON"))</x:f>
        <x:v>MISSING OEWS</x:v>
      </x:c>
    </x:row>
    <x:row r="3192">
      <x:c r="A3192" t="str">
        <x:v>51</x:v>
      </x:c>
      <x:c r="B3192" t="str">
        <x:v>Information</x:v>
      </x:c>
      <x:c r="C3192" t="str">
        <x:v>47-4090</x:v>
      </x:c>
      <x:c r="D3192" t="str">
        <x:v>Miscellaneous Construction and Related Workers</x:v>
      </x:c>
      <x:c r="E3192" s="22" t="n">
        <x:v>90</x:v>
      </x:c>
      <x:c r="F3192" s="22" t="n">
        <x:v>63420</x:v>
      </x:c>
      <x:c r="G3192" s="22" t="n">
        <x:f>IF(OR(E3192="",F3192=""),"",E3192*F3192)</x:f>
        <x:v>5707800</x:v>
      </x:c>
      <x:c r="H3192" s="36" t="n">
        <x:v>0.0825</x:v>
      </x:c>
      <x:c r="I3192" s="22" t="n">
        <x:f>IF(G3192="","",IF(ISNUMBER(H3192),G3192,""))</x:f>
        <x:v>5707800</x:v>
      </x:c>
      <x:c r="J3192" s="22" t="n">
        <x:f>IF(I3192="","",I3192*H3192)</x:f>
        <x:v>470893.5</x:v>
      </x:c>
      <x:c r="K3192" t="str">
        <x:f>IF(G3192="","MISSING OEWS",IF(ISNUMBER(H3192),"MATCHED","MISSING WHARTON"))</x:f>
        <x:v>MATCHED</x:v>
      </x:c>
    </x:row>
    <x:row r="3193">
      <x:c r="A3193" t="str">
        <x:v>51</x:v>
      </x:c>
      <x:c r="B3193" t="str">
        <x:v>Information</x:v>
      </x:c>
      <x:c r="C3193" t="str">
        <x:v>47-5023</x:v>
      </x:c>
      <x:c r="D3193" t="str">
        <x:v>Earth Drillers, Except Oil and Gas</x:v>
      </x:c>
      <x:c r="E3193" s="22" t="n">
        <x:v>30</x:v>
      </x:c>
      <x:c r="F3193" s="22" t="n">
        <x:v>62110</x:v>
      </x:c>
      <x:c r="G3193" s="22" t="n">
        <x:f>IF(OR(E3193="",F3193=""),"",E3193*F3193)</x:f>
        <x:v>1863300</x:v>
      </x:c>
      <x:c r="H3193" s="36" t="n">
        <x:v>0.0233</x:v>
      </x:c>
      <x:c r="I3193" s="22" t="n">
        <x:f>IF(G3193="","",IF(ISNUMBER(H3193),G3193,""))</x:f>
        <x:v>1863300</x:v>
      </x:c>
      <x:c r="J3193" s="22" t="n">
        <x:f>IF(I3193="","",I3193*H3193)</x:f>
        <x:v>43414.89</x:v>
      </x:c>
      <x:c r="K3193" t="str">
        <x:f>IF(G3193="","MISSING OEWS",IF(ISNUMBER(H3193),"MATCHED","MISSING WHARTON"))</x:f>
        <x:v>MATCHED</x:v>
      </x:c>
    </x:row>
    <x:row r="3194">
      <x:c r="A3194" t="str">
        <x:v>51</x:v>
      </x:c>
      <x:c r="B3194" t="str">
        <x:v>Information</x:v>
      </x:c>
      <x:c r="C3194" t="str">
        <x:v>49-1011</x:v>
      </x:c>
      <x:c r="D3194" t="str">
        <x:v>First-Line Supervisors of Mechanics, Installers, and Repairers</x:v>
      </x:c>
      <x:c r="E3194" s="22" t="n">
        <x:v>14210</x:v>
      </x:c>
      <x:c r="F3194" s="22" t="n">
        <x:v>92970</x:v>
      </x:c>
      <x:c r="G3194" s="22" t="n">
        <x:f>IF(OR(E3194="",F3194=""),"",E3194*F3194)</x:f>
        <x:v>1321103700</x:v>
      </x:c>
      <x:c r="H3194" s="36" t="n">
        <x:v>0.35229999999999995</x:v>
      </x:c>
      <x:c r="I3194" s="22" t="n">
        <x:f>IF(G3194="","",IF(ISNUMBER(H3194),G3194,""))</x:f>
        <x:v>1321103700</x:v>
      </x:c>
      <x:c r="J3194" s="22" t="n">
        <x:f>IF(I3194="","",I3194*H3194)</x:f>
        <x:v>465424833.50999993</x:v>
      </x:c>
      <x:c r="K3194" t="str">
        <x:f>IF(G3194="","MISSING OEWS",IF(ISNUMBER(H3194),"MATCHED","MISSING WHARTON"))</x:f>
        <x:v>MATCHED</x:v>
      </x:c>
    </x:row>
    <x:row r="3195">
      <x:c r="A3195" t="str">
        <x:v>51</x:v>
      </x:c>
      <x:c r="B3195" t="str">
        <x:v>Information</x:v>
      </x:c>
      <x:c r="C3195" t="str">
        <x:v>49-2011</x:v>
      </x:c>
      <x:c r="D3195" t="str">
        <x:v>Computer, Automated Teller, and Office Machine Repairers</x:v>
      </x:c>
      <x:c r="E3195" s="22" t="n">
        <x:v>300</x:v>
      </x:c>
      <x:c r="F3195" s="22" t="n">
        <x:v>58080</x:v>
      </x:c>
      <x:c r="G3195" s="22" t="n">
        <x:f>IF(OR(E3195="",F3195=""),"",E3195*F3195)</x:f>
        <x:v>17424000</x:v>
      </x:c>
      <x:c r="H3195" s="36" t="n">
        <x:v>0.284</x:v>
      </x:c>
      <x:c r="I3195" s="22" t="n">
        <x:f>IF(G3195="","",IF(ISNUMBER(H3195),G3195,""))</x:f>
        <x:v>17424000</x:v>
      </x:c>
      <x:c r="J3195" s="22" t="n">
        <x:f>IF(I3195="","",I3195*H3195)</x:f>
        <x:v>4948416</x:v>
      </x:c>
      <x:c r="K3195" t="str">
        <x:f>IF(G3195="","MISSING OEWS",IF(ISNUMBER(H3195),"MATCHED","MISSING WHARTON"))</x:f>
        <x:v>MATCHED</x:v>
      </x:c>
    </x:row>
    <x:row r="3196">
      <x:c r="A3196" t="str">
        <x:v>51</x:v>
      </x:c>
      <x:c r="B3196" t="str">
        <x:v>Information</x:v>
      </x:c>
      <x:c r="C3196" t="str">
        <x:v>49-2021</x:v>
      </x:c>
      <x:c r="D3196" t="str">
        <x:v>Radio, Cellular, and Tower Equipment Installers and Repairers</x:v>
      </x:c>
      <x:c r="E3196" s="22" t="n">
        <x:v>2890</x:v>
      </x:c>
      <x:c r="F3196" s="22" t="n">
        <x:v>79630</x:v>
      </x:c>
      <x:c r="G3196" s="22" t="n">
        <x:f>IF(OR(E3196="",F3196=""),"",E3196*F3196)</x:f>
        <x:v>230130700</x:v>
      </x:c>
      <x:c r="H3196" s="36" t="n">
        <x:v>0.1583</x:v>
      </x:c>
      <x:c r="I3196" s="22" t="n">
        <x:f>IF(G3196="","",IF(ISNUMBER(H3196),G3196,""))</x:f>
        <x:v>230130700</x:v>
      </x:c>
      <x:c r="J3196" s="22" t="n">
        <x:f>IF(I3196="","",I3196*H3196)</x:f>
        <x:v>36429689.81</x:v>
      </x:c>
      <x:c r="K3196" t="str">
        <x:f>IF(G3196="","MISSING OEWS",IF(ISNUMBER(H3196),"MATCHED","MISSING WHARTON"))</x:f>
        <x:v>MATCHED</x:v>
      </x:c>
    </x:row>
    <x:row r="3197">
      <x:c r="A3197" t="str">
        <x:v>51</x:v>
      </x:c>
      <x:c r="B3197" t="str">
        <x:v>Information</x:v>
      </x:c>
      <x:c r="C3197" t="str">
        <x:v>49-2022</x:v>
      </x:c>
      <x:c r="D3197" t="str">
        <x:v>Telecommunications Equipment Installers and Repairers, Except Line Installers</x:v>
      </x:c>
      <x:c r="E3197" s="22" t="n">
        <x:v>94140</x:v>
      </x:c>
      <x:c r="F3197" s="22" t="n">
        <x:v>70310</x:v>
      </x:c>
      <x:c r="G3197" s="22" t="n">
        <x:f>IF(OR(E3197="",F3197=""),"",E3197*F3197)</x:f>
        <x:v>6618983400</x:v>
      </x:c>
      <x:c r="H3197" s="36" t="n">
        <x:v>0.195</x:v>
      </x:c>
      <x:c r="I3197" s="22" t="n">
        <x:f>IF(G3197="","",IF(ISNUMBER(H3197),G3197,""))</x:f>
        <x:v>6618983400</x:v>
      </x:c>
      <x:c r="J3197" s="22" t="n">
        <x:f>IF(I3197="","",I3197*H3197)</x:f>
        <x:v>1290701763</x:v>
      </x:c>
      <x:c r="K3197" t="str">
        <x:f>IF(G3197="","MISSING OEWS",IF(ISNUMBER(H3197),"MATCHED","MISSING WHARTON"))</x:f>
        <x:v>MATCHED</x:v>
      </x:c>
    </x:row>
    <x:row r="3198">
      <x:c r="A3198" t="str">
        <x:v>51</x:v>
      </x:c>
      <x:c r="B3198" t="str">
        <x:v>Information</x:v>
      </x:c>
      <x:c r="C3198" t="str">
        <x:v>49-2094</x:v>
      </x:c>
      <x:c r="D3198" t="str">
        <x:v>Electrical and Electronics Repairers, Commercial and Industrial Equipment</x:v>
      </x:c>
      <x:c r="E3198" s="22" t="n">
        <x:v>890</x:v>
      </x:c>
      <x:c r="F3198" s="22" t="n">
        <x:v>79480</x:v>
      </x:c>
      <x:c r="G3198" s="22" t="n">
        <x:f>IF(OR(E3198="",F3198=""),"",E3198*F3198)</x:f>
        <x:v>70737200</x:v>
      </x:c>
      <x:c r="H3198" s="36" t="n">
        <x:v>0.19</x:v>
      </x:c>
      <x:c r="I3198" s="22" t="n">
        <x:f>IF(G3198="","",IF(ISNUMBER(H3198),G3198,""))</x:f>
        <x:v>70737200</x:v>
      </x:c>
      <x:c r="J3198" s="22" t="n">
        <x:f>IF(I3198="","",I3198*H3198)</x:f>
        <x:v>13440068</x:v>
      </x:c>
      <x:c r="K3198" t="str">
        <x:f>IF(G3198="","MISSING OEWS",IF(ISNUMBER(H3198),"MATCHED","MISSING WHARTON"))</x:f>
        <x:v>MATCHED</x:v>
      </x:c>
    </x:row>
    <x:row r="3199">
      <x:c r="A3199" t="str">
        <x:v>51</x:v>
      </x:c>
      <x:c r="B3199" t="str">
        <x:v>Information</x:v>
      </x:c>
      <x:c r="C3199" t="str">
        <x:v>49-2096</x:v>
      </x:c>
      <x:c r="D3199" t="str">
        <x:v>Electronic Equipment Installers and Repairers, Motor Vehicles</x:v>
      </x:c>
      <x:c r="E3199" s="22" t="n">
        <x:v>100</x:v>
      </x:c>
      <x:c r="F3199" s="22" t="n">
        <x:v>71980</x:v>
      </x:c>
      <x:c r="G3199" s="22" t="n">
        <x:f>IF(OR(E3199="",F3199=""),"",E3199*F3199)</x:f>
        <x:v>7198000</x:v>
      </x:c>
      <x:c r="H3199" s="36" t="n">
        <x:v>0.1583</x:v>
      </x:c>
      <x:c r="I3199" s="22" t="n">
        <x:f>IF(G3199="","",IF(ISNUMBER(H3199),G3199,""))</x:f>
        <x:v>7198000</x:v>
      </x:c>
      <x:c r="J3199" s="22" t="n">
        <x:f>IF(I3199="","",I3199*H3199)</x:f>
        <x:v>1139443.4</x:v>
      </x:c>
      <x:c r="K3199" t="str">
        <x:f>IF(G3199="","MISSING OEWS",IF(ISNUMBER(H3199),"MATCHED","MISSING WHARTON"))</x:f>
        <x:v>MATCHED</x:v>
      </x:c>
    </x:row>
    <x:row r="3200">
      <x:c r="A3200" t="str">
        <x:v>51</x:v>
      </x:c>
      <x:c r="B3200" t="str">
        <x:v>Information</x:v>
      </x:c>
      <x:c r="C3200" t="str">
        <x:v>49-2097</x:v>
      </x:c>
      <x:c r="D3200" t="str">
        <x:v>Audiovisual Equipment Installers and Repairers</x:v>
      </x:c>
      <x:c r="E3200" s="22" t="n">
        <x:v>510</x:v>
      </x:c>
      <x:c r="F3200" s="22" t="n">
        <x:v>63290</x:v>
      </x:c>
      <x:c r="G3200" s="22" t="n">
        <x:f>IF(OR(E3200="",F3200=""),"",E3200*F3200)</x:f>
        <x:v>32277900</x:v>
      </x:c>
      <x:c r="H3200" s="36" t="n">
        <x:v>0.2591</x:v>
      </x:c>
      <x:c r="I3200" s="22" t="n">
        <x:f>IF(G3200="","",IF(ISNUMBER(H3200),G3200,""))</x:f>
        <x:v>32277900</x:v>
      </x:c>
      <x:c r="J3200" s="22" t="n">
        <x:f>IF(I3200="","",I3200*H3200)</x:f>
        <x:v>8363203.89</x:v>
      </x:c>
      <x:c r="K3200" t="str">
        <x:f>IF(G3200="","MISSING OEWS",IF(ISNUMBER(H3200),"MATCHED","MISSING WHARTON"))</x:f>
        <x:v>MATCHED</x:v>
      </x:c>
    </x:row>
    <x:row r="3201">
      <x:c r="A3201" t="str">
        <x:v>51</x:v>
      </x:c>
      <x:c r="B3201" t="str">
        <x:v>Information</x:v>
      </x:c>
      <x:c r="C3201" t="str">
        <x:v>49-2098</x:v>
      </x:c>
      <x:c r="D3201" t="str">
        <x:v>Security and Fire Alarm Systems Installers</x:v>
      </x:c>
      <x:c r="E3201" s="22"/>
      <x:c r="F3201" s="22" t="n">
        <x:v>56740</x:v>
      </x:c>
      <x:c r="G3201" s="22" t="str">
        <x:f>IF(OR(E3201="",F3201=""),"",E3201*F3201)</x:f>
      </x:c>
      <x:c r="H3201" s="36" t="n">
        <x:v>0.22190000000000001</x:v>
      </x:c>
      <x:c r="I3201" s="22" t="str">
        <x:f>IF(G3201="","",IF(ISNUMBER(H3201),G3201,""))</x:f>
      </x:c>
      <x:c r="J3201" s="22" t="str">
        <x:f>IF(I3201="","",I3201*H3201)</x:f>
      </x:c>
      <x:c r="K3201" t="str">
        <x:f>IF(G3201="","MISSING OEWS",IF(ISNUMBER(H3201),"MATCHED","MISSING WHARTON"))</x:f>
        <x:v>MISSING OEWS</x:v>
      </x:c>
    </x:row>
    <x:row r="3202">
      <x:c r="A3202" t="str">
        <x:v>51</x:v>
      </x:c>
      <x:c r="B3202" t="str">
        <x:v>Information</x:v>
      </x:c>
      <x:c r="C3202" t="str">
        <x:v>49-3011</x:v>
      </x:c>
      <x:c r="D3202" t="str">
        <x:v>Aircraft Mechanics and Service Technicians</x:v>
      </x:c>
      <x:c r="E3202" s="22"/>
      <x:c r="F3202" s="22" t="n">
        <x:v>246560</x:v>
      </x:c>
      <x:c r="G3202" s="22" t="str">
        <x:f>IF(OR(E3202="",F3202=""),"",E3202*F3202)</x:f>
      </x:c>
      <x:c r="H3202" s="36" t="n">
        <x:v>0.0434</x:v>
      </x:c>
      <x:c r="I3202" s="22" t="str">
        <x:f>IF(G3202="","",IF(ISNUMBER(H3202),G3202,""))</x:f>
      </x:c>
      <x:c r="J3202" s="22" t="str">
        <x:f>IF(I3202="","",I3202*H3202)</x:f>
      </x:c>
      <x:c r="K3202" t="str">
        <x:f>IF(G3202="","MISSING OEWS",IF(ISNUMBER(H3202),"MATCHED","MISSING WHARTON"))</x:f>
        <x:v>MISSING OEWS</x:v>
      </x:c>
    </x:row>
    <x:row r="3203">
      <x:c r="A3203" t="str">
        <x:v>51</x:v>
      </x:c>
      <x:c r="B3203" t="str">
        <x:v>Information</x:v>
      </x:c>
      <x:c r="C3203" t="str">
        <x:v>49-3023</x:v>
      </x:c>
      <x:c r="D3203" t="str">
        <x:v>Automotive Service Technicians and Mechanics</x:v>
      </x:c>
      <x:c r="E3203" s="22" t="n">
        <x:v>250</x:v>
      </x:c>
      <x:c r="F3203" s="22" t="n">
        <x:v>89830</x:v>
      </x:c>
      <x:c r="G3203" s="22" t="n">
        <x:f>IF(OR(E3203="",F3203=""),"",E3203*F3203)</x:f>
        <x:v>22457500</x:v>
      </x:c>
      <x:c r="H3203" s="36" t="n">
        <x:v>0.0233</x:v>
      </x:c>
      <x:c r="I3203" s="22" t="n">
        <x:f>IF(G3203="","",IF(ISNUMBER(H3203),G3203,""))</x:f>
        <x:v>22457500</x:v>
      </x:c>
      <x:c r="J3203" s="22" t="n">
        <x:f>IF(I3203="","",I3203*H3203)</x:f>
        <x:v>523259.75</x:v>
      </x:c>
      <x:c r="K3203" t="str">
        <x:f>IF(G3203="","MISSING OEWS",IF(ISNUMBER(H3203),"MATCHED","MISSING WHARTON"))</x:f>
        <x:v>MATCHED</x:v>
      </x:c>
    </x:row>
    <x:row r="3204">
      <x:c r="A3204" t="str">
        <x:v>51</x:v>
      </x:c>
      <x:c r="B3204" t="str">
        <x:v>Information</x:v>
      </x:c>
      <x:c r="C3204" t="str">
        <x:v>49-3031</x:v>
      </x:c>
      <x:c r="D3204" t="str">
        <x:v>Bus and Truck Mechanics and Diesel Engine Specialists</x:v>
      </x:c>
      <x:c r="E3204" s="22" t="n">
        <x:v>120</x:v>
      </x:c>
      <x:c r="F3204" s="22" t="n">
        <x:v>72280</x:v>
      </x:c>
      <x:c r="G3204" s="22" t="n">
        <x:f>IF(OR(E3204="",F3204=""),"",E3204*F3204)</x:f>
        <x:v>8673600</x:v>
      </x:c>
      <x:c r="H3204" s="36" t="n">
        <x:v>0</x:v>
      </x:c>
      <x:c r="I3204" s="22" t="n">
        <x:f>IF(G3204="","",IF(ISNUMBER(H3204),G3204,""))</x:f>
        <x:v>8673600</x:v>
      </x:c>
      <x:c r="J3204" s="22" t="n">
        <x:f>IF(I3204="","",I3204*H3204)</x:f>
        <x:v>0</x:v>
      </x:c>
      <x:c r="K3204" t="str">
        <x:f>IF(G3204="","MISSING OEWS",IF(ISNUMBER(H3204),"MATCHED","MISSING WHARTON"))</x:f>
        <x:v>MATCHED</x:v>
      </x:c>
    </x:row>
    <x:row r="3205">
      <x:c r="A3205" t="str">
        <x:v>51</x:v>
      </x:c>
      <x:c r="B3205" t="str">
        <x:v>Information</x:v>
      </x:c>
      <x:c r="C3205" t="str">
        <x:v>49-3042</x:v>
      </x:c>
      <x:c r="D3205" t="str">
        <x:v>Mobile Heavy Equipment Mechanics, Except Engines</x:v>
      </x:c>
      <x:c r="E3205" s="22" t="n">
        <x:v>40</x:v>
      </x:c>
      <x:c r="F3205" s="22" t="n">
        <x:v>85070</x:v>
      </x:c>
      <x:c r="G3205" s="22" t="n">
        <x:f>IF(OR(E3205="",F3205=""),"",E3205*F3205)</x:f>
        <x:v>3402800</x:v>
      </x:c>
      <x:c r="H3205" s="36" t="n">
        <x:v>0.1425</x:v>
      </x:c>
      <x:c r="I3205" s="22" t="n">
        <x:f>IF(G3205="","",IF(ISNUMBER(H3205),G3205,""))</x:f>
        <x:v>3402800</x:v>
      </x:c>
      <x:c r="J3205" s="22" t="n">
        <x:f>IF(I3205="","",I3205*H3205)</x:f>
        <x:v>484898.99999999994</x:v>
      </x:c>
      <x:c r="K3205" t="str">
        <x:f>IF(G3205="","MISSING OEWS",IF(ISNUMBER(H3205),"MATCHED","MISSING WHARTON"))</x:f>
        <x:v>MATCHED</x:v>
      </x:c>
    </x:row>
    <x:row r="3206">
      <x:c r="A3206" t="str">
        <x:v>51</x:v>
      </x:c>
      <x:c r="B3206" t="str">
        <x:v>Information</x:v>
      </x:c>
      <x:c r="C3206" t="str">
        <x:v>49-9021</x:v>
      </x:c>
      <x:c r="D3206" t="str">
        <x:v>Heating, Air Conditioning, and Refrigeration Mechanics and Installers</x:v>
      </x:c>
      <x:c r="E3206" s="22" t="n">
        <x:v>580</x:v>
      </x:c>
      <x:c r="F3206" s="22" t="n">
        <x:v>86480</x:v>
      </x:c>
      <x:c r="G3206" s="22" t="n">
        <x:f>IF(OR(E3206="",F3206=""),"",E3206*F3206)</x:f>
        <x:v>50158400</x:v>
      </x:c>
      <x:c r="H3206" s="36" t="n">
        <x:v>0.0867</x:v>
      </x:c>
      <x:c r="I3206" s="22" t="n">
        <x:f>IF(G3206="","",IF(ISNUMBER(H3206),G3206,""))</x:f>
        <x:v>50158400</x:v>
      </x:c>
      <x:c r="J3206" s="22" t="n">
        <x:f>IF(I3206="","",I3206*H3206)</x:f>
        <x:v>4348733.28</x:v>
      </x:c>
      <x:c r="K3206" t="str">
        <x:f>IF(G3206="","MISSING OEWS",IF(ISNUMBER(H3206),"MATCHED","MISSING WHARTON"))</x:f>
        <x:v>MATCHED</x:v>
      </x:c>
    </x:row>
    <x:row r="3207">
      <x:c r="A3207" t="str">
        <x:v>51</x:v>
      </x:c>
      <x:c r="B3207" t="str">
        <x:v>Information</x:v>
      </x:c>
      <x:c r="C3207" t="str">
        <x:v>49-9041</x:v>
      </x:c>
      <x:c r="D3207" t="str">
        <x:v>Industrial Machinery Mechanics</x:v>
      </x:c>
      <x:c r="E3207" s="22"/>
      <x:c r="F3207" s="22" t="n">
        <x:v>68090</x:v>
      </x:c>
      <x:c r="G3207" s="22" t="str">
        <x:f>IF(OR(E3207="",F3207=""),"",E3207*F3207)</x:f>
      </x:c>
      <x:c r="H3207" s="36" t="n">
        <x:v>0.25</x:v>
      </x:c>
      <x:c r="I3207" s="22" t="str">
        <x:f>IF(G3207="","",IF(ISNUMBER(H3207),G3207,""))</x:f>
      </x:c>
      <x:c r="J3207" s="22" t="str">
        <x:f>IF(I3207="","",I3207*H3207)</x:f>
      </x:c>
      <x:c r="K3207" t="str">
        <x:f>IF(G3207="","MISSING OEWS",IF(ISNUMBER(H3207),"MATCHED","MISSING WHARTON"))</x:f>
        <x:v>MISSING OEWS</x:v>
      </x:c>
    </x:row>
    <x:row r="3208">
      <x:c r="A3208" t="str">
        <x:v>51</x:v>
      </x:c>
      <x:c r="B3208" t="str">
        <x:v>Information</x:v>
      </x:c>
      <x:c r="C3208" t="str">
        <x:v>49-9051</x:v>
      </x:c>
      <x:c r="D3208" t="str">
        <x:v>Electrical Power-Line Installers and Repairers</x:v>
      </x:c>
      <x:c r="E3208" s="22" t="n">
        <x:v>220</x:v>
      </x:c>
      <x:c r="F3208" s="22" t="n">
        <x:v>59210</x:v>
      </x:c>
      <x:c r="G3208" s="22" t="n">
        <x:f>IF(OR(E3208="",F3208=""),"",E3208*F3208)</x:f>
        <x:v>13026200</x:v>
      </x:c>
      <x:c r="H3208" s="36" t="n">
        <x:v>0</x:v>
      </x:c>
      <x:c r="I3208" s="22" t="n">
        <x:f>IF(G3208="","",IF(ISNUMBER(H3208),G3208,""))</x:f>
        <x:v>13026200</x:v>
      </x:c>
      <x:c r="J3208" s="22" t="n">
        <x:f>IF(I3208="","",I3208*H3208)</x:f>
        <x:v>0</x:v>
      </x:c>
      <x:c r="K3208" t="str">
        <x:f>IF(G3208="","MISSING OEWS",IF(ISNUMBER(H3208),"MATCHED","MISSING WHARTON"))</x:f>
        <x:v>MATCHED</x:v>
      </x:c>
    </x:row>
    <x:row r="3209">
      <x:c r="A3209" t="str">
        <x:v>51</x:v>
      </x:c>
      <x:c r="B3209" t="str">
        <x:v>Information</x:v>
      </x:c>
      <x:c r="C3209" t="str">
        <x:v>49-9052</x:v>
      </x:c>
      <x:c r="D3209" t="str">
        <x:v>Telecommunications Line Installers and Repairers</x:v>
      </x:c>
      <x:c r="E3209" s="22" t="n">
        <x:v>61040</x:v>
      </x:c>
      <x:c r="F3209" s="22" t="n">
        <x:v>82160</x:v>
      </x:c>
      <x:c r="G3209" s="22" t="n">
        <x:f>IF(OR(E3209="",F3209=""),"",E3209*F3209)</x:f>
        <x:v>5015046400</x:v>
      </x:c>
      <x:c r="H3209" s="36" t="n">
        <x:v>0.0475</x:v>
      </x:c>
      <x:c r="I3209" s="22" t="n">
        <x:f>IF(G3209="","",IF(ISNUMBER(H3209),G3209,""))</x:f>
        <x:v>5015046400</x:v>
      </x:c>
      <x:c r="J3209" s="22" t="n">
        <x:f>IF(I3209="","",I3209*H3209)</x:f>
        <x:v>238214704</x:v>
      </x:c>
      <x:c r="K3209" t="str">
        <x:f>IF(G3209="","MISSING OEWS",IF(ISNUMBER(H3209),"MATCHED","MISSING WHARTON"))</x:f>
        <x:v>MATCHED</x:v>
      </x:c>
    </x:row>
    <x:row r="3210">
      <x:c r="A3210" t="str">
        <x:v>51</x:v>
      </x:c>
      <x:c r="B3210" t="str">
        <x:v>Information</x:v>
      </x:c>
      <x:c r="C3210" t="str">
        <x:v>49-9061</x:v>
      </x:c>
      <x:c r="D3210" t="str">
        <x:v>Camera and Photographic Equipment Repairers</x:v>
      </x:c>
      <x:c r="E3210" s="22"/>
      <x:c r="F3210" s="22" t="n">
        <x:v>56870</x:v>
      </x:c>
      <x:c r="G3210" s="22" t="str">
        <x:f>IF(OR(E3210="",F3210=""),"",E3210*F3210)</x:f>
      </x:c>
      <x:c r="H3210" s="36" t="n">
        <x:v>0.17329999999999998</x:v>
      </x:c>
      <x:c r="I3210" s="22" t="str">
        <x:f>IF(G3210="","",IF(ISNUMBER(H3210),G3210,""))</x:f>
      </x:c>
      <x:c r="J3210" s="22" t="str">
        <x:f>IF(I3210="","",I3210*H3210)</x:f>
      </x:c>
      <x:c r="K3210" t="str">
        <x:f>IF(G3210="","MISSING OEWS",IF(ISNUMBER(H3210),"MATCHED","MISSING WHARTON"))</x:f>
        <x:v>MISSING OEWS</x:v>
      </x:c>
    </x:row>
    <x:row r="3211">
      <x:c r="A3211" t="str">
        <x:v>51</x:v>
      </x:c>
      <x:c r="B3211" t="str">
        <x:v>Information</x:v>
      </x:c>
      <x:c r="C3211" t="str">
        <x:v>49-9071</x:v>
      </x:c>
      <x:c r="D3211" t="str">
        <x:v>Maintenance and Repair Workers, General</x:v>
      </x:c>
      <x:c r="E3211" s="22" t="n">
        <x:v>7930</x:v>
      </x:c>
      <x:c r="F3211" s="22" t="n">
        <x:v>65190</x:v>
      </x:c>
      <x:c r="G3211" s="22" t="n">
        <x:f>IF(OR(E3211="",F3211=""),"",E3211*F3211)</x:f>
        <x:v>516956700</x:v>
      </x:c>
      <x:c r="H3211" s="36" t="n">
        <x:v>0.0867</x:v>
      </x:c>
      <x:c r="I3211" s="22" t="n">
        <x:f>IF(G3211="","",IF(ISNUMBER(H3211),G3211,""))</x:f>
        <x:v>516956700</x:v>
      </x:c>
      <x:c r="J3211" s="22" t="n">
        <x:f>IF(I3211="","",I3211*H3211)</x:f>
        <x:v>44820145.89</x:v>
      </x:c>
      <x:c r="K3211" t="str">
        <x:f>IF(G3211="","MISSING OEWS",IF(ISNUMBER(H3211),"MATCHED","MISSING WHARTON"))</x:f>
        <x:v>MATCHED</x:v>
      </x:c>
    </x:row>
    <x:row r="3212">
      <x:c r="A3212" t="str">
        <x:v>51</x:v>
      </x:c>
      <x:c r="B3212" t="str">
        <x:v>Information</x:v>
      </x:c>
      <x:c r="C3212" t="str">
        <x:v>49-9091</x:v>
      </x:c>
      <x:c r="D3212" t="str">
        <x:v>Coin, Vending, and Amusement Machine Servicers and Repairers</x:v>
      </x:c>
      <x:c r="E3212" s="22"/>
      <x:c r="F3212" s="22" t="n">
        <x:v>63210</x:v>
      </x:c>
      <x:c r="G3212" s="22" t="str">
        <x:f>IF(OR(E3212="",F3212=""),"",E3212*F3212)</x:f>
      </x:c>
      <x:c r="H3212" s="36" t="n">
        <x:v>0.2868</x:v>
      </x:c>
      <x:c r="I3212" s="22" t="str">
        <x:f>IF(G3212="","",IF(ISNUMBER(H3212),G3212,""))</x:f>
      </x:c>
      <x:c r="J3212" s="22" t="str">
        <x:f>IF(I3212="","",I3212*H3212)</x:f>
      </x:c>
      <x:c r="K3212" t="str">
        <x:f>IF(G3212="","MISSING OEWS",IF(ISNUMBER(H3212),"MATCHED","MISSING WHARTON"))</x:f>
        <x:v>MISSING OEWS</x:v>
      </x:c>
    </x:row>
    <x:row r="3213">
      <x:c r="A3213" t="str">
        <x:v>51</x:v>
      </x:c>
      <x:c r="B3213" t="str">
        <x:v>Information</x:v>
      </x:c>
      <x:c r="C3213" t="str">
        <x:v>49-9096</x:v>
      </x:c>
      <x:c r="D3213" t="str">
        <x:v>Riggers</x:v>
      </x:c>
      <x:c r="E3213" s="22" t="n">
        <x:v>1530</x:v>
      </x:c>
      <x:c r="F3213" s="22" t="n">
        <x:v>96670</x:v>
      </x:c>
      <x:c r="G3213" s="22" t="n">
        <x:f>IF(OR(E3213="",F3213=""),"",E3213*F3213)</x:f>
        <x:v>147905100</x:v>
      </x:c>
      <x:c r="H3213" s="36" t="n">
        <x:v>0</x:v>
      </x:c>
      <x:c r="I3213" s="22" t="n">
        <x:f>IF(G3213="","",IF(ISNUMBER(H3213),G3213,""))</x:f>
        <x:v>147905100</x:v>
      </x:c>
      <x:c r="J3213" s="22" t="n">
        <x:f>IF(I3213="","",I3213*H3213)</x:f>
        <x:v>0</x:v>
      </x:c>
      <x:c r="K3213" t="str">
        <x:f>IF(G3213="","MISSING OEWS",IF(ISNUMBER(H3213),"MATCHED","MISSING WHARTON"))</x:f>
        <x:v>MATCHED</x:v>
      </x:c>
    </x:row>
    <x:row r="3214">
      <x:c r="A3214" t="str">
        <x:v>51</x:v>
      </x:c>
      <x:c r="B3214" t="str">
        <x:v>Information</x:v>
      </x:c>
      <x:c r="C3214" t="str">
        <x:v>49-9098</x:v>
      </x:c>
      <x:c r="D3214" t="str">
        <x:v>Helpers--Installation, Maintenance, and Repair Workers</x:v>
      </x:c>
      <x:c r="E3214" s="22" t="n">
        <x:v>210</x:v>
      </x:c>
      <x:c r="F3214" s="22" t="n">
        <x:v>37100</x:v>
      </x:c>
      <x:c r="G3214" s="22" t="n">
        <x:f>IF(OR(E3214="",F3214=""),"",E3214*F3214)</x:f>
        <x:v>7791000</x:v>
      </x:c>
      <x:c r="H3214" s="36" t="n">
        <x:v>0.0594</x:v>
      </x:c>
      <x:c r="I3214" s="22" t="n">
        <x:f>IF(G3214="","",IF(ISNUMBER(H3214),G3214,""))</x:f>
        <x:v>7791000</x:v>
      </x:c>
      <x:c r="J3214" s="22" t="n">
        <x:f>IF(I3214="","",I3214*H3214)</x:f>
        <x:v>462785.4</x:v>
      </x:c>
      <x:c r="K3214" t="str">
        <x:f>IF(G3214="","MISSING OEWS",IF(ISNUMBER(H3214),"MATCHED","MISSING WHARTON"))</x:f>
        <x:v>MATCHED</x:v>
      </x:c>
    </x:row>
    <x:row r="3215">
      <x:c r="A3215" t="str">
        <x:v>51</x:v>
      </x:c>
      <x:c r="B3215" t="str">
        <x:v>Information</x:v>
      </x:c>
      <x:c r="C3215" t="str">
        <x:v>49-9099</x:v>
      </x:c>
      <x:c r="D3215" t="str">
        <x:v>Installation, Maintenance, and Repair Workers, All Other</x:v>
      </x:c>
      <x:c r="E3215" s="22" t="n">
        <x:v>340</x:v>
      </x:c>
      <x:c r="F3215" s="22" t="n">
        <x:v>56350</x:v>
      </x:c>
      <x:c r="G3215" s="22" t="n">
        <x:f>IF(OR(E3215="",F3215=""),"",E3215*F3215)</x:f>
        <x:v>19159000</x:v>
      </x:c>
      <x:c r="H3215" s="36" t="n">
        <x:v>0.16670000000000001</x:v>
      </x:c>
      <x:c r="I3215" s="22" t="n">
        <x:f>IF(G3215="","",IF(ISNUMBER(H3215),G3215,""))</x:f>
        <x:v>19159000</x:v>
      </x:c>
      <x:c r="J3215" s="22" t="n">
        <x:f>IF(I3215="","",I3215*H3215)</x:f>
        <x:v>3193805.3000000003</x:v>
      </x:c>
      <x:c r="K3215" t="str">
        <x:f>IF(G3215="","MISSING OEWS",IF(ISNUMBER(H3215),"MATCHED","MISSING WHARTON"))</x:f>
        <x:v>MATCHED</x:v>
      </x:c>
    </x:row>
    <x:row r="3216">
      <x:c r="A3216" t="str">
        <x:v>51</x:v>
      </x:c>
      <x:c r="B3216" t="str">
        <x:v>Information</x:v>
      </x:c>
      <x:c r="C3216" t="str">
        <x:v>51-1011</x:v>
      </x:c>
      <x:c r="D3216" t="str">
        <x:v>First-Line Supervisors of Production and Operating Workers</x:v>
      </x:c>
      <x:c r="E3216" s="22" t="n">
        <x:v>2420</x:v>
      </x:c>
      <x:c r="F3216" s="22" t="n">
        <x:v>86290</x:v>
      </x:c>
      <x:c r="G3216" s="22" t="n">
        <x:f>IF(OR(E3216="",F3216=""),"",E3216*F3216)</x:f>
        <x:v>208821800</x:v>
      </x:c>
      <x:c r="H3216" s="36" t="n">
        <x:v>0.3775</x:v>
      </x:c>
      <x:c r="I3216" s="22" t="n">
        <x:f>IF(G3216="","",IF(ISNUMBER(H3216),G3216,""))</x:f>
        <x:v>208821800</x:v>
      </x:c>
      <x:c r="J3216" s="22" t="n">
        <x:f>IF(I3216="","",I3216*H3216)</x:f>
        <x:v>78830229.5</x:v>
      </x:c>
      <x:c r="K3216" t="str">
        <x:f>IF(G3216="","MISSING OEWS",IF(ISNUMBER(H3216),"MATCHED","MISSING WHARTON"))</x:f>
        <x:v>MATCHED</x:v>
      </x:c>
    </x:row>
    <x:row r="3217">
      <x:c r="A3217" t="str">
        <x:v>51</x:v>
      </x:c>
      <x:c r="B3217" t="str">
        <x:v>Information</x:v>
      </x:c>
      <x:c r="C3217" t="str">
        <x:v>51-2028</x:v>
      </x:c>
      <x:c r="D3217" t="str">
        <x:v>Electrical, Electronic, and Electromechanical Assemblers, Except Coil Winders, Tapers, and Finishers</x:v>
      </x:c>
      <x:c r="E3217" s="22" t="n">
        <x:v>160</x:v>
      </x:c>
      <x:c r="F3217" s="22" t="n">
        <x:v>53890</x:v>
      </x:c>
      <x:c r="G3217" s="22" t="n">
        <x:f>IF(OR(E3217="",F3217=""),"",E3217*F3217)</x:f>
        <x:v>8622400</x:v>
      </x:c>
      <x:c r="H3217" s="36" t="n">
        <x:v>0.0559</x:v>
      </x:c>
      <x:c r="I3217" s="22" t="n">
        <x:f>IF(G3217="","",IF(ISNUMBER(H3217),G3217,""))</x:f>
        <x:v>8622400</x:v>
      </x:c>
      <x:c r="J3217" s="22" t="n">
        <x:f>IF(I3217="","",I3217*H3217)</x:f>
        <x:v>481992.16</x:v>
      </x:c>
      <x:c r="K3217" t="str">
        <x:f>IF(G3217="","MISSING OEWS",IF(ISNUMBER(H3217),"MATCHED","MISSING WHARTON"))</x:f>
        <x:v>MATCHED</x:v>
      </x:c>
    </x:row>
    <x:row r="3218">
      <x:c r="A3218" t="str">
        <x:v>51</x:v>
      </x:c>
      <x:c r="B3218" t="str">
        <x:v>Information</x:v>
      </x:c>
      <x:c r="C3218" t="str">
        <x:v>51-2090</x:v>
      </x:c>
      <x:c r="D3218" t="str">
        <x:v>Miscellaneous Assemblers and Fabricators</x:v>
      </x:c>
      <x:c r="E3218" s="22" t="n">
        <x:v>530</x:v>
      </x:c>
      <x:c r="F3218" s="22" t="n">
        <x:v>49360</x:v>
      </x:c>
      <x:c r="G3218" s="22" t="n">
        <x:f>IF(OR(E3218="",F3218=""),"",E3218*F3218)</x:f>
        <x:v>26160800</x:v>
      </x:c>
      <x:c r="H3218" s="36" t="n">
        <x:v>0.15</x:v>
      </x:c>
      <x:c r="I3218" s="22" t="n">
        <x:f>IF(G3218="","",IF(ISNUMBER(H3218),G3218,""))</x:f>
        <x:v>26160800</x:v>
      </x:c>
      <x:c r="J3218" s="22" t="n">
        <x:f>IF(I3218="","",I3218*H3218)</x:f>
        <x:v>3924120</x:v>
      </x:c>
      <x:c r="K3218" t="str">
        <x:f>IF(G3218="","MISSING OEWS",IF(ISNUMBER(H3218),"MATCHED","MISSING WHARTON"))</x:f>
        <x:v>MATCHED</x:v>
      </x:c>
    </x:row>
    <x:row r="3219">
      <x:c r="A3219" t="str">
        <x:v>51</x:v>
      </x:c>
      <x:c r="B3219" t="str">
        <x:v>Information</x:v>
      </x:c>
      <x:c r="C3219" t="str">
        <x:v>51-4031</x:v>
      </x:c>
      <x:c r="D3219" t="str">
        <x:v>Cutting, Punching, and Press Machine Setters, Operators, and Tenders, Metal and Plastic</x:v>
      </x:c>
      <x:c r="E3219" s="22" t="n">
        <x:v>80</x:v>
      </x:c>
      <x:c r="F3219" s="22" t="n">
        <x:v>49690</x:v>
      </x:c>
      <x:c r="G3219" s="22" t="n">
        <x:f>IF(OR(E3219="",F3219=""),"",E3219*F3219)</x:f>
        <x:v>3975200</x:v>
      </x:c>
      <x:c r="H3219" s="36" t="n">
        <x:v>0.0297</x:v>
      </x:c>
      <x:c r="I3219" s="22" t="n">
        <x:f>IF(G3219="","",IF(ISNUMBER(H3219),G3219,""))</x:f>
        <x:v>3975200</x:v>
      </x:c>
      <x:c r="J3219" s="22" t="n">
        <x:f>IF(I3219="","",I3219*H3219)</x:f>
        <x:v>118063.44</x:v>
      </x:c>
      <x:c r="K3219" t="str">
        <x:f>IF(G3219="","MISSING OEWS",IF(ISNUMBER(H3219),"MATCHED","MISSING WHARTON"))</x:f>
        <x:v>MATCHED</x:v>
      </x:c>
    </x:row>
    <x:row r="3220">
      <x:c r="A3220" t="str">
        <x:v>51</x:v>
      </x:c>
      <x:c r="B3220" t="str">
        <x:v>Information</x:v>
      </x:c>
      <x:c r="C3220" t="str">
        <x:v>51-4041</x:v>
      </x:c>
      <x:c r="D3220" t="str">
        <x:v>Machinists</x:v>
      </x:c>
      <x:c r="E3220" s="22" t="n">
        <x:v>100</x:v>
      </x:c>
      <x:c r="F3220" s="22" t="n">
        <x:v>75890</x:v>
      </x:c>
      <x:c r="G3220" s="22" t="n">
        <x:f>IF(OR(E3220="",F3220=""),"",E3220*F3220)</x:f>
        <x:v>7589000</x:v>
      </x:c>
      <x:c r="H3220" s="36" t="n">
        <x:v>0.0897</x:v>
      </x:c>
      <x:c r="I3220" s="22" t="n">
        <x:f>IF(G3220="","",IF(ISNUMBER(H3220),G3220,""))</x:f>
        <x:v>7589000</x:v>
      </x:c>
      <x:c r="J3220" s="22" t="n">
        <x:f>IF(I3220="","",I3220*H3220)</x:f>
        <x:v>680733.3</x:v>
      </x:c>
      <x:c r="K3220" t="str">
        <x:f>IF(G3220="","MISSING OEWS",IF(ISNUMBER(H3220),"MATCHED","MISSING WHARTON"))</x:f>
        <x:v>MATCHED</x:v>
      </x:c>
    </x:row>
    <x:row r="3221">
      <x:c r="A3221" t="str">
        <x:v>51</x:v>
      </x:c>
      <x:c r="B3221" t="str">
        <x:v>Information</x:v>
      </x:c>
      <x:c r="C3221" t="str">
        <x:v>51-4121</x:v>
      </x:c>
      <x:c r="D3221" t="str">
        <x:v>Welders, Cutters, Solderers, and Brazers</x:v>
      </x:c>
      <x:c r="E3221" s="22"/>
      <x:c r="F3221" s="22" t="n">
        <x:v>56860</x:v>
      </x:c>
      <x:c r="G3221" s="22" t="str">
        <x:f>IF(OR(E3221="",F3221=""),"",E3221*F3221)</x:f>
      </x:c>
      <x:c r="H3221" s="36" t="n">
        <x:v>0.0233</x:v>
      </x:c>
      <x:c r="I3221" s="22" t="str">
        <x:f>IF(G3221="","",IF(ISNUMBER(H3221),G3221,""))</x:f>
      </x:c>
      <x:c r="J3221" s="22" t="str">
        <x:f>IF(I3221="","",I3221*H3221)</x:f>
      </x:c>
      <x:c r="K3221" t="str">
        <x:f>IF(G3221="","MISSING OEWS",IF(ISNUMBER(H3221),"MATCHED","MISSING WHARTON"))</x:f>
        <x:v>MISSING OEWS</x:v>
      </x:c>
    </x:row>
    <x:row r="3222">
      <x:c r="A3222" t="str">
        <x:v>51</x:v>
      </x:c>
      <x:c r="B3222" t="str">
        <x:v>Information</x:v>
      </x:c>
      <x:c r="C3222" t="str">
        <x:v>51-5111</x:v>
      </x:c>
      <x:c r="D3222" t="str">
        <x:v>Prepress Technicians and Workers</x:v>
      </x:c>
      <x:c r="E3222" s="22" t="n">
        <x:v>2450</x:v>
      </x:c>
      <x:c r="F3222" s="22" t="n">
        <x:v>52430</x:v>
      </x:c>
      <x:c r="G3222" s="22" t="n">
        <x:f>IF(OR(E3222="",F3222=""),"",E3222*F3222)</x:f>
        <x:v>128453500</x:v>
      </x:c>
      <x:c r="H3222" s="36" t="n">
        <x:v>0.42</x:v>
      </x:c>
      <x:c r="I3222" s="22" t="n">
        <x:f>IF(G3222="","",IF(ISNUMBER(H3222),G3222,""))</x:f>
        <x:v>128453500</x:v>
      </x:c>
      <x:c r="J3222" s="22" t="n">
        <x:f>IF(I3222="","",I3222*H3222)</x:f>
        <x:v>53950470</x:v>
      </x:c>
      <x:c r="K3222" t="str">
        <x:f>IF(G3222="","MISSING OEWS",IF(ISNUMBER(H3222),"MATCHED","MISSING WHARTON"))</x:f>
        <x:v>MATCHED</x:v>
      </x:c>
    </x:row>
    <x:row r="3223">
      <x:c r="A3223" t="str">
        <x:v>51</x:v>
      </x:c>
      <x:c r="B3223" t="str">
        <x:v>Information</x:v>
      </x:c>
      <x:c r="C3223" t="str">
        <x:v>51-5112</x:v>
      </x:c>
      <x:c r="D3223" t="str">
        <x:v>Printing Press Operators</x:v>
      </x:c>
      <x:c r="E3223" s="22" t="n">
        <x:v>5010</x:v>
      </x:c>
      <x:c r="F3223" s="22" t="n">
        <x:v>49900</x:v>
      </x:c>
      <x:c r="G3223" s="22" t="n">
        <x:f>IF(OR(E3223="",F3223=""),"",E3223*F3223)</x:f>
        <x:v>249999000</x:v>
      </x:c>
      <x:c r="H3223" s="36" t="n">
        <x:v>0.3348</x:v>
      </x:c>
      <x:c r="I3223" s="22" t="n">
        <x:f>IF(G3223="","",IF(ISNUMBER(H3223),G3223,""))</x:f>
        <x:v>249999000</x:v>
      </x:c>
      <x:c r="J3223" s="22" t="n">
        <x:f>IF(I3223="","",I3223*H3223)</x:f>
        <x:v>83699665.2</x:v>
      </x:c>
      <x:c r="K3223" t="str">
        <x:f>IF(G3223="","MISSING OEWS",IF(ISNUMBER(H3223),"MATCHED","MISSING WHARTON"))</x:f>
        <x:v>MATCHED</x:v>
      </x:c>
    </x:row>
    <x:row r="3224">
      <x:c r="A3224" t="str">
        <x:v>51</x:v>
      </x:c>
      <x:c r="B3224" t="str">
        <x:v>Information</x:v>
      </x:c>
      <x:c r="C3224" t="str">
        <x:v>51-5113</x:v>
      </x:c>
      <x:c r="D3224" t="str">
        <x:v>Print Binding and Finishing Workers</x:v>
      </x:c>
      <x:c r="E3224" s="22" t="n">
        <x:v>670</x:v>
      </x:c>
      <x:c r="F3224" s="22" t="n">
        <x:v>43210</x:v>
      </x:c>
      <x:c r="G3224" s="22" t="n">
        <x:f>IF(OR(E3224="",F3224=""),"",E3224*F3224)</x:f>
        <x:v>28950700</x:v>
      </x:c>
      <x:c r="H3224" s="36" t="n">
        <x:v>0.0385</x:v>
      </x:c>
      <x:c r="I3224" s="22" t="n">
        <x:f>IF(G3224="","",IF(ISNUMBER(H3224),G3224,""))</x:f>
        <x:v>28950700</x:v>
      </x:c>
      <x:c r="J3224" s="22" t="n">
        <x:f>IF(I3224="","",I3224*H3224)</x:f>
        <x:v>1114601.95</x:v>
      </x:c>
      <x:c r="K3224" t="str">
        <x:f>IF(G3224="","MISSING OEWS",IF(ISNUMBER(H3224),"MATCHED","MISSING WHARTON"))</x:f>
        <x:v>MATCHED</x:v>
      </x:c>
    </x:row>
    <x:row r="3225">
      <x:c r="A3225" t="str">
        <x:v>51</x:v>
      </x:c>
      <x:c r="B3225" t="str">
        <x:v>Information</x:v>
      </x:c>
      <x:c r="C3225" t="str">
        <x:v>51-6031</x:v>
      </x:c>
      <x:c r="D3225" t="str">
        <x:v>Sewing Machine Operators</x:v>
      </x:c>
      <x:c r="E3225" s="22" t="n">
        <x:v>50</x:v>
      </x:c>
      <x:c r="F3225" s="22" t="n">
        <x:v>97730</x:v>
      </x:c>
      <x:c r="G3225" s="22" t="n">
        <x:f>IF(OR(E3225="",F3225=""),"",E3225*F3225)</x:f>
        <x:v>4886500</x:v>
      </x:c>
      <x:c r="H3225" s="36" t="n">
        <x:v>0.0365</x:v>
      </x:c>
      <x:c r="I3225" s="22" t="n">
        <x:f>IF(G3225="","",IF(ISNUMBER(H3225),G3225,""))</x:f>
        <x:v>4886500</x:v>
      </x:c>
      <x:c r="J3225" s="22" t="n">
        <x:f>IF(I3225="","",I3225*H3225)</x:f>
        <x:v>178357.25</x:v>
      </x:c>
      <x:c r="K3225" t="str">
        <x:f>IF(G3225="","MISSING OEWS",IF(ISNUMBER(H3225),"MATCHED","MISSING WHARTON"))</x:f>
        <x:v>MATCHED</x:v>
      </x:c>
    </x:row>
    <x:row r="3226">
      <x:c r="A3226" t="str">
        <x:v>51</x:v>
      </x:c>
      <x:c r="B3226" t="str">
        <x:v>Information</x:v>
      </x:c>
      <x:c r="C3226" t="str">
        <x:v>51-6052</x:v>
      </x:c>
      <x:c r="D3226" t="str">
        <x:v>Tailors, Dressmakers, and Custom Sewers</x:v>
      </x:c>
      <x:c r="E3226" s="22" t="n">
        <x:v>220</x:v>
      </x:c>
      <x:c r="F3226" s="22" t="n">
        <x:v>105740</x:v>
      </x:c>
      <x:c r="G3226" s="22" t="n">
        <x:f>IF(OR(E3226="",F3226=""),"",E3226*F3226)</x:f>
        <x:v>23262800</x:v>
      </x:c>
      <x:c r="H3226" s="36" t="n">
        <x:v>0.0432</x:v>
      </x:c>
      <x:c r="I3226" s="22" t="n">
        <x:f>IF(G3226="","",IF(ISNUMBER(H3226),G3226,""))</x:f>
        <x:v>23262800</x:v>
      </x:c>
      <x:c r="J3226" s="22" t="n">
        <x:f>IF(I3226="","",I3226*H3226)</x:f>
        <x:v>1004952.9600000001</x:v>
      </x:c>
      <x:c r="K3226" t="str">
        <x:f>IF(G3226="","MISSING OEWS",IF(ISNUMBER(H3226),"MATCHED","MISSING WHARTON"))</x:f>
        <x:v>MATCHED</x:v>
      </x:c>
    </x:row>
    <x:row r="3227">
      <x:c r="A3227" t="str">
        <x:v>51</x:v>
      </x:c>
      <x:c r="B3227" t="str">
        <x:v>Information</x:v>
      </x:c>
      <x:c r="C3227" t="str">
        <x:v>51-9032</x:v>
      </x:c>
      <x:c r="D3227" t="str">
        <x:v>Cutting and Slicing Machine Setters, Operators, and Tenders</x:v>
      </x:c>
      <x:c r="E3227" s="22" t="n">
        <x:v>70</x:v>
      </x:c>
      <x:c r="F3227" s="22" t="n">
        <x:v>42430</x:v>
      </x:c>
      <x:c r="G3227" s="22" t="n">
        <x:f>IF(OR(E3227="",F3227=""),"",E3227*F3227)</x:f>
        <x:v>2970100</x:v>
      </x:c>
      <x:c r="H3227" s="36" t="n">
        <x:v>0.0339</x:v>
      </x:c>
      <x:c r="I3227" s="22" t="n">
        <x:f>IF(G3227="","",IF(ISNUMBER(H3227),G3227,""))</x:f>
        <x:v>2970100</x:v>
      </x:c>
      <x:c r="J3227" s="22" t="n">
        <x:f>IF(I3227="","",I3227*H3227)</x:f>
        <x:v>100686.39</x:v>
      </x:c>
      <x:c r="K3227" t="str">
        <x:f>IF(G3227="","MISSING OEWS",IF(ISNUMBER(H3227),"MATCHED","MISSING WHARTON"))</x:f>
        <x:v>MATCHED</x:v>
      </x:c>
    </x:row>
    <x:row r="3228">
      <x:c r="A3228" t="str">
        <x:v>51</x:v>
      </x:c>
      <x:c r="B3228" t="str">
        <x:v>Information</x:v>
      </x:c>
      <x:c r="C3228" t="str">
        <x:v>51-9061</x:v>
      </x:c>
      <x:c r="D3228" t="str">
        <x:v>Inspectors, Testers, Sorters, Samplers, and Weighers</x:v>
      </x:c>
      <x:c r="E3228" s="22" t="n">
        <x:v>1850</x:v>
      </x:c>
      <x:c r="F3228" s="22" t="n">
        <x:v>60160</x:v>
      </x:c>
      <x:c r="G3228" s="22" t="n">
        <x:f>IF(OR(E3228="",F3228=""),"",E3228*F3228)</x:f>
        <x:v>111296000</x:v>
      </x:c>
      <x:c r="H3228" s="36" t="n">
        <x:v>0.2969</x:v>
      </x:c>
      <x:c r="I3228" s="22" t="n">
        <x:f>IF(G3228="","",IF(ISNUMBER(H3228),G3228,""))</x:f>
        <x:v>111296000</x:v>
      </x:c>
      <x:c r="J3228" s="22" t="n">
        <x:f>IF(I3228="","",I3228*H3228)</x:f>
        <x:v>33043782.4</x:v>
      </x:c>
      <x:c r="K3228" t="str">
        <x:f>IF(G3228="","MISSING OEWS",IF(ISNUMBER(H3228),"MATCHED","MISSING WHARTON"))</x:f>
        <x:v>MATCHED</x:v>
      </x:c>
    </x:row>
    <x:row r="3229">
      <x:c r="A3229" t="str">
        <x:v>51</x:v>
      </x:c>
      <x:c r="B3229" t="str">
        <x:v>Information</x:v>
      </x:c>
      <x:c r="C3229" t="str">
        <x:v>51-9111</x:v>
      </x:c>
      <x:c r="D3229" t="str">
        <x:v>Packaging and Filling Machine Operators and Tenders</x:v>
      </x:c>
      <x:c r="E3229" s="22" t="n">
        <x:v>480</x:v>
      </x:c>
      <x:c r="F3229" s="22" t="n">
        <x:v>41490</x:v>
      </x:c>
      <x:c r="G3229" s="22" t="n">
        <x:f>IF(OR(E3229="",F3229=""),"",E3229*F3229)</x:f>
        <x:v>19915200</x:v>
      </x:c>
      <x:c r="H3229" s="36" t="n">
        <x:v>0.0475</x:v>
      </x:c>
      <x:c r="I3229" s="22" t="n">
        <x:f>IF(G3229="","",IF(ISNUMBER(H3229),G3229,""))</x:f>
        <x:v>19915200</x:v>
      </x:c>
      <x:c r="J3229" s="22" t="n">
        <x:f>IF(I3229="","",I3229*H3229)</x:f>
        <x:v>945972</x:v>
      </x:c>
      <x:c r="K3229" t="str">
        <x:f>IF(G3229="","MISSING OEWS",IF(ISNUMBER(H3229),"MATCHED","MISSING WHARTON"))</x:f>
        <x:v>MATCHED</x:v>
      </x:c>
    </x:row>
    <x:row r="3230">
      <x:c r="A3230" t="str">
        <x:v>51</x:v>
      </x:c>
      <x:c r="B3230" t="str">
        <x:v>Information</x:v>
      </x:c>
      <x:c r="C3230" t="str">
        <x:v>51-9161</x:v>
      </x:c>
      <x:c r="D3230" t="str">
        <x:v>Computer Numerically Controlled Tool Operators</x:v>
      </x:c>
      <x:c r="E3230" s="22"/>
      <x:c r="F3230" s="22" t="n">
        <x:v>40070</x:v>
      </x:c>
      <x:c r="G3230" s="22" t="str">
        <x:f>IF(OR(E3230="",F3230=""),"",E3230*F3230)</x:f>
      </x:c>
      <x:c r="H3230" s="36" t="n">
        <x:v>0.21109999999999998</x:v>
      </x:c>
      <x:c r="I3230" s="22" t="str">
        <x:f>IF(G3230="","",IF(ISNUMBER(H3230),G3230,""))</x:f>
      </x:c>
      <x:c r="J3230" s="22" t="str">
        <x:f>IF(I3230="","",I3230*H3230)</x:f>
      </x:c>
      <x:c r="K3230" t="str">
        <x:f>IF(G3230="","MISSING OEWS",IF(ISNUMBER(H3230),"MATCHED","MISSING WHARTON"))</x:f>
        <x:v>MISSING OEWS</x:v>
      </x:c>
    </x:row>
    <x:row r="3231">
      <x:c r="A3231" t="str">
        <x:v>51</x:v>
      </x:c>
      <x:c r="B3231" t="str">
        <x:v>Information</x:v>
      </x:c>
      <x:c r="C3231" t="str">
        <x:v>51-9198</x:v>
      </x:c>
      <x:c r="D3231" t="str">
        <x:v>Helpers--Production Workers</x:v>
      </x:c>
      <x:c r="E3231" s="22" t="n">
        <x:v>1090</x:v>
      </x:c>
      <x:c r="F3231" s="22" t="n">
        <x:v>46440</x:v>
      </x:c>
      <x:c r="G3231" s="22" t="n">
        <x:f>IF(OR(E3231="",F3231=""),"",E3231*F3231)</x:f>
        <x:v>50619600</x:v>
      </x:c>
      <x:c r="H3231" s="36" t="n">
        <x:v>0.08380000000000001</x:v>
      </x:c>
      <x:c r="I3231" s="22" t="n">
        <x:f>IF(G3231="","",IF(ISNUMBER(H3231),G3231,""))</x:f>
        <x:v>50619600</x:v>
      </x:c>
      <x:c r="J3231" s="22" t="n">
        <x:f>IF(I3231="","",I3231*H3231)</x:f>
        <x:v>4241922.48</x:v>
      </x:c>
      <x:c r="K3231" t="str">
        <x:f>IF(G3231="","MISSING OEWS",IF(ISNUMBER(H3231),"MATCHED","MISSING WHARTON"))</x:f>
        <x:v>MATCHED</x:v>
      </x:c>
    </x:row>
    <x:row r="3232">
      <x:c r="A3232" t="str">
        <x:v>51</x:v>
      </x:c>
      <x:c r="B3232" t="str">
        <x:v>Information</x:v>
      </x:c>
      <x:c r="C3232" t="str">
        <x:v>51-9199</x:v>
      </x:c>
      <x:c r="D3232" t="str">
        <x:v>Production Workers, All Other</x:v>
      </x:c>
      <x:c r="E3232" s="22" t="n">
        <x:v>910</x:v>
      </x:c>
      <x:c r="F3232" s="22" t="n">
        <x:v>55110</x:v>
      </x:c>
      <x:c r="G3232" s="22" t="n">
        <x:f>IF(OR(E3232="",F3232=""),"",E3232*F3232)</x:f>
        <x:v>50150100</x:v>
      </x:c>
      <x:c r="H3232" s="36"/>
      <x:c r="I3232" s="22" t="str">
        <x:f>IF(G3232="","",IF(ISNUMBER(H3232),G3232,""))</x:f>
      </x:c>
      <x:c r="J3232" s="22" t="str">
        <x:f>IF(I3232="","",I3232*H3232)</x:f>
      </x:c>
      <x:c r="K3232" t="str">
        <x:f>IF(G3232="","MISSING OEWS",IF(ISNUMBER(H3232),"MATCHED","MISSING WHARTON"))</x:f>
        <x:v>MISSING WHARTON</x:v>
      </x:c>
    </x:row>
    <x:row r="3233">
      <x:c r="A3233" t="str">
        <x:v>51</x:v>
      </x:c>
      <x:c r="B3233" t="str">
        <x:v>Information</x:v>
      </x:c>
      <x:c r="C3233" t="str">
        <x:v>53-1047</x:v>
      </x:c>
      <x:c r="D3233" t="str">
        <x:v>First-Line Supervisors of Transportation and Material Moving Workers, Except Aircraft Cargo Handling Supervisors</x:v>
      </x:c>
      <x:c r="E3233" s="22" t="n">
        <x:v>1850</x:v>
      </x:c>
      <x:c r="F3233" s="22" t="n">
        <x:v>67080</x:v>
      </x:c>
      <x:c r="G3233" s="22" t="n">
        <x:f>IF(OR(E3233="",F3233=""),"",E3233*F3233)</x:f>
        <x:v>124098000</x:v>
      </x:c>
      <x:c r="H3233" s="36" t="n">
        <x:v>0.3429</x:v>
      </x:c>
      <x:c r="I3233" s="22" t="n">
        <x:f>IF(G3233="","",IF(ISNUMBER(H3233),G3233,""))</x:f>
        <x:v>124098000</x:v>
      </x:c>
      <x:c r="J3233" s="22" t="n">
        <x:f>IF(I3233="","",I3233*H3233)</x:f>
        <x:v>42553204.199999996</x:v>
      </x:c>
      <x:c r="K3233" t="str">
        <x:f>IF(G3233="","MISSING OEWS",IF(ISNUMBER(H3233),"MATCHED","MISSING WHARTON"))</x:f>
        <x:v>MATCHED</x:v>
      </x:c>
    </x:row>
    <x:row r="3234">
      <x:c r="A3234" t="str">
        <x:v>51</x:v>
      </x:c>
      <x:c r="B3234" t="str">
        <x:v>Information</x:v>
      </x:c>
      <x:c r="C3234" t="str">
        <x:v>53-2012</x:v>
      </x:c>
      <x:c r="D3234" t="str">
        <x:v>Commercial Pilots</x:v>
      </x:c>
      <x:c r="E3234" s="22" t="n">
        <x:v>360</x:v>
      </x:c>
      <x:c r="F3234" s="22" t="n">
        <x:v>234110</x:v>
      </x:c>
      <x:c r="G3234" s="22" t="n">
        <x:f>IF(OR(E3234="",F3234=""),"",E3234*F3234)</x:f>
        <x:v>84279600</x:v>
      </x:c>
      <x:c r="H3234" s="36" t="n">
        <x:v>0.3558</x:v>
      </x:c>
      <x:c r="I3234" s="22" t="n">
        <x:f>IF(G3234="","",IF(ISNUMBER(H3234),G3234,""))</x:f>
        <x:v>84279600</x:v>
      </x:c>
      <x:c r="J3234" s="22" t="n">
        <x:f>IF(I3234="","",I3234*H3234)</x:f>
        <x:v>29986681.68</x:v>
      </x:c>
      <x:c r="K3234" t="str">
        <x:f>IF(G3234="","MISSING OEWS",IF(ISNUMBER(H3234),"MATCHED","MISSING WHARTON"))</x:f>
        <x:v>MATCHED</x:v>
      </x:c>
    </x:row>
    <x:row r="3235">
      <x:c r="A3235" t="str">
        <x:v>51</x:v>
      </x:c>
      <x:c r="B3235" t="str">
        <x:v>Information</x:v>
      </x:c>
      <x:c r="C3235" t="str">
        <x:v>53-3031</x:v>
      </x:c>
      <x:c r="D3235" t="str">
        <x:v>Driver/Sales Workers</x:v>
      </x:c>
      <x:c r="E3235" s="22" t="n">
        <x:v>2690</x:v>
      </x:c>
      <x:c r="F3235" s="22" t="n">
        <x:v>39740</x:v>
      </x:c>
      <x:c r="G3235" s="22" t="n">
        <x:f>IF(OR(E3235="",F3235=""),"",E3235*F3235)</x:f>
        <x:v>106900600</x:v>
      </x:c>
      <x:c r="H3235" s="36" t="n">
        <x:v>0.31670000000000004</x:v>
      </x:c>
      <x:c r="I3235" s="22" t="n">
        <x:f>IF(G3235="","",IF(ISNUMBER(H3235),G3235,""))</x:f>
        <x:v>106900600</x:v>
      </x:c>
      <x:c r="J3235" s="22" t="n">
        <x:f>IF(I3235="","",I3235*H3235)</x:f>
        <x:v>33855420.02</x:v>
      </x:c>
      <x:c r="K3235" t="str">
        <x:f>IF(G3235="","MISSING OEWS",IF(ISNUMBER(H3235),"MATCHED","MISSING WHARTON"))</x:f>
        <x:v>MATCHED</x:v>
      </x:c>
    </x:row>
    <x:row r="3236">
      <x:c r="A3236" t="str">
        <x:v>51</x:v>
      </x:c>
      <x:c r="B3236" t="str">
        <x:v>Information</x:v>
      </x:c>
      <x:c r="C3236" t="str">
        <x:v>53-3032</x:v>
      </x:c>
      <x:c r="D3236" t="str">
        <x:v>Heavy and Tractor-Trailer Truck Drivers</x:v>
      </x:c>
      <x:c r="E3236" s="22" t="n">
        <x:v>1050</x:v>
      </x:c>
      <x:c r="F3236" s="22" t="n">
        <x:v>67450</x:v>
      </x:c>
      <x:c r="G3236" s="22" t="n">
        <x:f>IF(OR(E3236="",F3236=""),"",E3236*F3236)</x:f>
        <x:v>70822500</x:v>
      </x:c>
      <x:c r="H3236" s="36" t="n">
        <x:v>0.2065</x:v>
      </x:c>
      <x:c r="I3236" s="22" t="n">
        <x:f>IF(G3236="","",IF(ISNUMBER(H3236),G3236,""))</x:f>
        <x:v>70822500</x:v>
      </x:c>
      <x:c r="J3236" s="22" t="n">
        <x:f>IF(I3236="","",I3236*H3236)</x:f>
        <x:v>14624846.25</x:v>
      </x:c>
      <x:c r="K3236" t="str">
        <x:f>IF(G3236="","MISSING OEWS",IF(ISNUMBER(H3236),"MATCHED","MISSING WHARTON"))</x:f>
        <x:v>MATCHED</x:v>
      </x:c>
    </x:row>
    <x:row r="3237">
      <x:c r="A3237" t="str">
        <x:v>51</x:v>
      </x:c>
      <x:c r="B3237" t="str">
        <x:v>Information</x:v>
      </x:c>
      <x:c r="C3237" t="str">
        <x:v>53-3033</x:v>
      </x:c>
      <x:c r="D3237" t="str">
        <x:v>Light Truck Drivers</x:v>
      </x:c>
      <x:c r="E3237" s="22" t="n">
        <x:v>2990</x:v>
      </x:c>
      <x:c r="F3237" s="22" t="n">
        <x:v>65800</x:v>
      </x:c>
      <x:c r="G3237" s="22" t="n">
        <x:f>IF(OR(E3237="",F3237=""),"",E3237*F3237)</x:f>
        <x:v>196742000</x:v>
      </x:c>
      <x:c r="H3237" s="36" t="n">
        <x:v>0.3393</x:v>
      </x:c>
      <x:c r="I3237" s="22" t="n">
        <x:f>IF(G3237="","",IF(ISNUMBER(H3237),G3237,""))</x:f>
        <x:v>196742000</x:v>
      </x:c>
      <x:c r="J3237" s="22" t="n">
        <x:f>IF(I3237="","",I3237*H3237)</x:f>
        <x:v>66754560.6</x:v>
      </x:c>
      <x:c r="K3237" t="str">
        <x:f>IF(G3237="","MISSING OEWS",IF(ISNUMBER(H3237),"MATCHED","MISSING WHARTON"))</x:f>
        <x:v>MATCHED</x:v>
      </x:c>
    </x:row>
    <x:row r="3238">
      <x:c r="A3238" t="str">
        <x:v>51</x:v>
      </x:c>
      <x:c r="B3238" t="str">
        <x:v>Information</x:v>
      </x:c>
      <x:c r="C3238" t="str">
        <x:v>53-3053</x:v>
      </x:c>
      <x:c r="D3238" t="str">
        <x:v>Shuttle Drivers and Chauffeurs</x:v>
      </x:c>
      <x:c r="E3238" s="22" t="n">
        <x:v>150</x:v>
      </x:c>
      <x:c r="F3238" s="22" t="n">
        <x:v>81260</x:v>
      </x:c>
      <x:c r="G3238" s="22" t="n">
        <x:f>IF(OR(E3238="",F3238=""),"",E3238*F3238)</x:f>
        <x:v>12189000</x:v>
      </x:c>
      <x:c r="H3238" s="36" t="n">
        <x:v>0.32880000000000004</x:v>
      </x:c>
      <x:c r="I3238" s="22" t="n">
        <x:f>IF(G3238="","",IF(ISNUMBER(H3238),G3238,""))</x:f>
        <x:v>12189000</x:v>
      </x:c>
      <x:c r="J3238" s="22" t="n">
        <x:f>IF(I3238="","",I3238*H3238)</x:f>
        <x:v>4007743.2000000007</x:v>
      </x:c>
      <x:c r="K3238" t="str">
        <x:f>IF(G3238="","MISSING OEWS",IF(ISNUMBER(H3238),"MATCHED","MISSING WHARTON"))</x:f>
        <x:v>MATCHED</x:v>
      </x:c>
    </x:row>
    <x:row r="3239">
      <x:c r="A3239" t="str">
        <x:v>51</x:v>
      </x:c>
      <x:c r="B3239" t="str">
        <x:v>Information</x:v>
      </x:c>
      <x:c r="C3239" t="str">
        <x:v>53-7051</x:v>
      </x:c>
      <x:c r="D3239" t="str">
        <x:v>Industrial Truck and Tractor Operators</x:v>
      </x:c>
      <x:c r="E3239" s="22" t="n">
        <x:v>860</x:v>
      </x:c>
      <x:c r="F3239" s="22" t="n">
        <x:v>50940</x:v>
      </x:c>
      <x:c r="G3239" s="22" t="n">
        <x:f>IF(OR(E3239="",F3239=""),"",E3239*F3239)</x:f>
        <x:v>43808400</x:v>
      </x:c>
      <x:c r="H3239" s="36" t="n">
        <x:v>0</x:v>
      </x:c>
      <x:c r="I3239" s="22" t="n">
        <x:f>IF(G3239="","",IF(ISNUMBER(H3239),G3239,""))</x:f>
        <x:v>43808400</x:v>
      </x:c>
      <x:c r="J3239" s="22" t="n">
        <x:f>IF(I3239="","",I3239*H3239)</x:f>
        <x:v>0</x:v>
      </x:c>
      <x:c r="K3239" t="str">
        <x:f>IF(G3239="","MISSING OEWS",IF(ISNUMBER(H3239),"MATCHED","MISSING WHARTON"))</x:f>
        <x:v>MATCHED</x:v>
      </x:c>
    </x:row>
    <x:row r="3240">
      <x:c r="A3240" t="str">
        <x:v>51</x:v>
      </x:c>
      <x:c r="B3240" t="str">
        <x:v>Information</x:v>
      </x:c>
      <x:c r="C3240" t="str">
        <x:v>53-7062</x:v>
      </x:c>
      <x:c r="D3240" t="str">
        <x:v>Laborers and Freight, Stock, and Material Movers, Hand</x:v>
      </x:c>
      <x:c r="E3240" s="22" t="n">
        <x:v>9090</x:v>
      </x:c>
      <x:c r="F3240" s="22" t="n">
        <x:v>55460</x:v>
      </x:c>
      <x:c r="G3240" s="22" t="n">
        <x:f>IF(OR(E3240="",F3240=""),"",E3240*F3240)</x:f>
        <x:v>504131400</x:v>
      </x:c>
      <x:c r="H3240" s="36" t="n">
        <x:v>0.049</x:v>
      </x:c>
      <x:c r="I3240" s="22" t="n">
        <x:f>IF(G3240="","",IF(ISNUMBER(H3240),G3240,""))</x:f>
        <x:v>504131400</x:v>
      </x:c>
      <x:c r="J3240" s="22" t="n">
        <x:f>IF(I3240="","",I3240*H3240)</x:f>
        <x:v>24702438.6</x:v>
      </x:c>
      <x:c r="K3240" t="str">
        <x:f>IF(G3240="","MISSING OEWS",IF(ISNUMBER(H3240),"MATCHED","MISSING WHARTON"))</x:f>
        <x:v>MATCHED</x:v>
      </x:c>
    </x:row>
    <x:row r="3241">
      <x:c r="A3241" t="str">
        <x:v>51</x:v>
      </x:c>
      <x:c r="B3241" t="str">
        <x:v>Information</x:v>
      </x:c>
      <x:c r="C3241" t="str">
        <x:v>53-7063</x:v>
      </x:c>
      <x:c r="D3241" t="str">
        <x:v>Machine Feeders and Offbearers</x:v>
      </x:c>
      <x:c r="E3241" s="22" t="n">
        <x:v>270</x:v>
      </x:c>
      <x:c r="F3241" s="22" t="n">
        <x:v>37130</x:v>
      </x:c>
      <x:c r="G3241" s="22" t="n">
        <x:f>IF(OR(E3241="",F3241=""),"",E3241*F3241)</x:f>
        <x:v>10025100</x:v>
      </x:c>
      <x:c r="H3241" s="36" t="n">
        <x:v>0.0731</x:v>
      </x:c>
      <x:c r="I3241" s="22" t="n">
        <x:f>IF(G3241="","",IF(ISNUMBER(H3241),G3241,""))</x:f>
        <x:v>10025100</x:v>
      </x:c>
      <x:c r="J3241" s="22" t="n">
        <x:f>IF(I3241="","",I3241*H3241)</x:f>
        <x:v>732834.8099999999</x:v>
      </x:c>
      <x:c r="K3241" t="str">
        <x:f>IF(G3241="","MISSING OEWS",IF(ISNUMBER(H3241),"MATCHED","MISSING WHARTON"))</x:f>
        <x:v>MATCHED</x:v>
      </x:c>
    </x:row>
    <x:row r="3242">
      <x:c r="A3242" t="str">
        <x:v>51</x:v>
      </x:c>
      <x:c r="B3242" t="str">
        <x:v>Information</x:v>
      </x:c>
      <x:c r="C3242" t="str">
        <x:v>53-7064</x:v>
      </x:c>
      <x:c r="D3242" t="str">
        <x:v>Packers and Packagers, Hand</x:v>
      </x:c>
      <x:c r="E3242" s="22" t="n">
        <x:v>690</x:v>
      </x:c>
      <x:c r="F3242" s="22" t="n">
        <x:v>36100</x:v>
      </x:c>
      <x:c r="G3242" s="22" t="n">
        <x:f>IF(OR(E3242="",F3242=""),"",E3242*F3242)</x:f>
        <x:v>24909000</x:v>
      </x:c>
      <x:c r="H3242" s="36" t="n">
        <x:v>0.07919999999999999</x:v>
      </x:c>
      <x:c r="I3242" s="22" t="n">
        <x:f>IF(G3242="","",IF(ISNUMBER(H3242),G3242,""))</x:f>
        <x:v>24909000</x:v>
      </x:c>
      <x:c r="J3242" s="22" t="n">
        <x:f>IF(I3242="","",I3242*H3242)</x:f>
        <x:v>1972792.7999999998</x:v>
      </x:c>
      <x:c r="K3242" t="str">
        <x:f>IF(G3242="","MISSING OEWS",IF(ISNUMBER(H3242),"MATCHED","MISSING WHARTON"))</x:f>
        <x:v>MATCHED</x:v>
      </x:c>
    </x:row>
    <x:row r="3243">
      <x:c r="A3243" t="str">
        <x:v>51</x:v>
      </x:c>
      <x:c r="B3243" t="str">
        <x:v>Information</x:v>
      </x:c>
      <x:c r="C3243" t="str">
        <x:v>53-7065</x:v>
      </x:c>
      <x:c r="D3243" t="str">
        <x:v>Stockers and Order Fillers</x:v>
      </x:c>
      <x:c r="E3243" s="22" t="n">
        <x:v>4060</x:v>
      </x:c>
      <x:c r="F3243" s="22" t="n">
        <x:v>42000</x:v>
      </x:c>
      <x:c r="G3243" s="22" t="n">
        <x:f>IF(OR(E3243="",F3243=""),"",E3243*F3243)</x:f>
        <x:v>170520000</x:v>
      </x:c>
      <x:c r="H3243" s="36" t="n">
        <x:v>0.22329999999999997</x:v>
      </x:c>
      <x:c r="I3243" s="22" t="n">
        <x:f>IF(G3243="","",IF(ISNUMBER(H3243),G3243,""))</x:f>
        <x:v>170520000</x:v>
      </x:c>
      <x:c r="J3243" s="22" t="n">
        <x:f>IF(I3243="","",I3243*H3243)</x:f>
        <x:v>38077115.99999999</x:v>
      </x:c>
      <x:c r="K3243" t="str">
        <x:f>IF(G3243="","MISSING OEWS",IF(ISNUMBER(H3243),"MATCHED","MISSING WHARTON"))</x:f>
        <x:v>MATCHED</x:v>
      </x:c>
    </x:row>
    <x:row r="3244">
      <x:c r="A3244" t="str">
        <x:v>52</x:v>
      </x:c>
      <x:c r="B3244" t="str">
        <x:v>Finance and Insurance</x:v>
      </x:c>
      <x:c r="C3244" t="str">
        <x:v>11-1011</x:v>
      </x:c>
      <x:c r="D3244" t="str">
        <x:v>Chief Executives</x:v>
      </x:c>
      <x:c r="E3244" s="22" t="n">
        <x:v>17270</x:v>
      </x:c>
      <x:c r="F3244" s="22" t="n">
        <x:v>361930</x:v>
      </x:c>
      <x:c r="G3244" s="22" t="n">
        <x:f>IF(OR(E3244="",F3244=""),"",E3244*F3244)</x:f>
        <x:v>6250531100</x:v>
      </x:c>
      <x:c r="H3244" s="36" t="n">
        <x:v>0.4775</x:v>
      </x:c>
      <x:c r="I3244" s="22" t="n">
        <x:f>IF(G3244="","",IF(ISNUMBER(H3244),G3244,""))</x:f>
        <x:v>6250531100</x:v>
      </x:c>
      <x:c r="J3244" s="22" t="n">
        <x:f>IF(I3244="","",I3244*H3244)</x:f>
        <x:v>2984628600.25</x:v>
      </x:c>
      <x:c r="K3244" t="str">
        <x:f>IF(G3244="","MISSING OEWS",IF(ISNUMBER(H3244),"MATCHED","MISSING WHARTON"))</x:f>
        <x:v>MATCHED</x:v>
      </x:c>
    </x:row>
    <x:row r="3245">
      <x:c r="A3245" t="str">
        <x:v>52</x:v>
      </x:c>
      <x:c r="B3245" t="str">
        <x:v>Finance and Insurance</x:v>
      </x:c>
      <x:c r="C3245" t="str">
        <x:v>11-1021</x:v>
      </x:c>
      <x:c r="D3245" t="str">
        <x:v>General and Operations Managers</x:v>
      </x:c>
      <x:c r="E3245" s="22" t="n">
        <x:v>204520</x:v>
      </x:c>
      <x:c r="F3245" s="22" t="n">
        <x:v>174700</x:v>
      </x:c>
      <x:c r="G3245" s="22" t="n">
        <x:f>IF(OR(E3245="",F3245=""),"",E3245*F3245)</x:f>
        <x:v>35729644000</x:v>
      </x:c>
      <x:c r="H3245" s="36" t="n">
        <x:v>0.5382</x:v>
      </x:c>
      <x:c r="I3245" s="22" t="n">
        <x:f>IF(G3245="","",IF(ISNUMBER(H3245),G3245,""))</x:f>
        <x:v>35729644000</x:v>
      </x:c>
      <x:c r="J3245" s="22" t="n">
        <x:f>IF(I3245="","",I3245*H3245)</x:f>
        <x:v>19229694400.8</x:v>
      </x:c>
      <x:c r="K3245" t="str">
        <x:f>IF(G3245="","MISSING OEWS",IF(ISNUMBER(H3245),"MATCHED","MISSING WHARTON"))</x:f>
        <x:v>MATCHED</x:v>
      </x:c>
    </x:row>
    <x:row r="3246">
      <x:c r="A3246" t="str">
        <x:v>52</x:v>
      </x:c>
      <x:c r="B3246" t="str">
        <x:v>Finance and Insurance</x:v>
      </x:c>
      <x:c r="C3246" t="str">
        <x:v>11-2011</x:v>
      </x:c>
      <x:c r="D3246" t="str">
        <x:v>Advertising and Promotions Managers</x:v>
      </x:c>
      <x:c r="E3246" s="22" t="n">
        <x:v>500</x:v>
      </x:c>
      <x:c r="F3246" s="22" t="n">
        <x:v>134330</x:v>
      </x:c>
      <x:c r="G3246" s="22" t="n">
        <x:f>IF(OR(E3246="",F3246=""),"",E3246*F3246)</x:f>
        <x:v>67165000</x:v>
      </x:c>
      <x:c r="H3246" s="36" t="n">
        <x:v>0.5583</x:v>
      </x:c>
      <x:c r="I3246" s="22" t="n">
        <x:f>IF(G3246="","",IF(ISNUMBER(H3246),G3246,""))</x:f>
        <x:v>67165000</x:v>
      </x:c>
      <x:c r="J3246" s="22" t="n">
        <x:f>IF(I3246="","",I3246*H3246)</x:f>
        <x:v>37498219.5</x:v>
      </x:c>
      <x:c r="K3246" t="str">
        <x:f>IF(G3246="","MISSING OEWS",IF(ISNUMBER(H3246),"MATCHED","MISSING WHARTON"))</x:f>
        <x:v>MATCHED</x:v>
      </x:c>
    </x:row>
    <x:row r="3247">
      <x:c r="A3247" t="str">
        <x:v>52</x:v>
      </x:c>
      <x:c r="B3247" t="str">
        <x:v>Finance and Insurance</x:v>
      </x:c>
      <x:c r="C3247" t="str">
        <x:v>11-2021</x:v>
      </x:c>
      <x:c r="D3247" t="str">
        <x:v>Marketing Managers</x:v>
      </x:c>
      <x:c r="E3247" s="22" t="n">
        <x:v>39110</x:v>
      </x:c>
      <x:c r="F3247" s="22" t="n">
        <x:v>187670</x:v>
      </x:c>
      <x:c r="G3247" s="22" t="n">
        <x:f>IF(OR(E3247="",F3247=""),"",E3247*F3247)</x:f>
        <x:v>7339773700</x:v>
      </x:c>
      <x:c r="H3247" s="36" t="n">
        <x:v>0.445</x:v>
      </x:c>
      <x:c r="I3247" s="22" t="n">
        <x:f>IF(G3247="","",IF(ISNUMBER(H3247),G3247,""))</x:f>
        <x:v>7339773700</x:v>
      </x:c>
      <x:c r="J3247" s="22" t="n">
        <x:f>IF(I3247="","",I3247*H3247)</x:f>
        <x:v>3266199296.5</x:v>
      </x:c>
      <x:c r="K3247" t="str">
        <x:f>IF(G3247="","MISSING OEWS",IF(ISNUMBER(H3247),"MATCHED","MISSING WHARTON"))</x:f>
        <x:v>MATCHED</x:v>
      </x:c>
    </x:row>
    <x:row r="3248">
      <x:c r="A3248" t="str">
        <x:v>52</x:v>
      </x:c>
      <x:c r="B3248" t="str">
        <x:v>Finance and Insurance</x:v>
      </x:c>
      <x:c r="C3248" t="str">
        <x:v>11-2022</x:v>
      </x:c>
      <x:c r="D3248" t="str">
        <x:v>Sales Managers</x:v>
      </x:c>
      <x:c r="E3248" s="22" t="n">
        <x:v>61530</x:v>
      </x:c>
      <x:c r="F3248" s="22" t="n">
        <x:v>210280</x:v>
      </x:c>
      <x:c r="G3248" s="22" t="n">
        <x:f>IF(OR(E3248="",F3248=""),"",E3248*F3248)</x:f>
        <x:v>12938528400</x:v>
      </x:c>
      <x:c r="H3248" s="36" t="n">
        <x:v>0.3735</x:v>
      </x:c>
      <x:c r="I3248" s="22" t="n">
        <x:f>IF(G3248="","",IF(ISNUMBER(H3248),G3248,""))</x:f>
        <x:v>12938528400</x:v>
      </x:c>
      <x:c r="J3248" s="22" t="n">
        <x:f>IF(I3248="","",I3248*H3248)</x:f>
        <x:v>4832540357.4</x:v>
      </x:c>
      <x:c r="K3248" t="str">
        <x:f>IF(G3248="","MISSING OEWS",IF(ISNUMBER(H3248),"MATCHED","MISSING WHARTON"))</x:f>
        <x:v>MATCHED</x:v>
      </x:c>
    </x:row>
    <x:row r="3249">
      <x:c r="A3249" t="str">
        <x:v>52</x:v>
      </x:c>
      <x:c r="B3249" t="str">
        <x:v>Finance and Insurance</x:v>
      </x:c>
      <x:c r="C3249" t="str">
        <x:v>11-2032</x:v>
      </x:c>
      <x:c r="D3249" t="str">
        <x:v>Public Relations Managers</x:v>
      </x:c>
      <x:c r="E3249" s="22" t="n">
        <x:v>4810</x:v>
      </x:c>
      <x:c r="F3249" s="22" t="n">
        <x:v>185380</x:v>
      </x:c>
      <x:c r="G3249" s="22" t="n">
        <x:f>IF(OR(E3249="",F3249=""),"",E3249*F3249)</x:f>
        <x:v>891677800</x:v>
      </x:c>
      <x:c r="H3249" s="36" t="n">
        <x:v>0.53</x:v>
      </x:c>
      <x:c r="I3249" s="22" t="n">
        <x:f>IF(G3249="","",IF(ISNUMBER(H3249),G3249,""))</x:f>
        <x:v>891677800</x:v>
      </x:c>
      <x:c r="J3249" s="22" t="n">
        <x:f>IF(I3249="","",I3249*H3249)</x:f>
        <x:v>472589234</x:v>
      </x:c>
      <x:c r="K3249" t="str">
        <x:f>IF(G3249="","MISSING OEWS",IF(ISNUMBER(H3249),"MATCHED","MISSING WHARTON"))</x:f>
        <x:v>MATCHED</x:v>
      </x:c>
    </x:row>
    <x:row r="3250">
      <x:c r="A3250" t="str">
        <x:v>52</x:v>
      </x:c>
      <x:c r="B3250" t="str">
        <x:v>Finance and Insurance</x:v>
      </x:c>
      <x:c r="C3250" t="str">
        <x:v>11-2033</x:v>
      </x:c>
      <x:c r="D3250" t="str">
        <x:v>Fundraising Managers</x:v>
      </x:c>
      <x:c r="E3250" s="22" t="n">
        <x:v>190</x:v>
      </x:c>
      <x:c r="F3250" s="22" t="n">
        <x:v>188170</x:v>
      </x:c>
      <x:c r="G3250" s="22" t="n">
        <x:f>IF(OR(E3250="",F3250=""),"",E3250*F3250)</x:f>
        <x:v>35752300</x:v>
      </x:c>
      <x:c r="H3250" s="36" t="n">
        <x:v>0.5594</x:v>
      </x:c>
      <x:c r="I3250" s="22" t="n">
        <x:f>IF(G3250="","",IF(ISNUMBER(H3250),G3250,""))</x:f>
        <x:v>35752300</x:v>
      </x:c>
      <x:c r="J3250" s="22" t="n">
        <x:f>IF(I3250="","",I3250*H3250)</x:f>
        <x:v>19999836.62</x:v>
      </x:c>
      <x:c r="K3250" t="str">
        <x:f>IF(G3250="","MISSING OEWS",IF(ISNUMBER(H3250),"MATCHED","MISSING WHARTON"))</x:f>
        <x:v>MATCHED</x:v>
      </x:c>
    </x:row>
    <x:row r="3251">
      <x:c r="A3251" t="str">
        <x:v>52</x:v>
      </x:c>
      <x:c r="B3251" t="str">
        <x:v>Finance and Insurance</x:v>
      </x:c>
      <x:c r="C3251" t="str">
        <x:v>11-3012</x:v>
      </x:c>
      <x:c r="D3251" t="str">
        <x:v>Administrative Services Managers</x:v>
      </x:c>
      <x:c r="E3251" s="22" t="n">
        <x:v>23490</x:v>
      </x:c>
      <x:c r="F3251" s="22" t="n">
        <x:v>149580</x:v>
      </x:c>
      <x:c r="G3251" s="22" t="n">
        <x:f>IF(OR(E3251="",F3251=""),"",E3251*F3251)</x:f>
        <x:v>3513634200</x:v>
      </x:c>
      <x:c r="H3251" s="36" t="n">
        <x:v>0.44439999999999996</x:v>
      </x:c>
      <x:c r="I3251" s="22" t="n">
        <x:f>IF(G3251="","",IF(ISNUMBER(H3251),G3251,""))</x:f>
        <x:v>3513634200</x:v>
      </x:c>
      <x:c r="J3251" s="22" t="n">
        <x:f>IF(I3251="","",I3251*H3251)</x:f>
        <x:v>1561459038.4799998</x:v>
      </x:c>
      <x:c r="K3251" t="str">
        <x:f>IF(G3251="","MISSING OEWS",IF(ISNUMBER(H3251),"MATCHED","MISSING WHARTON"))</x:f>
        <x:v>MATCHED</x:v>
      </x:c>
    </x:row>
    <x:row r="3252">
      <x:c r="A3252" t="str">
        <x:v>52</x:v>
      </x:c>
      <x:c r="B3252" t="str">
        <x:v>Finance and Insurance</x:v>
      </x:c>
      <x:c r="C3252" t="str">
        <x:v>11-3013</x:v>
      </x:c>
      <x:c r="D3252" t="str">
        <x:v>Facilities Managers</x:v>
      </x:c>
      <x:c r="E3252" s="22" t="n">
        <x:v>3970</x:v>
      </x:c>
      <x:c r="F3252" s="22" t="n">
        <x:v>126530</x:v>
      </x:c>
      <x:c r="G3252" s="22" t="n">
        <x:f>IF(OR(E3252="",F3252=""),"",E3252*F3252)</x:f>
        <x:v>502324100</x:v>
      </x:c>
      <x:c r="H3252" s="36" t="n">
        <x:v>0.2907</x:v>
      </x:c>
      <x:c r="I3252" s="22" t="n">
        <x:f>IF(G3252="","",IF(ISNUMBER(H3252),G3252,""))</x:f>
        <x:v>502324100</x:v>
      </x:c>
      <x:c r="J3252" s="22" t="n">
        <x:f>IF(I3252="","",I3252*H3252)</x:f>
        <x:v>146025615.87</x:v>
      </x:c>
      <x:c r="K3252" t="str">
        <x:f>IF(G3252="","MISSING OEWS",IF(ISNUMBER(H3252),"MATCHED","MISSING WHARTON"))</x:f>
        <x:v>MATCHED</x:v>
      </x:c>
    </x:row>
    <x:row r="3253">
      <x:c r="A3253" t="str">
        <x:v>52</x:v>
      </x:c>
      <x:c r="B3253" t="str">
        <x:v>Finance and Insurance</x:v>
      </x:c>
      <x:c r="C3253" t="str">
        <x:v>11-3021</x:v>
      </x:c>
      <x:c r="D3253" t="str">
        <x:v>Computer and Information Systems Managers</x:v>
      </x:c>
      <x:c r="E3253" s="22" t="n">
        <x:v>81490</x:v>
      </x:c>
      <x:c r="F3253" s="22" t="n">
        <x:v>200960</x:v>
      </x:c>
      <x:c r="G3253" s="22" t="n">
        <x:f>IF(OR(E3253="",F3253=""),"",E3253*F3253)</x:f>
        <x:v>16376230400</x:v>
      </x:c>
      <x:c r="H3253" s="36" t="n">
        <x:v>0.5265</x:v>
      </x:c>
      <x:c r="I3253" s="22" t="n">
        <x:f>IF(G3253="","",IF(ISNUMBER(H3253),G3253,""))</x:f>
        <x:v>16376230400</x:v>
      </x:c>
      <x:c r="J3253" s="22" t="n">
        <x:f>IF(I3253="","",I3253*H3253)</x:f>
        <x:v>8622085305.6</x:v>
      </x:c>
      <x:c r="K3253" t="str">
        <x:f>IF(G3253="","MISSING OEWS",IF(ISNUMBER(H3253),"MATCHED","MISSING WHARTON"))</x:f>
        <x:v>MATCHED</x:v>
      </x:c>
    </x:row>
    <x:row r="3254">
      <x:c r="A3254" t="str">
        <x:v>52</x:v>
      </x:c>
      <x:c r="B3254" t="str">
        <x:v>Finance and Insurance</x:v>
      </x:c>
      <x:c r="C3254" t="str">
        <x:v>11-3031</x:v>
      </x:c>
      <x:c r="D3254" t="str">
        <x:v>Financial Managers</x:v>
      </x:c>
      <x:c r="E3254" s="22" t="n">
        <x:v>267070</x:v>
      </x:c>
      <x:c r="F3254" s="22" t="n">
        <x:v>195290</x:v>
      </x:c>
      <x:c r="G3254" s="22" t="n">
        <x:f>IF(OR(E3254="",F3254=""),"",E3254*F3254)</x:f>
        <x:v>52156100300</x:v>
      </x:c>
      <x:c r="H3254" s="36" t="n">
        <x:v>0.7221</x:v>
      </x:c>
      <x:c r="I3254" s="22" t="n">
        <x:f>IF(G3254="","",IF(ISNUMBER(H3254),G3254,""))</x:f>
        <x:v>52156100300</x:v>
      </x:c>
      <x:c r="J3254" s="22" t="n">
        <x:f>IF(I3254="","",I3254*H3254)</x:f>
        <x:v>37661920026.63</x:v>
      </x:c>
      <x:c r="K3254" t="str">
        <x:f>IF(G3254="","MISSING OEWS",IF(ISNUMBER(H3254),"MATCHED","MISSING WHARTON"))</x:f>
        <x:v>MATCHED</x:v>
      </x:c>
    </x:row>
    <x:row r="3255">
      <x:c r="A3255" t="str">
        <x:v>52</x:v>
      </x:c>
      <x:c r="B3255" t="str">
        <x:v>Finance and Insurance</x:v>
      </x:c>
      <x:c r="C3255" t="str">
        <x:v>11-3051</x:v>
      </x:c>
      <x:c r="D3255" t="str">
        <x:v>Industrial Production Managers</x:v>
      </x:c>
      <x:c r="E3255" s="22" t="n">
        <x:v>160</x:v>
      </x:c>
      <x:c r="F3255" s="22" t="n">
        <x:v>137590</x:v>
      </x:c>
      <x:c r="G3255" s="22" t="n">
        <x:f>IF(OR(E3255="",F3255=""),"",E3255*F3255)</x:f>
        <x:v>22014400</x:v>
      </x:c>
      <x:c r="H3255" s="36" t="n">
        <x:v>0.3636</x:v>
      </x:c>
      <x:c r="I3255" s="22" t="n">
        <x:f>IF(G3255="","",IF(ISNUMBER(H3255),G3255,""))</x:f>
        <x:v>22014400</x:v>
      </x:c>
      <x:c r="J3255" s="22" t="n">
        <x:f>IF(I3255="","",I3255*H3255)</x:f>
        <x:v>8004435.84</x:v>
      </x:c>
      <x:c r="K3255" t="str">
        <x:f>IF(G3255="","MISSING OEWS",IF(ISNUMBER(H3255),"MATCHED","MISSING WHARTON"))</x:f>
        <x:v>MATCHED</x:v>
      </x:c>
    </x:row>
    <x:row r="3256">
      <x:c r="A3256" t="str">
        <x:v>52</x:v>
      </x:c>
      <x:c r="B3256" t="str">
        <x:v>Finance and Insurance</x:v>
      </x:c>
      <x:c r="C3256" t="str">
        <x:v>11-3061</x:v>
      </x:c>
      <x:c r="D3256" t="str">
        <x:v>Purchasing Managers</x:v>
      </x:c>
      <x:c r="E3256" s="22" t="n">
        <x:v>1920</x:v>
      </x:c>
      <x:c r="F3256" s="22" t="n">
        <x:v>184080</x:v>
      </x:c>
      <x:c r="G3256" s="22" t="n">
        <x:f>IF(OR(E3256="",F3256=""),"",E3256*F3256)</x:f>
        <x:v>353433600</x:v>
      </x:c>
      <x:c r="H3256" s="36" t="n">
        <x:v>0.6944</x:v>
      </x:c>
      <x:c r="I3256" s="22" t="n">
        <x:f>IF(G3256="","",IF(ISNUMBER(H3256),G3256,""))</x:f>
        <x:v>353433600</x:v>
      </x:c>
      <x:c r="J3256" s="22" t="n">
        <x:f>IF(I3256="","",I3256*H3256)</x:f>
        <x:v>245424291.84</x:v>
      </x:c>
      <x:c r="K3256" t="str">
        <x:f>IF(G3256="","MISSING OEWS",IF(ISNUMBER(H3256),"MATCHED","MISSING WHARTON"))</x:f>
        <x:v>MATCHED</x:v>
      </x:c>
    </x:row>
    <x:row r="3257">
      <x:c r="A3257" t="str">
        <x:v>52</x:v>
      </x:c>
      <x:c r="B3257" t="str">
        <x:v>Finance and Insurance</x:v>
      </x:c>
      <x:c r="C3257" t="str">
        <x:v>11-3071</x:v>
      </x:c>
      <x:c r="D3257" t="str">
        <x:v>Transportation, Storage, and Distribution Managers</x:v>
      </x:c>
      <x:c r="E3257" s="22" t="n">
        <x:v>270</x:v>
      </x:c>
      <x:c r="F3257" s="22" t="n">
        <x:v>167880</x:v>
      </x:c>
      <x:c r="G3257" s="22" t="n">
        <x:f>IF(OR(E3257="",F3257=""),"",E3257*F3257)</x:f>
        <x:v>45327600</x:v>
      </x:c>
      <x:c r="H3257" s="36" t="n">
        <x:v>0.5783</x:v>
      </x:c>
      <x:c r="I3257" s="22" t="n">
        <x:f>IF(G3257="","",IF(ISNUMBER(H3257),G3257,""))</x:f>
        <x:v>45327600</x:v>
      </x:c>
      <x:c r="J3257" s="22" t="n">
        <x:f>IF(I3257="","",I3257*H3257)</x:f>
        <x:v>26212951.080000002</x:v>
      </x:c>
      <x:c r="K3257" t="str">
        <x:f>IF(G3257="","MISSING OEWS",IF(ISNUMBER(H3257),"MATCHED","MISSING WHARTON"))</x:f>
        <x:v>MATCHED</x:v>
      </x:c>
    </x:row>
    <x:row r="3258">
      <x:c r="A3258" t="str">
        <x:v>52</x:v>
      </x:c>
      <x:c r="B3258" t="str">
        <x:v>Finance and Insurance</x:v>
      </x:c>
      <x:c r="C3258" t="str">
        <x:v>11-3111</x:v>
      </x:c>
      <x:c r="D3258" t="str">
        <x:v>Compensation and Benefits Managers</x:v>
      </x:c>
      <x:c r="E3258" s="22" t="n">
        <x:v>4270</x:v>
      </x:c>
      <x:c r="F3258" s="22" t="n">
        <x:v>172600</x:v>
      </x:c>
      <x:c r="G3258" s="22" t="n">
        <x:f>IF(OR(E3258="",F3258=""),"",E3258*F3258)</x:f>
        <x:v>737002000</x:v>
      </x:c>
      <x:c r="H3258" s="36" t="n">
        <x:v>0.5771000000000001</x:v>
      </x:c>
      <x:c r="I3258" s="22" t="n">
        <x:f>IF(G3258="","",IF(ISNUMBER(H3258),G3258,""))</x:f>
        <x:v>737002000</x:v>
      </x:c>
      <x:c r="J3258" s="22" t="n">
        <x:f>IF(I3258="","",I3258*H3258)</x:f>
        <x:v>425323854.20000005</x:v>
      </x:c>
      <x:c r="K3258" t="str">
        <x:f>IF(G3258="","MISSING OEWS",IF(ISNUMBER(H3258),"MATCHED","MISSING WHARTON"))</x:f>
        <x:v>MATCHED</x:v>
      </x:c>
    </x:row>
    <x:row r="3259">
      <x:c r="A3259" t="str">
        <x:v>52</x:v>
      </x:c>
      <x:c r="B3259" t="str">
        <x:v>Finance and Insurance</x:v>
      </x:c>
      <x:c r="C3259" t="str">
        <x:v>11-3121</x:v>
      </x:c>
      <x:c r="D3259" t="str">
        <x:v>Human Resources Managers</x:v>
      </x:c>
      <x:c r="E3259" s="22" t="n">
        <x:v>16260</x:v>
      </x:c>
      <x:c r="F3259" s="22" t="n">
        <x:v>186900</x:v>
      </x:c>
      <x:c r="G3259" s="22" t="n">
        <x:f>IF(OR(E3259="",F3259=""),"",E3259*F3259)</x:f>
        <x:v>3038994000</x:v>
      </x:c>
      <x:c r="H3259" s="36" t="n">
        <x:v>0.5962</x:v>
      </x:c>
      <x:c r="I3259" s="22" t="n">
        <x:f>IF(G3259="","",IF(ISNUMBER(H3259),G3259,""))</x:f>
        <x:v>3038994000</x:v>
      </x:c>
      <x:c r="J3259" s="22" t="n">
        <x:f>IF(I3259="","",I3259*H3259)</x:f>
        <x:v>1811848222.8</x:v>
      </x:c>
      <x:c r="K3259" t="str">
        <x:f>IF(G3259="","MISSING OEWS",IF(ISNUMBER(H3259),"MATCHED","MISSING WHARTON"))</x:f>
        <x:v>MATCHED</x:v>
      </x:c>
    </x:row>
    <x:row r="3260">
      <x:c r="A3260" t="str">
        <x:v>52</x:v>
      </x:c>
      <x:c r="B3260" t="str">
        <x:v>Finance and Insurance</x:v>
      </x:c>
      <x:c r="C3260" t="str">
        <x:v>11-3131</x:v>
      </x:c>
      <x:c r="D3260" t="str">
        <x:v>Training and Development Managers</x:v>
      </x:c>
      <x:c r="E3260" s="22" t="n">
        <x:v>4540</x:v>
      </x:c>
      <x:c r="F3260" s="22" t="n">
        <x:v>147100</x:v>
      </x:c>
      <x:c r="G3260" s="22" t="n">
        <x:f>IF(OR(E3260="",F3260=""),"",E3260*F3260)</x:f>
        <x:v>667834000</x:v>
      </x:c>
      <x:c r="H3260" s="36" t="n">
        <x:v>0.6833</x:v>
      </x:c>
      <x:c r="I3260" s="22" t="n">
        <x:f>IF(G3260="","",IF(ISNUMBER(H3260),G3260,""))</x:f>
        <x:v>667834000</x:v>
      </x:c>
      <x:c r="J3260" s="22" t="n">
        <x:f>IF(I3260="","",I3260*H3260)</x:f>
        <x:v>456330972.2</x:v>
      </x:c>
      <x:c r="K3260" t="str">
        <x:f>IF(G3260="","MISSING OEWS",IF(ISNUMBER(H3260),"MATCHED","MISSING WHARTON"))</x:f>
        <x:v>MATCHED</x:v>
      </x:c>
    </x:row>
    <x:row r="3261">
      <x:c r="A3261" t="str">
        <x:v>52</x:v>
      </x:c>
      <x:c r="B3261" t="str">
        <x:v>Finance and Insurance</x:v>
      </x:c>
      <x:c r="C3261" t="str">
        <x:v>11-9021</x:v>
      </x:c>
      <x:c r="D3261" t="str">
        <x:v>Construction Managers</x:v>
      </x:c>
      <x:c r="E3261" s="22" t="n">
        <x:v>600</x:v>
      </x:c>
      <x:c r="F3261" s="22" t="n">
        <x:v>159360</x:v>
      </x:c>
      <x:c r="G3261" s="22" t="n">
        <x:f>IF(OR(E3261="",F3261=""),"",E3261*F3261)</x:f>
        <x:v>95616000</x:v>
      </x:c>
      <x:c r="H3261" s="36" t="n">
        <x:v>0.374</x:v>
      </x:c>
      <x:c r="I3261" s="22" t="n">
        <x:f>IF(G3261="","",IF(ISNUMBER(H3261),G3261,""))</x:f>
        <x:v>95616000</x:v>
      </x:c>
      <x:c r="J3261" s="22" t="n">
        <x:f>IF(I3261="","",I3261*H3261)</x:f>
        <x:v>35760384</x:v>
      </x:c>
      <x:c r="K3261" t="str">
        <x:f>IF(G3261="","MISSING OEWS",IF(ISNUMBER(H3261),"MATCHED","MISSING WHARTON"))</x:f>
        <x:v>MATCHED</x:v>
      </x:c>
    </x:row>
    <x:row r="3262">
      <x:c r="A3262" t="str">
        <x:v>52</x:v>
      </x:c>
      <x:c r="B3262" t="str">
        <x:v>Finance and Insurance</x:v>
      </x:c>
      <x:c r="C3262" t="str">
        <x:v>11-9041</x:v>
      </x:c>
      <x:c r="D3262" t="str">
        <x:v>Architectural and Engineering Managers</x:v>
      </x:c>
      <x:c r="E3262" s="22" t="n">
        <x:v>760</x:v>
      </x:c>
      <x:c r="F3262" s="22" t="n">
        <x:v>194630</x:v>
      </x:c>
      <x:c r="G3262" s="22" t="n">
        <x:f>IF(OR(E3262="",F3262=""),"",E3262*F3262)</x:f>
        <x:v>147918800</x:v>
      </x:c>
      <x:c r="H3262" s="36" t="n">
        <x:v>0.263</x:v>
      </x:c>
      <x:c r="I3262" s="22" t="n">
        <x:f>IF(G3262="","",IF(ISNUMBER(H3262),G3262,""))</x:f>
        <x:v>147918800</x:v>
      </x:c>
      <x:c r="J3262" s="22" t="n">
        <x:f>IF(I3262="","",I3262*H3262)</x:f>
        <x:v>38902644.4</x:v>
      </x:c>
      <x:c r="K3262" t="str">
        <x:f>IF(G3262="","MISSING OEWS",IF(ISNUMBER(H3262),"MATCHED","MISSING WHARTON"))</x:f>
        <x:v>MATCHED</x:v>
      </x:c>
    </x:row>
    <x:row r="3263">
      <x:c r="A3263" t="str">
        <x:v>52</x:v>
      </x:c>
      <x:c r="B3263" t="str">
        <x:v>Finance and Insurance</x:v>
      </x:c>
      <x:c r="C3263" t="str">
        <x:v>11-9111</x:v>
      </x:c>
      <x:c r="D3263" t="str">
        <x:v>Medical and Health Services Managers</x:v>
      </x:c>
      <x:c r="E3263" s="22" t="n">
        <x:v>13520</x:v>
      </x:c>
      <x:c r="F3263" s="22" t="n">
        <x:v>186950</x:v>
      </x:c>
      <x:c r="G3263" s="22" t="n">
        <x:f>IF(OR(E3263="",F3263=""),"",E3263*F3263)</x:f>
        <x:v>2527564000</x:v>
      </x:c>
      <x:c r="H3263" s="36" t="n">
        <x:v>0.44170000000000004</x:v>
      </x:c>
      <x:c r="I3263" s="22" t="n">
        <x:f>IF(G3263="","",IF(ISNUMBER(H3263),G3263,""))</x:f>
        <x:v>2527564000</x:v>
      </x:c>
      <x:c r="J3263" s="22" t="n">
        <x:f>IF(I3263="","",I3263*H3263)</x:f>
        <x:v>1116425018.8000002</x:v>
      </x:c>
      <x:c r="K3263" t="str">
        <x:f>IF(G3263="","MISSING OEWS",IF(ISNUMBER(H3263),"MATCHED","MISSING WHARTON"))</x:f>
        <x:v>MATCHED</x:v>
      </x:c>
    </x:row>
    <x:row r="3264">
      <x:c r="A3264" t="str">
        <x:v>52</x:v>
      </x:c>
      <x:c r="B3264" t="str">
        <x:v>Finance and Insurance</x:v>
      </x:c>
      <x:c r="C3264" t="str">
        <x:v>11-9121</x:v>
      </x:c>
      <x:c r="D3264" t="str">
        <x:v>Natural Sciences Managers</x:v>
      </x:c>
      <x:c r="E3264" s="22" t="n">
        <x:v>370</x:v>
      </x:c>
      <x:c r="F3264" s="22" t="n">
        <x:v>175120</x:v>
      </x:c>
      <x:c r="G3264" s="22" t="n">
        <x:f>IF(OR(E3264="",F3264=""),"",E3264*F3264)</x:f>
        <x:v>64794400</x:v>
      </x:c>
      <x:c r="H3264" s="36" t="n">
        <x:v>0.382</x:v>
      </x:c>
      <x:c r="I3264" s="22" t="n">
        <x:f>IF(G3264="","",IF(ISNUMBER(H3264),G3264,""))</x:f>
        <x:v>64794400</x:v>
      </x:c>
      <x:c r="J3264" s="22" t="n">
        <x:f>IF(I3264="","",I3264*H3264)</x:f>
        <x:v>24751460.8</x:v>
      </x:c>
      <x:c r="K3264" t="str">
        <x:f>IF(G3264="","MISSING OEWS",IF(ISNUMBER(H3264),"MATCHED","MISSING WHARTON"))</x:f>
        <x:v>MATCHED</x:v>
      </x:c>
    </x:row>
    <x:row r="3265">
      <x:c r="A3265" t="str">
        <x:v>52</x:v>
      </x:c>
      <x:c r="B3265" t="str">
        <x:v>Finance and Insurance</x:v>
      </x:c>
      <x:c r="C3265" t="str">
        <x:v>11-9141</x:v>
      </x:c>
      <x:c r="D3265" t="str">
        <x:v>Property, Real Estate, and Community Association Managers</x:v>
      </x:c>
      <x:c r="E3265" s="22" t="n">
        <x:v>3170</x:v>
      </x:c>
      <x:c r="F3265" s="22" t="n">
        <x:v>155340</x:v>
      </x:c>
      <x:c r="G3265" s="22" t="n">
        <x:f>IF(OR(E3265="",F3265=""),"",E3265*F3265)</x:f>
        <x:v>492427800</x:v>
      </x:c>
      <x:c r="H3265" s="36" t="n">
        <x:v>0.3833</x:v>
      </x:c>
      <x:c r="I3265" s="22" t="n">
        <x:f>IF(G3265="","",IF(ISNUMBER(H3265),G3265,""))</x:f>
        <x:v>492427800</x:v>
      </x:c>
      <x:c r="J3265" s="22" t="n">
        <x:f>IF(I3265="","",I3265*H3265)</x:f>
        <x:v>188747575.73999998</x:v>
      </x:c>
      <x:c r="K3265" t="str">
        <x:f>IF(G3265="","MISSING OEWS",IF(ISNUMBER(H3265),"MATCHED","MISSING WHARTON"))</x:f>
        <x:v>MATCHED</x:v>
      </x:c>
    </x:row>
    <x:row r="3266">
      <x:c r="A3266" t="str">
        <x:v>52</x:v>
      </x:c>
      <x:c r="B3266" t="str">
        <x:v>Finance and Insurance</x:v>
      </x:c>
      <x:c r="C3266" t="str">
        <x:v>11-9151</x:v>
      </x:c>
      <x:c r="D3266" t="str">
        <x:v>Social and Community Service Managers</x:v>
      </x:c>
      <x:c r="E3266" s="22" t="n">
        <x:v>600</x:v>
      </x:c>
      <x:c r="F3266" s="22" t="n">
        <x:v>114540</x:v>
      </x:c>
      <x:c r="G3266" s="22" t="n">
        <x:f>IF(OR(E3266="",F3266=""),"",E3266*F3266)</x:f>
        <x:v>68724000</x:v>
      </x:c>
      <x:c r="H3266" s="36" t="n">
        <x:v>0.36560000000000004</x:v>
      </x:c>
      <x:c r="I3266" s="22" t="n">
        <x:f>IF(G3266="","",IF(ISNUMBER(H3266),G3266,""))</x:f>
        <x:v>68724000</x:v>
      </x:c>
      <x:c r="J3266" s="22" t="n">
        <x:f>IF(I3266="","",I3266*H3266)</x:f>
        <x:v>25125494.400000002</x:v>
      </x:c>
      <x:c r="K3266" t="str">
        <x:f>IF(G3266="","MISSING OEWS",IF(ISNUMBER(H3266),"MATCHED","MISSING WHARTON"))</x:f>
        <x:v>MATCHED</x:v>
      </x:c>
    </x:row>
    <x:row r="3267">
      <x:c r="A3267" t="str">
        <x:v>52</x:v>
      </x:c>
      <x:c r="B3267" t="str">
        <x:v>Finance and Insurance</x:v>
      </x:c>
      <x:c r="C3267" t="str">
        <x:v>11-9179</x:v>
      </x:c>
      <x:c r="D3267" t="str">
        <x:v>Personal Service Managers, All Other</x:v>
      </x:c>
      <x:c r="E3267" s="22" t="n">
        <x:v>90</x:v>
      </x:c>
      <x:c r="F3267" s="22"/>
      <x:c r="G3267" s="22" t="str">
        <x:f>IF(OR(E3267="",F3267=""),"",E3267*F3267)</x:f>
      </x:c>
      <x:c r="H3267" s="36" t="n">
        <x:v>0.4143</x:v>
      </x:c>
      <x:c r="I3267" s="22" t="str">
        <x:f>IF(G3267="","",IF(ISNUMBER(H3267),G3267,""))</x:f>
      </x:c>
      <x:c r="J3267" s="22" t="str">
        <x:f>IF(I3267="","",I3267*H3267)</x:f>
      </x:c>
      <x:c r="K3267" t="str">
        <x:f>IF(G3267="","MISSING OEWS",IF(ISNUMBER(H3267),"MATCHED","MISSING WHARTON"))</x:f>
        <x:v>MISSING OEWS</x:v>
      </x:c>
    </x:row>
    <x:row r="3268">
      <x:c r="A3268" t="str">
        <x:v>52</x:v>
      </x:c>
      <x:c r="B3268" t="str">
        <x:v>Finance and Insurance</x:v>
      </x:c>
      <x:c r="C3268" t="str">
        <x:v>11-9199</x:v>
      </x:c>
      <x:c r="D3268" t="str">
        <x:v>Managers, All Other</x:v>
      </x:c>
      <x:c r="E3268" s="22" t="n">
        <x:v>47700</x:v>
      </x:c>
      <x:c r="F3268" s="22" t="n">
        <x:v>173780</x:v>
      </x:c>
      <x:c r="G3268" s="22" t="n">
        <x:f>IF(OR(E3268="",F3268=""),"",E3268*F3268)</x:f>
        <x:v>8289306000</x:v>
      </x:c>
      <x:c r="H3268" s="36" t="n">
        <x:v>0.48960000000000004</x:v>
      </x:c>
      <x:c r="I3268" s="22" t="n">
        <x:f>IF(G3268="","",IF(ISNUMBER(H3268),G3268,""))</x:f>
        <x:v>8289306000</x:v>
      </x:c>
      <x:c r="J3268" s="22" t="n">
        <x:f>IF(I3268="","",I3268*H3268)</x:f>
        <x:v>4058444217.6000004</x:v>
      </x:c>
      <x:c r="K3268" t="str">
        <x:f>IF(G3268="","MISSING OEWS",IF(ISNUMBER(H3268),"MATCHED","MISSING WHARTON"))</x:f>
        <x:v>MATCHED</x:v>
      </x:c>
    </x:row>
    <x:row r="3269">
      <x:c r="A3269" t="str">
        <x:v>52</x:v>
      </x:c>
      <x:c r="B3269" t="str">
        <x:v>Finance and Insurance</x:v>
      </x:c>
      <x:c r="C3269" t="str">
        <x:v>13-1020</x:v>
      </x:c>
      <x:c r="D3269" t="str">
        <x:v>Buyers and Purchasing Agents</x:v>
      </x:c>
      <x:c r="E3269" s="22" t="n">
        <x:v>9400</x:v>
      </x:c>
      <x:c r="F3269" s="22" t="n">
        <x:v>98600</x:v>
      </x:c>
      <x:c r="G3269" s="22" t="n">
        <x:f>IF(OR(E3269="",F3269=""),"",E3269*F3269)</x:f>
        <x:v>926840000</x:v>
      </x:c>
      <x:c r="H3269" s="36" t="n">
        <x:v>0.5876</x:v>
      </x:c>
      <x:c r="I3269" s="22" t="n">
        <x:f>IF(G3269="","",IF(ISNUMBER(H3269),G3269,""))</x:f>
        <x:v>926840000</x:v>
      </x:c>
      <x:c r="J3269" s="22" t="n">
        <x:f>IF(I3269="","",I3269*H3269)</x:f>
        <x:v>544611184</x:v>
      </x:c>
      <x:c r="K3269" t="str">
        <x:f>IF(G3269="","MISSING OEWS",IF(ISNUMBER(H3269),"MATCHED","MISSING WHARTON"))</x:f>
        <x:v>MATCHED</x:v>
      </x:c>
    </x:row>
    <x:row r="3270">
      <x:c r="A3270" t="str">
        <x:v>52</x:v>
      </x:c>
      <x:c r="B3270" t="str">
        <x:v>Finance and Insurance</x:v>
      </x:c>
      <x:c r="C3270" t="str">
        <x:v>13-1031</x:v>
      </x:c>
      <x:c r="D3270" t="str">
        <x:v>Claims Adjusters, Examiners, and Investigators</x:v>
      </x:c>
      <x:c r="E3270" s="22" t="n">
        <x:v>244760</x:v>
      </x:c>
      <x:c r="F3270" s="22" t="n">
        <x:v>78820</x:v>
      </x:c>
      <x:c r="G3270" s="22" t="n">
        <x:f>IF(OR(E3270="",F3270=""),"",E3270*F3270)</x:f>
        <x:v>19291983200</x:v>
      </x:c>
      <x:c r="H3270" s="36" t="n">
        <x:v>0.6983</x:v>
      </x:c>
      <x:c r="I3270" s="22" t="n">
        <x:f>IF(G3270="","",IF(ISNUMBER(H3270),G3270,""))</x:f>
        <x:v>19291983200</x:v>
      </x:c>
      <x:c r="J3270" s="22" t="n">
        <x:f>IF(I3270="","",I3270*H3270)</x:f>
        <x:v>13471591868.560001</x:v>
      </x:c>
      <x:c r="K3270" t="str">
        <x:f>IF(G3270="","MISSING OEWS",IF(ISNUMBER(H3270),"MATCHED","MISSING WHARTON"))</x:f>
        <x:v>MATCHED</x:v>
      </x:c>
    </x:row>
    <x:row r="3271">
      <x:c r="A3271" t="str">
        <x:v>52</x:v>
      </x:c>
      <x:c r="B3271" t="str">
        <x:v>Finance and Insurance</x:v>
      </x:c>
      <x:c r="C3271" t="str">
        <x:v>13-1032</x:v>
      </x:c>
      <x:c r="D3271" t="str">
        <x:v>Insurance Appraisers, Auto Damage</x:v>
      </x:c>
      <x:c r="E3271" s="22" t="n">
        <x:v>11060</x:v>
      </x:c>
      <x:c r="F3271" s="22" t="n">
        <x:v>79150</x:v>
      </x:c>
      <x:c r="G3271" s="22" t="n">
        <x:f>IF(OR(E3271="",F3271=""),"",E3271*F3271)</x:f>
        <x:v>875399000</x:v>
      </x:c>
      <x:c r="H3271" s="36" t="n">
        <x:v>0.4714</x:v>
      </x:c>
      <x:c r="I3271" s="22" t="n">
        <x:f>IF(G3271="","",IF(ISNUMBER(H3271),G3271,""))</x:f>
        <x:v>875399000</x:v>
      </x:c>
      <x:c r="J3271" s="22" t="n">
        <x:f>IF(I3271="","",I3271*H3271)</x:f>
        <x:v>412663088.59999996</x:v>
      </x:c>
      <x:c r="K3271" t="str">
        <x:f>IF(G3271="","MISSING OEWS",IF(ISNUMBER(H3271),"MATCHED","MISSING WHARTON"))</x:f>
        <x:v>MATCHED</x:v>
      </x:c>
    </x:row>
    <x:row r="3272">
      <x:c r="A3272" t="str">
        <x:v>52</x:v>
      </x:c>
      <x:c r="B3272" t="str">
        <x:v>Finance and Insurance</x:v>
      </x:c>
      <x:c r="C3272" t="str">
        <x:v>13-1041</x:v>
      </x:c>
      <x:c r="D3272" t="str">
        <x:v>Compliance Officers</x:v>
      </x:c>
      <x:c r="E3272" s="22" t="n">
        <x:v>46460</x:v>
      </x:c>
      <x:c r="F3272" s="22" t="n">
        <x:v>91240</x:v>
      </x:c>
      <x:c r="G3272" s="22" t="n">
        <x:f>IF(OR(E3272="",F3272=""),"",E3272*F3272)</x:f>
        <x:v>4239010400</x:v>
      </x:c>
      <x:c r="H3272" s="36" t="n">
        <x:v>0.4611</x:v>
      </x:c>
      <x:c r="I3272" s="22" t="n">
        <x:f>IF(G3272="","",IF(ISNUMBER(H3272),G3272,""))</x:f>
        <x:v>4239010400</x:v>
      </x:c>
      <x:c r="J3272" s="22" t="n">
        <x:f>IF(I3272="","",I3272*H3272)</x:f>
        <x:v>1954607695.44</x:v>
      </x:c>
      <x:c r="K3272" t="str">
        <x:f>IF(G3272="","MISSING OEWS",IF(ISNUMBER(H3272),"MATCHED","MISSING WHARTON"))</x:f>
        <x:v>MATCHED</x:v>
      </x:c>
    </x:row>
    <x:row r="3273">
      <x:c r="A3273" t="str">
        <x:v>52</x:v>
      </x:c>
      <x:c r="B3273" t="str">
        <x:v>Finance and Insurance</x:v>
      </x:c>
      <x:c r="C3273" t="str">
        <x:v>13-1051</x:v>
      </x:c>
      <x:c r="D3273" t="str">
        <x:v>Cost Estimators</x:v>
      </x:c>
      <x:c r="E3273" s="22" t="n">
        <x:v>630</x:v>
      </x:c>
      <x:c r="F3273" s="22" t="n">
        <x:v>86650</x:v>
      </x:c>
      <x:c r="G3273" s="22" t="n">
        <x:f>IF(OR(E3273="",F3273=""),"",E3273*F3273)</x:f>
        <x:v>54589500</x:v>
      </x:c>
      <x:c r="H3273" s="36" t="n">
        <x:v>0.6393</x:v>
      </x:c>
      <x:c r="I3273" s="22" t="n">
        <x:f>IF(G3273="","",IF(ISNUMBER(H3273),G3273,""))</x:f>
        <x:v>54589500</x:v>
      </x:c>
      <x:c r="J3273" s="22" t="n">
        <x:f>IF(I3273="","",I3273*H3273)</x:f>
        <x:v>34899067.35</x:v>
      </x:c>
      <x:c r="K3273" t="str">
        <x:f>IF(G3273="","MISSING OEWS",IF(ISNUMBER(H3273),"MATCHED","MISSING WHARTON"))</x:f>
        <x:v>MATCHED</x:v>
      </x:c>
    </x:row>
    <x:row r="3274">
      <x:c r="A3274" t="str">
        <x:v>52</x:v>
      </x:c>
      <x:c r="B3274" t="str">
        <x:v>Finance and Insurance</x:v>
      </x:c>
      <x:c r="C3274" t="str">
        <x:v>13-1071</x:v>
      </x:c>
      <x:c r="D3274" t="str">
        <x:v>Human Resources Specialists</x:v>
      </x:c>
      <x:c r="E3274" s="22" t="n">
        <x:v>51120</x:v>
      </x:c>
      <x:c r="F3274" s="22" t="n">
        <x:v>94780</x:v>
      </x:c>
      <x:c r="G3274" s="22" t="n">
        <x:f>IF(OR(E3274="",F3274=""),"",E3274*F3274)</x:f>
        <x:v>4845153600</x:v>
      </x:c>
      <x:c r="H3274" s="36" t="n">
        <x:v>0.7807999999999999</x:v>
      </x:c>
      <x:c r="I3274" s="22" t="n">
        <x:f>IF(G3274="","",IF(ISNUMBER(H3274),G3274,""))</x:f>
        <x:v>4845153600</x:v>
      </x:c>
      <x:c r="J3274" s="22" t="n">
        <x:f>IF(I3274="","",I3274*H3274)</x:f>
        <x:v>3783095930.8799996</x:v>
      </x:c>
      <x:c r="K3274" t="str">
        <x:f>IF(G3274="","MISSING OEWS",IF(ISNUMBER(H3274),"MATCHED","MISSING WHARTON"))</x:f>
        <x:v>MATCHED</x:v>
      </x:c>
    </x:row>
    <x:row r="3275">
      <x:c r="A3275" t="str">
        <x:v>52</x:v>
      </x:c>
      <x:c r="B3275" t="str">
        <x:v>Finance and Insurance</x:v>
      </x:c>
      <x:c r="C3275" t="str">
        <x:v>13-1075</x:v>
      </x:c>
      <x:c r="D3275" t="str">
        <x:v>Labor Relations Specialists</x:v>
      </x:c>
      <x:c r="E3275" s="22" t="n">
        <x:v>1980</x:v>
      </x:c>
      <x:c r="F3275" s="22" t="n">
        <x:v>94300</x:v>
      </x:c>
      <x:c r="G3275" s="22" t="n">
        <x:f>IF(OR(E3275="",F3275=""),"",E3275*F3275)</x:f>
        <x:v>186714000</x:v>
      </x:c>
      <x:c r="H3275" s="36" t="n">
        <x:v>0.5536</x:v>
      </x:c>
      <x:c r="I3275" s="22" t="n">
        <x:f>IF(G3275="","",IF(ISNUMBER(H3275),G3275,""))</x:f>
        <x:v>186714000</x:v>
      </x:c>
      <x:c r="J3275" s="22" t="n">
        <x:f>IF(I3275="","",I3275*H3275)</x:f>
        <x:v>103364870.39999999</x:v>
      </x:c>
      <x:c r="K3275" t="str">
        <x:f>IF(G3275="","MISSING OEWS",IF(ISNUMBER(H3275),"MATCHED","MISSING WHARTON"))</x:f>
        <x:v>MATCHED</x:v>
      </x:c>
    </x:row>
    <x:row r="3276">
      <x:c r="A3276" t="str">
        <x:v>52</x:v>
      </x:c>
      <x:c r="B3276" t="str">
        <x:v>Finance and Insurance</x:v>
      </x:c>
      <x:c r="C3276" t="str">
        <x:v>13-1081</x:v>
      </x:c>
      <x:c r="D3276" t="str">
        <x:v>Logisticians</x:v>
      </x:c>
      <x:c r="E3276" s="22" t="n">
        <x:v>840</x:v>
      </x:c>
      <x:c r="F3276" s="22" t="n">
        <x:v>102280</x:v>
      </x:c>
      <x:c r="G3276" s="22" t="n">
        <x:f>IF(OR(E3276="",F3276=""),"",E3276*F3276)</x:f>
        <x:v>85915200</x:v>
      </x:c>
      <x:c r="H3276" s="36" t="n">
        <x:v>0.6943</x:v>
      </x:c>
      <x:c r="I3276" s="22" t="n">
        <x:f>IF(G3276="","",IF(ISNUMBER(H3276),G3276,""))</x:f>
        <x:v>85915200</x:v>
      </x:c>
      <x:c r="J3276" s="22" t="n">
        <x:f>IF(I3276="","",I3276*H3276)</x:f>
        <x:v>59650923.36</x:v>
      </x:c>
      <x:c r="K3276" t="str">
        <x:f>IF(G3276="","MISSING OEWS",IF(ISNUMBER(H3276),"MATCHED","MISSING WHARTON"))</x:f>
        <x:v>MATCHED</x:v>
      </x:c>
    </x:row>
    <x:row r="3277">
      <x:c r="A3277" t="str">
        <x:v>52</x:v>
      </x:c>
      <x:c r="B3277" t="str">
        <x:v>Finance and Insurance</x:v>
      </x:c>
      <x:c r="C3277" t="str">
        <x:v>13-1082</x:v>
      </x:c>
      <x:c r="D3277" t="str">
        <x:v>Project Management Specialists</x:v>
      </x:c>
      <x:c r="E3277" s="22" t="n">
        <x:v>48310</x:v>
      </x:c>
      <x:c r="F3277" s="22" t="n">
        <x:v>123030</x:v>
      </x:c>
      <x:c r="G3277" s="22" t="n">
        <x:f>IF(OR(E3277="",F3277=""),"",E3277*F3277)</x:f>
        <x:v>5943579300</x:v>
      </x:c>
      <x:c r="H3277" s="36" t="n">
        <x:v>0.6375</x:v>
      </x:c>
      <x:c r="I3277" s="22" t="n">
        <x:f>IF(G3277="","",IF(ISNUMBER(H3277),G3277,""))</x:f>
        <x:v>5943579300</x:v>
      </x:c>
      <x:c r="J3277" s="22" t="n">
        <x:f>IF(I3277="","",I3277*H3277)</x:f>
        <x:v>3789031803.7499995</x:v>
      </x:c>
      <x:c r="K3277" t="str">
        <x:f>IF(G3277="","MISSING OEWS",IF(ISNUMBER(H3277),"MATCHED","MISSING WHARTON"))</x:f>
        <x:v>MATCHED</x:v>
      </x:c>
    </x:row>
    <x:row r="3278">
      <x:c r="A3278" t="str">
        <x:v>52</x:v>
      </x:c>
      <x:c r="B3278" t="str">
        <x:v>Finance and Insurance</x:v>
      </x:c>
      <x:c r="C3278" t="str">
        <x:v>13-1111</x:v>
      </x:c>
      <x:c r="D3278" t="str">
        <x:v>Management Analysts</x:v>
      </x:c>
      <x:c r="E3278" s="22" t="n">
        <x:v>121150</x:v>
      </x:c>
      <x:c r="F3278" s="22" t="n">
        <x:v>106880</x:v>
      </x:c>
      <x:c r="G3278" s="22" t="n">
        <x:f>IF(OR(E3278="",F3278=""),"",E3278*F3278)</x:f>
        <x:v>12948512000</x:v>
      </x:c>
      <x:c r="H3278" s="36" t="n">
        <x:v>0.5772999999999999</x:v>
      </x:c>
      <x:c r="I3278" s="22" t="n">
        <x:f>IF(G3278="","",IF(ISNUMBER(H3278),G3278,""))</x:f>
        <x:v>12948512000</x:v>
      </x:c>
      <x:c r="J3278" s="22" t="n">
        <x:f>IF(I3278="","",I3278*H3278)</x:f>
        <x:v>7475175977.599999</x:v>
      </x:c>
      <x:c r="K3278" t="str">
        <x:f>IF(G3278="","MISSING OEWS",IF(ISNUMBER(H3278),"MATCHED","MISSING WHARTON"))</x:f>
        <x:v>MATCHED</x:v>
      </x:c>
    </x:row>
    <x:row r="3279">
      <x:c r="A3279" t="str">
        <x:v>52</x:v>
      </x:c>
      <x:c r="B3279" t="str">
        <x:v>Finance and Insurance</x:v>
      </x:c>
      <x:c r="C3279" t="str">
        <x:v>13-1121</x:v>
      </x:c>
      <x:c r="D3279" t="str">
        <x:v>Meeting, Convention, and Event Planners</x:v>
      </x:c>
      <x:c r="E3279" s="22" t="n">
        <x:v>3330</x:v>
      </x:c>
      <x:c r="F3279" s="22" t="n">
        <x:v>99430</x:v>
      </x:c>
      <x:c r="G3279" s="22" t="n">
        <x:f>IF(OR(E3279="",F3279=""),"",E3279*F3279)</x:f>
        <x:v>331101900</x:v>
      </x:c>
      <x:c r="H3279" s="36" t="n">
        <x:v>0.4476</x:v>
      </x:c>
      <x:c r="I3279" s="22" t="n">
        <x:f>IF(G3279="","",IF(ISNUMBER(H3279),G3279,""))</x:f>
        <x:v>331101900</x:v>
      </x:c>
      <x:c r="J3279" s="22" t="n">
        <x:f>IF(I3279="","",I3279*H3279)</x:f>
        <x:v>148201210.44</x:v>
      </x:c>
      <x:c r="K3279" t="str">
        <x:f>IF(G3279="","MISSING OEWS",IF(ISNUMBER(H3279),"MATCHED","MISSING WHARTON"))</x:f>
        <x:v>MATCHED</x:v>
      </x:c>
    </x:row>
    <x:row r="3280">
      <x:c r="A3280" t="str">
        <x:v>52</x:v>
      </x:c>
      <x:c r="B3280" t="str">
        <x:v>Finance and Insurance</x:v>
      </x:c>
      <x:c r="C3280" t="str">
        <x:v>13-1131</x:v>
      </x:c>
      <x:c r="D3280" t="str">
        <x:v>Fundraisers</x:v>
      </x:c>
      <x:c r="E3280" s="22" t="n">
        <x:v>760</x:v>
      </x:c>
      <x:c r="F3280" s="22" t="n">
        <x:v>99740</x:v>
      </x:c>
      <x:c r="G3280" s="22" t="n">
        <x:f>IF(OR(E3280="",F3280=""),"",E3280*F3280)</x:f>
        <x:v>75802400</x:v>
      </x:c>
      <x:c r="H3280" s="36" t="n">
        <x:v>0.5571</x:v>
      </x:c>
      <x:c r="I3280" s="22" t="n">
        <x:f>IF(G3280="","",IF(ISNUMBER(H3280),G3280,""))</x:f>
        <x:v>75802400</x:v>
      </x:c>
      <x:c r="J3280" s="22" t="n">
        <x:f>IF(I3280="","",I3280*H3280)</x:f>
        <x:v>42229517.04000001</x:v>
      </x:c>
      <x:c r="K3280" t="str">
        <x:f>IF(G3280="","MISSING OEWS",IF(ISNUMBER(H3280),"MATCHED","MISSING WHARTON"))</x:f>
        <x:v>MATCHED</x:v>
      </x:c>
    </x:row>
    <x:row r="3281">
      <x:c r="A3281" t="str">
        <x:v>52</x:v>
      </x:c>
      <x:c r="B3281" t="str">
        <x:v>Finance and Insurance</x:v>
      </x:c>
      <x:c r="C3281" t="str">
        <x:v>13-1141</x:v>
      </x:c>
      <x:c r="D3281" t="str">
        <x:v>Compensation, Benefits, and Job Analysis Specialists</x:v>
      </x:c>
      <x:c r="E3281" s="22" t="n">
        <x:v>28680</x:v>
      </x:c>
      <x:c r="F3281" s="22" t="n">
        <x:v>84010</x:v>
      </x:c>
      <x:c r="G3281" s="22" t="n">
        <x:f>IF(OR(E3281="",F3281=""),"",E3281*F3281)</x:f>
        <x:v>2409406800</x:v>
      </x:c>
      <x:c r="H3281" s="36" t="n">
        <x:v>0.6167</x:v>
      </x:c>
      <x:c r="I3281" s="22" t="n">
        <x:f>IF(G3281="","",IF(ISNUMBER(H3281),G3281,""))</x:f>
        <x:v>2409406800</x:v>
      </x:c>
      <x:c r="J3281" s="22" t="n">
        <x:f>IF(I3281="","",I3281*H3281)</x:f>
        <x:v>1485881173.5600002</x:v>
      </x:c>
      <x:c r="K3281" t="str">
        <x:f>IF(G3281="","MISSING OEWS",IF(ISNUMBER(H3281),"MATCHED","MISSING WHARTON"))</x:f>
        <x:v>MATCHED</x:v>
      </x:c>
    </x:row>
    <x:row r="3282">
      <x:c r="A3282" t="str">
        <x:v>52</x:v>
      </x:c>
      <x:c r="B3282" t="str">
        <x:v>Finance and Insurance</x:v>
      </x:c>
      <x:c r="C3282" t="str">
        <x:v>13-1151</x:v>
      </x:c>
      <x:c r="D3282" t="str">
        <x:v>Training and Development Specialists</x:v>
      </x:c>
      <x:c r="E3282" s="22" t="n">
        <x:v>34460</x:v>
      </x:c>
      <x:c r="F3282" s="22" t="n">
        <x:v>83520</x:v>
      </x:c>
      <x:c r="G3282" s="22" t="n">
        <x:f>IF(OR(E3282="",F3282=""),"",E3282*F3282)</x:f>
        <x:v>2878099200</x:v>
      </x:c>
      <x:c r="H3282" s="36" t="n">
        <x:v>0.565</x:v>
      </x:c>
      <x:c r="I3282" s="22" t="n">
        <x:f>IF(G3282="","",IF(ISNUMBER(H3282),G3282,""))</x:f>
        <x:v>2878099200</x:v>
      </x:c>
      <x:c r="J3282" s="22" t="n">
        <x:f>IF(I3282="","",I3282*H3282)</x:f>
        <x:v>1626126047.9999998</x:v>
      </x:c>
      <x:c r="K3282" t="str">
        <x:f>IF(G3282="","MISSING OEWS",IF(ISNUMBER(H3282),"MATCHED","MISSING WHARTON"))</x:f>
        <x:v>MATCHED</x:v>
      </x:c>
    </x:row>
    <x:row r="3283">
      <x:c r="A3283" t="str">
        <x:v>52</x:v>
      </x:c>
      <x:c r="B3283" t="str">
        <x:v>Finance and Insurance</x:v>
      </x:c>
      <x:c r="C3283" t="str">
        <x:v>13-1161</x:v>
      </x:c>
      <x:c r="D3283" t="str">
        <x:v>Market Research Analysts and Marketing Specialists</x:v>
      </x:c>
      <x:c r="E3283" s="22" t="n">
        <x:v>85630</x:v>
      </x:c>
      <x:c r="F3283" s="22" t="n">
        <x:v>99420</x:v>
      </x:c>
      <x:c r="G3283" s="22" t="n">
        <x:f>IF(OR(E3283="",F3283=""),"",E3283*F3283)</x:f>
        <x:v>8513334600</x:v>
      </x:c>
      <x:c r="H3283" s="36" t="n">
        <x:v>0.7792</x:v>
      </x:c>
      <x:c r="I3283" s="22" t="n">
        <x:f>IF(G3283="","",IF(ISNUMBER(H3283),G3283,""))</x:f>
        <x:v>8513334600</x:v>
      </x:c>
      <x:c r="J3283" s="22" t="n">
        <x:f>IF(I3283="","",I3283*H3283)</x:f>
        <x:v>6633590320.32</x:v>
      </x:c>
      <x:c r="K3283" t="str">
        <x:f>IF(G3283="","MISSING OEWS",IF(ISNUMBER(H3283),"MATCHED","MISSING WHARTON"))</x:f>
        <x:v>MATCHED</x:v>
      </x:c>
    </x:row>
    <x:row r="3284">
      <x:c r="A3284" t="str">
        <x:v>52</x:v>
      </x:c>
      <x:c r="B3284" t="str">
        <x:v>Finance and Insurance</x:v>
      </x:c>
      <x:c r="C3284" t="str">
        <x:v>13-1199</x:v>
      </x:c>
      <x:c r="D3284" t="str">
        <x:v>Business Operations Specialists, All Other</x:v>
      </x:c>
      <x:c r="E3284" s="22" t="n">
        <x:v>75090</x:v>
      </x:c>
      <x:c r="F3284" s="22" t="n">
        <x:v>96440</x:v>
      </x:c>
      <x:c r="G3284" s="22" t="n">
        <x:f>IF(OR(E3284="",F3284=""),"",E3284*F3284)</x:f>
        <x:v>7241679600</x:v>
      </x:c>
      <x:c r="H3284" s="36" t="n">
        <x:v>0.6598999999999999</x:v>
      </x:c>
      <x:c r="I3284" s="22" t="n">
        <x:f>IF(G3284="","",IF(ISNUMBER(H3284),G3284,""))</x:f>
        <x:v>7241679600</x:v>
      </x:c>
      <x:c r="J3284" s="22" t="n">
        <x:f>IF(I3284="","",I3284*H3284)</x:f>
        <x:v>4778784368.04</x:v>
      </x:c>
      <x:c r="K3284" t="str">
        <x:f>IF(G3284="","MISSING OEWS",IF(ISNUMBER(H3284),"MATCHED","MISSING WHARTON"))</x:f>
        <x:v>MATCHED</x:v>
      </x:c>
    </x:row>
    <x:row r="3285">
      <x:c r="A3285" t="str">
        <x:v>52</x:v>
      </x:c>
      <x:c r="B3285" t="str">
        <x:v>Finance and Insurance</x:v>
      </x:c>
      <x:c r="C3285" t="str">
        <x:v>13-2011</x:v>
      </x:c>
      <x:c r="D3285" t="str">
        <x:v>Accountants and Auditors</x:v>
      </x:c>
      <x:c r="E3285" s="22" t="n">
        <x:v>119450</x:v>
      </x:c>
      <x:c r="F3285" s="22" t="n">
        <x:v>100150</x:v>
      </x:c>
      <x:c r="G3285" s="22" t="n">
        <x:f>IF(OR(E3285="",F3285=""),"",E3285*F3285)</x:f>
        <x:v>11962917500</x:v>
      </x:c>
      <x:c r="H3285" s="36" t="n">
        <x:v>0.795</x:v>
      </x:c>
      <x:c r="I3285" s="22" t="n">
        <x:f>IF(G3285="","",IF(ISNUMBER(H3285),G3285,""))</x:f>
        <x:v>11962917500</x:v>
      </x:c>
      <x:c r="J3285" s="22" t="n">
        <x:f>IF(I3285="","",I3285*H3285)</x:f>
        <x:v>9510519412.5</x:v>
      </x:c>
      <x:c r="K3285" t="str">
        <x:f>IF(G3285="","MISSING OEWS",IF(ISNUMBER(H3285),"MATCHED","MISSING WHARTON"))</x:f>
        <x:v>MATCHED</x:v>
      </x:c>
    </x:row>
    <x:row r="3286">
      <x:c r="A3286" t="str">
        <x:v>52</x:v>
      </x:c>
      <x:c r="B3286" t="str">
        <x:v>Finance and Insurance</x:v>
      </x:c>
      <x:c r="C3286" t="str">
        <x:v>13-2020</x:v>
      </x:c>
      <x:c r="D3286" t="str">
        <x:v>Property Appraisers and Assessors</x:v>
      </x:c>
      <x:c r="E3286" s="22" t="n">
        <x:v>6160</x:v>
      </x:c>
      <x:c r="F3286" s="22" t="n">
        <x:v>93870</x:v>
      </x:c>
      <x:c r="G3286" s="22" t="n">
        <x:f>IF(OR(E3286="",F3286=""),"",E3286*F3286)</x:f>
        <x:v>578239200</x:v>
      </x:c>
      <x:c r="H3286" s="36" t="n">
        <x:v>0.6102000000000001</x:v>
      </x:c>
      <x:c r="I3286" s="22" t="n">
        <x:f>IF(G3286="","",IF(ISNUMBER(H3286),G3286,""))</x:f>
        <x:v>578239200</x:v>
      </x:c>
      <x:c r="J3286" s="22" t="n">
        <x:f>IF(I3286="","",I3286*H3286)</x:f>
        <x:v>352841559.84000003</x:v>
      </x:c>
      <x:c r="K3286" t="str">
        <x:f>IF(G3286="","MISSING OEWS",IF(ISNUMBER(H3286),"MATCHED","MISSING WHARTON"))</x:f>
        <x:v>MATCHED</x:v>
      </x:c>
    </x:row>
    <x:row r="3287">
      <x:c r="A3287" t="str">
        <x:v>52</x:v>
      </x:c>
      <x:c r="B3287" t="str">
        <x:v>Finance and Insurance</x:v>
      </x:c>
      <x:c r="C3287" t="str">
        <x:v>13-2031</x:v>
      </x:c>
      <x:c r="D3287" t="str">
        <x:v>Budget Analysts</x:v>
      </x:c>
      <x:c r="E3287" s="22" t="n">
        <x:v>1100</x:v>
      </x:c>
      <x:c r="F3287" s="22" t="n">
        <x:v>98570</x:v>
      </x:c>
      <x:c r="G3287" s="22" t="n">
        <x:f>IF(OR(E3287="",F3287=""),"",E3287*F3287)</x:f>
        <x:v>108427000</x:v>
      </x:c>
      <x:c r="H3287" s="36" t="n">
        <x:v>0.8</x:v>
      </x:c>
      <x:c r="I3287" s="22" t="n">
        <x:f>IF(G3287="","",IF(ISNUMBER(H3287),G3287,""))</x:f>
        <x:v>108427000</x:v>
      </x:c>
      <x:c r="J3287" s="22" t="n">
        <x:f>IF(I3287="","",I3287*H3287)</x:f>
        <x:v>86741600</x:v>
      </x:c>
      <x:c r="K3287" t="str">
        <x:f>IF(G3287="","MISSING OEWS",IF(ISNUMBER(H3287),"MATCHED","MISSING WHARTON"))</x:f>
        <x:v>MATCHED</x:v>
      </x:c>
    </x:row>
    <x:row r="3288">
      <x:c r="A3288" t="str">
        <x:v>52</x:v>
      </x:c>
      <x:c r="B3288" t="str">
        <x:v>Finance and Insurance</x:v>
      </x:c>
      <x:c r="C3288" t="str">
        <x:v>13-2041</x:v>
      </x:c>
      <x:c r="D3288" t="str">
        <x:v>Credit Analysts</x:v>
      </x:c>
      <x:c r="E3288" s="22" t="n">
        <x:v>46320</x:v>
      </x:c>
      <x:c r="F3288" s="22" t="n">
        <x:v>104740</x:v>
      </x:c>
      <x:c r="G3288" s="22" t="n">
        <x:f>IF(OR(E3288="",F3288=""),"",E3288*F3288)</x:f>
        <x:v>4851556800</x:v>
      </x:c>
      <x:c r="H3288" s="36" t="n">
        <x:v>0.8181999999999999</x:v>
      </x:c>
      <x:c r="I3288" s="22" t="n">
        <x:f>IF(G3288="","",IF(ISNUMBER(H3288),G3288,""))</x:f>
        <x:v>4851556800</x:v>
      </x:c>
      <x:c r="J3288" s="22" t="n">
        <x:f>IF(I3288="","",I3288*H3288)</x:f>
        <x:v>3969543773.7599998</x:v>
      </x:c>
      <x:c r="K3288" t="str">
        <x:f>IF(G3288="","MISSING OEWS",IF(ISNUMBER(H3288),"MATCHED","MISSING WHARTON"))</x:f>
        <x:v>MATCHED</x:v>
      </x:c>
    </x:row>
    <x:row r="3289">
      <x:c r="A3289" t="str">
        <x:v>52</x:v>
      </x:c>
      <x:c r="B3289" t="str">
        <x:v>Finance and Insurance</x:v>
      </x:c>
      <x:c r="C3289" t="str">
        <x:v>13-2051</x:v>
      </x:c>
      <x:c r="D3289" t="str">
        <x:v>Financial and Investment Analysts</x:v>
      </x:c>
      <x:c r="E3289" s="22" t="n">
        <x:v>155230</x:v>
      </x:c>
      <x:c r="F3289" s="22" t="n">
        <x:v>127900</x:v>
      </x:c>
      <x:c r="G3289" s="22" t="n">
        <x:f>IF(OR(E3289="",F3289=""),"",E3289*F3289)</x:f>
        <x:v>19853917000</x:v>
      </x:c>
      <x:c r="H3289" s="36" t="n">
        <x:v>0.6904</x:v>
      </x:c>
      <x:c r="I3289" s="22" t="n">
        <x:f>IF(G3289="","",IF(ISNUMBER(H3289),G3289,""))</x:f>
        <x:v>19853917000</x:v>
      </x:c>
      <x:c r="J3289" s="22" t="n">
        <x:f>IF(I3289="","",I3289*H3289)</x:f>
        <x:v>13707144296.800001</x:v>
      </x:c>
      <x:c r="K3289" t="str">
        <x:f>IF(G3289="","MISSING OEWS",IF(ISNUMBER(H3289),"MATCHED","MISSING WHARTON"))</x:f>
        <x:v>MATCHED</x:v>
      </x:c>
    </x:row>
    <x:row r="3290">
      <x:c r="A3290" t="str">
        <x:v>52</x:v>
      </x:c>
      <x:c r="B3290" t="str">
        <x:v>Finance and Insurance</x:v>
      </x:c>
      <x:c r="C3290" t="str">
        <x:v>13-2052</x:v>
      </x:c>
      <x:c r="D3290" t="str">
        <x:v>Personal Financial Advisors</x:v>
      </x:c>
      <x:c r="E3290" s="22" t="n">
        <x:v>248380</x:v>
      </x:c>
      <x:c r="F3290" s="22" t="n">
        <x:v>160210</x:v>
      </x:c>
      <x:c r="G3290" s="22" t="n">
        <x:f>IF(OR(E3290="",F3290=""),"",E3290*F3290)</x:f>
        <x:v>39792959800</x:v>
      </x:c>
      <x:c r="H3290" s="36" t="n">
        <x:v>0.6857</x:v>
      </x:c>
      <x:c r="I3290" s="22" t="n">
        <x:f>IF(G3290="","",IF(ISNUMBER(H3290),G3290,""))</x:f>
        <x:v>39792959800</x:v>
      </x:c>
      <x:c r="J3290" s="22" t="n">
        <x:f>IF(I3290="","",I3290*H3290)</x:f>
        <x:v>27286032534.86</x:v>
      </x:c>
      <x:c r="K3290" t="str">
        <x:f>IF(G3290="","MISSING OEWS",IF(ISNUMBER(H3290),"MATCHED","MISSING WHARTON"))</x:f>
        <x:v>MATCHED</x:v>
      </x:c>
    </x:row>
    <x:row r="3291">
      <x:c r="A3291" t="str">
        <x:v>52</x:v>
      </x:c>
      <x:c r="B3291" t="str">
        <x:v>Finance and Insurance</x:v>
      </x:c>
      <x:c r="C3291" t="str">
        <x:v>13-2053</x:v>
      </x:c>
      <x:c r="D3291" t="str">
        <x:v>Insurance Underwriters</x:v>
      </x:c>
      <x:c r="E3291" s="22" t="n">
        <x:v>99060</x:v>
      </x:c>
      <x:c r="F3291" s="22" t="n">
        <x:v>94180</x:v>
      </x:c>
      <x:c r="G3291" s="22" t="n">
        <x:f>IF(OR(E3291="",F3291=""),"",E3291*F3291)</x:f>
        <x:v>9329470800</x:v>
      </x:c>
      <x:c r="H3291" s="36" t="n">
        <x:v>0.95</x:v>
      </x:c>
      <x:c r="I3291" s="22" t="n">
        <x:f>IF(G3291="","",IF(ISNUMBER(H3291),G3291,""))</x:f>
        <x:v>9329470800</x:v>
      </x:c>
      <x:c r="J3291" s="22" t="n">
        <x:f>IF(I3291="","",I3291*H3291)</x:f>
        <x:v>8862997260</x:v>
      </x:c>
      <x:c r="K3291" t="str">
        <x:f>IF(G3291="","MISSING OEWS",IF(ISNUMBER(H3291),"MATCHED","MISSING WHARTON"))</x:f>
        <x:v>MATCHED</x:v>
      </x:c>
    </x:row>
    <x:row r="3292">
      <x:c r="A3292" t="str">
        <x:v>52</x:v>
      </x:c>
      <x:c r="B3292" t="str">
        <x:v>Finance and Insurance</x:v>
      </x:c>
      <x:c r="C3292" t="str">
        <x:v>13-2054</x:v>
      </x:c>
      <x:c r="D3292" t="str">
        <x:v>Financial Risk Specialists</x:v>
      </x:c>
      <x:c r="E3292" s="22" t="n">
        <x:v>41000</x:v>
      </x:c>
      <x:c r="F3292" s="22" t="n">
        <x:v>129360</x:v>
      </x:c>
      <x:c r="G3292" s="22" t="n">
        <x:f>IF(OR(E3292="",F3292=""),"",E3292*F3292)</x:f>
        <x:v>5303760000</x:v>
      </x:c>
      <x:c r="H3292" s="36" t="n">
        <x:v>0.7767000000000001</x:v>
      </x:c>
      <x:c r="I3292" s="22" t="n">
        <x:f>IF(G3292="","",IF(ISNUMBER(H3292),G3292,""))</x:f>
        <x:v>5303760000</x:v>
      </x:c>
      <x:c r="J3292" s="22" t="n">
        <x:f>IF(I3292="","",I3292*H3292)</x:f>
        <x:v>4119430392.0000005</x:v>
      </x:c>
      <x:c r="K3292" t="str">
        <x:f>IF(G3292="","MISSING OEWS",IF(ISNUMBER(H3292),"MATCHED","MISSING WHARTON"))</x:f>
        <x:v>MATCHED</x:v>
      </x:c>
    </x:row>
    <x:row r="3293">
      <x:c r="A3293" t="str">
        <x:v>52</x:v>
      </x:c>
      <x:c r="B3293" t="str">
        <x:v>Finance and Insurance</x:v>
      </x:c>
      <x:c r="C3293" t="str">
        <x:v>13-2061</x:v>
      </x:c>
      <x:c r="D3293" t="str">
        <x:v>Financial Examiners</x:v>
      </x:c>
      <x:c r="E3293" s="22" t="n">
        <x:v>46150</x:v>
      </x:c>
      <x:c r="F3293" s="22" t="n">
        <x:v>103560</x:v>
      </x:c>
      <x:c r="G3293" s="22" t="n">
        <x:f>IF(OR(E3293="",F3293=""),"",E3293*F3293)</x:f>
        <x:v>4779294000</x:v>
      </x:c>
      <x:c r="H3293" s="36" t="n">
        <x:v>0.5647</x:v>
      </x:c>
      <x:c r="I3293" s="22" t="n">
        <x:f>IF(G3293="","",IF(ISNUMBER(H3293),G3293,""))</x:f>
        <x:v>4779294000</x:v>
      </x:c>
      <x:c r="J3293" s="22" t="n">
        <x:f>IF(I3293="","",I3293*H3293)</x:f>
        <x:v>2698867321.7999997</x:v>
      </x:c>
      <x:c r="K3293" t="str">
        <x:f>IF(G3293="","MISSING OEWS",IF(ISNUMBER(H3293),"MATCHED","MISSING WHARTON"))</x:f>
        <x:v>MATCHED</x:v>
      </x:c>
    </x:row>
    <x:row r="3294">
      <x:c r="A3294" t="str">
        <x:v>52</x:v>
      </x:c>
      <x:c r="B3294" t="str">
        <x:v>Finance and Insurance</x:v>
      </x:c>
      <x:c r="C3294" t="str">
        <x:v>13-2071</x:v>
      </x:c>
      <x:c r="D3294" t="str">
        <x:v>Credit Counselors</x:v>
      </x:c>
      <x:c r="E3294" s="22" t="n">
        <x:v>3660</x:v>
      </x:c>
      <x:c r="F3294" s="22" t="n">
        <x:v>59690</x:v>
      </x:c>
      <x:c r="G3294" s="22" t="n">
        <x:f>IF(OR(E3294="",F3294=""),"",E3294*F3294)</x:f>
        <x:v>218465400</x:v>
      </x:c>
      <x:c r="H3294" s="36" t="n">
        <x:v>0.7587</x:v>
      </x:c>
      <x:c r="I3294" s="22" t="n">
        <x:f>IF(G3294="","",IF(ISNUMBER(H3294),G3294,""))</x:f>
        <x:v>218465400</x:v>
      </x:c>
      <x:c r="J3294" s="22" t="n">
        <x:f>IF(I3294="","",I3294*H3294)</x:f>
        <x:v>165749698.98000002</x:v>
      </x:c>
      <x:c r="K3294" t="str">
        <x:f>IF(G3294="","MISSING OEWS",IF(ISNUMBER(H3294),"MATCHED","MISSING WHARTON"))</x:f>
        <x:v>MATCHED</x:v>
      </x:c>
    </x:row>
    <x:row r="3295">
      <x:c r="A3295" t="str">
        <x:v>52</x:v>
      </x:c>
      <x:c r="B3295" t="str">
        <x:v>Finance and Insurance</x:v>
      </x:c>
      <x:c r="C3295" t="str">
        <x:v>13-2072</x:v>
      </x:c>
      <x:c r="D3295" t="str">
        <x:v>Loan Officers</x:v>
      </x:c>
      <x:c r="E3295" s="22" t="n">
        <x:v>230620</x:v>
      </x:c>
      <x:c r="F3295" s="22" t="n">
        <x:v>86390</x:v>
      </x:c>
      <x:c r="G3295" s="22" t="n">
        <x:f>IF(OR(E3295="",F3295=""),"",E3295*F3295)</x:f>
        <x:v>19923261800</x:v>
      </x:c>
      <x:c r="H3295" s="36" t="n">
        <x:v>0.805</x:v>
      </x:c>
      <x:c r="I3295" s="22" t="n">
        <x:f>IF(G3295="","",IF(ISNUMBER(H3295),G3295,""))</x:f>
        <x:v>19923261800</x:v>
      </x:c>
      <x:c r="J3295" s="22" t="n">
        <x:f>IF(I3295="","",I3295*H3295)</x:f>
        <x:v>16038225749.000002</x:v>
      </x:c>
      <x:c r="K3295" t="str">
        <x:f>IF(G3295="","MISSING OEWS",IF(ISNUMBER(H3295),"MATCHED","MISSING WHARTON"))</x:f>
        <x:v>MATCHED</x:v>
      </x:c>
    </x:row>
    <x:row r="3296">
      <x:c r="A3296" t="str">
        <x:v>52</x:v>
      </x:c>
      <x:c r="B3296" t="str">
        <x:v>Finance and Insurance</x:v>
      </x:c>
      <x:c r="C3296" t="str">
        <x:v>13-2082</x:v>
      </x:c>
      <x:c r="D3296" t="str">
        <x:v>Tax Preparers</x:v>
      </x:c>
      <x:c r="E3296" s="22" t="n">
        <x:v>550</x:v>
      </x:c>
      <x:c r="F3296" s="22" t="n">
        <x:v>80660</x:v>
      </x:c>
      <x:c r="G3296" s="22" t="n">
        <x:f>IF(OR(E3296="",F3296=""),"",E3296*F3296)</x:f>
        <x:v>44363000</x:v>
      </x:c>
      <x:c r="H3296" s="36" t="n">
        <x:v>0.9083</x:v>
      </x:c>
      <x:c r="I3296" s="22" t="n">
        <x:f>IF(G3296="","",IF(ISNUMBER(H3296),G3296,""))</x:f>
        <x:v>44363000</x:v>
      </x:c>
      <x:c r="J3296" s="22" t="n">
        <x:f>IF(I3296="","",I3296*H3296)</x:f>
        <x:v>40294912.9</x:v>
      </x:c>
      <x:c r="K3296" t="str">
        <x:f>IF(G3296="","MISSING OEWS",IF(ISNUMBER(H3296),"MATCHED","MISSING WHARTON"))</x:f>
        <x:v>MATCHED</x:v>
      </x:c>
    </x:row>
    <x:row r="3297">
      <x:c r="A3297" t="str">
        <x:v>52</x:v>
      </x:c>
      <x:c r="B3297" t="str">
        <x:v>Finance and Insurance</x:v>
      </x:c>
      <x:c r="C3297" t="str">
        <x:v>13-2099</x:v>
      </x:c>
      <x:c r="D3297" t="str">
        <x:v>Financial Specialists, All Other</x:v>
      </x:c>
      <x:c r="E3297" s="22" t="n">
        <x:v>44600</x:v>
      </x:c>
      <x:c r="F3297" s="22" t="n">
        <x:v>98110</x:v>
      </x:c>
      <x:c r="G3297" s="22" t="n">
        <x:f>IF(OR(E3297="",F3297=""),"",E3297*F3297)</x:f>
        <x:v>4375706000</x:v>
      </x:c>
      <x:c r="H3297" s="36" t="n">
        <x:v>0.6192</x:v>
      </x:c>
      <x:c r="I3297" s="22" t="n">
        <x:f>IF(G3297="","",IF(ISNUMBER(H3297),G3297,""))</x:f>
        <x:v>4375706000</x:v>
      </x:c>
      <x:c r="J3297" s="22" t="n">
        <x:f>IF(I3297="","",I3297*H3297)</x:f>
        <x:v>2709437155.2</x:v>
      </x:c>
      <x:c r="K3297" t="str">
        <x:f>IF(G3297="","MISSING OEWS",IF(ISNUMBER(H3297),"MATCHED","MISSING WHARTON"))</x:f>
        <x:v>MATCHED</x:v>
      </x:c>
    </x:row>
    <x:row r="3298">
      <x:c r="A3298" t="str">
        <x:v>52</x:v>
      </x:c>
      <x:c r="B3298" t="str">
        <x:v>Finance and Insurance</x:v>
      </x:c>
      <x:c r="C3298" t="str">
        <x:v>15-1211</x:v>
      </x:c>
      <x:c r="D3298" t="str">
        <x:v>Computer Systems Analysts</x:v>
      </x:c>
      <x:c r="E3298" s="22" t="n">
        <x:v>64570</x:v>
      </x:c>
      <x:c r="F3298" s="22" t="n">
        <x:v>114770</x:v>
      </x:c>
      <x:c r="G3298" s="22" t="n">
        <x:f>IF(OR(E3298="",F3298=""),"",E3298*F3298)</x:f>
        <x:v>7410698900</x:v>
      </x:c>
      <x:c r="H3298" s="36" t="n">
        <x:v>0.6388</x:v>
      </x:c>
      <x:c r="I3298" s="22" t="n">
        <x:f>IF(G3298="","",IF(ISNUMBER(H3298),G3298,""))</x:f>
        <x:v>7410698900</x:v>
      </x:c>
      <x:c r="J3298" s="22" t="n">
        <x:f>IF(I3298="","",I3298*H3298)</x:f>
        <x:v>4733954457.320001</x:v>
      </x:c>
      <x:c r="K3298" t="str">
        <x:f>IF(G3298="","MISSING OEWS",IF(ISNUMBER(H3298),"MATCHED","MISSING WHARTON"))</x:f>
        <x:v>MATCHED</x:v>
      </x:c>
    </x:row>
    <x:row r="3299">
      <x:c r="A3299" t="str">
        <x:v>52</x:v>
      </x:c>
      <x:c r="B3299" t="str">
        <x:v>Finance and Insurance</x:v>
      </x:c>
      <x:c r="C3299" t="str">
        <x:v>15-1212</x:v>
      </x:c>
      <x:c r="D3299" t="str">
        <x:v>Information Security Analysts</x:v>
      </x:c>
      <x:c r="E3299" s="22" t="n">
        <x:v>29580</x:v>
      </x:c>
      <x:c r="F3299" s="22" t="n">
        <x:v>133760</x:v>
      </x:c>
      <x:c r="G3299" s="22" t="n">
        <x:f>IF(OR(E3299="",F3299=""),"",E3299*F3299)</x:f>
        <x:v>3956620800</x:v>
      </x:c>
      <x:c r="H3299" s="36" t="n">
        <x:v>0.6292</x:v>
      </x:c>
      <x:c r="I3299" s="22" t="n">
        <x:f>IF(G3299="","",IF(ISNUMBER(H3299),G3299,""))</x:f>
        <x:v>3956620800</x:v>
      </x:c>
      <x:c r="J3299" s="22" t="n">
        <x:f>IF(I3299="","",I3299*H3299)</x:f>
        <x:v>2489505807.36</x:v>
      </x:c>
      <x:c r="K3299" t="str">
        <x:f>IF(G3299="","MISSING OEWS",IF(ISNUMBER(H3299),"MATCHED","MISSING WHARTON"))</x:f>
        <x:v>MATCHED</x:v>
      </x:c>
    </x:row>
    <x:row r="3300">
      <x:c r="A3300" t="str">
        <x:v>52</x:v>
      </x:c>
      <x:c r="B3300" t="str">
        <x:v>Finance and Insurance</x:v>
      </x:c>
      <x:c r="C3300" t="str">
        <x:v>15-1221</x:v>
      </x:c>
      <x:c r="D3300" t="str">
        <x:v>Computer and Information Research Scientists</x:v>
      </x:c>
      <x:c r="E3300" s="22" t="n">
        <x:v>160</x:v>
      </x:c>
      <x:c r="F3300" s="22" t="n">
        <x:v>175640</x:v>
      </x:c>
      <x:c r="G3300" s="22" t="n">
        <x:f>IF(OR(E3300="",F3300=""),"",E3300*F3300)</x:f>
        <x:v>28102400</x:v>
      </x:c>
      <x:c r="H3300" s="36" t="n">
        <x:v>0.39</x:v>
      </x:c>
      <x:c r="I3300" s="22" t="n">
        <x:f>IF(G3300="","",IF(ISNUMBER(H3300),G3300,""))</x:f>
        <x:v>28102400</x:v>
      </x:c>
      <x:c r="J3300" s="22" t="n">
        <x:f>IF(I3300="","",I3300*H3300)</x:f>
        <x:v>10959936</x:v>
      </x:c>
      <x:c r="K3300" t="str">
        <x:f>IF(G3300="","MISSING OEWS",IF(ISNUMBER(H3300),"MATCHED","MISSING WHARTON"))</x:f>
        <x:v>MATCHED</x:v>
      </x:c>
    </x:row>
    <x:row r="3301">
      <x:c r="A3301" t="str">
        <x:v>52</x:v>
      </x:c>
      <x:c r="B3301" t="str">
        <x:v>Finance and Insurance</x:v>
      </x:c>
      <x:c r="C3301" t="str">
        <x:v>15-1231</x:v>
      </x:c>
      <x:c r="D3301" t="str">
        <x:v>Computer Network Support Specialists</x:v>
      </x:c>
      <x:c r="E3301" s="22" t="n">
        <x:v>8060</x:v>
      </x:c>
      <x:c r="F3301" s="22" t="n">
        <x:v>90660</x:v>
      </x:c>
      <x:c r="G3301" s="22" t="n">
        <x:f>IF(OR(E3301="",F3301=""),"",E3301*F3301)</x:f>
        <x:v>730719600</x:v>
      </x:c>
      <x:c r="H3301" s="36" t="n">
        <x:v>0.7095999999999999</x:v>
      </x:c>
      <x:c r="I3301" s="22" t="n">
        <x:f>IF(G3301="","",IF(ISNUMBER(H3301),G3301,""))</x:f>
        <x:v>730719600</x:v>
      </x:c>
      <x:c r="J3301" s="22" t="n">
        <x:f>IF(I3301="","",I3301*H3301)</x:f>
        <x:v>518518628.1599999</x:v>
      </x:c>
      <x:c r="K3301" t="str">
        <x:f>IF(G3301="","MISSING OEWS",IF(ISNUMBER(H3301),"MATCHED","MISSING WHARTON"))</x:f>
        <x:v>MATCHED</x:v>
      </x:c>
    </x:row>
    <x:row r="3302">
      <x:c r="A3302" t="str">
        <x:v>52</x:v>
      </x:c>
      <x:c r="B3302" t="str">
        <x:v>Finance and Insurance</x:v>
      </x:c>
      <x:c r="C3302" t="str">
        <x:v>15-1232</x:v>
      </x:c>
      <x:c r="D3302" t="str">
        <x:v>Computer User Support Specialists</x:v>
      </x:c>
      <x:c r="E3302" s="22" t="n">
        <x:v>39670</x:v>
      </x:c>
      <x:c r="F3302" s="22" t="n">
        <x:v>70420</x:v>
      </x:c>
      <x:c r="G3302" s="22" t="n">
        <x:f>IF(OR(E3302="",F3302=""),"",E3302*F3302)</x:f>
        <x:v>2793561400</x:v>
      </x:c>
      <x:c r="H3302" s="36" t="n">
        <x:v>0.6062</x:v>
      </x:c>
      <x:c r="I3302" s="22" t="n">
        <x:f>IF(G3302="","",IF(ISNUMBER(H3302),G3302,""))</x:f>
        <x:v>2793561400</x:v>
      </x:c>
      <x:c r="J3302" s="22" t="n">
        <x:f>IF(I3302="","",I3302*H3302)</x:f>
        <x:v>1693456920.6799998</x:v>
      </x:c>
      <x:c r="K3302" t="str">
        <x:f>IF(G3302="","MISSING OEWS",IF(ISNUMBER(H3302),"MATCHED","MISSING WHARTON"))</x:f>
        <x:v>MATCHED</x:v>
      </x:c>
    </x:row>
    <x:row r="3303">
      <x:c r="A3303" t="str">
        <x:v>52</x:v>
      </x:c>
      <x:c r="B3303" t="str">
        <x:v>Finance and Insurance</x:v>
      </x:c>
      <x:c r="C3303" t="str">
        <x:v>15-1241</x:v>
      </x:c>
      <x:c r="D3303" t="str">
        <x:v>Computer Network Architects</x:v>
      </x:c>
      <x:c r="E3303" s="22" t="n">
        <x:v>18840</x:v>
      </x:c>
      <x:c r="F3303" s="22" t="n">
        <x:v>147490</x:v>
      </x:c>
      <x:c r="G3303" s="22" t="n">
        <x:f>IF(OR(E3303="",F3303=""),"",E3303*F3303)</x:f>
        <x:v>2778711600</x:v>
      </x:c>
      <x:c r="H3303" s="36" t="n">
        <x:v>0.6278</x:v>
      </x:c>
      <x:c r="I3303" s="22" t="n">
        <x:f>IF(G3303="","",IF(ISNUMBER(H3303),G3303,""))</x:f>
        <x:v>2778711600</x:v>
      </x:c>
      <x:c r="J3303" s="22" t="n">
        <x:f>IF(I3303="","",I3303*H3303)</x:f>
        <x:v>1744475142.48</x:v>
      </x:c>
      <x:c r="K3303" t="str">
        <x:f>IF(G3303="","MISSING OEWS",IF(ISNUMBER(H3303),"MATCHED","MISSING WHARTON"))</x:f>
        <x:v>MATCHED</x:v>
      </x:c>
    </x:row>
    <x:row r="3304">
      <x:c r="A3304" t="str">
        <x:v>52</x:v>
      </x:c>
      <x:c r="B3304" t="str">
        <x:v>Finance and Insurance</x:v>
      </x:c>
      <x:c r="C3304" t="str">
        <x:v>15-1242</x:v>
      </x:c>
      <x:c r="D3304" t="str">
        <x:v>Database Administrators</x:v>
      </x:c>
      <x:c r="E3304" s="22" t="n">
        <x:v>8060</x:v>
      </x:c>
      <x:c r="F3304" s="22" t="n">
        <x:v>120100</x:v>
      </x:c>
      <x:c r="G3304" s="22" t="n">
        <x:f>IF(OR(E3304="",F3304=""),"",E3304*F3304)</x:f>
        <x:v>968006000</x:v>
      </x:c>
      <x:c r="H3304" s="36" t="n">
        <x:v>0.8389</x:v>
      </x:c>
      <x:c r="I3304" s="22" t="n">
        <x:f>IF(G3304="","",IF(ISNUMBER(H3304),G3304,""))</x:f>
        <x:v>968006000</x:v>
      </x:c>
      <x:c r="J3304" s="22" t="n">
        <x:f>IF(I3304="","",I3304*H3304)</x:f>
        <x:v>812060233.4</x:v>
      </x:c>
      <x:c r="K3304" t="str">
        <x:f>IF(G3304="","MISSING OEWS",IF(ISNUMBER(H3304),"MATCHED","MISSING WHARTON"))</x:f>
        <x:v>MATCHED</x:v>
      </x:c>
    </x:row>
    <x:row r="3305">
      <x:c r="A3305" t="str">
        <x:v>52</x:v>
      </x:c>
      <x:c r="B3305" t="str">
        <x:v>Finance and Insurance</x:v>
      </x:c>
      <x:c r="C3305" t="str">
        <x:v>15-1243</x:v>
      </x:c>
      <x:c r="D3305" t="str">
        <x:v>Database Architects</x:v>
      </x:c>
      <x:c r="E3305" s="22" t="n">
        <x:v>9370</x:v>
      </x:c>
      <x:c r="F3305" s="22" t="n">
        <x:v>149370</x:v>
      </x:c>
      <x:c r="G3305" s="22" t="n">
        <x:f>IF(OR(E3305="",F3305=""),"",E3305*F3305)</x:f>
        <x:v>1399596900</x:v>
      </x:c>
      <x:c r="H3305" s="36" t="n">
        <x:v>0.8502</x:v>
      </x:c>
      <x:c r="I3305" s="22" t="n">
        <x:f>IF(G3305="","",IF(ISNUMBER(H3305),G3305,""))</x:f>
        <x:v>1399596900</x:v>
      </x:c>
      <x:c r="J3305" s="22" t="n">
        <x:f>IF(I3305="","",I3305*H3305)</x:f>
        <x:v>1189937284.3799999</x:v>
      </x:c>
      <x:c r="K3305" t="str">
        <x:f>IF(G3305="","MISSING OEWS",IF(ISNUMBER(H3305),"MATCHED","MISSING WHARTON"))</x:f>
        <x:v>MATCHED</x:v>
      </x:c>
    </x:row>
    <x:row r="3306">
      <x:c r="A3306" t="str">
        <x:v>52</x:v>
      </x:c>
      <x:c r="B3306" t="str">
        <x:v>Finance and Insurance</x:v>
      </x:c>
      <x:c r="C3306" t="str">
        <x:v>15-1244</x:v>
      </x:c>
      <x:c r="D3306" t="str">
        <x:v>Network and Computer Systems Administrators</x:v>
      </x:c>
      <x:c r="E3306" s="22" t="n">
        <x:v>26540</x:v>
      </x:c>
      <x:c r="F3306" s="22" t="n">
        <x:v>107840</x:v>
      </x:c>
      <x:c r="G3306" s="22" t="n">
        <x:f>IF(OR(E3306="",F3306=""),"",E3306*F3306)</x:f>
        <x:v>2862073600</x:v>
      </x:c>
      <x:c r="H3306" s="36" t="n">
        <x:v>0.695</x:v>
      </x:c>
      <x:c r="I3306" s="22" t="n">
        <x:f>IF(G3306="","",IF(ISNUMBER(H3306),G3306,""))</x:f>
        <x:v>2862073600</x:v>
      </x:c>
      <x:c r="J3306" s="22" t="n">
        <x:f>IF(I3306="","",I3306*H3306)</x:f>
        <x:v>1989141151.9999998</x:v>
      </x:c>
      <x:c r="K3306" t="str">
        <x:f>IF(G3306="","MISSING OEWS",IF(ISNUMBER(H3306),"MATCHED","MISSING WHARTON"))</x:f>
        <x:v>MATCHED</x:v>
      </x:c>
    </x:row>
    <x:row r="3307">
      <x:c r="A3307" t="str">
        <x:v>52</x:v>
      </x:c>
      <x:c r="B3307" t="str">
        <x:v>Finance and Insurance</x:v>
      </x:c>
      <x:c r="C3307" t="str">
        <x:v>15-1251</x:v>
      </x:c>
      <x:c r="D3307" t="str">
        <x:v>Computer Programmers</x:v>
      </x:c>
      <x:c r="E3307" s="22" t="n">
        <x:v>5010</x:v>
      </x:c>
      <x:c r="F3307" s="22" t="n">
        <x:v>115460</x:v>
      </x:c>
      <x:c r="G3307" s="22" t="n">
        <x:f>IF(OR(E3307="",F3307=""),"",E3307*F3307)</x:f>
        <x:v>578454600</x:v>
      </x:c>
      <x:c r="H3307" s="36" t="n">
        <x:v>0.6823999999999999</x:v>
      </x:c>
      <x:c r="I3307" s="22" t="n">
        <x:f>IF(G3307="","",IF(ISNUMBER(H3307),G3307,""))</x:f>
        <x:v>578454600</x:v>
      </x:c>
      <x:c r="J3307" s="22" t="n">
        <x:f>IF(I3307="","",I3307*H3307)</x:f>
        <x:v>394737419.03999996</x:v>
      </x:c>
      <x:c r="K3307" t="str">
        <x:f>IF(G3307="","MISSING OEWS",IF(ISNUMBER(H3307),"MATCHED","MISSING WHARTON"))</x:f>
        <x:v>MATCHED</x:v>
      </x:c>
    </x:row>
    <x:row r="3308">
      <x:c r="A3308" t="str">
        <x:v>52</x:v>
      </x:c>
      <x:c r="B3308" t="str">
        <x:v>Finance and Insurance</x:v>
      </x:c>
      <x:c r="C3308" t="str">
        <x:v>15-1252</x:v>
      </x:c>
      <x:c r="D3308" t="str">
        <x:v>Software Developers</x:v>
      </x:c>
      <x:c r="E3308" s="22" t="n">
        <x:v>167990</x:v>
      </x:c>
      <x:c r="F3308" s="22" t="n">
        <x:v>145230</x:v>
      </x:c>
      <x:c r="G3308" s="22" t="n">
        <x:f>IF(OR(E3308="",F3308=""),"",E3308*F3308)</x:f>
        <x:v>24397187700</x:v>
      </x:c>
      <x:c r="H3308" s="36" t="n">
        <x:v>0.5211</x:v>
      </x:c>
      <x:c r="I3308" s="22" t="n">
        <x:f>IF(G3308="","",IF(ISNUMBER(H3308),G3308,""))</x:f>
        <x:v>24397187700</x:v>
      </x:c>
      <x:c r="J3308" s="22" t="n">
        <x:f>IF(I3308="","",I3308*H3308)</x:f>
        <x:v>12713374510.47</x:v>
      </x:c>
      <x:c r="K3308" t="str">
        <x:f>IF(G3308="","MISSING OEWS",IF(ISNUMBER(H3308),"MATCHED","MISSING WHARTON"))</x:f>
        <x:v>MATCHED</x:v>
      </x:c>
    </x:row>
    <x:row r="3309">
      <x:c r="A3309" t="str">
        <x:v>52</x:v>
      </x:c>
      <x:c r="B3309" t="str">
        <x:v>Finance and Insurance</x:v>
      </x:c>
      <x:c r="C3309" t="str">
        <x:v>15-1253</x:v>
      </x:c>
      <x:c r="D3309" t="str">
        <x:v>Software Quality Assurance Analysts and Testers</x:v>
      </x:c>
      <x:c r="E3309" s="22" t="n">
        <x:v>22240</x:v>
      </x:c>
      <x:c r="F3309" s="22" t="n">
        <x:v>109330</x:v>
      </x:c>
      <x:c r="G3309" s="22" t="n">
        <x:f>IF(OR(E3309="",F3309=""),"",E3309*F3309)</x:f>
        <x:v>2431499200</x:v>
      </x:c>
      <x:c r="H3309" s="36" t="n">
        <x:v>0.8117</x:v>
      </x:c>
      <x:c r="I3309" s="22" t="n">
        <x:f>IF(G3309="","",IF(ISNUMBER(H3309),G3309,""))</x:f>
        <x:v>2431499200</x:v>
      </x:c>
      <x:c r="J3309" s="22" t="n">
        <x:f>IF(I3309="","",I3309*H3309)</x:f>
        <x:v>1973647900.6399999</x:v>
      </x:c>
      <x:c r="K3309" t="str">
        <x:f>IF(G3309="","MISSING OEWS",IF(ISNUMBER(H3309),"MATCHED","MISSING WHARTON"))</x:f>
        <x:v>MATCHED</x:v>
      </x:c>
    </x:row>
    <x:row r="3310">
      <x:c r="A3310" t="str">
        <x:v>52</x:v>
      </x:c>
      <x:c r="B3310" t="str">
        <x:v>Finance and Insurance</x:v>
      </x:c>
      <x:c r="C3310" t="str">
        <x:v>15-1254</x:v>
      </x:c>
      <x:c r="D3310" t="str">
        <x:v>Web Developers</x:v>
      </x:c>
      <x:c r="E3310" s="22" t="n">
        <x:v>3200</x:v>
      </x:c>
      <x:c r="F3310" s="22" t="n">
        <x:v>124590</x:v>
      </x:c>
      <x:c r="G3310" s="22" t="n">
        <x:f>IF(OR(E3310="",F3310=""),"",E3310*F3310)</x:f>
        <x:v>398688000</x:v>
      </x:c>
      <x:c r="H3310" s="36" t="n">
        <x:v>0.8276</x:v>
      </x:c>
      <x:c r="I3310" s="22" t="n">
        <x:f>IF(G3310="","",IF(ISNUMBER(H3310),G3310,""))</x:f>
        <x:v>398688000</x:v>
      </x:c>
      <x:c r="J3310" s="22" t="n">
        <x:f>IF(I3310="","",I3310*H3310)</x:f>
        <x:v>329954188.8</x:v>
      </x:c>
      <x:c r="K3310" t="str">
        <x:f>IF(G3310="","MISSING OEWS",IF(ISNUMBER(H3310),"MATCHED","MISSING WHARTON"))</x:f>
        <x:v>MATCHED</x:v>
      </x:c>
    </x:row>
    <x:row r="3311">
      <x:c r="A3311" t="str">
        <x:v>52</x:v>
      </x:c>
      <x:c r="B3311" t="str">
        <x:v>Finance and Insurance</x:v>
      </x:c>
      <x:c r="C3311" t="str">
        <x:v>15-1255</x:v>
      </x:c>
      <x:c r="D3311" t="str">
        <x:v>Web and Digital Interface Designers</x:v>
      </x:c>
      <x:c r="E3311" s="22" t="n">
        <x:v>7480</x:v>
      </x:c>
      <x:c r="F3311" s="22" t="n">
        <x:v>135620</x:v>
      </x:c>
      <x:c r="G3311" s="22" t="n">
        <x:f>IF(OR(E3311="",F3311=""),"",E3311*F3311)</x:f>
        <x:v>1014437600</x:v>
      </x:c>
      <x:c r="H3311" s="36" t="n">
        <x:v>0.6827</x:v>
      </x:c>
      <x:c r="I3311" s="22" t="n">
        <x:f>IF(G3311="","",IF(ISNUMBER(H3311),G3311,""))</x:f>
        <x:v>1014437600</x:v>
      </x:c>
      <x:c r="J3311" s="22" t="n">
        <x:f>IF(I3311="","",I3311*H3311)</x:f>
        <x:v>692556549.52</x:v>
      </x:c>
      <x:c r="K3311" t="str">
        <x:f>IF(G3311="","MISSING OEWS",IF(ISNUMBER(H3311),"MATCHED","MISSING WHARTON"))</x:f>
        <x:v>MATCHED</x:v>
      </x:c>
    </x:row>
    <x:row r="3312">
      <x:c r="A3312" t="str">
        <x:v>52</x:v>
      </x:c>
      <x:c r="B3312" t="str">
        <x:v>Finance and Insurance</x:v>
      </x:c>
      <x:c r="C3312" t="str">
        <x:v>15-1299</x:v>
      </x:c>
      <x:c r="D3312" t="str">
        <x:v>Computer Occupations, All Other</x:v>
      </x:c>
      <x:c r="E3312" s="22" t="n">
        <x:v>27020</x:v>
      </x:c>
      <x:c r="F3312" s="22" t="n">
        <x:v>132020</x:v>
      </x:c>
      <x:c r="G3312" s="22" t="n">
        <x:f>IF(OR(E3312="",F3312=""),"",E3312*F3312)</x:f>
        <x:v>3567180400</x:v>
      </x:c>
      <x:c r="H3312" s="36" t="n">
        <x:v>0.7425</x:v>
      </x:c>
      <x:c r="I3312" s="22" t="n">
        <x:f>IF(G3312="","",IF(ISNUMBER(H3312),G3312,""))</x:f>
        <x:v>3567180400</x:v>
      </x:c>
      <x:c r="J3312" s="22" t="n">
        <x:f>IF(I3312="","",I3312*H3312)</x:f>
        <x:v>2648631447</x:v>
      </x:c>
      <x:c r="K3312" t="str">
        <x:f>IF(G3312="","MISSING OEWS",IF(ISNUMBER(H3312),"MATCHED","MISSING WHARTON"))</x:f>
        <x:v>MATCHED</x:v>
      </x:c>
    </x:row>
    <x:row r="3313">
      <x:c r="A3313" t="str">
        <x:v>52</x:v>
      </x:c>
      <x:c r="B3313" t="str">
        <x:v>Finance and Insurance</x:v>
      </x:c>
      <x:c r="C3313" t="str">
        <x:v>15-2011</x:v>
      </x:c>
      <x:c r="D3313" t="str">
        <x:v>Actuaries</x:v>
      </x:c>
      <x:c r="E3313" s="22" t="n">
        <x:v>19870</x:v>
      </x:c>
      <x:c r="F3313" s="22" t="n">
        <x:v>144060</x:v>
      </x:c>
      <x:c r="G3313" s="22" t="n">
        <x:f>IF(OR(E3313="",F3313=""),"",E3313*F3313)</x:f>
        <x:v>2862472200</x:v>
      </x:c>
      <x:c r="H3313" s="36" t="n">
        <x:v>0.74</x:v>
      </x:c>
      <x:c r="I3313" s="22" t="n">
        <x:f>IF(G3313="","",IF(ISNUMBER(H3313),G3313,""))</x:f>
        <x:v>2862472200</x:v>
      </x:c>
      <x:c r="J3313" s="22" t="n">
        <x:f>IF(I3313="","",I3313*H3313)</x:f>
        <x:v>2118229428</x:v>
      </x:c>
      <x:c r="K3313" t="str">
        <x:f>IF(G3313="","MISSING OEWS",IF(ISNUMBER(H3313),"MATCHED","MISSING WHARTON"))</x:f>
        <x:v>MATCHED</x:v>
      </x:c>
    </x:row>
    <x:row r="3314">
      <x:c r="A3314" t="str">
        <x:v>52</x:v>
      </x:c>
      <x:c r="B3314" t="str">
        <x:v>Finance and Insurance</x:v>
      </x:c>
      <x:c r="C3314" t="str">
        <x:v>15-2031</x:v>
      </x:c>
      <x:c r="D3314" t="str">
        <x:v>Operations Research Analysts</x:v>
      </x:c>
      <x:c r="E3314" s="22" t="n">
        <x:v>26270</x:v>
      </x:c>
      <x:c r="F3314" s="22" t="n">
        <x:v>93680</x:v>
      </x:c>
      <x:c r="G3314" s="22" t="n">
        <x:f>IF(OR(E3314="",F3314=""),"",E3314*F3314)</x:f>
        <x:v>2460973600</x:v>
      </x:c>
      <x:c r="H3314" s="36" t="n">
        <x:v>0.6031</x:v>
      </x:c>
      <x:c r="I3314" s="22" t="n">
        <x:f>IF(G3314="","",IF(ISNUMBER(H3314),G3314,""))</x:f>
        <x:v>2460973600</x:v>
      </x:c>
      <x:c r="J3314" s="22" t="n">
        <x:f>IF(I3314="","",I3314*H3314)</x:f>
        <x:v>1484213178.1599998</x:v>
      </x:c>
      <x:c r="K3314" t="str">
        <x:f>IF(G3314="","MISSING OEWS",IF(ISNUMBER(H3314),"MATCHED","MISSING WHARTON"))</x:f>
        <x:v>MATCHED</x:v>
      </x:c>
    </x:row>
    <x:row r="3315">
      <x:c r="A3315" t="str">
        <x:v>52</x:v>
      </x:c>
      <x:c r="B3315" t="str">
        <x:v>Finance and Insurance</x:v>
      </x:c>
      <x:c r="C3315" t="str">
        <x:v>15-2041</x:v>
      </x:c>
      <x:c r="D3315" t="str">
        <x:v>Statisticians</x:v>
      </x:c>
      <x:c r="E3315" s="22" t="n">
        <x:v>1310</x:v>
      </x:c>
      <x:c r="F3315" s="22" t="n">
        <x:v>110460</x:v>
      </x:c>
      <x:c r="G3315" s="22" t="n">
        <x:f>IF(OR(E3315="",F3315=""),"",E3315*F3315)</x:f>
        <x:v>144702600</x:v>
      </x:c>
      <x:c r="H3315" s="36" t="n">
        <x:v>0.7282</x:v>
      </x:c>
      <x:c r="I3315" s="22" t="n">
        <x:f>IF(G3315="","",IF(ISNUMBER(H3315),G3315,""))</x:f>
        <x:v>144702600</x:v>
      </x:c>
      <x:c r="J3315" s="22" t="n">
        <x:f>IF(I3315="","",I3315*H3315)</x:f>
        <x:v>105372433.32</x:v>
      </x:c>
      <x:c r="K3315" t="str">
        <x:f>IF(G3315="","MISSING OEWS",IF(ISNUMBER(H3315),"MATCHED","MISSING WHARTON"))</x:f>
        <x:v>MATCHED</x:v>
      </x:c>
    </x:row>
    <x:row r="3316">
      <x:c r="A3316" t="str">
        <x:v>52</x:v>
      </x:c>
      <x:c r="B3316" t="str">
        <x:v>Finance and Insurance</x:v>
      </x:c>
      <x:c r="C3316" t="str">
        <x:v>15-2051</x:v>
      </x:c>
      <x:c r="D3316" t="str">
        <x:v>Data Scientists</x:v>
      </x:c>
      <x:c r="E3316" s="22" t="n">
        <x:v>46730</x:v>
      </x:c>
      <x:c r="F3316" s="22" t="n">
        <x:v>126890</x:v>
      </x:c>
      <x:c r="G3316" s="22" t="n">
        <x:f>IF(OR(E3316="",F3316=""),"",E3316*F3316)</x:f>
        <x:v>5929569700</x:v>
      </x:c>
      <x:c r="H3316" s="36" t="n">
        <x:v>0.8228</x:v>
      </x:c>
      <x:c r="I3316" s="22" t="n">
        <x:f>IF(G3316="","",IF(ISNUMBER(H3316),G3316,""))</x:f>
        <x:v>5929569700</x:v>
      </x:c>
      <x:c r="J3316" s="22" t="n">
        <x:f>IF(I3316="","",I3316*H3316)</x:f>
        <x:v>4878849949.16</x:v>
      </x:c>
      <x:c r="K3316" t="str">
        <x:f>IF(G3316="","MISSING OEWS",IF(ISNUMBER(H3316),"MATCHED","MISSING WHARTON"))</x:f>
        <x:v>MATCHED</x:v>
      </x:c>
    </x:row>
    <x:row r="3317">
      <x:c r="A3317" t="str">
        <x:v>52</x:v>
      </x:c>
      <x:c r="B3317" t="str">
        <x:v>Finance and Insurance</x:v>
      </x:c>
      <x:c r="C3317" t="str">
        <x:v>15-2099</x:v>
      </x:c>
      <x:c r="D3317" t="str">
        <x:v>Mathematical Science Occupations, All Other</x:v>
      </x:c>
      <x:c r="E3317" s="22"/>
      <x:c r="F3317" s="22" t="n">
        <x:v>100330</x:v>
      </x:c>
      <x:c r="G3317" s="22" t="str">
        <x:f>IF(OR(E3317="",F3317=""),"",E3317*F3317)</x:f>
      </x:c>
      <x:c r="H3317" s="36" t="n">
        <x:v>0.7711</x:v>
      </x:c>
      <x:c r="I3317" s="22" t="str">
        <x:f>IF(G3317="","",IF(ISNUMBER(H3317),G3317,""))</x:f>
      </x:c>
      <x:c r="J3317" s="22" t="str">
        <x:f>IF(I3317="","",I3317*H3317)</x:f>
      </x:c>
      <x:c r="K3317" t="str">
        <x:f>IF(G3317="","MISSING OEWS",IF(ISNUMBER(H3317),"MATCHED","MISSING WHARTON"))</x:f>
        <x:v>MISSING OEWS</x:v>
      </x:c>
    </x:row>
    <x:row r="3318">
      <x:c r="A3318" t="str">
        <x:v>52</x:v>
      </x:c>
      <x:c r="B3318" t="str">
        <x:v>Finance and Insurance</x:v>
      </x:c>
      <x:c r="C3318" t="str">
        <x:v>17-1011</x:v>
      </x:c>
      <x:c r="D3318" t="str">
        <x:v>Architects, Except Landscape and Naval</x:v>
      </x:c>
      <x:c r="E3318" s="22" t="n">
        <x:v>80</x:v>
      </x:c>
      <x:c r="F3318" s="22" t="n">
        <x:v>149800</x:v>
      </x:c>
      <x:c r="G3318" s="22" t="n">
        <x:f>IF(OR(E3318="",F3318=""),"",E3318*F3318)</x:f>
        <x:v>11984000</x:v>
      </x:c>
      <x:c r="H3318" s="36" t="n">
        <x:v>0.5375</x:v>
      </x:c>
      <x:c r="I3318" s="22" t="n">
        <x:f>IF(G3318="","",IF(ISNUMBER(H3318),G3318,""))</x:f>
        <x:v>11984000</x:v>
      </x:c>
      <x:c r="J3318" s="22" t="n">
        <x:f>IF(I3318="","",I3318*H3318)</x:f>
        <x:v>6441400</x:v>
      </x:c>
      <x:c r="K3318" t="str">
        <x:f>IF(G3318="","MISSING OEWS",IF(ISNUMBER(H3318),"MATCHED","MISSING WHARTON"))</x:f>
        <x:v>MATCHED</x:v>
      </x:c>
    </x:row>
    <x:row r="3319">
      <x:c r="A3319" t="str">
        <x:v>52</x:v>
      </x:c>
      <x:c r="B3319" t="str">
        <x:v>Finance and Insurance</x:v>
      </x:c>
      <x:c r="C3319" t="str">
        <x:v>17-1022</x:v>
      </x:c>
      <x:c r="D3319" t="str">
        <x:v>Surveyors</x:v>
      </x:c>
      <x:c r="E3319" s="22" t="n">
        <x:v>70</x:v>
      </x:c>
      <x:c r="F3319" s="22" t="n">
        <x:v>95340</x:v>
      </x:c>
      <x:c r="G3319" s="22" t="n">
        <x:f>IF(OR(E3319="",F3319=""),"",E3319*F3319)</x:f>
        <x:v>6673800</x:v>
      </x:c>
      <x:c r="H3319" s="36" t="n">
        <x:v>0.3682</x:v>
      </x:c>
      <x:c r="I3319" s="22" t="n">
        <x:f>IF(G3319="","",IF(ISNUMBER(H3319),G3319,""))</x:f>
        <x:v>6673800</x:v>
      </x:c>
      <x:c r="J3319" s="22" t="n">
        <x:f>IF(I3319="","",I3319*H3319)</x:f>
        <x:v>2457293.16</x:v>
      </x:c>
      <x:c r="K3319" t="str">
        <x:f>IF(G3319="","MISSING OEWS",IF(ISNUMBER(H3319),"MATCHED","MISSING WHARTON"))</x:f>
        <x:v>MATCHED</x:v>
      </x:c>
    </x:row>
    <x:row r="3320">
      <x:c r="A3320" t="str">
        <x:v>52</x:v>
      </x:c>
      <x:c r="B3320" t="str">
        <x:v>Finance and Insurance</x:v>
      </x:c>
      <x:c r="C3320" t="str">
        <x:v>17-2051</x:v>
      </x:c>
      <x:c r="D3320" t="str">
        <x:v>Civil Engineers</x:v>
      </x:c>
      <x:c r="E3320" s="22" t="n">
        <x:v>600</x:v>
      </x:c>
      <x:c r="F3320" s="22" t="n">
        <x:v>119170</x:v>
      </x:c>
      <x:c r="G3320" s="22" t="n">
        <x:f>IF(OR(E3320="",F3320=""),"",E3320*F3320)</x:f>
        <x:v>71502000</x:v>
      </x:c>
      <x:c r="H3320" s="36" t="n">
        <x:v>0.4218</x:v>
      </x:c>
      <x:c r="I3320" s="22" t="n">
        <x:f>IF(G3320="","",IF(ISNUMBER(H3320),G3320,""))</x:f>
        <x:v>71502000</x:v>
      </x:c>
      <x:c r="J3320" s="22" t="n">
        <x:f>IF(I3320="","",I3320*H3320)</x:f>
        <x:v>30159543.6</x:v>
      </x:c>
      <x:c r="K3320" t="str">
        <x:f>IF(G3320="","MISSING OEWS",IF(ISNUMBER(H3320),"MATCHED","MISSING WHARTON"))</x:f>
        <x:v>MATCHED</x:v>
      </x:c>
    </x:row>
    <x:row r="3321">
      <x:c r="A3321" t="str">
        <x:v>52</x:v>
      </x:c>
      <x:c r="B3321" t="str">
        <x:v>Finance and Insurance</x:v>
      </x:c>
      <x:c r="C3321" t="str">
        <x:v>17-2061</x:v>
      </x:c>
      <x:c r="D3321" t="str">
        <x:v>Computer Hardware Engineers</x:v>
      </x:c>
      <x:c r="E3321" s="22" t="n">
        <x:v>290</x:v>
      </x:c>
      <x:c r="F3321" s="22" t="n">
        <x:v>170100</x:v>
      </x:c>
      <x:c r="G3321" s="22" t="n">
        <x:f>IF(OR(E3321="",F3321=""),"",E3321*F3321)</x:f>
        <x:v>49329000</x:v>
      </x:c>
      <x:c r="H3321" s="36" t="n">
        <x:v>0.3639</x:v>
      </x:c>
      <x:c r="I3321" s="22" t="n">
        <x:f>IF(G3321="","",IF(ISNUMBER(H3321),G3321,""))</x:f>
        <x:v>49329000</x:v>
      </x:c>
      <x:c r="J3321" s="22" t="n">
        <x:f>IF(I3321="","",I3321*H3321)</x:f>
        <x:v>17950823.1</x:v>
      </x:c>
      <x:c r="K3321" t="str">
        <x:f>IF(G3321="","MISSING OEWS",IF(ISNUMBER(H3321),"MATCHED","MISSING WHARTON"))</x:f>
        <x:v>MATCHED</x:v>
      </x:c>
    </x:row>
    <x:row r="3322">
      <x:c r="A3322" t="str">
        <x:v>52</x:v>
      </x:c>
      <x:c r="B3322" t="str">
        <x:v>Finance and Insurance</x:v>
      </x:c>
      <x:c r="C3322" t="str">
        <x:v>17-2072</x:v>
      </x:c>
      <x:c r="D3322" t="str">
        <x:v>Electronics Engineers, Except Computer</x:v>
      </x:c>
      <x:c r="E3322" s="22" t="n">
        <x:v>30</x:v>
      </x:c>
      <x:c r="F3322" s="22" t="n">
        <x:v>146600</x:v>
      </x:c>
      <x:c r="G3322" s="22" t="n">
        <x:f>IF(OR(E3322="",F3322=""),"",E3322*F3322)</x:f>
        <x:v>4398000</x:v>
      </x:c>
      <x:c r="H3322" s="36" t="n">
        <x:v>0.4536</x:v>
      </x:c>
      <x:c r="I3322" s="22" t="n">
        <x:f>IF(G3322="","",IF(ISNUMBER(H3322),G3322,""))</x:f>
        <x:v>4398000</x:v>
      </x:c>
      <x:c r="J3322" s="22" t="n">
        <x:f>IF(I3322="","",I3322*H3322)</x:f>
        <x:v>1994932.8</x:v>
      </x:c>
      <x:c r="K3322" t="str">
        <x:f>IF(G3322="","MISSING OEWS",IF(ISNUMBER(H3322),"MATCHED","MISSING WHARTON"))</x:f>
        <x:v>MATCHED</x:v>
      </x:c>
    </x:row>
    <x:row r="3323">
      <x:c r="A3323" t="str">
        <x:v>52</x:v>
      </x:c>
      <x:c r="B3323" t="str">
        <x:v>Finance and Insurance</x:v>
      </x:c>
      <x:c r="C3323" t="str">
        <x:v>17-2111</x:v>
      </x:c>
      <x:c r="D3323" t="str">
        <x:v>Health and Safety Engineers, Except Mining Safety Engineers and Inspectors</x:v>
      </x:c>
      <x:c r="E3323" s="22"/>
      <x:c r="F3323" s="22" t="n">
        <x:v>122710</x:v>
      </x:c>
      <x:c r="G3323" s="22" t="str">
        <x:f>IF(OR(E3323="",F3323=""),"",E3323*F3323)</x:f>
      </x:c>
      <x:c r="H3323" s="36" t="n">
        <x:v>0.2672</x:v>
      </x:c>
      <x:c r="I3323" s="22" t="str">
        <x:f>IF(G3323="","",IF(ISNUMBER(H3323),G3323,""))</x:f>
      </x:c>
      <x:c r="J3323" s="22" t="str">
        <x:f>IF(I3323="","",I3323*H3323)</x:f>
      </x:c>
      <x:c r="K3323" t="str">
        <x:f>IF(G3323="","MISSING OEWS",IF(ISNUMBER(H3323),"MATCHED","MISSING WHARTON"))</x:f>
        <x:v>MISSING OEWS</x:v>
      </x:c>
    </x:row>
    <x:row r="3324">
      <x:c r="A3324" t="str">
        <x:v>52</x:v>
      </x:c>
      <x:c r="B3324" t="str">
        <x:v>Finance and Insurance</x:v>
      </x:c>
      <x:c r="C3324" t="str">
        <x:v>17-2112</x:v>
      </x:c>
      <x:c r="D3324" t="str">
        <x:v>Industrial Engineers</x:v>
      </x:c>
      <x:c r="E3324" s="22" t="n">
        <x:v>640</x:v>
      </x:c>
      <x:c r="F3324" s="22" t="n">
        <x:v>117800</x:v>
      </x:c>
      <x:c r="G3324" s="22" t="n">
        <x:f>IF(OR(E3324="",F3324=""),"",E3324*F3324)</x:f>
        <x:v>75392000</x:v>
      </x:c>
      <x:c r="H3324" s="36" t="n">
        <x:v>0.47859999999999997</x:v>
      </x:c>
      <x:c r="I3324" s="22" t="n">
        <x:f>IF(G3324="","",IF(ISNUMBER(H3324),G3324,""))</x:f>
        <x:v>75392000</x:v>
      </x:c>
      <x:c r="J3324" s="22" t="n">
        <x:f>IF(I3324="","",I3324*H3324)</x:f>
        <x:v>36082611.199999996</x:v>
      </x:c>
      <x:c r="K3324" t="str">
        <x:f>IF(G3324="","MISSING OEWS",IF(ISNUMBER(H3324),"MATCHED","MISSING WHARTON"))</x:f>
        <x:v>MATCHED</x:v>
      </x:c>
    </x:row>
    <x:row r="3325">
      <x:c r="A3325" t="str">
        <x:v>52</x:v>
      </x:c>
      <x:c r="B3325" t="str">
        <x:v>Finance and Insurance</x:v>
      </x:c>
      <x:c r="C3325" t="str">
        <x:v>17-2141</x:v>
      </x:c>
      <x:c r="D3325" t="str">
        <x:v>Mechanical Engineers</x:v>
      </x:c>
      <x:c r="E3325" s="22" t="n">
        <x:v>100</x:v>
      </x:c>
      <x:c r="F3325" s="22" t="n">
        <x:v>133650</x:v>
      </x:c>
      <x:c r="G3325" s="22" t="n">
        <x:f>IF(OR(E3325="",F3325=""),"",E3325*F3325)</x:f>
        <x:v>13365000</x:v>
      </x:c>
      <x:c r="H3325" s="36" t="n">
        <x:v>0.30079999999999996</x:v>
      </x:c>
      <x:c r="I3325" s="22" t="n">
        <x:f>IF(G3325="","",IF(ISNUMBER(H3325),G3325,""))</x:f>
        <x:v>13365000</x:v>
      </x:c>
      <x:c r="J3325" s="22" t="n">
        <x:f>IF(I3325="","",I3325*H3325)</x:f>
        <x:v>4020191.9999999995</x:v>
      </x:c>
      <x:c r="K3325" t="str">
        <x:f>IF(G3325="","MISSING OEWS",IF(ISNUMBER(H3325),"MATCHED","MISSING WHARTON"))</x:f>
        <x:v>MATCHED</x:v>
      </x:c>
    </x:row>
    <x:row r="3326">
      <x:c r="A3326" t="str">
        <x:v>52</x:v>
      </x:c>
      <x:c r="B3326" t="str">
        <x:v>Finance and Insurance</x:v>
      </x:c>
      <x:c r="C3326" t="str">
        <x:v>17-2171</x:v>
      </x:c>
      <x:c r="D3326" t="str">
        <x:v>Petroleum Engineers</x:v>
      </x:c>
      <x:c r="E3326" s="22" t="n">
        <x:v>60</x:v>
      </x:c>
      <x:c r="F3326" s="22" t="n">
        <x:v>207320</x:v>
      </x:c>
      <x:c r="G3326" s="22" t="n">
        <x:f>IF(OR(E3326="",F3326=""),"",E3326*F3326)</x:f>
        <x:v>12439200</x:v>
      </x:c>
      <x:c r="H3326" s="36" t="n">
        <x:v>0.3065</x:v>
      </x:c>
      <x:c r="I3326" s="22" t="n">
        <x:f>IF(G3326="","",IF(ISNUMBER(H3326),G3326,""))</x:f>
        <x:v>12439200</x:v>
      </x:c>
      <x:c r="J3326" s="22" t="n">
        <x:f>IF(I3326="","",I3326*H3326)</x:f>
        <x:v>3812614.8</x:v>
      </x:c>
      <x:c r="K3326" t="str">
        <x:f>IF(G3326="","MISSING OEWS",IF(ISNUMBER(H3326),"MATCHED","MISSING WHARTON"))</x:f>
        <x:v>MATCHED</x:v>
      </x:c>
    </x:row>
    <x:row r="3327">
      <x:c r="A3327" t="str">
        <x:v>52</x:v>
      </x:c>
      <x:c r="B3327" t="str">
        <x:v>Finance and Insurance</x:v>
      </x:c>
      <x:c r="C3327" t="str">
        <x:v>17-2199</x:v>
      </x:c>
      <x:c r="D3327" t="str">
        <x:v>Engineers, All Other</x:v>
      </x:c>
      <x:c r="E3327" s="22" t="n">
        <x:v>570</x:v>
      </x:c>
      <x:c r="F3327" s="22" t="n">
        <x:v>141780</x:v>
      </x:c>
      <x:c r="G3327" s="22" t="n">
        <x:f>IF(OR(E3327="",F3327=""),"",E3327*F3327)</x:f>
        <x:v>80814600</x:v>
      </x:c>
      <x:c r="H3327" s="36" t="n">
        <x:v>0.315</x:v>
      </x:c>
      <x:c r="I3327" s="22" t="n">
        <x:f>IF(G3327="","",IF(ISNUMBER(H3327),G3327,""))</x:f>
        <x:v>80814600</x:v>
      </x:c>
      <x:c r="J3327" s="22" t="n">
        <x:f>IF(I3327="","",I3327*H3327)</x:f>
        <x:v>25456599</x:v>
      </x:c>
      <x:c r="K3327" t="str">
        <x:f>IF(G3327="","MISSING OEWS",IF(ISNUMBER(H3327),"MATCHED","MISSING WHARTON"))</x:f>
        <x:v>MATCHED</x:v>
      </x:c>
    </x:row>
    <x:row r="3328">
      <x:c r="A3328" t="str">
        <x:v>52</x:v>
      </x:c>
      <x:c r="B3328" t="str">
        <x:v>Finance and Insurance</x:v>
      </x:c>
      <x:c r="C3328" t="str">
        <x:v>17-3029</x:v>
      </x:c>
      <x:c r="D3328" t="str">
        <x:v>Engineering Technologists and Technicians, Except Drafters, All Other</x:v>
      </x:c>
      <x:c r="E3328" s="22" t="n">
        <x:v>190</x:v>
      </x:c>
      <x:c r="F3328" s="22" t="n">
        <x:v>87400</x:v>
      </x:c>
      <x:c r="G3328" s="22" t="n">
        <x:f>IF(OR(E3328="",F3328=""),"",E3328*F3328)</x:f>
        <x:v>16606000</x:v>
      </x:c>
      <x:c r="H3328" s="36" t="n">
        <x:v>0.1404</x:v>
      </x:c>
      <x:c r="I3328" s="22" t="n">
        <x:f>IF(G3328="","",IF(ISNUMBER(H3328),G3328,""))</x:f>
        <x:v>16606000</x:v>
      </x:c>
      <x:c r="J3328" s="22" t="n">
        <x:f>IF(I3328="","",I3328*H3328)</x:f>
        <x:v>2331482.4</x:v>
      </x:c>
      <x:c r="K3328" t="str">
        <x:f>IF(G3328="","MISSING OEWS",IF(ISNUMBER(H3328),"MATCHED","MISSING WHARTON"))</x:f>
        <x:v>MATCHED</x:v>
      </x:c>
    </x:row>
    <x:row r="3329">
      <x:c r="A3329" t="str">
        <x:v>52</x:v>
      </x:c>
      <x:c r="B3329" t="str">
        <x:v>Finance and Insurance</x:v>
      </x:c>
      <x:c r="C3329" t="str">
        <x:v>17-3031</x:v>
      </x:c>
      <x:c r="D3329" t="str">
        <x:v>Surveying and Mapping Technicians</x:v>
      </x:c>
      <x:c r="E3329" s="22" t="n">
        <x:v>140</x:v>
      </x:c>
      <x:c r="F3329" s="22" t="n">
        <x:v>53550</x:v>
      </x:c>
      <x:c r="G3329" s="22" t="n">
        <x:f>IF(OR(E3329="",F3329=""),"",E3329*F3329)</x:f>
        <x:v>7497000</x:v>
      </x:c>
      <x:c r="H3329" s="36" t="n">
        <x:v>0.6783</x:v>
      </x:c>
      <x:c r="I3329" s="22" t="n">
        <x:f>IF(G3329="","",IF(ISNUMBER(H3329),G3329,""))</x:f>
        <x:v>7497000</x:v>
      </x:c>
      <x:c r="J3329" s="22" t="n">
        <x:f>IF(I3329="","",I3329*H3329)</x:f>
        <x:v>5085215.100000001</x:v>
      </x:c>
      <x:c r="K3329" t="str">
        <x:f>IF(G3329="","MISSING OEWS",IF(ISNUMBER(H3329),"MATCHED","MISSING WHARTON"))</x:f>
        <x:v>MATCHED</x:v>
      </x:c>
    </x:row>
    <x:row r="3330">
      <x:c r="A3330" t="str">
        <x:v>52</x:v>
      </x:c>
      <x:c r="B3330" t="str">
        <x:v>Finance and Insurance</x:v>
      </x:c>
      <x:c r="C3330" t="str">
        <x:v>19-2041</x:v>
      </x:c>
      <x:c r="D3330" t="str">
        <x:v>Environmental Scientists and Specialists, Including Health</x:v>
      </x:c>
      <x:c r="E3330" s="22" t="n">
        <x:v>110</x:v>
      </x:c>
      <x:c r="F3330" s="22" t="n">
        <x:v>139240</x:v>
      </x:c>
      <x:c r="G3330" s="22" t="n">
        <x:f>IF(OR(E3330="",F3330=""),"",E3330*F3330)</x:f>
        <x:v>15316400</x:v>
      </x:c>
      <x:c r="H3330" s="36" t="n">
        <x:v>0.46619999999999995</x:v>
      </x:c>
      <x:c r="I3330" s="22" t="n">
        <x:f>IF(G3330="","",IF(ISNUMBER(H3330),G3330,""))</x:f>
        <x:v>15316400</x:v>
      </x:c>
      <x:c r="J3330" s="22" t="n">
        <x:f>IF(I3330="","",I3330*H3330)</x:f>
        <x:v>7140505.679999999</x:v>
      </x:c>
      <x:c r="K3330" t="str">
        <x:f>IF(G3330="","MISSING OEWS",IF(ISNUMBER(H3330),"MATCHED","MISSING WHARTON"))</x:f>
        <x:v>MATCHED</x:v>
      </x:c>
    </x:row>
    <x:row r="3331">
      <x:c r="A3331" t="str">
        <x:v>52</x:v>
      </x:c>
      <x:c r="B3331" t="str">
        <x:v>Finance and Insurance</x:v>
      </x:c>
      <x:c r="C3331" t="str">
        <x:v>19-3011</x:v>
      </x:c>
      <x:c r="D3331" t="str">
        <x:v>Economists</x:v>
      </x:c>
      <x:c r="E3331" s="22" t="n">
        <x:v>1630</x:v>
      </x:c>
      <x:c r="F3331" s="22" t="n">
        <x:v>183300</x:v>
      </x:c>
      <x:c r="G3331" s="22" t="n">
        <x:f>IF(OR(E3331="",F3331=""),"",E3331*F3331)</x:f>
        <x:v>298779000</x:v>
      </x:c>
      <x:c r="H3331" s="36" t="n">
        <x:v>0.5271</x:v>
      </x:c>
      <x:c r="I3331" s="22" t="n">
        <x:f>IF(G3331="","",IF(ISNUMBER(H3331),G3331,""))</x:f>
        <x:v>298779000</x:v>
      </x:c>
      <x:c r="J3331" s="22" t="n">
        <x:f>IF(I3331="","",I3331*H3331)</x:f>
        <x:v>157486410.9</x:v>
      </x:c>
      <x:c r="K3331" t="str">
        <x:f>IF(G3331="","MISSING OEWS",IF(ISNUMBER(H3331),"MATCHED","MISSING WHARTON"))</x:f>
        <x:v>MATCHED</x:v>
      </x:c>
    </x:row>
    <x:row r="3332">
      <x:c r="A3332" t="str">
        <x:v>52</x:v>
      </x:c>
      <x:c r="B3332" t="str">
        <x:v>Finance and Insurance</x:v>
      </x:c>
      <x:c r="C3332" t="str">
        <x:v>19-3033</x:v>
      </x:c>
      <x:c r="D3332" t="str">
        <x:v>Clinical and Counseling Psychologists</x:v>
      </x:c>
      <x:c r="E3332" s="22" t="n">
        <x:v>190</x:v>
      </x:c>
      <x:c r="F3332" s="22" t="n">
        <x:v>86270</x:v>
      </x:c>
      <x:c r="G3332" s="22" t="n">
        <x:f>IF(OR(E3332="",F3332=""),"",E3332*F3332)</x:f>
        <x:v>16391300</x:v>
      </x:c>
      <x:c r="H3332" s="36" t="n">
        <x:v>0.1883</x:v>
      </x:c>
      <x:c r="I3332" s="22" t="n">
        <x:f>IF(G3332="","",IF(ISNUMBER(H3332),G3332,""))</x:f>
        <x:v>16391300</x:v>
      </x:c>
      <x:c r="J3332" s="22" t="n">
        <x:f>IF(I3332="","",I3332*H3332)</x:f>
        <x:v>3086481.79</x:v>
      </x:c>
      <x:c r="K3332" t="str">
        <x:f>IF(G3332="","MISSING OEWS",IF(ISNUMBER(H3332),"MATCHED","MISSING WHARTON"))</x:f>
        <x:v>MATCHED</x:v>
      </x:c>
    </x:row>
    <x:row r="3333">
      <x:c r="A3333" t="str">
        <x:v>52</x:v>
      </x:c>
      <x:c r="B3333" t="str">
        <x:v>Finance and Insurance</x:v>
      </x:c>
      <x:c r="C3333" t="str">
        <x:v>19-4061</x:v>
      </x:c>
      <x:c r="D3333" t="str">
        <x:v>Social Science Research Assistants</x:v>
      </x:c>
      <x:c r="E3333" s="22" t="n">
        <x:v>150</x:v>
      </x:c>
      <x:c r="F3333" s="22" t="n">
        <x:v>64280</x:v>
      </x:c>
      <x:c r="G3333" s="22" t="n">
        <x:f>IF(OR(E3333="",F3333=""),"",E3333*F3333)</x:f>
        <x:v>9642000</x:v>
      </x:c>
      <x:c r="H3333" s="36" t="n">
        <x:v>0.7087</x:v>
      </x:c>
      <x:c r="I3333" s="22" t="n">
        <x:f>IF(G3333="","",IF(ISNUMBER(H3333),G3333,""))</x:f>
        <x:v>9642000</x:v>
      </x:c>
      <x:c r="J3333" s="22" t="n">
        <x:f>IF(I3333="","",I3333*H3333)</x:f>
        <x:v>6833285.4</x:v>
      </x:c>
      <x:c r="K3333" t="str">
        <x:f>IF(G3333="","MISSING OEWS",IF(ISNUMBER(H3333),"MATCHED","MISSING WHARTON"))</x:f>
        <x:v>MATCHED</x:v>
      </x:c>
    </x:row>
    <x:row r="3334">
      <x:c r="A3334" t="str">
        <x:v>52</x:v>
      </x:c>
      <x:c r="B3334" t="str">
        <x:v>Finance and Insurance</x:v>
      </x:c>
      <x:c r="C3334" t="str">
        <x:v>19-4092</x:v>
      </x:c>
      <x:c r="D3334" t="str">
        <x:v>Forensic Science Technicians</x:v>
      </x:c>
      <x:c r="E3334" s="22" t="n">
        <x:v>60</x:v>
      </x:c>
      <x:c r="F3334" s="22"/>
      <x:c r="G3334" s="22" t="str">
        <x:f>IF(OR(E3334="",F3334=""),"",E3334*F3334)</x:f>
      </x:c>
      <x:c r="H3334" s="36" t="n">
        <x:v>0.15710000000000002</x:v>
      </x:c>
      <x:c r="I3334" s="22" t="str">
        <x:f>IF(G3334="","",IF(ISNUMBER(H3334),G3334,""))</x:f>
      </x:c>
      <x:c r="J3334" s="22" t="str">
        <x:f>IF(I3334="","",I3334*H3334)</x:f>
      </x:c>
      <x:c r="K3334" t="str">
        <x:f>IF(G3334="","MISSING OEWS",IF(ISNUMBER(H3334),"MATCHED","MISSING WHARTON"))</x:f>
        <x:v>MISSING OEWS</x:v>
      </x:c>
    </x:row>
    <x:row r="3335">
      <x:c r="A3335" t="str">
        <x:v>52</x:v>
      </x:c>
      <x:c r="B3335" t="str">
        <x:v>Finance and Insurance</x:v>
      </x:c>
      <x:c r="C3335" t="str">
        <x:v>19-4099</x:v>
      </x:c>
      <x:c r="D3335" t="str">
        <x:v>Life, Physical, and Social Science Technicians, All Other</x:v>
      </x:c>
      <x:c r="E3335" s="22" t="n">
        <x:v>800</x:v>
      </x:c>
      <x:c r="F3335" s="22" t="n">
        <x:v>67580</x:v>
      </x:c>
      <x:c r="G3335" s="22" t="n">
        <x:f>IF(OR(E3335="",F3335=""),"",E3335*F3335)</x:f>
        <x:v>54064000</x:v>
      </x:c>
      <x:c r="H3335" s="36" t="n">
        <x:v>0.5519</x:v>
      </x:c>
      <x:c r="I3335" s="22" t="n">
        <x:f>IF(G3335="","",IF(ISNUMBER(H3335),G3335,""))</x:f>
        <x:v>54064000</x:v>
      </x:c>
      <x:c r="J3335" s="22" t="n">
        <x:f>IF(I3335="","",I3335*H3335)</x:f>
        <x:v>29837921.599999998</x:v>
      </x:c>
      <x:c r="K3335" t="str">
        <x:f>IF(G3335="","MISSING OEWS",IF(ISNUMBER(H3335),"MATCHED","MISSING WHARTON"))</x:f>
        <x:v>MATCHED</x:v>
      </x:c>
    </x:row>
    <x:row r="3336">
      <x:c r="A3336" t="str">
        <x:v>52</x:v>
      </x:c>
      <x:c r="B3336" t="str">
        <x:v>Finance and Insurance</x:v>
      </x:c>
      <x:c r="C3336" t="str">
        <x:v>19-5011</x:v>
      </x:c>
      <x:c r="D3336" t="str">
        <x:v>Occupational Health and Safety Specialists</x:v>
      </x:c>
      <x:c r="E3336" s="22" t="n">
        <x:v>1490</x:v>
      </x:c>
      <x:c r="F3336" s="22" t="n">
        <x:v>110740</x:v>
      </x:c>
      <x:c r="G3336" s="22" t="n">
        <x:f>IF(OR(E3336="",F3336=""),"",E3336*F3336)</x:f>
        <x:v>165002600</x:v>
      </x:c>
      <x:c r="H3336" s="36" t="n">
        <x:v>0.2786</x:v>
      </x:c>
      <x:c r="I3336" s="22" t="n">
        <x:f>IF(G3336="","",IF(ISNUMBER(H3336),G3336,""))</x:f>
        <x:v>165002600</x:v>
      </x:c>
      <x:c r="J3336" s="22" t="n">
        <x:f>IF(I3336="","",I3336*H3336)</x:f>
        <x:v>45969724.36</x:v>
      </x:c>
      <x:c r="K3336" t="str">
        <x:f>IF(G3336="","MISSING OEWS",IF(ISNUMBER(H3336),"MATCHED","MISSING WHARTON"))</x:f>
        <x:v>MATCHED</x:v>
      </x:c>
    </x:row>
    <x:row r="3337">
      <x:c r="A3337" t="str">
        <x:v>52</x:v>
      </x:c>
      <x:c r="B3337" t="str">
        <x:v>Finance and Insurance</x:v>
      </x:c>
      <x:c r="C3337" t="str">
        <x:v>19-5012</x:v>
      </x:c>
      <x:c r="D3337" t="str">
        <x:v>Occupational Health and Safety Technicians</x:v>
      </x:c>
      <x:c r="E3337" s="22" t="n">
        <x:v>70</x:v>
      </x:c>
      <x:c r="F3337" s="22" t="n">
        <x:v>76690</x:v>
      </x:c>
      <x:c r="G3337" s="22" t="n">
        <x:f>IF(OR(E3337="",F3337=""),"",E3337*F3337)</x:f>
        <x:v>5368300</x:v>
      </x:c>
      <x:c r="H3337" s="36" t="n">
        <x:v>0.2712</x:v>
      </x:c>
      <x:c r="I3337" s="22" t="n">
        <x:f>IF(G3337="","",IF(ISNUMBER(H3337),G3337,""))</x:f>
        <x:v>5368300</x:v>
      </x:c>
      <x:c r="J3337" s="22" t="n">
        <x:f>IF(I3337="","",I3337*H3337)</x:f>
        <x:v>1455882.96</x:v>
      </x:c>
      <x:c r="K3337" t="str">
        <x:f>IF(G3337="","MISSING OEWS",IF(ISNUMBER(H3337),"MATCHED","MISSING WHARTON"))</x:f>
        <x:v>MATCHED</x:v>
      </x:c>
    </x:row>
    <x:row r="3338">
      <x:c r="A3338" t="str">
        <x:v>52</x:v>
      </x:c>
      <x:c r="B3338" t="str">
        <x:v>Finance and Insurance</x:v>
      </x:c>
      <x:c r="C3338" t="str">
        <x:v>21-1012</x:v>
      </x:c>
      <x:c r="D3338" t="str">
        <x:v>Educational, Guidance, and Career Counselors and Advisors</x:v>
      </x:c>
      <x:c r="E3338" s="22" t="n">
        <x:v>90</x:v>
      </x:c>
      <x:c r="F3338" s="22" t="n">
        <x:v>70670</x:v>
      </x:c>
      <x:c r="G3338" s="22" t="n">
        <x:f>IF(OR(E3338="",F3338=""),"",E3338*F3338)</x:f>
        <x:v>6360300</x:v>
      </x:c>
      <x:c r="H3338" s="36" t="n">
        <x:v>0.3176</x:v>
      </x:c>
      <x:c r="I3338" s="22" t="n">
        <x:f>IF(G3338="","",IF(ISNUMBER(H3338),G3338,""))</x:f>
        <x:v>6360300</x:v>
      </x:c>
      <x:c r="J3338" s="22" t="n">
        <x:f>IF(I3338="","",I3338*H3338)</x:f>
        <x:v>2020031.28</x:v>
      </x:c>
      <x:c r="K3338" t="str">
        <x:f>IF(G3338="","MISSING OEWS",IF(ISNUMBER(H3338),"MATCHED","MISSING WHARTON"))</x:f>
        <x:v>MATCHED</x:v>
      </x:c>
    </x:row>
    <x:row r="3339">
      <x:c r="A3339" t="str">
        <x:v>52</x:v>
      </x:c>
      <x:c r="B3339" t="str">
        <x:v>Finance and Insurance</x:v>
      </x:c>
      <x:c r="C3339" t="str">
        <x:v>21-1015</x:v>
      </x:c>
      <x:c r="D3339" t="str">
        <x:v>Rehabilitation Counselors</x:v>
      </x:c>
      <x:c r="E3339" s="22" t="n">
        <x:v>520</x:v>
      </x:c>
      <x:c r="F3339" s="22" t="n">
        <x:v>93970</x:v>
      </x:c>
      <x:c r="G3339" s="22" t="n">
        <x:f>IF(OR(E3339="",F3339=""),"",E3339*F3339)</x:f>
        <x:v>48864400</x:v>
      </x:c>
      <x:c r="H3339" s="36" t="n">
        <x:v>0.2618</x:v>
      </x:c>
      <x:c r="I3339" s="22" t="n">
        <x:f>IF(G3339="","",IF(ISNUMBER(H3339),G3339,""))</x:f>
        <x:v>48864400</x:v>
      </x:c>
      <x:c r="J3339" s="22" t="n">
        <x:f>IF(I3339="","",I3339*H3339)</x:f>
        <x:v>12792699.919999998</x:v>
      </x:c>
      <x:c r="K3339" t="str">
        <x:f>IF(G3339="","MISSING OEWS",IF(ISNUMBER(H3339),"MATCHED","MISSING WHARTON"))</x:f>
        <x:v>MATCHED</x:v>
      </x:c>
    </x:row>
    <x:row r="3340">
      <x:c r="A3340" t="str">
        <x:v>52</x:v>
      </x:c>
      <x:c r="B3340" t="str">
        <x:v>Finance and Insurance</x:v>
      </x:c>
      <x:c r="C3340" t="str">
        <x:v>21-1018</x:v>
      </x:c>
      <x:c r="D3340" t="str">
        <x:v>Substance Abuse, Behavioral Disorder, and Mental Health Counselors</x:v>
      </x:c>
      <x:c r="E3340" s="22" t="n">
        <x:v>1470</x:v>
      </x:c>
      <x:c r="F3340" s="22" t="n">
        <x:v>81600</x:v>
      </x:c>
      <x:c r="G3340" s="22" t="n">
        <x:f>IF(OR(E3340="",F3340=""),"",E3340*F3340)</x:f>
        <x:v>119952000</x:v>
      </x:c>
      <x:c r="H3340" s="36" t="n">
        <x:v>0.1862</x:v>
      </x:c>
      <x:c r="I3340" s="22" t="n">
        <x:f>IF(G3340="","",IF(ISNUMBER(H3340),G3340,""))</x:f>
        <x:v>119952000</x:v>
      </x:c>
      <x:c r="J3340" s="22" t="n">
        <x:f>IF(I3340="","",I3340*H3340)</x:f>
        <x:v>22335062.400000002</x:v>
      </x:c>
      <x:c r="K3340" t="str">
        <x:f>IF(G3340="","MISSING OEWS",IF(ISNUMBER(H3340),"MATCHED","MISSING WHARTON"))</x:f>
        <x:v>MATCHED</x:v>
      </x:c>
    </x:row>
    <x:row r="3341">
      <x:c r="A3341" t="str">
        <x:v>52</x:v>
      </x:c>
      <x:c r="B3341" t="str">
        <x:v>Finance and Insurance</x:v>
      </x:c>
      <x:c r="C3341" t="str">
        <x:v>21-1019</x:v>
      </x:c>
      <x:c r="D3341" t="str">
        <x:v>Counselors, All Other</x:v>
      </x:c>
      <x:c r="E3341" s="22" t="n">
        <x:v>220</x:v>
      </x:c>
      <x:c r="F3341" s="22" t="n">
        <x:v>90300</x:v>
      </x:c>
      <x:c r="G3341" s="22" t="n">
        <x:f>IF(OR(E3341="",F3341=""),"",E3341*F3341)</x:f>
        <x:v>19866000</x:v>
      </x:c>
      <x:c r="H3341" s="36"/>
      <x:c r="I3341" s="22" t="str">
        <x:f>IF(G3341="","",IF(ISNUMBER(H3341),G3341,""))</x:f>
      </x:c>
      <x:c r="J3341" s="22" t="str">
        <x:f>IF(I3341="","",I3341*H3341)</x:f>
      </x:c>
      <x:c r="K3341" t="str">
        <x:f>IF(G3341="","MISSING OEWS",IF(ISNUMBER(H3341),"MATCHED","MISSING WHARTON"))</x:f>
        <x:v>MISSING WHARTON</x:v>
      </x:c>
    </x:row>
    <x:row r="3342">
      <x:c r="A3342" t="str">
        <x:v>52</x:v>
      </x:c>
      <x:c r="B3342" t="str">
        <x:v>Finance and Insurance</x:v>
      </x:c>
      <x:c r="C3342" t="str">
        <x:v>21-1021</x:v>
      </x:c>
      <x:c r="D3342" t="str">
        <x:v>Child, Family, and School Social Workers</x:v>
      </x:c>
      <x:c r="E3342" s="22"/>
      <x:c r="F3342" s="22" t="n">
        <x:v>86690</x:v>
      </x:c>
      <x:c r="G3342" s="22" t="str">
        <x:f>IF(OR(E3342="",F3342=""),"",E3342*F3342)</x:f>
      </x:c>
      <x:c r="H3342" s="36" t="n">
        <x:v>0.2457</x:v>
      </x:c>
      <x:c r="I3342" s="22" t="str">
        <x:f>IF(G3342="","",IF(ISNUMBER(H3342),G3342,""))</x:f>
      </x:c>
      <x:c r="J3342" s="22" t="str">
        <x:f>IF(I3342="","",I3342*H3342)</x:f>
      </x:c>
      <x:c r="K3342" t="str">
        <x:f>IF(G3342="","MISSING OEWS",IF(ISNUMBER(H3342),"MATCHED","MISSING WHARTON"))</x:f>
        <x:v>MISSING OEWS</x:v>
      </x:c>
    </x:row>
    <x:row r="3343">
      <x:c r="A3343" t="str">
        <x:v>52</x:v>
      </x:c>
      <x:c r="B3343" t="str">
        <x:v>Finance and Insurance</x:v>
      </x:c>
      <x:c r="C3343" t="str">
        <x:v>21-1022</x:v>
      </x:c>
      <x:c r="D3343" t="str">
        <x:v>Healthcare Social Workers</x:v>
      </x:c>
      <x:c r="E3343" s="22" t="n">
        <x:v>6070</x:v>
      </x:c>
      <x:c r="F3343" s="22" t="n">
        <x:v>77160</x:v>
      </x:c>
      <x:c r="G3343" s="22" t="n">
        <x:f>IF(OR(E3343="",F3343=""),"",E3343*F3343)</x:f>
        <x:v>468361200</x:v>
      </x:c>
      <x:c r="H3343" s="36" t="n">
        <x:v>0.2206</x:v>
      </x:c>
      <x:c r="I3343" s="22" t="n">
        <x:f>IF(G3343="","",IF(ISNUMBER(H3343),G3343,""))</x:f>
        <x:v>468361200</x:v>
      </x:c>
      <x:c r="J3343" s="22" t="n">
        <x:f>IF(I3343="","",I3343*H3343)</x:f>
        <x:v>103320480.72</x:v>
      </x:c>
      <x:c r="K3343" t="str">
        <x:f>IF(G3343="","MISSING OEWS",IF(ISNUMBER(H3343),"MATCHED","MISSING WHARTON"))</x:f>
        <x:v>MATCHED</x:v>
      </x:c>
    </x:row>
    <x:row r="3344">
      <x:c r="A3344" t="str">
        <x:v>52</x:v>
      </x:c>
      <x:c r="B3344" t="str">
        <x:v>Finance and Insurance</x:v>
      </x:c>
      <x:c r="C3344" t="str">
        <x:v>21-1023</x:v>
      </x:c>
      <x:c r="D3344" t="str">
        <x:v>Mental Health and Substance Abuse Social Workers</x:v>
      </x:c>
      <x:c r="E3344" s="22" t="n">
        <x:v>550</x:v>
      </x:c>
      <x:c r="F3344" s="22" t="n">
        <x:v>90790</x:v>
      </x:c>
      <x:c r="G3344" s="22" t="n">
        <x:f>IF(OR(E3344="",F3344=""),"",E3344*F3344)</x:f>
        <x:v>49934500</x:v>
      </x:c>
      <x:c r="H3344" s="36" t="n">
        <x:v>0.16149999999999998</x:v>
      </x:c>
      <x:c r="I3344" s="22" t="n">
        <x:f>IF(G3344="","",IF(ISNUMBER(H3344),G3344,""))</x:f>
        <x:v>49934500</x:v>
      </x:c>
      <x:c r="J3344" s="22" t="n">
        <x:f>IF(I3344="","",I3344*H3344)</x:f>
        <x:v>8064421.749999999</x:v>
      </x:c>
      <x:c r="K3344" t="str">
        <x:f>IF(G3344="","MISSING OEWS",IF(ISNUMBER(H3344),"MATCHED","MISSING WHARTON"))</x:f>
        <x:v>MATCHED</x:v>
      </x:c>
    </x:row>
    <x:row r="3345">
      <x:c r="A3345" t="str">
        <x:v>52</x:v>
      </x:c>
      <x:c r="B3345" t="str">
        <x:v>Finance and Insurance</x:v>
      </x:c>
      <x:c r="C3345" t="str">
        <x:v>21-1029</x:v>
      </x:c>
      <x:c r="D3345" t="str">
        <x:v>Social Workers, All Other</x:v>
      </x:c>
      <x:c r="E3345" s="22" t="n">
        <x:v>150</x:v>
      </x:c>
      <x:c r="F3345" s="22" t="n">
        <x:v>71470</x:v>
      </x:c>
      <x:c r="G3345" s="22" t="n">
        <x:f>IF(OR(E3345="",F3345=""),"",E3345*F3345)</x:f>
        <x:v>10720500</x:v>
      </x:c>
      <x:c r="H3345" s="36"/>
      <x:c r="I3345" s="22" t="str">
        <x:f>IF(G3345="","",IF(ISNUMBER(H3345),G3345,""))</x:f>
      </x:c>
      <x:c r="J3345" s="22" t="str">
        <x:f>IF(I3345="","",I3345*H3345)</x:f>
      </x:c>
      <x:c r="K3345" t="str">
        <x:f>IF(G3345="","MISSING OEWS",IF(ISNUMBER(H3345),"MATCHED","MISSING WHARTON"))</x:f>
        <x:v>MISSING WHARTON</x:v>
      </x:c>
    </x:row>
    <x:row r="3346">
      <x:c r="A3346" t="str">
        <x:v>52</x:v>
      </x:c>
      <x:c r="B3346" t="str">
        <x:v>Finance and Insurance</x:v>
      </x:c>
      <x:c r="C3346" t="str">
        <x:v>21-1091</x:v>
      </x:c>
      <x:c r="D3346" t="str">
        <x:v>Health Education Specialists</x:v>
      </x:c>
      <x:c r="E3346" s="22" t="n">
        <x:v>3020</x:v>
      </x:c>
      <x:c r="F3346" s="22" t="n">
        <x:v>62790</x:v>
      </x:c>
      <x:c r="G3346" s="22" t="n">
        <x:f>IF(OR(E3346="",F3346=""),"",E3346*F3346)</x:f>
        <x:v>189625800</x:v>
      </x:c>
      <x:c r="H3346" s="36" t="n">
        <x:v>0.5875</x:v>
      </x:c>
      <x:c r="I3346" s="22" t="n">
        <x:f>IF(G3346="","",IF(ISNUMBER(H3346),G3346,""))</x:f>
        <x:v>189625800</x:v>
      </x:c>
      <x:c r="J3346" s="22" t="n">
        <x:f>IF(I3346="","",I3346*H3346)</x:f>
        <x:v>111405157.5</x:v>
      </x:c>
      <x:c r="K3346" t="str">
        <x:f>IF(G3346="","MISSING OEWS",IF(ISNUMBER(H3346),"MATCHED","MISSING WHARTON"))</x:f>
        <x:v>MATCHED</x:v>
      </x:c>
    </x:row>
    <x:row r="3347">
      <x:c r="A3347" t="str">
        <x:v>52</x:v>
      </x:c>
      <x:c r="B3347" t="str">
        <x:v>Finance and Insurance</x:v>
      </x:c>
      <x:c r="C3347" t="str">
        <x:v>21-1093</x:v>
      </x:c>
      <x:c r="D3347" t="str">
        <x:v>Social and Human Service Assistants</x:v>
      </x:c>
      <x:c r="E3347" s="22" t="n">
        <x:v>4750</x:v>
      </x:c>
      <x:c r="F3347" s="22" t="n">
        <x:v>64320</x:v>
      </x:c>
      <x:c r="G3347" s="22" t="n">
        <x:f>IF(OR(E3347="",F3347=""),"",E3347*F3347)</x:f>
        <x:v>305520000</x:v>
      </x:c>
      <x:c r="H3347" s="36" t="n">
        <x:v>0.4</x:v>
      </x:c>
      <x:c r="I3347" s="22" t="n">
        <x:f>IF(G3347="","",IF(ISNUMBER(H3347),G3347,""))</x:f>
        <x:v>305520000</x:v>
      </x:c>
      <x:c r="J3347" s="22" t="n">
        <x:f>IF(I3347="","",I3347*H3347)</x:f>
        <x:v>122208000</x:v>
      </x:c>
      <x:c r="K3347" t="str">
        <x:f>IF(G3347="","MISSING OEWS",IF(ISNUMBER(H3347),"MATCHED","MISSING WHARTON"))</x:f>
        <x:v>MATCHED</x:v>
      </x:c>
    </x:row>
    <x:row r="3348">
      <x:c r="A3348" t="str">
        <x:v>52</x:v>
      </x:c>
      <x:c r="B3348" t="str">
        <x:v>Finance and Insurance</x:v>
      </x:c>
      <x:c r="C3348" t="str">
        <x:v>21-1094</x:v>
      </x:c>
      <x:c r="D3348" t="str">
        <x:v>Community Health Workers</x:v>
      </x:c>
      <x:c r="E3348" s="22" t="n">
        <x:v>1920</x:v>
      </x:c>
      <x:c r="F3348" s="22" t="n">
        <x:v>60310</x:v>
      </x:c>
      <x:c r="G3348" s="22" t="n">
        <x:f>IF(OR(E3348="",F3348=""),"",E3348*F3348)</x:f>
        <x:v>115795200</x:v>
      </x:c>
      <x:c r="H3348" s="36" t="n">
        <x:v>0.2672</x:v>
      </x:c>
      <x:c r="I3348" s="22" t="n">
        <x:f>IF(G3348="","",IF(ISNUMBER(H3348),G3348,""))</x:f>
        <x:v>115795200</x:v>
      </x:c>
      <x:c r="J3348" s="22" t="n">
        <x:f>IF(I3348="","",I3348*H3348)</x:f>
        <x:v>30940477.439999998</x:v>
      </x:c>
      <x:c r="K3348" t="str">
        <x:f>IF(G3348="","MISSING OEWS",IF(ISNUMBER(H3348),"MATCHED","MISSING WHARTON"))</x:f>
        <x:v>MATCHED</x:v>
      </x:c>
    </x:row>
    <x:row r="3349">
      <x:c r="A3349" t="str">
        <x:v>52</x:v>
      </x:c>
      <x:c r="B3349" t="str">
        <x:v>Finance and Insurance</x:v>
      </x:c>
      <x:c r="C3349" t="str">
        <x:v>21-1099</x:v>
      </x:c>
      <x:c r="D3349" t="str">
        <x:v>Community and Social Service Specialists, All Other</x:v>
      </x:c>
      <x:c r="E3349" s="22" t="n">
        <x:v>400</x:v>
      </x:c>
      <x:c r="F3349" s="22" t="n">
        <x:v>69760</x:v>
      </x:c>
      <x:c r="G3349" s="22" t="n">
        <x:f>IF(OR(E3349="",F3349=""),"",E3349*F3349)</x:f>
        <x:v>27904000</x:v>
      </x:c>
      <x:c r="H3349" s="36"/>
      <x:c r="I3349" s="22" t="str">
        <x:f>IF(G3349="","",IF(ISNUMBER(H3349),G3349,""))</x:f>
      </x:c>
      <x:c r="J3349" s="22" t="str">
        <x:f>IF(I3349="","",I3349*H3349)</x:f>
      </x:c>
      <x:c r="K3349" t="str">
        <x:f>IF(G3349="","MISSING OEWS",IF(ISNUMBER(H3349),"MATCHED","MISSING WHARTON"))</x:f>
        <x:v>MISSING WHARTON</x:v>
      </x:c>
    </x:row>
    <x:row r="3350">
      <x:c r="A3350" t="str">
        <x:v>52</x:v>
      </x:c>
      <x:c r="B3350" t="str">
        <x:v>Finance and Insurance</x:v>
      </x:c>
      <x:c r="C3350" t="str">
        <x:v>23-1011</x:v>
      </x:c>
      <x:c r="D3350" t="str">
        <x:v>Lawyers</x:v>
      </x:c>
      <x:c r="E3350" s="22" t="n">
        <x:v>34410</x:v>
      </x:c>
      <x:c r="F3350" s="22" t="n">
        <x:v>216700</x:v>
      </x:c>
      <x:c r="G3350" s="22" t="n">
        <x:f>IF(OR(E3350="",F3350=""),"",E3350*F3350)</x:f>
        <x:v>7456647000</x:v>
      </x:c>
      <x:c r="H3350" s="36" t="n">
        <x:v>0.45</x:v>
      </x:c>
      <x:c r="I3350" s="22" t="n">
        <x:f>IF(G3350="","",IF(ISNUMBER(H3350),G3350,""))</x:f>
        <x:v>7456647000</x:v>
      </x:c>
      <x:c r="J3350" s="22" t="n">
        <x:f>IF(I3350="","",I3350*H3350)</x:f>
        <x:v>3355491150</x:v>
      </x:c>
      <x:c r="K3350" t="str">
        <x:f>IF(G3350="","MISSING OEWS",IF(ISNUMBER(H3350),"MATCHED","MISSING WHARTON"))</x:f>
        <x:v>MATCHED</x:v>
      </x:c>
    </x:row>
    <x:row r="3351">
      <x:c r="A3351" t="str">
        <x:v>52</x:v>
      </x:c>
      <x:c r="B3351" t="str">
        <x:v>Finance and Insurance</x:v>
      </x:c>
      <x:c r="C3351" t="str">
        <x:v>23-1022</x:v>
      </x:c>
      <x:c r="D3351" t="str">
        <x:v>Arbitrators, Mediators, and Conciliators</x:v>
      </x:c>
      <x:c r="E3351" s="22" t="n">
        <x:v>240</x:v>
      </x:c>
      <x:c r="F3351" s="22" t="n">
        <x:v>71170</x:v>
      </x:c>
      <x:c r="G3351" s="22" t="n">
        <x:f>IF(OR(E3351="",F3351=""),"",E3351*F3351)</x:f>
        <x:v>17080800</x:v>
      </x:c>
      <x:c r="H3351" s="36" t="n">
        <x:v>0.4375</x:v>
      </x:c>
      <x:c r="I3351" s="22" t="n">
        <x:f>IF(G3351="","",IF(ISNUMBER(H3351),G3351,""))</x:f>
        <x:v>17080800</x:v>
      </x:c>
      <x:c r="J3351" s="22" t="n">
        <x:f>IF(I3351="","",I3351*H3351)</x:f>
        <x:v>7472850</x:v>
      </x:c>
      <x:c r="K3351" t="str">
        <x:f>IF(G3351="","MISSING OEWS",IF(ISNUMBER(H3351),"MATCHED","MISSING WHARTON"))</x:f>
        <x:v>MATCHED</x:v>
      </x:c>
    </x:row>
    <x:row r="3352">
      <x:c r="A3352" t="str">
        <x:v>52</x:v>
      </x:c>
      <x:c r="B3352" t="str">
        <x:v>Finance and Insurance</x:v>
      </x:c>
      <x:c r="C3352" t="str">
        <x:v>23-2011</x:v>
      </x:c>
      <x:c r="D3352" t="str">
        <x:v>Paralegals and Legal Assistants</x:v>
      </x:c>
      <x:c r="E3352" s="22" t="n">
        <x:v>11030</x:v>
      </x:c>
      <x:c r="F3352" s="22" t="n">
        <x:v>83240</x:v>
      </x:c>
      <x:c r="G3352" s="22" t="n">
        <x:f>IF(OR(E3352="",F3352=""),"",E3352*F3352)</x:f>
        <x:v>918137200</x:v>
      </x:c>
      <x:c r="H3352" s="36" t="n">
        <x:v>0.5917</x:v>
      </x:c>
      <x:c r="I3352" s="22" t="n">
        <x:f>IF(G3352="","",IF(ISNUMBER(H3352),G3352,""))</x:f>
        <x:v>918137200</x:v>
      </x:c>
      <x:c r="J3352" s="22" t="n">
        <x:f>IF(I3352="","",I3352*H3352)</x:f>
        <x:v>543261781.24</x:v>
      </x:c>
      <x:c r="K3352" t="str">
        <x:f>IF(G3352="","MISSING OEWS",IF(ISNUMBER(H3352),"MATCHED","MISSING WHARTON"))</x:f>
        <x:v>MATCHED</x:v>
      </x:c>
    </x:row>
    <x:row r="3353">
      <x:c r="A3353" t="str">
        <x:v>52</x:v>
      </x:c>
      <x:c r="B3353" t="str">
        <x:v>Finance and Insurance</x:v>
      </x:c>
      <x:c r="C3353" t="str">
        <x:v>23-2093</x:v>
      </x:c>
      <x:c r="D3353" t="str">
        <x:v>Title Examiners, Abstractors, and Searchers</x:v>
      </x:c>
      <x:c r="E3353" s="22" t="n">
        <x:v>15970</x:v>
      </x:c>
      <x:c r="F3353" s="22" t="n">
        <x:v>66470</x:v>
      </x:c>
      <x:c r="G3353" s="22" t="n">
        <x:f>IF(OR(E3353="",F3353=""),"",E3353*F3353)</x:f>
        <x:v>1061525900</x:v>
      </x:c>
      <x:c r="H3353" s="36" t="n">
        <x:v>0.8794</x:v>
      </x:c>
      <x:c r="I3353" s="22" t="n">
        <x:f>IF(G3353="","",IF(ISNUMBER(H3353),G3353,""))</x:f>
        <x:v>1061525900</x:v>
      </x:c>
      <x:c r="J3353" s="22" t="n">
        <x:f>IF(I3353="","",I3353*H3353)</x:f>
        <x:v>933505876.4599999</x:v>
      </x:c>
      <x:c r="K3353" t="str">
        <x:f>IF(G3353="","MISSING OEWS",IF(ISNUMBER(H3353),"MATCHED","MISSING WHARTON"))</x:f>
        <x:v>MATCHED</x:v>
      </x:c>
    </x:row>
    <x:row r="3354">
      <x:c r="A3354" t="str">
        <x:v>52</x:v>
      </x:c>
      <x:c r="B3354" t="str">
        <x:v>Finance and Insurance</x:v>
      </x:c>
      <x:c r="C3354" t="str">
        <x:v>23-2099</x:v>
      </x:c>
      <x:c r="D3354" t="str">
        <x:v>Legal Support Workers, All Other</x:v>
      </x:c>
      <x:c r="E3354" s="22" t="n">
        <x:v>1160</x:v>
      </x:c>
      <x:c r="F3354" s="22" t="n">
        <x:v>79490</x:v>
      </x:c>
      <x:c r="G3354" s="22" t="n">
        <x:f>IF(OR(E3354="",F3354=""),"",E3354*F3354)</x:f>
        <x:v>92208400</x:v>
      </x:c>
      <x:c r="H3354" s="36"/>
      <x:c r="I3354" s="22" t="str">
        <x:f>IF(G3354="","",IF(ISNUMBER(H3354),G3354,""))</x:f>
      </x:c>
      <x:c r="J3354" s="22" t="str">
        <x:f>IF(I3354="","",I3354*H3354)</x:f>
      </x:c>
      <x:c r="K3354" t="str">
        <x:f>IF(G3354="","MISSING OEWS",IF(ISNUMBER(H3354),"MATCHED","MISSING WHARTON"))</x:f>
        <x:v>MISSING WHARTON</x:v>
      </x:c>
    </x:row>
    <x:row r="3355">
      <x:c r="A3355" t="str">
        <x:v>52</x:v>
      </x:c>
      <x:c r="B3355" t="str">
        <x:v>Finance and Insurance</x:v>
      </x:c>
      <x:c r="C3355" t="str">
        <x:v>25-1194</x:v>
      </x:c>
      <x:c r="D3355" t="str">
        <x:v>Career/Technical Education Teachers, Postsecondary</x:v>
      </x:c>
      <x:c r="E3355" s="22"/>
      <x:c r="F3355" s="22" t="n">
        <x:v>124250</x:v>
      </x:c>
      <x:c r="G3355" s="22" t="str">
        <x:f>IF(OR(E3355="",F3355=""),"",E3355*F3355)</x:f>
      </x:c>
      <x:c r="H3355" s="36" t="n">
        <x:v>0.3875</x:v>
      </x:c>
      <x:c r="I3355" s="22" t="str">
        <x:f>IF(G3355="","",IF(ISNUMBER(H3355),G3355,""))</x:f>
      </x:c>
      <x:c r="J3355" s="22" t="str">
        <x:f>IF(I3355="","",I3355*H3355)</x:f>
      </x:c>
      <x:c r="K3355" t="str">
        <x:f>IF(G3355="","MISSING OEWS",IF(ISNUMBER(H3355),"MATCHED","MISSING WHARTON"))</x:f>
        <x:v>MISSING OEWS</x:v>
      </x:c>
    </x:row>
    <x:row r="3356">
      <x:c r="A3356" t="str">
        <x:v>52</x:v>
      </x:c>
      <x:c r="B3356" t="str">
        <x:v>Finance and Insurance</x:v>
      </x:c>
      <x:c r="C3356" t="str">
        <x:v>25-3099</x:v>
      </x:c>
      <x:c r="D3356" t="str">
        <x:v>Teachers and Instructors, All Other</x:v>
      </x:c>
      <x:c r="E3356" s="22"/>
      <x:c r="F3356" s="22" t="n">
        <x:v>53270</x:v>
      </x:c>
      <x:c r="G3356" s="22" t="str">
        <x:f>IF(OR(E3356="",F3356=""),"",E3356*F3356)</x:f>
      </x:c>
      <x:c r="H3356" s="36"/>
      <x:c r="I3356" s="22" t="str">
        <x:f>IF(G3356="","",IF(ISNUMBER(H3356),G3356,""))</x:f>
      </x:c>
      <x:c r="J3356" s="22" t="str">
        <x:f>IF(I3356="","",I3356*H3356)</x:f>
      </x:c>
      <x:c r="K3356" t="str">
        <x:f>IF(G3356="","MISSING OEWS",IF(ISNUMBER(H3356),"MATCHED","MISSING WHARTON"))</x:f>
        <x:v>MISSING OEWS</x:v>
      </x:c>
    </x:row>
    <x:row r="3357">
      <x:c r="A3357" t="str">
        <x:v>52</x:v>
      </x:c>
      <x:c r="B3357" t="str">
        <x:v>Finance and Insurance</x:v>
      </x:c>
      <x:c r="C3357" t="str">
        <x:v>25-4022</x:v>
      </x:c>
      <x:c r="D3357" t="str">
        <x:v>Librarians and Media Collections Specialists</x:v>
      </x:c>
      <x:c r="E3357" s="22" t="n">
        <x:v>30</x:v>
      </x:c>
      <x:c r="F3357" s="22" t="n">
        <x:v>66960</x:v>
      </x:c>
      <x:c r="G3357" s="22" t="n">
        <x:f>IF(OR(E3357="",F3357=""),"",E3357*F3357)</x:f>
        <x:v>2008800</x:v>
      </x:c>
      <x:c r="H3357" s="36" t="n">
        <x:v>0.4167</x:v>
      </x:c>
      <x:c r="I3357" s="22" t="n">
        <x:f>IF(G3357="","",IF(ISNUMBER(H3357),G3357,""))</x:f>
        <x:v>2008800</x:v>
      </x:c>
      <x:c r="J3357" s="22" t="n">
        <x:f>IF(I3357="","",I3357*H3357)</x:f>
        <x:v>837066.9600000001</x:v>
      </x:c>
      <x:c r="K3357" t="str">
        <x:f>IF(G3357="","MISSING OEWS",IF(ISNUMBER(H3357),"MATCHED","MISSING WHARTON"))</x:f>
        <x:v>MATCHED</x:v>
      </x:c>
    </x:row>
    <x:row r="3358">
      <x:c r="A3358" t="str">
        <x:v>52</x:v>
      </x:c>
      <x:c r="B3358" t="str">
        <x:v>Finance and Insurance</x:v>
      </x:c>
      <x:c r="C3358" t="str">
        <x:v>25-9031</x:v>
      </x:c>
      <x:c r="D3358" t="str">
        <x:v>Instructional Coordinators</x:v>
      </x:c>
      <x:c r="E3358" s="22" t="n">
        <x:v>340</x:v>
      </x:c>
      <x:c r="F3358" s="22" t="n">
        <x:v>91610</x:v>
      </x:c>
      <x:c r="G3358" s="22" t="n">
        <x:f>IF(OR(E3358="",F3358=""),"",E3358*F3358)</x:f>
        <x:v>31147400</x:v>
      </x:c>
      <x:c r="H3358" s="36" t="n">
        <x:v>0.5783</x:v>
      </x:c>
      <x:c r="I3358" s="22" t="n">
        <x:f>IF(G3358="","",IF(ISNUMBER(H3358),G3358,""))</x:f>
        <x:v>31147400</x:v>
      </x:c>
      <x:c r="J3358" s="22" t="n">
        <x:f>IF(I3358="","",I3358*H3358)</x:f>
        <x:v>18012541.42</x:v>
      </x:c>
      <x:c r="K3358" t="str">
        <x:f>IF(G3358="","MISSING OEWS",IF(ISNUMBER(H3358),"MATCHED","MISSING WHARTON"))</x:f>
        <x:v>MATCHED</x:v>
      </x:c>
    </x:row>
    <x:row r="3359">
      <x:c r="A3359" t="str">
        <x:v>52</x:v>
      </x:c>
      <x:c r="B3359" t="str">
        <x:v>Finance and Insurance</x:v>
      </x:c>
      <x:c r="C3359" t="str">
        <x:v>27-1011</x:v>
      </x:c>
      <x:c r="D3359" t="str">
        <x:v>Art Directors</x:v>
      </x:c>
      <x:c r="E3359" s="22" t="n">
        <x:v>550</x:v>
      </x:c>
      <x:c r="F3359" s="22" t="n">
        <x:v>149770</x:v>
      </x:c>
      <x:c r="G3359" s="22" t="n">
        <x:f>IF(OR(E3359="",F3359=""),"",E3359*F3359)</x:f>
        <x:v>82373500</x:v>
      </x:c>
      <x:c r="H3359" s="36" t="n">
        <x:v>0.3688</x:v>
      </x:c>
      <x:c r="I3359" s="22" t="n">
        <x:f>IF(G3359="","",IF(ISNUMBER(H3359),G3359,""))</x:f>
        <x:v>82373500</x:v>
      </x:c>
      <x:c r="J3359" s="22" t="n">
        <x:f>IF(I3359="","",I3359*H3359)</x:f>
        <x:v>30379346.8</x:v>
      </x:c>
      <x:c r="K3359" t="str">
        <x:f>IF(G3359="","MISSING OEWS",IF(ISNUMBER(H3359),"MATCHED","MISSING WHARTON"))</x:f>
        <x:v>MATCHED</x:v>
      </x:c>
    </x:row>
    <x:row r="3360">
      <x:c r="A3360" t="str">
        <x:v>52</x:v>
      </x:c>
      <x:c r="B3360" t="str">
        <x:v>Finance and Insurance</x:v>
      </x:c>
      <x:c r="C3360" t="str">
        <x:v>27-1014</x:v>
      </x:c>
      <x:c r="D3360" t="str">
        <x:v>Special Effects Artists and Animators</x:v>
      </x:c>
      <x:c r="E3360" s="22" t="n">
        <x:v>30</x:v>
      </x:c>
      <x:c r="F3360" s="22" t="n">
        <x:v>101790</x:v>
      </x:c>
      <x:c r="G3360" s="22" t="n">
        <x:f>IF(OR(E3360="",F3360=""),"",E3360*F3360)</x:f>
        <x:v>3053700</x:v>
      </x:c>
      <x:c r="H3360" s="36" t="n">
        <x:v>0.7071</x:v>
      </x:c>
      <x:c r="I3360" s="22" t="n">
        <x:f>IF(G3360="","",IF(ISNUMBER(H3360),G3360,""))</x:f>
        <x:v>3053700</x:v>
      </x:c>
      <x:c r="J3360" s="22" t="n">
        <x:f>IF(I3360="","",I3360*H3360)</x:f>
        <x:v>2159271.27</x:v>
      </x:c>
      <x:c r="K3360" t="str">
        <x:f>IF(G3360="","MISSING OEWS",IF(ISNUMBER(H3360),"MATCHED","MISSING WHARTON"))</x:f>
        <x:v>MATCHED</x:v>
      </x:c>
    </x:row>
    <x:row r="3361">
      <x:c r="A3361" t="str">
        <x:v>52</x:v>
      </x:c>
      <x:c r="B3361" t="str">
        <x:v>Finance and Insurance</x:v>
      </x:c>
      <x:c r="C3361" t="str">
        <x:v>27-1021</x:v>
      </x:c>
      <x:c r="D3361" t="str">
        <x:v>Commercial and Industrial Designers</x:v>
      </x:c>
      <x:c r="E3361" s="22" t="n">
        <x:v>40</x:v>
      </x:c>
      <x:c r="F3361" s="22" t="n">
        <x:v>113080</x:v>
      </x:c>
      <x:c r="G3361" s="22" t="n">
        <x:f>IF(OR(E3361="",F3361=""),"",E3361*F3361)</x:f>
        <x:v>4523200</x:v>
      </x:c>
      <x:c r="H3361" s="36" t="n">
        <x:v>0.3029</x:v>
      </x:c>
      <x:c r="I3361" s="22" t="n">
        <x:f>IF(G3361="","",IF(ISNUMBER(H3361),G3361,""))</x:f>
        <x:v>4523200</x:v>
      </x:c>
      <x:c r="J3361" s="22" t="n">
        <x:f>IF(I3361="","",I3361*H3361)</x:f>
        <x:v>1370077.28</x:v>
      </x:c>
      <x:c r="K3361" t="str">
        <x:f>IF(G3361="","MISSING OEWS",IF(ISNUMBER(H3361),"MATCHED","MISSING WHARTON"))</x:f>
        <x:v>MATCHED</x:v>
      </x:c>
    </x:row>
    <x:row r="3362">
      <x:c r="A3362" t="str">
        <x:v>52</x:v>
      </x:c>
      <x:c r="B3362" t="str">
        <x:v>Finance and Insurance</x:v>
      </x:c>
      <x:c r="C3362" t="str">
        <x:v>27-1024</x:v>
      </x:c>
      <x:c r="D3362" t="str">
        <x:v>Graphic Designers</x:v>
      </x:c>
      <x:c r="E3362" s="22" t="n">
        <x:v>3820</x:v>
      </x:c>
      <x:c r="F3362" s="22" t="n">
        <x:v>82770</x:v>
      </x:c>
      <x:c r="G3362" s="22" t="n">
        <x:f>IF(OR(E3362="",F3362=""),"",E3362*F3362)</x:f>
        <x:v>316181400</x:v>
      </x:c>
      <x:c r="H3362" s="36" t="n">
        <x:v>0.7375</x:v>
      </x:c>
      <x:c r="I3362" s="22" t="n">
        <x:f>IF(G3362="","",IF(ISNUMBER(H3362),G3362,""))</x:f>
        <x:v>316181400</x:v>
      </x:c>
      <x:c r="J3362" s="22" t="n">
        <x:f>IF(I3362="","",I3362*H3362)</x:f>
        <x:v>233183782.5</x:v>
      </x:c>
      <x:c r="K3362" t="str">
        <x:f>IF(G3362="","MISSING OEWS",IF(ISNUMBER(H3362),"MATCHED","MISSING WHARTON"))</x:f>
        <x:v>MATCHED</x:v>
      </x:c>
    </x:row>
    <x:row r="3363">
      <x:c r="A3363" t="str">
        <x:v>52</x:v>
      </x:c>
      <x:c r="B3363" t="str">
        <x:v>Finance and Insurance</x:v>
      </x:c>
      <x:c r="C3363" t="str">
        <x:v>27-1025</x:v>
      </x:c>
      <x:c r="D3363" t="str">
        <x:v>Interior Designers</x:v>
      </x:c>
      <x:c r="E3363" s="22" t="n">
        <x:v>40</x:v>
      </x:c>
      <x:c r="F3363" s="22" t="n">
        <x:v>104350</x:v>
      </x:c>
      <x:c r="G3363" s="22" t="n">
        <x:f>IF(OR(E3363="",F3363=""),"",E3363*F3363)</x:f>
        <x:v>4174000</x:v>
      </x:c>
      <x:c r="H3363" s="36" t="n">
        <x:v>0.31329999999999997</x:v>
      </x:c>
      <x:c r="I3363" s="22" t="n">
        <x:f>IF(G3363="","",IF(ISNUMBER(H3363),G3363,""))</x:f>
        <x:v>4174000</x:v>
      </x:c>
      <x:c r="J3363" s="22" t="n">
        <x:f>IF(I3363="","",I3363*H3363)</x:f>
        <x:v>1307714.2</x:v>
      </x:c>
      <x:c r="K3363" t="str">
        <x:f>IF(G3363="","MISSING OEWS",IF(ISNUMBER(H3363),"MATCHED","MISSING WHARTON"))</x:f>
        <x:v>MATCHED</x:v>
      </x:c>
    </x:row>
    <x:row r="3364">
      <x:c r="A3364" t="str">
        <x:v>52</x:v>
      </x:c>
      <x:c r="B3364" t="str">
        <x:v>Finance and Insurance</x:v>
      </x:c>
      <x:c r="C3364" t="str">
        <x:v>27-2012</x:v>
      </x:c>
      <x:c r="D3364" t="str">
        <x:v>Producers and Directors</x:v>
      </x:c>
      <x:c r="E3364" s="22" t="n">
        <x:v>280</x:v>
      </x:c>
      <x:c r="F3364" s="22" t="n">
        <x:v>108370</x:v>
      </x:c>
      <x:c r="G3364" s="22" t="n">
        <x:f>IF(OR(E3364="",F3364=""),"",E3364*F3364)</x:f>
        <x:v>30343600</x:v>
      </x:c>
      <x:c r="H3364" s="36" t="n">
        <x:v>0.34630000000000005</x:v>
      </x:c>
      <x:c r="I3364" s="22" t="n">
        <x:f>IF(G3364="","",IF(ISNUMBER(H3364),G3364,""))</x:f>
        <x:v>30343600</x:v>
      </x:c>
      <x:c r="J3364" s="22" t="n">
        <x:f>IF(I3364="","",I3364*H3364)</x:f>
        <x:v>10507988.680000002</x:v>
      </x:c>
      <x:c r="K3364" t="str">
        <x:f>IF(G3364="","MISSING OEWS",IF(ISNUMBER(H3364),"MATCHED","MISSING WHARTON"))</x:f>
        <x:v>MATCHED</x:v>
      </x:c>
    </x:row>
    <x:row r="3365">
      <x:c r="A3365" t="str">
        <x:v>52</x:v>
      </x:c>
      <x:c r="B3365" t="str">
        <x:v>Finance and Insurance</x:v>
      </x:c>
      <x:c r="C3365" t="str">
        <x:v>27-3031</x:v>
      </x:c>
      <x:c r="D3365" t="str">
        <x:v>Public Relations Specialists</x:v>
      </x:c>
      <x:c r="E3365" s="22" t="n">
        <x:v>13630</x:v>
      </x:c>
      <x:c r="F3365" s="22" t="n">
        <x:v>102810</x:v>
      </x:c>
      <x:c r="G3365" s="22" t="n">
        <x:f>IF(OR(E3365="",F3365=""),"",E3365*F3365)</x:f>
        <x:v>1401300300</x:v>
      </x:c>
      <x:c r="H3365" s="36" t="n">
        <x:v>0.575</x:v>
      </x:c>
      <x:c r="I3365" s="22" t="n">
        <x:f>IF(G3365="","",IF(ISNUMBER(H3365),G3365,""))</x:f>
        <x:v>1401300300</x:v>
      </x:c>
      <x:c r="J3365" s="22" t="n">
        <x:f>IF(I3365="","",I3365*H3365)</x:f>
        <x:v>805747672.4999999</x:v>
      </x:c>
      <x:c r="K3365" t="str">
        <x:f>IF(G3365="","MISSING OEWS",IF(ISNUMBER(H3365),"MATCHED","MISSING WHARTON"))</x:f>
        <x:v>MATCHED</x:v>
      </x:c>
    </x:row>
    <x:row r="3366">
      <x:c r="A3366" t="str">
        <x:v>52</x:v>
      </x:c>
      <x:c r="B3366" t="str">
        <x:v>Finance and Insurance</x:v>
      </x:c>
      <x:c r="C3366" t="str">
        <x:v>27-3041</x:v>
      </x:c>
      <x:c r="D3366" t="str">
        <x:v>Editors</x:v>
      </x:c>
      <x:c r="E3366" s="22" t="n">
        <x:v>1520</x:v>
      </x:c>
      <x:c r="F3366" s="22" t="n">
        <x:v>75030</x:v>
      </x:c>
      <x:c r="G3366" s="22" t="n">
        <x:f>IF(OR(E3366="",F3366=""),"",E3366*F3366)</x:f>
        <x:v>114045600</x:v>
      </x:c>
      <x:c r="H3366" s="36" t="n">
        <x:v>0.6643000000000001</x:v>
      </x:c>
      <x:c r="I3366" s="22" t="n">
        <x:f>IF(G3366="","",IF(ISNUMBER(H3366),G3366,""))</x:f>
        <x:v>114045600</x:v>
      </x:c>
      <x:c r="J3366" s="22" t="n">
        <x:f>IF(I3366="","",I3366*H3366)</x:f>
        <x:v>75760492.08000001</x:v>
      </x:c>
      <x:c r="K3366" t="str">
        <x:f>IF(G3366="","MISSING OEWS",IF(ISNUMBER(H3366),"MATCHED","MISSING WHARTON"))</x:f>
        <x:v>MATCHED</x:v>
      </x:c>
    </x:row>
    <x:row r="3367">
      <x:c r="A3367" t="str">
        <x:v>52</x:v>
      </x:c>
      <x:c r="B3367" t="str">
        <x:v>Finance and Insurance</x:v>
      </x:c>
      <x:c r="C3367" t="str">
        <x:v>27-3042</x:v>
      </x:c>
      <x:c r="D3367" t="str">
        <x:v>Technical Writers</x:v>
      </x:c>
      <x:c r="E3367" s="22" t="n">
        <x:v>1760</x:v>
      </x:c>
      <x:c r="F3367" s="22" t="n">
        <x:v>90840</x:v>
      </x:c>
      <x:c r="G3367" s="22" t="n">
        <x:f>IF(OR(E3367="",F3367=""),"",E3367*F3367)</x:f>
        <x:v>159878400</x:v>
      </x:c>
      <x:c r="H3367" s="36" t="n">
        <x:v>0.71</x:v>
      </x:c>
      <x:c r="I3367" s="22" t="n">
        <x:f>IF(G3367="","",IF(ISNUMBER(H3367),G3367,""))</x:f>
        <x:v>159878400</x:v>
      </x:c>
      <x:c r="J3367" s="22" t="n">
        <x:f>IF(I3367="","",I3367*H3367)</x:f>
        <x:v>113513664</x:v>
      </x:c>
      <x:c r="K3367" t="str">
        <x:f>IF(G3367="","MISSING OEWS",IF(ISNUMBER(H3367),"MATCHED","MISSING WHARTON"))</x:f>
        <x:v>MATCHED</x:v>
      </x:c>
    </x:row>
    <x:row r="3368">
      <x:c r="A3368" t="str">
        <x:v>52</x:v>
      </x:c>
      <x:c r="B3368" t="str">
        <x:v>Finance and Insurance</x:v>
      </x:c>
      <x:c r="C3368" t="str">
        <x:v>27-3043</x:v>
      </x:c>
      <x:c r="D3368" t="str">
        <x:v>Writers and Authors</x:v>
      </x:c>
      <x:c r="E3368" s="22" t="n">
        <x:v>1190</x:v>
      </x:c>
      <x:c r="F3368" s="22" t="n">
        <x:v>97910</x:v>
      </x:c>
      <x:c r="G3368" s="22" t="n">
        <x:f>IF(OR(E3368="",F3368=""),"",E3368*F3368)</x:f>
        <x:v>116512900</x:v>
      </x:c>
      <x:c r="H3368" s="36" t="n">
        <x:v>0.7744</x:v>
      </x:c>
      <x:c r="I3368" s="22" t="n">
        <x:f>IF(G3368="","",IF(ISNUMBER(H3368),G3368,""))</x:f>
        <x:v>116512900</x:v>
      </x:c>
      <x:c r="J3368" s="22" t="n">
        <x:f>IF(I3368="","",I3368*H3368)</x:f>
        <x:v>90227589.75999999</x:v>
      </x:c>
      <x:c r="K3368" t="str">
        <x:f>IF(G3368="","MISSING OEWS",IF(ISNUMBER(H3368),"MATCHED","MISSING WHARTON"))</x:f>
        <x:v>MATCHED</x:v>
      </x:c>
    </x:row>
    <x:row r="3369">
      <x:c r="A3369" t="str">
        <x:v>52</x:v>
      </x:c>
      <x:c r="B3369" t="str">
        <x:v>Finance and Insurance</x:v>
      </x:c>
      <x:c r="C3369" t="str">
        <x:v>27-3091</x:v>
      </x:c>
      <x:c r="D3369" t="str">
        <x:v>Interpreters and Translators</x:v>
      </x:c>
      <x:c r="E3369" s="22" t="n">
        <x:v>250</x:v>
      </x:c>
      <x:c r="F3369" s="22" t="n">
        <x:v>65530</x:v>
      </x:c>
      <x:c r="G3369" s="22" t="n">
        <x:f>IF(OR(E3369="",F3369=""),"",E3369*F3369)</x:f>
        <x:v>16382500</x:v>
      </x:c>
      <x:c r="H3369" s="36" t="n">
        <x:v>0.6294</x:v>
      </x:c>
      <x:c r="I3369" s="22" t="n">
        <x:f>IF(G3369="","",IF(ISNUMBER(H3369),G3369,""))</x:f>
        <x:v>16382500</x:v>
      </x:c>
      <x:c r="J3369" s="22" t="n">
        <x:f>IF(I3369="","",I3369*H3369)</x:f>
        <x:v>10311145.5</x:v>
      </x:c>
      <x:c r="K3369" t="str">
        <x:f>IF(G3369="","MISSING OEWS",IF(ISNUMBER(H3369),"MATCHED","MISSING WHARTON"))</x:f>
        <x:v>MATCHED</x:v>
      </x:c>
    </x:row>
    <x:row r="3370">
      <x:c r="A3370" t="str">
        <x:v>52</x:v>
      </x:c>
      <x:c r="B3370" t="str">
        <x:v>Finance and Insurance</x:v>
      </x:c>
      <x:c r="C3370" t="str">
        <x:v>27-3099</x:v>
      </x:c>
      <x:c r="D3370" t="str">
        <x:v>Media and Communication Workers, All Other</x:v>
      </x:c>
      <x:c r="E3370" s="22" t="n">
        <x:v>80</x:v>
      </x:c>
      <x:c r="F3370" s="22" t="n">
        <x:v>80930</x:v>
      </x:c>
      <x:c r="G3370" s="22" t="n">
        <x:f>IF(OR(E3370="",F3370=""),"",E3370*F3370)</x:f>
        <x:v>6474400</x:v>
      </x:c>
      <x:c r="H3370" s="36"/>
      <x:c r="I3370" s="22" t="str">
        <x:f>IF(G3370="","",IF(ISNUMBER(H3370),G3370,""))</x:f>
      </x:c>
      <x:c r="J3370" s="22" t="str">
        <x:f>IF(I3370="","",I3370*H3370)</x:f>
      </x:c>
      <x:c r="K3370" t="str">
        <x:f>IF(G3370="","MISSING OEWS",IF(ISNUMBER(H3370),"MATCHED","MISSING WHARTON"))</x:f>
        <x:v>MISSING WHARTON</x:v>
      </x:c>
    </x:row>
    <x:row r="3371">
      <x:c r="A3371" t="str">
        <x:v>52</x:v>
      </x:c>
      <x:c r="B3371" t="str">
        <x:v>Finance and Insurance</x:v>
      </x:c>
      <x:c r="C3371" t="str">
        <x:v>27-4011</x:v>
      </x:c>
      <x:c r="D3371" t="str">
        <x:v>Audio and Video Technicians</x:v>
      </x:c>
      <x:c r="E3371" s="22" t="n">
        <x:v>250</x:v>
      </x:c>
      <x:c r="F3371" s="22" t="n">
        <x:v>86630</x:v>
      </x:c>
      <x:c r="G3371" s="22" t="n">
        <x:f>IF(OR(E3371="",F3371=""),"",E3371*F3371)</x:f>
        <x:v>21657500</x:v>
      </x:c>
      <x:c r="H3371" s="36" t="n">
        <x:v>0.5483</x:v>
      </x:c>
      <x:c r="I3371" s="22" t="n">
        <x:f>IF(G3371="","",IF(ISNUMBER(H3371),G3371,""))</x:f>
        <x:v>21657500</x:v>
      </x:c>
      <x:c r="J3371" s="22" t="n">
        <x:f>IF(I3371="","",I3371*H3371)</x:f>
        <x:v>11874807.25</x:v>
      </x:c>
      <x:c r="K3371" t="str">
        <x:f>IF(G3371="","MISSING OEWS",IF(ISNUMBER(H3371),"MATCHED","MISSING WHARTON"))</x:f>
        <x:v>MATCHED</x:v>
      </x:c>
    </x:row>
    <x:row r="3372">
      <x:c r="A3372" t="str">
        <x:v>52</x:v>
      </x:c>
      <x:c r="B3372" t="str">
        <x:v>Finance and Insurance</x:v>
      </x:c>
      <x:c r="C3372" t="str">
        <x:v>27-4021</x:v>
      </x:c>
      <x:c r="D3372" t="str">
        <x:v>Photographers</x:v>
      </x:c>
      <x:c r="E3372" s="22"/>
      <x:c r="F3372" s="22" t="n">
        <x:v>48580</x:v>
      </x:c>
      <x:c r="G3372" s="22" t="str">
        <x:f>IF(OR(E3372="",F3372=""),"",E3372*F3372)</x:f>
      </x:c>
      <x:c r="H3372" s="36" t="n">
        <x:v>0.3207</x:v>
      </x:c>
      <x:c r="I3372" s="22" t="str">
        <x:f>IF(G3372="","",IF(ISNUMBER(H3372),G3372,""))</x:f>
      </x:c>
      <x:c r="J3372" s="22" t="str">
        <x:f>IF(I3372="","",I3372*H3372)</x:f>
      </x:c>
      <x:c r="K3372" t="str">
        <x:f>IF(G3372="","MISSING OEWS",IF(ISNUMBER(H3372),"MATCHED","MISSING WHARTON"))</x:f>
        <x:v>MISSING OEWS</x:v>
      </x:c>
    </x:row>
    <x:row r="3373">
      <x:c r="A3373" t="str">
        <x:v>52</x:v>
      </x:c>
      <x:c r="B3373" t="str">
        <x:v>Finance and Insurance</x:v>
      </x:c>
      <x:c r="C3373" t="str">
        <x:v>27-4031</x:v>
      </x:c>
      <x:c r="D3373" t="str">
        <x:v>Camera Operators, Television, Video, and Film</x:v>
      </x:c>
      <x:c r="E3373" s="22" t="n">
        <x:v>100</x:v>
      </x:c>
      <x:c r="F3373" s="22" t="n">
        <x:v>75600</x:v>
      </x:c>
      <x:c r="G3373" s="22" t="n">
        <x:f>IF(OR(E3373="",F3373=""),"",E3373*F3373)</x:f>
        <x:v>7560000</x:v>
      </x:c>
      <x:c r="H3373" s="36" t="n">
        <x:v>0.3458</x:v>
      </x:c>
      <x:c r="I3373" s="22" t="n">
        <x:f>IF(G3373="","",IF(ISNUMBER(H3373),G3373,""))</x:f>
        <x:v>7560000</x:v>
      </x:c>
      <x:c r="J3373" s="22" t="n">
        <x:f>IF(I3373="","",I3373*H3373)</x:f>
        <x:v>2614248</x:v>
      </x:c>
      <x:c r="K3373" t="str">
        <x:f>IF(G3373="","MISSING OEWS",IF(ISNUMBER(H3373),"MATCHED","MISSING WHARTON"))</x:f>
        <x:v>MATCHED</x:v>
      </x:c>
    </x:row>
    <x:row r="3374">
      <x:c r="A3374" t="str">
        <x:v>52</x:v>
      </x:c>
      <x:c r="B3374" t="str">
        <x:v>Finance and Insurance</x:v>
      </x:c>
      <x:c r="C3374" t="str">
        <x:v>27-4032</x:v>
      </x:c>
      <x:c r="D3374" t="str">
        <x:v>Film and Video Editors</x:v>
      </x:c>
      <x:c r="E3374" s="22" t="n">
        <x:v>90</x:v>
      </x:c>
      <x:c r="F3374" s="22" t="n">
        <x:v>85910</x:v>
      </x:c>
      <x:c r="G3374" s="22" t="n">
        <x:f>IF(OR(E3374="",F3374=""),"",E3374*F3374)</x:f>
        <x:v>7731900</x:v>
      </x:c>
      <x:c r="H3374" s="36" t="n">
        <x:v>0.6065</x:v>
      </x:c>
      <x:c r="I3374" s="22" t="n">
        <x:f>IF(G3374="","",IF(ISNUMBER(H3374),G3374,""))</x:f>
        <x:v>7731900</x:v>
      </x:c>
      <x:c r="J3374" s="22" t="n">
        <x:f>IF(I3374="","",I3374*H3374)</x:f>
        <x:v>4689397.350000001</x:v>
      </x:c>
      <x:c r="K3374" t="str">
        <x:f>IF(G3374="","MISSING OEWS",IF(ISNUMBER(H3374),"MATCHED","MISSING WHARTON"))</x:f>
        <x:v>MATCHED</x:v>
      </x:c>
    </x:row>
    <x:row r="3375">
      <x:c r="A3375" t="str">
        <x:v>52</x:v>
      </x:c>
      <x:c r="B3375" t="str">
        <x:v>Finance and Insurance</x:v>
      </x:c>
      <x:c r="C3375" t="str">
        <x:v>29-1021</x:v>
      </x:c>
      <x:c r="D3375" t="str">
        <x:v>Dentists, General</x:v>
      </x:c>
      <x:c r="E3375" s="22" t="n">
        <x:v>140</x:v>
      </x:c>
      <x:c r="F3375" s="22" t="n">
        <x:v>173760</x:v>
      </x:c>
      <x:c r="G3375" s="22" t="n">
        <x:f>IF(OR(E3375="",F3375=""),"",E3375*F3375)</x:f>
        <x:v>24326400</x:v>
      </x:c>
      <x:c r="H3375" s="36" t="n">
        <x:v>0.07</x:v>
      </x:c>
      <x:c r="I3375" s="22" t="n">
        <x:f>IF(G3375="","",IF(ISNUMBER(H3375),G3375,""))</x:f>
        <x:v>24326400</x:v>
      </x:c>
      <x:c r="J3375" s="22" t="n">
        <x:f>IF(I3375="","",I3375*H3375)</x:f>
        <x:v>1702848.0000000002</x:v>
      </x:c>
      <x:c r="K3375" t="str">
        <x:f>IF(G3375="","MISSING OEWS",IF(ISNUMBER(H3375),"MATCHED","MISSING WHARTON"))</x:f>
        <x:v>MATCHED</x:v>
      </x:c>
    </x:row>
    <x:row r="3376">
      <x:c r="A3376" t="str">
        <x:v>52</x:v>
      </x:c>
      <x:c r="B3376" t="str">
        <x:v>Finance and Insurance</x:v>
      </x:c>
      <x:c r="C3376" t="str">
        <x:v>29-1031</x:v>
      </x:c>
      <x:c r="D3376" t="str">
        <x:v>Dietitians and Nutritionists</x:v>
      </x:c>
      <x:c r="E3376" s="22" t="n">
        <x:v>150</x:v>
      </x:c>
      <x:c r="F3376" s="22" t="n">
        <x:v>83050</x:v>
      </x:c>
      <x:c r="G3376" s="22" t="n">
        <x:f>IF(OR(E3376="",F3376=""),"",E3376*F3376)</x:f>
        <x:v>12457500</x:v>
      </x:c>
      <x:c r="H3376" s="36" t="n">
        <x:v>0.4679</x:v>
      </x:c>
      <x:c r="I3376" s="22" t="n">
        <x:f>IF(G3376="","",IF(ISNUMBER(H3376),G3376,""))</x:f>
        <x:v>12457500</x:v>
      </x:c>
      <x:c r="J3376" s="22" t="n">
        <x:f>IF(I3376="","",I3376*H3376)</x:f>
        <x:v>5828864.25</x:v>
      </x:c>
      <x:c r="K3376" t="str">
        <x:f>IF(G3376="","MISSING OEWS",IF(ISNUMBER(H3376),"MATCHED","MISSING WHARTON"))</x:f>
        <x:v>MATCHED</x:v>
      </x:c>
    </x:row>
    <x:row r="3377">
      <x:c r="A3377" t="str">
        <x:v>52</x:v>
      </x:c>
      <x:c r="B3377" t="str">
        <x:v>Finance and Insurance</x:v>
      </x:c>
      <x:c r="C3377" t="str">
        <x:v>29-1051</x:v>
      </x:c>
      <x:c r="D3377" t="str">
        <x:v>Pharmacists</x:v>
      </x:c>
      <x:c r="E3377" s="22" t="n">
        <x:v>7190</x:v>
      </x:c>
      <x:c r="F3377" s="22" t="n">
        <x:v>140200</x:v>
      </x:c>
      <x:c r="G3377" s="22" t="n">
        <x:f>IF(OR(E3377="",F3377=""),"",E3377*F3377)</x:f>
        <x:v>1008038000</x:v>
      </x:c>
      <x:c r="H3377" s="36" t="n">
        <x:v>0.43810000000000004</x:v>
      </x:c>
      <x:c r="I3377" s="22" t="n">
        <x:f>IF(G3377="","",IF(ISNUMBER(H3377),G3377,""))</x:f>
        <x:v>1008038000</x:v>
      </x:c>
      <x:c r="J3377" s="22" t="n">
        <x:f>IF(I3377="","",I3377*H3377)</x:f>
        <x:v>441621447.8000001</x:v>
      </x:c>
      <x:c r="K3377" t="str">
        <x:f>IF(G3377="","MISSING OEWS",IF(ISNUMBER(H3377),"MATCHED","MISSING WHARTON"))</x:f>
        <x:v>MATCHED</x:v>
      </x:c>
    </x:row>
    <x:row r="3378">
      <x:c r="A3378" t="str">
        <x:v>52</x:v>
      </x:c>
      <x:c r="B3378" t="str">
        <x:v>Finance and Insurance</x:v>
      </x:c>
      <x:c r="C3378" t="str">
        <x:v>29-1071</x:v>
      </x:c>
      <x:c r="D3378" t="str">
        <x:v>Physician Assistants</x:v>
      </x:c>
      <x:c r="E3378" s="22" t="n">
        <x:v>50</x:v>
      </x:c>
      <x:c r="F3378" s="22" t="n">
        <x:v>142150</x:v>
      </x:c>
      <x:c r="G3378" s="22" t="n">
        <x:f>IF(OR(E3378="",F3378=""),"",E3378*F3378)</x:f>
        <x:v>7107500</x:v>
      </x:c>
      <x:c r="H3378" s="36" t="n">
        <x:v>0.1495</x:v>
      </x:c>
      <x:c r="I3378" s="22" t="n">
        <x:f>IF(G3378="","",IF(ISNUMBER(H3378),G3378,""))</x:f>
        <x:v>7107500</x:v>
      </x:c>
      <x:c r="J3378" s="22" t="n">
        <x:f>IF(I3378="","",I3378*H3378)</x:f>
        <x:v>1062571.25</x:v>
      </x:c>
      <x:c r="K3378" t="str">
        <x:f>IF(G3378="","MISSING OEWS",IF(ISNUMBER(H3378),"MATCHED","MISSING WHARTON"))</x:f>
        <x:v>MATCHED</x:v>
      </x:c>
    </x:row>
    <x:row r="3379">
      <x:c r="A3379" t="str">
        <x:v>52</x:v>
      </x:c>
      <x:c r="B3379" t="str">
        <x:v>Finance and Insurance</x:v>
      </x:c>
      <x:c r="C3379" t="str">
        <x:v>29-1122</x:v>
      </x:c>
      <x:c r="D3379" t="str">
        <x:v>Occupational Therapists</x:v>
      </x:c>
      <x:c r="E3379" s="22" t="n">
        <x:v>40</x:v>
      </x:c>
      <x:c r="F3379" s="22" t="n">
        <x:v>105100</x:v>
      </x:c>
      <x:c r="G3379" s="22" t="n">
        <x:f>IF(OR(E3379="",F3379=""),"",E3379*F3379)</x:f>
        <x:v>4204000</x:v>
      </x:c>
      <x:c r="H3379" s="36" t="n">
        <x:v>0.18289999999999998</x:v>
      </x:c>
      <x:c r="I3379" s="22" t="n">
        <x:f>IF(G3379="","",IF(ISNUMBER(H3379),G3379,""))</x:f>
        <x:v>4204000</x:v>
      </x:c>
      <x:c r="J3379" s="22" t="n">
        <x:f>IF(I3379="","",I3379*H3379)</x:f>
        <x:v>768911.5999999999</x:v>
      </x:c>
      <x:c r="K3379" t="str">
        <x:f>IF(G3379="","MISSING OEWS",IF(ISNUMBER(H3379),"MATCHED","MISSING WHARTON"))</x:f>
        <x:v>MATCHED</x:v>
      </x:c>
    </x:row>
    <x:row r="3380">
      <x:c r="A3380" t="str">
        <x:v>52</x:v>
      </x:c>
      <x:c r="B3380" t="str">
        <x:v>Finance and Insurance</x:v>
      </x:c>
      <x:c r="C3380" t="str">
        <x:v>29-1123</x:v>
      </x:c>
      <x:c r="D3380" t="str">
        <x:v>Physical Therapists</x:v>
      </x:c>
      <x:c r="E3380" s="22" t="n">
        <x:v>60</x:v>
      </x:c>
      <x:c r="F3380" s="22" t="n">
        <x:v>103080</x:v>
      </x:c>
      <x:c r="G3380" s="22" t="n">
        <x:f>IF(OR(E3380="",F3380=""),"",E3380*F3380)</x:f>
        <x:v>6184800</x:v>
      </x:c>
      <x:c r="H3380" s="36" t="n">
        <x:v>0.19579999999999997</x:v>
      </x:c>
      <x:c r="I3380" s="22" t="n">
        <x:f>IF(G3380="","",IF(ISNUMBER(H3380),G3380,""))</x:f>
        <x:v>6184800</x:v>
      </x:c>
      <x:c r="J3380" s="22" t="n">
        <x:f>IF(I3380="","",I3380*H3380)</x:f>
        <x:v>1210983.8399999999</x:v>
      </x:c>
      <x:c r="K3380" t="str">
        <x:f>IF(G3380="","MISSING OEWS",IF(ISNUMBER(H3380),"MATCHED","MISSING WHARTON"))</x:f>
        <x:v>MATCHED</x:v>
      </x:c>
    </x:row>
    <x:row r="3381">
      <x:c r="A3381" t="str">
        <x:v>52</x:v>
      </x:c>
      <x:c r="B3381" t="str">
        <x:v>Finance and Insurance</x:v>
      </x:c>
      <x:c r="C3381" t="str">
        <x:v>29-1129</x:v>
      </x:c>
      <x:c r="D3381" t="str">
        <x:v>Therapists, All Other</x:v>
      </x:c>
      <x:c r="E3381" s="22" t="n">
        <x:v>150</x:v>
      </x:c>
      <x:c r="F3381" s="22" t="n">
        <x:v>137450</x:v>
      </x:c>
      <x:c r="G3381" s="22" t="n">
        <x:f>IF(OR(E3381="",F3381=""),"",E3381*F3381)</x:f>
        <x:v>20617500</x:v>
      </x:c>
      <x:c r="H3381" s="36" t="n">
        <x:v>0.1775</x:v>
      </x:c>
      <x:c r="I3381" s="22" t="n">
        <x:f>IF(G3381="","",IF(ISNUMBER(H3381),G3381,""))</x:f>
        <x:v>20617500</x:v>
      </x:c>
      <x:c r="J3381" s="22" t="n">
        <x:f>IF(I3381="","",I3381*H3381)</x:f>
        <x:v>3659606.25</x:v>
      </x:c>
      <x:c r="K3381" t="str">
        <x:f>IF(G3381="","MISSING OEWS",IF(ISNUMBER(H3381),"MATCHED","MISSING WHARTON"))</x:f>
        <x:v>MATCHED</x:v>
      </x:c>
    </x:row>
    <x:row r="3382">
      <x:c r="A3382" t="str">
        <x:v>52</x:v>
      </x:c>
      <x:c r="B3382" t="str">
        <x:v>Finance and Insurance</x:v>
      </x:c>
      <x:c r="C3382" t="str">
        <x:v>29-1141</x:v>
      </x:c>
      <x:c r="D3382" t="str">
        <x:v>Registered Nurses</x:v>
      </x:c>
      <x:c r="E3382" s="22" t="n">
        <x:v>54500</x:v>
      </x:c>
      <x:c r="F3382" s="22" t="n">
        <x:v>91820</x:v>
      </x:c>
      <x:c r="G3382" s="22" t="n">
        <x:f>IF(OR(E3382="",F3382=""),"",E3382*F3382)</x:f>
        <x:v>5004190000</x:v>
      </x:c>
      <x:c r="H3382" s="36" t="n">
        <x:v>0.19579999999999997</x:v>
      </x:c>
      <x:c r="I3382" s="22" t="n">
        <x:f>IF(G3382="","",IF(ISNUMBER(H3382),G3382,""))</x:f>
        <x:v>5004190000</x:v>
      </x:c>
      <x:c r="J3382" s="22" t="n">
        <x:f>IF(I3382="","",I3382*H3382)</x:f>
        <x:v>979820401.9999999</x:v>
      </x:c>
      <x:c r="K3382" t="str">
        <x:f>IF(G3382="","MISSING OEWS",IF(ISNUMBER(H3382),"MATCHED","MISSING WHARTON"))</x:f>
        <x:v>MATCHED</x:v>
      </x:c>
    </x:row>
    <x:row r="3383">
      <x:c r="A3383" t="str">
        <x:v>52</x:v>
      </x:c>
      <x:c r="B3383" t="str">
        <x:v>Finance and Insurance</x:v>
      </x:c>
      <x:c r="C3383" t="str">
        <x:v>29-1171</x:v>
      </x:c>
      <x:c r="D3383" t="str">
        <x:v>Nurse Practitioners</x:v>
      </x:c>
      <x:c r="E3383" s="22" t="n">
        <x:v>2020</x:v>
      </x:c>
      <x:c r="F3383" s="22" t="n">
        <x:v>136340</x:v>
      </x:c>
      <x:c r="G3383" s="22" t="n">
        <x:f>IF(OR(E3383="",F3383=""),"",E3383*F3383)</x:f>
        <x:v>275406800</x:v>
      </x:c>
      <x:c r="H3383" s="36" t="n">
        <x:v>0.313</x:v>
      </x:c>
      <x:c r="I3383" s="22" t="n">
        <x:f>IF(G3383="","",IF(ISNUMBER(H3383),G3383,""))</x:f>
        <x:v>275406800</x:v>
      </x:c>
      <x:c r="J3383" s="22" t="n">
        <x:f>IF(I3383="","",I3383*H3383)</x:f>
        <x:v>86202328.4</x:v>
      </x:c>
      <x:c r="K3383" t="str">
        <x:f>IF(G3383="","MISSING OEWS",IF(ISNUMBER(H3383),"MATCHED","MISSING WHARTON"))</x:f>
        <x:v>MATCHED</x:v>
      </x:c>
    </x:row>
    <x:row r="3384">
      <x:c r="A3384" t="str">
        <x:v>52</x:v>
      </x:c>
      <x:c r="B3384" t="str">
        <x:v>Finance and Insurance</x:v>
      </x:c>
      <x:c r="C3384" t="str">
        <x:v>29-1229</x:v>
      </x:c>
      <x:c r="D3384" t="str">
        <x:v>Physicians, All Other</x:v>
      </x:c>
      <x:c r="E3384" s="22" t="n">
        <x:v>550</x:v>
      </x:c>
      <x:c r="F3384" s="22" t="n">
        <x:v>235900</x:v>
      </x:c>
      <x:c r="G3384" s="22" t="n">
        <x:f>IF(OR(E3384="",F3384=""),"",E3384*F3384)</x:f>
        <x:v>129745000</x:v>
      </x:c>
      <x:c r="H3384" s="36" t="n">
        <x:v>0.20079999999999998</x:v>
      </x:c>
      <x:c r="I3384" s="22" t="n">
        <x:f>IF(G3384="","",IF(ISNUMBER(H3384),G3384,""))</x:f>
        <x:v>129745000</x:v>
      </x:c>
      <x:c r="J3384" s="22" t="n">
        <x:f>IF(I3384="","",I3384*H3384)</x:f>
        <x:v>26052795.999999996</x:v>
      </x:c>
      <x:c r="K3384" t="str">
        <x:f>IF(G3384="","MISSING OEWS",IF(ISNUMBER(H3384),"MATCHED","MISSING WHARTON"))</x:f>
        <x:v>MATCHED</x:v>
      </x:c>
    </x:row>
    <x:row r="3385">
      <x:c r="A3385" t="str">
        <x:v>52</x:v>
      </x:c>
      <x:c r="B3385" t="str">
        <x:v>Finance and Insurance</x:v>
      </x:c>
      <x:c r="C3385" t="str">
        <x:v>29-1292</x:v>
      </x:c>
      <x:c r="D3385" t="str">
        <x:v>Dental Hygienists</x:v>
      </x:c>
      <x:c r="E3385" s="22" t="n">
        <x:v>40</x:v>
      </x:c>
      <x:c r="F3385" s="22" t="n">
        <x:v>99000</x:v>
      </x:c>
      <x:c r="G3385" s="22" t="n">
        <x:f>IF(OR(E3385="",F3385=""),"",E3385*F3385)</x:f>
        <x:v>3960000</x:v>
      </x:c>
      <x:c r="H3385" s="36" t="n">
        <x:v>0.1583</x:v>
      </x:c>
      <x:c r="I3385" s="22" t="n">
        <x:f>IF(G3385="","",IF(ISNUMBER(H3385),G3385,""))</x:f>
        <x:v>3960000</x:v>
      </x:c>
      <x:c r="J3385" s="22" t="n">
        <x:f>IF(I3385="","",I3385*H3385)</x:f>
        <x:v>626868</x:v>
      </x:c>
      <x:c r="K3385" t="str">
        <x:f>IF(G3385="","MISSING OEWS",IF(ISNUMBER(H3385),"MATCHED","MISSING WHARTON"))</x:f>
        <x:v>MATCHED</x:v>
      </x:c>
    </x:row>
    <x:row r="3386">
      <x:c r="A3386" t="str">
        <x:v>52</x:v>
      </x:c>
      <x:c r="B3386" t="str">
        <x:v>Finance and Insurance</x:v>
      </x:c>
      <x:c r="C3386" t="str">
        <x:v>29-1299</x:v>
      </x:c>
      <x:c r="D3386" t="str">
        <x:v>Healthcare Diagnosing or Treating Practitioners, All Other</x:v>
      </x:c>
      <x:c r="E3386" s="22" t="n">
        <x:v>90</x:v>
      </x:c>
      <x:c r="F3386" s="22" t="n">
        <x:v>138810</x:v>
      </x:c>
      <x:c r="G3386" s="22" t="n">
        <x:f>IF(OR(E3386="",F3386=""),"",E3386*F3386)</x:f>
        <x:v>12492900</x:v>
      </x:c>
      <x:c r="H3386" s="36" t="n">
        <x:v>0.1875</x:v>
      </x:c>
      <x:c r="I3386" s="22" t="n">
        <x:f>IF(G3386="","",IF(ISNUMBER(H3386),G3386,""))</x:f>
        <x:v>12492900</x:v>
      </x:c>
      <x:c r="J3386" s="22" t="n">
        <x:f>IF(I3386="","",I3386*H3386)</x:f>
        <x:v>2342418.75</x:v>
      </x:c>
      <x:c r="K3386" t="str">
        <x:f>IF(G3386="","MISSING OEWS",IF(ISNUMBER(H3386),"MATCHED","MISSING WHARTON"))</x:f>
        <x:v>MATCHED</x:v>
      </x:c>
    </x:row>
    <x:row r="3387">
      <x:c r="A3387" t="str">
        <x:v>52</x:v>
      </x:c>
      <x:c r="B3387" t="str">
        <x:v>Finance and Insurance</x:v>
      </x:c>
      <x:c r="C3387" t="str">
        <x:v>29-2010</x:v>
      </x:c>
      <x:c r="D3387" t="str">
        <x:v>Clinical Laboratory Technologists and Technicians</x:v>
      </x:c>
      <x:c r="E3387" s="22" t="n">
        <x:v>30</x:v>
      </x:c>
      <x:c r="F3387" s="22" t="n">
        <x:v>64430</x:v>
      </x:c>
      <x:c r="G3387" s="22" t="n">
        <x:f>IF(OR(E3387="",F3387=""),"",E3387*F3387)</x:f>
        <x:v>1932900</x:v>
      </x:c>
      <x:c r="H3387" s="36" t="n">
        <x:v>0.1612</x:v>
      </x:c>
      <x:c r="I3387" s="22" t="n">
        <x:f>IF(G3387="","",IF(ISNUMBER(H3387),G3387,""))</x:f>
        <x:v>1932900</x:v>
      </x:c>
      <x:c r="J3387" s="22" t="n">
        <x:f>IF(I3387="","",I3387*H3387)</x:f>
        <x:v>311583.48000000004</x:v>
      </x:c>
      <x:c r="K3387" t="str">
        <x:f>IF(G3387="","MISSING OEWS",IF(ISNUMBER(H3387),"MATCHED","MISSING WHARTON"))</x:f>
        <x:v>MATCHED</x:v>
      </x:c>
    </x:row>
    <x:row r="3388">
      <x:c r="A3388" t="str">
        <x:v>52</x:v>
      </x:c>
      <x:c r="B3388" t="str">
        <x:v>Finance and Insurance</x:v>
      </x:c>
      <x:c r="C3388" t="str">
        <x:v>29-2052</x:v>
      </x:c>
      <x:c r="D3388" t="str">
        <x:v>Pharmacy Technicians</x:v>
      </x:c>
      <x:c r="E3388" s="22" t="n">
        <x:v>6530</x:v>
      </x:c>
      <x:c r="F3388" s="22" t="n">
        <x:v>49200</x:v>
      </x:c>
      <x:c r="G3388" s="22" t="n">
        <x:f>IF(OR(E3388="",F3388=""),"",E3388*F3388)</x:f>
        <x:v>321276000</x:v>
      </x:c>
      <x:c r="H3388" s="36" t="n">
        <x:v>0.6357</x:v>
      </x:c>
      <x:c r="I3388" s="22" t="n">
        <x:f>IF(G3388="","",IF(ISNUMBER(H3388),G3388,""))</x:f>
        <x:v>321276000</x:v>
      </x:c>
      <x:c r="J3388" s="22" t="n">
        <x:f>IF(I3388="","",I3388*H3388)</x:f>
        <x:v>204235153.20000002</x:v>
      </x:c>
      <x:c r="K3388" t="str">
        <x:f>IF(G3388="","MISSING OEWS",IF(ISNUMBER(H3388),"MATCHED","MISSING WHARTON"))</x:f>
        <x:v>MATCHED</x:v>
      </x:c>
    </x:row>
    <x:row r="3389">
      <x:c r="A3389" t="str">
        <x:v>52</x:v>
      </x:c>
      <x:c r="B3389" t="str">
        <x:v>Finance and Insurance</x:v>
      </x:c>
      <x:c r="C3389" t="str">
        <x:v>29-2061</x:v>
      </x:c>
      <x:c r="D3389" t="str">
        <x:v>Licensed Practical and Licensed Vocational Nurses</x:v>
      </x:c>
      <x:c r="E3389" s="22" t="n">
        <x:v>1320</x:v>
      </x:c>
      <x:c r="F3389" s="22" t="n">
        <x:v>71350</x:v>
      </x:c>
      <x:c r="G3389" s="22" t="n">
        <x:f>IF(OR(E3389="",F3389=""),"",E3389*F3389)</x:f>
        <x:v>94182000</x:v>
      </x:c>
      <x:c r="H3389" s="36" t="n">
        <x:v>0.12390000000000001</x:v>
      </x:c>
      <x:c r="I3389" s="22" t="n">
        <x:f>IF(G3389="","",IF(ISNUMBER(H3389),G3389,""))</x:f>
        <x:v>94182000</x:v>
      </x:c>
      <x:c r="J3389" s="22" t="n">
        <x:f>IF(I3389="","",I3389*H3389)</x:f>
        <x:v>11669149.8</x:v>
      </x:c>
      <x:c r="K3389" t="str">
        <x:f>IF(G3389="","MISSING OEWS",IF(ISNUMBER(H3389),"MATCHED","MISSING WHARTON"))</x:f>
        <x:v>MATCHED</x:v>
      </x:c>
    </x:row>
    <x:row r="3390">
      <x:c r="A3390" t="str">
        <x:v>52</x:v>
      </x:c>
      <x:c r="B3390" t="str">
        <x:v>Finance and Insurance</x:v>
      </x:c>
      <x:c r="C3390" t="str">
        <x:v>29-2072</x:v>
      </x:c>
      <x:c r="D3390" t="str">
        <x:v>Medical Records Specialists</x:v>
      </x:c>
      <x:c r="E3390" s="22" t="n">
        <x:v>6180</x:v>
      </x:c>
      <x:c r="F3390" s="22" t="n">
        <x:v>62800</x:v>
      </x:c>
      <x:c r="G3390" s="22" t="n">
        <x:f>IF(OR(E3390="",F3390=""),"",E3390*F3390)</x:f>
        <x:v>388104000</x:v>
      </x:c>
      <x:c r="H3390" s="36" t="n">
        <x:v>0.9353</x:v>
      </x:c>
      <x:c r="I3390" s="22" t="n">
        <x:f>IF(G3390="","",IF(ISNUMBER(H3390),G3390,""))</x:f>
        <x:v>388104000</x:v>
      </x:c>
      <x:c r="J3390" s="22" t="n">
        <x:f>IF(I3390="","",I3390*H3390)</x:f>
        <x:v>362993671.2</x:v>
      </x:c>
      <x:c r="K3390" t="str">
        <x:f>IF(G3390="","MISSING OEWS",IF(ISNUMBER(H3390),"MATCHED","MISSING WHARTON"))</x:f>
        <x:v>MATCHED</x:v>
      </x:c>
    </x:row>
    <x:row r="3391">
      <x:c r="A3391" t="str">
        <x:v>52</x:v>
      </x:c>
      <x:c r="B3391" t="str">
        <x:v>Finance and Insurance</x:v>
      </x:c>
      <x:c r="C3391" t="str">
        <x:v>29-2099</x:v>
      </x:c>
      <x:c r="D3391" t="str">
        <x:v>Health Technologists and Technicians, All Other</x:v>
      </x:c>
      <x:c r="E3391" s="22" t="n">
        <x:v>1180</x:v>
      </x:c>
      <x:c r="F3391" s="22" t="n">
        <x:v>60180</x:v>
      </x:c>
      <x:c r="G3391" s="22" t="n">
        <x:f>IF(OR(E3391="",F3391=""),"",E3391*F3391)</x:f>
        <x:v>71012400</x:v>
      </x:c>
      <x:c r="H3391" s="36" t="n">
        <x:v>0.2977</x:v>
      </x:c>
      <x:c r="I3391" s="22" t="n">
        <x:f>IF(G3391="","",IF(ISNUMBER(H3391),G3391,""))</x:f>
        <x:v>71012400</x:v>
      </x:c>
      <x:c r="J3391" s="22" t="n">
        <x:f>IF(I3391="","",I3391*H3391)</x:f>
        <x:v>21140391.48</x:v>
      </x:c>
      <x:c r="K3391" t="str">
        <x:f>IF(G3391="","MISSING OEWS",IF(ISNUMBER(H3391),"MATCHED","MISSING WHARTON"))</x:f>
        <x:v>MATCHED</x:v>
      </x:c>
    </x:row>
    <x:row r="3392">
      <x:c r="A3392" t="str">
        <x:v>52</x:v>
      </x:c>
      <x:c r="B3392" t="str">
        <x:v>Finance and Insurance</x:v>
      </x:c>
      <x:c r="C3392" t="str">
        <x:v>29-9021</x:v>
      </x:c>
      <x:c r="D3392" t="str">
        <x:v>Health Information Technologists and Medical Registrars</x:v>
      </x:c>
      <x:c r="E3392" s="22" t="n">
        <x:v>890</x:v>
      </x:c>
      <x:c r="F3392" s="22" t="n">
        <x:v>93840</x:v>
      </x:c>
      <x:c r="G3392" s="22" t="n">
        <x:f>IF(OR(E3392="",F3392=""),"",E3392*F3392)</x:f>
        <x:v>83517600</x:v>
      </x:c>
      <x:c r="H3392" s="36" t="n">
        <x:v>0.7968999999999999</x:v>
      </x:c>
      <x:c r="I3392" s="22" t="n">
        <x:f>IF(G3392="","",IF(ISNUMBER(H3392),G3392,""))</x:f>
        <x:v>83517600</x:v>
      </x:c>
      <x:c r="J3392" s="22" t="n">
        <x:f>IF(I3392="","",I3392*H3392)</x:f>
        <x:v>66555175.44</x:v>
      </x:c>
      <x:c r="K3392" t="str">
        <x:f>IF(G3392="","MISSING OEWS",IF(ISNUMBER(H3392),"MATCHED","MISSING WHARTON"))</x:f>
        <x:v>MATCHED</x:v>
      </x:c>
    </x:row>
    <x:row r="3393">
      <x:c r="A3393" t="str">
        <x:v>52</x:v>
      </x:c>
      <x:c r="B3393" t="str">
        <x:v>Finance and Insurance</x:v>
      </x:c>
      <x:c r="C3393" t="str">
        <x:v>29-9092</x:v>
      </x:c>
      <x:c r="D3393" t="str">
        <x:v>Genetic Counselors</x:v>
      </x:c>
      <x:c r="E3393" s="22" t="n">
        <x:v>50</x:v>
      </x:c>
      <x:c r="F3393" s="22" t="n">
        <x:v>108180</x:v>
      </x:c>
      <x:c r="G3393" s="22" t="n">
        <x:f>IF(OR(E3393="",F3393=""),"",E3393*F3393)</x:f>
        <x:v>5409000</x:v>
      </x:c>
      <x:c r="H3393" s="36" t="n">
        <x:v>0.5421</x:v>
      </x:c>
      <x:c r="I3393" s="22" t="n">
        <x:f>IF(G3393="","",IF(ISNUMBER(H3393),G3393,""))</x:f>
        <x:v>5409000</x:v>
      </x:c>
      <x:c r="J3393" s="22" t="n">
        <x:f>IF(I3393="","",I3393*H3393)</x:f>
        <x:v>2932218.9000000004</x:v>
      </x:c>
      <x:c r="K3393" t="str">
        <x:f>IF(G3393="","MISSING OEWS",IF(ISNUMBER(H3393),"MATCHED","MISSING WHARTON"))</x:f>
        <x:v>MATCHED</x:v>
      </x:c>
    </x:row>
    <x:row r="3394">
      <x:c r="A3394" t="str">
        <x:v>52</x:v>
      </x:c>
      <x:c r="B3394" t="str">
        <x:v>Finance and Insurance</x:v>
      </x:c>
      <x:c r="C3394" t="str">
        <x:v>29-9099</x:v>
      </x:c>
      <x:c r="D3394" t="str">
        <x:v>Healthcare Practitioners and Technical Workers, All Other</x:v>
      </x:c>
      <x:c r="E3394" s="22" t="n">
        <x:v>1020</x:v>
      </x:c>
      <x:c r="F3394" s="22" t="n">
        <x:v>78170</x:v>
      </x:c>
      <x:c r="G3394" s="22" t="n">
        <x:f>IF(OR(E3394="",F3394=""),"",E3394*F3394)</x:f>
        <x:v>79733400</x:v>
      </x:c>
      <x:c r="H3394" s="36" t="n">
        <x:v>0.2347</x:v>
      </x:c>
      <x:c r="I3394" s="22" t="n">
        <x:f>IF(G3394="","",IF(ISNUMBER(H3394),G3394,""))</x:f>
        <x:v>79733400</x:v>
      </x:c>
      <x:c r="J3394" s="22" t="n">
        <x:f>IF(I3394="","",I3394*H3394)</x:f>
        <x:v>18713428.98</x:v>
      </x:c>
      <x:c r="K3394" t="str">
        <x:f>IF(G3394="","MISSING OEWS",IF(ISNUMBER(H3394),"MATCHED","MISSING WHARTON"))</x:f>
        <x:v>MATCHED</x:v>
      </x:c>
    </x:row>
    <x:row r="3395">
      <x:c r="A3395" t="str">
        <x:v>52</x:v>
      </x:c>
      <x:c r="B3395" t="str">
        <x:v>Finance and Insurance</x:v>
      </x:c>
      <x:c r="C3395" t="str">
        <x:v>31-1120</x:v>
      </x:c>
      <x:c r="D3395" t="str">
        <x:v>Home Health and Personal Care Aides</x:v>
      </x:c>
      <x:c r="E3395" s="22" t="n">
        <x:v>970</x:v>
      </x:c>
      <x:c r="F3395" s="22" t="n">
        <x:v>39220</x:v>
      </x:c>
      <x:c r="G3395" s="22" t="n">
        <x:f>IF(OR(E3395="",F3395=""),"",E3395*F3395)</x:f>
        <x:v>38043400</x:v>
      </x:c>
      <x:c r="H3395" s="36" t="n">
        <x:v>0.11800000000000001</x:v>
      </x:c>
      <x:c r="I3395" s="22" t="n">
        <x:f>IF(G3395="","",IF(ISNUMBER(H3395),G3395,""))</x:f>
        <x:v>38043400</x:v>
      </x:c>
      <x:c r="J3395" s="22" t="n">
        <x:f>IF(I3395="","",I3395*H3395)</x:f>
        <x:v>4489121.2</x:v>
      </x:c>
      <x:c r="K3395" t="str">
        <x:f>IF(G3395="","MISSING OEWS",IF(ISNUMBER(H3395),"MATCHED","MISSING WHARTON"))</x:f>
        <x:v>MATCHED</x:v>
      </x:c>
    </x:row>
    <x:row r="3396">
      <x:c r="A3396" t="str">
        <x:v>52</x:v>
      </x:c>
      <x:c r="B3396" t="str">
        <x:v>Finance and Insurance</x:v>
      </x:c>
      <x:c r="C3396" t="str">
        <x:v>31-1131</x:v>
      </x:c>
      <x:c r="D3396" t="str">
        <x:v>Nursing Assistants</x:v>
      </x:c>
      <x:c r="E3396" s="22" t="n">
        <x:v>40</x:v>
      </x:c>
      <x:c r="F3396" s="22" t="n">
        <x:v>59410</x:v>
      </x:c>
      <x:c r="G3396" s="22" t="n">
        <x:f>IF(OR(E3396="",F3396=""),"",E3396*F3396)</x:f>
        <x:v>2376400</x:v>
      </x:c>
      <x:c r="H3396" s="36" t="n">
        <x:v>0.05</x:v>
      </x:c>
      <x:c r="I3396" s="22" t="n">
        <x:f>IF(G3396="","",IF(ISNUMBER(H3396),G3396,""))</x:f>
        <x:v>2376400</x:v>
      </x:c>
      <x:c r="J3396" s="22" t="n">
        <x:f>IF(I3396="","",I3396*H3396)</x:f>
        <x:v>118820</x:v>
      </x:c>
      <x:c r="K3396" t="str">
        <x:f>IF(G3396="","MISSING OEWS",IF(ISNUMBER(H3396),"MATCHED","MISSING WHARTON"))</x:f>
        <x:v>MATCHED</x:v>
      </x:c>
    </x:row>
    <x:row r="3397">
      <x:c r="A3397" t="str">
        <x:v>52</x:v>
      </x:c>
      <x:c r="B3397" t="str">
        <x:v>Finance and Insurance</x:v>
      </x:c>
      <x:c r="C3397" t="str">
        <x:v>31-1133</x:v>
      </x:c>
      <x:c r="D3397" t="str">
        <x:v>Psychiatric Aides</x:v>
      </x:c>
      <x:c r="E3397" s="22" t="n">
        <x:v>40</x:v>
      </x:c>
      <x:c r="F3397" s="22" t="n">
        <x:v>55210</x:v>
      </x:c>
      <x:c r="G3397" s="22" t="n">
        <x:f>IF(OR(E3397="",F3397=""),"",E3397*F3397)</x:f>
        <x:v>2208400</x:v>
      </x:c>
      <x:c r="H3397" s="36" t="n">
        <x:v>0.1118</x:v>
      </x:c>
      <x:c r="I3397" s="22" t="n">
        <x:f>IF(G3397="","",IF(ISNUMBER(H3397),G3397,""))</x:f>
        <x:v>2208400</x:v>
      </x:c>
      <x:c r="J3397" s="22" t="n">
        <x:f>IF(I3397="","",I3397*H3397)</x:f>
        <x:v>246899.12</x:v>
      </x:c>
      <x:c r="K3397" t="str">
        <x:f>IF(G3397="","MISSING OEWS",IF(ISNUMBER(H3397),"MATCHED","MISSING WHARTON"))</x:f>
        <x:v>MATCHED</x:v>
      </x:c>
    </x:row>
    <x:row r="3398">
      <x:c r="A3398" t="str">
        <x:v>52</x:v>
      </x:c>
      <x:c r="B3398" t="str">
        <x:v>Finance and Insurance</x:v>
      </x:c>
      <x:c r="C3398" t="str">
        <x:v>31-9091</x:v>
      </x:c>
      <x:c r="D3398" t="str">
        <x:v>Dental Assistants</x:v>
      </x:c>
      <x:c r="E3398" s="22" t="n">
        <x:v>50</x:v>
      </x:c>
      <x:c r="F3398" s="22" t="n">
        <x:v>62170</x:v>
      </x:c>
      <x:c r="G3398" s="22" t="n">
        <x:f>IF(OR(E3398="",F3398=""),"",E3398*F3398)</x:f>
        <x:v>3108500</x:v>
      </x:c>
      <x:c r="H3398" s="36" t="n">
        <x:v>0.22190000000000001</x:v>
      </x:c>
      <x:c r="I3398" s="22" t="n">
        <x:f>IF(G3398="","",IF(ISNUMBER(H3398),G3398,""))</x:f>
        <x:v>3108500</x:v>
      </x:c>
      <x:c r="J3398" s="22" t="n">
        <x:f>IF(I3398="","",I3398*H3398)</x:f>
        <x:v>689776.15</x:v>
      </x:c>
      <x:c r="K3398" t="str">
        <x:f>IF(G3398="","MISSING OEWS",IF(ISNUMBER(H3398),"MATCHED","MISSING WHARTON"))</x:f>
        <x:v>MATCHED</x:v>
      </x:c>
    </x:row>
    <x:row r="3399">
      <x:c r="A3399" t="str">
        <x:v>52</x:v>
      </x:c>
      <x:c r="B3399" t="str">
        <x:v>Finance and Insurance</x:v>
      </x:c>
      <x:c r="C3399" t="str">
        <x:v>31-9092</x:v>
      </x:c>
      <x:c r="D3399" t="str">
        <x:v>Medical Assistants</x:v>
      </x:c>
      <x:c r="E3399" s="22" t="n">
        <x:v>530</x:v>
      </x:c>
      <x:c r="F3399" s="22" t="n">
        <x:v>49240</x:v>
      </x:c>
      <x:c r="G3399" s="22" t="n">
        <x:f>IF(OR(E3399="",F3399=""),"",E3399*F3399)</x:f>
        <x:v>26097200</x:v>
      </x:c>
      <x:c r="H3399" s="36" t="n">
        <x:v>0.4025</x:v>
      </x:c>
      <x:c r="I3399" s="22" t="n">
        <x:f>IF(G3399="","",IF(ISNUMBER(H3399),G3399,""))</x:f>
        <x:v>26097200</x:v>
      </x:c>
      <x:c r="J3399" s="22" t="n">
        <x:f>IF(I3399="","",I3399*H3399)</x:f>
        <x:v>10504123</x:v>
      </x:c>
      <x:c r="K3399" t="str">
        <x:f>IF(G3399="","MISSING OEWS",IF(ISNUMBER(H3399),"MATCHED","MISSING WHARTON"))</x:f>
        <x:v>MATCHED</x:v>
      </x:c>
    </x:row>
    <x:row r="3400">
      <x:c r="A3400" t="str">
        <x:v>52</x:v>
      </x:c>
      <x:c r="B3400" t="str">
        <x:v>Finance and Insurance</x:v>
      </x:c>
      <x:c r="C3400" t="str">
        <x:v>31-9094</x:v>
      </x:c>
      <x:c r="D3400" t="str">
        <x:v>Medical Transcriptionists</x:v>
      </x:c>
      <x:c r="E3400" s="22" t="n">
        <x:v>40</x:v>
      </x:c>
      <x:c r="F3400" s="22" t="n">
        <x:v>45590</x:v>
      </x:c>
      <x:c r="G3400" s="22" t="n">
        <x:f>IF(OR(E3400="",F3400=""),"",E3400*F3400)</x:f>
        <x:v>1823600</x:v>
      </x:c>
      <x:c r="H3400" s="36" t="n">
        <x:v>0.8733</x:v>
      </x:c>
      <x:c r="I3400" s="22" t="n">
        <x:f>IF(G3400="","",IF(ISNUMBER(H3400),G3400,""))</x:f>
        <x:v>1823600</x:v>
      </x:c>
      <x:c r="J3400" s="22" t="n">
        <x:f>IF(I3400="","",I3400*H3400)</x:f>
        <x:v>1592549.88</x:v>
      </x:c>
      <x:c r="K3400" t="str">
        <x:f>IF(G3400="","MISSING OEWS",IF(ISNUMBER(H3400),"MATCHED","MISSING WHARTON"))</x:f>
        <x:v>MATCHED</x:v>
      </x:c>
    </x:row>
    <x:row r="3401">
      <x:c r="A3401" t="str">
        <x:v>52</x:v>
      </x:c>
      <x:c r="B3401" t="str">
        <x:v>Finance and Insurance</x:v>
      </x:c>
      <x:c r="C3401" t="str">
        <x:v>31-9095</x:v>
      </x:c>
      <x:c r="D3401" t="str">
        <x:v>Pharmacy Aides</x:v>
      </x:c>
      <x:c r="E3401" s="22" t="n">
        <x:v>440</x:v>
      </x:c>
      <x:c r="F3401" s="22" t="n">
        <x:v>44820</x:v>
      </x:c>
      <x:c r="G3401" s="22" t="n">
        <x:f>IF(OR(E3401="",F3401=""),"",E3401*F3401)</x:f>
        <x:v>19720800</x:v>
      </x:c>
      <x:c r="H3401" s="36" t="n">
        <x:v>0.5088</x:v>
      </x:c>
      <x:c r="I3401" s="22" t="n">
        <x:f>IF(G3401="","",IF(ISNUMBER(H3401),G3401,""))</x:f>
        <x:v>19720800</x:v>
      </x:c>
      <x:c r="J3401" s="22" t="n">
        <x:f>IF(I3401="","",I3401*H3401)</x:f>
        <x:v>10033943.040000001</x:v>
      </x:c>
      <x:c r="K3401" t="str">
        <x:f>IF(G3401="","MISSING OEWS",IF(ISNUMBER(H3401),"MATCHED","MISSING WHARTON"))</x:f>
        <x:v>MATCHED</x:v>
      </x:c>
    </x:row>
    <x:row r="3402">
      <x:c r="A3402" t="str">
        <x:v>52</x:v>
      </x:c>
      <x:c r="B3402" t="str">
        <x:v>Finance and Insurance</x:v>
      </x:c>
      <x:c r="C3402" t="str">
        <x:v>31-9097</x:v>
      </x:c>
      <x:c r="D3402" t="str">
        <x:v>Phlebotomists</x:v>
      </x:c>
      <x:c r="E3402" s="22"/>
      <x:c r="F3402" s="22" t="n">
        <x:v>36720</x:v>
      </x:c>
      <x:c r="G3402" s="22" t="str">
        <x:f>IF(OR(E3402="",F3402=""),"",E3402*F3402)</x:f>
      </x:c>
      <x:c r="H3402" s="36" t="n">
        <x:v>0.07919999999999999</x:v>
      </x:c>
      <x:c r="I3402" s="22" t="str">
        <x:f>IF(G3402="","",IF(ISNUMBER(H3402),G3402,""))</x:f>
      </x:c>
      <x:c r="J3402" s="22" t="str">
        <x:f>IF(I3402="","",I3402*H3402)</x:f>
      </x:c>
      <x:c r="K3402" t="str">
        <x:f>IF(G3402="","MISSING OEWS",IF(ISNUMBER(H3402),"MATCHED","MISSING WHARTON"))</x:f>
        <x:v>MISSING OEWS</x:v>
      </x:c>
    </x:row>
    <x:row r="3403">
      <x:c r="A3403" t="str">
        <x:v>52</x:v>
      </x:c>
      <x:c r="B3403" t="str">
        <x:v>Finance and Insurance</x:v>
      </x:c>
      <x:c r="C3403" t="str">
        <x:v>31-9099</x:v>
      </x:c>
      <x:c r="D3403" t="str">
        <x:v>Healthcare Support Workers, All Other</x:v>
      </x:c>
      <x:c r="E3403" s="22" t="n">
        <x:v>400</x:v>
      </x:c>
      <x:c r="F3403" s="22" t="n">
        <x:v>60370</x:v>
      </x:c>
      <x:c r="G3403" s="22" t="n">
        <x:f>IF(OR(E3403="",F3403=""),"",E3403*F3403)</x:f>
        <x:v>24148000</x:v>
      </x:c>
      <x:c r="H3403" s="36" t="n">
        <x:v>0.25420000000000004</x:v>
      </x:c>
      <x:c r="I3403" s="22" t="n">
        <x:f>IF(G3403="","",IF(ISNUMBER(H3403),G3403,""))</x:f>
        <x:v>24148000</x:v>
      </x:c>
      <x:c r="J3403" s="22" t="n">
        <x:f>IF(I3403="","",I3403*H3403)</x:f>
        <x:v>6138421.600000001</x:v>
      </x:c>
      <x:c r="K3403" t="str">
        <x:f>IF(G3403="","MISSING OEWS",IF(ISNUMBER(H3403),"MATCHED","MISSING WHARTON"))</x:f>
        <x:v>MATCHED</x:v>
      </x:c>
    </x:row>
    <x:row r="3404">
      <x:c r="A3404" t="str">
        <x:v>52</x:v>
      </x:c>
      <x:c r="B3404" t="str">
        <x:v>Finance and Insurance</x:v>
      </x:c>
      <x:c r="C3404" t="str">
        <x:v>33-1091</x:v>
      </x:c>
      <x:c r="D3404" t="str">
        <x:v>First-Line Supervisors of Security Workers</x:v>
      </x:c>
      <x:c r="E3404" s="22" t="n">
        <x:v>550</x:v>
      </x:c>
      <x:c r="F3404" s="22" t="n">
        <x:v>96880</x:v>
      </x:c>
      <x:c r="G3404" s="22" t="n">
        <x:f>IF(OR(E3404="",F3404=""),"",E3404*F3404)</x:f>
        <x:v>53284000</x:v>
      </x:c>
      <x:c r="H3404" s="36" t="n">
        <x:v>0.39289999999999997</x:v>
      </x:c>
      <x:c r="I3404" s="22" t="n">
        <x:f>IF(G3404="","",IF(ISNUMBER(H3404),G3404,""))</x:f>
        <x:v>53284000</x:v>
      </x:c>
      <x:c r="J3404" s="22" t="n">
        <x:f>IF(I3404="","",I3404*H3404)</x:f>
        <x:v>20935283.599999998</x:v>
      </x:c>
      <x:c r="K3404" t="str">
        <x:f>IF(G3404="","MISSING OEWS",IF(ISNUMBER(H3404),"MATCHED","MISSING WHARTON"))</x:f>
        <x:v>MATCHED</x:v>
      </x:c>
    </x:row>
    <x:row r="3405">
      <x:c r="A3405" t="str">
        <x:v>52</x:v>
      </x:c>
      <x:c r="B3405" t="str">
        <x:v>Finance and Insurance</x:v>
      </x:c>
      <x:c r="C3405" t="str">
        <x:v>33-1099</x:v>
      </x:c>
      <x:c r="D3405" t="str">
        <x:v>First-Line Supervisors of Protective Service Workers, All Other</x:v>
      </x:c>
      <x:c r="E3405" s="22" t="n">
        <x:v>220</x:v>
      </x:c>
      <x:c r="F3405" s="22" t="n">
        <x:v>93260</x:v>
      </x:c>
      <x:c r="G3405" s="22" t="n">
        <x:f>IF(OR(E3405="",F3405=""),"",E3405*F3405)</x:f>
        <x:v>20517200</x:v>
      </x:c>
      <x:c r="H3405" s="36"/>
      <x:c r="I3405" s="22" t="str">
        <x:f>IF(G3405="","",IF(ISNUMBER(H3405),G3405,""))</x:f>
      </x:c>
      <x:c r="J3405" s="22" t="str">
        <x:f>IF(I3405="","",I3405*H3405)</x:f>
      </x:c>
      <x:c r="K3405" t="str">
        <x:f>IF(G3405="","MISSING OEWS",IF(ISNUMBER(H3405),"MATCHED","MISSING WHARTON"))</x:f>
        <x:v>MISSING WHARTON</x:v>
      </x:c>
    </x:row>
    <x:row r="3406">
      <x:c r="A3406" t="str">
        <x:v>52</x:v>
      </x:c>
      <x:c r="B3406" t="str">
        <x:v>Finance and Insurance</x:v>
      </x:c>
      <x:c r="C3406" t="str">
        <x:v>33-2021</x:v>
      </x:c>
      <x:c r="D3406" t="str">
        <x:v>Fire Inspectors and Investigators</x:v>
      </x:c>
      <x:c r="E3406" s="22" t="n">
        <x:v>450</x:v>
      </x:c>
      <x:c r="F3406" s="22" t="n">
        <x:v>97660</x:v>
      </x:c>
      <x:c r="G3406" s="22" t="n">
        <x:f>IF(OR(E3406="",F3406=""),"",E3406*F3406)</x:f>
        <x:v>43947000</x:v>
      </x:c>
      <x:c r="H3406" s="36" t="n">
        <x:v>0.125</x:v>
      </x:c>
      <x:c r="I3406" s="22" t="n">
        <x:f>IF(G3406="","",IF(ISNUMBER(H3406),G3406,""))</x:f>
        <x:v>43947000</x:v>
      </x:c>
      <x:c r="J3406" s="22" t="n">
        <x:f>IF(I3406="","",I3406*H3406)</x:f>
        <x:v>5493375</x:v>
      </x:c>
      <x:c r="K3406" t="str">
        <x:f>IF(G3406="","MISSING OEWS",IF(ISNUMBER(H3406),"MATCHED","MISSING WHARTON"))</x:f>
        <x:v>MATCHED</x:v>
      </x:c>
    </x:row>
    <x:row r="3407">
      <x:c r="A3407" t="str">
        <x:v>52</x:v>
      </x:c>
      <x:c r="B3407" t="str">
        <x:v>Finance and Insurance</x:v>
      </x:c>
      <x:c r="C3407" t="str">
        <x:v>33-9021</x:v>
      </x:c>
      <x:c r="D3407" t="str">
        <x:v>Private Detectives and Investigators</x:v>
      </x:c>
      <x:c r="E3407" s="22" t="n">
        <x:v>4080</x:v>
      </x:c>
      <x:c r="F3407" s="22" t="n">
        <x:v>72890</x:v>
      </x:c>
      <x:c r="G3407" s="22" t="n">
        <x:f>IF(OR(E3407="",F3407=""),"",E3407*F3407)</x:f>
        <x:v>297391200</x:v>
      </x:c>
      <x:c r="H3407" s="36" t="n">
        <x:v>0.33240000000000003</x:v>
      </x:c>
      <x:c r="I3407" s="22" t="n">
        <x:f>IF(G3407="","",IF(ISNUMBER(H3407),G3407,""))</x:f>
        <x:v>297391200</x:v>
      </x:c>
      <x:c r="J3407" s="22" t="n">
        <x:f>IF(I3407="","",I3407*H3407)</x:f>
        <x:v>98852834.88000001</x:v>
      </x:c>
      <x:c r="K3407" t="str">
        <x:f>IF(G3407="","MISSING OEWS",IF(ISNUMBER(H3407),"MATCHED","MISSING WHARTON"))</x:f>
        <x:v>MATCHED</x:v>
      </x:c>
    </x:row>
    <x:row r="3408">
      <x:c r="A3408" t="str">
        <x:v>52</x:v>
      </x:c>
      <x:c r="B3408" t="str">
        <x:v>Finance and Insurance</x:v>
      </x:c>
      <x:c r="C3408" t="str">
        <x:v>33-9032</x:v>
      </x:c>
      <x:c r="D3408" t="str">
        <x:v>Security Guards</x:v>
      </x:c>
      <x:c r="E3408" s="22" t="n">
        <x:v>4030</x:v>
      </x:c>
      <x:c r="F3408" s="22" t="n">
        <x:v>59260</x:v>
      </x:c>
      <x:c r="G3408" s="22" t="n">
        <x:f>IF(OR(E3408="",F3408=""),"",E3408*F3408)</x:f>
        <x:v>238817800</x:v>
      </x:c>
      <x:c r="H3408" s="36" t="n">
        <x:v>0.13570000000000002</x:v>
      </x:c>
      <x:c r="I3408" s="22" t="n">
        <x:f>IF(G3408="","",IF(ISNUMBER(H3408),G3408,""))</x:f>
        <x:v>238817800</x:v>
      </x:c>
      <x:c r="J3408" s="22" t="n">
        <x:f>IF(I3408="","",I3408*H3408)</x:f>
        <x:v>32407575.460000005</x:v>
      </x:c>
      <x:c r="K3408" t="str">
        <x:f>IF(G3408="","MISSING OEWS",IF(ISNUMBER(H3408),"MATCHED","MISSING WHARTON"))</x:f>
        <x:v>MATCHED</x:v>
      </x:c>
    </x:row>
    <x:row r="3409">
      <x:c r="A3409" t="str">
        <x:v>52</x:v>
      </x:c>
      <x:c r="B3409" t="str">
        <x:v>Finance and Insurance</x:v>
      </x:c>
      <x:c r="C3409" t="str">
        <x:v>33-9099</x:v>
      </x:c>
      <x:c r="D3409" t="str">
        <x:v>Protective Service Workers, All Other</x:v>
      </x:c>
      <x:c r="E3409" s="22" t="n">
        <x:v>340</x:v>
      </x:c>
      <x:c r="F3409" s="22" t="n">
        <x:v>67250</x:v>
      </x:c>
      <x:c r="G3409" s="22" t="n">
        <x:f>IF(OR(E3409="",F3409=""),"",E3409*F3409)</x:f>
        <x:v>22865000</x:v>
      </x:c>
      <x:c r="H3409" s="36" t="n">
        <x:v>0.3357</x:v>
      </x:c>
      <x:c r="I3409" s="22" t="n">
        <x:f>IF(G3409="","",IF(ISNUMBER(H3409),G3409,""))</x:f>
        <x:v>22865000</x:v>
      </x:c>
      <x:c r="J3409" s="22" t="n">
        <x:f>IF(I3409="","",I3409*H3409)</x:f>
        <x:v>7675780.5</x:v>
      </x:c>
      <x:c r="K3409" t="str">
        <x:f>IF(G3409="","MISSING OEWS",IF(ISNUMBER(H3409),"MATCHED","MISSING WHARTON"))</x:f>
        <x:v>MATCHED</x:v>
      </x:c>
    </x:row>
    <x:row r="3410">
      <x:c r="A3410" t="str">
        <x:v>52</x:v>
      </x:c>
      <x:c r="B3410" t="str">
        <x:v>Finance and Insurance</x:v>
      </x:c>
      <x:c r="C3410" t="str">
        <x:v>35-1011</x:v>
      </x:c>
      <x:c r="D3410" t="str">
        <x:v>Chefs and Head Cooks</x:v>
      </x:c>
      <x:c r="E3410" s="22" t="n">
        <x:v>120</x:v>
      </x:c>
      <x:c r="F3410" s="22" t="n">
        <x:v>112470</x:v>
      </x:c>
      <x:c r="G3410" s="22" t="n">
        <x:f>IF(OR(E3410="",F3410=""),"",E3410*F3410)</x:f>
        <x:v>13496400</x:v>
      </x:c>
      <x:c r="H3410" s="36" t="n">
        <x:v>0.281</x:v>
      </x:c>
      <x:c r="I3410" s="22" t="n">
        <x:f>IF(G3410="","",IF(ISNUMBER(H3410),G3410,""))</x:f>
        <x:v>13496400</x:v>
      </x:c>
      <x:c r="J3410" s="22" t="n">
        <x:f>IF(I3410="","",I3410*H3410)</x:f>
        <x:v>3792488.4000000004</x:v>
      </x:c>
      <x:c r="K3410" t="str">
        <x:f>IF(G3410="","MISSING OEWS",IF(ISNUMBER(H3410),"MATCHED","MISSING WHARTON"))</x:f>
        <x:v>MATCHED</x:v>
      </x:c>
    </x:row>
    <x:row r="3411">
      <x:c r="A3411" t="str">
        <x:v>52</x:v>
      </x:c>
      <x:c r="B3411" t="str">
        <x:v>Finance and Insurance</x:v>
      </x:c>
      <x:c r="C3411" t="str">
        <x:v>35-1012</x:v>
      </x:c>
      <x:c r="D3411" t="str">
        <x:v>First-Line Supervisors of Food Preparation and Serving Workers</x:v>
      </x:c>
      <x:c r="E3411" s="22" t="n">
        <x:v>30</x:v>
      </x:c>
      <x:c r="F3411" s="22" t="n">
        <x:v>65300</x:v>
      </x:c>
      <x:c r="G3411" s="22" t="n">
        <x:f>IF(OR(E3411="",F3411=""),"",E3411*F3411)</x:f>
        <x:v>1959000</x:v>
      </x:c>
      <x:c r="H3411" s="36" t="n">
        <x:v>0.41729999999999995</x:v>
      </x:c>
      <x:c r="I3411" s="22" t="n">
        <x:f>IF(G3411="","",IF(ISNUMBER(H3411),G3411,""))</x:f>
        <x:v>1959000</x:v>
      </x:c>
      <x:c r="J3411" s="22" t="n">
        <x:f>IF(I3411="","",I3411*H3411)</x:f>
        <x:v>817490.7</x:v>
      </x:c>
      <x:c r="K3411" t="str">
        <x:f>IF(G3411="","MISSING OEWS",IF(ISNUMBER(H3411),"MATCHED","MISSING WHARTON"))</x:f>
        <x:v>MATCHED</x:v>
      </x:c>
    </x:row>
    <x:row r="3412">
      <x:c r="A3412" t="str">
        <x:v>52</x:v>
      </x:c>
      <x:c r="B3412" t="str">
        <x:v>Finance and Insurance</x:v>
      </x:c>
      <x:c r="C3412" t="str">
        <x:v>35-2012</x:v>
      </x:c>
      <x:c r="D3412" t="str">
        <x:v>Cooks, Institution and Cafeteria</x:v>
      </x:c>
      <x:c r="E3412" s="22" t="n">
        <x:v>70</x:v>
      </x:c>
      <x:c r="F3412" s="22" t="n">
        <x:v>45270</x:v>
      </x:c>
      <x:c r="G3412" s="22" t="n">
        <x:f>IF(OR(E3412="",F3412=""),"",E3412*F3412)</x:f>
        <x:v>3168900</x:v>
      </x:c>
      <x:c r="H3412" s="36" t="n">
        <x:v>0.25</x:v>
      </x:c>
      <x:c r="I3412" s="22" t="n">
        <x:f>IF(G3412="","",IF(ISNUMBER(H3412),G3412,""))</x:f>
        <x:v>3168900</x:v>
      </x:c>
      <x:c r="J3412" s="22" t="n">
        <x:f>IF(I3412="","",I3412*H3412)</x:f>
        <x:v>792225</x:v>
      </x:c>
      <x:c r="K3412" t="str">
        <x:f>IF(G3412="","MISSING OEWS",IF(ISNUMBER(H3412),"MATCHED","MISSING WHARTON"))</x:f>
        <x:v>MATCHED</x:v>
      </x:c>
    </x:row>
    <x:row r="3413">
      <x:c r="A3413" t="str">
        <x:v>52</x:v>
      </x:c>
      <x:c r="B3413" t="str">
        <x:v>Finance and Insurance</x:v>
      </x:c>
      <x:c r="C3413" t="str">
        <x:v>35-2014</x:v>
      </x:c>
      <x:c r="D3413" t="str">
        <x:v>Cooks, Restaurant</x:v>
      </x:c>
      <x:c r="E3413" s="22"/>
      <x:c r="F3413" s="22" t="n">
        <x:v>58090</x:v>
      </x:c>
      <x:c r="G3413" s="22" t="str">
        <x:f>IF(OR(E3413="",F3413=""),"",E3413*F3413)</x:f>
      </x:c>
      <x:c r="H3413" s="36" t="n">
        <x:v>0.1175</x:v>
      </x:c>
      <x:c r="I3413" s="22" t="str">
        <x:f>IF(G3413="","",IF(ISNUMBER(H3413),G3413,""))</x:f>
      </x:c>
      <x:c r="J3413" s="22" t="str">
        <x:f>IF(I3413="","",I3413*H3413)</x:f>
      </x:c>
      <x:c r="K3413" t="str">
        <x:f>IF(G3413="","MISSING OEWS",IF(ISNUMBER(H3413),"MATCHED","MISSING WHARTON"))</x:f>
        <x:v>MISSING OEWS</x:v>
      </x:c>
    </x:row>
    <x:row r="3414">
      <x:c r="A3414" t="str">
        <x:v>52</x:v>
      </x:c>
      <x:c r="B3414" t="str">
        <x:v>Finance and Insurance</x:v>
      </x:c>
      <x:c r="C3414" t="str">
        <x:v>35-2021</x:v>
      </x:c>
      <x:c r="D3414" t="str">
        <x:v>Food Preparation Workers</x:v>
      </x:c>
      <x:c r="E3414" s="22" t="n">
        <x:v>120</x:v>
      </x:c>
      <x:c r="F3414" s="22" t="n">
        <x:v>34620</x:v>
      </x:c>
      <x:c r="G3414" s="22" t="n">
        <x:f>IF(OR(E3414="",F3414=""),"",E3414*F3414)</x:f>
        <x:v>4154400</x:v>
      </x:c>
      <x:c r="H3414" s="36" t="n">
        <x:v>0.0613</x:v>
      </x:c>
      <x:c r="I3414" s="22" t="n">
        <x:f>IF(G3414="","",IF(ISNUMBER(H3414),G3414,""))</x:f>
        <x:v>4154400</x:v>
      </x:c>
      <x:c r="J3414" s="22" t="n">
        <x:f>IF(I3414="","",I3414*H3414)</x:f>
        <x:v>254664.72</x:v>
      </x:c>
      <x:c r="K3414" t="str">
        <x:f>IF(G3414="","MISSING OEWS",IF(ISNUMBER(H3414),"MATCHED","MISSING WHARTON"))</x:f>
        <x:v>MATCHED</x:v>
      </x:c>
    </x:row>
    <x:row r="3415">
      <x:c r="A3415" t="str">
        <x:v>52</x:v>
      </x:c>
      <x:c r="B3415" t="str">
        <x:v>Finance and Insurance</x:v>
      </x:c>
      <x:c r="C3415" t="str">
        <x:v>35-3023</x:v>
      </x:c>
      <x:c r="D3415" t="str">
        <x:v>Fast Food and Counter Workers</x:v>
      </x:c>
      <x:c r="E3415" s="22" t="n">
        <x:v>190</x:v>
      </x:c>
      <x:c r="F3415" s="22" t="n">
        <x:v>24850</x:v>
      </x:c>
      <x:c r="G3415" s="22" t="n">
        <x:f>IF(OR(E3415="",F3415=""),"",E3415*F3415)</x:f>
        <x:v>4721500</x:v>
      </x:c>
      <x:c r="H3415" s="36" t="n">
        <x:v>0.20309999999999997</x:v>
      </x:c>
      <x:c r="I3415" s="22" t="n">
        <x:f>IF(G3415="","",IF(ISNUMBER(H3415),G3415,""))</x:f>
        <x:v>4721500</x:v>
      </x:c>
      <x:c r="J3415" s="22" t="n">
        <x:f>IF(I3415="","",I3415*H3415)</x:f>
        <x:v>958936.6499999999</x:v>
      </x:c>
      <x:c r="K3415" t="str">
        <x:f>IF(G3415="","MISSING OEWS",IF(ISNUMBER(H3415),"MATCHED","MISSING WHARTON"))</x:f>
        <x:v>MATCHED</x:v>
      </x:c>
    </x:row>
    <x:row r="3416">
      <x:c r="A3416" t="str">
        <x:v>52</x:v>
      </x:c>
      <x:c r="B3416" t="str">
        <x:v>Finance and Insurance</x:v>
      </x:c>
      <x:c r="C3416" t="str">
        <x:v>35-9011</x:v>
      </x:c>
      <x:c r="D3416" t="str">
        <x:v>Dining Room and Cafeteria Attendants and Bartender Helpers</x:v>
      </x:c>
      <x:c r="E3416" s="22" t="n">
        <x:v>110</x:v>
      </x:c>
      <x:c r="F3416" s="22" t="n">
        <x:v>36000</x:v>
      </x:c>
      <x:c r="G3416" s="22" t="n">
        <x:f>IF(OR(E3416="",F3416=""),"",E3416*F3416)</x:f>
        <x:v>3960000</x:v>
      </x:c>
      <x:c r="H3416" s="36" t="n">
        <x:v>0.0417</x:v>
      </x:c>
      <x:c r="I3416" s="22" t="n">
        <x:f>IF(G3416="","",IF(ISNUMBER(H3416),G3416,""))</x:f>
        <x:v>3960000</x:v>
      </x:c>
      <x:c r="J3416" s="22" t="n">
        <x:f>IF(I3416="","",I3416*H3416)</x:f>
        <x:v>165132</x:v>
      </x:c>
      <x:c r="K3416" t="str">
        <x:f>IF(G3416="","MISSING OEWS",IF(ISNUMBER(H3416),"MATCHED","MISSING WHARTON"))</x:f>
        <x:v>MATCHED</x:v>
      </x:c>
    </x:row>
    <x:row r="3417">
      <x:c r="A3417" t="str">
        <x:v>52</x:v>
      </x:c>
      <x:c r="B3417" t="str">
        <x:v>Finance and Insurance</x:v>
      </x:c>
      <x:c r="C3417" t="str">
        <x:v>37-1011</x:v>
      </x:c>
      <x:c r="D3417" t="str">
        <x:v>First-Line Supervisors of Housekeeping and Janitorial Workers</x:v>
      </x:c>
      <x:c r="E3417" s="22" t="n">
        <x:v>80</x:v>
      </x:c>
      <x:c r="F3417" s="22" t="n">
        <x:v>71610</x:v>
      </x:c>
      <x:c r="G3417" s="22" t="n">
        <x:f>IF(OR(E3417="",F3417=""),"",E3417*F3417)</x:f>
        <x:v>5728800</x:v>
      </x:c>
      <x:c r="H3417" s="36" t="n">
        <x:v>0.22690000000000002</x:v>
      </x:c>
      <x:c r="I3417" s="22" t="n">
        <x:f>IF(G3417="","",IF(ISNUMBER(H3417),G3417,""))</x:f>
        <x:v>5728800</x:v>
      </x:c>
      <x:c r="J3417" s="22" t="n">
        <x:f>IF(I3417="","",I3417*H3417)</x:f>
        <x:v>1299864.7200000002</x:v>
      </x:c>
      <x:c r="K3417" t="str">
        <x:f>IF(G3417="","MISSING OEWS",IF(ISNUMBER(H3417),"MATCHED","MISSING WHARTON"))</x:f>
        <x:v>MATCHED</x:v>
      </x:c>
    </x:row>
    <x:row r="3418">
      <x:c r="A3418" t="str">
        <x:v>52</x:v>
      </x:c>
      <x:c r="B3418" t="str">
        <x:v>Finance and Insurance</x:v>
      </x:c>
      <x:c r="C3418" t="str">
        <x:v>37-2011</x:v>
      </x:c>
      <x:c r="D3418" t="str">
        <x:v>Janitors and Cleaners, Except Maids and Housekeeping Cleaners</x:v>
      </x:c>
      <x:c r="E3418" s="22" t="n">
        <x:v>5310</x:v>
      </x:c>
      <x:c r="F3418" s="22" t="n">
        <x:v>39610</x:v>
      </x:c>
      <x:c r="G3418" s="22" t="n">
        <x:f>IF(OR(E3418="",F3418=""),"",E3418*F3418)</x:f>
        <x:v>210329100</x:v>
      </x:c>
      <x:c r="H3418" s="36" t="n">
        <x:v>0</x:v>
      </x:c>
      <x:c r="I3418" s="22" t="n">
        <x:f>IF(G3418="","",IF(ISNUMBER(H3418),G3418,""))</x:f>
        <x:v>210329100</x:v>
      </x:c>
      <x:c r="J3418" s="22" t="n">
        <x:f>IF(I3418="","",I3418*H3418)</x:f>
        <x:v>0</x:v>
      </x:c>
      <x:c r="K3418" t="str">
        <x:f>IF(G3418="","MISSING OEWS",IF(ISNUMBER(H3418),"MATCHED","MISSING WHARTON"))</x:f>
        <x:v>MATCHED</x:v>
      </x:c>
    </x:row>
    <x:row r="3419">
      <x:c r="A3419" t="str">
        <x:v>52</x:v>
      </x:c>
      <x:c r="B3419" t="str">
        <x:v>Finance and Insurance</x:v>
      </x:c>
      <x:c r="C3419" t="str">
        <x:v>37-3011</x:v>
      </x:c>
      <x:c r="D3419" t="str">
        <x:v>Landscaping and Groundskeeping Workers</x:v>
      </x:c>
      <x:c r="E3419" s="22" t="n">
        <x:v>950</x:v>
      </x:c>
      <x:c r="F3419" s="22" t="n">
        <x:v>38380</x:v>
      </x:c>
      <x:c r="G3419" s="22" t="n">
        <x:f>IF(OR(E3419="",F3419=""),"",E3419*F3419)</x:f>
        <x:v>36461000</x:v>
      </x:c>
      <x:c r="H3419" s="36" t="n">
        <x:v>0</x:v>
      </x:c>
      <x:c r="I3419" s="22" t="n">
        <x:f>IF(G3419="","",IF(ISNUMBER(H3419),G3419,""))</x:f>
        <x:v>36461000</x:v>
      </x:c>
      <x:c r="J3419" s="22" t="n">
        <x:f>IF(I3419="","",I3419*H3419)</x:f>
        <x:v>0</x:v>
      </x:c>
      <x:c r="K3419" t="str">
        <x:f>IF(G3419="","MISSING OEWS",IF(ISNUMBER(H3419),"MATCHED","MISSING WHARTON"))</x:f>
        <x:v>MATCHED</x:v>
      </x:c>
    </x:row>
    <x:row r="3420">
      <x:c r="A3420" t="str">
        <x:v>52</x:v>
      </x:c>
      <x:c r="B3420" t="str">
        <x:v>Finance and Insurance</x:v>
      </x:c>
      <x:c r="C3420" t="str">
        <x:v>39-6012</x:v>
      </x:c>
      <x:c r="D3420" t="str">
        <x:v>Concierges</x:v>
      </x:c>
      <x:c r="E3420" s="22" t="n">
        <x:v>60</x:v>
      </x:c>
      <x:c r="F3420" s="22" t="n">
        <x:v>56280</x:v>
      </x:c>
      <x:c r="G3420" s="22" t="n">
        <x:f>IF(OR(E3420="",F3420=""),"",E3420*F3420)</x:f>
        <x:v>3376800</x:v>
      </x:c>
      <x:c r="H3420" s="36" t="n">
        <x:v>0.65</x:v>
      </x:c>
      <x:c r="I3420" s="22" t="n">
        <x:f>IF(G3420="","",IF(ISNUMBER(H3420),G3420,""))</x:f>
        <x:v>3376800</x:v>
      </x:c>
      <x:c r="J3420" s="22" t="n">
        <x:f>IF(I3420="","",I3420*H3420)</x:f>
        <x:v>2194920</x:v>
      </x:c>
      <x:c r="K3420" t="str">
        <x:f>IF(G3420="","MISSING OEWS",IF(ISNUMBER(H3420),"MATCHED","MISSING WHARTON"))</x:f>
        <x:v>MATCHED</x:v>
      </x:c>
    </x:row>
    <x:row r="3421">
      <x:c r="A3421" t="str">
        <x:v>52</x:v>
      </x:c>
      <x:c r="B3421" t="str">
        <x:v>Finance and Insurance</x:v>
      </x:c>
      <x:c r="C3421" t="str">
        <x:v>39-7010</x:v>
      </x:c>
      <x:c r="D3421" t="str">
        <x:v>Tour and Travel Guides</x:v>
      </x:c>
      <x:c r="E3421" s="22"/>
      <x:c r="F3421" s="22" t="n">
        <x:v>44290</x:v>
      </x:c>
      <x:c r="G3421" s="22" t="str">
        <x:f>IF(OR(E3421="",F3421=""),"",E3421*F3421)</x:f>
      </x:c>
      <x:c r="H3421" s="36" t="n">
        <x:v>0.3177</x:v>
      </x:c>
      <x:c r="I3421" s="22" t="str">
        <x:f>IF(G3421="","",IF(ISNUMBER(H3421),G3421,""))</x:f>
      </x:c>
      <x:c r="J3421" s="22" t="str">
        <x:f>IF(I3421="","",I3421*H3421)</x:f>
      </x:c>
      <x:c r="K3421" t="str">
        <x:f>IF(G3421="","MISSING OEWS",IF(ISNUMBER(H3421),"MATCHED","MISSING WHARTON"))</x:f>
        <x:v>MISSING OEWS</x:v>
      </x:c>
    </x:row>
    <x:row r="3422">
      <x:c r="A3422" t="str">
        <x:v>52</x:v>
      </x:c>
      <x:c r="B3422" t="str">
        <x:v>Finance and Insurance</x:v>
      </x:c>
      <x:c r="C3422" t="str">
        <x:v>39-9031</x:v>
      </x:c>
      <x:c r="D3422" t="str">
        <x:v>Exercise Trainers and Group Fitness Instructors</x:v>
      </x:c>
      <x:c r="E3422" s="22" t="n">
        <x:v>40</x:v>
      </x:c>
      <x:c r="F3422" s="22" t="n">
        <x:v>56920</x:v>
      </x:c>
      <x:c r="G3422" s="22" t="n">
        <x:f>IF(OR(E3422="",F3422=""),"",E3422*F3422)</x:f>
        <x:v>2276800</x:v>
      </x:c>
      <x:c r="H3422" s="36" t="n">
        <x:v>0.0636</x:v>
      </x:c>
      <x:c r="I3422" s="22" t="n">
        <x:f>IF(G3422="","",IF(ISNUMBER(H3422),G3422,""))</x:f>
        <x:v>2276800</x:v>
      </x:c>
      <x:c r="J3422" s="22" t="n">
        <x:f>IF(I3422="","",I3422*H3422)</x:f>
        <x:v>144804.48</x:v>
      </x:c>
      <x:c r="K3422" t="str">
        <x:f>IF(G3422="","MISSING OEWS",IF(ISNUMBER(H3422),"MATCHED","MISSING WHARTON"))</x:f>
        <x:v>MATCHED</x:v>
      </x:c>
    </x:row>
    <x:row r="3423">
      <x:c r="A3423" t="str">
        <x:v>52</x:v>
      </x:c>
      <x:c r="B3423" t="str">
        <x:v>Finance and Insurance</x:v>
      </x:c>
      <x:c r="C3423" t="str">
        <x:v>39-9099</x:v>
      </x:c>
      <x:c r="D3423" t="str">
        <x:v>Personal Care and Service Workers, All Other</x:v>
      </x:c>
      <x:c r="E3423" s="22"/>
      <x:c r="F3423" s="22" t="n">
        <x:v>42990</x:v>
      </x:c>
      <x:c r="G3423" s="22" t="str">
        <x:f>IF(OR(E3423="",F3423=""),"",E3423*F3423)</x:f>
      </x:c>
      <x:c r="H3423" s="36"/>
      <x:c r="I3423" s="22" t="str">
        <x:f>IF(G3423="","",IF(ISNUMBER(H3423),G3423,""))</x:f>
      </x:c>
      <x:c r="J3423" s="22" t="str">
        <x:f>IF(I3423="","",I3423*H3423)</x:f>
      </x:c>
      <x:c r="K3423" t="str">
        <x:f>IF(G3423="","MISSING OEWS",IF(ISNUMBER(H3423),"MATCHED","MISSING WHARTON"))</x:f>
        <x:v>MISSING OEWS</x:v>
      </x:c>
    </x:row>
    <x:row r="3424">
      <x:c r="A3424" t="str">
        <x:v>52</x:v>
      </x:c>
      <x:c r="B3424" t="str">
        <x:v>Finance and Insurance</x:v>
      </x:c>
      <x:c r="C3424" t="str">
        <x:v>41-1011</x:v>
      </x:c>
      <x:c r="D3424" t="str">
        <x:v>First-Line Supervisors of Retail Sales Workers</x:v>
      </x:c>
      <x:c r="E3424" s="22" t="n">
        <x:v>4640</x:v>
      </x:c>
      <x:c r="F3424" s="22" t="n">
        <x:v>50460</x:v>
      </x:c>
      <x:c r="G3424" s="22" t="n">
        <x:f>IF(OR(E3424="",F3424=""),"",E3424*F3424)</x:f>
        <x:v>234134400</x:v>
      </x:c>
      <x:c r="H3424" s="36" t="n">
        <x:v>0.4476</x:v>
      </x:c>
      <x:c r="I3424" s="22" t="n">
        <x:f>IF(G3424="","",IF(ISNUMBER(H3424),G3424,""))</x:f>
        <x:v>234134400</x:v>
      </x:c>
      <x:c r="J3424" s="22" t="n">
        <x:f>IF(I3424="","",I3424*H3424)</x:f>
        <x:v>104798557.44</x:v>
      </x:c>
      <x:c r="K3424" t="str">
        <x:f>IF(G3424="","MISSING OEWS",IF(ISNUMBER(H3424),"MATCHED","MISSING WHARTON"))</x:f>
        <x:v>MATCHED</x:v>
      </x:c>
    </x:row>
    <x:row r="3425">
      <x:c r="A3425" t="str">
        <x:v>52</x:v>
      </x:c>
      <x:c r="B3425" t="str">
        <x:v>Finance and Insurance</x:v>
      </x:c>
      <x:c r="C3425" t="str">
        <x:v>41-1012</x:v>
      </x:c>
      <x:c r="D3425" t="str">
        <x:v>First-Line Supervisors of Non-Retail Sales Workers</x:v>
      </x:c>
      <x:c r="E3425" s="22" t="n">
        <x:v>45510</x:v>
      </x:c>
      <x:c r="F3425" s="22" t="n">
        <x:v>104830</x:v>
      </x:c>
      <x:c r="G3425" s="22" t="n">
        <x:f>IF(OR(E3425="",F3425=""),"",E3425*F3425)</x:f>
        <x:v>4770813300</x:v>
      </x:c>
      <x:c r="H3425" s="36" t="n">
        <x:v>0.4833</x:v>
      </x:c>
      <x:c r="I3425" s="22" t="n">
        <x:f>IF(G3425="","",IF(ISNUMBER(H3425),G3425,""))</x:f>
        <x:v>4770813300</x:v>
      </x:c>
      <x:c r="J3425" s="22" t="n">
        <x:f>IF(I3425="","",I3425*H3425)</x:f>
        <x:v>2305734067.89</x:v>
      </x:c>
      <x:c r="K3425" t="str">
        <x:f>IF(G3425="","MISSING OEWS",IF(ISNUMBER(H3425),"MATCHED","MISSING WHARTON"))</x:f>
        <x:v>MATCHED</x:v>
      </x:c>
    </x:row>
    <x:row r="3426">
      <x:c r="A3426" t="str">
        <x:v>52</x:v>
      </x:c>
      <x:c r="B3426" t="str">
        <x:v>Finance and Insurance</x:v>
      </x:c>
      <x:c r="C3426" t="str">
        <x:v>41-2011</x:v>
      </x:c>
      <x:c r="D3426" t="str">
        <x:v>Cashiers</x:v>
      </x:c>
      <x:c r="E3426" s="22" t="n">
        <x:v>3050</x:v>
      </x:c>
      <x:c r="F3426" s="22" t="n">
        <x:v>36540</x:v>
      </x:c>
      <x:c r="G3426" s="22" t="n">
        <x:f>IF(OR(E3426="",F3426=""),"",E3426*F3426)</x:f>
        <x:v>111447000</x:v>
      </x:c>
      <x:c r="H3426" s="36" t="n">
        <x:v>0.6672</x:v>
      </x:c>
      <x:c r="I3426" s="22" t="n">
        <x:f>IF(G3426="","",IF(ISNUMBER(H3426),G3426,""))</x:f>
        <x:v>111447000</x:v>
      </x:c>
      <x:c r="J3426" s="22" t="n">
        <x:f>IF(I3426="","",I3426*H3426)</x:f>
        <x:v>74357438.4</x:v>
      </x:c>
      <x:c r="K3426" t="str">
        <x:f>IF(G3426="","MISSING OEWS",IF(ISNUMBER(H3426),"MATCHED","MISSING WHARTON"))</x:f>
        <x:v>MATCHED</x:v>
      </x:c>
    </x:row>
    <x:row r="3427">
      <x:c r="A3427" t="str">
        <x:v>52</x:v>
      </x:c>
      <x:c r="B3427" t="str">
        <x:v>Finance and Insurance</x:v>
      </x:c>
      <x:c r="C3427" t="str">
        <x:v>41-2031</x:v>
      </x:c>
      <x:c r="D3427" t="str">
        <x:v>Retail Salespersons</x:v>
      </x:c>
      <x:c r="E3427" s="22" t="n">
        <x:v>14730</x:v>
      </x:c>
      <x:c r="F3427" s="22" t="n">
        <x:v>41670</x:v>
      </x:c>
      <x:c r="G3427" s="22" t="n">
        <x:f>IF(OR(E3427="",F3427=""),"",E3427*F3427)</x:f>
        <x:v>613799100</x:v>
      </x:c>
      <x:c r="H3427" s="36" t="n">
        <x:v>0.4938</x:v>
      </x:c>
      <x:c r="I3427" s="22" t="n">
        <x:f>IF(G3427="","",IF(ISNUMBER(H3427),G3427,""))</x:f>
        <x:v>613799100</x:v>
      </x:c>
      <x:c r="J3427" s="22" t="n">
        <x:f>IF(I3427="","",I3427*H3427)</x:f>
        <x:v>303093995.58</x:v>
      </x:c>
      <x:c r="K3427" t="str">
        <x:f>IF(G3427="","MISSING OEWS",IF(ISNUMBER(H3427),"MATCHED","MISSING WHARTON"))</x:f>
        <x:v>MATCHED</x:v>
      </x:c>
    </x:row>
    <x:row r="3428">
      <x:c r="A3428" t="str">
        <x:v>52</x:v>
      </x:c>
      <x:c r="B3428" t="str">
        <x:v>Finance and Insurance</x:v>
      </x:c>
      <x:c r="C3428" t="str">
        <x:v>41-3011</x:v>
      </x:c>
      <x:c r="D3428" t="str">
        <x:v>Advertising Sales Agents</x:v>
      </x:c>
      <x:c r="E3428" s="22" t="n">
        <x:v>200</x:v>
      </x:c>
      <x:c r="F3428" s="22" t="n">
        <x:v>92890</x:v>
      </x:c>
      <x:c r="G3428" s="22" t="n">
        <x:f>IF(OR(E3428="",F3428=""),"",E3428*F3428)</x:f>
        <x:v>18578000</x:v>
      </x:c>
      <x:c r="H3428" s="36" t="n">
        <x:v>0.6725</x:v>
      </x:c>
      <x:c r="I3428" s="22" t="n">
        <x:f>IF(G3428="","",IF(ISNUMBER(H3428),G3428,""))</x:f>
        <x:v>18578000</x:v>
      </x:c>
      <x:c r="J3428" s="22" t="n">
        <x:f>IF(I3428="","",I3428*H3428)</x:f>
        <x:v>12493705</x:v>
      </x:c>
      <x:c r="K3428" t="str">
        <x:f>IF(G3428="","MISSING OEWS",IF(ISNUMBER(H3428),"MATCHED","MISSING WHARTON"))</x:f>
        <x:v>MATCHED</x:v>
      </x:c>
    </x:row>
    <x:row r="3429">
      <x:c r="A3429" t="str">
        <x:v>52</x:v>
      </x:c>
      <x:c r="B3429" t="str">
        <x:v>Finance and Insurance</x:v>
      </x:c>
      <x:c r="C3429" t="str">
        <x:v>41-3021</x:v>
      </x:c>
      <x:c r="D3429" t="str">
        <x:v>Insurance Sales Agents</x:v>
      </x:c>
      <x:c r="E3429" s="22" t="n">
        <x:v>464330</x:v>
      </x:c>
      <x:c r="F3429" s="22" t="n">
        <x:v>81450</x:v>
      </x:c>
      <x:c r="G3429" s="22" t="n">
        <x:f>IF(OR(E3429="",F3429=""),"",E3429*F3429)</x:f>
        <x:v>37819678500</x:v>
      </x:c>
      <x:c r="H3429" s="36" t="n">
        <x:v>0.6684</x:v>
      </x:c>
      <x:c r="I3429" s="22" t="n">
        <x:f>IF(G3429="","",IF(ISNUMBER(H3429),G3429,""))</x:f>
        <x:v>37819678500</x:v>
      </x:c>
      <x:c r="J3429" s="22" t="n">
        <x:f>IF(I3429="","",I3429*H3429)</x:f>
        <x:v>25278673109.4</x:v>
      </x:c>
      <x:c r="K3429" t="str">
        <x:f>IF(G3429="","MISSING OEWS",IF(ISNUMBER(H3429),"MATCHED","MISSING WHARTON"))</x:f>
        <x:v>MATCHED</x:v>
      </x:c>
    </x:row>
    <x:row r="3430">
      <x:c r="A3430" t="str">
        <x:v>52</x:v>
      </x:c>
      <x:c r="B3430" t="str">
        <x:v>Finance and Insurance</x:v>
      </x:c>
      <x:c r="C3430" t="str">
        <x:v>41-3031</x:v>
      </x:c>
      <x:c r="D3430" t="str">
        <x:v>Securities, Commodities, and Financial Services Sales Agents</x:v>
      </x:c>
      <x:c r="E3430" s="22" t="n">
        <x:v>462790</x:v>
      </x:c>
      <x:c r="F3430" s="22" t="n">
        <x:v>108650</x:v>
      </x:c>
      <x:c r="G3430" s="22" t="n">
        <x:f>IF(OR(E3430="",F3430=""),"",E3430*F3430)</x:f>
        <x:v>50282133500</x:v>
      </x:c>
      <x:c r="H3430" s="36" t="n">
        <x:v>0.845</x:v>
      </x:c>
      <x:c r="I3430" s="22" t="n">
        <x:f>IF(G3430="","",IF(ISNUMBER(H3430),G3430,""))</x:f>
        <x:v>50282133500</x:v>
      </x:c>
      <x:c r="J3430" s="22" t="n">
        <x:f>IF(I3430="","",I3430*H3430)</x:f>
        <x:v>42488402807.5</x:v>
      </x:c>
      <x:c r="K3430" t="str">
        <x:f>IF(G3430="","MISSING OEWS",IF(ISNUMBER(H3430),"MATCHED","MISSING WHARTON"))</x:f>
        <x:v>MATCHED</x:v>
      </x:c>
    </x:row>
    <x:row r="3431">
      <x:c r="A3431" t="str">
        <x:v>52</x:v>
      </x:c>
      <x:c r="B3431" t="str">
        <x:v>Finance and Insurance</x:v>
      </x:c>
      <x:c r="C3431" t="str">
        <x:v>41-3041</x:v>
      </x:c>
      <x:c r="D3431" t="str">
        <x:v>Travel Agents</x:v>
      </x:c>
      <x:c r="E3431" s="22" t="n">
        <x:v>2130</x:v>
      </x:c>
      <x:c r="F3431" s="22" t="n">
        <x:v>57140</x:v>
      </x:c>
      <x:c r="G3431" s="22" t="n">
        <x:f>IF(OR(E3431="",F3431=""),"",E3431*F3431)</x:f>
        <x:v>121708200</x:v>
      </x:c>
      <x:c r="H3431" s="36" t="n">
        <x:v>0.925</x:v>
      </x:c>
      <x:c r="I3431" s="22" t="n">
        <x:f>IF(G3431="","",IF(ISNUMBER(H3431),G3431,""))</x:f>
        <x:v>121708200</x:v>
      </x:c>
      <x:c r="J3431" s="22" t="n">
        <x:f>IF(I3431="","",I3431*H3431)</x:f>
        <x:v>112580085</x:v>
      </x:c>
      <x:c r="K3431" t="str">
        <x:f>IF(G3431="","MISSING OEWS",IF(ISNUMBER(H3431),"MATCHED","MISSING WHARTON"))</x:f>
        <x:v>MATCHED</x:v>
      </x:c>
    </x:row>
    <x:row r="3432">
      <x:c r="A3432" t="str">
        <x:v>52</x:v>
      </x:c>
      <x:c r="B3432" t="str">
        <x:v>Finance and Insurance</x:v>
      </x:c>
      <x:c r="C3432" t="str">
        <x:v>41-3091</x:v>
      </x:c>
      <x:c r="D3432" t="str">
        <x:v>Sales Representatives of Services, Except Advertising, Insurance, Financial Services, and Travel</x:v>
      </x:c>
      <x:c r="E3432" s="22" t="n">
        <x:v>21220</x:v>
      </x:c>
      <x:c r="F3432" s="22" t="n">
        <x:v>85670</x:v>
      </x:c>
      <x:c r="G3432" s="22" t="n">
        <x:f>IF(OR(E3432="",F3432=""),"",E3432*F3432)</x:f>
        <x:v>1817917400</x:v>
      </x:c>
      <x:c r="H3432" s="36" t="n">
        <x:v>0.73</x:v>
      </x:c>
      <x:c r="I3432" s="22" t="n">
        <x:f>IF(G3432="","",IF(ISNUMBER(H3432),G3432,""))</x:f>
        <x:v>1817917400</x:v>
      </x:c>
      <x:c r="J3432" s="22" t="n">
        <x:f>IF(I3432="","",I3432*H3432)</x:f>
        <x:v>1327079702</x:v>
      </x:c>
      <x:c r="K3432" t="str">
        <x:f>IF(G3432="","MISSING OEWS",IF(ISNUMBER(H3432),"MATCHED","MISSING WHARTON"))</x:f>
        <x:v>MATCHED</x:v>
      </x:c>
    </x:row>
    <x:row r="3433">
      <x:c r="A3433" t="str">
        <x:v>52</x:v>
      </x:c>
      <x:c r="B3433" t="str">
        <x:v>Finance and Insurance</x:v>
      </x:c>
      <x:c r="C3433" t="str">
        <x:v>41-4012</x:v>
      </x:c>
      <x:c r="D3433" t="str">
        <x:v>Sales Representatives, Wholesale and Manufacturing, Except Technical and Scientific Products</x:v>
      </x:c>
      <x:c r="E3433" s="22" t="n">
        <x:v>2260</x:v>
      </x:c>
      <x:c r="F3433" s="22" t="n">
        <x:v>71280</x:v>
      </x:c>
      <x:c r="G3433" s="22" t="n">
        <x:f>IF(OR(E3433="",F3433=""),"",E3433*F3433)</x:f>
        <x:v>161092800</x:v>
      </x:c>
      <x:c r="H3433" s="36" t="n">
        <x:v>0.5105</x:v>
      </x:c>
      <x:c r="I3433" s="22" t="n">
        <x:f>IF(G3433="","",IF(ISNUMBER(H3433),G3433,""))</x:f>
        <x:v>161092800</x:v>
      </x:c>
      <x:c r="J3433" s="22" t="n">
        <x:f>IF(I3433="","",I3433*H3433)</x:f>
        <x:v>82237874.39999999</x:v>
      </x:c>
      <x:c r="K3433" t="str">
        <x:f>IF(G3433="","MISSING OEWS",IF(ISNUMBER(H3433),"MATCHED","MISSING WHARTON"))</x:f>
        <x:v>MATCHED</x:v>
      </x:c>
    </x:row>
    <x:row r="3434">
      <x:c r="A3434" t="str">
        <x:v>52</x:v>
      </x:c>
      <x:c r="B3434" t="str">
        <x:v>Finance and Insurance</x:v>
      </x:c>
      <x:c r="C3434" t="str">
        <x:v>41-9021</x:v>
      </x:c>
      <x:c r="D3434" t="str">
        <x:v>Real Estate Brokers</x:v>
      </x:c>
      <x:c r="E3434" s="22" t="n">
        <x:v>2110</x:v>
      </x:c>
      <x:c r="F3434" s="22" t="n">
        <x:v>116290</x:v>
      </x:c>
      <x:c r="G3434" s="22" t="n">
        <x:f>IF(OR(E3434="",F3434=""),"",E3434*F3434)</x:f>
        <x:v>245371900</x:v>
      </x:c>
      <x:c r="H3434" s="36" t="n">
        <x:v>0.5816</x:v>
      </x:c>
      <x:c r="I3434" s="22" t="n">
        <x:f>IF(G3434="","",IF(ISNUMBER(H3434),G3434,""))</x:f>
        <x:v>245371900</x:v>
      </x:c>
      <x:c r="J3434" s="22" t="n">
        <x:f>IF(I3434="","",I3434*H3434)</x:f>
        <x:v>142708297.04</x:v>
      </x:c>
      <x:c r="K3434" t="str">
        <x:f>IF(G3434="","MISSING OEWS",IF(ISNUMBER(H3434),"MATCHED","MISSING WHARTON"))</x:f>
        <x:v>MATCHED</x:v>
      </x:c>
    </x:row>
    <x:row r="3435">
      <x:c r="A3435" t="str">
        <x:v>52</x:v>
      </x:c>
      <x:c r="B3435" t="str">
        <x:v>Finance and Insurance</x:v>
      </x:c>
      <x:c r="C3435" t="str">
        <x:v>41-9022</x:v>
      </x:c>
      <x:c r="D3435" t="str">
        <x:v>Real Estate Sales Agents</x:v>
      </x:c>
      <x:c r="E3435" s="22" t="n">
        <x:v>1710</x:v>
      </x:c>
      <x:c r="F3435" s="22" t="n">
        <x:v>81030</x:v>
      </x:c>
      <x:c r="G3435" s="22" t="n">
        <x:f>IF(OR(E3435="",F3435=""),"",E3435*F3435)</x:f>
        <x:v>138561300</x:v>
      </x:c>
      <x:c r="H3435" s="36" t="n">
        <x:v>0.5939</x:v>
      </x:c>
      <x:c r="I3435" s="22" t="n">
        <x:f>IF(G3435="","",IF(ISNUMBER(H3435),G3435,""))</x:f>
        <x:v>138561300</x:v>
      </x:c>
      <x:c r="J3435" s="22" t="n">
        <x:f>IF(I3435="","",I3435*H3435)</x:f>
        <x:v>82291556.07</x:v>
      </x:c>
      <x:c r="K3435" t="str">
        <x:f>IF(G3435="","MISSING OEWS",IF(ISNUMBER(H3435),"MATCHED","MISSING WHARTON"))</x:f>
        <x:v>MATCHED</x:v>
      </x:c>
    </x:row>
    <x:row r="3436">
      <x:c r="A3436" t="str">
        <x:v>52</x:v>
      </x:c>
      <x:c r="B3436" t="str">
        <x:v>Finance and Insurance</x:v>
      </x:c>
      <x:c r="C3436" t="str">
        <x:v>41-9031</x:v>
      </x:c>
      <x:c r="D3436" t="str">
        <x:v>Sales Engineers</x:v>
      </x:c>
      <x:c r="E3436" s="22" t="n">
        <x:v>330</x:v>
      </x:c>
      <x:c r="F3436" s="22" t="n">
        <x:v>143320</x:v>
      </x:c>
      <x:c r="G3436" s="22" t="n">
        <x:f>IF(OR(E3436="",F3436=""),"",E3436*F3436)</x:f>
        <x:v>47295600</x:v>
      </x:c>
      <x:c r="H3436" s="36" t="n">
        <x:v>0.518</x:v>
      </x:c>
      <x:c r="I3436" s="22" t="n">
        <x:f>IF(G3436="","",IF(ISNUMBER(H3436),G3436,""))</x:f>
        <x:v>47295600</x:v>
      </x:c>
      <x:c r="J3436" s="22" t="n">
        <x:f>IF(I3436="","",I3436*H3436)</x:f>
        <x:v>24499120.8</x:v>
      </x:c>
      <x:c r="K3436" t="str">
        <x:f>IF(G3436="","MISSING OEWS",IF(ISNUMBER(H3436),"MATCHED","MISSING WHARTON"))</x:f>
        <x:v>MATCHED</x:v>
      </x:c>
    </x:row>
    <x:row r="3437">
      <x:c r="A3437" t="str">
        <x:v>52</x:v>
      </x:c>
      <x:c r="B3437" t="str">
        <x:v>Finance and Insurance</x:v>
      </x:c>
      <x:c r="C3437" t="str">
        <x:v>41-9041</x:v>
      </x:c>
      <x:c r="D3437" t="str">
        <x:v>Telemarketers</x:v>
      </x:c>
      <x:c r="E3437" s="22" t="n">
        <x:v>5430</x:v>
      </x:c>
      <x:c r="F3437" s="22" t="n">
        <x:v>44170</x:v>
      </x:c>
      <x:c r="G3437" s="22" t="n">
        <x:f>IF(OR(E3437="",F3437=""),"",E3437*F3437)</x:f>
        <x:v>239843100</x:v>
      </x:c>
      <x:c r="H3437" s="36" t="n">
        <x:v>0.9625</x:v>
      </x:c>
      <x:c r="I3437" s="22" t="n">
        <x:f>IF(G3437="","",IF(ISNUMBER(H3437),G3437,""))</x:f>
        <x:v>239843100</x:v>
      </x:c>
      <x:c r="J3437" s="22" t="n">
        <x:f>IF(I3437="","",I3437*H3437)</x:f>
        <x:v>230848983.75</x:v>
      </x:c>
      <x:c r="K3437" t="str">
        <x:f>IF(G3437="","MISSING OEWS",IF(ISNUMBER(H3437),"MATCHED","MISSING WHARTON"))</x:f>
        <x:v>MATCHED</x:v>
      </x:c>
    </x:row>
    <x:row r="3438">
      <x:c r="A3438" t="str">
        <x:v>52</x:v>
      </x:c>
      <x:c r="B3438" t="str">
        <x:v>Finance and Insurance</x:v>
      </x:c>
      <x:c r="C3438" t="str">
        <x:v>41-9099</x:v>
      </x:c>
      <x:c r="D3438" t="str">
        <x:v>Sales and Related Workers, All Other</x:v>
      </x:c>
      <x:c r="E3438" s="22" t="n">
        <x:v>15660</x:v>
      </x:c>
      <x:c r="F3438" s="22" t="n">
        <x:v>53400</x:v>
      </x:c>
      <x:c r="G3438" s="22" t="n">
        <x:f>IF(OR(E3438="",F3438=""),"",E3438*F3438)</x:f>
        <x:v>836244000</x:v>
      </x:c>
      <x:c r="H3438" s="36"/>
      <x:c r="I3438" s="22" t="str">
        <x:f>IF(G3438="","",IF(ISNUMBER(H3438),G3438,""))</x:f>
      </x:c>
      <x:c r="J3438" s="22" t="str">
        <x:f>IF(I3438="","",I3438*H3438)</x:f>
      </x:c>
      <x:c r="K3438" t="str">
        <x:f>IF(G3438="","MISSING OEWS",IF(ISNUMBER(H3438),"MATCHED","MISSING WHARTON"))</x:f>
        <x:v>MISSING WHARTON</x:v>
      </x:c>
    </x:row>
    <x:row r="3439">
      <x:c r="A3439" t="str">
        <x:v>52</x:v>
      </x:c>
      <x:c r="B3439" t="str">
        <x:v>Finance and Insurance</x:v>
      </x:c>
      <x:c r="C3439" t="str">
        <x:v>43-1011</x:v>
      </x:c>
      <x:c r="D3439" t="str">
        <x:v>First-Line Supervisors of Office and Administrative Support Workers</x:v>
      </x:c>
      <x:c r="E3439" s="22" t="n">
        <x:v>176160</x:v>
      </x:c>
      <x:c r="F3439" s="22" t="n">
        <x:v>77640</x:v>
      </x:c>
      <x:c r="G3439" s="22" t="n">
        <x:f>IF(OR(E3439="",F3439=""),"",E3439*F3439)</x:f>
        <x:v>13677062400</x:v>
      </x:c>
      <x:c r="H3439" s="36" t="n">
        <x:v>0.5034000000000001</x:v>
      </x:c>
      <x:c r="I3439" s="22" t="n">
        <x:f>IF(G3439="","",IF(ISNUMBER(H3439),G3439,""))</x:f>
        <x:v>13677062400</x:v>
      </x:c>
      <x:c r="J3439" s="22" t="n">
        <x:f>IF(I3439="","",I3439*H3439)</x:f>
        <x:v>6885033212.160001</x:v>
      </x:c>
      <x:c r="K3439" t="str">
        <x:f>IF(G3439="","MISSING OEWS",IF(ISNUMBER(H3439),"MATCHED","MISSING WHARTON"))</x:f>
        <x:v>MATCHED</x:v>
      </x:c>
    </x:row>
    <x:row r="3440">
      <x:c r="A3440" t="str">
        <x:v>52</x:v>
      </x:c>
      <x:c r="B3440" t="str">
        <x:v>Finance and Insurance</x:v>
      </x:c>
      <x:c r="C3440" t="str">
        <x:v>43-2011</x:v>
      </x:c>
      <x:c r="D3440" t="str">
        <x:v>Switchboard Operators, Including Answering Service</x:v>
      </x:c>
      <x:c r="E3440" s="22" t="n">
        <x:v>660</x:v>
      </x:c>
      <x:c r="F3440" s="22" t="n">
        <x:v>42990</x:v>
      </x:c>
      <x:c r="G3440" s="22" t="n">
        <x:f>IF(OR(E3440="",F3440=""),"",E3440*F3440)</x:f>
        <x:v>28373400</x:v>
      </x:c>
      <x:c r="H3440" s="36" t="n">
        <x:v>0.7579</x:v>
      </x:c>
      <x:c r="I3440" s="22" t="n">
        <x:f>IF(G3440="","",IF(ISNUMBER(H3440),G3440,""))</x:f>
        <x:v>28373400</x:v>
      </x:c>
      <x:c r="J3440" s="22" t="n">
        <x:f>IF(I3440="","",I3440*H3440)</x:f>
        <x:v>21504199.86</x:v>
      </x:c>
      <x:c r="K3440" t="str">
        <x:f>IF(G3440="","MISSING OEWS",IF(ISNUMBER(H3440),"MATCHED","MISSING WHARTON"))</x:f>
        <x:v>MATCHED</x:v>
      </x:c>
    </x:row>
    <x:row r="3441">
      <x:c r="A3441" t="str">
        <x:v>52</x:v>
      </x:c>
      <x:c r="B3441" t="str">
        <x:v>Finance and Insurance</x:v>
      </x:c>
      <x:c r="C3441" t="str">
        <x:v>43-2021</x:v>
      </x:c>
      <x:c r="D3441" t="str">
        <x:v>Telephone Operators</x:v>
      </x:c>
      <x:c r="E3441" s="22" t="n">
        <x:v>60</x:v>
      </x:c>
      <x:c r="F3441" s="22" t="n">
        <x:v>37820</x:v>
      </x:c>
      <x:c r="G3441" s="22" t="n">
        <x:f>IF(OR(E3441="",F3441=""),"",E3441*F3441)</x:f>
        <x:v>2269200</x:v>
      </x:c>
      <x:c r="H3441" s="36" t="n">
        <x:v>0.9156</x:v>
      </x:c>
      <x:c r="I3441" s="22" t="n">
        <x:f>IF(G3441="","",IF(ISNUMBER(H3441),G3441,""))</x:f>
        <x:v>2269200</x:v>
      </x:c>
      <x:c r="J3441" s="22" t="n">
        <x:f>IF(I3441="","",I3441*H3441)</x:f>
        <x:v>2077679.52</x:v>
      </x:c>
      <x:c r="K3441" t="str">
        <x:f>IF(G3441="","MISSING OEWS",IF(ISNUMBER(H3441),"MATCHED","MISSING WHARTON"))</x:f>
        <x:v>MATCHED</x:v>
      </x:c>
    </x:row>
    <x:row r="3442">
      <x:c r="A3442" t="str">
        <x:v>52</x:v>
      </x:c>
      <x:c r="B3442" t="str">
        <x:v>Finance and Insurance</x:v>
      </x:c>
      <x:c r="C3442" t="str">
        <x:v>43-2099</x:v>
      </x:c>
      <x:c r="D3442" t="str">
        <x:v>Communications Equipment Operators, All Other</x:v>
      </x:c>
      <x:c r="E3442" s="22" t="n">
        <x:v>70</x:v>
      </x:c>
      <x:c r="F3442" s="22" t="n">
        <x:v>54770</x:v>
      </x:c>
      <x:c r="G3442" s="22" t="n">
        <x:f>IF(OR(E3442="",F3442=""),"",E3442*F3442)</x:f>
        <x:v>3833900</x:v>
      </x:c>
      <x:c r="H3442" s="36"/>
      <x:c r="I3442" s="22" t="str">
        <x:f>IF(G3442="","",IF(ISNUMBER(H3442),G3442,""))</x:f>
      </x:c>
      <x:c r="J3442" s="22" t="str">
        <x:f>IF(I3442="","",I3442*H3442)</x:f>
      </x:c>
      <x:c r="K3442" t="str">
        <x:f>IF(G3442="","MISSING OEWS",IF(ISNUMBER(H3442),"MATCHED","MISSING WHARTON"))</x:f>
        <x:v>MISSING WHARTON</x:v>
      </x:c>
    </x:row>
    <x:row r="3443">
      <x:c r="A3443" t="str">
        <x:v>52</x:v>
      </x:c>
      <x:c r="B3443" t="str">
        <x:v>Finance and Insurance</x:v>
      </x:c>
      <x:c r="C3443" t="str">
        <x:v>43-3011</x:v>
      </x:c>
      <x:c r="D3443" t="str">
        <x:v>Bill and Account Collectors</x:v>
      </x:c>
      <x:c r="E3443" s="22" t="n">
        <x:v>36970</x:v>
      </x:c>
      <x:c r="F3443" s="22" t="n">
        <x:v>50840</x:v>
      </x:c>
      <x:c r="G3443" s="22" t="n">
        <x:f>IF(OR(E3443="",F3443=""),"",E3443*F3443)</x:f>
        <x:v>1879554800</x:v>
      </x:c>
      <x:c r="H3443" s="36" t="n">
        <x:v>0.9</x:v>
      </x:c>
      <x:c r="I3443" s="22" t="n">
        <x:f>IF(G3443="","",IF(ISNUMBER(H3443),G3443,""))</x:f>
        <x:v>1879554800</x:v>
      </x:c>
      <x:c r="J3443" s="22" t="n">
        <x:f>IF(I3443="","",I3443*H3443)</x:f>
        <x:v>1691599320</x:v>
      </x:c>
      <x:c r="K3443" t="str">
        <x:f>IF(G3443="","MISSING OEWS",IF(ISNUMBER(H3443),"MATCHED","MISSING WHARTON"))</x:f>
        <x:v>MATCHED</x:v>
      </x:c>
    </x:row>
    <x:row r="3444">
      <x:c r="A3444" t="str">
        <x:v>52</x:v>
      </x:c>
      <x:c r="B3444" t="str">
        <x:v>Finance and Insurance</x:v>
      </x:c>
      <x:c r="C3444" t="str">
        <x:v>43-3021</x:v>
      </x:c>
      <x:c r="D3444" t="str">
        <x:v>Billing and Posting Clerks</x:v>
      </x:c>
      <x:c r="E3444" s="22" t="n">
        <x:v>17060</x:v>
      </x:c>
      <x:c r="F3444" s="22" t="n">
        <x:v>51780</x:v>
      </x:c>
      <x:c r="G3444" s="22" t="n">
        <x:f>IF(OR(E3444="",F3444=""),"",E3444*F3444)</x:f>
        <x:v>883366800</x:v>
      </x:c>
      <x:c r="H3444" s="36" t="n">
        <x:v>0.8617</x:v>
      </x:c>
      <x:c r="I3444" s="22" t="n">
        <x:f>IF(G3444="","",IF(ISNUMBER(H3444),G3444,""))</x:f>
        <x:v>883366800</x:v>
      </x:c>
      <x:c r="J3444" s="22" t="n">
        <x:f>IF(I3444="","",I3444*H3444)</x:f>
        <x:v>761197171.5600001</x:v>
      </x:c>
      <x:c r="K3444" t="str">
        <x:f>IF(G3444="","MISSING OEWS",IF(ISNUMBER(H3444),"MATCHED","MISSING WHARTON"))</x:f>
        <x:v>MATCHED</x:v>
      </x:c>
    </x:row>
    <x:row r="3445">
      <x:c r="A3445" t="str">
        <x:v>52</x:v>
      </x:c>
      <x:c r="B3445" t="str">
        <x:v>Finance and Insurance</x:v>
      </x:c>
      <x:c r="C3445" t="str">
        <x:v>43-3031</x:v>
      </x:c>
      <x:c r="D3445" t="str">
        <x:v>Bookkeeping, Accounting, and Auditing Clerks</x:v>
      </x:c>
      <x:c r="E3445" s="22" t="n">
        <x:v>83380</x:v>
      </x:c>
      <x:c r="F3445" s="22" t="n">
        <x:v>54310</x:v>
      </x:c>
      <x:c r="G3445" s="22" t="n">
        <x:f>IF(OR(E3445="",F3445=""),"",E3445*F3445)</x:f>
        <x:v>4528367800</x:v>
      </x:c>
      <x:c r="H3445" s="36" t="n">
        <x:v>0.9517</x:v>
      </x:c>
      <x:c r="I3445" s="22" t="n">
        <x:f>IF(G3445="","",IF(ISNUMBER(H3445),G3445,""))</x:f>
        <x:v>4528367800</x:v>
      </x:c>
      <x:c r="J3445" s="22" t="n">
        <x:f>IF(I3445="","",I3445*H3445)</x:f>
        <x:v>4309647635.26</x:v>
      </x:c>
      <x:c r="K3445" t="str">
        <x:f>IF(G3445="","MISSING OEWS",IF(ISNUMBER(H3445),"MATCHED","MISSING WHARTON"))</x:f>
        <x:v>MATCHED</x:v>
      </x:c>
    </x:row>
    <x:row r="3446">
      <x:c r="A3446" t="str">
        <x:v>52</x:v>
      </x:c>
      <x:c r="B3446" t="str">
        <x:v>Finance and Insurance</x:v>
      </x:c>
      <x:c r="C3446" t="str">
        <x:v>43-3051</x:v>
      </x:c>
      <x:c r="D3446" t="str">
        <x:v>Payroll and Timekeeping Clerks</x:v>
      </x:c>
      <x:c r="E3446" s="22" t="n">
        <x:v>4640</x:v>
      </x:c>
      <x:c r="F3446" s="22" t="n">
        <x:v>63060</x:v>
      </x:c>
      <x:c r="G3446" s="22" t="n">
        <x:f>IF(OR(E3446="",F3446=""),"",E3446*F3446)</x:f>
        <x:v>292598400</x:v>
      </x:c>
      <x:c r="H3446" s="36" t="n">
        <x:v>0.9409000000000001</x:v>
      </x:c>
      <x:c r="I3446" s="22" t="n">
        <x:f>IF(G3446="","",IF(ISNUMBER(H3446),G3446,""))</x:f>
        <x:v>292598400</x:v>
      </x:c>
      <x:c r="J3446" s="22" t="n">
        <x:f>IF(I3446="","",I3446*H3446)</x:f>
        <x:v>275305834.56</x:v>
      </x:c>
      <x:c r="K3446" t="str">
        <x:f>IF(G3446="","MISSING OEWS",IF(ISNUMBER(H3446),"MATCHED","MISSING WHARTON"))</x:f>
        <x:v>MATCHED</x:v>
      </x:c>
    </x:row>
    <x:row r="3447">
      <x:c r="A3447" t="str">
        <x:v>52</x:v>
      </x:c>
      <x:c r="B3447" t="str">
        <x:v>Finance and Insurance</x:v>
      </x:c>
      <x:c r="C3447" t="str">
        <x:v>43-3061</x:v>
      </x:c>
      <x:c r="D3447" t="str">
        <x:v>Procurement Clerks</x:v>
      </x:c>
      <x:c r="E3447" s="22" t="n">
        <x:v>520</x:v>
      </x:c>
      <x:c r="F3447" s="22" t="n">
        <x:v>55860</x:v>
      </x:c>
      <x:c r="G3447" s="22" t="n">
        <x:f>IF(OR(E3447="",F3447=""),"",E3447*F3447)</x:f>
        <x:v>29047200</x:v>
      </x:c>
      <x:c r="H3447" s="36" t="n">
        <x:v>0.8237000000000001</x:v>
      </x:c>
      <x:c r="I3447" s="22" t="n">
        <x:f>IF(G3447="","",IF(ISNUMBER(H3447),G3447,""))</x:f>
        <x:v>29047200</x:v>
      </x:c>
      <x:c r="J3447" s="22" t="n">
        <x:f>IF(I3447="","",I3447*H3447)</x:f>
        <x:v>23926178.640000004</x:v>
      </x:c>
      <x:c r="K3447" t="str">
        <x:f>IF(G3447="","MISSING OEWS",IF(ISNUMBER(H3447),"MATCHED","MISSING WHARTON"))</x:f>
        <x:v>MATCHED</x:v>
      </x:c>
    </x:row>
    <x:row r="3448">
      <x:c r="A3448" t="str">
        <x:v>52</x:v>
      </x:c>
      <x:c r="B3448" t="str">
        <x:v>Finance and Insurance</x:v>
      </x:c>
      <x:c r="C3448" t="str">
        <x:v>43-3071</x:v>
      </x:c>
      <x:c r="D3448" t="str">
        <x:v>Tellers</x:v>
      </x:c>
      <x:c r="E3448" s="22" t="n">
        <x:v>321310</x:v>
      </x:c>
      <x:c r="F3448" s="22" t="n">
        <x:v>42330</x:v>
      </x:c>
      <x:c r="G3448" s="22" t="n">
        <x:f>IF(OR(E3448="",F3448=""),"",E3448*F3448)</x:f>
        <x:v>13601052300</x:v>
      </x:c>
      <x:c r="H3448" s="36" t="n">
        <x:v>0.9138</x:v>
      </x:c>
      <x:c r="I3448" s="22" t="n">
        <x:f>IF(G3448="","",IF(ISNUMBER(H3448),G3448,""))</x:f>
        <x:v>13601052300</x:v>
      </x:c>
      <x:c r="J3448" s="22" t="n">
        <x:f>IF(I3448="","",I3448*H3448)</x:f>
        <x:v>12428641591.74</x:v>
      </x:c>
      <x:c r="K3448" t="str">
        <x:f>IF(G3448="","MISSING OEWS",IF(ISNUMBER(H3448),"MATCHED","MISSING WHARTON"))</x:f>
        <x:v>MATCHED</x:v>
      </x:c>
    </x:row>
    <x:row r="3449">
      <x:c r="A3449" t="str">
        <x:v>52</x:v>
      </x:c>
      <x:c r="B3449" t="str">
        <x:v>Finance and Insurance</x:v>
      </x:c>
      <x:c r="C3449" t="str">
        <x:v>43-3099</x:v>
      </x:c>
      <x:c r="D3449" t="str">
        <x:v>Financial Clerks, All Other</x:v>
      </x:c>
      <x:c r="E3449" s="22" t="n">
        <x:v>23050</x:v>
      </x:c>
      <x:c r="F3449" s="22" t="n">
        <x:v>58740</x:v>
      </x:c>
      <x:c r="G3449" s="22" t="n">
        <x:f>IF(OR(E3449="",F3449=""),"",E3449*F3449)</x:f>
        <x:v>1353957000</x:v>
      </x:c>
      <x:c r="H3449" s="36"/>
      <x:c r="I3449" s="22" t="str">
        <x:f>IF(G3449="","",IF(ISNUMBER(H3449),G3449,""))</x:f>
      </x:c>
      <x:c r="J3449" s="22" t="str">
        <x:f>IF(I3449="","",I3449*H3449)</x:f>
      </x:c>
      <x:c r="K3449" t="str">
        <x:f>IF(G3449="","MISSING OEWS",IF(ISNUMBER(H3449),"MATCHED","MISSING WHARTON"))</x:f>
        <x:v>MISSING WHARTON</x:v>
      </x:c>
    </x:row>
    <x:row r="3450">
      <x:c r="A3450" t="str">
        <x:v>52</x:v>
      </x:c>
      <x:c r="B3450" t="str">
        <x:v>Finance and Insurance</x:v>
      </x:c>
      <x:c r="C3450" t="str">
        <x:v>43-4011</x:v>
      </x:c>
      <x:c r="D3450" t="str">
        <x:v>Brokerage Clerks</x:v>
      </x:c>
      <x:c r="E3450" s="22" t="n">
        <x:v>31290</x:v>
      </x:c>
      <x:c r="F3450" s="22" t="n">
        <x:v>74190</x:v>
      </x:c>
      <x:c r="G3450" s="22" t="n">
        <x:f>IF(OR(E3450="",F3450=""),"",E3450*F3450)</x:f>
        <x:v>2321405100</x:v>
      </x:c>
      <x:c r="H3450" s="36" t="n">
        <x:v>0.95</x:v>
      </x:c>
      <x:c r="I3450" s="22" t="n">
        <x:f>IF(G3450="","",IF(ISNUMBER(H3450),G3450,""))</x:f>
        <x:v>2321405100</x:v>
      </x:c>
      <x:c r="J3450" s="22" t="n">
        <x:f>IF(I3450="","",I3450*H3450)</x:f>
        <x:v>2205334845</x:v>
      </x:c>
      <x:c r="K3450" t="str">
        <x:f>IF(G3450="","MISSING OEWS",IF(ISNUMBER(H3450),"MATCHED","MISSING WHARTON"))</x:f>
        <x:v>MATCHED</x:v>
      </x:c>
    </x:row>
    <x:row r="3451">
      <x:c r="A3451" t="str">
        <x:v>52</x:v>
      </x:c>
      <x:c r="B3451" t="str">
        <x:v>Finance and Insurance</x:v>
      </x:c>
      <x:c r="C3451" t="str">
        <x:v>43-4021</x:v>
      </x:c>
      <x:c r="D3451" t="str">
        <x:v>Correspondence Clerks</x:v>
      </x:c>
      <x:c r="E3451" s="22" t="n">
        <x:v>820</x:v>
      </x:c>
      <x:c r="F3451" s="22" t="n">
        <x:v>50620</x:v>
      </x:c>
      <x:c r="G3451" s="22" t="n">
        <x:f>IF(OR(E3451="",F3451=""),"",E3451*F3451)</x:f>
        <x:v>41508400</x:v>
      </x:c>
      <x:c r="H3451" s="36" t="n">
        <x:v>0.85</x:v>
      </x:c>
      <x:c r="I3451" s="22" t="n">
        <x:f>IF(G3451="","",IF(ISNUMBER(H3451),G3451,""))</x:f>
        <x:v>41508400</x:v>
      </x:c>
      <x:c r="J3451" s="22" t="n">
        <x:f>IF(I3451="","",I3451*H3451)</x:f>
        <x:v>35282140</x:v>
      </x:c>
      <x:c r="K3451" t="str">
        <x:f>IF(G3451="","MISSING OEWS",IF(ISNUMBER(H3451),"MATCHED","MISSING WHARTON"))</x:f>
        <x:v>MATCHED</x:v>
      </x:c>
    </x:row>
    <x:row r="3452">
      <x:c r="A3452" t="str">
        <x:v>52</x:v>
      </x:c>
      <x:c r="B3452" t="str">
        <x:v>Finance and Insurance</x:v>
      </x:c>
      <x:c r="C3452" t="str">
        <x:v>43-4041</x:v>
      </x:c>
      <x:c r="D3452" t="str">
        <x:v>Credit Authorizers, Checkers, and Clerks</x:v>
      </x:c>
      <x:c r="E3452" s="22" t="n">
        <x:v>3290</x:v>
      </x:c>
      <x:c r="F3452" s="22" t="n">
        <x:v>53360</x:v>
      </x:c>
      <x:c r="G3452" s="22" t="n">
        <x:f>IF(OR(E3452="",F3452=""),"",E3452*F3452)</x:f>
        <x:v>175554400</x:v>
      </x:c>
      <x:c r="H3452" s="36" t="n">
        <x:v>0.9469</x:v>
      </x:c>
      <x:c r="I3452" s="22" t="n">
        <x:f>IF(G3452="","",IF(ISNUMBER(H3452),G3452,""))</x:f>
        <x:v>175554400</x:v>
      </x:c>
      <x:c r="J3452" s="22" t="n">
        <x:f>IF(I3452="","",I3452*H3452)</x:f>
        <x:v>166232461.35999998</x:v>
      </x:c>
      <x:c r="K3452" t="str">
        <x:f>IF(G3452="","MISSING OEWS",IF(ISNUMBER(H3452),"MATCHED","MISSING WHARTON"))</x:f>
        <x:v>MATCHED</x:v>
      </x:c>
    </x:row>
    <x:row r="3453">
      <x:c r="A3453" t="str">
        <x:v>52</x:v>
      </x:c>
      <x:c r="B3453" t="str">
        <x:v>Finance and Insurance</x:v>
      </x:c>
      <x:c r="C3453" t="str">
        <x:v>43-4051</x:v>
      </x:c>
      <x:c r="D3453" t="str">
        <x:v>Customer Service Representatives</x:v>
      </x:c>
      <x:c r="E3453" s="22" t="n">
        <x:v>481180</x:v>
      </x:c>
      <x:c r="F3453" s="22" t="n">
        <x:v>50230</x:v>
      </x:c>
      <x:c r="G3453" s="22" t="n">
        <x:f>IF(OR(E3453="",F3453=""),"",E3453*F3453)</x:f>
        <x:v>24169671400</x:v>
      </x:c>
      <x:c r="H3453" s="36" t="n">
        <x:v>0.82</x:v>
      </x:c>
      <x:c r="I3453" s="22" t="n">
        <x:f>IF(G3453="","",IF(ISNUMBER(H3453),G3453,""))</x:f>
        <x:v>24169671400</x:v>
      </x:c>
      <x:c r="J3453" s="22" t="n">
        <x:f>IF(I3453="","",I3453*H3453)</x:f>
        <x:v>19819130548</x:v>
      </x:c>
      <x:c r="K3453" t="str">
        <x:f>IF(G3453="","MISSING OEWS",IF(ISNUMBER(H3453),"MATCHED","MISSING WHARTON"))</x:f>
        <x:v>MATCHED</x:v>
      </x:c>
    </x:row>
    <x:row r="3454">
      <x:c r="A3454" t="str">
        <x:v>52</x:v>
      </x:c>
      <x:c r="B3454" t="str">
        <x:v>Finance and Insurance</x:v>
      </x:c>
      <x:c r="C3454" t="str">
        <x:v>43-4061</x:v>
      </x:c>
      <x:c r="D3454" t="str">
        <x:v>Eligibility Interviewers, Government Programs</x:v>
      </x:c>
      <x:c r="E3454" s="22" t="n">
        <x:v>410</x:v>
      </x:c>
      <x:c r="F3454" s="22" t="n">
        <x:v>56460</x:v>
      </x:c>
      <x:c r="G3454" s="22" t="n">
        <x:f>IF(OR(E3454="",F3454=""),"",E3454*F3454)</x:f>
        <x:v>23148600</x:v>
      </x:c>
      <x:c r="H3454" s="36" t="n">
        <x:v>0.7912</x:v>
      </x:c>
      <x:c r="I3454" s="22" t="n">
        <x:f>IF(G3454="","",IF(ISNUMBER(H3454),G3454,""))</x:f>
        <x:v>23148600</x:v>
      </x:c>
      <x:c r="J3454" s="22" t="n">
        <x:f>IF(I3454="","",I3454*H3454)</x:f>
        <x:v>18315172.32</x:v>
      </x:c>
      <x:c r="K3454" t="str">
        <x:f>IF(G3454="","MISSING OEWS",IF(ISNUMBER(H3454),"MATCHED","MISSING WHARTON"))</x:f>
        <x:v>MATCHED</x:v>
      </x:c>
    </x:row>
    <x:row r="3455">
      <x:c r="A3455" t="str">
        <x:v>52</x:v>
      </x:c>
      <x:c r="B3455" t="str">
        <x:v>Finance and Insurance</x:v>
      </x:c>
      <x:c r="C3455" t="str">
        <x:v>43-4071</x:v>
      </x:c>
      <x:c r="D3455" t="str">
        <x:v>File Clerks</x:v>
      </x:c>
      <x:c r="E3455" s="22" t="n">
        <x:v>5890</x:v>
      </x:c>
      <x:c r="F3455" s="22" t="n">
        <x:v>44500</x:v>
      </x:c>
      <x:c r="G3455" s="22" t="n">
        <x:f>IF(OR(E3455="",F3455=""),"",E3455*F3455)</x:f>
        <x:v>262105000</x:v>
      </x:c>
      <x:c r="H3455" s="36" t="n">
        <x:v>0.7526</x:v>
      </x:c>
      <x:c r="I3455" s="22" t="n">
        <x:f>IF(G3455="","",IF(ISNUMBER(H3455),G3455,""))</x:f>
        <x:v>262105000</x:v>
      </x:c>
      <x:c r="J3455" s="22" t="n">
        <x:f>IF(I3455="","",I3455*H3455)</x:f>
        <x:v>197260223</x:v>
      </x:c>
      <x:c r="K3455" t="str">
        <x:f>IF(G3455="","MISSING OEWS",IF(ISNUMBER(H3455),"MATCHED","MISSING WHARTON"))</x:f>
        <x:v>MATCHED</x:v>
      </x:c>
    </x:row>
    <x:row r="3456">
      <x:c r="A3456" t="str">
        <x:v>52</x:v>
      </x:c>
      <x:c r="B3456" t="str">
        <x:v>Finance and Insurance</x:v>
      </x:c>
      <x:c r="C3456" t="str">
        <x:v>43-4111</x:v>
      </x:c>
      <x:c r="D3456" t="str">
        <x:v>Interviewers, Except Eligibility and Loan</x:v>
      </x:c>
      <x:c r="E3456" s="22" t="n">
        <x:v>1730</x:v>
      </x:c>
      <x:c r="F3456" s="22" t="n">
        <x:v>51220</x:v>
      </x:c>
      <x:c r="G3456" s="22" t="n">
        <x:f>IF(OR(E3456="",F3456=""),"",E3456*F3456)</x:f>
        <x:v>88610600</x:v>
      </x:c>
      <x:c r="H3456" s="36" t="n">
        <x:v>0.7088</x:v>
      </x:c>
      <x:c r="I3456" s="22" t="n">
        <x:f>IF(G3456="","",IF(ISNUMBER(H3456),G3456,""))</x:f>
        <x:v>88610600</x:v>
      </x:c>
      <x:c r="J3456" s="22" t="n">
        <x:f>IF(I3456="","",I3456*H3456)</x:f>
        <x:v>62807193.28</x:v>
      </x:c>
      <x:c r="K3456" t="str">
        <x:f>IF(G3456="","MISSING OEWS",IF(ISNUMBER(H3456),"MATCHED","MISSING WHARTON"))</x:f>
        <x:v>MATCHED</x:v>
      </x:c>
    </x:row>
    <x:row r="3457">
      <x:c r="A3457" t="str">
        <x:v>52</x:v>
      </x:c>
      <x:c r="B3457" t="str">
        <x:v>Finance and Insurance</x:v>
      </x:c>
      <x:c r="C3457" t="str">
        <x:v>43-4131</x:v>
      </x:c>
      <x:c r="D3457" t="str">
        <x:v>Loan Interviewers and Clerks</x:v>
      </x:c>
      <x:c r="E3457" s="22" t="n">
        <x:v>141310</x:v>
      </x:c>
      <x:c r="F3457" s="22" t="n">
        <x:v>52410</x:v>
      </x:c>
      <x:c r="G3457" s="22" t="n">
        <x:f>IF(OR(E3457="",F3457=""),"",E3457*F3457)</x:f>
        <x:v>7406057100</x:v>
      </x:c>
      <x:c r="H3457" s="36" t="n">
        <x:v>0.9111</x:v>
      </x:c>
      <x:c r="I3457" s="22" t="n">
        <x:f>IF(G3457="","",IF(ISNUMBER(H3457),G3457,""))</x:f>
        <x:v>7406057100</x:v>
      </x:c>
      <x:c r="J3457" s="22" t="n">
        <x:f>IF(I3457="","",I3457*H3457)</x:f>
        <x:v>6747658623.81</x:v>
      </x:c>
      <x:c r="K3457" t="str">
        <x:f>IF(G3457="","MISSING OEWS",IF(ISNUMBER(H3457),"MATCHED","MISSING WHARTON"))</x:f>
        <x:v>MATCHED</x:v>
      </x:c>
    </x:row>
    <x:row r="3458">
      <x:c r="A3458" t="str">
        <x:v>52</x:v>
      </x:c>
      <x:c r="B3458" t="str">
        <x:v>Finance and Insurance</x:v>
      </x:c>
      <x:c r="C3458" t="str">
        <x:v>43-4141</x:v>
      </x:c>
      <x:c r="D3458" t="str">
        <x:v>New Accounts Clerks</x:v>
      </x:c>
      <x:c r="E3458" s="22" t="n">
        <x:v>35830</x:v>
      </x:c>
      <x:c r="F3458" s="22" t="n">
        <x:v>49300</x:v>
      </x:c>
      <x:c r="G3458" s="22" t="n">
        <x:f>IF(OR(E3458="",F3458=""),"",E3458*F3458)</x:f>
        <x:v>1766419000</x:v>
      </x:c>
      <x:c r="H3458" s="36" t="n">
        <x:v>0.7633</x:v>
      </x:c>
      <x:c r="I3458" s="22" t="n">
        <x:f>IF(G3458="","",IF(ISNUMBER(H3458),G3458,""))</x:f>
        <x:v>1766419000</x:v>
      </x:c>
      <x:c r="J3458" s="22" t="n">
        <x:f>IF(I3458="","",I3458*H3458)</x:f>
        <x:v>1348307622.7</x:v>
      </x:c>
      <x:c r="K3458" t="str">
        <x:f>IF(G3458="","MISSING OEWS",IF(ISNUMBER(H3458),"MATCHED","MISSING WHARTON"))</x:f>
        <x:v>MATCHED</x:v>
      </x:c>
    </x:row>
    <x:row r="3459">
      <x:c r="A3459" t="str">
        <x:v>52</x:v>
      </x:c>
      <x:c r="B3459" t="str">
        <x:v>Finance and Insurance</x:v>
      </x:c>
      <x:c r="C3459" t="str">
        <x:v>43-4151</x:v>
      </x:c>
      <x:c r="D3459" t="str">
        <x:v>Order Clerks</x:v>
      </x:c>
      <x:c r="E3459" s="22" t="n">
        <x:v>350</x:v>
      </x:c>
      <x:c r="F3459" s="22" t="n">
        <x:v>45780</x:v>
      </x:c>
      <x:c r="G3459" s="22" t="n">
        <x:f>IF(OR(E3459="",F3459=""),"",E3459*F3459)</x:f>
        <x:v>16023000</x:v>
      </x:c>
      <x:c r="H3459" s="36" t="n">
        <x:v>0.9553</x:v>
      </x:c>
      <x:c r="I3459" s="22" t="n">
        <x:f>IF(G3459="","",IF(ISNUMBER(H3459),G3459,""))</x:f>
        <x:v>16023000</x:v>
      </x:c>
      <x:c r="J3459" s="22" t="n">
        <x:f>IF(I3459="","",I3459*H3459)</x:f>
        <x:v>15306771.9</x:v>
      </x:c>
      <x:c r="K3459" t="str">
        <x:f>IF(G3459="","MISSING OEWS",IF(ISNUMBER(H3459),"MATCHED","MISSING WHARTON"))</x:f>
        <x:v>MATCHED</x:v>
      </x:c>
    </x:row>
    <x:row r="3460">
      <x:c r="A3460" t="str">
        <x:v>52</x:v>
      </x:c>
      <x:c r="B3460" t="str">
        <x:v>Finance and Insurance</x:v>
      </x:c>
      <x:c r="C3460" t="str">
        <x:v>43-4161</x:v>
      </x:c>
      <x:c r="D3460" t="str">
        <x:v>Human Resources Assistants, Except Payroll and Timekeeping</x:v>
      </x:c>
      <x:c r="E3460" s="22" t="n">
        <x:v>4490</x:v>
      </x:c>
      <x:c r="F3460" s="22" t="n">
        <x:v>51700</x:v>
      </x:c>
      <x:c r="G3460" s="22" t="n">
        <x:f>IF(OR(E3460="",F3460=""),"",E3460*F3460)</x:f>
        <x:v>232133000</x:v>
      </x:c>
      <x:c r="H3460" s="36" t="n">
        <x:v>0.8342</x:v>
      </x:c>
      <x:c r="I3460" s="22" t="n">
        <x:f>IF(G3460="","",IF(ISNUMBER(H3460),G3460,""))</x:f>
        <x:v>232133000</x:v>
      </x:c>
      <x:c r="J3460" s="22" t="n">
        <x:f>IF(I3460="","",I3460*H3460)</x:f>
        <x:v>193645348.60000002</x:v>
      </x:c>
      <x:c r="K3460" t="str">
        <x:f>IF(G3460="","MISSING OEWS",IF(ISNUMBER(H3460),"MATCHED","MISSING WHARTON"))</x:f>
        <x:v>MATCHED</x:v>
      </x:c>
    </x:row>
    <x:row r="3461">
      <x:c r="A3461" t="str">
        <x:v>52</x:v>
      </x:c>
      <x:c r="B3461" t="str">
        <x:v>Finance and Insurance</x:v>
      </x:c>
      <x:c r="C3461" t="str">
        <x:v>43-4171</x:v>
      </x:c>
      <x:c r="D3461" t="str">
        <x:v>Receptionists and Information Clerks</x:v>
      </x:c>
      <x:c r="E3461" s="22" t="n">
        <x:v>21200</x:v>
      </x:c>
      <x:c r="F3461" s="22" t="n">
        <x:v>41320</x:v>
      </x:c>
      <x:c r="G3461" s="22" t="n">
        <x:f>IF(OR(E3461="",F3461=""),"",E3461*F3461)</x:f>
        <x:v>875984000</x:v>
      </x:c>
      <x:c r="H3461" s="36" t="n">
        <x:v>0.7368000000000001</x:v>
      </x:c>
      <x:c r="I3461" s="22" t="n">
        <x:f>IF(G3461="","",IF(ISNUMBER(H3461),G3461,""))</x:f>
        <x:v>875984000</x:v>
      </x:c>
      <x:c r="J3461" s="22" t="n">
        <x:f>IF(I3461="","",I3461*H3461)</x:f>
        <x:v>645425011.2</x:v>
      </x:c>
      <x:c r="K3461" t="str">
        <x:f>IF(G3461="","MISSING OEWS",IF(ISNUMBER(H3461),"MATCHED","MISSING WHARTON"))</x:f>
        <x:v>MATCHED</x:v>
      </x:c>
    </x:row>
    <x:row r="3462">
      <x:c r="A3462" t="str">
        <x:v>52</x:v>
      </x:c>
      <x:c r="B3462" t="str">
        <x:v>Finance and Insurance</x:v>
      </x:c>
      <x:c r="C3462" t="str">
        <x:v>43-4199</x:v>
      </x:c>
      <x:c r="D3462" t="str">
        <x:v>Information and Record Clerks, All Other</x:v>
      </x:c>
      <x:c r="E3462" s="22" t="n">
        <x:v>2490</x:v>
      </x:c>
      <x:c r="F3462" s="22" t="n">
        <x:v>53790</x:v>
      </x:c>
      <x:c r="G3462" s="22" t="n">
        <x:f>IF(OR(E3462="",F3462=""),"",E3462*F3462)</x:f>
        <x:v>133937100</x:v>
      </x:c>
      <x:c r="H3462" s="36"/>
      <x:c r="I3462" s="22" t="str">
        <x:f>IF(G3462="","",IF(ISNUMBER(H3462),G3462,""))</x:f>
      </x:c>
      <x:c r="J3462" s="22" t="str">
        <x:f>IF(I3462="","",I3462*H3462)</x:f>
      </x:c>
      <x:c r="K3462" t="str">
        <x:f>IF(G3462="","MISSING OEWS",IF(ISNUMBER(H3462),"MATCHED","MISSING WHARTON"))</x:f>
        <x:v>MISSING WHARTON</x:v>
      </x:c>
    </x:row>
    <x:row r="3463">
      <x:c r="A3463" t="str">
        <x:v>52</x:v>
      </x:c>
      <x:c r="B3463" t="str">
        <x:v>Finance and Insurance</x:v>
      </x:c>
      <x:c r="C3463" t="str">
        <x:v>43-5021</x:v>
      </x:c>
      <x:c r="D3463" t="str">
        <x:v>Couriers and Messengers</x:v>
      </x:c>
      <x:c r="E3463" s="22" t="n">
        <x:v>2030</x:v>
      </x:c>
      <x:c r="F3463" s="22" t="n">
        <x:v>38080</x:v>
      </x:c>
      <x:c r="G3463" s="22" t="n">
        <x:f>IF(OR(E3463="",F3463=""),"",E3463*F3463)</x:f>
        <x:v>77302400</x:v>
      </x:c>
      <x:c r="H3463" s="36" t="n">
        <x:v>0.2235</x:v>
      </x:c>
      <x:c r="I3463" s="22" t="n">
        <x:f>IF(G3463="","",IF(ISNUMBER(H3463),G3463,""))</x:f>
        <x:v>77302400</x:v>
      </x:c>
      <x:c r="J3463" s="22" t="n">
        <x:f>IF(I3463="","",I3463*H3463)</x:f>
        <x:v>17277086.4</x:v>
      </x:c>
      <x:c r="K3463" t="str">
        <x:f>IF(G3463="","MISSING OEWS",IF(ISNUMBER(H3463),"MATCHED","MISSING WHARTON"))</x:f>
        <x:v>MATCHED</x:v>
      </x:c>
    </x:row>
    <x:row r="3464">
      <x:c r="A3464" t="str">
        <x:v>52</x:v>
      </x:c>
      <x:c r="B3464" t="str">
        <x:v>Finance and Insurance</x:v>
      </x:c>
      <x:c r="C3464" t="str">
        <x:v>43-5032</x:v>
      </x:c>
      <x:c r="D3464" t="str">
        <x:v>Dispatchers, Except Police, Fire, and Ambulance</x:v>
      </x:c>
      <x:c r="E3464" s="22" t="n">
        <x:v>280</x:v>
      </x:c>
      <x:c r="F3464" s="22" t="n">
        <x:v>44270</x:v>
      </x:c>
      <x:c r="G3464" s="22" t="n">
        <x:f>IF(OR(E3464="",F3464=""),"",E3464*F3464)</x:f>
        <x:v>12395600</x:v>
      </x:c>
      <x:c r="H3464" s="36" t="n">
        <x:v>0.8192</x:v>
      </x:c>
      <x:c r="I3464" s="22" t="n">
        <x:f>IF(G3464="","",IF(ISNUMBER(H3464),G3464,""))</x:f>
        <x:v>12395600</x:v>
      </x:c>
      <x:c r="J3464" s="22" t="n">
        <x:f>IF(I3464="","",I3464*H3464)</x:f>
        <x:v>10154475.520000001</x:v>
      </x:c>
      <x:c r="K3464" t="str">
        <x:f>IF(G3464="","MISSING OEWS",IF(ISNUMBER(H3464),"MATCHED","MISSING WHARTON"))</x:f>
        <x:v>MATCHED</x:v>
      </x:c>
    </x:row>
    <x:row r="3465">
      <x:c r="A3465" t="str">
        <x:v>52</x:v>
      </x:c>
      <x:c r="B3465" t="str">
        <x:v>Finance and Insurance</x:v>
      </x:c>
      <x:c r="C3465" t="str">
        <x:v>43-5061</x:v>
      </x:c>
      <x:c r="D3465" t="str">
        <x:v>Production, Planning, and Expediting Clerks</x:v>
      </x:c>
      <x:c r="E3465" s="22" t="n">
        <x:v>4110</x:v>
      </x:c>
      <x:c r="F3465" s="22" t="n">
        <x:v>60640</x:v>
      </x:c>
      <x:c r="G3465" s="22" t="n">
        <x:f>IF(OR(E3465="",F3465=""),"",E3465*F3465)</x:f>
        <x:v>249230400</x:v>
      </x:c>
      <x:c r="H3465" s="36" t="n">
        <x:v>0.7794</x:v>
      </x:c>
      <x:c r="I3465" s="22" t="n">
        <x:f>IF(G3465="","",IF(ISNUMBER(H3465),G3465,""))</x:f>
        <x:v>249230400</x:v>
      </x:c>
      <x:c r="J3465" s="22" t="n">
        <x:f>IF(I3465="","",I3465*H3465)</x:f>
        <x:v>194250173.76</x:v>
      </x:c>
      <x:c r="K3465" t="str">
        <x:f>IF(G3465="","MISSING OEWS",IF(ISNUMBER(H3465),"MATCHED","MISSING WHARTON"))</x:f>
        <x:v>MATCHED</x:v>
      </x:c>
    </x:row>
    <x:row r="3466">
      <x:c r="A3466" t="str">
        <x:v>52</x:v>
      </x:c>
      <x:c r="B3466" t="str">
        <x:v>Finance and Insurance</x:v>
      </x:c>
      <x:c r="C3466" t="str">
        <x:v>43-5071</x:v>
      </x:c>
      <x:c r="D3466" t="str">
        <x:v>Shipping, Receiving, and Inventory Clerks</x:v>
      </x:c>
      <x:c r="E3466" s="22" t="n">
        <x:v>1390</x:v>
      </x:c>
      <x:c r="F3466" s="22" t="n">
        <x:v>48310</x:v>
      </x:c>
      <x:c r="G3466" s="22" t="n">
        <x:f>IF(OR(E3466="",F3466=""),"",E3466*F3466)</x:f>
        <x:v>67150900</x:v>
      </x:c>
      <x:c r="H3466" s="36" t="n">
        <x:v>0.6455</x:v>
      </x:c>
      <x:c r="I3466" s="22" t="n">
        <x:f>IF(G3466="","",IF(ISNUMBER(H3466),G3466,""))</x:f>
        <x:v>67150900</x:v>
      </x:c>
      <x:c r="J3466" s="22" t="n">
        <x:f>IF(I3466="","",I3466*H3466)</x:f>
        <x:v>43345905.949999996</x:v>
      </x:c>
      <x:c r="K3466" t="str">
        <x:f>IF(G3466="","MISSING OEWS",IF(ISNUMBER(H3466),"MATCHED","MISSING WHARTON"))</x:f>
        <x:v>MATCHED</x:v>
      </x:c>
    </x:row>
    <x:row r="3467">
      <x:c r="A3467" t="str">
        <x:v>52</x:v>
      </x:c>
      <x:c r="B3467" t="str">
        <x:v>Finance and Insurance</x:v>
      </x:c>
      <x:c r="C3467" t="str">
        <x:v>43-6011</x:v>
      </x:c>
      <x:c r="D3467" t="str">
        <x:v>Executive Secretaries and Executive Administrative Assistants</x:v>
      </x:c>
      <x:c r="E3467" s="22" t="n">
        <x:v>59220</x:v>
      </x:c>
      <x:c r="F3467" s="22" t="n">
        <x:v>85770</x:v>
      </x:c>
      <x:c r="G3467" s="22" t="n">
        <x:f>IF(OR(E3467="",F3467=""),"",E3467*F3467)</x:f>
        <x:v>5079299400</x:v>
      </x:c>
      <x:c r="H3467" s="36" t="n">
        <x:v>0.7955</x:v>
      </x:c>
      <x:c r="I3467" s="22" t="n">
        <x:f>IF(G3467="","",IF(ISNUMBER(H3467),G3467,""))</x:f>
        <x:v>5079299400</x:v>
      </x:c>
      <x:c r="J3467" s="22" t="n">
        <x:f>IF(I3467="","",I3467*H3467)</x:f>
        <x:v>4040582672.7</x:v>
      </x:c>
      <x:c r="K3467" t="str">
        <x:f>IF(G3467="","MISSING OEWS",IF(ISNUMBER(H3467),"MATCHED","MISSING WHARTON"))</x:f>
        <x:v>MATCHED</x:v>
      </x:c>
    </x:row>
    <x:row r="3468">
      <x:c r="A3468" t="str">
        <x:v>52</x:v>
      </x:c>
      <x:c r="B3468" t="str">
        <x:v>Finance and Insurance</x:v>
      </x:c>
      <x:c r="C3468" t="str">
        <x:v>43-6012</x:v>
      </x:c>
      <x:c r="D3468" t="str">
        <x:v>Legal Secretaries and Administrative Assistants</x:v>
      </x:c>
      <x:c r="E3468" s="22" t="n">
        <x:v>1880</x:v>
      </x:c>
      <x:c r="F3468" s="22" t="n">
        <x:v>72440</x:v>
      </x:c>
      <x:c r="G3468" s="22" t="n">
        <x:f>IF(OR(E3468="",F3468=""),"",E3468*F3468)</x:f>
        <x:v>136187200</x:v>
      </x:c>
      <x:c r="H3468" s="36" t="n">
        <x:v>0.8679000000000001</x:v>
      </x:c>
      <x:c r="I3468" s="22" t="n">
        <x:f>IF(G3468="","",IF(ISNUMBER(H3468),G3468,""))</x:f>
        <x:v>136187200</x:v>
      </x:c>
      <x:c r="J3468" s="22" t="n">
        <x:f>IF(I3468="","",I3468*H3468)</x:f>
        <x:v>118196870.88000001</x:v>
      </x:c>
      <x:c r="K3468" t="str">
        <x:f>IF(G3468="","MISSING OEWS",IF(ISNUMBER(H3468),"MATCHED","MISSING WHARTON"))</x:f>
        <x:v>MATCHED</x:v>
      </x:c>
    </x:row>
    <x:row r="3469">
      <x:c r="A3469" t="str">
        <x:v>52</x:v>
      </x:c>
      <x:c r="B3469" t="str">
        <x:v>Finance and Insurance</x:v>
      </x:c>
      <x:c r="C3469" t="str">
        <x:v>43-6013</x:v>
      </x:c>
      <x:c r="D3469" t="str">
        <x:v>Medical Secretaries and Administrative Assistants</x:v>
      </x:c>
      <x:c r="E3469" s="22" t="n">
        <x:v>6070</x:v>
      </x:c>
      <x:c r="F3469" s="22" t="n">
        <x:v>48180</x:v>
      </x:c>
      <x:c r="G3469" s="22" t="n">
        <x:f>IF(OR(E3469="",F3469=""),"",E3469*F3469)</x:f>
        <x:v>292452600</x:v>
      </x:c>
      <x:c r="H3469" s="36" t="n">
        <x:v>0.9031</x:v>
      </x:c>
      <x:c r="I3469" s="22" t="n">
        <x:f>IF(G3469="","",IF(ISNUMBER(H3469),G3469,""))</x:f>
        <x:v>292452600</x:v>
      </x:c>
      <x:c r="J3469" s="22" t="n">
        <x:f>IF(I3469="","",I3469*H3469)</x:f>
        <x:v>264113943.06</x:v>
      </x:c>
      <x:c r="K3469" t="str">
        <x:f>IF(G3469="","MISSING OEWS",IF(ISNUMBER(H3469),"MATCHED","MISSING WHARTON"))</x:f>
        <x:v>MATCHED</x:v>
      </x:c>
    </x:row>
    <x:row r="3470">
      <x:c r="A3470" t="str">
        <x:v>52</x:v>
      </x:c>
      <x:c r="B3470" t="str">
        <x:v>Finance and Insurance</x:v>
      </x:c>
      <x:c r="C3470" t="str">
        <x:v>43-6014</x:v>
      </x:c>
      <x:c r="D3470" t="str">
        <x:v>Secretaries and Administrative Assistants, Except Legal, Medical, and Executive</x:v>
      </x:c>
      <x:c r="E3470" s="22" t="n">
        <x:v>84600</x:v>
      </x:c>
      <x:c r="F3470" s="22" t="n">
        <x:v>52670</x:v>
      </x:c>
      <x:c r="G3470" s="22" t="n">
        <x:f>IF(OR(E3470="",F3470=""),"",E3470*F3470)</x:f>
        <x:v>4455882000</x:v>
      </x:c>
      <x:c r="H3470" s="36" t="n">
        <x:v>0.8031</x:v>
      </x:c>
      <x:c r="I3470" s="22" t="n">
        <x:f>IF(G3470="","",IF(ISNUMBER(H3470),G3470,""))</x:f>
        <x:v>4455882000</x:v>
      </x:c>
      <x:c r="J3470" s="22" t="n">
        <x:f>IF(I3470="","",I3470*H3470)</x:f>
        <x:v>3578518834.2000003</x:v>
      </x:c>
      <x:c r="K3470" t="str">
        <x:f>IF(G3470="","MISSING OEWS",IF(ISNUMBER(H3470),"MATCHED","MISSING WHARTON"))</x:f>
        <x:v>MATCHED</x:v>
      </x:c>
    </x:row>
    <x:row r="3471">
      <x:c r="A3471" t="str">
        <x:v>52</x:v>
      </x:c>
      <x:c r="B3471" t="str">
        <x:v>Finance and Insurance</x:v>
      </x:c>
      <x:c r="C3471" t="str">
        <x:v>43-9021</x:v>
      </x:c>
      <x:c r="D3471" t="str">
        <x:v>Data Entry Keyers</x:v>
      </x:c>
      <x:c r="E3471" s="22" t="n">
        <x:v>8110</x:v>
      </x:c>
      <x:c r="F3471" s="22" t="n">
        <x:v>45980</x:v>
      </x:c>
      <x:c r="G3471" s="22" t="n">
        <x:f>IF(OR(E3471="",F3471=""),"",E3471*F3471)</x:f>
        <x:v>372897800</x:v>
      </x:c>
      <x:c r="H3471" s="36" t="n">
        <x:v>0.75</x:v>
      </x:c>
      <x:c r="I3471" s="22" t="n">
        <x:f>IF(G3471="","",IF(ISNUMBER(H3471),G3471,""))</x:f>
        <x:v>372897800</x:v>
      </x:c>
      <x:c r="J3471" s="22" t="n">
        <x:f>IF(I3471="","",I3471*H3471)</x:f>
        <x:v>279673350</x:v>
      </x:c>
      <x:c r="K3471" t="str">
        <x:f>IF(G3471="","MISSING OEWS",IF(ISNUMBER(H3471),"MATCHED","MISSING WHARTON"))</x:f>
        <x:v>MATCHED</x:v>
      </x:c>
    </x:row>
    <x:row r="3472">
      <x:c r="A3472" t="str">
        <x:v>52</x:v>
      </x:c>
      <x:c r="B3472" t="str">
        <x:v>Finance and Insurance</x:v>
      </x:c>
      <x:c r="C3472" t="str">
        <x:v>43-9022</x:v>
      </x:c>
      <x:c r="D3472" t="str">
        <x:v>Word Processors and Typists</x:v>
      </x:c>
      <x:c r="E3472" s="22" t="n">
        <x:v>440</x:v>
      </x:c>
      <x:c r="F3472" s="22" t="n">
        <x:v>50350</x:v>
      </x:c>
      <x:c r="G3472" s="22" t="n">
        <x:f>IF(OR(E3472="",F3472=""),"",E3472*F3472)</x:f>
        <x:v>22154000</x:v>
      </x:c>
      <x:c r="H3472" s="36" t="n">
        <x:v>0.835</x:v>
      </x:c>
      <x:c r="I3472" s="22" t="n">
        <x:f>IF(G3472="","",IF(ISNUMBER(H3472),G3472,""))</x:f>
        <x:v>22154000</x:v>
      </x:c>
      <x:c r="J3472" s="22" t="n">
        <x:f>IF(I3472="","",I3472*H3472)</x:f>
        <x:v>18498590</x:v>
      </x:c>
      <x:c r="K3472" t="str">
        <x:f>IF(G3472="","MISSING OEWS",IF(ISNUMBER(H3472),"MATCHED","MISSING WHARTON"))</x:f>
        <x:v>MATCHED</x:v>
      </x:c>
    </x:row>
    <x:row r="3473">
      <x:c r="A3473" t="str">
        <x:v>52</x:v>
      </x:c>
      <x:c r="B3473" t="str">
        <x:v>Finance and Insurance</x:v>
      </x:c>
      <x:c r="C3473" t="str">
        <x:v>43-9031</x:v>
      </x:c>
      <x:c r="D3473" t="str">
        <x:v>Desktop Publishers</x:v>
      </x:c>
      <x:c r="E3473" s="22" t="n">
        <x:v>120</x:v>
      </x:c>
      <x:c r="F3473" s="22" t="n">
        <x:v>63910</x:v>
      </x:c>
      <x:c r="G3473" s="22" t="n">
        <x:f>IF(OR(E3473="",F3473=""),"",E3473*F3473)</x:f>
        <x:v>7669200</x:v>
      </x:c>
      <x:c r="H3473" s="36" t="n">
        <x:v>0.9417</x:v>
      </x:c>
      <x:c r="I3473" s="22" t="n">
        <x:f>IF(G3473="","",IF(ISNUMBER(H3473),G3473,""))</x:f>
        <x:v>7669200</x:v>
      </x:c>
      <x:c r="J3473" s="22" t="n">
        <x:f>IF(I3473="","",I3473*H3473)</x:f>
        <x:v>7222085.64</x:v>
      </x:c>
      <x:c r="K3473" t="str">
        <x:f>IF(G3473="","MISSING OEWS",IF(ISNUMBER(H3473),"MATCHED","MISSING WHARTON"))</x:f>
        <x:v>MATCHED</x:v>
      </x:c>
    </x:row>
    <x:row r="3474">
      <x:c r="A3474" t="str">
        <x:v>52</x:v>
      </x:c>
      <x:c r="B3474" t="str">
        <x:v>Finance and Insurance</x:v>
      </x:c>
      <x:c r="C3474" t="str">
        <x:v>43-9041</x:v>
      </x:c>
      <x:c r="D3474" t="str">
        <x:v>Insurance Claims and Policy Processing Clerks</x:v>
      </x:c>
      <x:c r="E3474" s="22" t="n">
        <x:v>170640</x:v>
      </x:c>
      <x:c r="F3474" s="22" t="n">
        <x:v>53920</x:v>
      </x:c>
      <x:c r="G3474" s="22" t="n">
        <x:f>IF(OR(E3474="",F3474=""),"",E3474*F3474)</x:f>
        <x:v>9200908800</x:v>
      </x:c>
      <x:c r="H3474" s="36" t="n">
        <x:v>0.9519</x:v>
      </x:c>
      <x:c r="I3474" s="22" t="n">
        <x:f>IF(G3474="","",IF(ISNUMBER(H3474),G3474,""))</x:f>
        <x:v>9200908800</x:v>
      </x:c>
      <x:c r="J3474" s="22" t="n">
        <x:f>IF(I3474="","",I3474*H3474)</x:f>
        <x:v>8758345086.72</x:v>
      </x:c>
      <x:c r="K3474" t="str">
        <x:f>IF(G3474="","MISSING OEWS",IF(ISNUMBER(H3474),"MATCHED","MISSING WHARTON"))</x:f>
        <x:v>MATCHED</x:v>
      </x:c>
    </x:row>
    <x:row r="3475">
      <x:c r="A3475" t="str">
        <x:v>52</x:v>
      </x:c>
      <x:c r="B3475" t="str">
        <x:v>Finance and Insurance</x:v>
      </x:c>
      <x:c r="C3475" t="str">
        <x:v>43-9051</x:v>
      </x:c>
      <x:c r="D3475" t="str">
        <x:v>Mail Clerks and Mail Machine Operators, Except Postal Service</x:v>
      </x:c>
      <x:c r="E3475" s="22" t="n">
        <x:v>5290</x:v>
      </x:c>
      <x:c r="F3475" s="22" t="n">
        <x:v>44020</x:v>
      </x:c>
      <x:c r="G3475" s="22" t="n">
        <x:f>IF(OR(E3475="",F3475=""),"",E3475*F3475)</x:f>
        <x:v>232865800</x:v>
      </x:c>
      <x:c r="H3475" s="36" t="n">
        <x:v>0.231</x:v>
      </x:c>
      <x:c r="I3475" s="22" t="n">
        <x:f>IF(G3475="","",IF(ISNUMBER(H3475),G3475,""))</x:f>
        <x:v>232865800</x:v>
      </x:c>
      <x:c r="J3475" s="22" t="n">
        <x:f>IF(I3475="","",I3475*H3475)</x:f>
        <x:v>53791999.800000004</x:v>
      </x:c>
      <x:c r="K3475" t="str">
        <x:f>IF(G3475="","MISSING OEWS",IF(ISNUMBER(H3475),"MATCHED","MISSING WHARTON"))</x:f>
        <x:v>MATCHED</x:v>
      </x:c>
    </x:row>
    <x:row r="3476">
      <x:c r="A3476" t="str">
        <x:v>52</x:v>
      </x:c>
      <x:c r="B3476" t="str">
        <x:v>Finance and Insurance</x:v>
      </x:c>
      <x:c r="C3476" t="str">
        <x:v>43-9061</x:v>
      </x:c>
      <x:c r="D3476" t="str">
        <x:v>Office Clerks, General</x:v>
      </x:c>
      <x:c r="E3476" s="22" t="n">
        <x:v>101610</x:v>
      </x:c>
      <x:c r="F3476" s="22" t="n">
        <x:v>48930</x:v>
      </x:c>
      <x:c r="G3476" s="22" t="n">
        <x:f>IF(OR(E3476="",F3476=""),"",E3476*F3476)</x:f>
        <x:v>4971777300</x:v>
      </x:c>
      <x:c r="H3476" s="36" t="n">
        <x:v>0.7452</x:v>
      </x:c>
      <x:c r="I3476" s="22" t="n">
        <x:f>IF(G3476="","",IF(ISNUMBER(H3476),G3476,""))</x:f>
        <x:v>4971777300</x:v>
      </x:c>
      <x:c r="J3476" s="22" t="n">
        <x:f>IF(I3476="","",I3476*H3476)</x:f>
        <x:v>3704968443.96</x:v>
      </x:c>
      <x:c r="K3476" t="str">
        <x:f>IF(G3476="","MISSING OEWS",IF(ISNUMBER(H3476),"MATCHED","MISSING WHARTON"))</x:f>
        <x:v>MATCHED</x:v>
      </x:c>
    </x:row>
    <x:row r="3477">
      <x:c r="A3477" t="str">
        <x:v>52</x:v>
      </x:c>
      <x:c r="B3477" t="str">
        <x:v>Finance and Insurance</x:v>
      </x:c>
      <x:c r="C3477" t="str">
        <x:v>43-9071</x:v>
      </x:c>
      <x:c r="D3477" t="str">
        <x:v>Office Machine Operators, Except Computer</x:v>
      </x:c>
      <x:c r="E3477" s="22" t="n">
        <x:v>2290</x:v>
      </x:c>
      <x:c r="F3477" s="22" t="n">
        <x:v>45160</x:v>
      </x:c>
      <x:c r="G3477" s="22" t="n">
        <x:f>IF(OR(E3477="",F3477=""),"",E3477*F3477)</x:f>
        <x:v>103416400</x:v>
      </x:c>
      <x:c r="H3477" s="36" t="n">
        <x:v>0.2639</x:v>
      </x:c>
      <x:c r="I3477" s="22" t="n">
        <x:f>IF(G3477="","",IF(ISNUMBER(H3477),G3477,""))</x:f>
        <x:v>103416400</x:v>
      </x:c>
      <x:c r="J3477" s="22" t="n">
        <x:f>IF(I3477="","",I3477*H3477)</x:f>
        <x:v>27291587.96</x:v>
      </x:c>
      <x:c r="K3477" t="str">
        <x:f>IF(G3477="","MISSING OEWS",IF(ISNUMBER(H3477),"MATCHED","MISSING WHARTON"))</x:f>
        <x:v>MATCHED</x:v>
      </x:c>
    </x:row>
    <x:row r="3478">
      <x:c r="A3478" t="str">
        <x:v>52</x:v>
      </x:c>
      <x:c r="B3478" t="str">
        <x:v>Finance and Insurance</x:v>
      </x:c>
      <x:c r="C3478" t="str">
        <x:v>43-9081</x:v>
      </x:c>
      <x:c r="D3478" t="str">
        <x:v>Proofreaders and Copy Markers</x:v>
      </x:c>
      <x:c r="E3478" s="22" t="n">
        <x:v>70</x:v>
      </x:c>
      <x:c r="F3478" s="22" t="n">
        <x:v>53570</x:v>
      </x:c>
      <x:c r="G3478" s="22" t="n">
        <x:f>IF(OR(E3478="",F3478=""),"",E3478*F3478)</x:f>
        <x:v>3749900</x:v>
      </x:c>
      <x:c r="H3478" s="36" t="n">
        <x:v>0.9273</x:v>
      </x:c>
      <x:c r="I3478" s="22" t="n">
        <x:f>IF(G3478="","",IF(ISNUMBER(H3478),G3478,""))</x:f>
        <x:v>3749900</x:v>
      </x:c>
      <x:c r="J3478" s="22" t="n">
        <x:f>IF(I3478="","",I3478*H3478)</x:f>
        <x:v>3477282.27</x:v>
      </x:c>
      <x:c r="K3478" t="str">
        <x:f>IF(G3478="","MISSING OEWS",IF(ISNUMBER(H3478),"MATCHED","MISSING WHARTON"))</x:f>
        <x:v>MATCHED</x:v>
      </x:c>
    </x:row>
    <x:row r="3479">
      <x:c r="A3479" t="str">
        <x:v>52</x:v>
      </x:c>
      <x:c r="B3479" t="str">
        <x:v>Finance and Insurance</x:v>
      </x:c>
      <x:c r="C3479" t="str">
        <x:v>43-9111</x:v>
      </x:c>
      <x:c r="D3479" t="str">
        <x:v>Statistical Assistants</x:v>
      </x:c>
      <x:c r="E3479" s="22" t="n">
        <x:v>670</x:v>
      </x:c>
      <x:c r="F3479" s="22" t="n">
        <x:v>68640</x:v>
      </x:c>
      <x:c r="G3479" s="22" t="n">
        <x:f>IF(OR(E3479="",F3479=""),"",E3479*F3479)</x:f>
        <x:v>45988800</x:v>
      </x:c>
      <x:c r="H3479" s="36" t="n">
        <x:v>0.8679000000000001</x:v>
      </x:c>
      <x:c r="I3479" s="22" t="n">
        <x:f>IF(G3479="","",IF(ISNUMBER(H3479),G3479,""))</x:f>
        <x:v>45988800</x:v>
      </x:c>
      <x:c r="J3479" s="22" t="n">
        <x:f>IF(I3479="","",I3479*H3479)</x:f>
        <x:v>39913679.52</x:v>
      </x:c>
      <x:c r="K3479" t="str">
        <x:f>IF(G3479="","MISSING OEWS",IF(ISNUMBER(H3479),"MATCHED","MISSING WHARTON"))</x:f>
        <x:v>MATCHED</x:v>
      </x:c>
    </x:row>
    <x:row r="3480">
      <x:c r="A3480" t="str">
        <x:v>52</x:v>
      </x:c>
      <x:c r="B3480" t="str">
        <x:v>Finance and Insurance</x:v>
      </x:c>
      <x:c r="C3480" t="str">
        <x:v>43-9199</x:v>
      </x:c>
      <x:c r="D3480" t="str">
        <x:v>Office and Administrative Support Workers, All Other</x:v>
      </x:c>
      <x:c r="E3480" s="22" t="n">
        <x:v>14000</x:v>
      </x:c>
      <x:c r="F3480" s="22" t="n">
        <x:v>58010</x:v>
      </x:c>
      <x:c r="G3480" s="22" t="n">
        <x:f>IF(OR(E3480="",F3480=""),"",E3480*F3480)</x:f>
        <x:v>812140000</x:v>
      </x:c>
      <x:c r="H3480" s="36"/>
      <x:c r="I3480" s="22" t="str">
        <x:f>IF(G3480="","",IF(ISNUMBER(H3480),G3480,""))</x:f>
      </x:c>
      <x:c r="J3480" s="22" t="str">
        <x:f>IF(I3480="","",I3480*H3480)</x:f>
      </x:c>
      <x:c r="K3480" t="str">
        <x:f>IF(G3480="","MISSING OEWS",IF(ISNUMBER(H3480),"MATCHED","MISSING WHARTON"))</x:f>
        <x:v>MISSING WHARTON</x:v>
      </x:c>
    </x:row>
    <x:row r="3481">
      <x:c r="A3481" t="str">
        <x:v>52</x:v>
      </x:c>
      <x:c r="B3481" t="str">
        <x:v>Finance and Insurance</x:v>
      </x:c>
      <x:c r="C3481" t="str">
        <x:v>45-1011</x:v>
      </x:c>
      <x:c r="D3481" t="str">
        <x:v>First-Line Supervisors of Farming, Fishing, and Forestry Workers</x:v>
      </x:c>
      <x:c r="E3481" s="22" t="n">
        <x:v>70</x:v>
      </x:c>
      <x:c r="F3481" s="22" t="n">
        <x:v>68310</x:v>
      </x:c>
      <x:c r="G3481" s="22" t="n">
        <x:f>IF(OR(E3481="",F3481=""),"",E3481*F3481)</x:f>
        <x:v>4781700</x:v>
      </x:c>
      <x:c r="H3481" s="36" t="n">
        <x:v>0.22</x:v>
      </x:c>
      <x:c r="I3481" s="22" t="n">
        <x:f>IF(G3481="","",IF(ISNUMBER(H3481),G3481,""))</x:f>
        <x:v>4781700</x:v>
      </x:c>
      <x:c r="J3481" s="22" t="n">
        <x:f>IF(I3481="","",I3481*H3481)</x:f>
        <x:v>1051974</x:v>
      </x:c>
      <x:c r="K3481" t="str">
        <x:f>IF(G3481="","MISSING OEWS",IF(ISNUMBER(H3481),"MATCHED","MISSING WHARTON"))</x:f>
        <x:v>MATCHED</x:v>
      </x:c>
    </x:row>
    <x:row r="3482">
      <x:c r="A3482" t="str">
        <x:v>52</x:v>
      </x:c>
      <x:c r="B3482" t="str">
        <x:v>Finance and Insurance</x:v>
      </x:c>
      <x:c r="C3482" t="str">
        <x:v>45-2092</x:v>
      </x:c>
      <x:c r="D3482" t="str">
        <x:v>Farmworkers and Laborers, Crop, Nursery, and Greenhouse</x:v>
      </x:c>
      <x:c r="E3482" s="22" t="n">
        <x:v>60</x:v>
      </x:c>
      <x:c r="F3482" s="22"/>
      <x:c r="G3482" s="22" t="str">
        <x:f>IF(OR(E3482="",F3482=""),"",E3482*F3482)</x:f>
      </x:c>
      <x:c r="H3482" s="36" t="n">
        <x:v>0.0633</x:v>
      </x:c>
      <x:c r="I3482" s="22" t="str">
        <x:f>IF(G3482="","",IF(ISNUMBER(H3482),G3482,""))</x:f>
      </x:c>
      <x:c r="J3482" s="22" t="str">
        <x:f>IF(I3482="","",I3482*H3482)</x:f>
      </x:c>
      <x:c r="K3482" t="str">
        <x:f>IF(G3482="","MISSING OEWS",IF(ISNUMBER(H3482),"MATCHED","MISSING WHARTON"))</x:f>
        <x:v>MISSING OEWS</x:v>
      </x:c>
    </x:row>
    <x:row r="3483">
      <x:c r="A3483" t="str">
        <x:v>52</x:v>
      </x:c>
      <x:c r="B3483" t="str">
        <x:v>Finance and Insurance</x:v>
      </x:c>
      <x:c r="C3483" t="str">
        <x:v>45-2093</x:v>
      </x:c>
      <x:c r="D3483" t="str">
        <x:v>Farmworkers, Farm, Ranch, and Aquacultural Animals</x:v>
      </x:c>
      <x:c r="E3483" s="22" t="n">
        <x:v>160</x:v>
      </x:c>
      <x:c r="F3483" s="22" t="n">
        <x:v>35600</x:v>
      </x:c>
      <x:c r="G3483" s="22" t="n">
        <x:f>IF(OR(E3483="",F3483=""),"",E3483*F3483)</x:f>
        <x:v>5696000</x:v>
      </x:c>
      <x:c r="H3483" s="36" t="n">
        <x:v>0.0864</x:v>
      </x:c>
      <x:c r="I3483" s="22" t="n">
        <x:f>IF(G3483="","",IF(ISNUMBER(H3483),G3483,""))</x:f>
        <x:v>5696000</x:v>
      </x:c>
      <x:c r="J3483" s="22" t="n">
        <x:f>IF(I3483="","",I3483*H3483)</x:f>
        <x:v>492134.4</x:v>
      </x:c>
      <x:c r="K3483" t="str">
        <x:f>IF(G3483="","MISSING OEWS",IF(ISNUMBER(H3483),"MATCHED","MISSING WHARTON"))</x:f>
        <x:v>MATCHED</x:v>
      </x:c>
    </x:row>
    <x:row r="3484">
      <x:c r="A3484" t="str">
        <x:v>52</x:v>
      </x:c>
      <x:c r="B3484" t="str">
        <x:v>Finance and Insurance</x:v>
      </x:c>
      <x:c r="C3484" t="str">
        <x:v>45-4022</x:v>
      </x:c>
      <x:c r="D3484" t="str">
        <x:v>Logging Equipment Operators</x:v>
      </x:c>
      <x:c r="E3484" s="22"/>
      <x:c r="F3484" s="22" t="n">
        <x:v>71520</x:v>
      </x:c>
      <x:c r="G3484" s="22" t="str">
        <x:f>IF(OR(E3484="",F3484=""),"",E3484*F3484)</x:f>
      </x:c>
      <x:c r="H3484" s="36" t="n">
        <x:v>0.21109999999999998</x:v>
      </x:c>
      <x:c r="I3484" s="22" t="str">
        <x:f>IF(G3484="","",IF(ISNUMBER(H3484),G3484,""))</x:f>
      </x:c>
      <x:c r="J3484" s="22" t="str">
        <x:f>IF(I3484="","",I3484*H3484)</x:f>
      </x:c>
      <x:c r="K3484" t="str">
        <x:f>IF(G3484="","MISSING OEWS",IF(ISNUMBER(H3484),"MATCHED","MISSING WHARTON"))</x:f>
        <x:v>MISSING OEWS</x:v>
      </x:c>
    </x:row>
    <x:row r="3485">
      <x:c r="A3485" t="str">
        <x:v>52</x:v>
      </x:c>
      <x:c r="B3485" t="str">
        <x:v>Finance and Insurance</x:v>
      </x:c>
      <x:c r="C3485" t="str">
        <x:v>47-1011</x:v>
      </x:c>
      <x:c r="D3485" t="str">
        <x:v>First-Line Supervisors of Construction Trades and Extraction Workers</x:v>
      </x:c>
      <x:c r="E3485" s="22" t="n">
        <x:v>80</x:v>
      </x:c>
      <x:c r="F3485" s="22" t="n">
        <x:v>77920</x:v>
      </x:c>
      <x:c r="G3485" s="22" t="n">
        <x:f>IF(OR(E3485="",F3485=""),"",E3485*F3485)</x:f>
        <x:v>6233600</x:v>
      </x:c>
      <x:c r="H3485" s="36" t="n">
        <x:v>0.265</x:v>
      </x:c>
      <x:c r="I3485" s="22" t="n">
        <x:f>IF(G3485="","",IF(ISNUMBER(H3485),G3485,""))</x:f>
        <x:v>6233600</x:v>
      </x:c>
      <x:c r="J3485" s="22" t="n">
        <x:f>IF(I3485="","",I3485*H3485)</x:f>
        <x:v>1651904</x:v>
      </x:c>
      <x:c r="K3485" t="str">
        <x:f>IF(G3485="","MISSING OEWS",IF(ISNUMBER(H3485),"MATCHED","MISSING WHARTON"))</x:f>
        <x:v>MATCHED</x:v>
      </x:c>
    </x:row>
    <x:row r="3486">
      <x:c r="A3486" t="str">
        <x:v>52</x:v>
      </x:c>
      <x:c r="B3486" t="str">
        <x:v>Finance and Insurance</x:v>
      </x:c>
      <x:c r="C3486" t="str">
        <x:v>47-2031</x:v>
      </x:c>
      <x:c r="D3486" t="str">
        <x:v>Carpenters</x:v>
      </x:c>
      <x:c r="E3486" s="22" t="n">
        <x:v>60</x:v>
      </x:c>
      <x:c r="F3486" s="22" t="n">
        <x:v>68900</x:v>
      </x:c>
      <x:c r="G3486" s="22" t="n">
        <x:f>IF(OR(E3486="",F3486=""),"",E3486*F3486)</x:f>
        <x:v>4134000</x:v>
      </x:c>
      <x:c r="H3486" s="36" t="n">
        <x:v>0.081</x:v>
      </x:c>
      <x:c r="I3486" s="22" t="n">
        <x:f>IF(G3486="","",IF(ISNUMBER(H3486),G3486,""))</x:f>
        <x:v>4134000</x:v>
      </x:c>
      <x:c r="J3486" s="22" t="n">
        <x:f>IF(I3486="","",I3486*H3486)</x:f>
        <x:v>334854</x:v>
      </x:c>
      <x:c r="K3486" t="str">
        <x:f>IF(G3486="","MISSING OEWS",IF(ISNUMBER(H3486),"MATCHED","MISSING WHARTON"))</x:f>
        <x:v>MATCHED</x:v>
      </x:c>
    </x:row>
    <x:row r="3487">
      <x:c r="A3487" t="str">
        <x:v>52</x:v>
      </x:c>
      <x:c r="B3487" t="str">
        <x:v>Finance and Insurance</x:v>
      </x:c>
      <x:c r="C3487" t="str">
        <x:v>47-2061</x:v>
      </x:c>
      <x:c r="D3487" t="str">
        <x:v>Construction Laborers</x:v>
      </x:c>
      <x:c r="E3487" s="22"/>
      <x:c r="F3487" s="22" t="n">
        <x:v>68290</x:v>
      </x:c>
      <x:c r="G3487" s="22" t="str">
        <x:f>IF(OR(E3487="",F3487=""),"",E3487*F3487)</x:f>
      </x:c>
      <x:c r="H3487" s="36" t="n">
        <x:v>0.0297</x:v>
      </x:c>
      <x:c r="I3487" s="22" t="str">
        <x:f>IF(G3487="","",IF(ISNUMBER(H3487),G3487,""))</x:f>
      </x:c>
      <x:c r="J3487" s="22" t="str">
        <x:f>IF(I3487="","",I3487*H3487)</x:f>
      </x:c>
      <x:c r="K3487" t="str">
        <x:f>IF(G3487="","MISSING OEWS",IF(ISNUMBER(H3487),"MATCHED","MISSING WHARTON"))</x:f>
        <x:v>MISSING OEWS</x:v>
      </x:c>
    </x:row>
    <x:row r="3488">
      <x:c r="A3488" t="str">
        <x:v>52</x:v>
      </x:c>
      <x:c r="B3488" t="str">
        <x:v>Finance and Insurance</x:v>
      </x:c>
      <x:c r="C3488" t="str">
        <x:v>47-2073</x:v>
      </x:c>
      <x:c r="D3488" t="str">
        <x:v>Operating Engineers and Other Construction Equipment Operators</x:v>
      </x:c>
      <x:c r="E3488" s="22" t="n">
        <x:v>100</x:v>
      </x:c>
      <x:c r="F3488" s="22" t="n">
        <x:v>88830</x:v>
      </x:c>
      <x:c r="G3488" s="22" t="n">
        <x:f>IF(OR(E3488="",F3488=""),"",E3488*F3488)</x:f>
        <x:v>8883000</x:v>
      </x:c>
      <x:c r="H3488" s="36" t="n">
        <x:v>0.058899999999999994</x:v>
      </x:c>
      <x:c r="I3488" s="22" t="n">
        <x:f>IF(G3488="","",IF(ISNUMBER(H3488),G3488,""))</x:f>
        <x:v>8883000</x:v>
      </x:c>
      <x:c r="J3488" s="22" t="n">
        <x:f>IF(I3488="","",I3488*H3488)</x:f>
        <x:v>523208.69999999995</x:v>
      </x:c>
      <x:c r="K3488" t="str">
        <x:f>IF(G3488="","MISSING OEWS",IF(ISNUMBER(H3488),"MATCHED","MISSING WHARTON"))</x:f>
        <x:v>MATCHED</x:v>
      </x:c>
    </x:row>
    <x:row r="3489">
      <x:c r="A3489" t="str">
        <x:v>52</x:v>
      </x:c>
      <x:c r="B3489" t="str">
        <x:v>Finance and Insurance</x:v>
      </x:c>
      <x:c r="C3489" t="str">
        <x:v>47-2111</x:v>
      </x:c>
      <x:c r="D3489" t="str">
        <x:v>Electricians</x:v>
      </x:c>
      <x:c r="E3489" s="22" t="n">
        <x:v>100</x:v>
      </x:c>
      <x:c r="F3489" s="22" t="n">
        <x:v>91450</x:v>
      </x:c>
      <x:c r="G3489" s="22" t="n">
        <x:f>IF(OR(E3489="",F3489=""),"",E3489*F3489)</x:f>
        <x:v>9145000</x:v>
      </x:c>
      <x:c r="H3489" s="36" t="n">
        <x:v>0.0786</x:v>
      </x:c>
      <x:c r="I3489" s="22" t="n">
        <x:f>IF(G3489="","",IF(ISNUMBER(H3489),G3489,""))</x:f>
        <x:v>9145000</x:v>
      </x:c>
      <x:c r="J3489" s="22" t="n">
        <x:f>IF(I3489="","",I3489*H3489)</x:f>
        <x:v>718797</x:v>
      </x:c>
      <x:c r="K3489" t="str">
        <x:f>IF(G3489="","MISSING OEWS",IF(ISNUMBER(H3489),"MATCHED","MISSING WHARTON"))</x:f>
        <x:v>MATCHED</x:v>
      </x:c>
    </x:row>
    <x:row r="3490">
      <x:c r="A3490" t="str">
        <x:v>52</x:v>
      </x:c>
      <x:c r="B3490" t="str">
        <x:v>Finance and Insurance</x:v>
      </x:c>
      <x:c r="C3490" t="str">
        <x:v>47-4011</x:v>
      </x:c>
      <x:c r="D3490" t="str">
        <x:v>Construction and Building Inspectors</x:v>
      </x:c>
      <x:c r="E3490" s="22" t="n">
        <x:v>390</x:v>
      </x:c>
      <x:c r="F3490" s="22" t="n">
        <x:v>81960</x:v>
      </x:c>
      <x:c r="G3490" s="22" t="n">
        <x:f>IF(OR(E3490="",F3490=""),"",E3490*F3490)</x:f>
        <x:v>31964400</x:v>
      </x:c>
      <x:c r="H3490" s="36" t="n">
        <x:v>0.3737</x:v>
      </x:c>
      <x:c r="I3490" s="22" t="n">
        <x:f>IF(G3490="","",IF(ISNUMBER(H3490),G3490,""))</x:f>
        <x:v>31964400</x:v>
      </x:c>
      <x:c r="J3490" s="22" t="n">
        <x:f>IF(I3490="","",I3490*H3490)</x:f>
        <x:v>11945096.28</x:v>
      </x:c>
      <x:c r="K3490" t="str">
        <x:f>IF(G3490="","MISSING OEWS",IF(ISNUMBER(H3490),"MATCHED","MISSING WHARTON"))</x:f>
        <x:v>MATCHED</x:v>
      </x:c>
    </x:row>
    <x:row r="3491">
      <x:c r="A3491" t="str">
        <x:v>52</x:v>
      </x:c>
      <x:c r="B3491" t="str">
        <x:v>Finance and Insurance</x:v>
      </x:c>
      <x:c r="C3491" t="str">
        <x:v>49-1011</x:v>
      </x:c>
      <x:c r="D3491" t="str">
        <x:v>First-Line Supervisors of Mechanics, Installers, and Repairers</x:v>
      </x:c>
      <x:c r="E3491" s="22" t="n">
        <x:v>1360</x:v>
      </x:c>
      <x:c r="F3491" s="22" t="n">
        <x:v>84310</x:v>
      </x:c>
      <x:c r="G3491" s="22" t="n">
        <x:f>IF(OR(E3491="",F3491=""),"",E3491*F3491)</x:f>
        <x:v>114661600</x:v>
      </x:c>
      <x:c r="H3491" s="36" t="n">
        <x:v>0.35229999999999995</x:v>
      </x:c>
      <x:c r="I3491" s="22" t="n">
        <x:f>IF(G3491="","",IF(ISNUMBER(H3491),G3491,""))</x:f>
        <x:v>114661600</x:v>
      </x:c>
      <x:c r="J3491" s="22" t="n">
        <x:f>IF(I3491="","",I3491*H3491)</x:f>
        <x:v>40395281.67999999</x:v>
      </x:c>
      <x:c r="K3491" t="str">
        <x:f>IF(G3491="","MISSING OEWS",IF(ISNUMBER(H3491),"MATCHED","MISSING WHARTON"))</x:f>
        <x:v>MATCHED</x:v>
      </x:c>
    </x:row>
    <x:row r="3492">
      <x:c r="A3492" t="str">
        <x:v>52</x:v>
      </x:c>
      <x:c r="B3492" t="str">
        <x:v>Finance and Insurance</x:v>
      </x:c>
      <x:c r="C3492" t="str">
        <x:v>49-2011</x:v>
      </x:c>
      <x:c r="D3492" t="str">
        <x:v>Computer, Automated Teller, and Office Machine Repairers</x:v>
      </x:c>
      <x:c r="E3492" s="22" t="n">
        <x:v>440</x:v>
      </x:c>
      <x:c r="F3492" s="22" t="n">
        <x:v>57740</x:v>
      </x:c>
      <x:c r="G3492" s="22" t="n">
        <x:f>IF(OR(E3492="",F3492=""),"",E3492*F3492)</x:f>
        <x:v>25405600</x:v>
      </x:c>
      <x:c r="H3492" s="36" t="n">
        <x:v>0.284</x:v>
      </x:c>
      <x:c r="I3492" s="22" t="n">
        <x:f>IF(G3492="","",IF(ISNUMBER(H3492),G3492,""))</x:f>
        <x:v>25405600</x:v>
      </x:c>
      <x:c r="J3492" s="22" t="n">
        <x:f>IF(I3492="","",I3492*H3492)</x:f>
        <x:v>7215190.399999999</x:v>
      </x:c>
      <x:c r="K3492" t="str">
        <x:f>IF(G3492="","MISSING OEWS",IF(ISNUMBER(H3492),"MATCHED","MISSING WHARTON"))</x:f>
        <x:v>MATCHED</x:v>
      </x:c>
    </x:row>
    <x:row r="3493">
      <x:c r="A3493" t="str">
        <x:v>52</x:v>
      </x:c>
      <x:c r="B3493" t="str">
        <x:v>Finance and Insurance</x:v>
      </x:c>
      <x:c r="C3493" t="str">
        <x:v>49-2022</x:v>
      </x:c>
      <x:c r="D3493" t="str">
        <x:v>Telecommunications Equipment Installers and Repairers, Except Line Installers</x:v>
      </x:c>
      <x:c r="E3493" s="22" t="n">
        <x:v>30</x:v>
      </x:c>
      <x:c r="F3493" s="22" t="n">
        <x:v>68080</x:v>
      </x:c>
      <x:c r="G3493" s="22" t="n">
        <x:f>IF(OR(E3493="",F3493=""),"",E3493*F3493)</x:f>
        <x:v>2042400</x:v>
      </x:c>
      <x:c r="H3493" s="36" t="n">
        <x:v>0.195</x:v>
      </x:c>
      <x:c r="I3493" s="22" t="n">
        <x:f>IF(G3493="","",IF(ISNUMBER(H3493),G3493,""))</x:f>
        <x:v>2042400</x:v>
      </x:c>
      <x:c r="J3493" s="22" t="n">
        <x:f>IF(I3493="","",I3493*H3493)</x:f>
        <x:v>398268</x:v>
      </x:c>
      <x:c r="K3493" t="str">
        <x:f>IF(G3493="","MISSING OEWS",IF(ISNUMBER(H3493),"MATCHED","MISSING WHARTON"))</x:f>
        <x:v>MATCHED</x:v>
      </x:c>
    </x:row>
    <x:row r="3494">
      <x:c r="A3494" t="str">
        <x:v>52</x:v>
      </x:c>
      <x:c r="B3494" t="str">
        <x:v>Finance and Insurance</x:v>
      </x:c>
      <x:c r="C3494" t="str">
        <x:v>49-3011</x:v>
      </x:c>
      <x:c r="D3494" t="str">
        <x:v>Aircraft Mechanics and Service Technicians</x:v>
      </x:c>
      <x:c r="E3494" s="22" t="n">
        <x:v>1380</x:v>
      </x:c>
      <x:c r="F3494" s="22"/>
      <x:c r="G3494" s="22" t="str">
        <x:f>IF(OR(E3494="",F3494=""),"",E3494*F3494)</x:f>
      </x:c>
      <x:c r="H3494" s="36" t="n">
        <x:v>0.0434</x:v>
      </x:c>
      <x:c r="I3494" s="22" t="str">
        <x:f>IF(G3494="","",IF(ISNUMBER(H3494),G3494,""))</x:f>
      </x:c>
      <x:c r="J3494" s="22" t="str">
        <x:f>IF(I3494="","",I3494*H3494)</x:f>
      </x:c>
      <x:c r="K3494" t="str">
        <x:f>IF(G3494="","MISSING OEWS",IF(ISNUMBER(H3494),"MATCHED","MISSING WHARTON"))</x:f>
        <x:v>MISSING OEWS</x:v>
      </x:c>
    </x:row>
    <x:row r="3495">
      <x:c r="A3495" t="str">
        <x:v>52</x:v>
      </x:c>
      <x:c r="B3495" t="str">
        <x:v>Finance and Insurance</x:v>
      </x:c>
      <x:c r="C3495" t="str">
        <x:v>49-3021</x:v>
      </x:c>
      <x:c r="D3495" t="str">
        <x:v>Automotive Body and Related Repairers</x:v>
      </x:c>
      <x:c r="E3495" s="22"/>
      <x:c r="F3495" s="22" t="n">
        <x:v>93550</x:v>
      </x:c>
      <x:c r="G3495" s="22" t="str">
        <x:f>IF(OR(E3495="",F3495=""),"",E3495*F3495)</x:f>
      </x:c>
      <x:c r="H3495" s="36" t="n">
        <x:v>0.027999999999999997</x:v>
      </x:c>
      <x:c r="I3495" s="22" t="str">
        <x:f>IF(G3495="","",IF(ISNUMBER(H3495),G3495,""))</x:f>
      </x:c>
      <x:c r="J3495" s="22" t="str">
        <x:f>IF(I3495="","",I3495*H3495)</x:f>
      </x:c>
      <x:c r="K3495" t="str">
        <x:f>IF(G3495="","MISSING OEWS",IF(ISNUMBER(H3495),"MATCHED","MISSING WHARTON"))</x:f>
        <x:v>MISSING OEWS</x:v>
      </x:c>
    </x:row>
    <x:row r="3496">
      <x:c r="A3496" t="str">
        <x:v>52</x:v>
      </x:c>
      <x:c r="B3496" t="str">
        <x:v>Finance and Insurance</x:v>
      </x:c>
      <x:c r="C3496" t="str">
        <x:v>49-3023</x:v>
      </x:c>
      <x:c r="D3496" t="str">
        <x:v>Automotive Service Technicians and Mechanics</x:v>
      </x:c>
      <x:c r="E3496" s="22" t="n">
        <x:v>450</x:v>
      </x:c>
      <x:c r="F3496" s="22" t="n">
        <x:v>55690</x:v>
      </x:c>
      <x:c r="G3496" s="22" t="n">
        <x:f>IF(OR(E3496="",F3496=""),"",E3496*F3496)</x:f>
        <x:v>25060500</x:v>
      </x:c>
      <x:c r="H3496" s="36" t="n">
        <x:v>0.0233</x:v>
      </x:c>
      <x:c r="I3496" s="22" t="n">
        <x:f>IF(G3496="","",IF(ISNUMBER(H3496),G3496,""))</x:f>
        <x:v>25060500</x:v>
      </x:c>
      <x:c r="J3496" s="22" t="n">
        <x:f>IF(I3496="","",I3496*H3496)</x:f>
        <x:v>583909.65</x:v>
      </x:c>
      <x:c r="K3496" t="str">
        <x:f>IF(G3496="","MISSING OEWS",IF(ISNUMBER(H3496),"MATCHED","MISSING WHARTON"))</x:f>
        <x:v>MATCHED</x:v>
      </x:c>
    </x:row>
    <x:row r="3497">
      <x:c r="A3497" t="str">
        <x:v>52</x:v>
      </x:c>
      <x:c r="B3497" t="str">
        <x:v>Finance and Insurance</x:v>
      </x:c>
      <x:c r="C3497" t="str">
        <x:v>49-9021</x:v>
      </x:c>
      <x:c r="D3497" t="str">
        <x:v>Heating, Air Conditioning, and Refrigeration Mechanics and Installers</x:v>
      </x:c>
      <x:c r="E3497" s="22" t="n">
        <x:v>310</x:v>
      </x:c>
      <x:c r="F3497" s="22" t="n">
        <x:v>68830</x:v>
      </x:c>
      <x:c r="G3497" s="22" t="n">
        <x:f>IF(OR(E3497="",F3497=""),"",E3497*F3497)</x:f>
        <x:v>21337300</x:v>
      </x:c>
      <x:c r="H3497" s="36" t="n">
        <x:v>0.0867</x:v>
      </x:c>
      <x:c r="I3497" s="22" t="n">
        <x:f>IF(G3497="","",IF(ISNUMBER(H3497),G3497,""))</x:f>
        <x:v>21337300</x:v>
      </x:c>
      <x:c r="J3497" s="22" t="n">
        <x:f>IF(I3497="","",I3497*H3497)</x:f>
        <x:v>1849943.91</x:v>
      </x:c>
      <x:c r="K3497" t="str">
        <x:f>IF(G3497="","MISSING OEWS",IF(ISNUMBER(H3497),"MATCHED","MISSING WHARTON"))</x:f>
        <x:v>MATCHED</x:v>
      </x:c>
    </x:row>
    <x:row r="3498">
      <x:c r="A3498" t="str">
        <x:v>52</x:v>
      </x:c>
      <x:c r="B3498" t="str">
        <x:v>Finance and Insurance</x:v>
      </x:c>
      <x:c r="C3498" t="str">
        <x:v>49-9041</x:v>
      </x:c>
      <x:c r="D3498" t="str">
        <x:v>Industrial Machinery Mechanics</x:v>
      </x:c>
      <x:c r="E3498" s="22" t="n">
        <x:v>100</x:v>
      </x:c>
      <x:c r="F3498" s="22" t="n">
        <x:v>86680</x:v>
      </x:c>
      <x:c r="G3498" s="22" t="n">
        <x:f>IF(OR(E3498="",F3498=""),"",E3498*F3498)</x:f>
        <x:v>8668000</x:v>
      </x:c>
      <x:c r="H3498" s="36" t="n">
        <x:v>0.25</x:v>
      </x:c>
      <x:c r="I3498" s="22" t="n">
        <x:f>IF(G3498="","",IF(ISNUMBER(H3498),G3498,""))</x:f>
        <x:v>8668000</x:v>
      </x:c>
      <x:c r="J3498" s="22" t="n">
        <x:f>IF(I3498="","",I3498*H3498)</x:f>
        <x:v>2167000</x:v>
      </x:c>
      <x:c r="K3498" t="str">
        <x:f>IF(G3498="","MISSING OEWS",IF(ISNUMBER(H3498),"MATCHED","MISSING WHARTON"))</x:f>
        <x:v>MATCHED</x:v>
      </x:c>
    </x:row>
    <x:row r="3499">
      <x:c r="A3499" t="str">
        <x:v>52</x:v>
      </x:c>
      <x:c r="B3499" t="str">
        <x:v>Finance and Insurance</x:v>
      </x:c>
      <x:c r="C3499" t="str">
        <x:v>49-9071</x:v>
      </x:c>
      <x:c r="D3499" t="str">
        <x:v>Maintenance and Repair Workers, General</x:v>
      </x:c>
      <x:c r="E3499" s="22" t="n">
        <x:v>9150</x:v>
      </x:c>
      <x:c r="F3499" s="22" t="n">
        <x:v>56840</x:v>
      </x:c>
      <x:c r="G3499" s="22" t="n">
        <x:f>IF(OR(E3499="",F3499=""),"",E3499*F3499)</x:f>
        <x:v>520086000</x:v>
      </x:c>
      <x:c r="H3499" s="36" t="n">
        <x:v>0.0867</x:v>
      </x:c>
      <x:c r="I3499" s="22" t="n">
        <x:f>IF(G3499="","",IF(ISNUMBER(H3499),G3499,""))</x:f>
        <x:v>520086000</x:v>
      </x:c>
      <x:c r="J3499" s="22" t="n">
        <x:f>IF(I3499="","",I3499*H3499)</x:f>
        <x:v>45091456.2</x:v>
      </x:c>
      <x:c r="K3499" t="str">
        <x:f>IF(G3499="","MISSING OEWS",IF(ISNUMBER(H3499),"MATCHED","MISSING WHARTON"))</x:f>
        <x:v>MATCHED</x:v>
      </x:c>
    </x:row>
    <x:row r="3500">
      <x:c r="A3500" t="str">
        <x:v>52</x:v>
      </x:c>
      <x:c r="B3500" t="str">
        <x:v>Finance and Insurance</x:v>
      </x:c>
      <x:c r="C3500" t="str">
        <x:v>49-9098</x:v>
      </x:c>
      <x:c r="D3500" t="str">
        <x:v>Helpers--Installation, Maintenance, and Repair Workers</x:v>
      </x:c>
      <x:c r="E3500" s="22" t="n">
        <x:v>30</x:v>
      </x:c>
      <x:c r="F3500" s="22" t="n">
        <x:v>47850</x:v>
      </x:c>
      <x:c r="G3500" s="22" t="n">
        <x:f>IF(OR(E3500="",F3500=""),"",E3500*F3500)</x:f>
        <x:v>1435500</x:v>
      </x:c>
      <x:c r="H3500" s="36" t="n">
        <x:v>0.0594</x:v>
      </x:c>
      <x:c r="I3500" s="22" t="n">
        <x:f>IF(G3500="","",IF(ISNUMBER(H3500),G3500,""))</x:f>
        <x:v>1435500</x:v>
      </x:c>
      <x:c r="J3500" s="22" t="n">
        <x:f>IF(I3500="","",I3500*H3500)</x:f>
        <x:v>85268.7</x:v>
      </x:c>
      <x:c r="K3500" t="str">
        <x:f>IF(G3500="","MISSING OEWS",IF(ISNUMBER(H3500),"MATCHED","MISSING WHARTON"))</x:f>
        <x:v>MATCHED</x:v>
      </x:c>
    </x:row>
    <x:row r="3501">
      <x:c r="A3501" t="str">
        <x:v>52</x:v>
      </x:c>
      <x:c r="B3501" t="str">
        <x:v>Finance and Insurance</x:v>
      </x:c>
      <x:c r="C3501" t="str">
        <x:v>49-9099</x:v>
      </x:c>
      <x:c r="D3501" t="str">
        <x:v>Installation, Maintenance, and Repair Workers, All Other</x:v>
      </x:c>
      <x:c r="E3501" s="22"/>
      <x:c r="F3501" s="22" t="n">
        <x:v>57860</x:v>
      </x:c>
      <x:c r="G3501" s="22" t="str">
        <x:f>IF(OR(E3501="",F3501=""),"",E3501*F3501)</x:f>
      </x:c>
      <x:c r="H3501" s="36" t="n">
        <x:v>0.16670000000000001</x:v>
      </x:c>
      <x:c r="I3501" s="22" t="str">
        <x:f>IF(G3501="","",IF(ISNUMBER(H3501),G3501,""))</x:f>
      </x:c>
      <x:c r="J3501" s="22" t="str">
        <x:f>IF(I3501="","",I3501*H3501)</x:f>
      </x:c>
      <x:c r="K3501" t="str">
        <x:f>IF(G3501="","MISSING OEWS",IF(ISNUMBER(H3501),"MATCHED","MISSING WHARTON"))</x:f>
        <x:v>MISSING OEWS</x:v>
      </x:c>
    </x:row>
    <x:row r="3502">
      <x:c r="A3502" t="str">
        <x:v>52</x:v>
      </x:c>
      <x:c r="B3502" t="str">
        <x:v>Finance and Insurance</x:v>
      </x:c>
      <x:c r="C3502" t="str">
        <x:v>51-1011</x:v>
      </x:c>
      <x:c r="D3502" t="str">
        <x:v>First-Line Supervisors of Production and Operating Workers</x:v>
      </x:c>
      <x:c r="E3502" s="22" t="n">
        <x:v>280</x:v>
      </x:c>
      <x:c r="F3502" s="22" t="n">
        <x:v>89030</x:v>
      </x:c>
      <x:c r="G3502" s="22" t="n">
        <x:f>IF(OR(E3502="",F3502=""),"",E3502*F3502)</x:f>
        <x:v>24928400</x:v>
      </x:c>
      <x:c r="H3502" s="36" t="n">
        <x:v>0.3775</x:v>
      </x:c>
      <x:c r="I3502" s="22" t="n">
        <x:f>IF(G3502="","",IF(ISNUMBER(H3502),G3502,""))</x:f>
        <x:v>24928400</x:v>
      </x:c>
      <x:c r="J3502" s="22" t="n">
        <x:f>IF(I3502="","",I3502*H3502)</x:f>
        <x:v>9410471</x:v>
      </x:c>
      <x:c r="K3502" t="str">
        <x:f>IF(G3502="","MISSING OEWS",IF(ISNUMBER(H3502),"MATCHED","MISSING WHARTON"))</x:f>
        <x:v>MATCHED</x:v>
      </x:c>
    </x:row>
    <x:row r="3503">
      <x:c r="A3503" t="str">
        <x:v>52</x:v>
      </x:c>
      <x:c r="B3503" t="str">
        <x:v>Finance and Insurance</x:v>
      </x:c>
      <x:c r="C3503" t="str">
        <x:v>51-5111</x:v>
      </x:c>
      <x:c r="D3503" t="str">
        <x:v>Prepress Technicians and Workers</x:v>
      </x:c>
      <x:c r="E3503" s="22" t="n">
        <x:v>50</x:v>
      </x:c>
      <x:c r="F3503" s="22" t="n">
        <x:v>60050</x:v>
      </x:c>
      <x:c r="G3503" s="22" t="n">
        <x:f>IF(OR(E3503="",F3503=""),"",E3503*F3503)</x:f>
        <x:v>3002500</x:v>
      </x:c>
      <x:c r="H3503" s="36" t="n">
        <x:v>0.42</x:v>
      </x:c>
      <x:c r="I3503" s="22" t="n">
        <x:f>IF(G3503="","",IF(ISNUMBER(H3503),G3503,""))</x:f>
        <x:v>3002500</x:v>
      </x:c>
      <x:c r="J3503" s="22" t="n">
        <x:f>IF(I3503="","",I3503*H3503)</x:f>
        <x:v>1261050</x:v>
      </x:c>
      <x:c r="K3503" t="str">
        <x:f>IF(G3503="","MISSING OEWS",IF(ISNUMBER(H3503),"MATCHED","MISSING WHARTON"))</x:f>
        <x:v>MATCHED</x:v>
      </x:c>
    </x:row>
    <x:row r="3504">
      <x:c r="A3504" t="str">
        <x:v>52</x:v>
      </x:c>
      <x:c r="B3504" t="str">
        <x:v>Finance and Insurance</x:v>
      </x:c>
      <x:c r="C3504" t="str">
        <x:v>51-5112</x:v>
      </x:c>
      <x:c r="D3504" t="str">
        <x:v>Printing Press Operators</x:v>
      </x:c>
      <x:c r="E3504" s="22" t="n">
        <x:v>480</x:v>
      </x:c>
      <x:c r="F3504" s="22" t="n">
        <x:v>51410</x:v>
      </x:c>
      <x:c r="G3504" s="22" t="n">
        <x:f>IF(OR(E3504="",F3504=""),"",E3504*F3504)</x:f>
        <x:v>24676800</x:v>
      </x:c>
      <x:c r="H3504" s="36" t="n">
        <x:v>0.3348</x:v>
      </x:c>
      <x:c r="I3504" s="22" t="n">
        <x:f>IF(G3504="","",IF(ISNUMBER(H3504),G3504,""))</x:f>
        <x:v>24676800</x:v>
      </x:c>
      <x:c r="J3504" s="22" t="n">
        <x:f>IF(I3504="","",I3504*H3504)</x:f>
        <x:v>8261792.64</x:v>
      </x:c>
      <x:c r="K3504" t="str">
        <x:f>IF(G3504="","MISSING OEWS",IF(ISNUMBER(H3504),"MATCHED","MISSING WHARTON"))</x:f>
        <x:v>MATCHED</x:v>
      </x:c>
    </x:row>
    <x:row r="3505">
      <x:c r="A3505" t="str">
        <x:v>52</x:v>
      </x:c>
      <x:c r="B3505" t="str">
        <x:v>Finance and Insurance</x:v>
      </x:c>
      <x:c r="C3505" t="str">
        <x:v>51-8021</x:v>
      </x:c>
      <x:c r="D3505" t="str">
        <x:v>Stationary Engineers and Boiler Operators</x:v>
      </x:c>
      <x:c r="E3505" s="22" t="n">
        <x:v>40</x:v>
      </x:c>
      <x:c r="F3505" s="22" t="n">
        <x:v>105970</x:v>
      </x:c>
      <x:c r="G3505" s="22" t="n">
        <x:f>IF(OR(E3505="",F3505=""),"",E3505*F3505)</x:f>
        <x:v>4238800</x:v>
      </x:c>
      <x:c r="H3505" s="36" t="n">
        <x:v>0.10400000000000001</x:v>
      </x:c>
      <x:c r="I3505" s="22" t="n">
        <x:f>IF(G3505="","",IF(ISNUMBER(H3505),G3505,""))</x:f>
        <x:v>4238800</x:v>
      </x:c>
      <x:c r="J3505" s="22" t="n">
        <x:f>IF(I3505="","",I3505*H3505)</x:f>
        <x:v>440835.2</x:v>
      </x:c>
      <x:c r="K3505" t="str">
        <x:f>IF(G3505="","MISSING OEWS",IF(ISNUMBER(H3505),"MATCHED","MISSING WHARTON"))</x:f>
        <x:v>MATCHED</x:v>
      </x:c>
    </x:row>
    <x:row r="3506">
      <x:c r="A3506" t="str">
        <x:v>52</x:v>
      </x:c>
      <x:c r="B3506" t="str">
        <x:v>Finance and Insurance</x:v>
      </x:c>
      <x:c r="C3506" t="str">
        <x:v>51-9061</x:v>
      </x:c>
      <x:c r="D3506" t="str">
        <x:v>Inspectors, Testers, Sorters, Samplers, and Weighers</x:v>
      </x:c>
      <x:c r="E3506" s="22" t="n">
        <x:v>240</x:v>
      </x:c>
      <x:c r="F3506" s="22" t="n">
        <x:v>53790</x:v>
      </x:c>
      <x:c r="G3506" s="22" t="n">
        <x:f>IF(OR(E3506="",F3506=""),"",E3506*F3506)</x:f>
        <x:v>12909600</x:v>
      </x:c>
      <x:c r="H3506" s="36" t="n">
        <x:v>0.2969</x:v>
      </x:c>
      <x:c r="I3506" s="22" t="n">
        <x:f>IF(G3506="","",IF(ISNUMBER(H3506),G3506,""))</x:f>
        <x:v>12909600</x:v>
      </x:c>
      <x:c r="J3506" s="22" t="n">
        <x:f>IF(I3506="","",I3506*H3506)</x:f>
        <x:v>3832860.2399999998</x:v>
      </x:c>
      <x:c r="K3506" t="str">
        <x:f>IF(G3506="","MISSING OEWS",IF(ISNUMBER(H3506),"MATCHED","MISSING WHARTON"))</x:f>
        <x:v>MATCHED</x:v>
      </x:c>
    </x:row>
    <x:row r="3507">
      <x:c r="A3507" t="str">
        <x:v>52</x:v>
      </x:c>
      <x:c r="B3507" t="str">
        <x:v>Finance and Insurance</x:v>
      </x:c>
      <x:c r="C3507" t="str">
        <x:v>51-9071</x:v>
      </x:c>
      <x:c r="D3507" t="str">
        <x:v>Jewelers and Precious Stone and Metal Workers</x:v>
      </x:c>
      <x:c r="E3507" s="22" t="n">
        <x:v>200</x:v>
      </x:c>
      <x:c r="F3507" s="22" t="n">
        <x:v>58580</x:v>
      </x:c>
      <x:c r="G3507" s="22" t="n">
        <x:f>IF(OR(E3507="",F3507=""),"",E3507*F3507)</x:f>
        <x:v>11716000</x:v>
      </x:c>
      <x:c r="H3507" s="36" t="n">
        <x:v>0.0924</x:v>
      </x:c>
      <x:c r="I3507" s="22" t="n">
        <x:f>IF(G3507="","",IF(ISNUMBER(H3507),G3507,""))</x:f>
        <x:v>11716000</x:v>
      </x:c>
      <x:c r="J3507" s="22" t="n">
        <x:f>IF(I3507="","",I3507*H3507)</x:f>
        <x:v>1082558.4</x:v>
      </x:c>
      <x:c r="K3507" t="str">
        <x:f>IF(G3507="","MISSING OEWS",IF(ISNUMBER(H3507),"MATCHED","MISSING WHARTON"))</x:f>
        <x:v>MATCHED</x:v>
      </x:c>
    </x:row>
    <x:row r="3508">
      <x:c r="A3508" t="str">
        <x:v>52</x:v>
      </x:c>
      <x:c r="B3508" t="str">
        <x:v>Finance and Insurance</x:v>
      </x:c>
      <x:c r="C3508" t="str">
        <x:v>53-1047</x:v>
      </x:c>
      <x:c r="D3508" t="str">
        <x:v>First-Line Supervisors of Transportation and Material Moving Workers, Except Aircraft Cargo Handling Supervisors</x:v>
      </x:c>
      <x:c r="E3508" s="22" t="n">
        <x:v>130</x:v>
      </x:c>
      <x:c r="F3508" s="22" t="n">
        <x:v>71750</x:v>
      </x:c>
      <x:c r="G3508" s="22" t="n">
        <x:f>IF(OR(E3508="",F3508=""),"",E3508*F3508)</x:f>
        <x:v>9327500</x:v>
      </x:c>
      <x:c r="H3508" s="36" t="n">
        <x:v>0.3429</x:v>
      </x:c>
      <x:c r="I3508" s="22" t="n">
        <x:f>IF(G3508="","",IF(ISNUMBER(H3508),G3508,""))</x:f>
        <x:v>9327500</x:v>
      </x:c>
      <x:c r="J3508" s="22" t="n">
        <x:f>IF(I3508="","",I3508*H3508)</x:f>
        <x:v>3198399.75</x:v>
      </x:c>
      <x:c r="K3508" t="str">
        <x:f>IF(G3508="","MISSING OEWS",IF(ISNUMBER(H3508),"MATCHED","MISSING WHARTON"))</x:f>
        <x:v>MATCHED</x:v>
      </x:c>
    </x:row>
    <x:row r="3509">
      <x:c r="A3509" t="str">
        <x:v>52</x:v>
      </x:c>
      <x:c r="B3509" t="str">
        <x:v>Finance and Insurance</x:v>
      </x:c>
      <x:c r="C3509" t="str">
        <x:v>53-2012</x:v>
      </x:c>
      <x:c r="D3509" t="str">
        <x:v>Commercial Pilots</x:v>
      </x:c>
      <x:c r="E3509" s="22" t="n">
        <x:v>660</x:v>
      </x:c>
      <x:c r="F3509" s="22" t="n">
        <x:v>203740</x:v>
      </x:c>
      <x:c r="G3509" s="22" t="n">
        <x:f>IF(OR(E3509="",F3509=""),"",E3509*F3509)</x:f>
        <x:v>134468400</x:v>
      </x:c>
      <x:c r="H3509" s="36" t="n">
        <x:v>0.3558</x:v>
      </x:c>
      <x:c r="I3509" s="22" t="n">
        <x:f>IF(G3509="","",IF(ISNUMBER(H3509),G3509,""))</x:f>
        <x:v>134468400</x:v>
      </x:c>
      <x:c r="J3509" s="22" t="n">
        <x:f>IF(I3509="","",I3509*H3509)</x:f>
        <x:v>47843856.72</x:v>
      </x:c>
      <x:c r="K3509" t="str">
        <x:f>IF(G3509="","MISSING OEWS",IF(ISNUMBER(H3509),"MATCHED","MISSING WHARTON"))</x:f>
        <x:v>MATCHED</x:v>
      </x:c>
    </x:row>
    <x:row r="3510">
      <x:c r="A3510" t="str">
        <x:v>52</x:v>
      </x:c>
      <x:c r="B3510" t="str">
        <x:v>Finance and Insurance</x:v>
      </x:c>
      <x:c r="C3510" t="str">
        <x:v>53-2031</x:v>
      </x:c>
      <x:c r="D3510" t="str">
        <x:v>Flight Attendants</x:v>
      </x:c>
      <x:c r="E3510" s="22"/>
      <x:c r="F3510" s="22" t="n">
        <x:v>144930</x:v>
      </x:c>
      <x:c r="G3510" s="22" t="str">
        <x:f>IF(OR(E3510="",F3510=""),"",E3510*F3510)</x:f>
      </x:c>
      <x:c r="H3510" s="36" t="n">
        <x:v>0.268</x:v>
      </x:c>
      <x:c r="I3510" s="22" t="str">
        <x:f>IF(G3510="","",IF(ISNUMBER(H3510),G3510,""))</x:f>
      </x:c>
      <x:c r="J3510" s="22" t="str">
        <x:f>IF(I3510="","",I3510*H3510)</x:f>
      </x:c>
      <x:c r="K3510" t="str">
        <x:f>IF(G3510="","MISSING OEWS",IF(ISNUMBER(H3510),"MATCHED","MISSING WHARTON"))</x:f>
        <x:v>MISSING OEWS</x:v>
      </x:c>
    </x:row>
    <x:row r="3511">
      <x:c r="A3511" t="str">
        <x:v>52</x:v>
      </x:c>
      <x:c r="B3511" t="str">
        <x:v>Finance and Insurance</x:v>
      </x:c>
      <x:c r="C3511" t="str">
        <x:v>53-3032</x:v>
      </x:c>
      <x:c r="D3511" t="str">
        <x:v>Heavy and Tractor-Trailer Truck Drivers</x:v>
      </x:c>
      <x:c r="E3511" s="22" t="n">
        <x:v>110</x:v>
      </x:c>
      <x:c r="F3511" s="22" t="n">
        <x:v>54940</x:v>
      </x:c>
      <x:c r="G3511" s="22" t="n">
        <x:f>IF(OR(E3511="",F3511=""),"",E3511*F3511)</x:f>
        <x:v>6043400</x:v>
      </x:c>
      <x:c r="H3511" s="36" t="n">
        <x:v>0.2065</x:v>
      </x:c>
      <x:c r="I3511" s="22" t="n">
        <x:f>IF(G3511="","",IF(ISNUMBER(H3511),G3511,""))</x:f>
        <x:v>6043400</x:v>
      </x:c>
      <x:c r="J3511" s="22" t="n">
        <x:f>IF(I3511="","",I3511*H3511)</x:f>
        <x:v>1247962.0999999999</x:v>
      </x:c>
      <x:c r="K3511" t="str">
        <x:f>IF(G3511="","MISSING OEWS",IF(ISNUMBER(H3511),"MATCHED","MISSING WHARTON"))</x:f>
        <x:v>MATCHED</x:v>
      </x:c>
    </x:row>
    <x:row r="3512">
      <x:c r="A3512" t="str">
        <x:v>52</x:v>
      </x:c>
      <x:c r="B3512" t="str">
        <x:v>Finance and Insurance</x:v>
      </x:c>
      <x:c r="C3512" t="str">
        <x:v>53-3033</x:v>
      </x:c>
      <x:c r="D3512" t="str">
        <x:v>Light Truck Drivers</x:v>
      </x:c>
      <x:c r="E3512" s="22" t="n">
        <x:v>100</x:v>
      </x:c>
      <x:c r="F3512" s="22" t="n">
        <x:v>43280</x:v>
      </x:c>
      <x:c r="G3512" s="22" t="n">
        <x:f>IF(OR(E3512="",F3512=""),"",E3512*F3512)</x:f>
        <x:v>4328000</x:v>
      </x:c>
      <x:c r="H3512" s="36" t="n">
        <x:v>0.3393</x:v>
      </x:c>
      <x:c r="I3512" s="22" t="n">
        <x:f>IF(G3512="","",IF(ISNUMBER(H3512),G3512,""))</x:f>
        <x:v>4328000</x:v>
      </x:c>
      <x:c r="J3512" s="22" t="n">
        <x:f>IF(I3512="","",I3512*H3512)</x:f>
        <x:v>1468490.4</x:v>
      </x:c>
      <x:c r="K3512" t="str">
        <x:f>IF(G3512="","MISSING OEWS",IF(ISNUMBER(H3512),"MATCHED","MISSING WHARTON"))</x:f>
        <x:v>MATCHED</x:v>
      </x:c>
    </x:row>
    <x:row r="3513">
      <x:c r="A3513" t="str">
        <x:v>52</x:v>
      </x:c>
      <x:c r="B3513" t="str">
        <x:v>Finance and Insurance</x:v>
      </x:c>
      <x:c r="C3513" t="str">
        <x:v>53-3053</x:v>
      </x:c>
      <x:c r="D3513" t="str">
        <x:v>Shuttle Drivers and Chauffeurs</x:v>
      </x:c>
      <x:c r="E3513" s="22"/>
      <x:c r="F3513" s="22" t="n">
        <x:v>75420</x:v>
      </x:c>
      <x:c r="G3513" s="22" t="str">
        <x:f>IF(OR(E3513="",F3513=""),"",E3513*F3513)</x:f>
      </x:c>
      <x:c r="H3513" s="36" t="n">
        <x:v>0.32880000000000004</x:v>
      </x:c>
      <x:c r="I3513" s="22" t="str">
        <x:f>IF(G3513="","",IF(ISNUMBER(H3513),G3513,""))</x:f>
      </x:c>
      <x:c r="J3513" s="22" t="str">
        <x:f>IF(I3513="","",I3513*H3513)</x:f>
      </x:c>
      <x:c r="K3513" t="str">
        <x:f>IF(G3513="","MISSING OEWS",IF(ISNUMBER(H3513),"MATCHED","MISSING WHARTON"))</x:f>
        <x:v>MISSING OEWS</x:v>
      </x:c>
    </x:row>
    <x:row r="3514">
      <x:c r="A3514" t="str">
        <x:v>52</x:v>
      </x:c>
      <x:c r="B3514" t="str">
        <x:v>Finance and Insurance</x:v>
      </x:c>
      <x:c r="C3514" t="str">
        <x:v>53-3099</x:v>
      </x:c>
      <x:c r="D3514" t="str">
        <x:v>Motor Vehicle Operators, All Other</x:v>
      </x:c>
      <x:c r="E3514" s="22" t="n">
        <x:v>160</x:v>
      </x:c>
      <x:c r="F3514" s="22" t="n">
        <x:v>52600</x:v>
      </x:c>
      <x:c r="G3514" s="22" t="n">
        <x:f>IF(OR(E3514="",F3514=""),"",E3514*F3514)</x:f>
        <x:v>8416000</x:v>
      </x:c>
      <x:c r="H3514" s="36"/>
      <x:c r="I3514" s="22" t="str">
        <x:f>IF(G3514="","",IF(ISNUMBER(H3514),G3514,""))</x:f>
      </x:c>
      <x:c r="J3514" s="22" t="str">
        <x:f>IF(I3514="","",I3514*H3514)</x:f>
      </x:c>
      <x:c r="K3514" t="str">
        <x:f>IF(G3514="","MISSING OEWS",IF(ISNUMBER(H3514),"MATCHED","MISSING WHARTON"))</x:f>
        <x:v>MISSING WHARTON</x:v>
      </x:c>
    </x:row>
    <x:row r="3515">
      <x:c r="A3515" t="str">
        <x:v>52</x:v>
      </x:c>
      <x:c r="B3515" t="str">
        <x:v>Finance and Insurance</x:v>
      </x:c>
      <x:c r="C3515" t="str">
        <x:v>53-7011</x:v>
      </x:c>
      <x:c r="D3515" t="str">
        <x:v>Conveyor Operators and Tenders</x:v>
      </x:c>
      <x:c r="E3515" s="22"/>
      <x:c r="F3515" s="22" t="n">
        <x:v>51110</x:v>
      </x:c>
      <x:c r="G3515" s="22" t="str">
        <x:f>IF(OR(E3515="",F3515=""),"",E3515*F3515)</x:f>
      </x:c>
      <x:c r="H3515" s="36" t="n">
        <x:v>0.1261</x:v>
      </x:c>
      <x:c r="I3515" s="22" t="str">
        <x:f>IF(G3515="","",IF(ISNUMBER(H3515),G3515,""))</x:f>
      </x:c>
      <x:c r="J3515" s="22" t="str">
        <x:f>IF(I3515="","",I3515*H3515)</x:f>
      </x:c>
      <x:c r="K3515" t="str">
        <x:f>IF(G3515="","MISSING OEWS",IF(ISNUMBER(H3515),"MATCHED","MISSING WHARTON"))</x:f>
        <x:v>MISSING OEWS</x:v>
      </x:c>
    </x:row>
    <x:row r="3516">
      <x:c r="A3516" t="str">
        <x:v>52</x:v>
      </x:c>
      <x:c r="B3516" t="str">
        <x:v>Finance and Insurance</x:v>
      </x:c>
      <x:c r="C3516" t="str">
        <x:v>53-7051</x:v>
      </x:c>
      <x:c r="D3516" t="str">
        <x:v>Industrial Truck and Tractor Operators</x:v>
      </x:c>
      <x:c r="E3516" s="22" t="n">
        <x:v>130</x:v>
      </x:c>
      <x:c r="F3516" s="22" t="n">
        <x:v>46860</x:v>
      </x:c>
      <x:c r="G3516" s="22" t="n">
        <x:f>IF(OR(E3516="",F3516=""),"",E3516*F3516)</x:f>
        <x:v>6091800</x:v>
      </x:c>
      <x:c r="H3516" s="36" t="n">
        <x:v>0</x:v>
      </x:c>
      <x:c r="I3516" s="22" t="n">
        <x:f>IF(G3516="","",IF(ISNUMBER(H3516),G3516,""))</x:f>
        <x:v>6091800</x:v>
      </x:c>
      <x:c r="J3516" s="22" t="n">
        <x:f>IF(I3516="","",I3516*H3516)</x:f>
        <x:v>0</x:v>
      </x:c>
      <x:c r="K3516" t="str">
        <x:f>IF(G3516="","MISSING OEWS",IF(ISNUMBER(H3516),"MATCHED","MISSING WHARTON"))</x:f>
        <x:v>MATCHED</x:v>
      </x:c>
    </x:row>
    <x:row r="3517">
      <x:c r="A3517" t="str">
        <x:v>52</x:v>
      </x:c>
      <x:c r="B3517" t="str">
        <x:v>Finance and Insurance</x:v>
      </x:c>
      <x:c r="C3517" t="str">
        <x:v>53-7061</x:v>
      </x:c>
      <x:c r="D3517" t="str">
        <x:v>Cleaners of Vehicles and Equipment</x:v>
      </x:c>
      <x:c r="E3517" s="22"/>
      <x:c r="F3517" s="22" t="n">
        <x:v>30200</x:v>
      </x:c>
      <x:c r="G3517" s="22" t="str">
        <x:f>IF(OR(E3517="",F3517=""),"",E3517*F3517)</x:f>
      </x:c>
      <x:c r="H3517" s="36" t="n">
        <x:v>0.0452</x:v>
      </x:c>
      <x:c r="I3517" s="22" t="str">
        <x:f>IF(G3517="","",IF(ISNUMBER(H3517),G3517,""))</x:f>
      </x:c>
      <x:c r="J3517" s="22" t="str">
        <x:f>IF(I3517="","",I3517*H3517)</x:f>
      </x:c>
      <x:c r="K3517" t="str">
        <x:f>IF(G3517="","MISSING OEWS",IF(ISNUMBER(H3517),"MATCHED","MISSING WHARTON"))</x:f>
        <x:v>MISSING OEWS</x:v>
      </x:c>
    </x:row>
    <x:row r="3518">
      <x:c r="A3518" t="str">
        <x:v>52</x:v>
      </x:c>
      <x:c r="B3518" t="str">
        <x:v>Finance and Insurance</x:v>
      </x:c>
      <x:c r="C3518" t="str">
        <x:v>53-7062</x:v>
      </x:c>
      <x:c r="D3518" t="str">
        <x:v>Laborers and Freight, Stock, and Material Movers, Hand</x:v>
      </x:c>
      <x:c r="E3518" s="22" t="n">
        <x:v>1100</x:v>
      </x:c>
      <x:c r="F3518" s="22" t="n">
        <x:v>41100</x:v>
      </x:c>
      <x:c r="G3518" s="22" t="n">
        <x:f>IF(OR(E3518="",F3518=""),"",E3518*F3518)</x:f>
        <x:v>45210000</x:v>
      </x:c>
      <x:c r="H3518" s="36" t="n">
        <x:v>0.049</x:v>
      </x:c>
      <x:c r="I3518" s="22" t="n">
        <x:f>IF(G3518="","",IF(ISNUMBER(H3518),G3518,""))</x:f>
        <x:v>45210000</x:v>
      </x:c>
      <x:c r="J3518" s="22" t="n">
        <x:f>IF(I3518="","",I3518*H3518)</x:f>
        <x:v>2215290</x:v>
      </x:c>
      <x:c r="K3518" t="str">
        <x:f>IF(G3518="","MISSING OEWS",IF(ISNUMBER(H3518),"MATCHED","MISSING WHARTON"))</x:f>
        <x:v>MATCHED</x:v>
      </x:c>
    </x:row>
    <x:row r="3519">
      <x:c r="A3519" t="str">
        <x:v>52</x:v>
      </x:c>
      <x:c r="B3519" t="str">
        <x:v>Finance and Insurance</x:v>
      </x:c>
      <x:c r="C3519" t="str">
        <x:v>53-7065</x:v>
      </x:c>
      <x:c r="D3519" t="str">
        <x:v>Stockers and Order Fillers</x:v>
      </x:c>
      <x:c r="E3519" s="22" t="n">
        <x:v>300</x:v>
      </x:c>
      <x:c r="F3519" s="22" t="n">
        <x:v>39500</x:v>
      </x:c>
      <x:c r="G3519" s="22" t="n">
        <x:f>IF(OR(E3519="",F3519=""),"",E3519*F3519)</x:f>
        <x:v>11850000</x:v>
      </x:c>
      <x:c r="H3519" s="36" t="n">
        <x:v>0.22329999999999997</x:v>
      </x:c>
      <x:c r="I3519" s="22" t="n">
        <x:f>IF(G3519="","",IF(ISNUMBER(H3519),G3519,""))</x:f>
        <x:v>11850000</x:v>
      </x:c>
      <x:c r="J3519" s="22" t="n">
        <x:f>IF(I3519="","",I3519*H3519)</x:f>
        <x:v>2646104.9999999995</x:v>
      </x:c>
      <x:c r="K3519" t="str">
        <x:f>IF(G3519="","MISSING OEWS",IF(ISNUMBER(H3519),"MATCHED","MISSING WHARTON"))</x:f>
        <x:v>MATCHED</x:v>
      </x:c>
    </x:row>
    <x:row r="3520">
      <x:c r="A3520" t="str">
        <x:v>53</x:v>
      </x:c>
      <x:c r="B3520" t="str">
        <x:v>Real Estate and Rental and Leasing</x:v>
      </x:c>
      <x:c r="C3520" t="str">
        <x:v>11-1011</x:v>
      </x:c>
      <x:c r="D3520" t="str">
        <x:v>Chief Executives</x:v>
      </x:c>
      <x:c r="E3520" s="22" t="n">
        <x:v>5940</x:v>
      </x:c>
      <x:c r="F3520" s="22"/>
      <x:c r="G3520" s="22" t="str">
        <x:f>IF(OR(E3520="",F3520=""),"",E3520*F3520)</x:f>
      </x:c>
      <x:c r="H3520" s="36" t="n">
        <x:v>0.4775</x:v>
      </x:c>
      <x:c r="I3520" s="22" t="str">
        <x:f>IF(G3520="","",IF(ISNUMBER(H3520),G3520,""))</x:f>
      </x:c>
      <x:c r="J3520" s="22" t="str">
        <x:f>IF(I3520="","",I3520*H3520)</x:f>
      </x:c>
      <x:c r="K3520" t="str">
        <x:f>IF(G3520="","MISSING OEWS",IF(ISNUMBER(H3520),"MATCHED","MISSING WHARTON"))</x:f>
        <x:v>MISSING OEWS</x:v>
      </x:c>
    </x:row>
    <x:row r="3521">
      <x:c r="A3521" t="str">
        <x:v>53</x:v>
      </x:c>
      <x:c r="B3521" t="str">
        <x:v>Real Estate and Rental and Leasing</x:v>
      </x:c>
      <x:c r="C3521" t="str">
        <x:v>11-1021</x:v>
      </x:c>
      <x:c r="D3521" t="str">
        <x:v>General and Operations Managers</x:v>
      </x:c>
      <x:c r="E3521" s="22" t="n">
        <x:v>105570</x:v>
      </x:c>
      <x:c r="F3521" s="22" t="n">
        <x:v>127660</x:v>
      </x:c>
      <x:c r="G3521" s="22" t="n">
        <x:f>IF(OR(E3521="",F3521=""),"",E3521*F3521)</x:f>
        <x:v>13477066200</x:v>
      </x:c>
      <x:c r="H3521" s="36" t="n">
        <x:v>0.5382</x:v>
      </x:c>
      <x:c r="I3521" s="22" t="n">
        <x:f>IF(G3521="","",IF(ISNUMBER(H3521),G3521,""))</x:f>
        <x:v>13477066200</x:v>
      </x:c>
      <x:c r="J3521" s="22" t="n">
        <x:f>IF(I3521="","",I3521*H3521)</x:f>
        <x:v>7253357028.84</x:v>
      </x:c>
      <x:c r="K3521" t="str">
        <x:f>IF(G3521="","MISSING OEWS",IF(ISNUMBER(H3521),"MATCHED","MISSING WHARTON"))</x:f>
        <x:v>MATCHED</x:v>
      </x:c>
    </x:row>
    <x:row r="3522">
      <x:c r="A3522" t="str">
        <x:v>53</x:v>
      </x:c>
      <x:c r="B3522" t="str">
        <x:v>Real Estate and Rental and Leasing</x:v>
      </x:c>
      <x:c r="C3522" t="str">
        <x:v>11-2011</x:v>
      </x:c>
      <x:c r="D3522" t="str">
        <x:v>Advertising and Promotions Managers</x:v>
      </x:c>
      <x:c r="E3522" s="22" t="n">
        <x:v>80</x:v>
      </x:c>
      <x:c r="F3522" s="22" t="n">
        <x:v>120030</x:v>
      </x:c>
      <x:c r="G3522" s="22" t="n">
        <x:f>IF(OR(E3522="",F3522=""),"",E3522*F3522)</x:f>
        <x:v>9602400</x:v>
      </x:c>
      <x:c r="H3522" s="36" t="n">
        <x:v>0.5583</x:v>
      </x:c>
      <x:c r="I3522" s="22" t="n">
        <x:f>IF(G3522="","",IF(ISNUMBER(H3522),G3522,""))</x:f>
        <x:v>9602400</x:v>
      </x:c>
      <x:c r="J3522" s="22" t="n">
        <x:f>IF(I3522="","",I3522*H3522)</x:f>
        <x:v>5361019.92</x:v>
      </x:c>
      <x:c r="K3522" t="str">
        <x:f>IF(G3522="","MISSING OEWS",IF(ISNUMBER(H3522),"MATCHED","MISSING WHARTON"))</x:f>
        <x:v>MATCHED</x:v>
      </x:c>
    </x:row>
    <x:row r="3523">
      <x:c r="A3523" t="str">
        <x:v>53</x:v>
      </x:c>
      <x:c r="B3523" t="str">
        <x:v>Real Estate and Rental and Leasing</x:v>
      </x:c>
      <x:c r="C3523" t="str">
        <x:v>11-2021</x:v>
      </x:c>
      <x:c r="D3523" t="str">
        <x:v>Marketing Managers</x:v>
      </x:c>
      <x:c r="E3523" s="22" t="n">
        <x:v>6470</x:v>
      </x:c>
      <x:c r="F3523" s="22" t="n">
        <x:v>153930</x:v>
      </x:c>
      <x:c r="G3523" s="22" t="n">
        <x:f>IF(OR(E3523="",F3523=""),"",E3523*F3523)</x:f>
        <x:v>995927100</x:v>
      </x:c>
      <x:c r="H3523" s="36" t="n">
        <x:v>0.445</x:v>
      </x:c>
      <x:c r="I3523" s="22" t="n">
        <x:f>IF(G3523="","",IF(ISNUMBER(H3523),G3523,""))</x:f>
        <x:v>995927100</x:v>
      </x:c>
      <x:c r="J3523" s="22" t="n">
        <x:f>IF(I3523="","",I3523*H3523)</x:f>
        <x:v>443187559.5</x:v>
      </x:c>
      <x:c r="K3523" t="str">
        <x:f>IF(G3523="","MISSING OEWS",IF(ISNUMBER(H3523),"MATCHED","MISSING WHARTON"))</x:f>
        <x:v>MATCHED</x:v>
      </x:c>
    </x:row>
    <x:row r="3524">
      <x:c r="A3524" t="str">
        <x:v>53</x:v>
      </x:c>
      <x:c r="B3524" t="str">
        <x:v>Real Estate and Rental and Leasing</x:v>
      </x:c>
      <x:c r="C3524" t="str">
        <x:v>11-2022</x:v>
      </x:c>
      <x:c r="D3524" t="str">
        <x:v>Sales Managers</x:v>
      </x:c>
      <x:c r="E3524" s="22" t="n">
        <x:v>9540</x:v>
      </x:c>
      <x:c r="F3524" s="22" t="n">
        <x:v>137900</x:v>
      </x:c>
      <x:c r="G3524" s="22" t="n">
        <x:f>IF(OR(E3524="",F3524=""),"",E3524*F3524)</x:f>
        <x:v>1315566000</x:v>
      </x:c>
      <x:c r="H3524" s="36" t="n">
        <x:v>0.3735</x:v>
      </x:c>
      <x:c r="I3524" s="22" t="n">
        <x:f>IF(G3524="","",IF(ISNUMBER(H3524),G3524,""))</x:f>
        <x:v>1315566000</x:v>
      </x:c>
      <x:c r="J3524" s="22" t="n">
        <x:f>IF(I3524="","",I3524*H3524)</x:f>
        <x:v>491363901</x:v>
      </x:c>
      <x:c r="K3524" t="str">
        <x:f>IF(G3524="","MISSING OEWS",IF(ISNUMBER(H3524),"MATCHED","MISSING WHARTON"))</x:f>
        <x:v>MATCHED</x:v>
      </x:c>
    </x:row>
    <x:row r="3525">
      <x:c r="A3525" t="str">
        <x:v>53</x:v>
      </x:c>
      <x:c r="B3525" t="str">
        <x:v>Real Estate and Rental and Leasing</x:v>
      </x:c>
      <x:c r="C3525" t="str">
        <x:v>11-2032</x:v>
      </x:c>
      <x:c r="D3525" t="str">
        <x:v>Public Relations Managers</x:v>
      </x:c>
      <x:c r="E3525" s="22" t="n">
        <x:v>590</x:v>
      </x:c>
      <x:c r="F3525" s="22" t="n">
        <x:v>146660</x:v>
      </x:c>
      <x:c r="G3525" s="22" t="n">
        <x:f>IF(OR(E3525="",F3525=""),"",E3525*F3525)</x:f>
        <x:v>86529400</x:v>
      </x:c>
      <x:c r="H3525" s="36" t="n">
        <x:v>0.53</x:v>
      </x:c>
      <x:c r="I3525" s="22" t="n">
        <x:f>IF(G3525="","",IF(ISNUMBER(H3525),G3525,""))</x:f>
        <x:v>86529400</x:v>
      </x:c>
      <x:c r="J3525" s="22" t="n">
        <x:f>IF(I3525="","",I3525*H3525)</x:f>
        <x:v>45860582</x:v>
      </x:c>
      <x:c r="K3525" t="str">
        <x:f>IF(G3525="","MISSING OEWS",IF(ISNUMBER(H3525),"MATCHED","MISSING WHARTON"))</x:f>
        <x:v>MATCHED</x:v>
      </x:c>
    </x:row>
    <x:row r="3526">
      <x:c r="A3526" t="str">
        <x:v>53</x:v>
      </x:c>
      <x:c r="B3526" t="str">
        <x:v>Real Estate and Rental and Leasing</x:v>
      </x:c>
      <x:c r="C3526" t="str">
        <x:v>11-3012</x:v>
      </x:c>
      <x:c r="D3526" t="str">
        <x:v>Administrative Services Managers</x:v>
      </x:c>
      <x:c r="E3526" s="22" t="n">
        <x:v>3710</x:v>
      </x:c>
      <x:c r="F3526" s="22" t="n">
        <x:v>117420</x:v>
      </x:c>
      <x:c r="G3526" s="22" t="n">
        <x:f>IF(OR(E3526="",F3526=""),"",E3526*F3526)</x:f>
        <x:v>435628200</x:v>
      </x:c>
      <x:c r="H3526" s="36" t="n">
        <x:v>0.44439999999999996</x:v>
      </x:c>
      <x:c r="I3526" s="22" t="n">
        <x:f>IF(G3526="","",IF(ISNUMBER(H3526),G3526,""))</x:f>
        <x:v>435628200</x:v>
      </x:c>
      <x:c r="J3526" s="22" t="n">
        <x:f>IF(I3526="","",I3526*H3526)</x:f>
        <x:v>193593172.07999998</x:v>
      </x:c>
      <x:c r="K3526" t="str">
        <x:f>IF(G3526="","MISSING OEWS",IF(ISNUMBER(H3526),"MATCHED","MISSING WHARTON"))</x:f>
        <x:v>MATCHED</x:v>
      </x:c>
    </x:row>
    <x:row r="3527">
      <x:c r="A3527" t="str">
        <x:v>53</x:v>
      </x:c>
      <x:c r="B3527" t="str">
        <x:v>Real Estate and Rental and Leasing</x:v>
      </x:c>
      <x:c r="C3527" t="str">
        <x:v>11-3013</x:v>
      </x:c>
      <x:c r="D3527" t="str">
        <x:v>Facilities Managers</x:v>
      </x:c>
      <x:c r="E3527" s="22" t="n">
        <x:v>7620</x:v>
      </x:c>
      <x:c r="F3527" s="22" t="n">
        <x:v>112450</x:v>
      </x:c>
      <x:c r="G3527" s="22" t="n">
        <x:f>IF(OR(E3527="",F3527=""),"",E3527*F3527)</x:f>
        <x:v>856869000</x:v>
      </x:c>
      <x:c r="H3527" s="36" t="n">
        <x:v>0.2907</x:v>
      </x:c>
      <x:c r="I3527" s="22" t="n">
        <x:f>IF(G3527="","",IF(ISNUMBER(H3527),G3527,""))</x:f>
        <x:v>856869000</x:v>
      </x:c>
      <x:c r="J3527" s="22" t="n">
        <x:f>IF(I3527="","",I3527*H3527)</x:f>
        <x:v>249091818.3</x:v>
      </x:c>
      <x:c r="K3527" t="str">
        <x:f>IF(G3527="","MISSING OEWS",IF(ISNUMBER(H3527),"MATCHED","MISSING WHARTON"))</x:f>
        <x:v>MATCHED</x:v>
      </x:c>
    </x:row>
    <x:row r="3528">
      <x:c r="A3528" t="str">
        <x:v>53</x:v>
      </x:c>
      <x:c r="B3528" t="str">
        <x:v>Real Estate and Rental and Leasing</x:v>
      </x:c>
      <x:c r="C3528" t="str">
        <x:v>11-3021</x:v>
      </x:c>
      <x:c r="D3528" t="str">
        <x:v>Computer and Information Systems Managers</x:v>
      </x:c>
      <x:c r="E3528" s="22" t="n">
        <x:v>4440</x:v>
      </x:c>
      <x:c r="F3528" s="22" t="n">
        <x:v>188810</x:v>
      </x:c>
      <x:c r="G3528" s="22" t="n">
        <x:f>IF(OR(E3528="",F3528=""),"",E3528*F3528)</x:f>
        <x:v>838316400</x:v>
      </x:c>
      <x:c r="H3528" s="36" t="n">
        <x:v>0.5265</x:v>
      </x:c>
      <x:c r="I3528" s="22" t="n">
        <x:f>IF(G3528="","",IF(ISNUMBER(H3528),G3528,""))</x:f>
        <x:v>838316400</x:v>
      </x:c>
      <x:c r="J3528" s="22" t="n">
        <x:f>IF(I3528="","",I3528*H3528)</x:f>
        <x:v>441373584.59999996</x:v>
      </x:c>
      <x:c r="K3528" t="str">
        <x:f>IF(G3528="","MISSING OEWS",IF(ISNUMBER(H3528),"MATCHED","MISSING WHARTON"))</x:f>
        <x:v>MATCHED</x:v>
      </x:c>
    </x:row>
    <x:row r="3529">
      <x:c r="A3529" t="str">
        <x:v>53</x:v>
      </x:c>
      <x:c r="B3529" t="str">
        <x:v>Real Estate and Rental and Leasing</x:v>
      </x:c>
      <x:c r="C3529" t="str">
        <x:v>11-3031</x:v>
      </x:c>
      <x:c r="D3529" t="str">
        <x:v>Financial Managers</x:v>
      </x:c>
      <x:c r="E3529" s="22" t="n">
        <x:v>23140</x:v>
      </x:c>
      <x:c r="F3529" s="22" t="n">
        <x:v>195410</x:v>
      </x:c>
      <x:c r="G3529" s="22" t="n">
        <x:f>IF(OR(E3529="",F3529=""),"",E3529*F3529)</x:f>
        <x:v>4521787400</x:v>
      </x:c>
      <x:c r="H3529" s="36" t="n">
        <x:v>0.7221</x:v>
      </x:c>
      <x:c r="I3529" s="22" t="n">
        <x:f>IF(G3529="","",IF(ISNUMBER(H3529),G3529,""))</x:f>
        <x:v>4521787400</x:v>
      </x:c>
      <x:c r="J3529" s="22" t="n">
        <x:f>IF(I3529="","",I3529*H3529)</x:f>
        <x:v>3265182681.54</x:v>
      </x:c>
      <x:c r="K3529" t="str">
        <x:f>IF(G3529="","MISSING OEWS",IF(ISNUMBER(H3529),"MATCHED","MISSING WHARTON"))</x:f>
        <x:v>MATCHED</x:v>
      </x:c>
    </x:row>
    <x:row r="3530">
      <x:c r="A3530" t="str">
        <x:v>53</x:v>
      </x:c>
      <x:c r="B3530" t="str">
        <x:v>Real Estate and Rental and Leasing</x:v>
      </x:c>
      <x:c r="C3530" t="str">
        <x:v>11-3051</x:v>
      </x:c>
      <x:c r="D3530" t="str">
        <x:v>Industrial Production Managers</x:v>
      </x:c>
      <x:c r="E3530" s="22" t="n">
        <x:v>140</x:v>
      </x:c>
      <x:c r="F3530" s="22" t="n">
        <x:v>143930</x:v>
      </x:c>
      <x:c r="G3530" s="22" t="n">
        <x:f>IF(OR(E3530="",F3530=""),"",E3530*F3530)</x:f>
        <x:v>20150200</x:v>
      </x:c>
      <x:c r="H3530" s="36" t="n">
        <x:v>0.3636</x:v>
      </x:c>
      <x:c r="I3530" s="22" t="n">
        <x:f>IF(G3530="","",IF(ISNUMBER(H3530),G3530,""))</x:f>
        <x:v>20150200</x:v>
      </x:c>
      <x:c r="J3530" s="22" t="n">
        <x:f>IF(I3530="","",I3530*H3530)</x:f>
        <x:v>7326612.72</x:v>
      </x:c>
      <x:c r="K3530" t="str">
        <x:f>IF(G3530="","MISSING OEWS",IF(ISNUMBER(H3530),"MATCHED","MISSING WHARTON"))</x:f>
        <x:v>MATCHED</x:v>
      </x:c>
    </x:row>
    <x:row r="3531">
      <x:c r="A3531" t="str">
        <x:v>53</x:v>
      </x:c>
      <x:c r="B3531" t="str">
        <x:v>Real Estate and Rental and Leasing</x:v>
      </x:c>
      <x:c r="C3531" t="str">
        <x:v>11-3061</x:v>
      </x:c>
      <x:c r="D3531" t="str">
        <x:v>Purchasing Managers</x:v>
      </x:c>
      <x:c r="E3531" s="22" t="n">
        <x:v>570</x:v>
      </x:c>
      <x:c r="F3531" s="22" t="n">
        <x:v>149600</x:v>
      </x:c>
      <x:c r="G3531" s="22" t="n">
        <x:f>IF(OR(E3531="",F3531=""),"",E3531*F3531)</x:f>
        <x:v>85272000</x:v>
      </x:c>
      <x:c r="H3531" s="36" t="n">
        <x:v>0.6944</x:v>
      </x:c>
      <x:c r="I3531" s="22" t="n">
        <x:f>IF(G3531="","",IF(ISNUMBER(H3531),G3531,""))</x:f>
        <x:v>85272000</x:v>
      </x:c>
      <x:c r="J3531" s="22" t="n">
        <x:f>IF(I3531="","",I3531*H3531)</x:f>
        <x:v>59212876.800000004</x:v>
      </x:c>
      <x:c r="K3531" t="str">
        <x:f>IF(G3531="","MISSING OEWS",IF(ISNUMBER(H3531),"MATCHED","MISSING WHARTON"))</x:f>
        <x:v>MATCHED</x:v>
      </x:c>
    </x:row>
    <x:row r="3532">
      <x:c r="A3532" t="str">
        <x:v>53</x:v>
      </x:c>
      <x:c r="B3532" t="str">
        <x:v>Real Estate and Rental and Leasing</x:v>
      </x:c>
      <x:c r="C3532" t="str">
        <x:v>11-3071</x:v>
      </x:c>
      <x:c r="D3532" t="str">
        <x:v>Transportation, Storage, and Distribution Managers</x:v>
      </x:c>
      <x:c r="E3532" s="22" t="n">
        <x:v>3810</x:v>
      </x:c>
      <x:c r="F3532" s="22" t="n">
        <x:v>91880</x:v>
      </x:c>
      <x:c r="G3532" s="22" t="n">
        <x:f>IF(OR(E3532="",F3532=""),"",E3532*F3532)</x:f>
        <x:v>350062800</x:v>
      </x:c>
      <x:c r="H3532" s="36" t="n">
        <x:v>0.5783</x:v>
      </x:c>
      <x:c r="I3532" s="22" t="n">
        <x:f>IF(G3532="","",IF(ISNUMBER(H3532),G3532,""))</x:f>
        <x:v>350062800</x:v>
      </x:c>
      <x:c r="J3532" s="22" t="n">
        <x:f>IF(I3532="","",I3532*H3532)</x:f>
        <x:v>202441317.24</x:v>
      </x:c>
      <x:c r="K3532" t="str">
        <x:f>IF(G3532="","MISSING OEWS",IF(ISNUMBER(H3532),"MATCHED","MISSING WHARTON"))</x:f>
        <x:v>MATCHED</x:v>
      </x:c>
    </x:row>
    <x:row r="3533">
      <x:c r="A3533" t="str">
        <x:v>53</x:v>
      </x:c>
      <x:c r="B3533" t="str">
        <x:v>Real Estate and Rental and Leasing</x:v>
      </x:c>
      <x:c r="C3533" t="str">
        <x:v>11-3111</x:v>
      </x:c>
      <x:c r="D3533" t="str">
        <x:v>Compensation and Benefits Managers</x:v>
      </x:c>
      <x:c r="E3533" s="22" t="n">
        <x:v>230</x:v>
      </x:c>
      <x:c r="F3533" s="22" t="n">
        <x:v>151250</x:v>
      </x:c>
      <x:c r="G3533" s="22" t="n">
        <x:f>IF(OR(E3533="",F3533=""),"",E3533*F3533)</x:f>
        <x:v>34787500</x:v>
      </x:c>
      <x:c r="H3533" s="36" t="n">
        <x:v>0.5771000000000001</x:v>
      </x:c>
      <x:c r="I3533" s="22" t="n">
        <x:f>IF(G3533="","",IF(ISNUMBER(H3533),G3533,""))</x:f>
        <x:v>34787500</x:v>
      </x:c>
      <x:c r="J3533" s="22" t="n">
        <x:f>IF(I3533="","",I3533*H3533)</x:f>
        <x:v>20075866.250000004</x:v>
      </x:c>
      <x:c r="K3533" t="str">
        <x:f>IF(G3533="","MISSING OEWS",IF(ISNUMBER(H3533),"MATCHED","MISSING WHARTON"))</x:f>
        <x:v>MATCHED</x:v>
      </x:c>
    </x:row>
    <x:row r="3534">
      <x:c r="A3534" t="str">
        <x:v>53</x:v>
      </x:c>
      <x:c r="B3534" t="str">
        <x:v>Real Estate and Rental and Leasing</x:v>
      </x:c>
      <x:c r="C3534" t="str">
        <x:v>11-3121</x:v>
      </x:c>
      <x:c r="D3534" t="str">
        <x:v>Human Resources Managers</x:v>
      </x:c>
      <x:c r="E3534" s="22" t="n">
        <x:v>2730</x:v>
      </x:c>
      <x:c r="F3534" s="22" t="n">
        <x:v>165710</x:v>
      </x:c>
      <x:c r="G3534" s="22" t="n">
        <x:f>IF(OR(E3534="",F3534=""),"",E3534*F3534)</x:f>
        <x:v>452388300</x:v>
      </x:c>
      <x:c r="H3534" s="36" t="n">
        <x:v>0.5962</x:v>
      </x:c>
      <x:c r="I3534" s="22" t="n">
        <x:f>IF(G3534="","",IF(ISNUMBER(H3534),G3534,""))</x:f>
        <x:v>452388300</x:v>
      </x:c>
      <x:c r="J3534" s="22" t="n">
        <x:f>IF(I3534="","",I3534*H3534)</x:f>
        <x:v>269713904.46</x:v>
      </x:c>
      <x:c r="K3534" t="str">
        <x:f>IF(G3534="","MISSING OEWS",IF(ISNUMBER(H3534),"MATCHED","MISSING WHARTON"))</x:f>
        <x:v>MATCHED</x:v>
      </x:c>
    </x:row>
    <x:row r="3535">
      <x:c r="A3535" t="str">
        <x:v>53</x:v>
      </x:c>
      <x:c r="B3535" t="str">
        <x:v>Real Estate and Rental and Leasing</x:v>
      </x:c>
      <x:c r="C3535" t="str">
        <x:v>11-3131</x:v>
      </x:c>
      <x:c r="D3535" t="str">
        <x:v>Training and Development Managers</x:v>
      </x:c>
      <x:c r="E3535" s="22" t="n">
        <x:v>690</x:v>
      </x:c>
      <x:c r="F3535" s="22" t="n">
        <x:v>133970</x:v>
      </x:c>
      <x:c r="G3535" s="22" t="n">
        <x:f>IF(OR(E3535="",F3535=""),"",E3535*F3535)</x:f>
        <x:v>92439300</x:v>
      </x:c>
      <x:c r="H3535" s="36" t="n">
        <x:v>0.6833</x:v>
      </x:c>
      <x:c r="I3535" s="22" t="n">
        <x:f>IF(G3535="","",IF(ISNUMBER(H3535),G3535,""))</x:f>
        <x:v>92439300</x:v>
      </x:c>
      <x:c r="J3535" s="22" t="n">
        <x:f>IF(I3535="","",I3535*H3535)</x:f>
        <x:v>63163773.690000005</x:v>
      </x:c>
      <x:c r="K3535" t="str">
        <x:f>IF(G3535="","MISSING OEWS",IF(ISNUMBER(H3535),"MATCHED","MISSING WHARTON"))</x:f>
        <x:v>MATCHED</x:v>
      </x:c>
    </x:row>
    <x:row r="3536">
      <x:c r="A3536" t="str">
        <x:v>53</x:v>
      </x:c>
      <x:c r="B3536" t="str">
        <x:v>Real Estate and Rental and Leasing</x:v>
      </x:c>
      <x:c r="C3536" t="str">
        <x:v>11-9021</x:v>
      </x:c>
      <x:c r="D3536" t="str">
        <x:v>Construction Managers</x:v>
      </x:c>
      <x:c r="E3536" s="22" t="n">
        <x:v>9100</x:v>
      </x:c>
      <x:c r="F3536" s="22" t="n">
        <x:v>155730</x:v>
      </x:c>
      <x:c r="G3536" s="22" t="n">
        <x:f>IF(OR(E3536="",F3536=""),"",E3536*F3536)</x:f>
        <x:v>1417143000</x:v>
      </x:c>
      <x:c r="H3536" s="36" t="n">
        <x:v>0.374</x:v>
      </x:c>
      <x:c r="I3536" s="22" t="n">
        <x:f>IF(G3536="","",IF(ISNUMBER(H3536),G3536,""))</x:f>
        <x:v>1417143000</x:v>
      </x:c>
      <x:c r="J3536" s="22" t="n">
        <x:f>IF(I3536="","",I3536*H3536)</x:f>
        <x:v>530011482</x:v>
      </x:c>
      <x:c r="K3536" t="str">
        <x:f>IF(G3536="","MISSING OEWS",IF(ISNUMBER(H3536),"MATCHED","MISSING WHARTON"))</x:f>
        <x:v>MATCHED</x:v>
      </x:c>
    </x:row>
    <x:row r="3537">
      <x:c r="A3537" t="str">
        <x:v>53</x:v>
      </x:c>
      <x:c r="B3537" t="str">
        <x:v>Real Estate and Rental and Leasing</x:v>
      </x:c>
      <x:c r="C3537" t="str">
        <x:v>11-9041</x:v>
      </x:c>
      <x:c r="D3537" t="str">
        <x:v>Architectural and Engineering Managers</x:v>
      </x:c>
      <x:c r="E3537" s="22" t="n">
        <x:v>680</x:v>
      </x:c>
      <x:c r="F3537" s="22" t="n">
        <x:v>181180</x:v>
      </x:c>
      <x:c r="G3537" s="22" t="n">
        <x:f>IF(OR(E3537="",F3537=""),"",E3537*F3537)</x:f>
        <x:v>123202400</x:v>
      </x:c>
      <x:c r="H3537" s="36" t="n">
        <x:v>0.263</x:v>
      </x:c>
      <x:c r="I3537" s="22" t="n">
        <x:f>IF(G3537="","",IF(ISNUMBER(H3537),G3537,""))</x:f>
        <x:v>123202400</x:v>
      </x:c>
      <x:c r="J3537" s="22" t="n">
        <x:f>IF(I3537="","",I3537*H3537)</x:f>
        <x:v>32402231.200000003</x:v>
      </x:c>
      <x:c r="K3537" t="str">
        <x:f>IF(G3537="","MISSING OEWS",IF(ISNUMBER(H3537),"MATCHED","MISSING WHARTON"))</x:f>
        <x:v>MATCHED</x:v>
      </x:c>
    </x:row>
    <x:row r="3538">
      <x:c r="A3538" t="str">
        <x:v>53</x:v>
      </x:c>
      <x:c r="B3538" t="str">
        <x:v>Real Estate and Rental and Leasing</x:v>
      </x:c>
      <x:c r="C3538" t="str">
        <x:v>11-9051</x:v>
      </x:c>
      <x:c r="D3538" t="str">
        <x:v>Food Service Managers</x:v>
      </x:c>
      <x:c r="E3538" s="22" t="n">
        <x:v>620</x:v>
      </x:c>
      <x:c r="F3538" s="22" t="n">
        <x:v>96940</x:v>
      </x:c>
      <x:c r="G3538" s="22" t="n">
        <x:f>IF(OR(E3538="",F3538=""),"",E3538*F3538)</x:f>
        <x:v>60102800</x:v>
      </x:c>
      <x:c r="H3538" s="36" t="n">
        <x:v>0.3821</x:v>
      </x:c>
      <x:c r="I3538" s="22" t="n">
        <x:f>IF(G3538="","",IF(ISNUMBER(H3538),G3538,""))</x:f>
        <x:v>60102800</x:v>
      </x:c>
      <x:c r="J3538" s="22" t="n">
        <x:f>IF(I3538="","",I3538*H3538)</x:f>
        <x:v>22965279.88</x:v>
      </x:c>
      <x:c r="K3538" t="str">
        <x:f>IF(G3538="","MISSING OEWS",IF(ISNUMBER(H3538),"MATCHED","MISSING WHARTON"))</x:f>
        <x:v>MATCHED</x:v>
      </x:c>
    </x:row>
    <x:row r="3539">
      <x:c r="A3539" t="str">
        <x:v>53</x:v>
      </x:c>
      <x:c r="B3539" t="str">
        <x:v>Real Estate and Rental and Leasing</x:v>
      </x:c>
      <x:c r="C3539" t="str">
        <x:v>11-9072</x:v>
      </x:c>
      <x:c r="D3539" t="str">
        <x:v>Entertainment and Recreation Managers, Except Gambling</x:v>
      </x:c>
      <x:c r="E3539" s="22" t="n">
        <x:v>260</x:v>
      </x:c>
      <x:c r="F3539" s="22" t="n">
        <x:v>83750</x:v>
      </x:c>
      <x:c r="G3539" s="22" t="n">
        <x:f>IF(OR(E3539="",F3539=""),"",E3539*F3539)</x:f>
        <x:v>21775000</x:v>
      </x:c>
      <x:c r="H3539" s="36" t="n">
        <x:v>0.3176</x:v>
      </x:c>
      <x:c r="I3539" s="22" t="n">
        <x:f>IF(G3539="","",IF(ISNUMBER(H3539),G3539,""))</x:f>
        <x:v>21775000</x:v>
      </x:c>
      <x:c r="J3539" s="22" t="n">
        <x:f>IF(I3539="","",I3539*H3539)</x:f>
        <x:v>6915740</x:v>
      </x:c>
      <x:c r="K3539" t="str">
        <x:f>IF(G3539="","MISSING OEWS",IF(ISNUMBER(H3539),"MATCHED","MISSING WHARTON"))</x:f>
        <x:v>MATCHED</x:v>
      </x:c>
    </x:row>
    <x:row r="3540">
      <x:c r="A3540" t="str">
        <x:v>53</x:v>
      </x:c>
      <x:c r="B3540" t="str">
        <x:v>Real Estate and Rental and Leasing</x:v>
      </x:c>
      <x:c r="C3540" t="str">
        <x:v>11-9081</x:v>
      </x:c>
      <x:c r="D3540" t="str">
        <x:v>Lodging Managers</x:v>
      </x:c>
      <x:c r="E3540" s="22"/>
      <x:c r="F3540" s="22" t="n">
        <x:v>75460</x:v>
      </x:c>
      <x:c r="G3540" s="22" t="str">
        <x:f>IF(OR(E3540="",F3540=""),"",E3540*F3540)</x:f>
      </x:c>
      <x:c r="H3540" s="36" t="n">
        <x:v>0.4729</x:v>
      </x:c>
      <x:c r="I3540" s="22" t="str">
        <x:f>IF(G3540="","",IF(ISNUMBER(H3540),G3540,""))</x:f>
      </x:c>
      <x:c r="J3540" s="22" t="str">
        <x:f>IF(I3540="","",I3540*H3540)</x:f>
      </x:c>
      <x:c r="K3540" t="str">
        <x:f>IF(G3540="","MISSING OEWS",IF(ISNUMBER(H3540),"MATCHED","MISSING WHARTON"))</x:f>
        <x:v>MISSING OEWS</x:v>
      </x:c>
    </x:row>
    <x:row r="3541">
      <x:c r="A3541" t="str">
        <x:v>53</x:v>
      </x:c>
      <x:c r="B3541" t="str">
        <x:v>Real Estate and Rental and Leasing</x:v>
      </x:c>
      <x:c r="C3541" t="str">
        <x:v>11-9111</x:v>
      </x:c>
      <x:c r="D3541" t="str">
        <x:v>Medical and Health Services Managers</x:v>
      </x:c>
      <x:c r="E3541" s="22" t="n">
        <x:v>160</x:v>
      </x:c>
      <x:c r="F3541" s="22" t="n">
        <x:v>121920</x:v>
      </x:c>
      <x:c r="G3541" s="22" t="n">
        <x:f>IF(OR(E3541="",F3541=""),"",E3541*F3541)</x:f>
        <x:v>19507200</x:v>
      </x:c>
      <x:c r="H3541" s="36" t="n">
        <x:v>0.44170000000000004</x:v>
      </x:c>
      <x:c r="I3541" s="22" t="n">
        <x:f>IF(G3541="","",IF(ISNUMBER(H3541),G3541,""))</x:f>
        <x:v>19507200</x:v>
      </x:c>
      <x:c r="J3541" s="22" t="n">
        <x:f>IF(I3541="","",I3541*H3541)</x:f>
        <x:v>8616330.24</x:v>
      </x:c>
      <x:c r="K3541" t="str">
        <x:f>IF(G3541="","MISSING OEWS",IF(ISNUMBER(H3541),"MATCHED","MISSING WHARTON"))</x:f>
        <x:v>MATCHED</x:v>
      </x:c>
    </x:row>
    <x:row r="3542">
      <x:c r="A3542" t="str">
        <x:v>53</x:v>
      </x:c>
      <x:c r="B3542" t="str">
        <x:v>Real Estate and Rental and Leasing</x:v>
      </x:c>
      <x:c r="C3542" t="str">
        <x:v>11-9141</x:v>
      </x:c>
      <x:c r="D3542" t="str">
        <x:v>Property, Real Estate, and Community Association Managers</x:v>
      </x:c>
      <x:c r="E3542" s="22" t="n">
        <x:v>253210</x:v>
      </x:c>
      <x:c r="F3542" s="22" t="n">
        <x:v>78350</x:v>
      </x:c>
      <x:c r="G3542" s="22" t="n">
        <x:f>IF(OR(E3542="",F3542=""),"",E3542*F3542)</x:f>
        <x:v>19839003500</x:v>
      </x:c>
      <x:c r="H3542" s="36" t="n">
        <x:v>0.3833</x:v>
      </x:c>
      <x:c r="I3542" s="22" t="n">
        <x:f>IF(G3542="","",IF(ISNUMBER(H3542),G3542,""))</x:f>
        <x:v>19839003500</x:v>
      </x:c>
      <x:c r="J3542" s="22" t="n">
        <x:f>IF(I3542="","",I3542*H3542)</x:f>
        <x:v>7604290041.549999</x:v>
      </x:c>
      <x:c r="K3542" t="str">
        <x:f>IF(G3542="","MISSING OEWS",IF(ISNUMBER(H3542),"MATCHED","MISSING WHARTON"))</x:f>
        <x:v>MATCHED</x:v>
      </x:c>
    </x:row>
    <x:row r="3543">
      <x:c r="A3543" t="str">
        <x:v>53</x:v>
      </x:c>
      <x:c r="B3543" t="str">
        <x:v>Real Estate and Rental and Leasing</x:v>
      </x:c>
      <x:c r="C3543" t="str">
        <x:v>11-9151</x:v>
      </x:c>
      <x:c r="D3543" t="str">
        <x:v>Social and Community Service Managers</x:v>
      </x:c>
      <x:c r="E3543" s="22" t="n">
        <x:v>1260</x:v>
      </x:c>
      <x:c r="F3543" s="22" t="n">
        <x:v>76070</x:v>
      </x:c>
      <x:c r="G3543" s="22" t="n">
        <x:f>IF(OR(E3543="",F3543=""),"",E3543*F3543)</x:f>
        <x:v>95848200</x:v>
      </x:c>
      <x:c r="H3543" s="36" t="n">
        <x:v>0.36560000000000004</x:v>
      </x:c>
      <x:c r="I3543" s="22" t="n">
        <x:f>IF(G3543="","",IF(ISNUMBER(H3543),G3543,""))</x:f>
        <x:v>95848200</x:v>
      </x:c>
      <x:c r="J3543" s="22" t="n">
        <x:f>IF(I3543="","",I3543*H3543)</x:f>
        <x:v>35042101.92</x:v>
      </x:c>
      <x:c r="K3543" t="str">
        <x:f>IF(G3543="","MISSING OEWS",IF(ISNUMBER(H3543),"MATCHED","MISSING WHARTON"))</x:f>
        <x:v>MATCHED</x:v>
      </x:c>
    </x:row>
    <x:row r="3544">
      <x:c r="A3544" t="str">
        <x:v>53</x:v>
      </x:c>
      <x:c r="B3544" t="str">
        <x:v>Real Estate and Rental and Leasing</x:v>
      </x:c>
      <x:c r="C3544" t="str">
        <x:v>11-9179</x:v>
      </x:c>
      <x:c r="D3544" t="str">
        <x:v>Personal Service Managers, All Other</x:v>
      </x:c>
      <x:c r="E3544" s="22" t="n">
        <x:v>40</x:v>
      </x:c>
      <x:c r="F3544" s="22" t="n">
        <x:v>74810</x:v>
      </x:c>
      <x:c r="G3544" s="22" t="n">
        <x:f>IF(OR(E3544="",F3544=""),"",E3544*F3544)</x:f>
        <x:v>2992400</x:v>
      </x:c>
      <x:c r="H3544" s="36" t="n">
        <x:v>0.4143</x:v>
      </x:c>
      <x:c r="I3544" s="22" t="n">
        <x:f>IF(G3544="","",IF(ISNUMBER(H3544),G3544,""))</x:f>
        <x:v>2992400</x:v>
      </x:c>
      <x:c r="J3544" s="22" t="n">
        <x:f>IF(I3544="","",I3544*H3544)</x:f>
        <x:v>1239751.32</x:v>
      </x:c>
      <x:c r="K3544" t="str">
        <x:f>IF(G3544="","MISSING OEWS",IF(ISNUMBER(H3544),"MATCHED","MISSING WHARTON"))</x:f>
        <x:v>MATCHED</x:v>
      </x:c>
    </x:row>
    <x:row r="3545">
      <x:c r="A3545" t="str">
        <x:v>53</x:v>
      </x:c>
      <x:c r="B3545" t="str">
        <x:v>Real Estate and Rental and Leasing</x:v>
      </x:c>
      <x:c r="C3545" t="str">
        <x:v>11-9199</x:v>
      </x:c>
      <x:c r="D3545" t="str">
        <x:v>Managers, All Other</x:v>
      </x:c>
      <x:c r="E3545" s="22" t="n">
        <x:v>9440</x:v>
      </x:c>
      <x:c r="F3545" s="22" t="n">
        <x:v>133730</x:v>
      </x:c>
      <x:c r="G3545" s="22" t="n">
        <x:f>IF(OR(E3545="",F3545=""),"",E3545*F3545)</x:f>
        <x:v>1262411200</x:v>
      </x:c>
      <x:c r="H3545" s="36" t="n">
        <x:v>0.48960000000000004</x:v>
      </x:c>
      <x:c r="I3545" s="22" t="n">
        <x:f>IF(G3545="","",IF(ISNUMBER(H3545),G3545,""))</x:f>
        <x:v>1262411200</x:v>
      </x:c>
      <x:c r="J3545" s="22" t="n">
        <x:f>IF(I3545="","",I3545*H3545)</x:f>
        <x:v>618076523.5200001</x:v>
      </x:c>
      <x:c r="K3545" t="str">
        <x:f>IF(G3545="","MISSING OEWS",IF(ISNUMBER(H3545),"MATCHED","MISSING WHARTON"))</x:f>
        <x:v>MATCHED</x:v>
      </x:c>
    </x:row>
    <x:row r="3546">
      <x:c r="A3546" t="str">
        <x:v>53</x:v>
      </x:c>
      <x:c r="B3546" t="str">
        <x:v>Real Estate and Rental and Leasing</x:v>
      </x:c>
      <x:c r="C3546" t="str">
        <x:v>13-1020</x:v>
      </x:c>
      <x:c r="D3546" t="str">
        <x:v>Buyers and Purchasing Agents</x:v>
      </x:c>
      <x:c r="E3546" s="22"/>
      <x:c r="F3546" s="22" t="n">
        <x:v>75390</x:v>
      </x:c>
      <x:c r="G3546" s="22" t="str">
        <x:f>IF(OR(E3546="",F3546=""),"",E3546*F3546)</x:f>
      </x:c>
      <x:c r="H3546" s="36" t="n">
        <x:v>0.5876</x:v>
      </x:c>
      <x:c r="I3546" s="22" t="str">
        <x:f>IF(G3546="","",IF(ISNUMBER(H3546),G3546,""))</x:f>
      </x:c>
      <x:c r="J3546" s="22" t="str">
        <x:f>IF(I3546="","",I3546*H3546)</x:f>
      </x:c>
      <x:c r="K3546" t="str">
        <x:f>IF(G3546="","MISSING OEWS",IF(ISNUMBER(H3546),"MATCHED","MISSING WHARTON"))</x:f>
        <x:v>MISSING OEWS</x:v>
      </x:c>
    </x:row>
    <x:row r="3547">
      <x:c r="A3547" t="str">
        <x:v>53</x:v>
      </x:c>
      <x:c r="B3547" t="str">
        <x:v>Real Estate and Rental and Leasing</x:v>
      </x:c>
      <x:c r="C3547" t="str">
        <x:v>13-1031</x:v>
      </x:c>
      <x:c r="D3547" t="str">
        <x:v>Claims Adjusters, Examiners, and Investigators</x:v>
      </x:c>
      <x:c r="E3547" s="22" t="n">
        <x:v>230</x:v>
      </x:c>
      <x:c r="F3547" s="22" t="n">
        <x:v>60720</x:v>
      </x:c>
      <x:c r="G3547" s="22" t="n">
        <x:f>IF(OR(E3547="",F3547=""),"",E3547*F3547)</x:f>
        <x:v>13965600</x:v>
      </x:c>
      <x:c r="H3547" s="36" t="n">
        <x:v>0.6983</x:v>
      </x:c>
      <x:c r="I3547" s="22" t="n">
        <x:f>IF(G3547="","",IF(ISNUMBER(H3547),G3547,""))</x:f>
        <x:v>13965600</x:v>
      </x:c>
      <x:c r="J3547" s="22" t="n">
        <x:f>IF(I3547="","",I3547*H3547)</x:f>
        <x:v>9752178.48</x:v>
      </x:c>
      <x:c r="K3547" t="str">
        <x:f>IF(G3547="","MISSING OEWS",IF(ISNUMBER(H3547),"MATCHED","MISSING WHARTON"))</x:f>
        <x:v>MATCHED</x:v>
      </x:c>
    </x:row>
    <x:row r="3548">
      <x:c r="A3548" t="str">
        <x:v>53</x:v>
      </x:c>
      <x:c r="B3548" t="str">
        <x:v>Real Estate and Rental and Leasing</x:v>
      </x:c>
      <x:c r="C3548" t="str">
        <x:v>13-1041</x:v>
      </x:c>
      <x:c r="D3548" t="str">
        <x:v>Compliance Officers</x:v>
      </x:c>
      <x:c r="E3548" s="22" t="n">
        <x:v>6840</x:v>
      </x:c>
      <x:c r="F3548" s="22" t="n">
        <x:v>71770</x:v>
      </x:c>
      <x:c r="G3548" s="22" t="n">
        <x:f>IF(OR(E3548="",F3548=""),"",E3548*F3548)</x:f>
        <x:v>490906800</x:v>
      </x:c>
      <x:c r="H3548" s="36" t="n">
        <x:v>0.4611</x:v>
      </x:c>
      <x:c r="I3548" s="22" t="n">
        <x:f>IF(G3548="","",IF(ISNUMBER(H3548),G3548,""))</x:f>
        <x:v>490906800</x:v>
      </x:c>
      <x:c r="J3548" s="22" t="n">
        <x:f>IF(I3548="","",I3548*H3548)</x:f>
        <x:v>226357125.48000002</x:v>
      </x:c>
      <x:c r="K3548" t="str">
        <x:f>IF(G3548="","MISSING OEWS",IF(ISNUMBER(H3548),"MATCHED","MISSING WHARTON"))</x:f>
        <x:v>MATCHED</x:v>
      </x:c>
    </x:row>
    <x:row r="3549">
      <x:c r="A3549" t="str">
        <x:v>53</x:v>
      </x:c>
      <x:c r="B3549" t="str">
        <x:v>Real Estate and Rental and Leasing</x:v>
      </x:c>
      <x:c r="C3549" t="str">
        <x:v>13-1051</x:v>
      </x:c>
      <x:c r="D3549" t="str">
        <x:v>Cost Estimators</x:v>
      </x:c>
      <x:c r="E3549" s="22" t="n">
        <x:v>870</x:v>
      </x:c>
      <x:c r="F3549" s="22" t="n">
        <x:v>87860</x:v>
      </x:c>
      <x:c r="G3549" s="22" t="n">
        <x:f>IF(OR(E3549="",F3549=""),"",E3549*F3549)</x:f>
        <x:v>76438200</x:v>
      </x:c>
      <x:c r="H3549" s="36" t="n">
        <x:v>0.6393</x:v>
      </x:c>
      <x:c r="I3549" s="22" t="n">
        <x:f>IF(G3549="","",IF(ISNUMBER(H3549),G3549,""))</x:f>
        <x:v>76438200</x:v>
      </x:c>
      <x:c r="J3549" s="22" t="n">
        <x:f>IF(I3549="","",I3549*H3549)</x:f>
        <x:v>48866941.26</x:v>
      </x:c>
      <x:c r="K3549" t="str">
        <x:f>IF(G3549="","MISSING OEWS",IF(ISNUMBER(H3549),"MATCHED","MISSING WHARTON"))</x:f>
        <x:v>MATCHED</x:v>
      </x:c>
    </x:row>
    <x:row r="3550">
      <x:c r="A3550" t="str">
        <x:v>53</x:v>
      </x:c>
      <x:c r="B3550" t="str">
        <x:v>Real Estate and Rental and Leasing</x:v>
      </x:c>
      <x:c r="C3550" t="str">
        <x:v>13-1071</x:v>
      </x:c>
      <x:c r="D3550" t="str">
        <x:v>Human Resources Specialists</x:v>
      </x:c>
      <x:c r="E3550" s="22" t="n">
        <x:v>12700</x:v>
      </x:c>
      <x:c r="F3550" s="22" t="n">
        <x:v>75310</x:v>
      </x:c>
      <x:c r="G3550" s="22" t="n">
        <x:f>IF(OR(E3550="",F3550=""),"",E3550*F3550)</x:f>
        <x:v>956437000</x:v>
      </x:c>
      <x:c r="H3550" s="36" t="n">
        <x:v>0.7807999999999999</x:v>
      </x:c>
      <x:c r="I3550" s="22" t="n">
        <x:f>IF(G3550="","",IF(ISNUMBER(H3550),G3550,""))</x:f>
        <x:v>956437000</x:v>
      </x:c>
      <x:c r="J3550" s="22" t="n">
        <x:f>IF(I3550="","",I3550*H3550)</x:f>
        <x:v>746786009.5999999</x:v>
      </x:c>
      <x:c r="K3550" t="str">
        <x:f>IF(G3550="","MISSING OEWS",IF(ISNUMBER(H3550),"MATCHED","MISSING WHARTON"))</x:f>
        <x:v>MATCHED</x:v>
      </x:c>
    </x:row>
    <x:row r="3551">
      <x:c r="A3551" t="str">
        <x:v>53</x:v>
      </x:c>
      <x:c r="B3551" t="str">
        <x:v>Real Estate and Rental and Leasing</x:v>
      </x:c>
      <x:c r="C3551" t="str">
        <x:v>13-1075</x:v>
      </x:c>
      <x:c r="D3551" t="str">
        <x:v>Labor Relations Specialists</x:v>
      </x:c>
      <x:c r="E3551" s="22" t="n">
        <x:v>70</x:v>
      </x:c>
      <x:c r="F3551" s="22" t="n">
        <x:v>92030</x:v>
      </x:c>
      <x:c r="G3551" s="22" t="n">
        <x:f>IF(OR(E3551="",F3551=""),"",E3551*F3551)</x:f>
        <x:v>6442100</x:v>
      </x:c>
      <x:c r="H3551" s="36" t="n">
        <x:v>0.5536</x:v>
      </x:c>
      <x:c r="I3551" s="22" t="n">
        <x:f>IF(G3551="","",IF(ISNUMBER(H3551),G3551,""))</x:f>
        <x:v>6442100</x:v>
      </x:c>
      <x:c r="J3551" s="22" t="n">
        <x:f>IF(I3551="","",I3551*H3551)</x:f>
        <x:v>3566346.56</x:v>
      </x:c>
      <x:c r="K3551" t="str">
        <x:f>IF(G3551="","MISSING OEWS",IF(ISNUMBER(H3551),"MATCHED","MISSING WHARTON"))</x:f>
        <x:v>MATCHED</x:v>
      </x:c>
    </x:row>
    <x:row r="3552">
      <x:c r="A3552" t="str">
        <x:v>53</x:v>
      </x:c>
      <x:c r="B3552" t="str">
        <x:v>Real Estate and Rental and Leasing</x:v>
      </x:c>
      <x:c r="C3552" t="str">
        <x:v>13-1081</x:v>
      </x:c>
      <x:c r="D3552" t="str">
        <x:v>Logisticians</x:v>
      </x:c>
      <x:c r="E3552" s="22" t="n">
        <x:v>1750</x:v>
      </x:c>
      <x:c r="F3552" s="22" t="n">
        <x:v>75100</x:v>
      </x:c>
      <x:c r="G3552" s="22" t="n">
        <x:f>IF(OR(E3552="",F3552=""),"",E3552*F3552)</x:f>
        <x:v>131425000</x:v>
      </x:c>
      <x:c r="H3552" s="36" t="n">
        <x:v>0.6943</x:v>
      </x:c>
      <x:c r="I3552" s="22" t="n">
        <x:f>IF(G3552="","",IF(ISNUMBER(H3552),G3552,""))</x:f>
        <x:v>131425000</x:v>
      </x:c>
      <x:c r="J3552" s="22" t="n">
        <x:f>IF(I3552="","",I3552*H3552)</x:f>
        <x:v>91248377.5</x:v>
      </x:c>
      <x:c r="K3552" t="str">
        <x:f>IF(G3552="","MISSING OEWS",IF(ISNUMBER(H3552),"MATCHED","MISSING WHARTON"))</x:f>
        <x:v>MATCHED</x:v>
      </x:c>
    </x:row>
    <x:row r="3553">
      <x:c r="A3553" t="str">
        <x:v>53</x:v>
      </x:c>
      <x:c r="B3553" t="str">
        <x:v>Real Estate and Rental and Leasing</x:v>
      </x:c>
      <x:c r="C3553" t="str">
        <x:v>13-1082</x:v>
      </x:c>
      <x:c r="D3553" t="str">
        <x:v>Project Management Specialists</x:v>
      </x:c>
      <x:c r="E3553" s="22" t="n">
        <x:v>17850</x:v>
      </x:c>
      <x:c r="F3553" s="22" t="n">
        <x:v>106420</x:v>
      </x:c>
      <x:c r="G3553" s="22" t="n">
        <x:f>IF(OR(E3553="",F3553=""),"",E3553*F3553)</x:f>
        <x:v>1899597000</x:v>
      </x:c>
      <x:c r="H3553" s="36" t="n">
        <x:v>0.6375</x:v>
      </x:c>
      <x:c r="I3553" s="22" t="n">
        <x:f>IF(G3553="","",IF(ISNUMBER(H3553),G3553,""))</x:f>
        <x:v>1899597000</x:v>
      </x:c>
      <x:c r="J3553" s="22" t="n">
        <x:f>IF(I3553="","",I3553*H3553)</x:f>
        <x:v>1210993087.5</x:v>
      </x:c>
      <x:c r="K3553" t="str">
        <x:f>IF(G3553="","MISSING OEWS",IF(ISNUMBER(H3553),"MATCHED","MISSING WHARTON"))</x:f>
        <x:v>MATCHED</x:v>
      </x:c>
    </x:row>
    <x:row r="3554">
      <x:c r="A3554" t="str">
        <x:v>53</x:v>
      </x:c>
      <x:c r="B3554" t="str">
        <x:v>Real Estate and Rental and Leasing</x:v>
      </x:c>
      <x:c r="C3554" t="str">
        <x:v>13-1111</x:v>
      </x:c>
      <x:c r="D3554" t="str">
        <x:v>Management Analysts</x:v>
      </x:c>
      <x:c r="E3554" s="22" t="n">
        <x:v>3360</x:v>
      </x:c>
      <x:c r="F3554" s="22" t="n">
        <x:v>89470</x:v>
      </x:c>
      <x:c r="G3554" s="22" t="n">
        <x:f>IF(OR(E3554="",F3554=""),"",E3554*F3554)</x:f>
        <x:v>300619200</x:v>
      </x:c>
      <x:c r="H3554" s="36" t="n">
        <x:v>0.5772999999999999</x:v>
      </x:c>
      <x:c r="I3554" s="22" t="n">
        <x:f>IF(G3554="","",IF(ISNUMBER(H3554),G3554,""))</x:f>
        <x:v>300619200</x:v>
      </x:c>
      <x:c r="J3554" s="22" t="n">
        <x:f>IF(I3554="","",I3554*H3554)</x:f>
        <x:v>173547464.15999997</x:v>
      </x:c>
      <x:c r="K3554" t="str">
        <x:f>IF(G3554="","MISSING OEWS",IF(ISNUMBER(H3554),"MATCHED","MISSING WHARTON"))</x:f>
        <x:v>MATCHED</x:v>
      </x:c>
    </x:row>
    <x:row r="3555">
      <x:c r="A3555" t="str">
        <x:v>53</x:v>
      </x:c>
      <x:c r="B3555" t="str">
        <x:v>Real Estate and Rental and Leasing</x:v>
      </x:c>
      <x:c r="C3555" t="str">
        <x:v>13-1121</x:v>
      </x:c>
      <x:c r="D3555" t="str">
        <x:v>Meeting, Convention, and Event Planners</x:v>
      </x:c>
      <x:c r="E3555" s="22" t="n">
        <x:v>4980</x:v>
      </x:c>
      <x:c r="F3555" s="22" t="n">
        <x:v>60310</x:v>
      </x:c>
      <x:c r="G3555" s="22" t="n">
        <x:f>IF(OR(E3555="",F3555=""),"",E3555*F3555)</x:f>
        <x:v>300343800</x:v>
      </x:c>
      <x:c r="H3555" s="36" t="n">
        <x:v>0.4476</x:v>
      </x:c>
      <x:c r="I3555" s="22" t="n">
        <x:f>IF(G3555="","",IF(ISNUMBER(H3555),G3555,""))</x:f>
        <x:v>300343800</x:v>
      </x:c>
      <x:c r="J3555" s="22" t="n">
        <x:f>IF(I3555="","",I3555*H3555)</x:f>
        <x:v>134433884.88</x:v>
      </x:c>
      <x:c r="K3555" t="str">
        <x:f>IF(G3555="","MISSING OEWS",IF(ISNUMBER(H3555),"MATCHED","MISSING WHARTON"))</x:f>
        <x:v>MATCHED</x:v>
      </x:c>
    </x:row>
    <x:row r="3556">
      <x:c r="A3556" t="str">
        <x:v>53</x:v>
      </x:c>
      <x:c r="B3556" t="str">
        <x:v>Real Estate and Rental and Leasing</x:v>
      </x:c>
      <x:c r="C3556" t="str">
        <x:v>13-1131</x:v>
      </x:c>
      <x:c r="D3556" t="str">
        <x:v>Fundraisers</x:v>
      </x:c>
      <x:c r="E3556" s="22" t="n">
        <x:v>530</x:v>
      </x:c>
      <x:c r="F3556" s="22" t="n">
        <x:v>94300</x:v>
      </x:c>
      <x:c r="G3556" s="22" t="n">
        <x:f>IF(OR(E3556="",F3556=""),"",E3556*F3556)</x:f>
        <x:v>49979000</x:v>
      </x:c>
      <x:c r="H3556" s="36" t="n">
        <x:v>0.5571</x:v>
      </x:c>
      <x:c r="I3556" s="22" t="n">
        <x:f>IF(G3556="","",IF(ISNUMBER(H3556),G3556,""))</x:f>
        <x:v>49979000</x:v>
      </x:c>
      <x:c r="J3556" s="22" t="n">
        <x:f>IF(I3556="","",I3556*H3556)</x:f>
        <x:v>27843300.900000002</x:v>
      </x:c>
      <x:c r="K3556" t="str">
        <x:f>IF(G3556="","MISSING OEWS",IF(ISNUMBER(H3556),"MATCHED","MISSING WHARTON"))</x:f>
        <x:v>MATCHED</x:v>
      </x:c>
    </x:row>
    <x:row r="3557">
      <x:c r="A3557" t="str">
        <x:v>53</x:v>
      </x:c>
      <x:c r="B3557" t="str">
        <x:v>Real Estate and Rental and Leasing</x:v>
      </x:c>
      <x:c r="C3557" t="str">
        <x:v>13-1141</x:v>
      </x:c>
      <x:c r="D3557" t="str">
        <x:v>Compensation, Benefits, and Job Analysis Specialists</x:v>
      </x:c>
      <x:c r="E3557" s="22" t="n">
        <x:v>800</x:v>
      </x:c>
      <x:c r="F3557" s="22" t="n">
        <x:v>84410</x:v>
      </x:c>
      <x:c r="G3557" s="22" t="n">
        <x:f>IF(OR(E3557="",F3557=""),"",E3557*F3557)</x:f>
        <x:v>67528000</x:v>
      </x:c>
      <x:c r="H3557" s="36" t="n">
        <x:v>0.6167</x:v>
      </x:c>
      <x:c r="I3557" s="22" t="n">
        <x:f>IF(G3557="","",IF(ISNUMBER(H3557),G3557,""))</x:f>
        <x:v>67528000</x:v>
      </x:c>
      <x:c r="J3557" s="22" t="n">
        <x:f>IF(I3557="","",I3557*H3557)</x:f>
        <x:v>41644517.6</x:v>
      </x:c>
      <x:c r="K3557" t="str">
        <x:f>IF(G3557="","MISSING OEWS",IF(ISNUMBER(H3557),"MATCHED","MISSING WHARTON"))</x:f>
        <x:v>MATCHED</x:v>
      </x:c>
    </x:row>
    <x:row r="3558">
      <x:c r="A3558" t="str">
        <x:v>53</x:v>
      </x:c>
      <x:c r="B3558" t="str">
        <x:v>Real Estate and Rental and Leasing</x:v>
      </x:c>
      <x:c r="C3558" t="str">
        <x:v>13-1151</x:v>
      </x:c>
      <x:c r="D3558" t="str">
        <x:v>Training and Development Specialists</x:v>
      </x:c>
      <x:c r="E3558" s="22" t="n">
        <x:v>4630</x:v>
      </x:c>
      <x:c r="F3558" s="22" t="n">
        <x:v>74100</x:v>
      </x:c>
      <x:c r="G3558" s="22" t="n">
        <x:f>IF(OR(E3558="",F3558=""),"",E3558*F3558)</x:f>
        <x:v>343083000</x:v>
      </x:c>
      <x:c r="H3558" s="36" t="n">
        <x:v>0.565</x:v>
      </x:c>
      <x:c r="I3558" s="22" t="n">
        <x:f>IF(G3558="","",IF(ISNUMBER(H3558),G3558,""))</x:f>
        <x:v>343083000</x:v>
      </x:c>
      <x:c r="J3558" s="22" t="n">
        <x:f>IF(I3558="","",I3558*H3558)</x:f>
        <x:v>193841894.99999997</x:v>
      </x:c>
      <x:c r="K3558" t="str">
        <x:f>IF(G3558="","MISSING OEWS",IF(ISNUMBER(H3558),"MATCHED","MISSING WHARTON"))</x:f>
        <x:v>MATCHED</x:v>
      </x:c>
    </x:row>
    <x:row r="3559">
      <x:c r="A3559" t="str">
        <x:v>53</x:v>
      </x:c>
      <x:c r="B3559" t="str">
        <x:v>Real Estate and Rental and Leasing</x:v>
      </x:c>
      <x:c r="C3559" t="str">
        <x:v>13-1161</x:v>
      </x:c>
      <x:c r="D3559" t="str">
        <x:v>Market Research Analysts and Marketing Specialists</x:v>
      </x:c>
      <x:c r="E3559" s="22" t="n">
        <x:v>21520</x:v>
      </x:c>
      <x:c r="F3559" s="22" t="n">
        <x:v>69600</x:v>
      </x:c>
      <x:c r="G3559" s="22" t="n">
        <x:f>IF(OR(E3559="",F3559=""),"",E3559*F3559)</x:f>
        <x:v>1497792000</x:v>
      </x:c>
      <x:c r="H3559" s="36" t="n">
        <x:v>0.7792</x:v>
      </x:c>
      <x:c r="I3559" s="22" t="n">
        <x:f>IF(G3559="","",IF(ISNUMBER(H3559),G3559,""))</x:f>
        <x:v>1497792000</x:v>
      </x:c>
      <x:c r="J3559" s="22" t="n">
        <x:f>IF(I3559="","",I3559*H3559)</x:f>
        <x:v>1167079526.4</x:v>
      </x:c>
      <x:c r="K3559" t="str">
        <x:f>IF(G3559="","MISSING OEWS",IF(ISNUMBER(H3559),"MATCHED","MISSING WHARTON"))</x:f>
        <x:v>MATCHED</x:v>
      </x:c>
    </x:row>
    <x:row r="3560">
      <x:c r="A3560" t="str">
        <x:v>53</x:v>
      </x:c>
      <x:c r="B3560" t="str">
        <x:v>Real Estate and Rental and Leasing</x:v>
      </x:c>
      <x:c r="C3560" t="str">
        <x:v>13-1199</x:v>
      </x:c>
      <x:c r="D3560" t="str">
        <x:v>Business Operations Specialists, All Other</x:v>
      </x:c>
      <x:c r="E3560" s="22" t="n">
        <x:v>17970</x:v>
      </x:c>
      <x:c r="F3560" s="22" t="n">
        <x:v>77480</x:v>
      </x:c>
      <x:c r="G3560" s="22" t="n">
        <x:f>IF(OR(E3560="",F3560=""),"",E3560*F3560)</x:f>
        <x:v>1392315600</x:v>
      </x:c>
      <x:c r="H3560" s="36" t="n">
        <x:v>0.6598999999999999</x:v>
      </x:c>
      <x:c r="I3560" s="22" t="n">
        <x:f>IF(G3560="","",IF(ISNUMBER(H3560),G3560,""))</x:f>
        <x:v>1392315600</x:v>
      </x:c>
      <x:c r="J3560" s="22" t="n">
        <x:f>IF(I3560="","",I3560*H3560)</x:f>
        <x:v>918789064.4399999</x:v>
      </x:c>
      <x:c r="K3560" t="str">
        <x:f>IF(G3560="","MISSING OEWS",IF(ISNUMBER(H3560),"MATCHED","MISSING WHARTON"))</x:f>
        <x:v>MATCHED</x:v>
      </x:c>
    </x:row>
    <x:row r="3561">
      <x:c r="A3561" t="str">
        <x:v>53</x:v>
      </x:c>
      <x:c r="B3561" t="str">
        <x:v>Real Estate and Rental and Leasing</x:v>
      </x:c>
      <x:c r="C3561" t="str">
        <x:v>13-2011</x:v>
      </x:c>
      <x:c r="D3561" t="str">
        <x:v>Accountants and Auditors</x:v>
      </x:c>
      <x:c r="E3561" s="22" t="n">
        <x:v>50900</x:v>
      </x:c>
      <x:c r="F3561" s="22" t="n">
        <x:v>95310</x:v>
      </x:c>
      <x:c r="G3561" s="22" t="n">
        <x:f>IF(OR(E3561="",F3561=""),"",E3561*F3561)</x:f>
        <x:v>4851279000</x:v>
      </x:c>
      <x:c r="H3561" s="36" t="n">
        <x:v>0.795</x:v>
      </x:c>
      <x:c r="I3561" s="22" t="n">
        <x:f>IF(G3561="","",IF(ISNUMBER(H3561),G3561,""))</x:f>
        <x:v>4851279000</x:v>
      </x:c>
      <x:c r="J3561" s="22" t="n">
        <x:f>IF(I3561="","",I3561*H3561)</x:f>
        <x:v>3856766805</x:v>
      </x:c>
      <x:c r="K3561" t="str">
        <x:f>IF(G3561="","MISSING OEWS",IF(ISNUMBER(H3561),"MATCHED","MISSING WHARTON"))</x:f>
        <x:v>MATCHED</x:v>
      </x:c>
    </x:row>
    <x:row r="3562">
      <x:c r="A3562" t="str">
        <x:v>53</x:v>
      </x:c>
      <x:c r="B3562" t="str">
        <x:v>Real Estate and Rental and Leasing</x:v>
      </x:c>
      <x:c r="C3562" t="str">
        <x:v>13-2020</x:v>
      </x:c>
      <x:c r="D3562" t="str">
        <x:v>Property Appraisers and Assessors</x:v>
      </x:c>
      <x:c r="E3562" s="22" t="n">
        <x:v>13980</x:v>
      </x:c>
      <x:c r="F3562" s="22" t="n">
        <x:v>71540</x:v>
      </x:c>
      <x:c r="G3562" s="22" t="n">
        <x:f>IF(OR(E3562="",F3562=""),"",E3562*F3562)</x:f>
        <x:v>1000129200</x:v>
      </x:c>
      <x:c r="H3562" s="36" t="n">
        <x:v>0.6102000000000001</x:v>
      </x:c>
      <x:c r="I3562" s="22" t="n">
        <x:f>IF(G3562="","",IF(ISNUMBER(H3562),G3562,""))</x:f>
        <x:v>1000129200</x:v>
      </x:c>
      <x:c r="J3562" s="22" t="n">
        <x:f>IF(I3562="","",I3562*H3562)</x:f>
        <x:v>610278837.84</x:v>
      </x:c>
      <x:c r="K3562" t="str">
        <x:f>IF(G3562="","MISSING OEWS",IF(ISNUMBER(H3562),"MATCHED","MISSING WHARTON"))</x:f>
        <x:v>MATCHED</x:v>
      </x:c>
    </x:row>
    <x:row r="3563">
      <x:c r="A3563" t="str">
        <x:v>53</x:v>
      </x:c>
      <x:c r="B3563" t="str">
        <x:v>Real Estate and Rental and Leasing</x:v>
      </x:c>
      <x:c r="C3563" t="str">
        <x:v>13-2031</x:v>
      </x:c>
      <x:c r="D3563" t="str">
        <x:v>Budget Analysts</x:v>
      </x:c>
      <x:c r="E3563" s="22" t="n">
        <x:v>200</x:v>
      </x:c>
      <x:c r="F3563" s="22" t="n">
        <x:v>86720</x:v>
      </x:c>
      <x:c r="G3563" s="22" t="n">
        <x:f>IF(OR(E3563="",F3563=""),"",E3563*F3563)</x:f>
        <x:v>17344000</x:v>
      </x:c>
      <x:c r="H3563" s="36" t="n">
        <x:v>0.8</x:v>
      </x:c>
      <x:c r="I3563" s="22" t="n">
        <x:f>IF(G3563="","",IF(ISNUMBER(H3563),G3563,""))</x:f>
        <x:v>17344000</x:v>
      </x:c>
      <x:c r="J3563" s="22" t="n">
        <x:f>IF(I3563="","",I3563*H3563)</x:f>
        <x:v>13875200</x:v>
      </x:c>
      <x:c r="K3563" t="str">
        <x:f>IF(G3563="","MISSING OEWS",IF(ISNUMBER(H3563),"MATCHED","MISSING WHARTON"))</x:f>
        <x:v>MATCHED</x:v>
      </x:c>
    </x:row>
    <x:row r="3564">
      <x:c r="A3564" t="str">
        <x:v>53</x:v>
      </x:c>
      <x:c r="B3564" t="str">
        <x:v>Real Estate and Rental and Leasing</x:v>
      </x:c>
      <x:c r="C3564" t="str">
        <x:v>13-2041</x:v>
      </x:c>
      <x:c r="D3564" t="str">
        <x:v>Credit Analysts</x:v>
      </x:c>
      <x:c r="E3564" s="22" t="n">
        <x:v>460</x:v>
      </x:c>
      <x:c r="F3564" s="22" t="n">
        <x:v>83500</x:v>
      </x:c>
      <x:c r="G3564" s="22" t="n">
        <x:f>IF(OR(E3564="",F3564=""),"",E3564*F3564)</x:f>
        <x:v>38410000</x:v>
      </x:c>
      <x:c r="H3564" s="36" t="n">
        <x:v>0.8181999999999999</x:v>
      </x:c>
      <x:c r="I3564" s="22" t="n">
        <x:f>IF(G3564="","",IF(ISNUMBER(H3564),G3564,""))</x:f>
        <x:v>38410000</x:v>
      </x:c>
      <x:c r="J3564" s="22" t="n">
        <x:f>IF(I3564="","",I3564*H3564)</x:f>
        <x:v>31427061.999999996</x:v>
      </x:c>
      <x:c r="K3564" t="str">
        <x:f>IF(G3564="","MISSING OEWS",IF(ISNUMBER(H3564),"MATCHED","MISSING WHARTON"))</x:f>
        <x:v>MATCHED</x:v>
      </x:c>
    </x:row>
    <x:row r="3565">
      <x:c r="A3565" t="str">
        <x:v>53</x:v>
      </x:c>
      <x:c r="B3565" t="str">
        <x:v>Real Estate and Rental and Leasing</x:v>
      </x:c>
      <x:c r="C3565" t="str">
        <x:v>13-2051</x:v>
      </x:c>
      <x:c r="D3565" t="str">
        <x:v>Financial and Investment Analysts</x:v>
      </x:c>
      <x:c r="E3565" s="22" t="n">
        <x:v>11400</x:v>
      </x:c>
      <x:c r="F3565" s="22" t="n">
        <x:v>113870</x:v>
      </x:c>
      <x:c r="G3565" s="22" t="n">
        <x:f>IF(OR(E3565="",F3565=""),"",E3565*F3565)</x:f>
        <x:v>1298118000</x:v>
      </x:c>
      <x:c r="H3565" s="36" t="n">
        <x:v>0.6904</x:v>
      </x:c>
      <x:c r="I3565" s="22" t="n">
        <x:f>IF(G3565="","",IF(ISNUMBER(H3565),G3565,""))</x:f>
        <x:v>1298118000</x:v>
      </x:c>
      <x:c r="J3565" s="22" t="n">
        <x:f>IF(I3565="","",I3565*H3565)</x:f>
        <x:v>896220667.2</x:v>
      </x:c>
      <x:c r="K3565" t="str">
        <x:f>IF(G3565="","MISSING OEWS",IF(ISNUMBER(H3565),"MATCHED","MISSING WHARTON"))</x:f>
        <x:v>MATCHED</x:v>
      </x:c>
    </x:row>
    <x:row r="3566">
      <x:c r="A3566" t="str">
        <x:v>53</x:v>
      </x:c>
      <x:c r="B3566" t="str">
        <x:v>Real Estate and Rental and Leasing</x:v>
      </x:c>
      <x:c r="C3566" t="str">
        <x:v>13-2053</x:v>
      </x:c>
      <x:c r="D3566" t="str">
        <x:v>Insurance Underwriters</x:v>
      </x:c>
      <x:c r="E3566" s="22"/>
      <x:c r="F3566" s="22" t="n">
        <x:v>91020</x:v>
      </x:c>
      <x:c r="G3566" s="22" t="str">
        <x:f>IF(OR(E3566="",F3566=""),"",E3566*F3566)</x:f>
      </x:c>
      <x:c r="H3566" s="36" t="n">
        <x:v>0.95</x:v>
      </x:c>
      <x:c r="I3566" s="22" t="str">
        <x:f>IF(G3566="","",IF(ISNUMBER(H3566),G3566,""))</x:f>
      </x:c>
      <x:c r="J3566" s="22" t="str">
        <x:f>IF(I3566="","",I3566*H3566)</x:f>
      </x:c>
      <x:c r="K3566" t="str">
        <x:f>IF(G3566="","MISSING OEWS",IF(ISNUMBER(H3566),"MATCHED","MISSING WHARTON"))</x:f>
        <x:v>MISSING OEWS</x:v>
      </x:c>
    </x:row>
    <x:row r="3567">
      <x:c r="A3567" t="str">
        <x:v>53</x:v>
      </x:c>
      <x:c r="B3567" t="str">
        <x:v>Real Estate and Rental and Leasing</x:v>
      </x:c>
      <x:c r="C3567" t="str">
        <x:v>13-2054</x:v>
      </x:c>
      <x:c r="D3567" t="str">
        <x:v>Financial Risk Specialists</x:v>
      </x:c>
      <x:c r="E3567" s="22" t="n">
        <x:v>420</x:v>
      </x:c>
      <x:c r="F3567" s="22" t="n">
        <x:v>119280</x:v>
      </x:c>
      <x:c r="G3567" s="22" t="n">
        <x:f>IF(OR(E3567="",F3567=""),"",E3567*F3567)</x:f>
        <x:v>50097600</x:v>
      </x:c>
      <x:c r="H3567" s="36" t="n">
        <x:v>0.7767000000000001</x:v>
      </x:c>
      <x:c r="I3567" s="22" t="n">
        <x:f>IF(G3567="","",IF(ISNUMBER(H3567),G3567,""))</x:f>
        <x:v>50097600</x:v>
      </x:c>
      <x:c r="J3567" s="22" t="n">
        <x:f>IF(I3567="","",I3567*H3567)</x:f>
        <x:v>38910805.92</x:v>
      </x:c>
      <x:c r="K3567" t="str">
        <x:f>IF(G3567="","MISSING OEWS",IF(ISNUMBER(H3567),"MATCHED","MISSING WHARTON"))</x:f>
        <x:v>MATCHED</x:v>
      </x:c>
    </x:row>
    <x:row r="3568">
      <x:c r="A3568" t="str">
        <x:v>53</x:v>
      </x:c>
      <x:c r="B3568" t="str">
        <x:v>Real Estate and Rental and Leasing</x:v>
      </x:c>
      <x:c r="C3568" t="str">
        <x:v>13-2061</x:v>
      </x:c>
      <x:c r="D3568" t="str">
        <x:v>Financial Examiners</x:v>
      </x:c>
      <x:c r="E3568" s="22" t="n">
        <x:v>340</x:v>
      </x:c>
      <x:c r="F3568" s="22" t="n">
        <x:v>103700</x:v>
      </x:c>
      <x:c r="G3568" s="22" t="n">
        <x:f>IF(OR(E3568="",F3568=""),"",E3568*F3568)</x:f>
        <x:v>35258000</x:v>
      </x:c>
      <x:c r="H3568" s="36" t="n">
        <x:v>0.5647</x:v>
      </x:c>
      <x:c r="I3568" s="22" t="n">
        <x:f>IF(G3568="","",IF(ISNUMBER(H3568),G3568,""))</x:f>
        <x:v>35258000</x:v>
      </x:c>
      <x:c r="J3568" s="22" t="n">
        <x:f>IF(I3568="","",I3568*H3568)</x:f>
        <x:v>19910192.599999998</x:v>
      </x:c>
      <x:c r="K3568" t="str">
        <x:f>IF(G3568="","MISSING OEWS",IF(ISNUMBER(H3568),"MATCHED","MISSING WHARTON"))</x:f>
        <x:v>MATCHED</x:v>
      </x:c>
    </x:row>
    <x:row r="3569">
      <x:c r="A3569" t="str">
        <x:v>53</x:v>
      </x:c>
      <x:c r="B3569" t="str">
        <x:v>Real Estate and Rental and Leasing</x:v>
      </x:c>
      <x:c r="C3569" t="str">
        <x:v>13-2071</x:v>
      </x:c>
      <x:c r="D3569" t="str">
        <x:v>Credit Counselors</x:v>
      </x:c>
      <x:c r="E3569" s="22" t="n">
        <x:v>120</x:v>
      </x:c>
      <x:c r="F3569" s="22" t="n">
        <x:v>70900</x:v>
      </x:c>
      <x:c r="G3569" s="22" t="n">
        <x:f>IF(OR(E3569="",F3569=""),"",E3569*F3569)</x:f>
        <x:v>8508000</x:v>
      </x:c>
      <x:c r="H3569" s="36" t="n">
        <x:v>0.7587</x:v>
      </x:c>
      <x:c r="I3569" s="22" t="n">
        <x:f>IF(G3569="","",IF(ISNUMBER(H3569),G3569,""))</x:f>
        <x:v>8508000</x:v>
      </x:c>
      <x:c r="J3569" s="22" t="n">
        <x:f>IF(I3569="","",I3569*H3569)</x:f>
        <x:v>6455019.600000001</x:v>
      </x:c>
      <x:c r="K3569" t="str">
        <x:f>IF(G3569="","MISSING OEWS",IF(ISNUMBER(H3569),"MATCHED","MISSING WHARTON"))</x:f>
        <x:v>MATCHED</x:v>
      </x:c>
    </x:row>
    <x:row r="3570">
      <x:c r="A3570" t="str">
        <x:v>53</x:v>
      </x:c>
      <x:c r="B3570" t="str">
        <x:v>Real Estate and Rental and Leasing</x:v>
      </x:c>
      <x:c r="C3570" t="str">
        <x:v>13-2072</x:v>
      </x:c>
      <x:c r="D3570" t="str">
        <x:v>Loan Officers</x:v>
      </x:c>
      <x:c r="E3570" s="22" t="n">
        <x:v>3350</x:v>
      </x:c>
      <x:c r="F3570" s="22" t="n">
        <x:v>91590</x:v>
      </x:c>
      <x:c r="G3570" s="22" t="n">
        <x:f>IF(OR(E3570="",F3570=""),"",E3570*F3570)</x:f>
        <x:v>306826500</x:v>
      </x:c>
      <x:c r="H3570" s="36" t="n">
        <x:v>0.805</x:v>
      </x:c>
      <x:c r="I3570" s="22" t="n">
        <x:f>IF(G3570="","",IF(ISNUMBER(H3570),G3570,""))</x:f>
        <x:v>306826500</x:v>
      </x:c>
      <x:c r="J3570" s="22" t="n">
        <x:f>IF(I3570="","",I3570*H3570)</x:f>
        <x:v>246995332.50000003</x:v>
      </x:c>
      <x:c r="K3570" t="str">
        <x:f>IF(G3570="","MISSING OEWS",IF(ISNUMBER(H3570),"MATCHED","MISSING WHARTON"))</x:f>
        <x:v>MATCHED</x:v>
      </x:c>
    </x:row>
    <x:row r="3571">
      <x:c r="A3571" t="str">
        <x:v>53</x:v>
      </x:c>
      <x:c r="B3571" t="str">
        <x:v>Real Estate and Rental and Leasing</x:v>
      </x:c>
      <x:c r="C3571" t="str">
        <x:v>13-2099</x:v>
      </x:c>
      <x:c r="D3571" t="str">
        <x:v>Financial Specialists, All Other</x:v>
      </x:c>
      <x:c r="E3571" s="22" t="n">
        <x:v>770</x:v>
      </x:c>
      <x:c r="F3571" s="22" t="n">
        <x:v>89400</x:v>
      </x:c>
      <x:c r="G3571" s="22" t="n">
        <x:f>IF(OR(E3571="",F3571=""),"",E3571*F3571)</x:f>
        <x:v>68838000</x:v>
      </x:c>
      <x:c r="H3571" s="36" t="n">
        <x:v>0.6192</x:v>
      </x:c>
      <x:c r="I3571" s="22" t="n">
        <x:f>IF(G3571="","",IF(ISNUMBER(H3571),G3571,""))</x:f>
        <x:v>68838000</x:v>
      </x:c>
      <x:c r="J3571" s="22" t="n">
        <x:f>IF(I3571="","",I3571*H3571)</x:f>
        <x:v>42624489.6</x:v>
      </x:c>
      <x:c r="K3571" t="str">
        <x:f>IF(G3571="","MISSING OEWS",IF(ISNUMBER(H3571),"MATCHED","MISSING WHARTON"))</x:f>
        <x:v>MATCHED</x:v>
      </x:c>
    </x:row>
    <x:row r="3572">
      <x:c r="A3572" t="str">
        <x:v>53</x:v>
      </x:c>
      <x:c r="B3572" t="str">
        <x:v>Real Estate and Rental and Leasing</x:v>
      </x:c>
      <x:c r="C3572" t="str">
        <x:v>15-1211</x:v>
      </x:c>
      <x:c r="D3572" t="str">
        <x:v>Computer Systems Analysts</x:v>
      </x:c>
      <x:c r="E3572" s="22" t="n">
        <x:v>1390</x:v>
      </x:c>
      <x:c r="F3572" s="22" t="n">
        <x:v>107320</x:v>
      </x:c>
      <x:c r="G3572" s="22" t="n">
        <x:f>IF(OR(E3572="",F3572=""),"",E3572*F3572)</x:f>
        <x:v>149174800</x:v>
      </x:c>
      <x:c r="H3572" s="36" t="n">
        <x:v>0.6388</x:v>
      </x:c>
      <x:c r="I3572" s="22" t="n">
        <x:f>IF(G3572="","",IF(ISNUMBER(H3572),G3572,""))</x:f>
        <x:v>149174800</x:v>
      </x:c>
      <x:c r="J3572" s="22" t="n">
        <x:f>IF(I3572="","",I3572*H3572)</x:f>
        <x:v>95292862.24000001</x:v>
      </x:c>
      <x:c r="K3572" t="str">
        <x:f>IF(G3572="","MISSING OEWS",IF(ISNUMBER(H3572),"MATCHED","MISSING WHARTON"))</x:f>
        <x:v>MATCHED</x:v>
      </x:c>
    </x:row>
    <x:row r="3573">
      <x:c r="A3573" t="str">
        <x:v>53</x:v>
      </x:c>
      <x:c r="B3573" t="str">
        <x:v>Real Estate and Rental and Leasing</x:v>
      </x:c>
      <x:c r="C3573" t="str">
        <x:v>15-1212</x:v>
      </x:c>
      <x:c r="D3573" t="str">
        <x:v>Information Security Analysts</x:v>
      </x:c>
      <x:c r="E3573" s="22" t="n">
        <x:v>630</x:v>
      </x:c>
      <x:c r="F3573" s="22" t="n">
        <x:v>110240</x:v>
      </x:c>
      <x:c r="G3573" s="22" t="n">
        <x:f>IF(OR(E3573="",F3573=""),"",E3573*F3573)</x:f>
        <x:v>69451200</x:v>
      </x:c>
      <x:c r="H3573" s="36" t="n">
        <x:v>0.6292</x:v>
      </x:c>
      <x:c r="I3573" s="22" t="n">
        <x:f>IF(G3573="","",IF(ISNUMBER(H3573),G3573,""))</x:f>
        <x:v>69451200</x:v>
      </x:c>
      <x:c r="J3573" s="22" t="n">
        <x:f>IF(I3573="","",I3573*H3573)</x:f>
        <x:v>43698695.04</x:v>
      </x:c>
      <x:c r="K3573" t="str">
        <x:f>IF(G3573="","MISSING OEWS",IF(ISNUMBER(H3573),"MATCHED","MISSING WHARTON"))</x:f>
        <x:v>MATCHED</x:v>
      </x:c>
    </x:row>
    <x:row r="3574">
      <x:c r="A3574" t="str">
        <x:v>53</x:v>
      </x:c>
      <x:c r="B3574" t="str">
        <x:v>Real Estate and Rental and Leasing</x:v>
      </x:c>
      <x:c r="C3574" t="str">
        <x:v>15-1231</x:v>
      </x:c>
      <x:c r="D3574" t="str">
        <x:v>Computer Network Support Specialists</x:v>
      </x:c>
      <x:c r="E3574" s="22" t="n">
        <x:v>950</x:v>
      </x:c>
      <x:c r="F3574" s="22" t="n">
        <x:v>72750</x:v>
      </x:c>
      <x:c r="G3574" s="22" t="n">
        <x:f>IF(OR(E3574="",F3574=""),"",E3574*F3574)</x:f>
        <x:v>69112500</x:v>
      </x:c>
      <x:c r="H3574" s="36" t="n">
        <x:v>0.7095999999999999</x:v>
      </x:c>
      <x:c r="I3574" s="22" t="n">
        <x:f>IF(G3574="","",IF(ISNUMBER(H3574),G3574,""))</x:f>
        <x:v>69112500</x:v>
      </x:c>
      <x:c r="J3574" s="22" t="n">
        <x:f>IF(I3574="","",I3574*H3574)</x:f>
        <x:v>49042229.99999999</x:v>
      </x:c>
      <x:c r="K3574" t="str">
        <x:f>IF(G3574="","MISSING OEWS",IF(ISNUMBER(H3574),"MATCHED","MISSING WHARTON"))</x:f>
        <x:v>MATCHED</x:v>
      </x:c>
    </x:row>
    <x:row r="3575">
      <x:c r="A3575" t="str">
        <x:v>53</x:v>
      </x:c>
      <x:c r="B3575" t="str">
        <x:v>Real Estate and Rental and Leasing</x:v>
      </x:c>
      <x:c r="C3575" t="str">
        <x:v>15-1232</x:v>
      </x:c>
      <x:c r="D3575" t="str">
        <x:v>Computer User Support Specialists</x:v>
      </x:c>
      <x:c r="E3575" s="22" t="n">
        <x:v>5260</x:v>
      </x:c>
      <x:c r="F3575" s="22" t="n">
        <x:v>67930</x:v>
      </x:c>
      <x:c r="G3575" s="22" t="n">
        <x:f>IF(OR(E3575="",F3575=""),"",E3575*F3575)</x:f>
        <x:v>357311800</x:v>
      </x:c>
      <x:c r="H3575" s="36" t="n">
        <x:v>0.6062</x:v>
      </x:c>
      <x:c r="I3575" s="22" t="n">
        <x:f>IF(G3575="","",IF(ISNUMBER(H3575),G3575,""))</x:f>
        <x:v>357311800</x:v>
      </x:c>
      <x:c r="J3575" s="22" t="n">
        <x:f>IF(I3575="","",I3575*H3575)</x:f>
        <x:v>216602413.16</x:v>
      </x:c>
      <x:c r="K3575" t="str">
        <x:f>IF(G3575="","MISSING OEWS",IF(ISNUMBER(H3575),"MATCHED","MISSING WHARTON"))</x:f>
        <x:v>MATCHED</x:v>
      </x:c>
    </x:row>
    <x:row r="3576">
      <x:c r="A3576" t="str">
        <x:v>53</x:v>
      </x:c>
      <x:c r="B3576" t="str">
        <x:v>Real Estate and Rental and Leasing</x:v>
      </x:c>
      <x:c r="C3576" t="str">
        <x:v>15-1241</x:v>
      </x:c>
      <x:c r="D3576" t="str">
        <x:v>Computer Network Architects</x:v>
      </x:c>
      <x:c r="E3576" s="22" t="n">
        <x:v>440</x:v>
      </x:c>
      <x:c r="F3576" s="22" t="n">
        <x:v>142010</x:v>
      </x:c>
      <x:c r="G3576" s="22" t="n">
        <x:f>IF(OR(E3576="",F3576=""),"",E3576*F3576)</x:f>
        <x:v>62484400</x:v>
      </x:c>
      <x:c r="H3576" s="36" t="n">
        <x:v>0.6278</x:v>
      </x:c>
      <x:c r="I3576" s="22" t="n">
        <x:f>IF(G3576="","",IF(ISNUMBER(H3576),G3576,""))</x:f>
        <x:v>62484400</x:v>
      </x:c>
      <x:c r="J3576" s="22" t="n">
        <x:f>IF(I3576="","",I3576*H3576)</x:f>
        <x:v>39227706.32</x:v>
      </x:c>
      <x:c r="K3576" t="str">
        <x:f>IF(G3576="","MISSING OEWS",IF(ISNUMBER(H3576),"MATCHED","MISSING WHARTON"))</x:f>
        <x:v>MATCHED</x:v>
      </x:c>
    </x:row>
    <x:row r="3577">
      <x:c r="A3577" t="str">
        <x:v>53</x:v>
      </x:c>
      <x:c r="B3577" t="str">
        <x:v>Real Estate and Rental and Leasing</x:v>
      </x:c>
      <x:c r="C3577" t="str">
        <x:v>15-1242</x:v>
      </x:c>
      <x:c r="D3577" t="str">
        <x:v>Database Administrators</x:v>
      </x:c>
      <x:c r="E3577" s="22" t="n">
        <x:v>710</x:v>
      </x:c>
      <x:c r="F3577" s="22" t="n">
        <x:v>100810</x:v>
      </x:c>
      <x:c r="G3577" s="22" t="n">
        <x:f>IF(OR(E3577="",F3577=""),"",E3577*F3577)</x:f>
        <x:v>71575100</x:v>
      </x:c>
      <x:c r="H3577" s="36" t="n">
        <x:v>0.8389</x:v>
      </x:c>
      <x:c r="I3577" s="22" t="n">
        <x:f>IF(G3577="","",IF(ISNUMBER(H3577),G3577,""))</x:f>
        <x:v>71575100</x:v>
      </x:c>
      <x:c r="J3577" s="22" t="n">
        <x:f>IF(I3577="","",I3577*H3577)</x:f>
        <x:v>60044351.39</x:v>
      </x:c>
      <x:c r="K3577" t="str">
        <x:f>IF(G3577="","MISSING OEWS",IF(ISNUMBER(H3577),"MATCHED","MISSING WHARTON"))</x:f>
        <x:v>MATCHED</x:v>
      </x:c>
    </x:row>
    <x:row r="3578">
      <x:c r="A3578" t="str">
        <x:v>53</x:v>
      </x:c>
      <x:c r="B3578" t="str">
        <x:v>Real Estate and Rental and Leasing</x:v>
      </x:c>
      <x:c r="C3578" t="str">
        <x:v>15-1243</x:v>
      </x:c>
      <x:c r="D3578" t="str">
        <x:v>Database Architects</x:v>
      </x:c>
      <x:c r="E3578" s="22" t="n">
        <x:v>480</x:v>
      </x:c>
      <x:c r="F3578" s="22" t="n">
        <x:v>144940</x:v>
      </x:c>
      <x:c r="G3578" s="22" t="n">
        <x:f>IF(OR(E3578="",F3578=""),"",E3578*F3578)</x:f>
        <x:v>69571200</x:v>
      </x:c>
      <x:c r="H3578" s="36" t="n">
        <x:v>0.8502</x:v>
      </x:c>
      <x:c r="I3578" s="22" t="n">
        <x:f>IF(G3578="","",IF(ISNUMBER(H3578),G3578,""))</x:f>
        <x:v>69571200</x:v>
      </x:c>
      <x:c r="J3578" s="22" t="n">
        <x:f>IF(I3578="","",I3578*H3578)</x:f>
        <x:v>59149434.239999995</x:v>
      </x:c>
      <x:c r="K3578" t="str">
        <x:f>IF(G3578="","MISSING OEWS",IF(ISNUMBER(H3578),"MATCHED","MISSING WHARTON"))</x:f>
        <x:v>MATCHED</x:v>
      </x:c>
    </x:row>
    <x:row r="3579">
      <x:c r="A3579" t="str">
        <x:v>53</x:v>
      </x:c>
      <x:c r="B3579" t="str">
        <x:v>Real Estate and Rental and Leasing</x:v>
      </x:c>
      <x:c r="C3579" t="str">
        <x:v>15-1244</x:v>
      </x:c>
      <x:c r="D3579" t="str">
        <x:v>Network and Computer Systems Administrators</x:v>
      </x:c>
      <x:c r="E3579" s="22" t="n">
        <x:v>3510</x:v>
      </x:c>
      <x:c r="F3579" s="22" t="n">
        <x:v>96760</x:v>
      </x:c>
      <x:c r="G3579" s="22" t="n">
        <x:f>IF(OR(E3579="",F3579=""),"",E3579*F3579)</x:f>
        <x:v>339627600</x:v>
      </x:c>
      <x:c r="H3579" s="36" t="n">
        <x:v>0.695</x:v>
      </x:c>
      <x:c r="I3579" s="22" t="n">
        <x:f>IF(G3579="","",IF(ISNUMBER(H3579),G3579,""))</x:f>
        <x:v>339627600</x:v>
      </x:c>
      <x:c r="J3579" s="22" t="n">
        <x:f>IF(I3579="","",I3579*H3579)</x:f>
        <x:v>236041181.99999997</x:v>
      </x:c>
      <x:c r="K3579" t="str">
        <x:f>IF(G3579="","MISSING OEWS",IF(ISNUMBER(H3579),"MATCHED","MISSING WHARTON"))</x:f>
        <x:v>MATCHED</x:v>
      </x:c>
    </x:row>
    <x:row r="3580">
      <x:c r="A3580" t="str">
        <x:v>53</x:v>
      </x:c>
      <x:c r="B3580" t="str">
        <x:v>Real Estate and Rental and Leasing</x:v>
      </x:c>
      <x:c r="C3580" t="str">
        <x:v>15-1251</x:v>
      </x:c>
      <x:c r="D3580" t="str">
        <x:v>Computer Programmers</x:v>
      </x:c>
      <x:c r="E3580" s="22" t="n">
        <x:v>100</x:v>
      </x:c>
      <x:c r="F3580" s="22" t="n">
        <x:v>105550</x:v>
      </x:c>
      <x:c r="G3580" s="22" t="n">
        <x:f>IF(OR(E3580="",F3580=""),"",E3580*F3580)</x:f>
        <x:v>10555000</x:v>
      </x:c>
      <x:c r="H3580" s="36" t="n">
        <x:v>0.6823999999999999</x:v>
      </x:c>
      <x:c r="I3580" s="22" t="n">
        <x:f>IF(G3580="","",IF(ISNUMBER(H3580),G3580,""))</x:f>
        <x:v>10555000</x:v>
      </x:c>
      <x:c r="J3580" s="22" t="n">
        <x:f>IF(I3580="","",I3580*H3580)</x:f>
        <x:v>7202731.999999999</x:v>
      </x:c>
      <x:c r="K3580" t="str">
        <x:f>IF(G3580="","MISSING OEWS",IF(ISNUMBER(H3580),"MATCHED","MISSING WHARTON"))</x:f>
        <x:v>MATCHED</x:v>
      </x:c>
    </x:row>
    <x:row r="3581">
      <x:c r="A3581" t="str">
        <x:v>53</x:v>
      </x:c>
      <x:c r="B3581" t="str">
        <x:v>Real Estate and Rental and Leasing</x:v>
      </x:c>
      <x:c r="C3581" t="str">
        <x:v>15-1252</x:v>
      </x:c>
      <x:c r="D3581" t="str">
        <x:v>Software Developers</x:v>
      </x:c>
      <x:c r="E3581" s="22" t="n">
        <x:v>5150</x:v>
      </x:c>
      <x:c r="F3581" s="22" t="n">
        <x:v>136810</x:v>
      </x:c>
      <x:c r="G3581" s="22" t="n">
        <x:f>IF(OR(E3581="",F3581=""),"",E3581*F3581)</x:f>
        <x:v>704571500</x:v>
      </x:c>
      <x:c r="H3581" s="36" t="n">
        <x:v>0.5211</x:v>
      </x:c>
      <x:c r="I3581" s="22" t="n">
        <x:f>IF(G3581="","",IF(ISNUMBER(H3581),G3581,""))</x:f>
        <x:v>704571500</x:v>
      </x:c>
      <x:c r="J3581" s="22" t="n">
        <x:f>IF(I3581="","",I3581*H3581)</x:f>
        <x:v>367152208.65</x:v>
      </x:c>
      <x:c r="K3581" t="str">
        <x:f>IF(G3581="","MISSING OEWS",IF(ISNUMBER(H3581),"MATCHED","MISSING WHARTON"))</x:f>
        <x:v>MATCHED</x:v>
      </x:c>
    </x:row>
    <x:row r="3582">
      <x:c r="A3582" t="str">
        <x:v>53</x:v>
      </x:c>
      <x:c r="B3582" t="str">
        <x:v>Real Estate and Rental and Leasing</x:v>
      </x:c>
      <x:c r="C3582" t="str">
        <x:v>15-1253</x:v>
      </x:c>
      <x:c r="D3582" t="str">
        <x:v>Software Quality Assurance Analysts and Testers</x:v>
      </x:c>
      <x:c r="E3582" s="22" t="n">
        <x:v>600</x:v>
      </x:c>
      <x:c r="F3582" s="22" t="n">
        <x:v>113620</x:v>
      </x:c>
      <x:c r="G3582" s="22" t="n">
        <x:f>IF(OR(E3582="",F3582=""),"",E3582*F3582)</x:f>
        <x:v>68172000</x:v>
      </x:c>
      <x:c r="H3582" s="36" t="n">
        <x:v>0.8117</x:v>
      </x:c>
      <x:c r="I3582" s="22" t="n">
        <x:f>IF(G3582="","",IF(ISNUMBER(H3582),G3582,""))</x:f>
        <x:v>68172000</x:v>
      </x:c>
      <x:c r="J3582" s="22" t="n">
        <x:f>IF(I3582="","",I3582*H3582)</x:f>
        <x:v>55335212.4</x:v>
      </x:c>
      <x:c r="K3582" t="str">
        <x:f>IF(G3582="","MISSING OEWS",IF(ISNUMBER(H3582),"MATCHED","MISSING WHARTON"))</x:f>
        <x:v>MATCHED</x:v>
      </x:c>
    </x:row>
    <x:row r="3583">
      <x:c r="A3583" t="str">
        <x:v>53</x:v>
      </x:c>
      <x:c r="B3583" t="str">
        <x:v>Real Estate and Rental and Leasing</x:v>
      </x:c>
      <x:c r="C3583" t="str">
        <x:v>15-1254</x:v>
      </x:c>
      <x:c r="D3583" t="str">
        <x:v>Web Developers</x:v>
      </x:c>
      <x:c r="E3583" s="22" t="n">
        <x:v>280</x:v>
      </x:c>
      <x:c r="F3583" s="22" t="n">
        <x:v>87350</x:v>
      </x:c>
      <x:c r="G3583" s="22" t="n">
        <x:f>IF(OR(E3583="",F3583=""),"",E3583*F3583)</x:f>
        <x:v>24458000</x:v>
      </x:c>
      <x:c r="H3583" s="36" t="n">
        <x:v>0.8276</x:v>
      </x:c>
      <x:c r="I3583" s="22" t="n">
        <x:f>IF(G3583="","",IF(ISNUMBER(H3583),G3583,""))</x:f>
        <x:v>24458000</x:v>
      </x:c>
      <x:c r="J3583" s="22" t="n">
        <x:f>IF(I3583="","",I3583*H3583)</x:f>
        <x:v>20241440.8</x:v>
      </x:c>
      <x:c r="K3583" t="str">
        <x:f>IF(G3583="","MISSING OEWS",IF(ISNUMBER(H3583),"MATCHED","MISSING WHARTON"))</x:f>
        <x:v>MATCHED</x:v>
      </x:c>
    </x:row>
    <x:row r="3584">
      <x:c r="A3584" t="str">
        <x:v>53</x:v>
      </x:c>
      <x:c r="B3584" t="str">
        <x:v>Real Estate and Rental and Leasing</x:v>
      </x:c>
      <x:c r="C3584" t="str">
        <x:v>15-1255</x:v>
      </x:c>
      <x:c r="D3584" t="str">
        <x:v>Web and Digital Interface Designers</x:v>
      </x:c>
      <x:c r="E3584" s="22" t="n">
        <x:v>510</x:v>
      </x:c>
      <x:c r="F3584" s="22" t="n">
        <x:v>96600</x:v>
      </x:c>
      <x:c r="G3584" s="22" t="n">
        <x:f>IF(OR(E3584="",F3584=""),"",E3584*F3584)</x:f>
        <x:v>49266000</x:v>
      </x:c>
      <x:c r="H3584" s="36" t="n">
        <x:v>0.6827</x:v>
      </x:c>
      <x:c r="I3584" s="22" t="n">
        <x:f>IF(G3584="","",IF(ISNUMBER(H3584),G3584,""))</x:f>
        <x:v>49266000</x:v>
      </x:c>
      <x:c r="J3584" s="22" t="n">
        <x:f>IF(I3584="","",I3584*H3584)</x:f>
        <x:v>33633898.199999996</x:v>
      </x:c>
      <x:c r="K3584" t="str">
        <x:f>IF(G3584="","MISSING OEWS",IF(ISNUMBER(H3584),"MATCHED","MISSING WHARTON"))</x:f>
        <x:v>MATCHED</x:v>
      </x:c>
    </x:row>
    <x:row r="3585">
      <x:c r="A3585" t="str">
        <x:v>53</x:v>
      </x:c>
      <x:c r="B3585" t="str">
        <x:v>Real Estate and Rental and Leasing</x:v>
      </x:c>
      <x:c r="C3585" t="str">
        <x:v>15-1299</x:v>
      </x:c>
      <x:c r="D3585" t="str">
        <x:v>Computer Occupations, All Other</x:v>
      </x:c>
      <x:c r="E3585" s="22" t="n">
        <x:v>2170</x:v>
      </x:c>
      <x:c r="F3585" s="22" t="n">
        <x:v>100260</x:v>
      </x:c>
      <x:c r="G3585" s="22" t="n">
        <x:f>IF(OR(E3585="",F3585=""),"",E3585*F3585)</x:f>
        <x:v>217564200</x:v>
      </x:c>
      <x:c r="H3585" s="36" t="n">
        <x:v>0.7425</x:v>
      </x:c>
      <x:c r="I3585" s="22" t="n">
        <x:f>IF(G3585="","",IF(ISNUMBER(H3585),G3585,""))</x:f>
        <x:v>217564200</x:v>
      </x:c>
      <x:c r="J3585" s="22" t="n">
        <x:f>IF(I3585="","",I3585*H3585)</x:f>
        <x:v>161541418.5</x:v>
      </x:c>
      <x:c r="K3585" t="str">
        <x:f>IF(G3585="","MISSING OEWS",IF(ISNUMBER(H3585),"MATCHED","MISSING WHARTON"))</x:f>
        <x:v>MATCHED</x:v>
      </x:c>
    </x:row>
    <x:row r="3586">
      <x:c r="A3586" t="str">
        <x:v>53</x:v>
      </x:c>
      <x:c r="B3586" t="str">
        <x:v>Real Estate and Rental and Leasing</x:v>
      </x:c>
      <x:c r="C3586" t="str">
        <x:v>15-2031</x:v>
      </x:c>
      <x:c r="D3586" t="str">
        <x:v>Operations Research Analysts</x:v>
      </x:c>
      <x:c r="E3586" s="22" t="n">
        <x:v>280</x:v>
      </x:c>
      <x:c r="F3586" s="22"/>
      <x:c r="G3586" s="22" t="str">
        <x:f>IF(OR(E3586="",F3586=""),"",E3586*F3586)</x:f>
      </x:c>
      <x:c r="H3586" s="36" t="n">
        <x:v>0.6031</x:v>
      </x:c>
      <x:c r="I3586" s="22" t="str">
        <x:f>IF(G3586="","",IF(ISNUMBER(H3586),G3586,""))</x:f>
      </x:c>
      <x:c r="J3586" s="22" t="str">
        <x:f>IF(I3586="","",I3586*H3586)</x:f>
      </x:c>
      <x:c r="K3586" t="str">
        <x:f>IF(G3586="","MISSING OEWS",IF(ISNUMBER(H3586),"MATCHED","MISSING WHARTON"))</x:f>
        <x:v>MISSING OEWS</x:v>
      </x:c>
    </x:row>
    <x:row r="3587">
      <x:c r="A3587" t="str">
        <x:v>53</x:v>
      </x:c>
      <x:c r="B3587" t="str">
        <x:v>Real Estate and Rental and Leasing</x:v>
      </x:c>
      <x:c r="C3587" t="str">
        <x:v>15-2051</x:v>
      </x:c>
      <x:c r="D3587" t="str">
        <x:v>Data Scientists</x:v>
      </x:c>
      <x:c r="E3587" s="22" t="n">
        <x:v>1720</x:v>
      </x:c>
      <x:c r="F3587" s="22" t="n">
        <x:v>126760</x:v>
      </x:c>
      <x:c r="G3587" s="22" t="n">
        <x:f>IF(OR(E3587="",F3587=""),"",E3587*F3587)</x:f>
        <x:v>218027200</x:v>
      </x:c>
      <x:c r="H3587" s="36" t="n">
        <x:v>0.8228</x:v>
      </x:c>
      <x:c r="I3587" s="22" t="n">
        <x:f>IF(G3587="","",IF(ISNUMBER(H3587),G3587,""))</x:f>
        <x:v>218027200</x:v>
      </x:c>
      <x:c r="J3587" s="22" t="n">
        <x:f>IF(I3587="","",I3587*H3587)</x:f>
        <x:v>179392780.16</x:v>
      </x:c>
      <x:c r="K3587" t="str">
        <x:f>IF(G3587="","MISSING OEWS",IF(ISNUMBER(H3587),"MATCHED","MISSING WHARTON"))</x:f>
        <x:v>MATCHED</x:v>
      </x:c>
    </x:row>
    <x:row r="3588">
      <x:c r="A3588" t="str">
        <x:v>53</x:v>
      </x:c>
      <x:c r="B3588" t="str">
        <x:v>Real Estate and Rental and Leasing</x:v>
      </x:c>
      <x:c r="C3588" t="str">
        <x:v>17-1011</x:v>
      </x:c>
      <x:c r="D3588" t="str">
        <x:v>Architects, Except Landscape and Naval</x:v>
      </x:c>
      <x:c r="E3588" s="22" t="n">
        <x:v>540</x:v>
      </x:c>
      <x:c r="F3588" s="22" t="n">
        <x:v>110780</x:v>
      </x:c>
      <x:c r="G3588" s="22" t="n">
        <x:f>IF(OR(E3588="",F3588=""),"",E3588*F3588)</x:f>
        <x:v>59821200</x:v>
      </x:c>
      <x:c r="H3588" s="36" t="n">
        <x:v>0.5375</x:v>
      </x:c>
      <x:c r="I3588" s="22" t="n">
        <x:f>IF(G3588="","",IF(ISNUMBER(H3588),G3588,""))</x:f>
        <x:v>59821200</x:v>
      </x:c>
      <x:c r="J3588" s="22" t="n">
        <x:f>IF(I3588="","",I3588*H3588)</x:f>
        <x:v>32153895</x:v>
      </x:c>
      <x:c r="K3588" t="str">
        <x:f>IF(G3588="","MISSING OEWS",IF(ISNUMBER(H3588),"MATCHED","MISSING WHARTON"))</x:f>
        <x:v>MATCHED</x:v>
      </x:c>
    </x:row>
    <x:row r="3589">
      <x:c r="A3589" t="str">
        <x:v>53</x:v>
      </x:c>
      <x:c r="B3589" t="str">
        <x:v>Real Estate and Rental and Leasing</x:v>
      </x:c>
      <x:c r="C3589" t="str">
        <x:v>17-1022</x:v>
      </x:c>
      <x:c r="D3589" t="str">
        <x:v>Surveyors</x:v>
      </x:c>
      <x:c r="E3589" s="22"/>
      <x:c r="F3589" s="22" t="n">
        <x:v>50280</x:v>
      </x:c>
      <x:c r="G3589" s="22" t="str">
        <x:f>IF(OR(E3589="",F3589=""),"",E3589*F3589)</x:f>
      </x:c>
      <x:c r="H3589" s="36" t="n">
        <x:v>0.3682</x:v>
      </x:c>
      <x:c r="I3589" s="22" t="str">
        <x:f>IF(G3589="","",IF(ISNUMBER(H3589),G3589,""))</x:f>
      </x:c>
      <x:c r="J3589" s="22" t="str">
        <x:f>IF(I3589="","",I3589*H3589)</x:f>
      </x:c>
      <x:c r="K3589" t="str">
        <x:f>IF(G3589="","MISSING OEWS",IF(ISNUMBER(H3589),"MATCHED","MISSING WHARTON"))</x:f>
        <x:v>MISSING OEWS</x:v>
      </x:c>
    </x:row>
    <x:row r="3590">
      <x:c r="A3590" t="str">
        <x:v>53</x:v>
      </x:c>
      <x:c r="B3590" t="str">
        <x:v>Real Estate and Rental and Leasing</x:v>
      </x:c>
      <x:c r="C3590" t="str">
        <x:v>17-2051</x:v>
      </x:c>
      <x:c r="D3590" t="str">
        <x:v>Civil Engineers</x:v>
      </x:c>
      <x:c r="E3590" s="22" t="n">
        <x:v>2910</x:v>
      </x:c>
      <x:c r="F3590" s="22" t="n">
        <x:v>90980</x:v>
      </x:c>
      <x:c r="G3590" s="22" t="n">
        <x:f>IF(OR(E3590="",F3590=""),"",E3590*F3590)</x:f>
        <x:v>264751800</x:v>
      </x:c>
      <x:c r="H3590" s="36" t="n">
        <x:v>0.4218</x:v>
      </x:c>
      <x:c r="I3590" s="22" t="n">
        <x:f>IF(G3590="","",IF(ISNUMBER(H3590),G3590,""))</x:f>
        <x:v>264751800</x:v>
      </x:c>
      <x:c r="J3590" s="22" t="n">
        <x:f>IF(I3590="","",I3590*H3590)</x:f>
        <x:v>111672309.24000001</x:v>
      </x:c>
      <x:c r="K3590" t="str">
        <x:f>IF(G3590="","MISSING OEWS",IF(ISNUMBER(H3590),"MATCHED","MISSING WHARTON"))</x:f>
        <x:v>MATCHED</x:v>
      </x:c>
    </x:row>
    <x:row r="3591">
      <x:c r="A3591" t="str">
        <x:v>53</x:v>
      </x:c>
      <x:c r="B3591" t="str">
        <x:v>Real Estate and Rental and Leasing</x:v>
      </x:c>
      <x:c r="C3591" t="str">
        <x:v>17-2071</x:v>
      </x:c>
      <x:c r="D3591" t="str">
        <x:v>Electrical Engineers</x:v>
      </x:c>
      <x:c r="E3591" s="22" t="n">
        <x:v>160</x:v>
      </x:c>
      <x:c r="F3591" s="22" t="n">
        <x:v>108230</x:v>
      </x:c>
      <x:c r="G3591" s="22" t="n">
        <x:f>IF(OR(E3591="",F3591=""),"",E3591*F3591)</x:f>
        <x:v>17316800</x:v>
      </x:c>
      <x:c r="H3591" s="36" t="n">
        <x:v>0.35229999999999995</x:v>
      </x:c>
      <x:c r="I3591" s="22" t="n">
        <x:f>IF(G3591="","",IF(ISNUMBER(H3591),G3591,""))</x:f>
        <x:v>17316800</x:v>
      </x:c>
      <x:c r="J3591" s="22" t="n">
        <x:f>IF(I3591="","",I3591*H3591)</x:f>
        <x:v>6100708.639999999</x:v>
      </x:c>
      <x:c r="K3591" t="str">
        <x:f>IF(G3591="","MISSING OEWS",IF(ISNUMBER(H3591),"MATCHED","MISSING WHARTON"))</x:f>
        <x:v>MATCHED</x:v>
      </x:c>
    </x:row>
    <x:row r="3592">
      <x:c r="A3592" t="str">
        <x:v>53</x:v>
      </x:c>
      <x:c r="B3592" t="str">
        <x:v>Real Estate and Rental and Leasing</x:v>
      </x:c>
      <x:c r="C3592" t="str">
        <x:v>17-2072</x:v>
      </x:c>
      <x:c r="D3592" t="str">
        <x:v>Electronics Engineers, Except Computer</x:v>
      </x:c>
      <x:c r="E3592" s="22" t="n">
        <x:v>250</x:v>
      </x:c>
      <x:c r="F3592" s="22" t="n">
        <x:v>125580</x:v>
      </x:c>
      <x:c r="G3592" s="22" t="n">
        <x:f>IF(OR(E3592="",F3592=""),"",E3592*F3592)</x:f>
        <x:v>31395000</x:v>
      </x:c>
      <x:c r="H3592" s="36" t="n">
        <x:v>0.4536</x:v>
      </x:c>
      <x:c r="I3592" s="22" t="n">
        <x:f>IF(G3592="","",IF(ISNUMBER(H3592),G3592,""))</x:f>
        <x:v>31395000</x:v>
      </x:c>
      <x:c r="J3592" s="22" t="n">
        <x:f>IF(I3592="","",I3592*H3592)</x:f>
        <x:v>14240772</x:v>
      </x:c>
      <x:c r="K3592" t="str">
        <x:f>IF(G3592="","MISSING OEWS",IF(ISNUMBER(H3592),"MATCHED","MISSING WHARTON"))</x:f>
        <x:v>MATCHED</x:v>
      </x:c>
    </x:row>
    <x:row r="3593">
      <x:c r="A3593" t="str">
        <x:v>53</x:v>
      </x:c>
      <x:c r="B3593" t="str">
        <x:v>Real Estate and Rental and Leasing</x:v>
      </x:c>
      <x:c r="C3593" t="str">
        <x:v>17-2112</x:v>
      </x:c>
      <x:c r="D3593" t="str">
        <x:v>Industrial Engineers</x:v>
      </x:c>
      <x:c r="E3593" s="22" t="n">
        <x:v>100</x:v>
      </x:c>
      <x:c r="F3593" s="22" t="n">
        <x:v>101150</x:v>
      </x:c>
      <x:c r="G3593" s="22" t="n">
        <x:f>IF(OR(E3593="",F3593=""),"",E3593*F3593)</x:f>
        <x:v>10115000</x:v>
      </x:c>
      <x:c r="H3593" s="36" t="n">
        <x:v>0.47859999999999997</x:v>
      </x:c>
      <x:c r="I3593" s="22" t="n">
        <x:f>IF(G3593="","",IF(ISNUMBER(H3593),G3593,""))</x:f>
        <x:v>10115000</x:v>
      </x:c>
      <x:c r="J3593" s="22" t="n">
        <x:f>IF(I3593="","",I3593*H3593)</x:f>
        <x:v>4841039</x:v>
      </x:c>
      <x:c r="K3593" t="str">
        <x:f>IF(G3593="","MISSING OEWS",IF(ISNUMBER(H3593),"MATCHED","MISSING WHARTON"))</x:f>
        <x:v>MATCHED</x:v>
      </x:c>
    </x:row>
    <x:row r="3594">
      <x:c r="A3594" t="str">
        <x:v>53</x:v>
      </x:c>
      <x:c r="B3594" t="str">
        <x:v>Real Estate and Rental and Leasing</x:v>
      </x:c>
      <x:c r="C3594" t="str">
        <x:v>17-2141</x:v>
      </x:c>
      <x:c r="D3594" t="str">
        <x:v>Mechanical Engineers</x:v>
      </x:c>
      <x:c r="E3594" s="22" t="n">
        <x:v>420</x:v>
      </x:c>
      <x:c r="F3594" s="22" t="n">
        <x:v>102490</x:v>
      </x:c>
      <x:c r="G3594" s="22" t="n">
        <x:f>IF(OR(E3594="",F3594=""),"",E3594*F3594)</x:f>
        <x:v>43045800</x:v>
      </x:c>
      <x:c r="H3594" s="36" t="n">
        <x:v>0.30079999999999996</x:v>
      </x:c>
      <x:c r="I3594" s="22" t="n">
        <x:f>IF(G3594="","",IF(ISNUMBER(H3594),G3594,""))</x:f>
        <x:v>43045800</x:v>
      </x:c>
      <x:c r="J3594" s="22" t="n">
        <x:f>IF(I3594="","",I3594*H3594)</x:f>
        <x:v>12948176.639999999</x:v>
      </x:c>
      <x:c r="K3594" t="str">
        <x:f>IF(G3594="","MISSING OEWS",IF(ISNUMBER(H3594),"MATCHED","MISSING WHARTON"))</x:f>
        <x:v>MATCHED</x:v>
      </x:c>
    </x:row>
    <x:row r="3595">
      <x:c r="A3595" t="str">
        <x:v>53</x:v>
      </x:c>
      <x:c r="B3595" t="str">
        <x:v>Real Estate and Rental and Leasing</x:v>
      </x:c>
      <x:c r="C3595" t="str">
        <x:v>17-2199</x:v>
      </x:c>
      <x:c r="D3595" t="str">
        <x:v>Engineers, All Other</x:v>
      </x:c>
      <x:c r="E3595" s="22" t="n">
        <x:v>660</x:v>
      </x:c>
      <x:c r="F3595" s="22" t="n">
        <x:v>96970</x:v>
      </x:c>
      <x:c r="G3595" s="22" t="n">
        <x:f>IF(OR(E3595="",F3595=""),"",E3595*F3595)</x:f>
        <x:v>64000200</x:v>
      </x:c>
      <x:c r="H3595" s="36" t="n">
        <x:v>0.315</x:v>
      </x:c>
      <x:c r="I3595" s="22" t="n">
        <x:f>IF(G3595="","",IF(ISNUMBER(H3595),G3595,""))</x:f>
        <x:v>64000200</x:v>
      </x:c>
      <x:c r="J3595" s="22" t="n">
        <x:f>IF(I3595="","",I3595*H3595)</x:f>
        <x:v>20160063</x:v>
      </x:c>
      <x:c r="K3595" t="str">
        <x:f>IF(G3595="","MISSING OEWS",IF(ISNUMBER(H3595),"MATCHED","MISSING WHARTON"))</x:f>
        <x:v>MATCHED</x:v>
      </x:c>
    </x:row>
    <x:row r="3596">
      <x:c r="A3596" t="str">
        <x:v>53</x:v>
      </x:c>
      <x:c r="B3596" t="str">
        <x:v>Real Estate and Rental and Leasing</x:v>
      </x:c>
      <x:c r="C3596" t="str">
        <x:v>17-3011</x:v>
      </x:c>
      <x:c r="D3596" t="str">
        <x:v>Architectural and Civil Drafters</x:v>
      </x:c>
      <x:c r="E3596" s="22" t="n">
        <x:v>310</x:v>
      </x:c>
      <x:c r="F3596" s="22" t="n">
        <x:v>76180</x:v>
      </x:c>
      <x:c r="G3596" s="22" t="n">
        <x:f>IF(OR(E3596="",F3596=""),"",E3596*F3596)</x:f>
        <x:v>23615800</x:v>
      </x:c>
      <x:c r="H3596" s="36" t="n">
        <x:v>0.7</x:v>
      </x:c>
      <x:c r="I3596" s="22" t="n">
        <x:f>IF(G3596="","",IF(ISNUMBER(H3596),G3596,""))</x:f>
        <x:v>23615800</x:v>
      </x:c>
      <x:c r="J3596" s="22" t="n">
        <x:f>IF(I3596="","",I3596*H3596)</x:f>
        <x:v>16531059.999999998</x:v>
      </x:c>
      <x:c r="K3596" t="str">
        <x:f>IF(G3596="","MISSING OEWS",IF(ISNUMBER(H3596),"MATCHED","MISSING WHARTON"))</x:f>
        <x:v>MATCHED</x:v>
      </x:c>
    </x:row>
    <x:row r="3597">
      <x:c r="A3597" t="str">
        <x:v>53</x:v>
      </x:c>
      <x:c r="B3597" t="str">
        <x:v>Real Estate and Rental and Leasing</x:v>
      </x:c>
      <x:c r="C3597" t="str">
        <x:v>17-3013</x:v>
      </x:c>
      <x:c r="D3597" t="str">
        <x:v>Mechanical Drafters</x:v>
      </x:c>
      <x:c r="E3597" s="22" t="n">
        <x:v>40</x:v>
      </x:c>
      <x:c r="F3597" s="22" t="n">
        <x:v>78060</x:v>
      </x:c>
      <x:c r="G3597" s="22" t="n">
        <x:f>IF(OR(E3597="",F3597=""),"",E3597*F3597)</x:f>
        <x:v>3122400</x:v>
      </x:c>
      <x:c r="H3597" s="36" t="n">
        <x:v>0.71</x:v>
      </x:c>
      <x:c r="I3597" s="22" t="n">
        <x:f>IF(G3597="","",IF(ISNUMBER(H3597),G3597,""))</x:f>
        <x:v>3122400</x:v>
      </x:c>
      <x:c r="J3597" s="22" t="n">
        <x:f>IF(I3597="","",I3597*H3597)</x:f>
        <x:v>2216904</x:v>
      </x:c>
      <x:c r="K3597" t="str">
        <x:f>IF(G3597="","MISSING OEWS",IF(ISNUMBER(H3597),"MATCHED","MISSING WHARTON"))</x:f>
        <x:v>MATCHED</x:v>
      </x:c>
    </x:row>
    <x:row r="3598">
      <x:c r="A3598" t="str">
        <x:v>53</x:v>
      </x:c>
      <x:c r="B3598" t="str">
        <x:v>Real Estate and Rental and Leasing</x:v>
      </x:c>
      <x:c r="C3598" t="str">
        <x:v>17-3019</x:v>
      </x:c>
      <x:c r="D3598" t="str">
        <x:v>Drafters, All Other</x:v>
      </x:c>
      <x:c r="E3598" s="22" t="n">
        <x:v>160</x:v>
      </x:c>
      <x:c r="F3598" s="22" t="n">
        <x:v>74330</x:v>
      </x:c>
      <x:c r="G3598" s="22" t="n">
        <x:f>IF(OR(E3598="",F3598=""),"",E3598*F3598)</x:f>
        <x:v>11892800</x:v>
      </x:c>
      <x:c r="H3598" s="36"/>
      <x:c r="I3598" s="22" t="str">
        <x:f>IF(G3598="","",IF(ISNUMBER(H3598),G3598,""))</x:f>
      </x:c>
      <x:c r="J3598" s="22" t="str">
        <x:f>IF(I3598="","",I3598*H3598)</x:f>
      </x:c>
      <x:c r="K3598" t="str">
        <x:f>IF(G3598="","MISSING OEWS",IF(ISNUMBER(H3598),"MATCHED","MISSING WHARTON"))</x:f>
        <x:v>MISSING WHARTON</x:v>
      </x:c>
    </x:row>
    <x:row r="3599">
      <x:c r="A3599" t="str">
        <x:v>53</x:v>
      </x:c>
      <x:c r="B3599" t="str">
        <x:v>Real Estate and Rental and Leasing</x:v>
      </x:c>
      <x:c r="C3599" t="str">
        <x:v>17-3023</x:v>
      </x:c>
      <x:c r="D3599" t="str">
        <x:v>Electrical and Electronic Engineering Technologists and Technicians</x:v>
      </x:c>
      <x:c r="E3599" s="22" t="n">
        <x:v>120</x:v>
      </x:c>
      <x:c r="F3599" s="22" t="n">
        <x:v>86480</x:v>
      </x:c>
      <x:c r="G3599" s="22" t="n">
        <x:f>IF(OR(E3599="",F3599=""),"",E3599*F3599)</x:f>
        <x:v>10377600</x:v>
      </x:c>
      <x:c r="H3599" s="36" t="n">
        <x:v>0.4</x:v>
      </x:c>
      <x:c r="I3599" s="22" t="n">
        <x:f>IF(G3599="","",IF(ISNUMBER(H3599),G3599,""))</x:f>
        <x:v>10377600</x:v>
      </x:c>
      <x:c r="J3599" s="22" t="n">
        <x:f>IF(I3599="","",I3599*H3599)</x:f>
        <x:v>4151040</x:v>
      </x:c>
      <x:c r="K3599" t="str">
        <x:f>IF(G3599="","MISSING OEWS",IF(ISNUMBER(H3599),"MATCHED","MISSING WHARTON"))</x:f>
        <x:v>MATCHED</x:v>
      </x:c>
    </x:row>
    <x:row r="3600">
      <x:c r="A3600" t="str">
        <x:v>53</x:v>
      </x:c>
      <x:c r="B3600" t="str">
        <x:v>Real Estate and Rental and Leasing</x:v>
      </x:c>
      <x:c r="C3600" t="str">
        <x:v>17-3026</x:v>
      </x:c>
      <x:c r="D3600" t="str">
        <x:v>Industrial Engineering Technologists and Technicians</x:v>
      </x:c>
      <x:c r="E3600" s="22"/>
      <x:c r="F3600" s="22" t="n">
        <x:v>46510</x:v>
      </x:c>
      <x:c r="G3600" s="22" t="str">
        <x:f>IF(OR(E3600="",F3600=""),"",E3600*F3600)</x:f>
      </x:c>
      <x:c r="H3600" s="36" t="n">
        <x:v>0.28550000000000003</x:v>
      </x:c>
      <x:c r="I3600" s="22" t="str">
        <x:f>IF(G3600="","",IF(ISNUMBER(H3600),G3600,""))</x:f>
      </x:c>
      <x:c r="J3600" s="22" t="str">
        <x:f>IF(I3600="","",I3600*H3600)</x:f>
      </x:c>
      <x:c r="K3600" t="str">
        <x:f>IF(G3600="","MISSING OEWS",IF(ISNUMBER(H3600),"MATCHED","MISSING WHARTON"))</x:f>
        <x:v>MISSING OEWS</x:v>
      </x:c>
    </x:row>
    <x:row r="3601">
      <x:c r="A3601" t="str">
        <x:v>53</x:v>
      </x:c>
      <x:c r="B3601" t="str">
        <x:v>Real Estate and Rental and Leasing</x:v>
      </x:c>
      <x:c r="C3601" t="str">
        <x:v>17-3028</x:v>
      </x:c>
      <x:c r="D3601" t="str">
        <x:v>Calibration Technologists and Technicians</x:v>
      </x:c>
      <x:c r="E3601" s="22" t="n">
        <x:v>230</x:v>
      </x:c>
      <x:c r="F3601" s="22" t="n">
        <x:v>75290</x:v>
      </x:c>
      <x:c r="G3601" s="22" t="n">
        <x:f>IF(OR(E3601="",F3601=""),"",E3601*F3601)</x:f>
        <x:v>17316700</x:v>
      </x:c>
      <x:c r="H3601" s="36" t="n">
        <x:v>0.17329999999999998</x:v>
      </x:c>
      <x:c r="I3601" s="22" t="n">
        <x:f>IF(G3601="","",IF(ISNUMBER(H3601),G3601,""))</x:f>
        <x:v>17316700</x:v>
      </x:c>
      <x:c r="J3601" s="22" t="n">
        <x:f>IF(I3601="","",I3601*H3601)</x:f>
        <x:v>3000984.11</x:v>
      </x:c>
      <x:c r="K3601" t="str">
        <x:f>IF(G3601="","MISSING OEWS",IF(ISNUMBER(H3601),"MATCHED","MISSING WHARTON"))</x:f>
        <x:v>MATCHED</x:v>
      </x:c>
    </x:row>
    <x:row r="3602">
      <x:c r="A3602" t="str">
        <x:v>53</x:v>
      </x:c>
      <x:c r="B3602" t="str">
        <x:v>Real Estate and Rental and Leasing</x:v>
      </x:c>
      <x:c r="C3602" t="str">
        <x:v>17-3031</x:v>
      </x:c>
      <x:c r="D3602" t="str">
        <x:v>Surveying and Mapping Technicians</x:v>
      </x:c>
      <x:c r="E3602" s="22" t="n">
        <x:v>250</x:v>
      </x:c>
      <x:c r="F3602" s="22"/>
      <x:c r="G3602" s="22" t="str">
        <x:f>IF(OR(E3602="",F3602=""),"",E3602*F3602)</x:f>
      </x:c>
      <x:c r="H3602" s="36" t="n">
        <x:v>0.6783</x:v>
      </x:c>
      <x:c r="I3602" s="22" t="str">
        <x:f>IF(G3602="","",IF(ISNUMBER(H3602),G3602,""))</x:f>
      </x:c>
      <x:c r="J3602" s="22" t="str">
        <x:f>IF(I3602="","",I3602*H3602)</x:f>
      </x:c>
      <x:c r="K3602" t="str">
        <x:f>IF(G3602="","MISSING OEWS",IF(ISNUMBER(H3602),"MATCHED","MISSING WHARTON"))</x:f>
        <x:v>MISSING OEWS</x:v>
      </x:c>
    </x:row>
    <x:row r="3603">
      <x:c r="A3603" t="str">
        <x:v>53</x:v>
      </x:c>
      <x:c r="B3603" t="str">
        <x:v>Real Estate and Rental and Leasing</x:v>
      </x:c>
      <x:c r="C3603" t="str">
        <x:v>19-1032</x:v>
      </x:c>
      <x:c r="D3603" t="str">
        <x:v>Foresters</x:v>
      </x:c>
      <x:c r="E3603" s="22"/>
      <x:c r="F3603" s="22" t="n">
        <x:v>88390</x:v>
      </x:c>
      <x:c r="G3603" s="22" t="str">
        <x:f>IF(OR(E3603="",F3603=""),"",E3603*F3603)</x:f>
      </x:c>
      <x:c r="H3603" s="36" t="n">
        <x:v>0.055999999999999994</x:v>
      </x:c>
      <x:c r="I3603" s="22" t="str">
        <x:f>IF(G3603="","",IF(ISNUMBER(H3603),G3603,""))</x:f>
      </x:c>
      <x:c r="J3603" s="22" t="str">
        <x:f>IF(I3603="","",I3603*H3603)</x:f>
      </x:c>
      <x:c r="K3603" t="str">
        <x:f>IF(G3603="","MISSING OEWS",IF(ISNUMBER(H3603),"MATCHED","MISSING WHARTON"))</x:f>
        <x:v>MISSING OEWS</x:v>
      </x:c>
    </x:row>
    <x:row r="3604">
      <x:c r="A3604" t="str">
        <x:v>53</x:v>
      </x:c>
      <x:c r="B3604" t="str">
        <x:v>Real Estate and Rental and Leasing</x:v>
      </x:c>
      <x:c r="C3604" t="str">
        <x:v>19-3011</x:v>
      </x:c>
      <x:c r="D3604" t="str">
        <x:v>Economists</x:v>
      </x:c>
      <x:c r="E3604" s="22"/>
      <x:c r="F3604" s="22" t="n">
        <x:v>148740</x:v>
      </x:c>
      <x:c r="G3604" s="22" t="str">
        <x:f>IF(OR(E3604="",F3604=""),"",E3604*F3604)</x:f>
      </x:c>
      <x:c r="H3604" s="36" t="n">
        <x:v>0.5271</x:v>
      </x:c>
      <x:c r="I3604" s="22" t="str">
        <x:f>IF(G3604="","",IF(ISNUMBER(H3604),G3604,""))</x:f>
      </x:c>
      <x:c r="J3604" s="22" t="str">
        <x:f>IF(I3604="","",I3604*H3604)</x:f>
      </x:c>
      <x:c r="K3604" t="str">
        <x:f>IF(G3604="","MISSING OEWS",IF(ISNUMBER(H3604),"MATCHED","MISSING WHARTON"))</x:f>
        <x:v>MISSING OEWS</x:v>
      </x:c>
    </x:row>
    <x:row r="3605">
      <x:c r="A3605" t="str">
        <x:v>53</x:v>
      </x:c>
      <x:c r="B3605" t="str">
        <x:v>Real Estate and Rental and Leasing</x:v>
      </x:c>
      <x:c r="C3605" t="str">
        <x:v>19-3051</x:v>
      </x:c>
      <x:c r="D3605" t="str">
        <x:v>Urban and Regional Planners</x:v>
      </x:c>
      <x:c r="E3605" s="22"/>
      <x:c r="F3605" s="22" t="n">
        <x:v>82230</x:v>
      </x:c>
      <x:c r="G3605" s="22" t="str">
        <x:f>IF(OR(E3605="",F3605=""),"",E3605*F3605)</x:f>
      </x:c>
      <x:c r="H3605" s="36" t="n">
        <x:v>0.5539999999999999</x:v>
      </x:c>
      <x:c r="I3605" s="22" t="str">
        <x:f>IF(G3605="","",IF(ISNUMBER(H3605),G3605,""))</x:f>
      </x:c>
      <x:c r="J3605" s="22" t="str">
        <x:f>IF(I3605="","",I3605*H3605)</x:f>
      </x:c>
      <x:c r="K3605" t="str">
        <x:f>IF(G3605="","MISSING OEWS",IF(ISNUMBER(H3605),"MATCHED","MISSING WHARTON"))</x:f>
        <x:v>MISSING OEWS</x:v>
      </x:c>
    </x:row>
    <x:row r="3606">
      <x:c r="A3606" t="str">
        <x:v>53</x:v>
      </x:c>
      <x:c r="B3606" t="str">
        <x:v>Real Estate and Rental and Leasing</x:v>
      </x:c>
      <x:c r="C3606" t="str">
        <x:v>19-4042</x:v>
      </x:c>
      <x:c r="D3606" t="str">
        <x:v>Environmental Science and Protection Technicians, Including Health</x:v>
      </x:c>
      <x:c r="E3606" s="22" t="n">
        <x:v>30</x:v>
      </x:c>
      <x:c r="F3606" s="22" t="n">
        <x:v>63970</x:v>
      </x:c>
      <x:c r="G3606" s="22" t="n">
        <x:f>IF(OR(E3606="",F3606=""),"",E3606*F3606)</x:f>
        <x:v>1919100</x:v>
      </x:c>
      <x:c r="H3606" s="36" t="n">
        <x:v>0.2635</x:v>
      </x:c>
      <x:c r="I3606" s="22" t="n">
        <x:f>IF(G3606="","",IF(ISNUMBER(H3606),G3606,""))</x:f>
        <x:v>1919100</x:v>
      </x:c>
      <x:c r="J3606" s="22" t="n">
        <x:f>IF(I3606="","",I3606*H3606)</x:f>
        <x:v>505682.85000000003</x:v>
      </x:c>
      <x:c r="K3606" t="str">
        <x:f>IF(G3606="","MISSING OEWS",IF(ISNUMBER(H3606),"MATCHED","MISSING WHARTON"))</x:f>
        <x:v>MATCHED</x:v>
      </x:c>
    </x:row>
    <x:row r="3607">
      <x:c r="A3607" t="str">
        <x:v>53</x:v>
      </x:c>
      <x:c r="B3607" t="str">
        <x:v>Real Estate and Rental and Leasing</x:v>
      </x:c>
      <x:c r="C3607" t="str">
        <x:v>19-5011</x:v>
      </x:c>
      <x:c r="D3607" t="str">
        <x:v>Occupational Health and Safety Specialists</x:v>
      </x:c>
      <x:c r="E3607" s="22" t="n">
        <x:v>650</x:v>
      </x:c>
      <x:c r="F3607" s="22" t="n">
        <x:v>98940</x:v>
      </x:c>
      <x:c r="G3607" s="22" t="n">
        <x:f>IF(OR(E3607="",F3607=""),"",E3607*F3607)</x:f>
        <x:v>64311000</x:v>
      </x:c>
      <x:c r="H3607" s="36" t="n">
        <x:v>0.2786</x:v>
      </x:c>
      <x:c r="I3607" s="22" t="n">
        <x:f>IF(G3607="","",IF(ISNUMBER(H3607),G3607,""))</x:f>
        <x:v>64311000</x:v>
      </x:c>
      <x:c r="J3607" s="22" t="n">
        <x:f>IF(I3607="","",I3607*H3607)</x:f>
        <x:v>17917044.6</x:v>
      </x:c>
      <x:c r="K3607" t="str">
        <x:f>IF(G3607="","MISSING OEWS",IF(ISNUMBER(H3607),"MATCHED","MISSING WHARTON"))</x:f>
        <x:v>MATCHED</x:v>
      </x:c>
    </x:row>
    <x:row r="3608">
      <x:c r="A3608" t="str">
        <x:v>53</x:v>
      </x:c>
      <x:c r="B3608" t="str">
        <x:v>Real Estate and Rental and Leasing</x:v>
      </x:c>
      <x:c r="C3608" t="str">
        <x:v>19-5012</x:v>
      </x:c>
      <x:c r="D3608" t="str">
        <x:v>Occupational Health and Safety Technicians</x:v>
      </x:c>
      <x:c r="E3608" s="22" t="n">
        <x:v>40</x:v>
      </x:c>
      <x:c r="F3608" s="22" t="n">
        <x:v>64510</x:v>
      </x:c>
      <x:c r="G3608" s="22" t="n">
        <x:f>IF(OR(E3608="",F3608=""),"",E3608*F3608)</x:f>
        <x:v>2580400</x:v>
      </x:c>
      <x:c r="H3608" s="36" t="n">
        <x:v>0.2712</x:v>
      </x:c>
      <x:c r="I3608" s="22" t="n">
        <x:f>IF(G3608="","",IF(ISNUMBER(H3608),G3608,""))</x:f>
        <x:v>2580400</x:v>
      </x:c>
      <x:c r="J3608" s="22" t="n">
        <x:f>IF(I3608="","",I3608*H3608)</x:f>
        <x:v>699804.48</x:v>
      </x:c>
      <x:c r="K3608" t="str">
        <x:f>IF(G3608="","MISSING OEWS",IF(ISNUMBER(H3608),"MATCHED","MISSING WHARTON"))</x:f>
        <x:v>MATCHED</x:v>
      </x:c>
    </x:row>
    <x:row r="3609">
      <x:c r="A3609" t="str">
        <x:v>53</x:v>
      </x:c>
      <x:c r="B3609" t="str">
        <x:v>Real Estate and Rental and Leasing</x:v>
      </x:c>
      <x:c r="C3609" t="str">
        <x:v>21-1015</x:v>
      </x:c>
      <x:c r="D3609" t="str">
        <x:v>Rehabilitation Counselors</x:v>
      </x:c>
      <x:c r="E3609" s="22"/>
      <x:c r="F3609" s="22" t="n">
        <x:v>55220</x:v>
      </x:c>
      <x:c r="G3609" s="22" t="str">
        <x:f>IF(OR(E3609="",F3609=""),"",E3609*F3609)</x:f>
      </x:c>
      <x:c r="H3609" s="36" t="n">
        <x:v>0.2618</x:v>
      </x:c>
      <x:c r="I3609" s="22" t="str">
        <x:f>IF(G3609="","",IF(ISNUMBER(H3609),G3609,""))</x:f>
      </x:c>
      <x:c r="J3609" s="22" t="str">
        <x:f>IF(I3609="","",I3609*H3609)</x:f>
      </x:c>
      <x:c r="K3609" t="str">
        <x:f>IF(G3609="","MISSING OEWS",IF(ISNUMBER(H3609),"MATCHED","MISSING WHARTON"))</x:f>
        <x:v>MISSING OEWS</x:v>
      </x:c>
    </x:row>
    <x:row r="3610">
      <x:c r="A3610" t="str">
        <x:v>53</x:v>
      </x:c>
      <x:c r="B3610" t="str">
        <x:v>Real Estate and Rental and Leasing</x:v>
      </x:c>
      <x:c r="C3610" t="str">
        <x:v>21-1019</x:v>
      </x:c>
      <x:c r="D3610" t="str">
        <x:v>Counselors, All Other</x:v>
      </x:c>
      <x:c r="E3610" s="22" t="n">
        <x:v>40</x:v>
      </x:c>
      <x:c r="F3610" s="22" t="n">
        <x:v>62130</x:v>
      </x:c>
      <x:c r="G3610" s="22" t="n">
        <x:f>IF(OR(E3610="",F3610=""),"",E3610*F3610)</x:f>
        <x:v>2485200</x:v>
      </x:c>
      <x:c r="H3610" s="36"/>
      <x:c r="I3610" s="22" t="str">
        <x:f>IF(G3610="","",IF(ISNUMBER(H3610),G3610,""))</x:f>
      </x:c>
      <x:c r="J3610" s="22" t="str">
        <x:f>IF(I3610="","",I3610*H3610)</x:f>
      </x:c>
      <x:c r="K3610" t="str">
        <x:f>IF(G3610="","MISSING OEWS",IF(ISNUMBER(H3610),"MATCHED","MISSING WHARTON"))</x:f>
        <x:v>MISSING WHARTON</x:v>
      </x:c>
    </x:row>
    <x:row r="3611">
      <x:c r="A3611" t="str">
        <x:v>53</x:v>
      </x:c>
      <x:c r="B3611" t="str">
        <x:v>Real Estate and Rental and Leasing</x:v>
      </x:c>
      <x:c r="C3611" t="str">
        <x:v>21-1021</x:v>
      </x:c>
      <x:c r="D3611" t="str">
        <x:v>Child, Family, and School Social Workers</x:v>
      </x:c>
      <x:c r="E3611" s="22" t="n">
        <x:v>310</x:v>
      </x:c>
      <x:c r="F3611" s="22" t="n">
        <x:v>67190</x:v>
      </x:c>
      <x:c r="G3611" s="22" t="n">
        <x:f>IF(OR(E3611="",F3611=""),"",E3611*F3611)</x:f>
        <x:v>20828900</x:v>
      </x:c>
      <x:c r="H3611" s="36" t="n">
        <x:v>0.2457</x:v>
      </x:c>
      <x:c r="I3611" s="22" t="n">
        <x:f>IF(G3611="","",IF(ISNUMBER(H3611),G3611,""))</x:f>
        <x:v>20828900</x:v>
      </x:c>
      <x:c r="J3611" s="22" t="n">
        <x:f>IF(I3611="","",I3611*H3611)</x:f>
        <x:v>5117660.73</x:v>
      </x:c>
      <x:c r="K3611" t="str">
        <x:f>IF(G3611="","MISSING OEWS",IF(ISNUMBER(H3611),"MATCHED","MISSING WHARTON"))</x:f>
        <x:v>MATCHED</x:v>
      </x:c>
    </x:row>
    <x:row r="3612">
      <x:c r="A3612" t="str">
        <x:v>53</x:v>
      </x:c>
      <x:c r="B3612" t="str">
        <x:v>Real Estate and Rental and Leasing</x:v>
      </x:c>
      <x:c r="C3612" t="str">
        <x:v>21-1029</x:v>
      </x:c>
      <x:c r="D3612" t="str">
        <x:v>Social Workers, All Other</x:v>
      </x:c>
      <x:c r="E3612" s="22" t="n">
        <x:v>200</x:v>
      </x:c>
      <x:c r="F3612" s="22" t="n">
        <x:v>51970</x:v>
      </x:c>
      <x:c r="G3612" s="22" t="n">
        <x:f>IF(OR(E3612="",F3612=""),"",E3612*F3612)</x:f>
        <x:v>10394000</x:v>
      </x:c>
      <x:c r="H3612" s="36"/>
      <x:c r="I3612" s="22" t="str">
        <x:f>IF(G3612="","",IF(ISNUMBER(H3612),G3612,""))</x:f>
      </x:c>
      <x:c r="J3612" s="22" t="str">
        <x:f>IF(I3612="","",I3612*H3612)</x:f>
      </x:c>
      <x:c r="K3612" t="str">
        <x:f>IF(G3612="","MISSING OEWS",IF(ISNUMBER(H3612),"MATCHED","MISSING WHARTON"))</x:f>
        <x:v>MISSING WHARTON</x:v>
      </x:c>
    </x:row>
    <x:row r="3613">
      <x:c r="A3613" t="str">
        <x:v>53</x:v>
      </x:c>
      <x:c r="B3613" t="str">
        <x:v>Real Estate and Rental and Leasing</x:v>
      </x:c>
      <x:c r="C3613" t="str">
        <x:v>21-1093</x:v>
      </x:c>
      <x:c r="D3613" t="str">
        <x:v>Social and Human Service Assistants</x:v>
      </x:c>
      <x:c r="E3613" s="22" t="n">
        <x:v>1980</x:v>
      </x:c>
      <x:c r="F3613" s="22" t="n">
        <x:v>42980</x:v>
      </x:c>
      <x:c r="G3613" s="22" t="n">
        <x:f>IF(OR(E3613="",F3613=""),"",E3613*F3613)</x:f>
        <x:v>85100400</x:v>
      </x:c>
      <x:c r="H3613" s="36" t="n">
        <x:v>0.4</x:v>
      </x:c>
      <x:c r="I3613" s="22" t="n">
        <x:f>IF(G3613="","",IF(ISNUMBER(H3613),G3613,""))</x:f>
        <x:v>85100400</x:v>
      </x:c>
      <x:c r="J3613" s="22" t="n">
        <x:f>IF(I3613="","",I3613*H3613)</x:f>
        <x:v>34040160</x:v>
      </x:c>
      <x:c r="K3613" t="str">
        <x:f>IF(G3613="","MISSING OEWS",IF(ISNUMBER(H3613),"MATCHED","MISSING WHARTON"))</x:f>
        <x:v>MATCHED</x:v>
      </x:c>
    </x:row>
    <x:row r="3614">
      <x:c r="A3614" t="str">
        <x:v>53</x:v>
      </x:c>
      <x:c r="B3614" t="str">
        <x:v>Real Estate and Rental and Leasing</x:v>
      </x:c>
      <x:c r="C3614" t="str">
        <x:v>21-1099</x:v>
      </x:c>
      <x:c r="D3614" t="str">
        <x:v>Community and Social Service Specialists, All Other</x:v>
      </x:c>
      <x:c r="E3614" s="22" t="n">
        <x:v>1370</x:v>
      </x:c>
      <x:c r="F3614" s="22" t="n">
        <x:v>50270</x:v>
      </x:c>
      <x:c r="G3614" s="22" t="n">
        <x:f>IF(OR(E3614="",F3614=""),"",E3614*F3614)</x:f>
        <x:v>68869900</x:v>
      </x:c>
      <x:c r="H3614" s="36"/>
      <x:c r="I3614" s="22" t="str">
        <x:f>IF(G3614="","",IF(ISNUMBER(H3614),G3614,""))</x:f>
      </x:c>
      <x:c r="J3614" s="22" t="str">
        <x:f>IF(I3614="","",I3614*H3614)</x:f>
      </x:c>
      <x:c r="K3614" t="str">
        <x:f>IF(G3614="","MISSING OEWS",IF(ISNUMBER(H3614),"MATCHED","MISSING WHARTON"))</x:f>
        <x:v>MISSING WHARTON</x:v>
      </x:c>
    </x:row>
    <x:row r="3615">
      <x:c r="A3615" t="str">
        <x:v>53</x:v>
      </x:c>
      <x:c r="B3615" t="str">
        <x:v>Real Estate and Rental and Leasing</x:v>
      </x:c>
      <x:c r="C3615" t="str">
        <x:v>21-2011</x:v>
      </x:c>
      <x:c r="D3615" t="str">
        <x:v>Clergy</x:v>
      </x:c>
      <x:c r="E3615" s="22" t="n">
        <x:v>40</x:v>
      </x:c>
      <x:c r="F3615" s="22" t="n">
        <x:v>56900</x:v>
      </x:c>
      <x:c r="G3615" s="22" t="n">
        <x:f>IF(OR(E3615="",F3615=""),"",E3615*F3615)</x:f>
        <x:v>2276000</x:v>
      </x:c>
      <x:c r="H3615" s="36" t="n">
        <x:v>0.17859999999999998</x:v>
      </x:c>
      <x:c r="I3615" s="22" t="n">
        <x:f>IF(G3615="","",IF(ISNUMBER(H3615),G3615,""))</x:f>
        <x:v>2276000</x:v>
      </x:c>
      <x:c r="J3615" s="22" t="n">
        <x:f>IF(I3615="","",I3615*H3615)</x:f>
        <x:v>406493.6</x:v>
      </x:c>
      <x:c r="K3615" t="str">
        <x:f>IF(G3615="","MISSING OEWS",IF(ISNUMBER(H3615),"MATCHED","MISSING WHARTON"))</x:f>
        <x:v>MATCHED</x:v>
      </x:c>
    </x:row>
    <x:row r="3616">
      <x:c r="A3616" t="str">
        <x:v>53</x:v>
      </x:c>
      <x:c r="B3616" t="str">
        <x:v>Real Estate and Rental and Leasing</x:v>
      </x:c>
      <x:c r="C3616" t="str">
        <x:v>23-1011</x:v>
      </x:c>
      <x:c r="D3616" t="str">
        <x:v>Lawyers</x:v>
      </x:c>
      <x:c r="E3616" s="22" t="n">
        <x:v>4220</x:v>
      </x:c>
      <x:c r="F3616" s="22" t="n">
        <x:v>220840</x:v>
      </x:c>
      <x:c r="G3616" s="22" t="n">
        <x:f>IF(OR(E3616="",F3616=""),"",E3616*F3616)</x:f>
        <x:v>931944800</x:v>
      </x:c>
      <x:c r="H3616" s="36" t="n">
        <x:v>0.45</x:v>
      </x:c>
      <x:c r="I3616" s="22" t="n">
        <x:f>IF(G3616="","",IF(ISNUMBER(H3616),G3616,""))</x:f>
        <x:v>931944800</x:v>
      </x:c>
      <x:c r="J3616" s="22" t="n">
        <x:f>IF(I3616="","",I3616*H3616)</x:f>
        <x:v>419375160</x:v>
      </x:c>
      <x:c r="K3616" t="str">
        <x:f>IF(G3616="","MISSING OEWS",IF(ISNUMBER(H3616),"MATCHED","MISSING WHARTON"))</x:f>
        <x:v>MATCHED</x:v>
      </x:c>
    </x:row>
    <x:row r="3617">
      <x:c r="A3617" t="str">
        <x:v>53</x:v>
      </x:c>
      <x:c r="B3617" t="str">
        <x:v>Real Estate and Rental and Leasing</x:v>
      </x:c>
      <x:c r="C3617" t="str">
        <x:v>23-2011</x:v>
      </x:c>
      <x:c r="D3617" t="str">
        <x:v>Paralegals and Legal Assistants</x:v>
      </x:c>
      <x:c r="E3617" s="22" t="n">
        <x:v>1250</x:v>
      </x:c>
      <x:c r="F3617" s="22" t="n">
        <x:v>96150</x:v>
      </x:c>
      <x:c r="G3617" s="22" t="n">
        <x:f>IF(OR(E3617="",F3617=""),"",E3617*F3617)</x:f>
        <x:v>120187500</x:v>
      </x:c>
      <x:c r="H3617" s="36" t="n">
        <x:v>0.5917</x:v>
      </x:c>
      <x:c r="I3617" s="22" t="n">
        <x:f>IF(G3617="","",IF(ISNUMBER(H3617),G3617,""))</x:f>
        <x:v>120187500</x:v>
      </x:c>
      <x:c r="J3617" s="22" t="n">
        <x:f>IF(I3617="","",I3617*H3617)</x:f>
        <x:v>71114943.75</x:v>
      </x:c>
      <x:c r="K3617" t="str">
        <x:f>IF(G3617="","MISSING OEWS",IF(ISNUMBER(H3617),"MATCHED","MISSING WHARTON"))</x:f>
        <x:v>MATCHED</x:v>
      </x:c>
    </x:row>
    <x:row r="3618">
      <x:c r="A3618" t="str">
        <x:v>53</x:v>
      </x:c>
      <x:c r="B3618" t="str">
        <x:v>Real Estate and Rental and Leasing</x:v>
      </x:c>
      <x:c r="C3618" t="str">
        <x:v>23-2093</x:v>
      </x:c>
      <x:c r="D3618" t="str">
        <x:v>Title Examiners, Abstractors, and Searchers</x:v>
      </x:c>
      <x:c r="E3618" s="22" t="n">
        <x:v>3290</x:v>
      </x:c>
      <x:c r="F3618" s="22" t="n">
        <x:v>68540</x:v>
      </x:c>
      <x:c r="G3618" s="22" t="n">
        <x:f>IF(OR(E3618="",F3618=""),"",E3618*F3618)</x:f>
        <x:v>225496600</x:v>
      </x:c>
      <x:c r="H3618" s="36" t="n">
        <x:v>0.8794</x:v>
      </x:c>
      <x:c r="I3618" s="22" t="n">
        <x:f>IF(G3618="","",IF(ISNUMBER(H3618),G3618,""))</x:f>
        <x:v>225496600</x:v>
      </x:c>
      <x:c r="J3618" s="22" t="n">
        <x:f>IF(I3618="","",I3618*H3618)</x:f>
        <x:v>198301710.04</x:v>
      </x:c>
      <x:c r="K3618" t="str">
        <x:f>IF(G3618="","MISSING OEWS",IF(ISNUMBER(H3618),"MATCHED","MISSING WHARTON"))</x:f>
        <x:v>MATCHED</x:v>
      </x:c>
    </x:row>
    <x:row r="3619">
      <x:c r="A3619" t="str">
        <x:v>53</x:v>
      </x:c>
      <x:c r="B3619" t="str">
        <x:v>Real Estate and Rental and Leasing</x:v>
      </x:c>
      <x:c r="C3619" t="str">
        <x:v>23-2099</x:v>
      </x:c>
      <x:c r="D3619" t="str">
        <x:v>Legal Support Workers, All Other</x:v>
      </x:c>
      <x:c r="E3619" s="22"/>
      <x:c r="F3619" s="22" t="n">
        <x:v>99900</x:v>
      </x:c>
      <x:c r="G3619" s="22" t="str">
        <x:f>IF(OR(E3619="",F3619=""),"",E3619*F3619)</x:f>
      </x:c>
      <x:c r="H3619" s="36"/>
      <x:c r="I3619" s="22" t="str">
        <x:f>IF(G3619="","",IF(ISNUMBER(H3619),G3619,""))</x:f>
      </x:c>
      <x:c r="J3619" s="22" t="str">
        <x:f>IF(I3619="","",I3619*H3619)</x:f>
      </x:c>
      <x:c r="K3619" t="str">
        <x:f>IF(G3619="","MISSING OEWS",IF(ISNUMBER(H3619),"MATCHED","MISSING WHARTON"))</x:f>
        <x:v>MISSING OEWS</x:v>
      </x:c>
    </x:row>
    <x:row r="3620">
      <x:c r="A3620" t="str">
        <x:v>53</x:v>
      </x:c>
      <x:c r="B3620" t="str">
        <x:v>Real Estate and Rental and Leasing</x:v>
      </x:c>
      <x:c r="C3620" t="str">
        <x:v>25-3021</x:v>
      </x:c>
      <x:c r="D3620" t="str">
        <x:v>Self-Enrichment Teachers</x:v>
      </x:c>
      <x:c r="E3620" s="22" t="n">
        <x:v>290</x:v>
      </x:c>
      <x:c r="F3620" s="22" t="n">
        <x:v>55190</x:v>
      </x:c>
      <x:c r="G3620" s="22" t="n">
        <x:f>IF(OR(E3620="",F3620=""),"",E3620*F3620)</x:f>
        <x:v>16005100</x:v>
      </x:c>
      <x:c r="H3620" s="36" t="n">
        <x:v>0.33</x:v>
      </x:c>
      <x:c r="I3620" s="22" t="n">
        <x:f>IF(G3620="","",IF(ISNUMBER(H3620),G3620,""))</x:f>
        <x:v>16005100</x:v>
      </x:c>
      <x:c r="J3620" s="22" t="n">
        <x:f>IF(I3620="","",I3620*H3620)</x:f>
        <x:v>5281683</x:v>
      </x:c>
      <x:c r="K3620" t="str">
        <x:f>IF(G3620="","MISSING OEWS",IF(ISNUMBER(H3620),"MATCHED","MISSING WHARTON"))</x:f>
        <x:v>MATCHED</x:v>
      </x:c>
    </x:row>
    <x:row r="3621">
      <x:c r="A3621" t="str">
        <x:v>53</x:v>
      </x:c>
      <x:c r="B3621" t="str">
        <x:v>Real Estate and Rental and Leasing</x:v>
      </x:c>
      <x:c r="C3621" t="str">
        <x:v>25-4011</x:v>
      </x:c>
      <x:c r="D3621" t="str">
        <x:v>Archivists</x:v>
      </x:c>
      <x:c r="E3621" s="22"/>
      <x:c r="F3621" s="22" t="n">
        <x:v>65320</x:v>
      </x:c>
      <x:c r="G3621" s="22" t="str">
        <x:f>IF(OR(E3621="",F3621=""),"",E3621*F3621)</x:f>
      </x:c>
      <x:c r="H3621" s="36" t="n">
        <x:v>0.4154</x:v>
      </x:c>
      <x:c r="I3621" s="22" t="str">
        <x:f>IF(G3621="","",IF(ISNUMBER(H3621),G3621,""))</x:f>
      </x:c>
      <x:c r="J3621" s="22" t="str">
        <x:f>IF(I3621="","",I3621*H3621)</x:f>
      </x:c>
      <x:c r="K3621" t="str">
        <x:f>IF(G3621="","MISSING OEWS",IF(ISNUMBER(H3621),"MATCHED","MISSING WHARTON"))</x:f>
        <x:v>MISSING OEWS</x:v>
      </x:c>
    </x:row>
    <x:row r="3622">
      <x:c r="A3622" t="str">
        <x:v>53</x:v>
      </x:c>
      <x:c r="B3622" t="str">
        <x:v>Real Estate and Rental and Leasing</x:v>
      </x:c>
      <x:c r="C3622" t="str">
        <x:v>25-9031</x:v>
      </x:c>
      <x:c r="D3622" t="str">
        <x:v>Instructional Coordinators</x:v>
      </x:c>
      <x:c r="E3622" s="22" t="n">
        <x:v>80</x:v>
      </x:c>
      <x:c r="F3622" s="22" t="n">
        <x:v>66500</x:v>
      </x:c>
      <x:c r="G3622" s="22" t="n">
        <x:f>IF(OR(E3622="",F3622=""),"",E3622*F3622)</x:f>
        <x:v>5320000</x:v>
      </x:c>
      <x:c r="H3622" s="36" t="n">
        <x:v>0.5783</x:v>
      </x:c>
      <x:c r="I3622" s="22" t="n">
        <x:f>IF(G3622="","",IF(ISNUMBER(H3622),G3622,""))</x:f>
        <x:v>5320000</x:v>
      </x:c>
      <x:c r="J3622" s="22" t="n">
        <x:f>IF(I3622="","",I3622*H3622)</x:f>
        <x:v>3076556</x:v>
      </x:c>
      <x:c r="K3622" t="str">
        <x:f>IF(G3622="","MISSING OEWS",IF(ISNUMBER(H3622),"MATCHED","MISSING WHARTON"))</x:f>
        <x:v>MATCHED</x:v>
      </x:c>
    </x:row>
    <x:row r="3623">
      <x:c r="A3623" t="str">
        <x:v>53</x:v>
      </x:c>
      <x:c r="B3623" t="str">
        <x:v>Real Estate and Rental and Leasing</x:v>
      </x:c>
      <x:c r="C3623" t="str">
        <x:v>27-1011</x:v>
      </x:c>
      <x:c r="D3623" t="str">
        <x:v>Art Directors</x:v>
      </x:c>
      <x:c r="E3623" s="22" t="n">
        <x:v>640</x:v>
      </x:c>
      <x:c r="F3623" s="22" t="n">
        <x:v>83890</x:v>
      </x:c>
      <x:c r="G3623" s="22" t="n">
        <x:f>IF(OR(E3623="",F3623=""),"",E3623*F3623)</x:f>
        <x:v>53689600</x:v>
      </x:c>
      <x:c r="H3623" s="36" t="n">
        <x:v>0.3688</x:v>
      </x:c>
      <x:c r="I3623" s="22" t="n">
        <x:f>IF(G3623="","",IF(ISNUMBER(H3623),G3623,""))</x:f>
        <x:v>53689600</x:v>
      </x:c>
      <x:c r="J3623" s="22" t="n">
        <x:f>IF(I3623="","",I3623*H3623)</x:f>
        <x:v>19800724.48</x:v>
      </x:c>
      <x:c r="K3623" t="str">
        <x:f>IF(G3623="","MISSING OEWS",IF(ISNUMBER(H3623),"MATCHED","MISSING WHARTON"))</x:f>
        <x:v>MATCHED</x:v>
      </x:c>
    </x:row>
    <x:row r="3624">
      <x:c r="A3624" t="str">
        <x:v>53</x:v>
      </x:c>
      <x:c r="B3624" t="str">
        <x:v>Real Estate and Rental and Leasing</x:v>
      </x:c>
      <x:c r="C3624" t="str">
        <x:v>27-1023</x:v>
      </x:c>
      <x:c r="D3624" t="str">
        <x:v>Floral Designers</x:v>
      </x:c>
      <x:c r="E3624" s="22"/>
      <x:c r="F3624" s="22" t="n">
        <x:v>37370</x:v>
      </x:c>
      <x:c r="G3624" s="22" t="str">
        <x:f>IF(OR(E3624="",F3624=""),"",E3624*F3624)</x:f>
      </x:c>
      <x:c r="H3624" s="36" t="n">
        <x:v>0.1188</x:v>
      </x:c>
      <x:c r="I3624" s="22" t="str">
        <x:f>IF(G3624="","",IF(ISNUMBER(H3624),G3624,""))</x:f>
      </x:c>
      <x:c r="J3624" s="22" t="str">
        <x:f>IF(I3624="","",I3624*H3624)</x:f>
      </x:c>
      <x:c r="K3624" t="str">
        <x:f>IF(G3624="","MISSING OEWS",IF(ISNUMBER(H3624),"MATCHED","MISSING WHARTON"))</x:f>
        <x:v>MISSING OEWS</x:v>
      </x:c>
    </x:row>
    <x:row r="3625">
      <x:c r="A3625" t="str">
        <x:v>53</x:v>
      </x:c>
      <x:c r="B3625" t="str">
        <x:v>Real Estate and Rental and Leasing</x:v>
      </x:c>
      <x:c r="C3625" t="str">
        <x:v>27-1024</x:v>
      </x:c>
      <x:c r="D3625" t="str">
        <x:v>Graphic Designers</x:v>
      </x:c>
      <x:c r="E3625" s="22" t="n">
        <x:v>2260</x:v>
      </x:c>
      <x:c r="F3625" s="22" t="n">
        <x:v>67770</x:v>
      </x:c>
      <x:c r="G3625" s="22" t="n">
        <x:f>IF(OR(E3625="",F3625=""),"",E3625*F3625)</x:f>
        <x:v>153160200</x:v>
      </x:c>
      <x:c r="H3625" s="36" t="n">
        <x:v>0.7375</x:v>
      </x:c>
      <x:c r="I3625" s="22" t="n">
        <x:f>IF(G3625="","",IF(ISNUMBER(H3625),G3625,""))</x:f>
        <x:v>153160200</x:v>
      </x:c>
      <x:c r="J3625" s="22" t="n">
        <x:f>IF(I3625="","",I3625*H3625)</x:f>
        <x:v>112955647.5</x:v>
      </x:c>
      <x:c r="K3625" t="str">
        <x:f>IF(G3625="","MISSING OEWS",IF(ISNUMBER(H3625),"MATCHED","MISSING WHARTON"))</x:f>
        <x:v>MATCHED</x:v>
      </x:c>
    </x:row>
    <x:row r="3626">
      <x:c r="A3626" t="str">
        <x:v>53</x:v>
      </x:c>
      <x:c r="B3626" t="str">
        <x:v>Real Estate and Rental and Leasing</x:v>
      </x:c>
      <x:c r="C3626" t="str">
        <x:v>27-1025</x:v>
      </x:c>
      <x:c r="D3626" t="str">
        <x:v>Interior Designers</x:v>
      </x:c>
      <x:c r="E3626" s="22" t="n">
        <x:v>940</x:v>
      </x:c>
      <x:c r="F3626" s="22" t="n">
        <x:v>62900</x:v>
      </x:c>
      <x:c r="G3626" s="22" t="n">
        <x:f>IF(OR(E3626="",F3626=""),"",E3626*F3626)</x:f>
        <x:v>59126000</x:v>
      </x:c>
      <x:c r="H3626" s="36" t="n">
        <x:v>0.31329999999999997</x:v>
      </x:c>
      <x:c r="I3626" s="22" t="n">
        <x:f>IF(G3626="","",IF(ISNUMBER(H3626),G3626,""))</x:f>
        <x:v>59126000</x:v>
      </x:c>
      <x:c r="J3626" s="22" t="n">
        <x:f>IF(I3626="","",I3626*H3626)</x:f>
        <x:v>18524175.799999997</x:v>
      </x:c>
      <x:c r="K3626" t="str">
        <x:f>IF(G3626="","MISSING OEWS",IF(ISNUMBER(H3626),"MATCHED","MISSING WHARTON"))</x:f>
        <x:v>MATCHED</x:v>
      </x:c>
    </x:row>
    <x:row r="3627">
      <x:c r="A3627" t="str">
        <x:v>53</x:v>
      </x:c>
      <x:c r="B3627" t="str">
        <x:v>Real Estate and Rental and Leasing</x:v>
      </x:c>
      <x:c r="C3627" t="str">
        <x:v>27-1027</x:v>
      </x:c>
      <x:c r="D3627" t="str">
        <x:v>Set and Exhibit Designers</x:v>
      </x:c>
      <x:c r="E3627" s="22"/>
      <x:c r="F3627" s="22" t="n">
        <x:v>62990</x:v>
      </x:c>
      <x:c r="G3627" s="22" t="str">
        <x:f>IF(OR(E3627="",F3627=""),"",E3627*F3627)</x:f>
      </x:c>
      <x:c r="H3627" s="36" t="n">
        <x:v>0.2167</x:v>
      </x:c>
      <x:c r="I3627" s="22" t="str">
        <x:f>IF(G3627="","",IF(ISNUMBER(H3627),G3627,""))</x:f>
      </x:c>
      <x:c r="J3627" s="22" t="str">
        <x:f>IF(I3627="","",I3627*H3627)</x:f>
      </x:c>
      <x:c r="K3627" t="str">
        <x:f>IF(G3627="","MISSING OEWS",IF(ISNUMBER(H3627),"MATCHED","MISSING WHARTON"))</x:f>
        <x:v>MISSING OEWS</x:v>
      </x:c>
    </x:row>
    <x:row r="3628">
      <x:c r="A3628" t="str">
        <x:v>53</x:v>
      </x:c>
      <x:c r="B3628" t="str">
        <x:v>Real Estate and Rental and Leasing</x:v>
      </x:c>
      <x:c r="C3628" t="str">
        <x:v>27-1029</x:v>
      </x:c>
      <x:c r="D3628" t="str">
        <x:v>Designers, All Other</x:v>
      </x:c>
      <x:c r="E3628" s="22"/>
      <x:c r="F3628" s="22" t="n">
        <x:v>65740</x:v>
      </x:c>
      <x:c r="G3628" s="22" t="str">
        <x:f>IF(OR(E3628="",F3628=""),"",E3628*F3628)</x:f>
      </x:c>
      <x:c r="H3628" s="36"/>
      <x:c r="I3628" s="22" t="str">
        <x:f>IF(G3628="","",IF(ISNUMBER(H3628),G3628,""))</x:f>
      </x:c>
      <x:c r="J3628" s="22" t="str">
        <x:f>IF(I3628="","",I3628*H3628)</x:f>
      </x:c>
      <x:c r="K3628" t="str">
        <x:f>IF(G3628="","MISSING OEWS",IF(ISNUMBER(H3628),"MATCHED","MISSING WHARTON"))</x:f>
        <x:v>MISSING OEWS</x:v>
      </x:c>
    </x:row>
    <x:row r="3629">
      <x:c r="A3629" t="str">
        <x:v>53</x:v>
      </x:c>
      <x:c r="B3629" t="str">
        <x:v>Real Estate and Rental and Leasing</x:v>
      </x:c>
      <x:c r="C3629" t="str">
        <x:v>27-2012</x:v>
      </x:c>
      <x:c r="D3629" t="str">
        <x:v>Producers and Directors</x:v>
      </x:c>
      <x:c r="E3629" s="22" t="n">
        <x:v>440</x:v>
      </x:c>
      <x:c r="F3629" s="22" t="n">
        <x:v>116000</x:v>
      </x:c>
      <x:c r="G3629" s="22" t="n">
        <x:f>IF(OR(E3629="",F3629=""),"",E3629*F3629)</x:f>
        <x:v>51040000</x:v>
      </x:c>
      <x:c r="H3629" s="36" t="n">
        <x:v>0.34630000000000005</x:v>
      </x:c>
      <x:c r="I3629" s="22" t="n">
        <x:f>IF(G3629="","",IF(ISNUMBER(H3629),G3629,""))</x:f>
        <x:v>51040000</x:v>
      </x:c>
      <x:c r="J3629" s="22" t="n">
        <x:f>IF(I3629="","",I3629*H3629)</x:f>
        <x:v>17675152.000000004</x:v>
      </x:c>
      <x:c r="K3629" t="str">
        <x:f>IF(G3629="","MISSING OEWS",IF(ISNUMBER(H3629),"MATCHED","MISSING WHARTON"))</x:f>
        <x:v>MATCHED</x:v>
      </x:c>
    </x:row>
    <x:row r="3630">
      <x:c r="A3630" t="str">
        <x:v>53</x:v>
      </x:c>
      <x:c r="B3630" t="str">
        <x:v>Real Estate and Rental and Leasing</x:v>
      </x:c>
      <x:c r="C3630" t="str">
        <x:v>27-2091</x:v>
      </x:c>
      <x:c r="D3630" t="str">
        <x:v>Disc Jockeys, Except Radio</x:v>
      </x:c>
      <x:c r="E3630" s="22"/>
      <x:c r="F3630" s="22"/>
      <x:c r="G3630" s="22" t="str">
        <x:f>IF(OR(E3630="",F3630=""),"",E3630*F3630)</x:f>
      </x:c>
      <x:c r="H3630" s="36" t="n">
        <x:v>0.4868</x:v>
      </x:c>
      <x:c r="I3630" s="22" t="str">
        <x:f>IF(G3630="","",IF(ISNUMBER(H3630),G3630,""))</x:f>
      </x:c>
      <x:c r="J3630" s="22" t="str">
        <x:f>IF(I3630="","",I3630*H3630)</x:f>
      </x:c>
      <x:c r="K3630" t="str">
        <x:f>IF(G3630="","MISSING OEWS",IF(ISNUMBER(H3630),"MATCHED","MISSING WHARTON"))</x:f>
        <x:v>MISSING OEWS</x:v>
      </x:c>
    </x:row>
    <x:row r="3631">
      <x:c r="A3631" t="str">
        <x:v>53</x:v>
      </x:c>
      <x:c r="B3631" t="str">
        <x:v>Real Estate and Rental and Leasing</x:v>
      </x:c>
      <x:c r="C3631" t="str">
        <x:v>27-3031</x:v>
      </x:c>
      <x:c r="D3631" t="str">
        <x:v>Public Relations Specialists</x:v>
      </x:c>
      <x:c r="E3631" s="22" t="n">
        <x:v>3690</x:v>
      </x:c>
      <x:c r="F3631" s="22" t="n">
        <x:v>71020</x:v>
      </x:c>
      <x:c r="G3631" s="22" t="n">
        <x:f>IF(OR(E3631="",F3631=""),"",E3631*F3631)</x:f>
        <x:v>262063800</x:v>
      </x:c>
      <x:c r="H3631" s="36" t="n">
        <x:v>0.575</x:v>
      </x:c>
      <x:c r="I3631" s="22" t="n">
        <x:f>IF(G3631="","",IF(ISNUMBER(H3631),G3631,""))</x:f>
        <x:v>262063800</x:v>
      </x:c>
      <x:c r="J3631" s="22" t="n">
        <x:f>IF(I3631="","",I3631*H3631)</x:f>
        <x:v>150686685</x:v>
      </x:c>
      <x:c r="K3631" t="str">
        <x:f>IF(G3631="","MISSING OEWS",IF(ISNUMBER(H3631),"MATCHED","MISSING WHARTON"))</x:f>
        <x:v>MATCHED</x:v>
      </x:c>
    </x:row>
    <x:row r="3632">
      <x:c r="A3632" t="str">
        <x:v>53</x:v>
      </x:c>
      <x:c r="B3632" t="str">
        <x:v>Real Estate and Rental and Leasing</x:v>
      </x:c>
      <x:c r="C3632" t="str">
        <x:v>27-3041</x:v>
      </x:c>
      <x:c r="D3632" t="str">
        <x:v>Editors</x:v>
      </x:c>
      <x:c r="E3632" s="22"/>
      <x:c r="F3632" s="22" t="n">
        <x:v>80220</x:v>
      </x:c>
      <x:c r="G3632" s="22" t="str">
        <x:f>IF(OR(E3632="",F3632=""),"",E3632*F3632)</x:f>
      </x:c>
      <x:c r="H3632" s="36" t="n">
        <x:v>0.6643000000000001</x:v>
      </x:c>
      <x:c r="I3632" s="22" t="str">
        <x:f>IF(G3632="","",IF(ISNUMBER(H3632),G3632,""))</x:f>
      </x:c>
      <x:c r="J3632" s="22" t="str">
        <x:f>IF(I3632="","",I3632*H3632)</x:f>
      </x:c>
      <x:c r="K3632" t="str">
        <x:f>IF(G3632="","MISSING OEWS",IF(ISNUMBER(H3632),"MATCHED","MISSING WHARTON"))</x:f>
        <x:v>MISSING OEWS</x:v>
      </x:c>
    </x:row>
    <x:row r="3633">
      <x:c r="A3633" t="str">
        <x:v>53</x:v>
      </x:c>
      <x:c r="B3633" t="str">
        <x:v>Real Estate and Rental and Leasing</x:v>
      </x:c>
      <x:c r="C3633" t="str">
        <x:v>27-3042</x:v>
      </x:c>
      <x:c r="D3633" t="str">
        <x:v>Technical Writers</x:v>
      </x:c>
      <x:c r="E3633" s="22" t="n">
        <x:v>40</x:v>
      </x:c>
      <x:c r="F3633" s="22" t="n">
        <x:v>79540</x:v>
      </x:c>
      <x:c r="G3633" s="22" t="n">
        <x:f>IF(OR(E3633="",F3633=""),"",E3633*F3633)</x:f>
        <x:v>3181600</x:v>
      </x:c>
      <x:c r="H3633" s="36" t="n">
        <x:v>0.71</x:v>
      </x:c>
      <x:c r="I3633" s="22" t="n">
        <x:f>IF(G3633="","",IF(ISNUMBER(H3633),G3633,""))</x:f>
        <x:v>3181600</x:v>
      </x:c>
      <x:c r="J3633" s="22" t="n">
        <x:f>IF(I3633="","",I3633*H3633)</x:f>
        <x:v>2258936</x:v>
      </x:c>
      <x:c r="K3633" t="str">
        <x:f>IF(G3633="","MISSING OEWS",IF(ISNUMBER(H3633),"MATCHED","MISSING WHARTON"))</x:f>
        <x:v>MATCHED</x:v>
      </x:c>
    </x:row>
    <x:row r="3634">
      <x:c r="A3634" t="str">
        <x:v>53</x:v>
      </x:c>
      <x:c r="B3634" t="str">
        <x:v>Real Estate and Rental and Leasing</x:v>
      </x:c>
      <x:c r="C3634" t="str">
        <x:v>27-3043</x:v>
      </x:c>
      <x:c r="D3634" t="str">
        <x:v>Writers and Authors</x:v>
      </x:c>
      <x:c r="E3634" s="22" t="n">
        <x:v>80</x:v>
      </x:c>
      <x:c r="F3634" s="22" t="n">
        <x:v>75370</x:v>
      </x:c>
      <x:c r="G3634" s="22" t="n">
        <x:f>IF(OR(E3634="",F3634=""),"",E3634*F3634)</x:f>
        <x:v>6029600</x:v>
      </x:c>
      <x:c r="H3634" s="36" t="n">
        <x:v>0.7744</x:v>
      </x:c>
      <x:c r="I3634" s="22" t="n">
        <x:f>IF(G3634="","",IF(ISNUMBER(H3634),G3634,""))</x:f>
        <x:v>6029600</x:v>
      </x:c>
      <x:c r="J3634" s="22" t="n">
        <x:f>IF(I3634="","",I3634*H3634)</x:f>
        <x:v>4669322.24</x:v>
      </x:c>
      <x:c r="K3634" t="str">
        <x:f>IF(G3634="","MISSING OEWS",IF(ISNUMBER(H3634),"MATCHED","MISSING WHARTON"))</x:f>
        <x:v>MATCHED</x:v>
      </x:c>
    </x:row>
    <x:row r="3635">
      <x:c r="A3635" t="str">
        <x:v>53</x:v>
      </x:c>
      <x:c r="B3635" t="str">
        <x:v>Real Estate and Rental and Leasing</x:v>
      </x:c>
      <x:c r="C3635" t="str">
        <x:v>27-3099</x:v>
      </x:c>
      <x:c r="D3635" t="str">
        <x:v>Media and Communication Workers, All Other</x:v>
      </x:c>
      <x:c r="E3635" s="22"/>
      <x:c r="F3635" s="22" t="n">
        <x:v>44350</x:v>
      </x:c>
      <x:c r="G3635" s="22" t="str">
        <x:f>IF(OR(E3635="",F3635=""),"",E3635*F3635)</x:f>
      </x:c>
      <x:c r="H3635" s="36"/>
      <x:c r="I3635" s="22" t="str">
        <x:f>IF(G3635="","",IF(ISNUMBER(H3635),G3635,""))</x:f>
      </x:c>
      <x:c r="J3635" s="22" t="str">
        <x:f>IF(I3635="","",I3635*H3635)</x:f>
      </x:c>
      <x:c r="K3635" t="str">
        <x:f>IF(G3635="","MISSING OEWS",IF(ISNUMBER(H3635),"MATCHED","MISSING WHARTON"))</x:f>
        <x:v>MISSING OEWS</x:v>
      </x:c>
    </x:row>
    <x:row r="3636">
      <x:c r="A3636" t="str">
        <x:v>53</x:v>
      </x:c>
      <x:c r="B3636" t="str">
        <x:v>Real Estate and Rental and Leasing</x:v>
      </x:c>
      <x:c r="C3636" t="str">
        <x:v>27-4011</x:v>
      </x:c>
      <x:c r="D3636" t="str">
        <x:v>Audio and Video Technicians</x:v>
      </x:c>
      <x:c r="E3636" s="22" t="n">
        <x:v>12300</x:v>
      </x:c>
      <x:c r="F3636" s="22" t="n">
        <x:v>59820</x:v>
      </x:c>
      <x:c r="G3636" s="22" t="n">
        <x:f>IF(OR(E3636="",F3636=""),"",E3636*F3636)</x:f>
        <x:v>735786000</x:v>
      </x:c>
      <x:c r="H3636" s="36" t="n">
        <x:v>0.5483</x:v>
      </x:c>
      <x:c r="I3636" s="22" t="n">
        <x:f>IF(G3636="","",IF(ISNUMBER(H3636),G3636,""))</x:f>
        <x:v>735786000</x:v>
      </x:c>
      <x:c r="J3636" s="22" t="n">
        <x:f>IF(I3636="","",I3636*H3636)</x:f>
        <x:v>403431463.8</x:v>
      </x:c>
      <x:c r="K3636" t="str">
        <x:f>IF(G3636="","MISSING OEWS",IF(ISNUMBER(H3636),"MATCHED","MISSING WHARTON"))</x:f>
        <x:v>MATCHED</x:v>
      </x:c>
    </x:row>
    <x:row r="3637">
      <x:c r="A3637" t="str">
        <x:v>53</x:v>
      </x:c>
      <x:c r="B3637" t="str">
        <x:v>Real Estate and Rental and Leasing</x:v>
      </x:c>
      <x:c r="C3637" t="str">
        <x:v>27-4014</x:v>
      </x:c>
      <x:c r="D3637" t="str">
        <x:v>Sound Engineering Technicians</x:v>
      </x:c>
      <x:c r="E3637" s="22" t="n">
        <x:v>450</x:v>
      </x:c>
      <x:c r="F3637" s="22" t="n">
        <x:v>57730</x:v>
      </x:c>
      <x:c r="G3637" s="22" t="n">
        <x:f>IF(OR(E3637="",F3637=""),"",E3637*F3637)</x:f>
        <x:v>25978500</x:v>
      </x:c>
      <x:c r="H3637" s="36" t="n">
        <x:v>0.5607</x:v>
      </x:c>
      <x:c r="I3637" s="22" t="n">
        <x:f>IF(G3637="","",IF(ISNUMBER(H3637),G3637,""))</x:f>
        <x:v>25978500</x:v>
      </x:c>
      <x:c r="J3637" s="22" t="n">
        <x:f>IF(I3637="","",I3637*H3637)</x:f>
        <x:v>14566144.95</x:v>
      </x:c>
      <x:c r="K3637" t="str">
        <x:f>IF(G3637="","MISSING OEWS",IF(ISNUMBER(H3637),"MATCHED","MISSING WHARTON"))</x:f>
        <x:v>MATCHED</x:v>
      </x:c>
    </x:row>
    <x:row r="3638">
      <x:c r="A3638" t="str">
        <x:v>53</x:v>
      </x:c>
      <x:c r="B3638" t="str">
        <x:v>Real Estate and Rental and Leasing</x:v>
      </x:c>
      <x:c r="C3638" t="str">
        <x:v>27-4015</x:v>
      </x:c>
      <x:c r="D3638" t="str">
        <x:v>Lighting Technicians</x:v>
      </x:c>
      <x:c r="E3638" s="22" t="n">
        <x:v>880</x:v>
      </x:c>
      <x:c r="F3638" s="22" t="n">
        <x:v>63820</x:v>
      </x:c>
      <x:c r="G3638" s="22" t="n">
        <x:f>IF(OR(E3638="",F3638=""),"",E3638*F3638)</x:f>
        <x:v>56161600</x:v>
      </x:c>
      <x:c r="H3638" s="36" t="n">
        <x:v>0.0594</x:v>
      </x:c>
      <x:c r="I3638" s="22" t="n">
        <x:f>IF(G3638="","",IF(ISNUMBER(H3638),G3638,""))</x:f>
        <x:v>56161600</x:v>
      </x:c>
      <x:c r="J3638" s="22" t="n">
        <x:f>IF(I3638="","",I3638*H3638)</x:f>
        <x:v>3335999.04</x:v>
      </x:c>
      <x:c r="K3638" t="str">
        <x:f>IF(G3638="","MISSING OEWS",IF(ISNUMBER(H3638),"MATCHED","MISSING WHARTON"))</x:f>
        <x:v>MATCHED</x:v>
      </x:c>
    </x:row>
    <x:row r="3639">
      <x:c r="A3639" t="str">
        <x:v>53</x:v>
      </x:c>
      <x:c r="B3639" t="str">
        <x:v>Real Estate and Rental and Leasing</x:v>
      </x:c>
      <x:c r="C3639" t="str">
        <x:v>27-4021</x:v>
      </x:c>
      <x:c r="D3639" t="str">
        <x:v>Photographers</x:v>
      </x:c>
      <x:c r="E3639" s="22" t="n">
        <x:v>590</x:v>
      </x:c>
      <x:c r="F3639" s="22" t="n">
        <x:v>55830</x:v>
      </x:c>
      <x:c r="G3639" s="22" t="n">
        <x:f>IF(OR(E3639="",F3639=""),"",E3639*F3639)</x:f>
        <x:v>32939700</x:v>
      </x:c>
      <x:c r="H3639" s="36" t="n">
        <x:v>0.3207</x:v>
      </x:c>
      <x:c r="I3639" s="22" t="n">
        <x:f>IF(G3639="","",IF(ISNUMBER(H3639),G3639,""))</x:f>
        <x:v>32939700</x:v>
      </x:c>
      <x:c r="J3639" s="22" t="n">
        <x:f>IF(I3639="","",I3639*H3639)</x:f>
        <x:v>10563761.79</x:v>
      </x:c>
      <x:c r="K3639" t="str">
        <x:f>IF(G3639="","MISSING OEWS",IF(ISNUMBER(H3639),"MATCHED","MISSING WHARTON"))</x:f>
        <x:v>MATCHED</x:v>
      </x:c>
    </x:row>
    <x:row r="3640">
      <x:c r="A3640" t="str">
        <x:v>53</x:v>
      </x:c>
      <x:c r="B3640" t="str">
        <x:v>Real Estate and Rental and Leasing</x:v>
      </x:c>
      <x:c r="C3640" t="str">
        <x:v>27-4031</x:v>
      </x:c>
      <x:c r="D3640" t="str">
        <x:v>Camera Operators, Television, Video, and Film</x:v>
      </x:c>
      <x:c r="E3640" s="22" t="n">
        <x:v>190</x:v>
      </x:c>
      <x:c r="F3640" s="22" t="n">
        <x:v>70490</x:v>
      </x:c>
      <x:c r="G3640" s="22" t="n">
        <x:f>IF(OR(E3640="",F3640=""),"",E3640*F3640)</x:f>
        <x:v>13393100</x:v>
      </x:c>
      <x:c r="H3640" s="36" t="n">
        <x:v>0.3458</x:v>
      </x:c>
      <x:c r="I3640" s="22" t="n">
        <x:f>IF(G3640="","",IF(ISNUMBER(H3640),G3640,""))</x:f>
        <x:v>13393100</x:v>
      </x:c>
      <x:c r="J3640" s="22" t="n">
        <x:f>IF(I3640="","",I3640*H3640)</x:f>
        <x:v>4631333.9799999995</x:v>
      </x:c>
      <x:c r="K3640" t="str">
        <x:f>IF(G3640="","MISSING OEWS",IF(ISNUMBER(H3640),"MATCHED","MISSING WHARTON"))</x:f>
        <x:v>MATCHED</x:v>
      </x:c>
    </x:row>
    <x:row r="3641">
      <x:c r="A3641" t="str">
        <x:v>53</x:v>
      </x:c>
      <x:c r="B3641" t="str">
        <x:v>Real Estate and Rental and Leasing</x:v>
      </x:c>
      <x:c r="C3641" t="str">
        <x:v>27-4032</x:v>
      </x:c>
      <x:c r="D3641" t="str">
        <x:v>Film and Video Editors</x:v>
      </x:c>
      <x:c r="E3641" s="22"/>
      <x:c r="F3641" s="22" t="n">
        <x:v>61520</x:v>
      </x:c>
      <x:c r="G3641" s="22" t="str">
        <x:f>IF(OR(E3641="",F3641=""),"",E3641*F3641)</x:f>
      </x:c>
      <x:c r="H3641" s="36" t="n">
        <x:v>0.6065</x:v>
      </x:c>
      <x:c r="I3641" s="22" t="str">
        <x:f>IF(G3641="","",IF(ISNUMBER(H3641),G3641,""))</x:f>
      </x:c>
      <x:c r="J3641" s="22" t="str">
        <x:f>IF(I3641="","",I3641*H3641)</x:f>
      </x:c>
      <x:c r="K3641" t="str">
        <x:f>IF(G3641="","MISSING OEWS",IF(ISNUMBER(H3641),"MATCHED","MISSING WHARTON"))</x:f>
        <x:v>MISSING OEWS</x:v>
      </x:c>
    </x:row>
    <x:row r="3642">
      <x:c r="A3642" t="str">
        <x:v>53</x:v>
      </x:c>
      <x:c r="B3642" t="str">
        <x:v>Real Estate and Rental and Leasing</x:v>
      </x:c>
      <x:c r="C3642" t="str">
        <x:v>27-4099</x:v>
      </x:c>
      <x:c r="D3642" t="str">
        <x:v>Media and Communication Equipment Workers, All Other</x:v>
      </x:c>
      <x:c r="E3642" s="22" t="n">
        <x:v>300</x:v>
      </x:c>
      <x:c r="F3642" s="22" t="n">
        <x:v>52800</x:v>
      </x:c>
      <x:c r="G3642" s="22" t="n">
        <x:f>IF(OR(E3642="",F3642=""),"",E3642*F3642)</x:f>
        <x:v>15840000</x:v>
      </x:c>
      <x:c r="H3642" s="36"/>
      <x:c r="I3642" s="22" t="str">
        <x:f>IF(G3642="","",IF(ISNUMBER(H3642),G3642,""))</x:f>
      </x:c>
      <x:c r="J3642" s="22" t="str">
        <x:f>IF(I3642="","",I3642*H3642)</x:f>
      </x:c>
      <x:c r="K3642" t="str">
        <x:f>IF(G3642="","MISSING OEWS",IF(ISNUMBER(H3642),"MATCHED","MISSING WHARTON"))</x:f>
        <x:v>MISSING WHARTON</x:v>
      </x:c>
    </x:row>
    <x:row r="3643">
      <x:c r="A3643" t="str">
        <x:v>53</x:v>
      </x:c>
      <x:c r="B3643" t="str">
        <x:v>Real Estate and Rental and Leasing</x:v>
      </x:c>
      <x:c r="C3643" t="str">
        <x:v>29-1031</x:v>
      </x:c>
      <x:c r="D3643" t="str">
        <x:v>Dietitians and Nutritionists</x:v>
      </x:c>
      <x:c r="E3643" s="22" t="n">
        <x:v>70</x:v>
      </x:c>
      <x:c r="F3643" s="22" t="n">
        <x:v>89220</x:v>
      </x:c>
      <x:c r="G3643" s="22" t="n">
        <x:f>IF(OR(E3643="",F3643=""),"",E3643*F3643)</x:f>
        <x:v>6245400</x:v>
      </x:c>
      <x:c r="H3643" s="36" t="n">
        <x:v>0.4679</x:v>
      </x:c>
      <x:c r="I3643" s="22" t="n">
        <x:f>IF(G3643="","",IF(ISNUMBER(H3643),G3643,""))</x:f>
        <x:v>6245400</x:v>
      </x:c>
      <x:c r="J3643" s="22" t="n">
        <x:f>IF(I3643="","",I3643*H3643)</x:f>
        <x:v>2922222.6599999997</x:v>
      </x:c>
      <x:c r="K3643" t="str">
        <x:f>IF(G3643="","MISSING OEWS",IF(ISNUMBER(H3643),"MATCHED","MISSING WHARTON"))</x:f>
        <x:v>MATCHED</x:v>
      </x:c>
    </x:row>
    <x:row r="3644">
      <x:c r="A3644" t="str">
        <x:v>53</x:v>
      </x:c>
      <x:c r="B3644" t="str">
        <x:v>Real Estate and Rental and Leasing</x:v>
      </x:c>
      <x:c r="C3644" t="str">
        <x:v>29-1051</x:v>
      </x:c>
      <x:c r="D3644" t="str">
        <x:v>Pharmacists</x:v>
      </x:c>
      <x:c r="E3644" s="22" t="n">
        <x:v>40</x:v>
      </x:c>
      <x:c r="F3644" s="22" t="n">
        <x:v>134280</x:v>
      </x:c>
      <x:c r="G3644" s="22" t="n">
        <x:f>IF(OR(E3644="",F3644=""),"",E3644*F3644)</x:f>
        <x:v>5371200</x:v>
      </x:c>
      <x:c r="H3644" s="36" t="n">
        <x:v>0.43810000000000004</x:v>
      </x:c>
      <x:c r="I3644" s="22" t="n">
        <x:f>IF(G3644="","",IF(ISNUMBER(H3644),G3644,""))</x:f>
        <x:v>5371200</x:v>
      </x:c>
      <x:c r="J3644" s="22" t="n">
        <x:f>IF(I3644="","",I3644*H3644)</x:f>
        <x:v>2353122.72</x:v>
      </x:c>
      <x:c r="K3644" t="str">
        <x:f>IF(G3644="","MISSING OEWS",IF(ISNUMBER(H3644),"MATCHED","MISSING WHARTON"))</x:f>
        <x:v>MATCHED</x:v>
      </x:c>
    </x:row>
    <x:row r="3645">
      <x:c r="A3645" t="str">
        <x:v>53</x:v>
      </x:c>
      <x:c r="B3645" t="str">
        <x:v>Real Estate and Rental and Leasing</x:v>
      </x:c>
      <x:c r="C3645" t="str">
        <x:v>29-1126</x:v>
      </x:c>
      <x:c r="D3645" t="str">
        <x:v>Respiratory Therapists</x:v>
      </x:c>
      <x:c r="E3645" s="22" t="n">
        <x:v>1710</x:v>
      </x:c>
      <x:c r="F3645" s="22" t="n">
        <x:v>69400</x:v>
      </x:c>
      <x:c r="G3645" s="22" t="n">
        <x:f>IF(OR(E3645="",F3645=""),"",E3645*F3645)</x:f>
        <x:v>118674000</x:v>
      </x:c>
      <x:c r="H3645" s="36" t="n">
        <x:v>0.0864</x:v>
      </x:c>
      <x:c r="I3645" s="22" t="n">
        <x:f>IF(G3645="","",IF(ISNUMBER(H3645),G3645,""))</x:f>
        <x:v>118674000</x:v>
      </x:c>
      <x:c r="J3645" s="22" t="n">
        <x:f>IF(I3645="","",I3645*H3645)</x:f>
        <x:v>10253433.6</x:v>
      </x:c>
      <x:c r="K3645" t="str">
        <x:f>IF(G3645="","MISSING OEWS",IF(ISNUMBER(H3645),"MATCHED","MISSING WHARTON"))</x:f>
        <x:v>MATCHED</x:v>
      </x:c>
    </x:row>
    <x:row r="3646">
      <x:c r="A3646" t="str">
        <x:v>53</x:v>
      </x:c>
      <x:c r="B3646" t="str">
        <x:v>Real Estate and Rental and Leasing</x:v>
      </x:c>
      <x:c r="C3646" t="str">
        <x:v>29-2052</x:v>
      </x:c>
      <x:c r="D3646" t="str">
        <x:v>Pharmacy Technicians</x:v>
      </x:c>
      <x:c r="E3646" s="22" t="n">
        <x:v>30</x:v>
      </x:c>
      <x:c r="F3646" s="22" t="n">
        <x:v>52060</x:v>
      </x:c>
      <x:c r="G3646" s="22" t="n">
        <x:f>IF(OR(E3646="",F3646=""),"",E3646*F3646)</x:f>
        <x:v>1561800</x:v>
      </x:c>
      <x:c r="H3646" s="36" t="n">
        <x:v>0.6357</x:v>
      </x:c>
      <x:c r="I3646" s="22" t="n">
        <x:f>IF(G3646="","",IF(ISNUMBER(H3646),G3646,""))</x:f>
        <x:v>1561800</x:v>
      </x:c>
      <x:c r="J3646" s="22" t="n">
        <x:f>IF(I3646="","",I3646*H3646)</x:f>
        <x:v>992836.26</x:v>
      </x:c>
      <x:c r="K3646" t="str">
        <x:f>IF(G3646="","MISSING OEWS",IF(ISNUMBER(H3646),"MATCHED","MISSING WHARTON"))</x:f>
        <x:v>MATCHED</x:v>
      </x:c>
    </x:row>
    <x:row r="3647">
      <x:c r="A3647" t="str">
        <x:v>53</x:v>
      </x:c>
      <x:c r="B3647" t="str">
        <x:v>Real Estate and Rental and Leasing</x:v>
      </x:c>
      <x:c r="C3647" t="str">
        <x:v>29-2072</x:v>
      </x:c>
      <x:c r="D3647" t="str">
        <x:v>Medical Records Specialists</x:v>
      </x:c>
      <x:c r="E3647" s="22"/>
      <x:c r="F3647" s="22" t="n">
        <x:v>65300</x:v>
      </x:c>
      <x:c r="G3647" s="22" t="str">
        <x:f>IF(OR(E3647="",F3647=""),"",E3647*F3647)</x:f>
      </x:c>
      <x:c r="H3647" s="36" t="n">
        <x:v>0.9353</x:v>
      </x:c>
      <x:c r="I3647" s="22" t="str">
        <x:f>IF(G3647="","",IF(ISNUMBER(H3647),G3647,""))</x:f>
      </x:c>
      <x:c r="J3647" s="22" t="str">
        <x:f>IF(I3647="","",I3647*H3647)</x:f>
      </x:c>
      <x:c r="K3647" t="str">
        <x:f>IF(G3647="","MISSING OEWS",IF(ISNUMBER(H3647),"MATCHED","MISSING WHARTON"))</x:f>
        <x:v>MISSING OEWS</x:v>
      </x:c>
    </x:row>
    <x:row r="3648">
      <x:c r="A3648" t="str">
        <x:v>53</x:v>
      </x:c>
      <x:c r="B3648" t="str">
        <x:v>Real Estate and Rental and Leasing</x:v>
      </x:c>
      <x:c r="C3648" t="str">
        <x:v>29-2099</x:v>
      </x:c>
      <x:c r="D3648" t="str">
        <x:v>Health Technologists and Technicians, All Other</x:v>
      </x:c>
      <x:c r="E3648" s="22" t="n">
        <x:v>130</x:v>
      </x:c>
      <x:c r="F3648" s="22" t="n">
        <x:v>55290</x:v>
      </x:c>
      <x:c r="G3648" s="22" t="n">
        <x:f>IF(OR(E3648="",F3648=""),"",E3648*F3648)</x:f>
        <x:v>7187700</x:v>
      </x:c>
      <x:c r="H3648" s="36" t="n">
        <x:v>0.2977</x:v>
      </x:c>
      <x:c r="I3648" s="22" t="n">
        <x:f>IF(G3648="","",IF(ISNUMBER(H3648),G3648,""))</x:f>
        <x:v>7187700</x:v>
      </x:c>
      <x:c r="J3648" s="22" t="n">
        <x:f>IF(I3648="","",I3648*H3648)</x:f>
        <x:v>2139778.29</x:v>
      </x:c>
      <x:c r="K3648" t="str">
        <x:f>IF(G3648="","MISSING OEWS",IF(ISNUMBER(H3648),"MATCHED","MISSING WHARTON"))</x:f>
        <x:v>MATCHED</x:v>
      </x:c>
    </x:row>
    <x:row r="3649">
      <x:c r="A3649" t="str">
        <x:v>53</x:v>
      </x:c>
      <x:c r="B3649" t="str">
        <x:v>Real Estate and Rental and Leasing</x:v>
      </x:c>
      <x:c r="C3649" t="str">
        <x:v>29-9099</x:v>
      </x:c>
      <x:c r="D3649" t="str">
        <x:v>Healthcare Practitioners and Technical Workers, All Other</x:v>
      </x:c>
      <x:c r="E3649" s="22" t="n">
        <x:v>190</x:v>
      </x:c>
      <x:c r="F3649" s="22" t="n">
        <x:v>66510</x:v>
      </x:c>
      <x:c r="G3649" s="22" t="n">
        <x:f>IF(OR(E3649="",F3649=""),"",E3649*F3649)</x:f>
        <x:v>12636900</x:v>
      </x:c>
      <x:c r="H3649" s="36" t="n">
        <x:v>0.2347</x:v>
      </x:c>
      <x:c r="I3649" s="22" t="n">
        <x:f>IF(G3649="","",IF(ISNUMBER(H3649),G3649,""))</x:f>
        <x:v>12636900</x:v>
      </x:c>
      <x:c r="J3649" s="22" t="n">
        <x:f>IF(I3649="","",I3649*H3649)</x:f>
        <x:v>2965880.4299999997</x:v>
      </x:c>
      <x:c r="K3649" t="str">
        <x:f>IF(G3649="","MISSING OEWS",IF(ISNUMBER(H3649),"MATCHED","MISSING WHARTON"))</x:f>
        <x:v>MATCHED</x:v>
      </x:c>
    </x:row>
    <x:row r="3650">
      <x:c r="A3650" t="str">
        <x:v>53</x:v>
      </x:c>
      <x:c r="B3650" t="str">
        <x:v>Real Estate and Rental and Leasing</x:v>
      </x:c>
      <x:c r="C3650" t="str">
        <x:v>31-9093</x:v>
      </x:c>
      <x:c r="D3650" t="str">
        <x:v>Medical Equipment Preparers</x:v>
      </x:c>
      <x:c r="E3650" s="22"/>
      <x:c r="F3650" s="22" t="n">
        <x:v>41810</x:v>
      </x:c>
      <x:c r="G3650" s="22" t="str">
        <x:f>IF(OR(E3650="",F3650=""),"",E3650*F3650)</x:f>
      </x:c>
      <x:c r="H3650" s="36" t="n">
        <x:v>0.1188</x:v>
      </x:c>
      <x:c r="I3650" s="22" t="str">
        <x:f>IF(G3650="","",IF(ISNUMBER(H3650),G3650,""))</x:f>
      </x:c>
      <x:c r="J3650" s="22" t="str">
        <x:f>IF(I3650="","",I3650*H3650)</x:f>
      </x:c>
      <x:c r="K3650" t="str">
        <x:f>IF(G3650="","MISSING OEWS",IF(ISNUMBER(H3650),"MATCHED","MISSING WHARTON"))</x:f>
        <x:v>MISSING OEWS</x:v>
      </x:c>
    </x:row>
    <x:row r="3651">
      <x:c r="A3651" t="str">
        <x:v>53</x:v>
      </x:c>
      <x:c r="B3651" t="str">
        <x:v>Real Estate and Rental and Leasing</x:v>
      </x:c>
      <x:c r="C3651" t="str">
        <x:v>31-9099</x:v>
      </x:c>
      <x:c r="D3651" t="str">
        <x:v>Healthcare Support Workers, All Other</x:v>
      </x:c>
      <x:c r="E3651" s="22" t="n">
        <x:v>250</x:v>
      </x:c>
      <x:c r="F3651" s="22" t="n">
        <x:v>49280</x:v>
      </x:c>
      <x:c r="G3651" s="22" t="n">
        <x:f>IF(OR(E3651="",F3651=""),"",E3651*F3651)</x:f>
        <x:v>12320000</x:v>
      </x:c>
      <x:c r="H3651" s="36" t="n">
        <x:v>0.25420000000000004</x:v>
      </x:c>
      <x:c r="I3651" s="22" t="n">
        <x:f>IF(G3651="","",IF(ISNUMBER(H3651),G3651,""))</x:f>
        <x:v>12320000</x:v>
      </x:c>
      <x:c r="J3651" s="22" t="n">
        <x:f>IF(I3651="","",I3651*H3651)</x:f>
        <x:v>3131744.0000000005</x:v>
      </x:c>
      <x:c r="K3651" t="str">
        <x:f>IF(G3651="","MISSING OEWS",IF(ISNUMBER(H3651),"MATCHED","MISSING WHARTON"))</x:f>
        <x:v>MATCHED</x:v>
      </x:c>
    </x:row>
    <x:row r="3652">
      <x:c r="A3652" t="str">
        <x:v>53</x:v>
      </x:c>
      <x:c r="B3652" t="str">
        <x:v>Real Estate and Rental and Leasing</x:v>
      </x:c>
      <x:c r="C3652" t="str">
        <x:v>33-1091</x:v>
      </x:c>
      <x:c r="D3652" t="str">
        <x:v>First-Line Supervisors of Security Workers</x:v>
      </x:c>
      <x:c r="E3652" s="22" t="n">
        <x:v>890</x:v>
      </x:c>
      <x:c r="F3652" s="22" t="n">
        <x:v>63420</x:v>
      </x:c>
      <x:c r="G3652" s="22" t="n">
        <x:f>IF(OR(E3652="",F3652=""),"",E3652*F3652)</x:f>
        <x:v>56443800</x:v>
      </x:c>
      <x:c r="H3652" s="36" t="n">
        <x:v>0.39289999999999997</x:v>
      </x:c>
      <x:c r="I3652" s="22" t="n">
        <x:f>IF(G3652="","",IF(ISNUMBER(H3652),G3652,""))</x:f>
        <x:v>56443800</x:v>
      </x:c>
      <x:c r="J3652" s="22" t="n">
        <x:f>IF(I3652="","",I3652*H3652)</x:f>
        <x:v>22176769.02</x:v>
      </x:c>
      <x:c r="K3652" t="str">
        <x:f>IF(G3652="","MISSING OEWS",IF(ISNUMBER(H3652),"MATCHED","MISSING WHARTON"))</x:f>
        <x:v>MATCHED</x:v>
      </x:c>
    </x:row>
    <x:row r="3653">
      <x:c r="A3653" t="str">
        <x:v>53</x:v>
      </x:c>
      <x:c r="B3653" t="str">
        <x:v>Real Estate and Rental and Leasing</x:v>
      </x:c>
      <x:c r="C3653" t="str">
        <x:v>33-9032</x:v>
      </x:c>
      <x:c r="D3653" t="str">
        <x:v>Security Guards</x:v>
      </x:c>
      <x:c r="E3653" s="22" t="n">
        <x:v>26750</x:v>
      </x:c>
      <x:c r="F3653" s="22" t="n">
        <x:v>49170</x:v>
      </x:c>
      <x:c r="G3653" s="22" t="n">
        <x:f>IF(OR(E3653="",F3653=""),"",E3653*F3653)</x:f>
        <x:v>1315297500</x:v>
      </x:c>
      <x:c r="H3653" s="36" t="n">
        <x:v>0.13570000000000002</x:v>
      </x:c>
      <x:c r="I3653" s="22" t="n">
        <x:f>IF(G3653="","",IF(ISNUMBER(H3653),G3653,""))</x:f>
        <x:v>1315297500</x:v>
      </x:c>
      <x:c r="J3653" s="22" t="n">
        <x:f>IF(I3653="","",I3653*H3653)</x:f>
        <x:v>178485870.75000003</x:v>
      </x:c>
      <x:c r="K3653" t="str">
        <x:f>IF(G3653="","MISSING OEWS",IF(ISNUMBER(H3653),"MATCHED","MISSING WHARTON"))</x:f>
        <x:v>MATCHED</x:v>
      </x:c>
    </x:row>
    <x:row r="3654">
      <x:c r="A3654" t="str">
        <x:v>53</x:v>
      </x:c>
      <x:c r="B3654" t="str">
        <x:v>Real Estate and Rental and Leasing</x:v>
      </x:c>
      <x:c r="C3654" t="str">
        <x:v>33-9091</x:v>
      </x:c>
      <x:c r="D3654" t="str">
        <x:v>Crossing Guards and Flaggers</x:v>
      </x:c>
      <x:c r="E3654" s="22" t="n">
        <x:v>530</x:v>
      </x:c>
      <x:c r="F3654" s="22" t="n">
        <x:v>36500</x:v>
      </x:c>
      <x:c r="G3654" s="22" t="n">
        <x:f>IF(OR(E3654="",F3654=""),"",E3654*F3654)</x:f>
        <x:v>19345000</x:v>
      </x:c>
      <x:c r="H3654" s="36" t="n">
        <x:v>0</x:v>
      </x:c>
      <x:c r="I3654" s="22" t="n">
        <x:f>IF(G3654="","",IF(ISNUMBER(H3654),G3654,""))</x:f>
        <x:v>19345000</x:v>
      </x:c>
      <x:c r="J3654" s="22" t="n">
        <x:f>IF(I3654="","",I3654*H3654)</x:f>
        <x:v>0</x:v>
      </x:c>
      <x:c r="K3654" t="str">
        <x:f>IF(G3654="","MISSING OEWS",IF(ISNUMBER(H3654),"MATCHED","MISSING WHARTON"))</x:f>
        <x:v>MATCHED</x:v>
      </x:c>
    </x:row>
    <x:row r="3655">
      <x:c r="A3655" t="str">
        <x:v>53</x:v>
      </x:c>
      <x:c r="B3655" t="str">
        <x:v>Real Estate and Rental and Leasing</x:v>
      </x:c>
      <x:c r="C3655" t="str">
        <x:v>33-9092</x:v>
      </x:c>
      <x:c r="D3655" t="str">
        <x:v>Lifeguards, Ski Patrol, and Other Recreational Protective Service Workers</x:v>
      </x:c>
      <x:c r="E3655" s="22" t="n">
        <x:v>1690</x:v>
      </x:c>
      <x:c r="F3655" s="22" t="n">
        <x:v>35360</x:v>
      </x:c>
      <x:c r="G3655" s="22" t="n">
        <x:f>IF(OR(E3655="",F3655=""),"",E3655*F3655)</x:f>
        <x:v>59758400</x:v>
      </x:c>
      <x:c r="H3655" s="36" t="n">
        <x:v>0.0633</x:v>
      </x:c>
      <x:c r="I3655" s="22" t="n">
        <x:f>IF(G3655="","",IF(ISNUMBER(H3655),G3655,""))</x:f>
        <x:v>59758400</x:v>
      </x:c>
      <x:c r="J3655" s="22" t="n">
        <x:f>IF(I3655="","",I3655*H3655)</x:f>
        <x:v>3782706.7199999997</x:v>
      </x:c>
      <x:c r="K3655" t="str">
        <x:f>IF(G3655="","MISSING OEWS",IF(ISNUMBER(H3655),"MATCHED","MISSING WHARTON"))</x:f>
        <x:v>MATCHED</x:v>
      </x:c>
    </x:row>
    <x:row r="3656">
      <x:c r="A3656" t="str">
        <x:v>53</x:v>
      </x:c>
      <x:c r="B3656" t="str">
        <x:v>Real Estate and Rental and Leasing</x:v>
      </x:c>
      <x:c r="C3656" t="str">
        <x:v>33-9099</x:v>
      </x:c>
      <x:c r="D3656" t="str">
        <x:v>Protective Service Workers, All Other</x:v>
      </x:c>
      <x:c r="E3656" s="22"/>
      <x:c r="F3656" s="22" t="n">
        <x:v>35530</x:v>
      </x:c>
      <x:c r="G3656" s="22" t="str">
        <x:f>IF(OR(E3656="",F3656=""),"",E3656*F3656)</x:f>
      </x:c>
      <x:c r="H3656" s="36" t="n">
        <x:v>0.3357</x:v>
      </x:c>
      <x:c r="I3656" s="22" t="str">
        <x:f>IF(G3656="","",IF(ISNUMBER(H3656),G3656,""))</x:f>
      </x:c>
      <x:c r="J3656" s="22" t="str">
        <x:f>IF(I3656="","",I3656*H3656)</x:f>
      </x:c>
      <x:c r="K3656" t="str">
        <x:f>IF(G3656="","MISSING OEWS",IF(ISNUMBER(H3656),"MATCHED","MISSING WHARTON"))</x:f>
        <x:v>MISSING OEWS</x:v>
      </x:c>
    </x:row>
    <x:row r="3657">
      <x:c r="A3657" t="str">
        <x:v>53</x:v>
      </x:c>
      <x:c r="B3657" t="str">
        <x:v>Real Estate and Rental and Leasing</x:v>
      </x:c>
      <x:c r="C3657" t="str">
        <x:v>35-1011</x:v>
      </x:c>
      <x:c r="D3657" t="str">
        <x:v>Chefs and Head Cooks</x:v>
      </x:c>
      <x:c r="E3657" s="22" t="n">
        <x:v>950</x:v>
      </x:c>
      <x:c r="F3657" s="22" t="n">
        <x:v>70420</x:v>
      </x:c>
      <x:c r="G3657" s="22" t="n">
        <x:f>IF(OR(E3657="",F3657=""),"",E3657*F3657)</x:f>
        <x:v>66899000</x:v>
      </x:c>
      <x:c r="H3657" s="36" t="n">
        <x:v>0.281</x:v>
      </x:c>
      <x:c r="I3657" s="22" t="n">
        <x:f>IF(G3657="","",IF(ISNUMBER(H3657),G3657,""))</x:f>
        <x:v>66899000</x:v>
      </x:c>
      <x:c r="J3657" s="22" t="n">
        <x:f>IF(I3657="","",I3657*H3657)</x:f>
        <x:v>18798619</x:v>
      </x:c>
      <x:c r="K3657" t="str">
        <x:f>IF(G3657="","MISSING OEWS",IF(ISNUMBER(H3657),"MATCHED","MISSING WHARTON"))</x:f>
        <x:v>MATCHED</x:v>
      </x:c>
    </x:row>
    <x:row r="3658">
      <x:c r="A3658" t="str">
        <x:v>53</x:v>
      </x:c>
      <x:c r="B3658" t="str">
        <x:v>Real Estate and Rental and Leasing</x:v>
      </x:c>
      <x:c r="C3658" t="str">
        <x:v>35-1012</x:v>
      </x:c>
      <x:c r="D3658" t="str">
        <x:v>First-Line Supervisors of Food Preparation and Serving Workers</x:v>
      </x:c>
      <x:c r="E3658" s="22" t="n">
        <x:v>1370</x:v>
      </x:c>
      <x:c r="F3658" s="22" t="n">
        <x:v>54490</x:v>
      </x:c>
      <x:c r="G3658" s="22" t="n">
        <x:f>IF(OR(E3658="",F3658=""),"",E3658*F3658)</x:f>
        <x:v>74651300</x:v>
      </x:c>
      <x:c r="H3658" s="36" t="n">
        <x:v>0.41729999999999995</x:v>
      </x:c>
      <x:c r="I3658" s="22" t="n">
        <x:f>IF(G3658="","",IF(ISNUMBER(H3658),G3658,""))</x:f>
        <x:v>74651300</x:v>
      </x:c>
      <x:c r="J3658" s="22" t="n">
        <x:f>IF(I3658="","",I3658*H3658)</x:f>
        <x:v>31151987.489999995</x:v>
      </x:c>
      <x:c r="K3658" t="str">
        <x:f>IF(G3658="","MISSING OEWS",IF(ISNUMBER(H3658),"MATCHED","MISSING WHARTON"))</x:f>
        <x:v>MATCHED</x:v>
      </x:c>
    </x:row>
    <x:row r="3659">
      <x:c r="A3659" t="str">
        <x:v>53</x:v>
      </x:c>
      <x:c r="B3659" t="str">
        <x:v>Real Estate and Rental and Leasing</x:v>
      </x:c>
      <x:c r="C3659" t="str">
        <x:v>35-2011</x:v>
      </x:c>
      <x:c r="D3659" t="str">
        <x:v>Cooks, Fast Food</x:v>
      </x:c>
      <x:c r="E3659" s="22"/>
      <x:c r="F3659" s="22" t="n">
        <x:v>37500</x:v>
      </x:c>
      <x:c r="G3659" s="22" t="str">
        <x:f>IF(OR(E3659="",F3659=""),"",E3659*F3659)</x:f>
      </x:c>
      <x:c r="H3659" s="36" t="n">
        <x:v>0.05</x:v>
      </x:c>
      <x:c r="I3659" s="22" t="str">
        <x:f>IF(G3659="","",IF(ISNUMBER(H3659),G3659,""))</x:f>
      </x:c>
      <x:c r="J3659" s="22" t="str">
        <x:f>IF(I3659="","",I3659*H3659)</x:f>
      </x:c>
      <x:c r="K3659" t="str">
        <x:f>IF(G3659="","MISSING OEWS",IF(ISNUMBER(H3659),"MATCHED","MISSING WHARTON"))</x:f>
        <x:v>MISSING OEWS</x:v>
      </x:c>
    </x:row>
    <x:row r="3660">
      <x:c r="A3660" t="str">
        <x:v>53</x:v>
      </x:c>
      <x:c r="B3660" t="str">
        <x:v>Real Estate and Rental and Leasing</x:v>
      </x:c>
      <x:c r="C3660" t="str">
        <x:v>35-2012</x:v>
      </x:c>
      <x:c r="D3660" t="str">
        <x:v>Cooks, Institution and Cafeteria</x:v>
      </x:c>
      <x:c r="E3660" s="22" t="n">
        <x:v>1770</x:v>
      </x:c>
      <x:c r="F3660" s="22" t="n">
        <x:v>40960</x:v>
      </x:c>
      <x:c r="G3660" s="22" t="n">
        <x:f>IF(OR(E3660="",F3660=""),"",E3660*F3660)</x:f>
        <x:v>72499200</x:v>
      </x:c>
      <x:c r="H3660" s="36" t="n">
        <x:v>0.25</x:v>
      </x:c>
      <x:c r="I3660" s="22" t="n">
        <x:f>IF(G3660="","",IF(ISNUMBER(H3660),G3660,""))</x:f>
        <x:v>72499200</x:v>
      </x:c>
      <x:c r="J3660" s="22" t="n">
        <x:f>IF(I3660="","",I3660*H3660)</x:f>
        <x:v>18124800</x:v>
      </x:c>
      <x:c r="K3660" t="str">
        <x:f>IF(G3660="","MISSING OEWS",IF(ISNUMBER(H3660),"MATCHED","MISSING WHARTON"))</x:f>
        <x:v>MATCHED</x:v>
      </x:c>
    </x:row>
    <x:row r="3661">
      <x:c r="A3661" t="str">
        <x:v>53</x:v>
      </x:c>
      <x:c r="B3661" t="str">
        <x:v>Real Estate and Rental and Leasing</x:v>
      </x:c>
      <x:c r="C3661" t="str">
        <x:v>35-2014</x:v>
      </x:c>
      <x:c r="D3661" t="str">
        <x:v>Cooks, Restaurant</x:v>
      </x:c>
      <x:c r="E3661" s="22" t="n">
        <x:v>1260</x:v>
      </x:c>
      <x:c r="F3661" s="22" t="n">
        <x:v>41670</x:v>
      </x:c>
      <x:c r="G3661" s="22" t="n">
        <x:f>IF(OR(E3661="",F3661=""),"",E3661*F3661)</x:f>
        <x:v>52504200</x:v>
      </x:c>
      <x:c r="H3661" s="36" t="n">
        <x:v>0.1175</x:v>
      </x:c>
      <x:c r="I3661" s="22" t="n">
        <x:f>IF(G3661="","",IF(ISNUMBER(H3661),G3661,""))</x:f>
        <x:v>52504200</x:v>
      </x:c>
      <x:c r="J3661" s="22" t="n">
        <x:f>IF(I3661="","",I3661*H3661)</x:f>
        <x:v>6169243.5</x:v>
      </x:c>
      <x:c r="K3661" t="str">
        <x:f>IF(G3661="","MISSING OEWS",IF(ISNUMBER(H3661),"MATCHED","MISSING WHARTON"))</x:f>
        <x:v>MATCHED</x:v>
      </x:c>
    </x:row>
    <x:row r="3662">
      <x:c r="A3662" t="str">
        <x:v>53</x:v>
      </x:c>
      <x:c r="B3662" t="str">
        <x:v>Real Estate and Rental and Leasing</x:v>
      </x:c>
      <x:c r="C3662" t="str">
        <x:v>35-2015</x:v>
      </x:c>
      <x:c r="D3662" t="str">
        <x:v>Cooks, Short Order</x:v>
      </x:c>
      <x:c r="E3662" s="22" t="n">
        <x:v>60</x:v>
      </x:c>
      <x:c r="F3662" s="22" t="n">
        <x:v>39830</x:v>
      </x:c>
      <x:c r="G3662" s="22" t="n">
        <x:f>IF(OR(E3662="",F3662=""),"",E3662*F3662)</x:f>
        <x:v>2389800</x:v>
      </x:c>
      <x:c r="H3662" s="36" t="n">
        <x:v>0.0864</x:v>
      </x:c>
      <x:c r="I3662" s="22" t="n">
        <x:f>IF(G3662="","",IF(ISNUMBER(H3662),G3662,""))</x:f>
        <x:v>2389800</x:v>
      </x:c>
      <x:c r="J3662" s="22" t="n">
        <x:f>IF(I3662="","",I3662*H3662)</x:f>
        <x:v>206478.72</x:v>
      </x:c>
      <x:c r="K3662" t="str">
        <x:f>IF(G3662="","MISSING OEWS",IF(ISNUMBER(H3662),"MATCHED","MISSING WHARTON"))</x:f>
        <x:v>MATCHED</x:v>
      </x:c>
    </x:row>
    <x:row r="3663">
      <x:c r="A3663" t="str">
        <x:v>53</x:v>
      </x:c>
      <x:c r="B3663" t="str">
        <x:v>Real Estate and Rental and Leasing</x:v>
      </x:c>
      <x:c r="C3663" t="str">
        <x:v>35-2019</x:v>
      </x:c>
      <x:c r="D3663" t="str">
        <x:v>Cooks, All Other</x:v>
      </x:c>
      <x:c r="E3663" s="22" t="n">
        <x:v>100</x:v>
      </x:c>
      <x:c r="F3663" s="22" t="n">
        <x:v>39710</x:v>
      </x:c>
      <x:c r="G3663" s="22" t="n">
        <x:f>IF(OR(E3663="",F3663=""),"",E3663*F3663)</x:f>
        <x:v>3971000</x:v>
      </x:c>
      <x:c r="H3663" s="36"/>
      <x:c r="I3663" s="22" t="str">
        <x:f>IF(G3663="","",IF(ISNUMBER(H3663),G3663,""))</x:f>
      </x:c>
      <x:c r="J3663" s="22" t="str">
        <x:f>IF(I3663="","",I3663*H3663)</x:f>
      </x:c>
      <x:c r="K3663" t="str">
        <x:f>IF(G3663="","MISSING OEWS",IF(ISNUMBER(H3663),"MATCHED","MISSING WHARTON"))</x:f>
        <x:v>MISSING WHARTON</x:v>
      </x:c>
    </x:row>
    <x:row r="3664">
      <x:c r="A3664" t="str">
        <x:v>53</x:v>
      </x:c>
      <x:c r="B3664" t="str">
        <x:v>Real Estate and Rental and Leasing</x:v>
      </x:c>
      <x:c r="C3664" t="str">
        <x:v>35-3011</x:v>
      </x:c>
      <x:c r="D3664" t="str">
        <x:v>Bartenders</x:v>
      </x:c>
      <x:c r="E3664" s="22" t="n">
        <x:v>4010</x:v>
      </x:c>
      <x:c r="F3664" s="22" t="n">
        <x:v>37710</x:v>
      </x:c>
      <x:c r="G3664" s="22" t="n">
        <x:f>IF(OR(E3664="",F3664=""),"",E3664*F3664)</x:f>
        <x:v>151217100</x:v>
      </x:c>
      <x:c r="H3664" s="36" t="n">
        <x:v>0.1425</x:v>
      </x:c>
      <x:c r="I3664" s="22" t="n">
        <x:f>IF(G3664="","",IF(ISNUMBER(H3664),G3664,""))</x:f>
        <x:v>151217100</x:v>
      </x:c>
      <x:c r="J3664" s="22" t="n">
        <x:f>IF(I3664="","",I3664*H3664)</x:f>
        <x:v>21548436.75</x:v>
      </x:c>
      <x:c r="K3664" t="str">
        <x:f>IF(G3664="","MISSING OEWS",IF(ISNUMBER(H3664),"MATCHED","MISSING WHARTON"))</x:f>
        <x:v>MATCHED</x:v>
      </x:c>
    </x:row>
    <x:row r="3665">
      <x:c r="A3665" t="str">
        <x:v>53</x:v>
      </x:c>
      <x:c r="B3665" t="str">
        <x:v>Real Estate and Rental and Leasing</x:v>
      </x:c>
      <x:c r="C3665" t="str">
        <x:v>35-3023</x:v>
      </x:c>
      <x:c r="D3665" t="str">
        <x:v>Fast Food and Counter Workers</x:v>
      </x:c>
      <x:c r="E3665" s="22" t="n">
        <x:v>1410</x:v>
      </x:c>
      <x:c r="F3665" s="22" t="n">
        <x:v>33320</x:v>
      </x:c>
      <x:c r="G3665" s="22" t="n">
        <x:f>IF(OR(E3665="",F3665=""),"",E3665*F3665)</x:f>
        <x:v>46981200</x:v>
      </x:c>
      <x:c r="H3665" s="36" t="n">
        <x:v>0.20309999999999997</x:v>
      </x:c>
      <x:c r="I3665" s="22" t="n">
        <x:f>IF(G3665="","",IF(ISNUMBER(H3665),G3665,""))</x:f>
        <x:v>46981200</x:v>
      </x:c>
      <x:c r="J3665" s="22" t="n">
        <x:f>IF(I3665="","",I3665*H3665)</x:f>
        <x:v>9541881.719999999</x:v>
      </x:c>
      <x:c r="K3665" t="str">
        <x:f>IF(G3665="","MISSING OEWS",IF(ISNUMBER(H3665),"MATCHED","MISSING WHARTON"))</x:f>
        <x:v>MATCHED</x:v>
      </x:c>
    </x:row>
    <x:row r="3666">
      <x:c r="A3666" t="str">
        <x:v>53</x:v>
      </x:c>
      <x:c r="B3666" t="str">
        <x:v>Real Estate and Rental and Leasing</x:v>
      </x:c>
      <x:c r="C3666" t="str">
        <x:v>35-3031</x:v>
      </x:c>
      <x:c r="D3666" t="str">
        <x:v>Waiters and Waitresses</x:v>
      </x:c>
      <x:c r="E3666" s="22" t="n">
        <x:v>5630</x:v>
      </x:c>
      <x:c r="F3666" s="22" t="n">
        <x:v>41030</x:v>
      </x:c>
      <x:c r="G3666" s="22" t="n">
        <x:f>IF(OR(E3666="",F3666=""),"",E3666*F3666)</x:f>
        <x:v>230998900</x:v>
      </x:c>
      <x:c r="H3666" s="36" t="n">
        <x:v>0.152</x:v>
      </x:c>
      <x:c r="I3666" s="22" t="n">
        <x:f>IF(G3666="","",IF(ISNUMBER(H3666),G3666,""))</x:f>
        <x:v>230998900</x:v>
      </x:c>
      <x:c r="J3666" s="22" t="n">
        <x:f>IF(I3666="","",I3666*H3666)</x:f>
        <x:v>35111832.8</x:v>
      </x:c>
      <x:c r="K3666" t="str">
        <x:f>IF(G3666="","MISSING OEWS",IF(ISNUMBER(H3666),"MATCHED","MISSING WHARTON"))</x:f>
        <x:v>MATCHED</x:v>
      </x:c>
    </x:row>
    <x:row r="3667">
      <x:c r="A3667" t="str">
        <x:v>53</x:v>
      </x:c>
      <x:c r="B3667" t="str">
        <x:v>Real Estate and Rental and Leasing</x:v>
      </x:c>
      <x:c r="C3667" t="str">
        <x:v>35-3041</x:v>
      </x:c>
      <x:c r="D3667" t="str">
        <x:v>Food Servers, Nonrestaurant</x:v>
      </x:c>
      <x:c r="E3667" s="22"/>
      <x:c r="F3667" s="22" t="n">
        <x:v>34400</x:v>
      </x:c>
      <x:c r="G3667" s="22" t="str">
        <x:f>IF(OR(E3667="",F3667=""),"",E3667*F3667)</x:f>
      </x:c>
      <x:c r="H3667" s="36" t="n">
        <x:v>0.13570000000000002</x:v>
      </x:c>
      <x:c r="I3667" s="22" t="str">
        <x:f>IF(G3667="","",IF(ISNUMBER(H3667),G3667,""))</x:f>
      </x:c>
      <x:c r="J3667" s="22" t="str">
        <x:f>IF(I3667="","",I3667*H3667)</x:f>
      </x:c>
      <x:c r="K3667" t="str">
        <x:f>IF(G3667="","MISSING OEWS",IF(ISNUMBER(H3667),"MATCHED","MISSING WHARTON"))</x:f>
        <x:v>MISSING OEWS</x:v>
      </x:c>
    </x:row>
    <x:row r="3668">
      <x:c r="A3668" t="str">
        <x:v>53</x:v>
      </x:c>
      <x:c r="B3668" t="str">
        <x:v>Real Estate and Rental and Leasing</x:v>
      </x:c>
      <x:c r="C3668" t="str">
        <x:v>35-9011</x:v>
      </x:c>
      <x:c r="D3668" t="str">
        <x:v>Dining Room and Cafeteria Attendants and Bartender Helpers</x:v>
      </x:c>
      <x:c r="E3668" s="22" t="n">
        <x:v>1580</x:v>
      </x:c>
      <x:c r="F3668" s="22" t="n">
        <x:v>36610</x:v>
      </x:c>
      <x:c r="G3668" s="22" t="n">
        <x:f>IF(OR(E3668="",F3668=""),"",E3668*F3668)</x:f>
        <x:v>57843800</x:v>
      </x:c>
      <x:c r="H3668" s="36" t="n">
        <x:v>0.0417</x:v>
      </x:c>
      <x:c r="I3668" s="22" t="n">
        <x:f>IF(G3668="","",IF(ISNUMBER(H3668),G3668,""))</x:f>
        <x:v>57843800</x:v>
      </x:c>
      <x:c r="J3668" s="22" t="n">
        <x:f>IF(I3668="","",I3668*H3668)</x:f>
        <x:v>2412086.46</x:v>
      </x:c>
      <x:c r="K3668" t="str">
        <x:f>IF(G3668="","MISSING OEWS",IF(ISNUMBER(H3668),"MATCHED","MISSING WHARTON"))</x:f>
        <x:v>MATCHED</x:v>
      </x:c>
    </x:row>
    <x:row r="3669">
      <x:c r="A3669" t="str">
        <x:v>53</x:v>
      </x:c>
      <x:c r="B3669" t="str">
        <x:v>Real Estate and Rental and Leasing</x:v>
      </x:c>
      <x:c r="C3669" t="str">
        <x:v>35-9021</x:v>
      </x:c>
      <x:c r="D3669" t="str">
        <x:v>Dishwashers</x:v>
      </x:c>
      <x:c r="E3669" s="22" t="n">
        <x:v>2370</x:v>
      </x:c>
      <x:c r="F3669" s="22" t="n">
        <x:v>34960</x:v>
      </x:c>
      <x:c r="G3669" s="22" t="n">
        <x:f>IF(OR(E3669="",F3669=""),"",E3669*F3669)</x:f>
        <x:v>82855200</x:v>
      </x:c>
      <x:c r="H3669" s="36" t="n">
        <x:v>0</x:v>
      </x:c>
      <x:c r="I3669" s="22" t="n">
        <x:f>IF(G3669="","",IF(ISNUMBER(H3669),G3669,""))</x:f>
        <x:v>82855200</x:v>
      </x:c>
      <x:c r="J3669" s="22" t="n">
        <x:f>IF(I3669="","",I3669*H3669)</x:f>
        <x:v>0</x:v>
      </x:c>
      <x:c r="K3669" t="str">
        <x:f>IF(G3669="","MISSING OEWS",IF(ISNUMBER(H3669),"MATCHED","MISSING WHARTON"))</x:f>
        <x:v>MATCHED</x:v>
      </x:c>
    </x:row>
    <x:row r="3670">
      <x:c r="A3670" t="str">
        <x:v>53</x:v>
      </x:c>
      <x:c r="B3670" t="str">
        <x:v>Real Estate and Rental and Leasing</x:v>
      </x:c>
      <x:c r="C3670" t="str">
        <x:v>35-9031</x:v>
      </x:c>
      <x:c r="D3670" t="str">
        <x:v>Hosts and Hostesses, Restaurant, Lounge, and Coffee Shop</x:v>
      </x:c>
      <x:c r="E3670" s="22"/>
      <x:c r="F3670" s="22" t="n">
        <x:v>31800</x:v>
      </x:c>
      <x:c r="G3670" s="22" t="str">
        <x:f>IF(OR(E3670="",F3670=""),"",E3670*F3670)</x:f>
      </x:c>
      <x:c r="H3670" s="36" t="n">
        <x:v>0.3023</x:v>
      </x:c>
      <x:c r="I3670" s="22" t="str">
        <x:f>IF(G3670="","",IF(ISNUMBER(H3670),G3670,""))</x:f>
      </x:c>
      <x:c r="J3670" s="22" t="str">
        <x:f>IF(I3670="","",I3670*H3670)</x:f>
      </x:c>
      <x:c r="K3670" t="str">
        <x:f>IF(G3670="","MISSING OEWS",IF(ISNUMBER(H3670),"MATCHED","MISSING WHARTON"))</x:f>
        <x:v>MISSING OEWS</x:v>
      </x:c>
    </x:row>
    <x:row r="3671">
      <x:c r="A3671" t="str">
        <x:v>53</x:v>
      </x:c>
      <x:c r="B3671" t="str">
        <x:v>Real Estate and Rental and Leasing</x:v>
      </x:c>
      <x:c r="C3671" t="str">
        <x:v>35-9099</x:v>
      </x:c>
      <x:c r="D3671" t="str">
        <x:v>Food Preparation and Serving Related Workers, All Other</x:v>
      </x:c>
      <x:c r="E3671" s="22"/>
      <x:c r="F3671" s="22" t="n">
        <x:v>35940</x:v>
      </x:c>
      <x:c r="G3671" s="22" t="str">
        <x:f>IF(OR(E3671="",F3671=""),"",E3671*F3671)</x:f>
      </x:c>
      <x:c r="H3671" s="36"/>
      <x:c r="I3671" s="22" t="str">
        <x:f>IF(G3671="","",IF(ISNUMBER(H3671),G3671,""))</x:f>
      </x:c>
      <x:c r="J3671" s="22" t="str">
        <x:f>IF(I3671="","",I3671*H3671)</x:f>
      </x:c>
      <x:c r="K3671" t="str">
        <x:f>IF(G3671="","MISSING OEWS",IF(ISNUMBER(H3671),"MATCHED","MISSING WHARTON"))</x:f>
        <x:v>MISSING OEWS</x:v>
      </x:c>
    </x:row>
    <x:row r="3672">
      <x:c r="A3672" t="str">
        <x:v>53</x:v>
      </x:c>
      <x:c r="B3672" t="str">
        <x:v>Real Estate and Rental and Leasing</x:v>
      </x:c>
      <x:c r="C3672" t="str">
        <x:v>37-1011</x:v>
      </x:c>
      <x:c r="D3672" t="str">
        <x:v>First-Line Supervisors of Housekeeping and Janitorial Workers</x:v>
      </x:c>
      <x:c r="E3672" s="22" t="n">
        <x:v>3400</x:v>
      </x:c>
      <x:c r="F3672" s="22" t="n">
        <x:v>52100</x:v>
      </x:c>
      <x:c r="G3672" s="22" t="n">
        <x:f>IF(OR(E3672="",F3672=""),"",E3672*F3672)</x:f>
        <x:v>177140000</x:v>
      </x:c>
      <x:c r="H3672" s="36" t="n">
        <x:v>0.22690000000000002</x:v>
      </x:c>
      <x:c r="I3672" s="22" t="n">
        <x:f>IF(G3672="","",IF(ISNUMBER(H3672),G3672,""))</x:f>
        <x:v>177140000</x:v>
      </x:c>
      <x:c r="J3672" s="22" t="n">
        <x:f>IF(I3672="","",I3672*H3672)</x:f>
        <x:v>40193066</x:v>
      </x:c>
      <x:c r="K3672" t="str">
        <x:f>IF(G3672="","MISSING OEWS",IF(ISNUMBER(H3672),"MATCHED","MISSING WHARTON"))</x:f>
        <x:v>MATCHED</x:v>
      </x:c>
    </x:row>
    <x:row r="3673">
      <x:c r="A3673" t="str">
        <x:v>53</x:v>
      </x:c>
      <x:c r="B3673" t="str">
        <x:v>Real Estate and Rental and Leasing</x:v>
      </x:c>
      <x:c r="C3673" t="str">
        <x:v>37-1012</x:v>
      </x:c>
      <x:c r="D3673" t="str">
        <x:v>First-Line Supervisors of Landscaping, Lawn Service, and Groundskeeping Workers</x:v>
      </x:c>
      <x:c r="E3673" s="22" t="n">
        <x:v>1580</x:v>
      </x:c>
      <x:c r="F3673" s="22" t="n">
        <x:v>61770</x:v>
      </x:c>
      <x:c r="G3673" s="22" t="n">
        <x:f>IF(OR(E3673="",F3673=""),"",E3673*F3673)</x:f>
        <x:v>97596600</x:v>
      </x:c>
      <x:c r="H3673" s="36" t="n">
        <x:v>0.2357</x:v>
      </x:c>
      <x:c r="I3673" s="22" t="n">
        <x:f>IF(G3673="","",IF(ISNUMBER(H3673),G3673,""))</x:f>
        <x:v>97596600</x:v>
      </x:c>
      <x:c r="J3673" s="22" t="n">
        <x:f>IF(I3673="","",I3673*H3673)</x:f>
        <x:v>23003518.62</x:v>
      </x:c>
      <x:c r="K3673" t="str">
        <x:f>IF(G3673="","MISSING OEWS",IF(ISNUMBER(H3673),"MATCHED","MISSING WHARTON"))</x:f>
        <x:v>MATCHED</x:v>
      </x:c>
    </x:row>
    <x:row r="3674">
      <x:c r="A3674" t="str">
        <x:v>53</x:v>
      </x:c>
      <x:c r="B3674" t="str">
        <x:v>Real Estate and Rental and Leasing</x:v>
      </x:c>
      <x:c r="C3674" t="str">
        <x:v>37-2011</x:v>
      </x:c>
      <x:c r="D3674" t="str">
        <x:v>Janitors and Cleaners, Except Maids and Housekeeping Cleaners</x:v>
      </x:c>
      <x:c r="E3674" s="22" t="n">
        <x:v>68630</x:v>
      </x:c>
      <x:c r="F3674" s="22" t="n">
        <x:v>42930</x:v>
      </x:c>
      <x:c r="G3674" s="22" t="n">
        <x:f>IF(OR(E3674="",F3674=""),"",E3674*F3674)</x:f>
        <x:v>2946285900</x:v>
      </x:c>
      <x:c r="H3674" s="36" t="n">
        <x:v>0</x:v>
      </x:c>
      <x:c r="I3674" s="22" t="n">
        <x:f>IF(G3674="","",IF(ISNUMBER(H3674),G3674,""))</x:f>
        <x:v>2946285900</x:v>
      </x:c>
      <x:c r="J3674" s="22" t="n">
        <x:f>IF(I3674="","",I3674*H3674)</x:f>
        <x:v>0</x:v>
      </x:c>
      <x:c r="K3674" t="str">
        <x:f>IF(G3674="","MISSING OEWS",IF(ISNUMBER(H3674),"MATCHED","MISSING WHARTON"))</x:f>
        <x:v>MATCHED</x:v>
      </x:c>
    </x:row>
    <x:row r="3675">
      <x:c r="A3675" t="str">
        <x:v>53</x:v>
      </x:c>
      <x:c r="B3675" t="str">
        <x:v>Real Estate and Rental and Leasing</x:v>
      </x:c>
      <x:c r="C3675" t="str">
        <x:v>37-2012</x:v>
      </x:c>
      <x:c r="D3675" t="str">
        <x:v>Maids and Housekeeping Cleaners</x:v>
      </x:c>
      <x:c r="E3675" s="22" t="n">
        <x:v>27000</x:v>
      </x:c>
      <x:c r="F3675" s="22" t="n">
        <x:v>39590</x:v>
      </x:c>
      <x:c r="G3675" s="22" t="n">
        <x:f>IF(OR(E3675="",F3675=""),"",E3675*F3675)</x:f>
        <x:v>1068930000</x:v>
      </x:c>
      <x:c r="H3675" s="36" t="n">
        <x:v>0</x:v>
      </x:c>
      <x:c r="I3675" s="22" t="n">
        <x:f>IF(G3675="","",IF(ISNUMBER(H3675),G3675,""))</x:f>
        <x:v>1068930000</x:v>
      </x:c>
      <x:c r="J3675" s="22" t="n">
        <x:f>IF(I3675="","",I3675*H3675)</x:f>
        <x:v>0</x:v>
      </x:c>
      <x:c r="K3675" t="str">
        <x:f>IF(G3675="","MISSING OEWS",IF(ISNUMBER(H3675),"MATCHED","MISSING WHARTON"))</x:f>
        <x:v>MATCHED</x:v>
      </x:c>
    </x:row>
    <x:row r="3676">
      <x:c r="A3676" t="str">
        <x:v>53</x:v>
      </x:c>
      <x:c r="B3676" t="str">
        <x:v>Real Estate and Rental and Leasing</x:v>
      </x:c>
      <x:c r="C3676" t="str">
        <x:v>37-2019</x:v>
      </x:c>
      <x:c r="D3676" t="str">
        <x:v>Building Cleaning Workers, All Other</x:v>
      </x:c>
      <x:c r="E3676" s="22" t="n">
        <x:v>120</x:v>
      </x:c>
      <x:c r="F3676" s="22" t="n">
        <x:v>42260</x:v>
      </x:c>
      <x:c r="G3676" s="22" t="n">
        <x:f>IF(OR(E3676="",F3676=""),"",E3676*F3676)</x:f>
        <x:v>5071200</x:v>
      </x:c>
      <x:c r="H3676" s="36"/>
      <x:c r="I3676" s="22" t="str">
        <x:f>IF(G3676="","",IF(ISNUMBER(H3676),G3676,""))</x:f>
      </x:c>
      <x:c r="J3676" s="22" t="str">
        <x:f>IF(I3676="","",I3676*H3676)</x:f>
      </x:c>
      <x:c r="K3676" t="str">
        <x:f>IF(G3676="","MISSING OEWS",IF(ISNUMBER(H3676),"MATCHED","MISSING WHARTON"))</x:f>
        <x:v>MISSING WHARTON</x:v>
      </x:c>
    </x:row>
    <x:row r="3677">
      <x:c r="A3677" t="str">
        <x:v>53</x:v>
      </x:c>
      <x:c r="B3677" t="str">
        <x:v>Real Estate and Rental and Leasing</x:v>
      </x:c>
      <x:c r="C3677" t="str">
        <x:v>37-2021</x:v>
      </x:c>
      <x:c r="D3677" t="str">
        <x:v>Pest Control Workers</x:v>
      </x:c>
      <x:c r="E3677" s="22" t="n">
        <x:v>90</x:v>
      </x:c>
      <x:c r="F3677" s="22" t="n">
        <x:v>43950</x:v>
      </x:c>
      <x:c r="G3677" s="22" t="n">
        <x:f>IF(OR(E3677="",F3677=""),"",E3677*F3677)</x:f>
        <x:v>3955500</x:v>
      </x:c>
      <x:c r="H3677" s="36" t="n">
        <x:v>0.1567</x:v>
      </x:c>
      <x:c r="I3677" s="22" t="n">
        <x:f>IF(G3677="","",IF(ISNUMBER(H3677),G3677,""))</x:f>
        <x:v>3955500</x:v>
      </x:c>
      <x:c r="J3677" s="22" t="n">
        <x:f>IF(I3677="","",I3677*H3677)</x:f>
        <x:v>619826.85</x:v>
      </x:c>
      <x:c r="K3677" t="str">
        <x:f>IF(G3677="","MISSING OEWS",IF(ISNUMBER(H3677),"MATCHED","MISSING WHARTON"))</x:f>
        <x:v>MATCHED</x:v>
      </x:c>
    </x:row>
    <x:row r="3678">
      <x:c r="A3678" t="str">
        <x:v>53</x:v>
      </x:c>
      <x:c r="B3678" t="str">
        <x:v>Real Estate and Rental and Leasing</x:v>
      </x:c>
      <x:c r="C3678" t="str">
        <x:v>37-3011</x:v>
      </x:c>
      <x:c r="D3678" t="str">
        <x:v>Landscaping and Groundskeeping Workers</x:v>
      </x:c>
      <x:c r="E3678" s="22" t="n">
        <x:v>28800</x:v>
      </x:c>
      <x:c r="F3678" s="22" t="n">
        <x:v>41880</x:v>
      </x:c>
      <x:c r="G3678" s="22" t="n">
        <x:f>IF(OR(E3678="",F3678=""),"",E3678*F3678)</x:f>
        <x:v>1206144000</x:v>
      </x:c>
      <x:c r="H3678" s="36" t="n">
        <x:v>0</x:v>
      </x:c>
      <x:c r="I3678" s="22" t="n">
        <x:f>IF(G3678="","",IF(ISNUMBER(H3678),G3678,""))</x:f>
        <x:v>1206144000</x:v>
      </x:c>
      <x:c r="J3678" s="22" t="n">
        <x:f>IF(I3678="","",I3678*H3678)</x:f>
        <x:v>0</x:v>
      </x:c>
      <x:c r="K3678" t="str">
        <x:f>IF(G3678="","MISSING OEWS",IF(ISNUMBER(H3678),"MATCHED","MISSING WHARTON"))</x:f>
        <x:v>MATCHED</x:v>
      </x:c>
    </x:row>
    <x:row r="3679">
      <x:c r="A3679" t="str">
        <x:v>53</x:v>
      </x:c>
      <x:c r="B3679" t="str">
        <x:v>Real Estate and Rental and Leasing</x:v>
      </x:c>
      <x:c r="C3679" t="str">
        <x:v>37-3019</x:v>
      </x:c>
      <x:c r="D3679" t="str">
        <x:v>Grounds Maintenance Workers, All Other</x:v>
      </x:c>
      <x:c r="E3679" s="22" t="n">
        <x:v>220</x:v>
      </x:c>
      <x:c r="F3679" s="22" t="n">
        <x:v>43840</x:v>
      </x:c>
      <x:c r="G3679" s="22" t="n">
        <x:f>IF(OR(E3679="",F3679=""),"",E3679*F3679)</x:f>
        <x:v>9644800</x:v>
      </x:c>
      <x:c r="H3679" s="36"/>
      <x:c r="I3679" s="22" t="str">
        <x:f>IF(G3679="","",IF(ISNUMBER(H3679),G3679,""))</x:f>
      </x:c>
      <x:c r="J3679" s="22" t="str">
        <x:f>IF(I3679="","",I3679*H3679)</x:f>
      </x:c>
      <x:c r="K3679" t="str">
        <x:f>IF(G3679="","MISSING OEWS",IF(ISNUMBER(H3679),"MATCHED","MISSING WHARTON"))</x:f>
        <x:v>MISSING WHARTON</x:v>
      </x:c>
    </x:row>
    <x:row r="3680">
      <x:c r="A3680" t="str">
        <x:v>53</x:v>
      </x:c>
      <x:c r="B3680" t="str">
        <x:v>Real Estate and Rental and Leasing</x:v>
      </x:c>
      <x:c r="C3680" t="str">
        <x:v>39-1014</x:v>
      </x:c>
      <x:c r="D3680" t="str">
        <x:v>First-Line Supervisors of Entertainment and Recreation Workers, Except Gambling Services</x:v>
      </x:c>
      <x:c r="E3680" s="22" t="n">
        <x:v>710</x:v>
      </x:c>
      <x:c r="F3680" s="22" t="n">
        <x:v>56920</x:v>
      </x:c>
      <x:c r="G3680" s="22" t="n">
        <x:f>IF(OR(E3680="",F3680=""),"",E3680*F3680)</x:f>
        <x:v>40413200</x:v>
      </x:c>
      <x:c r="H3680" s="36" t="n">
        <x:v>0.2974</x:v>
      </x:c>
      <x:c r="I3680" s="22" t="n">
        <x:f>IF(G3680="","",IF(ISNUMBER(H3680),G3680,""))</x:f>
        <x:v>40413200</x:v>
      </x:c>
      <x:c r="J3680" s="22" t="n">
        <x:f>IF(I3680="","",I3680*H3680)</x:f>
        <x:v>12018885.68</x:v>
      </x:c>
      <x:c r="K3680" t="str">
        <x:f>IF(G3680="","MISSING OEWS",IF(ISNUMBER(H3680),"MATCHED","MISSING WHARTON"))</x:f>
        <x:v>MATCHED</x:v>
      </x:c>
    </x:row>
    <x:row r="3681">
      <x:c r="A3681" t="str">
        <x:v>53</x:v>
      </x:c>
      <x:c r="B3681" t="str">
        <x:v>Real Estate and Rental and Leasing</x:v>
      </x:c>
      <x:c r="C3681" t="str">
        <x:v>39-1022</x:v>
      </x:c>
      <x:c r="D3681" t="str">
        <x:v>First-Line Supervisors of Personal Service Workers</x:v>
      </x:c>
      <x:c r="E3681" s="22" t="n">
        <x:v>510</x:v>
      </x:c>
      <x:c r="F3681" s="22" t="n">
        <x:v>60080</x:v>
      </x:c>
      <x:c r="G3681" s="22" t="n">
        <x:f>IF(OR(E3681="",F3681=""),"",E3681*F3681)</x:f>
        <x:v>30640800</x:v>
      </x:c>
      <x:c r="H3681" s="36" t="n">
        <x:v>0.27649999999999997</x:v>
      </x:c>
      <x:c r="I3681" s="22" t="n">
        <x:f>IF(G3681="","",IF(ISNUMBER(H3681),G3681,""))</x:f>
        <x:v>30640800</x:v>
      </x:c>
      <x:c r="J3681" s="22" t="n">
        <x:f>IF(I3681="","",I3681*H3681)</x:f>
        <x:v>8472181.2</x:v>
      </x:c>
      <x:c r="K3681" t="str">
        <x:f>IF(G3681="","MISSING OEWS",IF(ISNUMBER(H3681),"MATCHED","MISSING WHARTON"))</x:f>
        <x:v>MATCHED</x:v>
      </x:c>
    </x:row>
    <x:row r="3682">
      <x:c r="A3682" t="str">
        <x:v>53</x:v>
      </x:c>
      <x:c r="B3682" t="str">
        <x:v>Real Estate and Rental and Leasing</x:v>
      </x:c>
      <x:c r="C3682" t="str">
        <x:v>39-2021</x:v>
      </x:c>
      <x:c r="D3682" t="str">
        <x:v>Animal Caretakers</x:v>
      </x:c>
      <x:c r="E3682" s="22"/>
      <x:c r="F3682" s="22" t="n">
        <x:v>46000</x:v>
      </x:c>
      <x:c r="G3682" s="22" t="str">
        <x:f>IF(OR(E3682="",F3682=""),"",E3682*F3682)</x:f>
      </x:c>
      <x:c r="H3682" s="36" t="n">
        <x:v>0.16140000000000002</x:v>
      </x:c>
      <x:c r="I3682" s="22" t="str">
        <x:f>IF(G3682="","",IF(ISNUMBER(H3682),G3682,""))</x:f>
      </x:c>
      <x:c r="J3682" s="22" t="str">
        <x:f>IF(I3682="","",I3682*H3682)</x:f>
      </x:c>
      <x:c r="K3682" t="str">
        <x:f>IF(G3682="","MISSING OEWS",IF(ISNUMBER(H3682),"MATCHED","MISSING WHARTON"))</x:f>
        <x:v>MISSING OEWS</x:v>
      </x:c>
    </x:row>
    <x:row r="3683">
      <x:c r="A3683" t="str">
        <x:v>53</x:v>
      </x:c>
      <x:c r="B3683" t="str">
        <x:v>Real Estate and Rental and Leasing</x:v>
      </x:c>
      <x:c r="C3683" t="str">
        <x:v>39-3011</x:v>
      </x:c>
      <x:c r="D3683" t="str">
        <x:v>Gambling Dealers</x:v>
      </x:c>
      <x:c r="E3683" s="22" t="n">
        <x:v>210</x:v>
      </x:c>
      <x:c r="F3683" s="22" t="n">
        <x:v>53940</x:v>
      </x:c>
      <x:c r="G3683" s="22" t="n">
        <x:f>IF(OR(E3683="",F3683=""),"",E3683*F3683)</x:f>
        <x:v>11327400</x:v>
      </x:c>
      <x:c r="H3683" s="36" t="n">
        <x:v>0.31670000000000004</x:v>
      </x:c>
      <x:c r="I3683" s="22" t="n">
        <x:f>IF(G3683="","",IF(ISNUMBER(H3683),G3683,""))</x:f>
        <x:v>11327400</x:v>
      </x:c>
      <x:c r="J3683" s="22" t="n">
        <x:f>IF(I3683="","",I3683*H3683)</x:f>
        <x:v>3587387.5800000005</x:v>
      </x:c>
      <x:c r="K3683" t="str">
        <x:f>IF(G3683="","MISSING OEWS",IF(ISNUMBER(H3683),"MATCHED","MISSING WHARTON"))</x:f>
        <x:v>MATCHED</x:v>
      </x:c>
    </x:row>
    <x:row r="3684">
      <x:c r="A3684" t="str">
        <x:v>53</x:v>
      </x:c>
      <x:c r="B3684" t="str">
        <x:v>Real Estate and Rental and Leasing</x:v>
      </x:c>
      <x:c r="C3684" t="str">
        <x:v>39-3031</x:v>
      </x:c>
      <x:c r="D3684" t="str">
        <x:v>Ushers, Lobby Attendants, and Ticket Takers</x:v>
      </x:c>
      <x:c r="E3684" s="22" t="n">
        <x:v>560</x:v>
      </x:c>
      <x:c r="F3684" s="22" t="n">
        <x:v>39540</x:v>
      </x:c>
      <x:c r="G3684" s="22" t="n">
        <x:f>IF(OR(E3684="",F3684=""),"",E3684*F3684)</x:f>
        <x:v>22142400</x:v>
      </x:c>
      <x:c r="H3684" s="36" t="n">
        <x:v>0.2109</x:v>
      </x:c>
      <x:c r="I3684" s="22" t="n">
        <x:f>IF(G3684="","",IF(ISNUMBER(H3684),G3684,""))</x:f>
        <x:v>22142400</x:v>
      </x:c>
      <x:c r="J3684" s="22" t="n">
        <x:f>IF(I3684="","",I3684*H3684)</x:f>
        <x:v>4669832.16</x:v>
      </x:c>
      <x:c r="K3684" t="str">
        <x:f>IF(G3684="","MISSING OEWS",IF(ISNUMBER(H3684),"MATCHED","MISSING WHARTON"))</x:f>
        <x:v>MATCHED</x:v>
      </x:c>
    </x:row>
    <x:row r="3685">
      <x:c r="A3685" t="str">
        <x:v>53</x:v>
      </x:c>
      <x:c r="B3685" t="str">
        <x:v>Real Estate and Rental and Leasing</x:v>
      </x:c>
      <x:c r="C3685" t="str">
        <x:v>39-3091</x:v>
      </x:c>
      <x:c r="D3685" t="str">
        <x:v>Amusement and Recreation Attendants</x:v>
      </x:c>
      <x:c r="E3685" s="22" t="n">
        <x:v>4020</x:v>
      </x:c>
      <x:c r="F3685" s="22" t="n">
        <x:v>35890</x:v>
      </x:c>
      <x:c r="G3685" s="22" t="n">
        <x:f>IF(OR(E3685="",F3685=""),"",E3685*F3685)</x:f>
        <x:v>144277800</x:v>
      </x:c>
      <x:c r="H3685" s="36" t="n">
        <x:v>0.25</x:v>
      </x:c>
      <x:c r="I3685" s="22" t="n">
        <x:f>IF(G3685="","",IF(ISNUMBER(H3685),G3685,""))</x:f>
        <x:v>144277800</x:v>
      </x:c>
      <x:c r="J3685" s="22" t="n">
        <x:f>IF(I3685="","",I3685*H3685)</x:f>
        <x:v>36069450</x:v>
      </x:c>
      <x:c r="K3685" t="str">
        <x:f>IF(G3685="","MISSING OEWS",IF(ISNUMBER(H3685),"MATCHED","MISSING WHARTON"))</x:f>
        <x:v>MATCHED</x:v>
      </x:c>
    </x:row>
    <x:row r="3686">
      <x:c r="A3686" t="str">
        <x:v>53</x:v>
      </x:c>
      <x:c r="B3686" t="str">
        <x:v>Real Estate and Rental and Leasing</x:v>
      </x:c>
      <x:c r="C3686" t="str">
        <x:v>39-3093</x:v>
      </x:c>
      <x:c r="D3686" t="str">
        <x:v>Locker Room, Coatroom, and Dressing Room Attendants</x:v>
      </x:c>
      <x:c r="E3686" s="22" t="n">
        <x:v>90</x:v>
      </x:c>
      <x:c r="F3686" s="22" t="n">
        <x:v>33740</x:v>
      </x:c>
      <x:c r="G3686" s="22" t="n">
        <x:f>IF(OR(E3686="",F3686=""),"",E3686*F3686)</x:f>
        <x:v>3036600</x:v>
      </x:c>
      <x:c r="H3686" s="36" t="n">
        <x:v>0.041299999999999996</x:v>
      </x:c>
      <x:c r="I3686" s="22" t="n">
        <x:f>IF(G3686="","",IF(ISNUMBER(H3686),G3686,""))</x:f>
        <x:v>3036600</x:v>
      </x:c>
      <x:c r="J3686" s="22" t="n">
        <x:f>IF(I3686="","",I3686*H3686)</x:f>
        <x:v>125411.57999999999</x:v>
      </x:c>
      <x:c r="K3686" t="str">
        <x:f>IF(G3686="","MISSING OEWS",IF(ISNUMBER(H3686),"MATCHED","MISSING WHARTON"))</x:f>
        <x:v>MATCHED</x:v>
      </x:c>
    </x:row>
    <x:row r="3687">
      <x:c r="A3687" t="str">
        <x:v>53</x:v>
      </x:c>
      <x:c r="B3687" t="str">
        <x:v>Real Estate and Rental and Leasing</x:v>
      </x:c>
      <x:c r="C3687" t="str">
        <x:v>39-3099</x:v>
      </x:c>
      <x:c r="D3687" t="str">
        <x:v>Entertainment Attendants and Related Workers, All Other</x:v>
      </x:c>
      <x:c r="E3687" s="22" t="n">
        <x:v>210</x:v>
      </x:c>
      <x:c r="F3687" s="22" t="n">
        <x:v>33390</x:v>
      </x:c>
      <x:c r="G3687" s="22" t="n">
        <x:f>IF(OR(E3687="",F3687=""),"",E3687*F3687)</x:f>
        <x:v>7011900</x:v>
      </x:c>
      <x:c r="H3687" s="36"/>
      <x:c r="I3687" s="22" t="str">
        <x:f>IF(G3687="","",IF(ISNUMBER(H3687),G3687,""))</x:f>
      </x:c>
      <x:c r="J3687" s="22" t="str">
        <x:f>IF(I3687="","",I3687*H3687)</x:f>
      </x:c>
      <x:c r="K3687" t="str">
        <x:f>IF(G3687="","MISSING OEWS",IF(ISNUMBER(H3687),"MATCHED","MISSING WHARTON"))</x:f>
        <x:v>MISSING WHARTON</x:v>
      </x:c>
    </x:row>
    <x:row r="3688">
      <x:c r="A3688" t="str">
        <x:v>53</x:v>
      </x:c>
      <x:c r="B3688" t="str">
        <x:v>Real Estate and Rental and Leasing</x:v>
      </x:c>
      <x:c r="C3688" t="str">
        <x:v>39-5012</x:v>
      </x:c>
      <x:c r="D3688" t="str">
        <x:v>Hairdressers, Hairstylists, and Cosmetologists</x:v>
      </x:c>
      <x:c r="E3688" s="22" t="n">
        <x:v>70</x:v>
      </x:c>
      <x:c r="F3688" s="22" t="n">
        <x:v>46650</x:v>
      </x:c>
      <x:c r="G3688" s="22" t="n">
        <x:f>IF(OR(E3688="",F3688=""),"",E3688*F3688)</x:f>
        <x:v>3265500</x:v>
      </x:c>
      <x:c r="H3688" s="36" t="n">
        <x:v>0.12390000000000001</x:v>
      </x:c>
      <x:c r="I3688" s="22" t="n">
        <x:f>IF(G3688="","",IF(ISNUMBER(H3688),G3688,""))</x:f>
        <x:v>3265500</x:v>
      </x:c>
      <x:c r="J3688" s="22" t="n">
        <x:f>IF(I3688="","",I3688*H3688)</x:f>
        <x:v>404595.45</x:v>
      </x:c>
      <x:c r="K3688" t="str">
        <x:f>IF(G3688="","MISSING OEWS",IF(ISNUMBER(H3688),"MATCHED","MISSING WHARTON"))</x:f>
        <x:v>MATCHED</x:v>
      </x:c>
    </x:row>
    <x:row r="3689">
      <x:c r="A3689" t="str">
        <x:v>53</x:v>
      </x:c>
      <x:c r="B3689" t="str">
        <x:v>Real Estate and Rental and Leasing</x:v>
      </x:c>
      <x:c r="C3689" t="str">
        <x:v>39-5094</x:v>
      </x:c>
      <x:c r="D3689" t="str">
        <x:v>Skincare Specialists</x:v>
      </x:c>
      <x:c r="E3689" s="22"/>
      <x:c r="F3689" s="22" t="n">
        <x:v>65800</x:v>
      </x:c>
      <x:c r="G3689" s="22" t="str">
        <x:f>IF(OR(E3689="",F3689=""),"",E3689*F3689)</x:f>
      </x:c>
      <x:c r="H3689" s="36" t="n">
        <x:v>0.1056</x:v>
      </x:c>
      <x:c r="I3689" s="22" t="str">
        <x:f>IF(G3689="","",IF(ISNUMBER(H3689),G3689,""))</x:f>
      </x:c>
      <x:c r="J3689" s="22" t="str">
        <x:f>IF(I3689="","",I3689*H3689)</x:f>
      </x:c>
      <x:c r="K3689" t="str">
        <x:f>IF(G3689="","MISSING OEWS",IF(ISNUMBER(H3689),"MATCHED","MISSING WHARTON"))</x:f>
        <x:v>MISSING OEWS</x:v>
      </x:c>
    </x:row>
    <x:row r="3690">
      <x:c r="A3690" t="str">
        <x:v>53</x:v>
      </x:c>
      <x:c r="B3690" t="str">
        <x:v>Real Estate and Rental and Leasing</x:v>
      </x:c>
      <x:c r="C3690" t="str">
        <x:v>39-6011</x:v>
      </x:c>
      <x:c r="D3690" t="str">
        <x:v>Baggage Porters and Bellhops</x:v>
      </x:c>
      <x:c r="E3690" s="22" t="n">
        <x:v>1400</x:v>
      </x:c>
      <x:c r="F3690" s="22" t="n">
        <x:v>48160</x:v>
      </x:c>
      <x:c r="G3690" s="22" t="n">
        <x:f>IF(OR(E3690="",F3690=""),"",E3690*F3690)</x:f>
        <x:v>67424000</x:v>
      </x:c>
      <x:c r="H3690" s="36" t="n">
        <x:v>0.3353</x:v>
      </x:c>
      <x:c r="I3690" s="22" t="n">
        <x:f>IF(G3690="","",IF(ISNUMBER(H3690),G3690,""))</x:f>
        <x:v>67424000</x:v>
      </x:c>
      <x:c r="J3690" s="22" t="n">
        <x:f>IF(I3690="","",I3690*H3690)</x:f>
        <x:v>22607267.2</x:v>
      </x:c>
      <x:c r="K3690" t="str">
        <x:f>IF(G3690="","MISSING OEWS",IF(ISNUMBER(H3690),"MATCHED","MISSING WHARTON"))</x:f>
        <x:v>MATCHED</x:v>
      </x:c>
    </x:row>
    <x:row r="3691">
      <x:c r="A3691" t="str">
        <x:v>53</x:v>
      </x:c>
      <x:c r="B3691" t="str">
        <x:v>Real Estate and Rental and Leasing</x:v>
      </x:c>
      <x:c r="C3691" t="str">
        <x:v>39-6012</x:v>
      </x:c>
      <x:c r="D3691" t="str">
        <x:v>Concierges</x:v>
      </x:c>
      <x:c r="E3691" s="22" t="n">
        <x:v>10940</x:v>
      </x:c>
      <x:c r="F3691" s="22" t="n">
        <x:v>48790</x:v>
      </x:c>
      <x:c r="G3691" s="22" t="n">
        <x:f>IF(OR(E3691="",F3691=""),"",E3691*F3691)</x:f>
        <x:v>533762600</x:v>
      </x:c>
      <x:c r="H3691" s="36" t="n">
        <x:v>0.65</x:v>
      </x:c>
      <x:c r="I3691" s="22" t="n">
        <x:f>IF(G3691="","",IF(ISNUMBER(H3691),G3691,""))</x:f>
        <x:v>533762600</x:v>
      </x:c>
      <x:c r="J3691" s="22" t="n">
        <x:f>IF(I3691="","",I3691*H3691)</x:f>
        <x:v>346945690</x:v>
      </x:c>
      <x:c r="K3691" t="str">
        <x:f>IF(G3691="","MISSING OEWS",IF(ISNUMBER(H3691),"MATCHED","MISSING WHARTON"))</x:f>
        <x:v>MATCHED</x:v>
      </x:c>
    </x:row>
    <x:row r="3692">
      <x:c r="A3692" t="str">
        <x:v>53</x:v>
      </x:c>
      <x:c r="B3692" t="str">
        <x:v>Real Estate and Rental and Leasing</x:v>
      </x:c>
      <x:c r="C3692" t="str">
        <x:v>39-7010</x:v>
      </x:c>
      <x:c r="D3692" t="str">
        <x:v>Tour and Travel Guides</x:v>
      </x:c>
      <x:c r="E3692" s="22" t="n">
        <x:v>450</x:v>
      </x:c>
      <x:c r="F3692" s="22" t="n">
        <x:v>41640</x:v>
      </x:c>
      <x:c r="G3692" s="22" t="n">
        <x:f>IF(OR(E3692="",F3692=""),"",E3692*F3692)</x:f>
        <x:v>18738000</x:v>
      </x:c>
      <x:c r="H3692" s="36" t="n">
        <x:v>0.3177</x:v>
      </x:c>
      <x:c r="I3692" s="22" t="n">
        <x:f>IF(G3692="","",IF(ISNUMBER(H3692),G3692,""))</x:f>
        <x:v>18738000</x:v>
      </x:c>
      <x:c r="J3692" s="22" t="n">
        <x:f>IF(I3692="","",I3692*H3692)</x:f>
        <x:v>5953062.6</x:v>
      </x:c>
      <x:c r="K3692" t="str">
        <x:f>IF(G3692="","MISSING OEWS",IF(ISNUMBER(H3692),"MATCHED","MISSING WHARTON"))</x:f>
        <x:v>MATCHED</x:v>
      </x:c>
    </x:row>
    <x:row r="3693">
      <x:c r="A3693" t="str">
        <x:v>53</x:v>
      </x:c>
      <x:c r="B3693" t="str">
        <x:v>Real Estate and Rental and Leasing</x:v>
      </x:c>
      <x:c r="C3693" t="str">
        <x:v>39-9011</x:v>
      </x:c>
      <x:c r="D3693" t="str">
        <x:v>Childcare Workers</x:v>
      </x:c>
      <x:c r="E3693" s="22"/>
      <x:c r="F3693" s="22" t="n">
        <x:v>47410</x:v>
      </x:c>
      <x:c r="G3693" s="22" t="str">
        <x:f>IF(OR(E3693="",F3693=""),"",E3693*F3693)</x:f>
      </x:c>
      <x:c r="H3693" s="36" t="n">
        <x:v>0.105</x:v>
      </x:c>
      <x:c r="I3693" s="22" t="str">
        <x:f>IF(G3693="","",IF(ISNUMBER(H3693),G3693,""))</x:f>
      </x:c>
      <x:c r="J3693" s="22" t="str">
        <x:f>IF(I3693="","",I3693*H3693)</x:f>
      </x:c>
      <x:c r="K3693" t="str">
        <x:f>IF(G3693="","MISSING OEWS",IF(ISNUMBER(H3693),"MATCHED","MISSING WHARTON"))</x:f>
        <x:v>MISSING OEWS</x:v>
      </x:c>
    </x:row>
    <x:row r="3694">
      <x:c r="A3694" t="str">
        <x:v>53</x:v>
      </x:c>
      <x:c r="B3694" t="str">
        <x:v>Real Estate and Rental and Leasing</x:v>
      </x:c>
      <x:c r="C3694" t="str">
        <x:v>39-9031</x:v>
      </x:c>
      <x:c r="D3694" t="str">
        <x:v>Exercise Trainers and Group Fitness Instructors</x:v>
      </x:c>
      <x:c r="E3694" s="22" t="n">
        <x:v>400</x:v>
      </x:c>
      <x:c r="F3694" s="22" t="n">
        <x:v>57850</x:v>
      </x:c>
      <x:c r="G3694" s="22" t="n">
        <x:f>IF(OR(E3694="",F3694=""),"",E3694*F3694)</x:f>
        <x:v>23140000</x:v>
      </x:c>
      <x:c r="H3694" s="36" t="n">
        <x:v>0.0636</x:v>
      </x:c>
      <x:c r="I3694" s="22" t="n">
        <x:f>IF(G3694="","",IF(ISNUMBER(H3694),G3694,""))</x:f>
        <x:v>23140000</x:v>
      </x:c>
      <x:c r="J3694" s="22" t="n">
        <x:f>IF(I3694="","",I3694*H3694)</x:f>
        <x:v>1471704</x:v>
      </x:c>
      <x:c r="K3694" t="str">
        <x:f>IF(G3694="","MISSING OEWS",IF(ISNUMBER(H3694),"MATCHED","MISSING WHARTON"))</x:f>
        <x:v>MATCHED</x:v>
      </x:c>
    </x:row>
    <x:row r="3695">
      <x:c r="A3695" t="str">
        <x:v>53</x:v>
      </x:c>
      <x:c r="B3695" t="str">
        <x:v>Real Estate and Rental and Leasing</x:v>
      </x:c>
      <x:c r="C3695" t="str">
        <x:v>39-9032</x:v>
      </x:c>
      <x:c r="D3695" t="str">
        <x:v>Recreation Workers</x:v>
      </x:c>
      <x:c r="E3695" s="22" t="n">
        <x:v>3020</x:v>
      </x:c>
      <x:c r="F3695" s="22" t="n">
        <x:v>41550</x:v>
      </x:c>
      <x:c r="G3695" s="22" t="n">
        <x:f>IF(OR(E3695="",F3695=""),"",E3695*F3695)</x:f>
        <x:v>125481000</x:v>
      </x:c>
      <x:c r="H3695" s="36" t="n">
        <x:v>0.16670000000000001</x:v>
      </x:c>
      <x:c r="I3695" s="22" t="n">
        <x:f>IF(G3695="","",IF(ISNUMBER(H3695),G3695,""))</x:f>
        <x:v>125481000</x:v>
      </x:c>
      <x:c r="J3695" s="22" t="n">
        <x:f>IF(I3695="","",I3695*H3695)</x:f>
        <x:v>20917682.700000003</x:v>
      </x:c>
      <x:c r="K3695" t="str">
        <x:f>IF(G3695="","MISSING OEWS",IF(ISNUMBER(H3695),"MATCHED","MISSING WHARTON"))</x:f>
        <x:v>MATCHED</x:v>
      </x:c>
    </x:row>
    <x:row r="3696">
      <x:c r="A3696" t="str">
        <x:v>53</x:v>
      </x:c>
      <x:c r="B3696" t="str">
        <x:v>Real Estate and Rental and Leasing</x:v>
      </x:c>
      <x:c r="C3696" t="str">
        <x:v>39-9041</x:v>
      </x:c>
      <x:c r="D3696" t="str">
        <x:v>Residential Advisors</x:v>
      </x:c>
      <x:c r="E3696" s="22" t="n">
        <x:v>1850</x:v>
      </x:c>
      <x:c r="F3696" s="22" t="n">
        <x:v>49830</x:v>
      </x:c>
      <x:c r="G3696" s="22" t="n">
        <x:f>IF(OR(E3696="",F3696=""),"",E3696*F3696)</x:f>
        <x:v>92185500</x:v>
      </x:c>
      <x:c r="H3696" s="36" t="n">
        <x:v>0.2917</x:v>
      </x:c>
      <x:c r="I3696" s="22" t="n">
        <x:f>IF(G3696="","",IF(ISNUMBER(H3696),G3696,""))</x:f>
        <x:v>92185500</x:v>
      </x:c>
      <x:c r="J3696" s="22" t="n">
        <x:f>IF(I3696="","",I3696*H3696)</x:f>
        <x:v>26890510.35</x:v>
      </x:c>
      <x:c r="K3696" t="str">
        <x:f>IF(G3696="","MISSING OEWS",IF(ISNUMBER(H3696),"MATCHED","MISSING WHARTON"))</x:f>
        <x:v>MATCHED</x:v>
      </x:c>
    </x:row>
    <x:row r="3697">
      <x:c r="A3697" t="str">
        <x:v>53</x:v>
      </x:c>
      <x:c r="B3697" t="str">
        <x:v>Real Estate and Rental and Leasing</x:v>
      </x:c>
      <x:c r="C3697" t="str">
        <x:v>39-9099</x:v>
      </x:c>
      <x:c r="D3697" t="str">
        <x:v>Personal Care and Service Workers, All Other</x:v>
      </x:c>
      <x:c r="E3697" s="22" t="n">
        <x:v>280</x:v>
      </x:c>
      <x:c r="F3697" s="22" t="n">
        <x:v>47940</x:v>
      </x:c>
      <x:c r="G3697" s="22" t="n">
        <x:f>IF(OR(E3697="",F3697=""),"",E3697*F3697)</x:f>
        <x:v>13423200</x:v>
      </x:c>
      <x:c r="H3697" s="36"/>
      <x:c r="I3697" s="22" t="str">
        <x:f>IF(G3697="","",IF(ISNUMBER(H3697),G3697,""))</x:f>
      </x:c>
      <x:c r="J3697" s="22" t="str">
        <x:f>IF(I3697="","",I3697*H3697)</x:f>
      </x:c>
      <x:c r="K3697" t="str">
        <x:f>IF(G3697="","MISSING OEWS",IF(ISNUMBER(H3697),"MATCHED","MISSING WHARTON"))</x:f>
        <x:v>MISSING WHARTON</x:v>
      </x:c>
    </x:row>
    <x:row r="3698">
      <x:c r="A3698" t="str">
        <x:v>53</x:v>
      </x:c>
      <x:c r="B3698" t="str">
        <x:v>Real Estate and Rental and Leasing</x:v>
      </x:c>
      <x:c r="C3698" t="str">
        <x:v>41-1011</x:v>
      </x:c>
      <x:c r="D3698" t="str">
        <x:v>First-Line Supervisors of Retail Sales Workers</x:v>
      </x:c>
      <x:c r="E3698" s="22" t="n">
        <x:v>22100</x:v>
      </x:c>
      <x:c r="F3698" s="22" t="n">
        <x:v>60070</x:v>
      </x:c>
      <x:c r="G3698" s="22" t="n">
        <x:f>IF(OR(E3698="",F3698=""),"",E3698*F3698)</x:f>
        <x:v>1327547000</x:v>
      </x:c>
      <x:c r="H3698" s="36" t="n">
        <x:v>0.4476</x:v>
      </x:c>
      <x:c r="I3698" s="22" t="n">
        <x:f>IF(G3698="","",IF(ISNUMBER(H3698),G3698,""))</x:f>
        <x:v>1327547000</x:v>
      </x:c>
      <x:c r="J3698" s="22" t="n">
        <x:f>IF(I3698="","",I3698*H3698)</x:f>
        <x:v>594210037.2</x:v>
      </x:c>
      <x:c r="K3698" t="str">
        <x:f>IF(G3698="","MISSING OEWS",IF(ISNUMBER(H3698),"MATCHED","MISSING WHARTON"))</x:f>
        <x:v>MATCHED</x:v>
      </x:c>
    </x:row>
    <x:row r="3699">
      <x:c r="A3699" t="str">
        <x:v>53</x:v>
      </x:c>
      <x:c r="B3699" t="str">
        <x:v>Real Estate and Rental and Leasing</x:v>
      </x:c>
      <x:c r="C3699" t="str">
        <x:v>41-1012</x:v>
      </x:c>
      <x:c r="D3699" t="str">
        <x:v>First-Line Supervisors of Non-Retail Sales Workers</x:v>
      </x:c>
      <x:c r="E3699" s="22" t="n">
        <x:v>5730</x:v>
      </x:c>
      <x:c r="F3699" s="22" t="n">
        <x:v>72250</x:v>
      </x:c>
      <x:c r="G3699" s="22" t="n">
        <x:f>IF(OR(E3699="",F3699=""),"",E3699*F3699)</x:f>
        <x:v>413992500</x:v>
      </x:c>
      <x:c r="H3699" s="36" t="n">
        <x:v>0.4833</x:v>
      </x:c>
      <x:c r="I3699" s="22" t="n">
        <x:f>IF(G3699="","",IF(ISNUMBER(H3699),G3699,""))</x:f>
        <x:v>413992500</x:v>
      </x:c>
      <x:c r="J3699" s="22" t="n">
        <x:f>IF(I3699="","",I3699*H3699)</x:f>
        <x:v>200082575.25</x:v>
      </x:c>
      <x:c r="K3699" t="str">
        <x:f>IF(G3699="","MISSING OEWS",IF(ISNUMBER(H3699),"MATCHED","MISSING WHARTON"))</x:f>
        <x:v>MATCHED</x:v>
      </x:c>
    </x:row>
    <x:row r="3700">
      <x:c r="A3700" t="str">
        <x:v>53</x:v>
      </x:c>
      <x:c r="B3700" t="str">
        <x:v>Real Estate and Rental and Leasing</x:v>
      </x:c>
      <x:c r="C3700" t="str">
        <x:v>41-2011</x:v>
      </x:c>
      <x:c r="D3700" t="str">
        <x:v>Cashiers</x:v>
      </x:c>
      <x:c r="E3700" s="22" t="n">
        <x:v>4060</x:v>
      </x:c>
      <x:c r="F3700" s="22" t="n">
        <x:v>32330</x:v>
      </x:c>
      <x:c r="G3700" s="22" t="n">
        <x:f>IF(OR(E3700="",F3700=""),"",E3700*F3700)</x:f>
        <x:v>131259800</x:v>
      </x:c>
      <x:c r="H3700" s="36" t="n">
        <x:v>0.6672</x:v>
      </x:c>
      <x:c r="I3700" s="22" t="n">
        <x:f>IF(G3700="","",IF(ISNUMBER(H3700),G3700,""))</x:f>
        <x:v>131259800</x:v>
      </x:c>
      <x:c r="J3700" s="22" t="n">
        <x:f>IF(I3700="","",I3700*H3700)</x:f>
        <x:v>87576538.56</x:v>
      </x:c>
      <x:c r="K3700" t="str">
        <x:f>IF(G3700="","MISSING OEWS",IF(ISNUMBER(H3700),"MATCHED","MISSING WHARTON"))</x:f>
        <x:v>MATCHED</x:v>
      </x:c>
    </x:row>
    <x:row r="3701">
      <x:c r="A3701" t="str">
        <x:v>53</x:v>
      </x:c>
      <x:c r="B3701" t="str">
        <x:v>Real Estate and Rental and Leasing</x:v>
      </x:c>
      <x:c r="C3701" t="str">
        <x:v>41-2021</x:v>
      </x:c>
      <x:c r="D3701" t="str">
        <x:v>Counter and Rental Clerks</x:v>
      </x:c>
      <x:c r="E3701" s="22" t="n">
        <x:v>178860</x:v>
      </x:c>
      <x:c r="F3701" s="22" t="n">
        <x:v>43360</x:v>
      </x:c>
      <x:c r="G3701" s="22" t="n">
        <x:f>IF(OR(E3701="",F3701=""),"",E3701*F3701)</x:f>
        <x:v>7755369600</x:v>
      </x:c>
      <x:c r="H3701" s="36" t="n">
        <x:v>0.7719</x:v>
      </x:c>
      <x:c r="I3701" s="22" t="n">
        <x:f>IF(G3701="","",IF(ISNUMBER(H3701),G3701,""))</x:f>
        <x:v>7755369600</x:v>
      </x:c>
      <x:c r="J3701" s="22" t="n">
        <x:f>IF(I3701="","",I3701*H3701)</x:f>
        <x:v>5986369794.24</x:v>
      </x:c>
      <x:c r="K3701" t="str">
        <x:f>IF(G3701="","MISSING OEWS",IF(ISNUMBER(H3701),"MATCHED","MISSING WHARTON"))</x:f>
        <x:v>MATCHED</x:v>
      </x:c>
    </x:row>
    <x:row r="3702">
      <x:c r="A3702" t="str">
        <x:v>53</x:v>
      </x:c>
      <x:c r="B3702" t="str">
        <x:v>Real Estate and Rental and Leasing</x:v>
      </x:c>
      <x:c r="C3702" t="str">
        <x:v>41-2022</x:v>
      </x:c>
      <x:c r="D3702" t="str">
        <x:v>Parts Salespersons</x:v>
      </x:c>
      <x:c r="E3702" s="22" t="n">
        <x:v>1490</x:v>
      </x:c>
      <x:c r="F3702" s="22" t="n">
        <x:v>53570</x:v>
      </x:c>
      <x:c r="G3702" s="22" t="n">
        <x:f>IF(OR(E3702="",F3702=""),"",E3702*F3702)</x:f>
        <x:v>79819300</x:v>
      </x:c>
      <x:c r="H3702" s="36" t="n">
        <x:v>0.3737</x:v>
      </x:c>
      <x:c r="I3702" s="22" t="n">
        <x:f>IF(G3702="","",IF(ISNUMBER(H3702),G3702,""))</x:f>
        <x:v>79819300</x:v>
      </x:c>
      <x:c r="J3702" s="22" t="n">
        <x:f>IF(I3702="","",I3702*H3702)</x:f>
        <x:v>29828472.409999996</x:v>
      </x:c>
      <x:c r="K3702" t="str">
        <x:f>IF(G3702="","MISSING OEWS",IF(ISNUMBER(H3702),"MATCHED","MISSING WHARTON"))</x:f>
        <x:v>MATCHED</x:v>
      </x:c>
    </x:row>
    <x:row r="3703">
      <x:c r="A3703" t="str">
        <x:v>53</x:v>
      </x:c>
      <x:c r="B3703" t="str">
        <x:v>Real Estate and Rental and Leasing</x:v>
      </x:c>
      <x:c r="C3703" t="str">
        <x:v>41-2031</x:v>
      </x:c>
      <x:c r="D3703" t="str">
        <x:v>Retail Salespersons</x:v>
      </x:c>
      <x:c r="E3703" s="22" t="n">
        <x:v>9510</x:v>
      </x:c>
      <x:c r="F3703" s="22" t="n">
        <x:v>39660</x:v>
      </x:c>
      <x:c r="G3703" s="22" t="n">
        <x:f>IF(OR(E3703="",F3703=""),"",E3703*F3703)</x:f>
        <x:v>377166600</x:v>
      </x:c>
      <x:c r="H3703" s="36" t="n">
        <x:v>0.4938</x:v>
      </x:c>
      <x:c r="I3703" s="22" t="n">
        <x:f>IF(G3703="","",IF(ISNUMBER(H3703),G3703,""))</x:f>
        <x:v>377166600</x:v>
      </x:c>
      <x:c r="J3703" s="22" t="n">
        <x:f>IF(I3703="","",I3703*H3703)</x:f>
        <x:v>186244867.08</x:v>
      </x:c>
      <x:c r="K3703" t="str">
        <x:f>IF(G3703="","MISSING OEWS",IF(ISNUMBER(H3703),"MATCHED","MISSING WHARTON"))</x:f>
        <x:v>MATCHED</x:v>
      </x:c>
    </x:row>
    <x:row r="3704">
      <x:c r="A3704" t="str">
        <x:v>53</x:v>
      </x:c>
      <x:c r="B3704" t="str">
        <x:v>Real Estate and Rental and Leasing</x:v>
      </x:c>
      <x:c r="C3704" t="str">
        <x:v>41-3021</x:v>
      </x:c>
      <x:c r="D3704" t="str">
        <x:v>Insurance Sales Agents</x:v>
      </x:c>
      <x:c r="E3704" s="22" t="n">
        <x:v>440</x:v>
      </x:c>
      <x:c r="F3704" s="22" t="n">
        <x:v>64530</x:v>
      </x:c>
      <x:c r="G3704" s="22" t="n">
        <x:f>IF(OR(E3704="",F3704=""),"",E3704*F3704)</x:f>
        <x:v>28393200</x:v>
      </x:c>
      <x:c r="H3704" s="36" t="n">
        <x:v>0.6684</x:v>
      </x:c>
      <x:c r="I3704" s="22" t="n">
        <x:f>IF(G3704="","",IF(ISNUMBER(H3704),G3704,""))</x:f>
        <x:v>28393200</x:v>
      </x:c>
      <x:c r="J3704" s="22" t="n">
        <x:f>IF(I3704="","",I3704*H3704)</x:f>
        <x:v>18978014.88</x:v>
      </x:c>
      <x:c r="K3704" t="str">
        <x:f>IF(G3704="","MISSING OEWS",IF(ISNUMBER(H3704),"MATCHED","MISSING WHARTON"))</x:f>
        <x:v>MATCHED</x:v>
      </x:c>
    </x:row>
    <x:row r="3705">
      <x:c r="A3705" t="str">
        <x:v>53</x:v>
      </x:c>
      <x:c r="B3705" t="str">
        <x:v>Real Estate and Rental and Leasing</x:v>
      </x:c>
      <x:c r="C3705" t="str">
        <x:v>41-3031</x:v>
      </x:c>
      <x:c r="D3705" t="str">
        <x:v>Securities, Commodities, and Financial Services Sales Agents</x:v>
      </x:c>
      <x:c r="E3705" s="22" t="n">
        <x:v>460</x:v>
      </x:c>
      <x:c r="F3705" s="22" t="n">
        <x:v>97830</x:v>
      </x:c>
      <x:c r="G3705" s="22" t="n">
        <x:f>IF(OR(E3705="",F3705=""),"",E3705*F3705)</x:f>
        <x:v>45001800</x:v>
      </x:c>
      <x:c r="H3705" s="36" t="n">
        <x:v>0.845</x:v>
      </x:c>
      <x:c r="I3705" s="22" t="n">
        <x:f>IF(G3705="","",IF(ISNUMBER(H3705),G3705,""))</x:f>
        <x:v>45001800</x:v>
      </x:c>
      <x:c r="J3705" s="22" t="n">
        <x:f>IF(I3705="","",I3705*H3705)</x:f>
        <x:v>38026521</x:v>
      </x:c>
      <x:c r="K3705" t="str">
        <x:f>IF(G3705="","MISSING OEWS",IF(ISNUMBER(H3705),"MATCHED","MISSING WHARTON"))</x:f>
        <x:v>MATCHED</x:v>
      </x:c>
    </x:row>
    <x:row r="3706">
      <x:c r="A3706" t="str">
        <x:v>53</x:v>
      </x:c>
      <x:c r="B3706" t="str">
        <x:v>Real Estate and Rental and Leasing</x:v>
      </x:c>
      <x:c r="C3706" t="str">
        <x:v>41-3041</x:v>
      </x:c>
      <x:c r="D3706" t="str">
        <x:v>Travel Agents</x:v>
      </x:c>
      <x:c r="E3706" s="22"/>
      <x:c r="F3706" s="22" t="n">
        <x:v>39850</x:v>
      </x:c>
      <x:c r="G3706" s="22" t="str">
        <x:f>IF(OR(E3706="",F3706=""),"",E3706*F3706)</x:f>
      </x:c>
      <x:c r="H3706" s="36" t="n">
        <x:v>0.925</x:v>
      </x:c>
      <x:c r="I3706" s="22" t="str">
        <x:f>IF(G3706="","",IF(ISNUMBER(H3706),G3706,""))</x:f>
      </x:c>
      <x:c r="J3706" s="22" t="str">
        <x:f>IF(I3706="","",I3706*H3706)</x:f>
      </x:c>
      <x:c r="K3706" t="str">
        <x:f>IF(G3706="","MISSING OEWS",IF(ISNUMBER(H3706),"MATCHED","MISSING WHARTON"))</x:f>
        <x:v>MISSING OEWS</x:v>
      </x:c>
    </x:row>
    <x:row r="3707">
      <x:c r="A3707" t="str">
        <x:v>53</x:v>
      </x:c>
      <x:c r="B3707" t="str">
        <x:v>Real Estate and Rental and Leasing</x:v>
      </x:c>
      <x:c r="C3707" t="str">
        <x:v>41-3091</x:v>
      </x:c>
      <x:c r="D3707" t="str">
        <x:v>Sales Representatives of Services, Except Advertising, Insurance, Financial Services, and Travel</x:v>
      </x:c>
      <x:c r="E3707" s="22" t="n">
        <x:v>22710</x:v>
      </x:c>
      <x:c r="F3707" s="22" t="n">
        <x:v>78110</x:v>
      </x:c>
      <x:c r="G3707" s="22" t="n">
        <x:f>IF(OR(E3707="",F3707=""),"",E3707*F3707)</x:f>
        <x:v>1773878100</x:v>
      </x:c>
      <x:c r="H3707" s="36" t="n">
        <x:v>0.73</x:v>
      </x:c>
      <x:c r="I3707" s="22" t="n">
        <x:f>IF(G3707="","",IF(ISNUMBER(H3707),G3707,""))</x:f>
        <x:v>1773878100</x:v>
      </x:c>
      <x:c r="J3707" s="22" t="n">
        <x:f>IF(I3707="","",I3707*H3707)</x:f>
        <x:v>1294931013</x:v>
      </x:c>
      <x:c r="K3707" t="str">
        <x:f>IF(G3707="","MISSING OEWS",IF(ISNUMBER(H3707),"MATCHED","MISSING WHARTON"))</x:f>
        <x:v>MATCHED</x:v>
      </x:c>
    </x:row>
    <x:row r="3708">
      <x:c r="A3708" t="str">
        <x:v>53</x:v>
      </x:c>
      <x:c r="B3708" t="str">
        <x:v>Real Estate and Rental and Leasing</x:v>
      </x:c>
      <x:c r="C3708" t="str">
        <x:v>41-4011</x:v>
      </x:c>
      <x:c r="D3708" t="str">
        <x:v>Sales Representatives, Wholesale and Manufacturing, Technical and Scientific Products</x:v>
      </x:c>
      <x:c r="E3708" s="22" t="n">
        <x:v>1140</x:v>
      </x:c>
      <x:c r="F3708" s="22" t="n">
        <x:v>182730</x:v>
      </x:c>
      <x:c r="G3708" s="22" t="n">
        <x:f>IF(OR(E3708="",F3708=""),"",E3708*F3708)</x:f>
        <x:v>208312200</x:v>
      </x:c>
      <x:c r="H3708" s="36" t="n">
        <x:v>0.6463</x:v>
      </x:c>
      <x:c r="I3708" s="22" t="n">
        <x:f>IF(G3708="","",IF(ISNUMBER(H3708),G3708,""))</x:f>
        <x:v>208312200</x:v>
      </x:c>
      <x:c r="J3708" s="22" t="n">
        <x:f>IF(I3708="","",I3708*H3708)</x:f>
        <x:v>134632174.85999998</x:v>
      </x:c>
      <x:c r="K3708" t="str">
        <x:f>IF(G3708="","MISSING OEWS",IF(ISNUMBER(H3708),"MATCHED","MISSING WHARTON"))</x:f>
        <x:v>MATCHED</x:v>
      </x:c>
    </x:row>
    <x:row r="3709">
      <x:c r="A3709" t="str">
        <x:v>53</x:v>
      </x:c>
      <x:c r="B3709" t="str">
        <x:v>Real Estate and Rental and Leasing</x:v>
      </x:c>
      <x:c r="C3709" t="str">
        <x:v>41-4012</x:v>
      </x:c>
      <x:c r="D3709" t="str">
        <x:v>Sales Representatives, Wholesale and Manufacturing, Except Technical and Scientific Products</x:v>
      </x:c>
      <x:c r="E3709" s="22" t="n">
        <x:v>9950</x:v>
      </x:c>
      <x:c r="F3709" s="22" t="n">
        <x:v>72880</x:v>
      </x:c>
      <x:c r="G3709" s="22" t="n">
        <x:f>IF(OR(E3709="",F3709=""),"",E3709*F3709)</x:f>
        <x:v>725156000</x:v>
      </x:c>
      <x:c r="H3709" s="36" t="n">
        <x:v>0.5105</x:v>
      </x:c>
      <x:c r="I3709" s="22" t="n">
        <x:f>IF(G3709="","",IF(ISNUMBER(H3709),G3709,""))</x:f>
        <x:v>725156000</x:v>
      </x:c>
      <x:c r="J3709" s="22" t="n">
        <x:f>IF(I3709="","",I3709*H3709)</x:f>
        <x:v>370192137.99999994</x:v>
      </x:c>
      <x:c r="K3709" t="str">
        <x:f>IF(G3709="","MISSING OEWS",IF(ISNUMBER(H3709),"MATCHED","MISSING WHARTON"))</x:f>
        <x:v>MATCHED</x:v>
      </x:c>
    </x:row>
    <x:row r="3710">
      <x:c r="A3710" t="str">
        <x:v>53</x:v>
      </x:c>
      <x:c r="B3710" t="str">
        <x:v>Real Estate and Rental and Leasing</x:v>
      </x:c>
      <x:c r="C3710" t="str">
        <x:v>41-9021</x:v>
      </x:c>
      <x:c r="D3710" t="str">
        <x:v>Real Estate Brokers</x:v>
      </x:c>
      <x:c r="E3710" s="22" t="n">
        <x:v>41130</x:v>
      </x:c>
      <x:c r="F3710" s="22" t="n">
        <x:v>82100</x:v>
      </x:c>
      <x:c r="G3710" s="22" t="n">
        <x:f>IF(OR(E3710="",F3710=""),"",E3710*F3710)</x:f>
        <x:v>3376773000</x:v>
      </x:c>
      <x:c r="H3710" s="36" t="n">
        <x:v>0.5816</x:v>
      </x:c>
      <x:c r="I3710" s="22" t="n">
        <x:f>IF(G3710="","",IF(ISNUMBER(H3710),G3710,""))</x:f>
        <x:v>3376773000</x:v>
      </x:c>
      <x:c r="J3710" s="22" t="n">
        <x:f>IF(I3710="","",I3710*H3710)</x:f>
        <x:v>1963931176.8</x:v>
      </x:c>
      <x:c r="K3710" t="str">
        <x:f>IF(G3710="","MISSING OEWS",IF(ISNUMBER(H3710),"MATCHED","MISSING WHARTON"))</x:f>
        <x:v>MATCHED</x:v>
      </x:c>
    </x:row>
    <x:row r="3711">
      <x:c r="A3711" t="str">
        <x:v>53</x:v>
      </x:c>
      <x:c r="B3711" t="str">
        <x:v>Real Estate and Rental and Leasing</x:v>
      </x:c>
      <x:c r="C3711" t="str">
        <x:v>41-9022</x:v>
      </x:c>
      <x:c r="D3711" t="str">
        <x:v>Real Estate Sales Agents</x:v>
      </x:c>
      <x:c r="E3711" s="22" t="n">
        <x:v>157840</x:v>
      </x:c>
      <x:c r="F3711" s="22" t="n">
        <x:v>66650</x:v>
      </x:c>
      <x:c r="G3711" s="22" t="n">
        <x:f>IF(OR(E3711="",F3711=""),"",E3711*F3711)</x:f>
        <x:v>10520036000</x:v>
      </x:c>
      <x:c r="H3711" s="36" t="n">
        <x:v>0.5939</x:v>
      </x:c>
      <x:c r="I3711" s="22" t="n">
        <x:f>IF(G3711="","",IF(ISNUMBER(H3711),G3711,""))</x:f>
        <x:v>10520036000</x:v>
      </x:c>
      <x:c r="J3711" s="22" t="n">
        <x:f>IF(I3711="","",I3711*H3711)</x:f>
        <x:v>6247849380.4</x:v>
      </x:c>
      <x:c r="K3711" t="str">
        <x:f>IF(G3711="","MISSING OEWS",IF(ISNUMBER(H3711),"MATCHED","MISSING WHARTON"))</x:f>
        <x:v>MATCHED</x:v>
      </x:c>
    </x:row>
    <x:row r="3712">
      <x:c r="A3712" t="str">
        <x:v>53</x:v>
      </x:c>
      <x:c r="B3712" t="str">
        <x:v>Real Estate and Rental and Leasing</x:v>
      </x:c>
      <x:c r="C3712" t="str">
        <x:v>41-9031</x:v>
      </x:c>
      <x:c r="D3712" t="str">
        <x:v>Sales Engineers</x:v>
      </x:c>
      <x:c r="E3712" s="22"/>
      <x:c r="F3712" s="22" t="n">
        <x:v>129340</x:v>
      </x:c>
      <x:c r="G3712" s="22" t="str">
        <x:f>IF(OR(E3712="",F3712=""),"",E3712*F3712)</x:f>
      </x:c>
      <x:c r="H3712" s="36" t="n">
        <x:v>0.518</x:v>
      </x:c>
      <x:c r="I3712" s="22" t="str">
        <x:f>IF(G3712="","",IF(ISNUMBER(H3712),G3712,""))</x:f>
      </x:c>
      <x:c r="J3712" s="22" t="str">
        <x:f>IF(I3712="","",I3712*H3712)</x:f>
      </x:c>
      <x:c r="K3712" t="str">
        <x:f>IF(G3712="","MISSING OEWS",IF(ISNUMBER(H3712),"MATCHED","MISSING WHARTON"))</x:f>
        <x:v>MISSING OEWS</x:v>
      </x:c>
    </x:row>
    <x:row r="3713">
      <x:c r="A3713" t="str">
        <x:v>53</x:v>
      </x:c>
      <x:c r="B3713" t="str">
        <x:v>Real Estate and Rental and Leasing</x:v>
      </x:c>
      <x:c r="C3713" t="str">
        <x:v>41-9041</x:v>
      </x:c>
      <x:c r="D3713" t="str">
        <x:v>Telemarketers</x:v>
      </x:c>
      <x:c r="E3713" s="22" t="n">
        <x:v>130</x:v>
      </x:c>
      <x:c r="F3713" s="22" t="n">
        <x:v>48410</x:v>
      </x:c>
      <x:c r="G3713" s="22" t="n">
        <x:f>IF(OR(E3713="",F3713=""),"",E3713*F3713)</x:f>
        <x:v>6293300</x:v>
      </x:c>
      <x:c r="H3713" s="36" t="n">
        <x:v>0.9625</x:v>
      </x:c>
      <x:c r="I3713" s="22" t="n">
        <x:f>IF(G3713="","",IF(ISNUMBER(H3713),G3713,""))</x:f>
        <x:v>6293300</x:v>
      </x:c>
      <x:c r="J3713" s="22" t="n">
        <x:f>IF(I3713="","",I3713*H3713)</x:f>
        <x:v>6057301.25</x:v>
      </x:c>
      <x:c r="K3713" t="str">
        <x:f>IF(G3713="","MISSING OEWS",IF(ISNUMBER(H3713),"MATCHED","MISSING WHARTON"))</x:f>
        <x:v>MATCHED</x:v>
      </x:c>
    </x:row>
    <x:row r="3714">
      <x:c r="A3714" t="str">
        <x:v>53</x:v>
      </x:c>
      <x:c r="B3714" t="str">
        <x:v>Real Estate and Rental and Leasing</x:v>
      </x:c>
      <x:c r="C3714" t="str">
        <x:v>41-9099</x:v>
      </x:c>
      <x:c r="D3714" t="str">
        <x:v>Sales and Related Workers, All Other</x:v>
      </x:c>
      <x:c r="E3714" s="22" t="n">
        <x:v>2000</x:v>
      </x:c>
      <x:c r="F3714" s="22" t="n">
        <x:v>57100</x:v>
      </x:c>
      <x:c r="G3714" s="22" t="n">
        <x:f>IF(OR(E3714="",F3714=""),"",E3714*F3714)</x:f>
        <x:v>114200000</x:v>
      </x:c>
      <x:c r="H3714" s="36"/>
      <x:c r="I3714" s="22" t="str">
        <x:f>IF(G3714="","",IF(ISNUMBER(H3714),G3714,""))</x:f>
      </x:c>
      <x:c r="J3714" s="22" t="str">
        <x:f>IF(I3714="","",I3714*H3714)</x:f>
      </x:c>
      <x:c r="K3714" t="str">
        <x:f>IF(G3714="","MISSING OEWS",IF(ISNUMBER(H3714),"MATCHED","MISSING WHARTON"))</x:f>
        <x:v>MISSING WHARTON</x:v>
      </x:c>
    </x:row>
    <x:row r="3715">
      <x:c r="A3715" t="str">
        <x:v>53</x:v>
      </x:c>
      <x:c r="B3715" t="str">
        <x:v>Real Estate and Rental and Leasing</x:v>
      </x:c>
      <x:c r="C3715" t="str">
        <x:v>43-1011</x:v>
      </x:c>
      <x:c r="D3715" t="str">
        <x:v>First-Line Supervisors of Office and Administrative Support Workers</x:v>
      </x:c>
      <x:c r="E3715" s="22" t="n">
        <x:v>26710</x:v>
      </x:c>
      <x:c r="F3715" s="22" t="n">
        <x:v>74070</x:v>
      </x:c>
      <x:c r="G3715" s="22" t="n">
        <x:f>IF(OR(E3715="",F3715=""),"",E3715*F3715)</x:f>
        <x:v>1978409700</x:v>
      </x:c>
      <x:c r="H3715" s="36" t="n">
        <x:v>0.5034000000000001</x:v>
      </x:c>
      <x:c r="I3715" s="22" t="n">
        <x:f>IF(G3715="","",IF(ISNUMBER(H3715),G3715,""))</x:f>
        <x:v>1978409700</x:v>
      </x:c>
      <x:c r="J3715" s="22" t="n">
        <x:f>IF(I3715="","",I3715*H3715)</x:f>
        <x:v>995931442.9800001</x:v>
      </x:c>
      <x:c r="K3715" t="str">
        <x:f>IF(G3715="","MISSING OEWS",IF(ISNUMBER(H3715),"MATCHED","MISSING WHARTON"))</x:f>
        <x:v>MATCHED</x:v>
      </x:c>
    </x:row>
    <x:row r="3716">
      <x:c r="A3716" t="str">
        <x:v>53</x:v>
      </x:c>
      <x:c r="B3716" t="str">
        <x:v>Real Estate and Rental and Leasing</x:v>
      </x:c>
      <x:c r="C3716" t="str">
        <x:v>43-2011</x:v>
      </x:c>
      <x:c r="D3716" t="str">
        <x:v>Switchboard Operators, Including Answering Service</x:v>
      </x:c>
      <x:c r="E3716" s="22"/>
      <x:c r="F3716" s="22" t="n">
        <x:v>33820</x:v>
      </x:c>
      <x:c r="G3716" s="22" t="str">
        <x:f>IF(OR(E3716="",F3716=""),"",E3716*F3716)</x:f>
      </x:c>
      <x:c r="H3716" s="36" t="n">
        <x:v>0.7579</x:v>
      </x:c>
      <x:c r="I3716" s="22" t="str">
        <x:f>IF(G3716="","",IF(ISNUMBER(H3716),G3716,""))</x:f>
      </x:c>
      <x:c r="J3716" s="22" t="str">
        <x:f>IF(I3716="","",I3716*H3716)</x:f>
      </x:c>
      <x:c r="K3716" t="str">
        <x:f>IF(G3716="","MISSING OEWS",IF(ISNUMBER(H3716),"MATCHED","MISSING WHARTON"))</x:f>
        <x:v>MISSING OEWS</x:v>
      </x:c>
    </x:row>
    <x:row r="3717">
      <x:c r="A3717" t="str">
        <x:v>53</x:v>
      </x:c>
      <x:c r="B3717" t="str">
        <x:v>Real Estate and Rental and Leasing</x:v>
      </x:c>
      <x:c r="C3717" t="str">
        <x:v>43-3011</x:v>
      </x:c>
      <x:c r="D3717" t="str">
        <x:v>Bill and Account Collectors</x:v>
      </x:c>
      <x:c r="E3717" s="22" t="n">
        <x:v>2450</x:v>
      </x:c>
      <x:c r="F3717" s="22" t="n">
        <x:v>48390</x:v>
      </x:c>
      <x:c r="G3717" s="22" t="n">
        <x:f>IF(OR(E3717="",F3717=""),"",E3717*F3717)</x:f>
        <x:v>118555500</x:v>
      </x:c>
      <x:c r="H3717" s="36" t="n">
        <x:v>0.9</x:v>
      </x:c>
      <x:c r="I3717" s="22" t="n">
        <x:f>IF(G3717="","",IF(ISNUMBER(H3717),G3717,""))</x:f>
        <x:v>118555500</x:v>
      </x:c>
      <x:c r="J3717" s="22" t="n">
        <x:f>IF(I3717="","",I3717*H3717)</x:f>
        <x:v>106699950</x:v>
      </x:c>
      <x:c r="K3717" t="str">
        <x:f>IF(G3717="","MISSING OEWS",IF(ISNUMBER(H3717),"MATCHED","MISSING WHARTON"))</x:f>
        <x:v>MATCHED</x:v>
      </x:c>
    </x:row>
    <x:row r="3718">
      <x:c r="A3718" t="str">
        <x:v>53</x:v>
      </x:c>
      <x:c r="B3718" t="str">
        <x:v>Real Estate and Rental and Leasing</x:v>
      </x:c>
      <x:c r="C3718" t="str">
        <x:v>43-3021</x:v>
      </x:c>
      <x:c r="D3718" t="str">
        <x:v>Billing and Posting Clerks</x:v>
      </x:c>
      <x:c r="E3718" s="22" t="n">
        <x:v>3930</x:v>
      </x:c>
      <x:c r="F3718" s="22" t="n">
        <x:v>49580</x:v>
      </x:c>
      <x:c r="G3718" s="22" t="n">
        <x:f>IF(OR(E3718="",F3718=""),"",E3718*F3718)</x:f>
        <x:v>194849400</x:v>
      </x:c>
      <x:c r="H3718" s="36" t="n">
        <x:v>0.8617</x:v>
      </x:c>
      <x:c r="I3718" s="22" t="n">
        <x:f>IF(G3718="","",IF(ISNUMBER(H3718),G3718,""))</x:f>
        <x:v>194849400</x:v>
      </x:c>
      <x:c r="J3718" s="22" t="n">
        <x:f>IF(I3718="","",I3718*H3718)</x:f>
        <x:v>167901727.98000002</x:v>
      </x:c>
      <x:c r="K3718" t="str">
        <x:f>IF(G3718="","MISSING OEWS",IF(ISNUMBER(H3718),"MATCHED","MISSING WHARTON"))</x:f>
        <x:v>MATCHED</x:v>
      </x:c>
    </x:row>
    <x:row r="3719">
      <x:c r="A3719" t="str">
        <x:v>53</x:v>
      </x:c>
      <x:c r="B3719" t="str">
        <x:v>Real Estate and Rental and Leasing</x:v>
      </x:c>
      <x:c r="C3719" t="str">
        <x:v>43-3031</x:v>
      </x:c>
      <x:c r="D3719" t="str">
        <x:v>Bookkeeping, Accounting, and Auditing Clerks</x:v>
      </x:c>
      <x:c r="E3719" s="22" t="n">
        <x:v>58010</x:v>
      </x:c>
      <x:c r="F3719" s="22" t="n">
        <x:v>55280</x:v>
      </x:c>
      <x:c r="G3719" s="22" t="n">
        <x:f>IF(OR(E3719="",F3719=""),"",E3719*F3719)</x:f>
        <x:v>3206792800</x:v>
      </x:c>
      <x:c r="H3719" s="36" t="n">
        <x:v>0.9517</x:v>
      </x:c>
      <x:c r="I3719" s="22" t="n">
        <x:f>IF(G3719="","",IF(ISNUMBER(H3719),G3719,""))</x:f>
        <x:v>3206792800</x:v>
      </x:c>
      <x:c r="J3719" s="22" t="n">
        <x:f>IF(I3719="","",I3719*H3719)</x:f>
        <x:v>3051904707.7599998</x:v>
      </x:c>
      <x:c r="K3719" t="str">
        <x:f>IF(G3719="","MISSING OEWS",IF(ISNUMBER(H3719),"MATCHED","MISSING WHARTON"))</x:f>
        <x:v>MATCHED</x:v>
      </x:c>
    </x:row>
    <x:row r="3720">
      <x:c r="A3720" t="str">
        <x:v>53</x:v>
      </x:c>
      <x:c r="B3720" t="str">
        <x:v>Real Estate and Rental and Leasing</x:v>
      </x:c>
      <x:c r="C3720" t="str">
        <x:v>43-3051</x:v>
      </x:c>
      <x:c r="D3720" t="str">
        <x:v>Payroll and Timekeeping Clerks</x:v>
      </x:c>
      <x:c r="E3720" s="22" t="n">
        <x:v>2920</x:v>
      </x:c>
      <x:c r="F3720" s="22" t="n">
        <x:v>61160</x:v>
      </x:c>
      <x:c r="G3720" s="22" t="n">
        <x:f>IF(OR(E3720="",F3720=""),"",E3720*F3720)</x:f>
        <x:v>178587200</x:v>
      </x:c>
      <x:c r="H3720" s="36" t="n">
        <x:v>0.9409000000000001</x:v>
      </x:c>
      <x:c r="I3720" s="22" t="n">
        <x:f>IF(G3720="","",IF(ISNUMBER(H3720),G3720,""))</x:f>
        <x:v>178587200</x:v>
      </x:c>
      <x:c r="J3720" s="22" t="n">
        <x:f>IF(I3720="","",I3720*H3720)</x:f>
        <x:v>168032696.48000002</x:v>
      </x:c>
      <x:c r="K3720" t="str">
        <x:f>IF(G3720="","MISSING OEWS",IF(ISNUMBER(H3720),"MATCHED","MISSING WHARTON"))</x:f>
        <x:v>MATCHED</x:v>
      </x:c>
    </x:row>
    <x:row r="3721">
      <x:c r="A3721" t="str">
        <x:v>53</x:v>
      </x:c>
      <x:c r="B3721" t="str">
        <x:v>Real Estate and Rental and Leasing</x:v>
      </x:c>
      <x:c r="C3721" t="str">
        <x:v>43-3061</x:v>
      </x:c>
      <x:c r="D3721" t="str">
        <x:v>Procurement Clerks</x:v>
      </x:c>
      <x:c r="E3721" s="22" t="n">
        <x:v>470</x:v>
      </x:c>
      <x:c r="F3721" s="22" t="n">
        <x:v>51860</x:v>
      </x:c>
      <x:c r="G3721" s="22" t="n">
        <x:f>IF(OR(E3721="",F3721=""),"",E3721*F3721)</x:f>
        <x:v>24374200</x:v>
      </x:c>
      <x:c r="H3721" s="36" t="n">
        <x:v>0.8237000000000001</x:v>
      </x:c>
      <x:c r="I3721" s="22" t="n">
        <x:f>IF(G3721="","",IF(ISNUMBER(H3721),G3721,""))</x:f>
        <x:v>24374200</x:v>
      </x:c>
      <x:c r="J3721" s="22" t="n">
        <x:f>IF(I3721="","",I3721*H3721)</x:f>
        <x:v>20077028.540000003</x:v>
      </x:c>
      <x:c r="K3721" t="str">
        <x:f>IF(G3721="","MISSING OEWS",IF(ISNUMBER(H3721),"MATCHED","MISSING WHARTON"))</x:f>
        <x:v>MATCHED</x:v>
      </x:c>
    </x:row>
    <x:row r="3722">
      <x:c r="A3722" t="str">
        <x:v>53</x:v>
      </x:c>
      <x:c r="B3722" t="str">
        <x:v>Real Estate and Rental and Leasing</x:v>
      </x:c>
      <x:c r="C3722" t="str">
        <x:v>43-3099</x:v>
      </x:c>
      <x:c r="D3722" t="str">
        <x:v>Financial Clerks, All Other</x:v>
      </x:c>
      <x:c r="E3722" s="22" t="n">
        <x:v>270</x:v>
      </x:c>
      <x:c r="F3722" s="22" t="n">
        <x:v>47980</x:v>
      </x:c>
      <x:c r="G3722" s="22" t="n">
        <x:f>IF(OR(E3722="",F3722=""),"",E3722*F3722)</x:f>
        <x:v>12954600</x:v>
      </x:c>
      <x:c r="H3722" s="36"/>
      <x:c r="I3722" s="22" t="str">
        <x:f>IF(G3722="","",IF(ISNUMBER(H3722),G3722,""))</x:f>
      </x:c>
      <x:c r="J3722" s="22" t="str">
        <x:f>IF(I3722="","",I3722*H3722)</x:f>
      </x:c>
      <x:c r="K3722" t="str">
        <x:f>IF(G3722="","MISSING OEWS",IF(ISNUMBER(H3722),"MATCHED","MISSING WHARTON"))</x:f>
        <x:v>MISSING WHARTON</x:v>
      </x:c>
    </x:row>
    <x:row r="3723">
      <x:c r="A3723" t="str">
        <x:v>53</x:v>
      </x:c>
      <x:c r="B3723" t="str">
        <x:v>Real Estate and Rental and Leasing</x:v>
      </x:c>
      <x:c r="C3723" t="str">
        <x:v>43-4021</x:v>
      </x:c>
      <x:c r="D3723" t="str">
        <x:v>Correspondence Clerks</x:v>
      </x:c>
      <x:c r="E3723" s="22"/>
      <x:c r="F3723" s="22" t="n">
        <x:v>43070</x:v>
      </x:c>
      <x:c r="G3723" s="22" t="str">
        <x:f>IF(OR(E3723="",F3723=""),"",E3723*F3723)</x:f>
      </x:c>
      <x:c r="H3723" s="36" t="n">
        <x:v>0.85</x:v>
      </x:c>
      <x:c r="I3723" s="22" t="str">
        <x:f>IF(G3723="","",IF(ISNUMBER(H3723),G3723,""))</x:f>
      </x:c>
      <x:c r="J3723" s="22" t="str">
        <x:f>IF(I3723="","",I3723*H3723)</x:f>
      </x:c>
      <x:c r="K3723" t="str">
        <x:f>IF(G3723="","MISSING OEWS",IF(ISNUMBER(H3723),"MATCHED","MISSING WHARTON"))</x:f>
        <x:v>MISSING OEWS</x:v>
      </x:c>
    </x:row>
    <x:row r="3724">
      <x:c r="A3724" t="str">
        <x:v>53</x:v>
      </x:c>
      <x:c r="B3724" t="str">
        <x:v>Real Estate and Rental and Leasing</x:v>
      </x:c>
      <x:c r="C3724" t="str">
        <x:v>43-4041</x:v>
      </x:c>
      <x:c r="D3724" t="str">
        <x:v>Credit Authorizers, Checkers, and Clerks</x:v>
      </x:c>
      <x:c r="E3724" s="22" t="n">
        <x:v>730</x:v>
      </x:c>
      <x:c r="F3724" s="22" t="n">
        <x:v>45300</x:v>
      </x:c>
      <x:c r="G3724" s="22" t="n">
        <x:f>IF(OR(E3724="",F3724=""),"",E3724*F3724)</x:f>
        <x:v>33069000</x:v>
      </x:c>
      <x:c r="H3724" s="36" t="n">
        <x:v>0.9469</x:v>
      </x:c>
      <x:c r="I3724" s="22" t="n">
        <x:f>IF(G3724="","",IF(ISNUMBER(H3724),G3724,""))</x:f>
        <x:v>33069000</x:v>
      </x:c>
      <x:c r="J3724" s="22" t="n">
        <x:f>IF(I3724="","",I3724*H3724)</x:f>
        <x:v>31313036.099999998</x:v>
      </x:c>
      <x:c r="K3724" t="str">
        <x:f>IF(G3724="","MISSING OEWS",IF(ISNUMBER(H3724),"MATCHED","MISSING WHARTON"))</x:f>
        <x:v>MATCHED</x:v>
      </x:c>
    </x:row>
    <x:row r="3725">
      <x:c r="A3725" t="str">
        <x:v>53</x:v>
      </x:c>
      <x:c r="B3725" t="str">
        <x:v>Real Estate and Rental and Leasing</x:v>
      </x:c>
      <x:c r="C3725" t="str">
        <x:v>43-4051</x:v>
      </x:c>
      <x:c r="D3725" t="str">
        <x:v>Customer Service Representatives</x:v>
      </x:c>
      <x:c r="E3725" s="22" t="n">
        <x:v>42370</x:v>
      </x:c>
      <x:c r="F3725" s="22" t="n">
        <x:v>44690</x:v>
      </x:c>
      <x:c r="G3725" s="22" t="n">
        <x:f>IF(OR(E3725="",F3725=""),"",E3725*F3725)</x:f>
        <x:v>1893515300</x:v>
      </x:c>
      <x:c r="H3725" s="36" t="n">
        <x:v>0.82</x:v>
      </x:c>
      <x:c r="I3725" s="22" t="n">
        <x:f>IF(G3725="","",IF(ISNUMBER(H3725),G3725,""))</x:f>
        <x:v>1893515300</x:v>
      </x:c>
      <x:c r="J3725" s="22" t="n">
        <x:f>IF(I3725="","",I3725*H3725)</x:f>
        <x:v>1552682546</x:v>
      </x:c>
      <x:c r="K3725" t="str">
        <x:f>IF(G3725="","MISSING OEWS",IF(ISNUMBER(H3725),"MATCHED","MISSING WHARTON"))</x:f>
        <x:v>MATCHED</x:v>
      </x:c>
    </x:row>
    <x:row r="3726">
      <x:c r="A3726" t="str">
        <x:v>53</x:v>
      </x:c>
      <x:c r="B3726" t="str">
        <x:v>Real Estate and Rental and Leasing</x:v>
      </x:c>
      <x:c r="C3726" t="str">
        <x:v>43-4061</x:v>
      </x:c>
      <x:c r="D3726" t="str">
        <x:v>Eligibility Interviewers, Government Programs</x:v>
      </x:c>
      <x:c r="E3726" s="22" t="n">
        <x:v>210</x:v>
      </x:c>
      <x:c r="F3726" s="22" t="n">
        <x:v>53740</x:v>
      </x:c>
      <x:c r="G3726" s="22" t="n">
        <x:f>IF(OR(E3726="",F3726=""),"",E3726*F3726)</x:f>
        <x:v>11285400</x:v>
      </x:c>
      <x:c r="H3726" s="36" t="n">
        <x:v>0.7912</x:v>
      </x:c>
      <x:c r="I3726" s="22" t="n">
        <x:f>IF(G3726="","",IF(ISNUMBER(H3726),G3726,""))</x:f>
        <x:v>11285400</x:v>
      </x:c>
      <x:c r="J3726" s="22" t="n">
        <x:f>IF(I3726="","",I3726*H3726)</x:f>
        <x:v>8929008.48</x:v>
      </x:c>
      <x:c r="K3726" t="str">
        <x:f>IF(G3726="","MISSING OEWS",IF(ISNUMBER(H3726),"MATCHED","MISSING WHARTON"))</x:f>
        <x:v>MATCHED</x:v>
      </x:c>
    </x:row>
    <x:row r="3727">
      <x:c r="A3727" t="str">
        <x:v>53</x:v>
      </x:c>
      <x:c r="B3727" t="str">
        <x:v>Real Estate and Rental and Leasing</x:v>
      </x:c>
      <x:c r="C3727" t="str">
        <x:v>43-4071</x:v>
      </x:c>
      <x:c r="D3727" t="str">
        <x:v>File Clerks</x:v>
      </x:c>
      <x:c r="E3727" s="22" t="n">
        <x:v>1520</x:v>
      </x:c>
      <x:c r="F3727" s="22" t="n">
        <x:v>43850</x:v>
      </x:c>
      <x:c r="G3727" s="22" t="n">
        <x:f>IF(OR(E3727="",F3727=""),"",E3727*F3727)</x:f>
        <x:v>66652000</x:v>
      </x:c>
      <x:c r="H3727" s="36" t="n">
        <x:v>0.7526</x:v>
      </x:c>
      <x:c r="I3727" s="22" t="n">
        <x:f>IF(G3727="","",IF(ISNUMBER(H3727),G3727,""))</x:f>
        <x:v>66652000</x:v>
      </x:c>
      <x:c r="J3727" s="22" t="n">
        <x:f>IF(I3727="","",I3727*H3727)</x:f>
        <x:v>50162295.2</x:v>
      </x:c>
      <x:c r="K3727" t="str">
        <x:f>IF(G3727="","MISSING OEWS",IF(ISNUMBER(H3727),"MATCHED","MISSING WHARTON"))</x:f>
        <x:v>MATCHED</x:v>
      </x:c>
    </x:row>
    <x:row r="3728">
      <x:c r="A3728" t="str">
        <x:v>53</x:v>
      </x:c>
      <x:c r="B3728" t="str">
        <x:v>Real Estate and Rental and Leasing</x:v>
      </x:c>
      <x:c r="C3728" t="str">
        <x:v>43-4111</x:v>
      </x:c>
      <x:c r="D3728" t="str">
        <x:v>Interviewers, Except Eligibility and Loan</x:v>
      </x:c>
      <x:c r="E3728" s="22" t="n">
        <x:v>260</x:v>
      </x:c>
      <x:c r="F3728" s="22" t="n">
        <x:v>47970</x:v>
      </x:c>
      <x:c r="G3728" s="22" t="n">
        <x:f>IF(OR(E3728="",F3728=""),"",E3728*F3728)</x:f>
        <x:v>12472200</x:v>
      </x:c>
      <x:c r="H3728" s="36" t="n">
        <x:v>0.7088</x:v>
      </x:c>
      <x:c r="I3728" s="22" t="n">
        <x:f>IF(G3728="","",IF(ISNUMBER(H3728),G3728,""))</x:f>
        <x:v>12472200</x:v>
      </x:c>
      <x:c r="J3728" s="22" t="n">
        <x:f>IF(I3728="","",I3728*H3728)</x:f>
        <x:v>8840295.36</x:v>
      </x:c>
      <x:c r="K3728" t="str">
        <x:f>IF(G3728="","MISSING OEWS",IF(ISNUMBER(H3728),"MATCHED","MISSING WHARTON"))</x:f>
        <x:v>MATCHED</x:v>
      </x:c>
    </x:row>
    <x:row r="3729">
      <x:c r="A3729" t="str">
        <x:v>53</x:v>
      </x:c>
      <x:c r="B3729" t="str">
        <x:v>Real Estate and Rental and Leasing</x:v>
      </x:c>
      <x:c r="C3729" t="str">
        <x:v>43-4131</x:v>
      </x:c>
      <x:c r="D3729" t="str">
        <x:v>Loan Interviewers and Clerks</x:v>
      </x:c>
      <x:c r="E3729" s="22" t="n">
        <x:v>3080</x:v>
      </x:c>
      <x:c r="F3729" s="22" t="n">
        <x:v>52470</x:v>
      </x:c>
      <x:c r="G3729" s="22" t="n">
        <x:f>IF(OR(E3729="",F3729=""),"",E3729*F3729)</x:f>
        <x:v>161607600</x:v>
      </x:c>
      <x:c r="H3729" s="36" t="n">
        <x:v>0.9111</x:v>
      </x:c>
      <x:c r="I3729" s="22" t="n">
        <x:f>IF(G3729="","",IF(ISNUMBER(H3729),G3729,""))</x:f>
        <x:v>161607600</x:v>
      </x:c>
      <x:c r="J3729" s="22" t="n">
        <x:f>IF(I3729="","",I3729*H3729)</x:f>
        <x:v>147240684.36</x:v>
      </x:c>
      <x:c r="K3729" t="str">
        <x:f>IF(G3729="","MISSING OEWS",IF(ISNUMBER(H3729),"MATCHED","MISSING WHARTON"))</x:f>
        <x:v>MATCHED</x:v>
      </x:c>
    </x:row>
    <x:row r="3730">
      <x:c r="A3730" t="str">
        <x:v>53</x:v>
      </x:c>
      <x:c r="B3730" t="str">
        <x:v>Real Estate and Rental and Leasing</x:v>
      </x:c>
      <x:c r="C3730" t="str">
        <x:v>43-4151</x:v>
      </x:c>
      <x:c r="D3730" t="str">
        <x:v>Order Clerks</x:v>
      </x:c>
      <x:c r="E3730" s="22" t="n">
        <x:v>1010</x:v>
      </x:c>
      <x:c r="F3730" s="22" t="n">
        <x:v>42820</x:v>
      </x:c>
      <x:c r="G3730" s="22" t="n">
        <x:f>IF(OR(E3730="",F3730=""),"",E3730*F3730)</x:f>
        <x:v>43248200</x:v>
      </x:c>
      <x:c r="H3730" s="36" t="n">
        <x:v>0.9553</x:v>
      </x:c>
      <x:c r="I3730" s="22" t="n">
        <x:f>IF(G3730="","",IF(ISNUMBER(H3730),G3730,""))</x:f>
        <x:v>43248200</x:v>
      </x:c>
      <x:c r="J3730" s="22" t="n">
        <x:f>IF(I3730="","",I3730*H3730)</x:f>
        <x:v>41315005.46</x:v>
      </x:c>
      <x:c r="K3730" t="str">
        <x:f>IF(G3730="","MISSING OEWS",IF(ISNUMBER(H3730),"MATCHED","MISSING WHARTON"))</x:f>
        <x:v>MATCHED</x:v>
      </x:c>
    </x:row>
    <x:row r="3731">
      <x:c r="A3731" t="str">
        <x:v>53</x:v>
      </x:c>
      <x:c r="B3731" t="str">
        <x:v>Real Estate and Rental and Leasing</x:v>
      </x:c>
      <x:c r="C3731" t="str">
        <x:v>43-4161</x:v>
      </x:c>
      <x:c r="D3731" t="str">
        <x:v>Human Resources Assistants, Except Payroll and Timekeeping</x:v>
      </x:c>
      <x:c r="E3731" s="22" t="n">
        <x:v>730</x:v>
      </x:c>
      <x:c r="F3731" s="22" t="n">
        <x:v>53320</x:v>
      </x:c>
      <x:c r="G3731" s="22" t="n">
        <x:f>IF(OR(E3731="",F3731=""),"",E3731*F3731)</x:f>
        <x:v>38923600</x:v>
      </x:c>
      <x:c r="H3731" s="36" t="n">
        <x:v>0.8342</x:v>
      </x:c>
      <x:c r="I3731" s="22" t="n">
        <x:f>IF(G3731="","",IF(ISNUMBER(H3731),G3731,""))</x:f>
        <x:v>38923600</x:v>
      </x:c>
      <x:c r="J3731" s="22" t="n">
        <x:f>IF(I3731="","",I3731*H3731)</x:f>
        <x:v>32470067.12</x:v>
      </x:c>
      <x:c r="K3731" t="str">
        <x:f>IF(G3731="","MISSING OEWS",IF(ISNUMBER(H3731),"MATCHED","MISSING WHARTON"))</x:f>
        <x:v>MATCHED</x:v>
      </x:c>
    </x:row>
    <x:row r="3732">
      <x:c r="A3732" t="str">
        <x:v>53</x:v>
      </x:c>
      <x:c r="B3732" t="str">
        <x:v>Real Estate and Rental and Leasing</x:v>
      </x:c>
      <x:c r="C3732" t="str">
        <x:v>43-4171</x:v>
      </x:c>
      <x:c r="D3732" t="str">
        <x:v>Receptionists and Information Clerks</x:v>
      </x:c>
      <x:c r="E3732" s="22" t="n">
        <x:v>26950</x:v>
      </x:c>
      <x:c r="F3732" s="22" t="n">
        <x:v>39890</x:v>
      </x:c>
      <x:c r="G3732" s="22" t="n">
        <x:f>IF(OR(E3732="",F3732=""),"",E3732*F3732)</x:f>
        <x:v>1075035500</x:v>
      </x:c>
      <x:c r="H3732" s="36" t="n">
        <x:v>0.7368000000000001</x:v>
      </x:c>
      <x:c r="I3732" s="22" t="n">
        <x:f>IF(G3732="","",IF(ISNUMBER(H3732),G3732,""))</x:f>
        <x:v>1075035500</x:v>
      </x:c>
      <x:c r="J3732" s="22" t="n">
        <x:f>IF(I3732="","",I3732*H3732)</x:f>
        <x:v>792086156.4000001</x:v>
      </x:c>
      <x:c r="K3732" t="str">
        <x:f>IF(G3732="","MISSING OEWS",IF(ISNUMBER(H3732),"MATCHED","MISSING WHARTON"))</x:f>
        <x:v>MATCHED</x:v>
      </x:c>
    </x:row>
    <x:row r="3733">
      <x:c r="A3733" t="str">
        <x:v>53</x:v>
      </x:c>
      <x:c r="B3733" t="str">
        <x:v>Real Estate and Rental and Leasing</x:v>
      </x:c>
      <x:c r="C3733" t="str">
        <x:v>43-4181</x:v>
      </x:c>
      <x:c r="D3733" t="str">
        <x:v>Reservation and Transportation Ticket Agents and Travel Clerks</x:v>
      </x:c>
      <x:c r="E3733" s="22" t="n">
        <x:v>420</x:v>
      </x:c>
      <x:c r="F3733" s="22" t="n">
        <x:v>40040</x:v>
      </x:c>
      <x:c r="G3733" s="22" t="n">
        <x:f>IF(OR(E3733="",F3733=""),"",E3733*F3733)</x:f>
        <x:v>16816800</x:v>
      </x:c>
      <x:c r="H3733" s="36" t="n">
        <x:v>0.7714</x:v>
      </x:c>
      <x:c r="I3733" s="22" t="n">
        <x:f>IF(G3733="","",IF(ISNUMBER(H3733),G3733,""))</x:f>
        <x:v>16816800</x:v>
      </x:c>
      <x:c r="J3733" s="22" t="n">
        <x:f>IF(I3733="","",I3733*H3733)</x:f>
        <x:v>12972479.52</x:v>
      </x:c>
      <x:c r="K3733" t="str">
        <x:f>IF(G3733="","MISSING OEWS",IF(ISNUMBER(H3733),"MATCHED","MISSING WHARTON"))</x:f>
        <x:v>MATCHED</x:v>
      </x:c>
    </x:row>
    <x:row r="3734">
      <x:c r="A3734" t="str">
        <x:v>53</x:v>
      </x:c>
      <x:c r="B3734" t="str">
        <x:v>Real Estate and Rental and Leasing</x:v>
      </x:c>
      <x:c r="C3734" t="str">
        <x:v>43-4199</x:v>
      </x:c>
      <x:c r="D3734" t="str">
        <x:v>Information and Record Clerks, All Other</x:v>
      </x:c>
      <x:c r="E3734" s="22" t="n">
        <x:v>3060</x:v>
      </x:c>
      <x:c r="F3734" s="22" t="n">
        <x:v>51530</x:v>
      </x:c>
      <x:c r="G3734" s="22" t="n">
        <x:f>IF(OR(E3734="",F3734=""),"",E3734*F3734)</x:f>
        <x:v>157681800</x:v>
      </x:c>
      <x:c r="H3734" s="36"/>
      <x:c r="I3734" s="22" t="str">
        <x:f>IF(G3734="","",IF(ISNUMBER(H3734),G3734,""))</x:f>
      </x:c>
      <x:c r="J3734" s="22" t="str">
        <x:f>IF(I3734="","",I3734*H3734)</x:f>
      </x:c>
      <x:c r="K3734" t="str">
        <x:f>IF(G3734="","MISSING OEWS",IF(ISNUMBER(H3734),"MATCHED","MISSING WHARTON"))</x:f>
        <x:v>MISSING WHARTON</x:v>
      </x:c>
    </x:row>
    <x:row r="3735">
      <x:c r="A3735" t="str">
        <x:v>53</x:v>
      </x:c>
      <x:c r="B3735" t="str">
        <x:v>Real Estate and Rental and Leasing</x:v>
      </x:c>
      <x:c r="C3735" t="str">
        <x:v>43-5021</x:v>
      </x:c>
      <x:c r="D3735" t="str">
        <x:v>Couriers and Messengers</x:v>
      </x:c>
      <x:c r="E3735" s="22" t="n">
        <x:v>890</x:v>
      </x:c>
      <x:c r="F3735" s="22" t="n">
        <x:v>38610</x:v>
      </x:c>
      <x:c r="G3735" s="22" t="n">
        <x:f>IF(OR(E3735="",F3735=""),"",E3735*F3735)</x:f>
        <x:v>34362900</x:v>
      </x:c>
      <x:c r="H3735" s="36" t="n">
        <x:v>0.2235</x:v>
      </x:c>
      <x:c r="I3735" s="22" t="n">
        <x:f>IF(G3735="","",IF(ISNUMBER(H3735),G3735,""))</x:f>
        <x:v>34362900</x:v>
      </x:c>
      <x:c r="J3735" s="22" t="n">
        <x:f>IF(I3735="","",I3735*H3735)</x:f>
        <x:v>7680108.15</x:v>
      </x:c>
      <x:c r="K3735" t="str">
        <x:f>IF(G3735="","MISSING OEWS",IF(ISNUMBER(H3735),"MATCHED","MISSING WHARTON"))</x:f>
        <x:v>MATCHED</x:v>
      </x:c>
    </x:row>
    <x:row r="3736">
      <x:c r="A3736" t="str">
        <x:v>53</x:v>
      </x:c>
      <x:c r="B3736" t="str">
        <x:v>Real Estate and Rental and Leasing</x:v>
      </x:c>
      <x:c r="C3736" t="str">
        <x:v>43-5032</x:v>
      </x:c>
      <x:c r="D3736" t="str">
        <x:v>Dispatchers, Except Police, Fire, and Ambulance</x:v>
      </x:c>
      <x:c r="E3736" s="22" t="n">
        <x:v>3320</x:v>
      </x:c>
      <x:c r="F3736" s="22" t="n">
        <x:v>57100</x:v>
      </x:c>
      <x:c r="G3736" s="22" t="n">
        <x:f>IF(OR(E3736="",F3736=""),"",E3736*F3736)</x:f>
        <x:v>189572000</x:v>
      </x:c>
      <x:c r="H3736" s="36" t="n">
        <x:v>0.8192</x:v>
      </x:c>
      <x:c r="I3736" s="22" t="n">
        <x:f>IF(G3736="","",IF(ISNUMBER(H3736),G3736,""))</x:f>
        <x:v>189572000</x:v>
      </x:c>
      <x:c r="J3736" s="22" t="n">
        <x:f>IF(I3736="","",I3736*H3736)</x:f>
        <x:v>155297382.4</x:v>
      </x:c>
      <x:c r="K3736" t="str">
        <x:f>IF(G3736="","MISSING OEWS",IF(ISNUMBER(H3736),"MATCHED","MISSING WHARTON"))</x:f>
        <x:v>MATCHED</x:v>
      </x:c>
    </x:row>
    <x:row r="3737">
      <x:c r="A3737" t="str">
        <x:v>53</x:v>
      </x:c>
      <x:c r="B3737" t="str">
        <x:v>Real Estate and Rental and Leasing</x:v>
      </x:c>
      <x:c r="C3737" t="str">
        <x:v>43-5061</x:v>
      </x:c>
      <x:c r="D3737" t="str">
        <x:v>Production, Planning, and Expediting Clerks</x:v>
      </x:c>
      <x:c r="E3737" s="22" t="n">
        <x:v>4590</x:v>
      </x:c>
      <x:c r="F3737" s="22" t="n">
        <x:v>54210</x:v>
      </x:c>
      <x:c r="G3737" s="22" t="n">
        <x:f>IF(OR(E3737="",F3737=""),"",E3737*F3737)</x:f>
        <x:v>248823900</x:v>
      </x:c>
      <x:c r="H3737" s="36" t="n">
        <x:v>0.7794</x:v>
      </x:c>
      <x:c r="I3737" s="22" t="n">
        <x:f>IF(G3737="","",IF(ISNUMBER(H3737),G3737,""))</x:f>
        <x:v>248823900</x:v>
      </x:c>
      <x:c r="J3737" s="22" t="n">
        <x:f>IF(I3737="","",I3737*H3737)</x:f>
        <x:v>193933347.66</x:v>
      </x:c>
      <x:c r="K3737" t="str">
        <x:f>IF(G3737="","MISSING OEWS",IF(ISNUMBER(H3737),"MATCHED","MISSING WHARTON"))</x:f>
        <x:v>MATCHED</x:v>
      </x:c>
    </x:row>
    <x:row r="3738">
      <x:c r="A3738" t="str">
        <x:v>53</x:v>
      </x:c>
      <x:c r="B3738" t="str">
        <x:v>Real Estate and Rental and Leasing</x:v>
      </x:c>
      <x:c r="C3738" t="str">
        <x:v>43-5071</x:v>
      </x:c>
      <x:c r="D3738" t="str">
        <x:v>Shipping, Receiving, and Inventory Clerks</x:v>
      </x:c>
      <x:c r="E3738" s="22" t="n">
        <x:v>4130</x:v>
      </x:c>
      <x:c r="F3738" s="22" t="n">
        <x:v>44480</x:v>
      </x:c>
      <x:c r="G3738" s="22" t="n">
        <x:f>IF(OR(E3738="",F3738=""),"",E3738*F3738)</x:f>
        <x:v>183702400</x:v>
      </x:c>
      <x:c r="H3738" s="36" t="n">
        <x:v>0.6455</x:v>
      </x:c>
      <x:c r="I3738" s="22" t="n">
        <x:f>IF(G3738="","",IF(ISNUMBER(H3738),G3738,""))</x:f>
        <x:v>183702400</x:v>
      </x:c>
      <x:c r="J3738" s="22" t="n">
        <x:f>IF(I3738="","",I3738*H3738)</x:f>
        <x:v>118579899.19999999</x:v>
      </x:c>
      <x:c r="K3738" t="str">
        <x:f>IF(G3738="","MISSING OEWS",IF(ISNUMBER(H3738),"MATCHED","MISSING WHARTON"))</x:f>
        <x:v>MATCHED</x:v>
      </x:c>
    </x:row>
    <x:row r="3739">
      <x:c r="A3739" t="str">
        <x:v>53</x:v>
      </x:c>
      <x:c r="B3739" t="str">
        <x:v>Real Estate and Rental and Leasing</x:v>
      </x:c>
      <x:c r="C3739" t="str">
        <x:v>43-5111</x:v>
      </x:c>
      <x:c r="D3739" t="str">
        <x:v>Weighers, Measurers, Checkers, and Samplers, Recordkeeping</x:v>
      </x:c>
      <x:c r="E3739" s="22" t="n">
        <x:v>50</x:v>
      </x:c>
      <x:c r="F3739" s="22" t="n">
        <x:v>42870</x:v>
      </x:c>
      <x:c r="G3739" s="22" t="n">
        <x:f>IF(OR(E3739="",F3739=""),"",E3739*F3739)</x:f>
        <x:v>2143500</x:v>
      </x:c>
      <x:c r="H3739" s="36" t="n">
        <x:v>0.2932</x:v>
      </x:c>
      <x:c r="I3739" s="22" t="n">
        <x:f>IF(G3739="","",IF(ISNUMBER(H3739),G3739,""))</x:f>
        <x:v>2143500</x:v>
      </x:c>
      <x:c r="J3739" s="22" t="n">
        <x:f>IF(I3739="","",I3739*H3739)</x:f>
        <x:v>628474.2000000001</x:v>
      </x:c>
      <x:c r="K3739" t="str">
        <x:f>IF(G3739="","MISSING OEWS",IF(ISNUMBER(H3739),"MATCHED","MISSING WHARTON"))</x:f>
        <x:v>MATCHED</x:v>
      </x:c>
    </x:row>
    <x:row r="3740">
      <x:c r="A3740" t="str">
        <x:v>53</x:v>
      </x:c>
      <x:c r="B3740" t="str">
        <x:v>Real Estate and Rental and Leasing</x:v>
      </x:c>
      <x:c r="C3740" t="str">
        <x:v>43-6011</x:v>
      </x:c>
      <x:c r="D3740" t="str">
        <x:v>Executive Secretaries and Executive Administrative Assistants</x:v>
      </x:c>
      <x:c r="E3740" s="22" t="n">
        <x:v>13980</x:v>
      </x:c>
      <x:c r="F3740" s="22" t="n">
        <x:v>79070</x:v>
      </x:c>
      <x:c r="G3740" s="22" t="n">
        <x:f>IF(OR(E3740="",F3740=""),"",E3740*F3740)</x:f>
        <x:v>1105398600</x:v>
      </x:c>
      <x:c r="H3740" s="36" t="n">
        <x:v>0.7955</x:v>
      </x:c>
      <x:c r="I3740" s="22" t="n">
        <x:f>IF(G3740="","",IF(ISNUMBER(H3740),G3740,""))</x:f>
        <x:v>1105398600</x:v>
      </x:c>
      <x:c r="J3740" s="22" t="n">
        <x:f>IF(I3740="","",I3740*H3740)</x:f>
        <x:v>879344586.3</x:v>
      </x:c>
      <x:c r="K3740" t="str">
        <x:f>IF(G3740="","MISSING OEWS",IF(ISNUMBER(H3740),"MATCHED","MISSING WHARTON"))</x:f>
        <x:v>MATCHED</x:v>
      </x:c>
    </x:row>
    <x:row r="3741">
      <x:c r="A3741" t="str">
        <x:v>53</x:v>
      </x:c>
      <x:c r="B3741" t="str">
        <x:v>Real Estate and Rental and Leasing</x:v>
      </x:c>
      <x:c r="C3741" t="str">
        <x:v>43-6012</x:v>
      </x:c>
      <x:c r="D3741" t="str">
        <x:v>Legal Secretaries and Administrative Assistants</x:v>
      </x:c>
      <x:c r="E3741" s="22" t="n">
        <x:v>310</x:v>
      </x:c>
      <x:c r="F3741" s="22" t="n">
        <x:v>65050</x:v>
      </x:c>
      <x:c r="G3741" s="22" t="n">
        <x:f>IF(OR(E3741="",F3741=""),"",E3741*F3741)</x:f>
        <x:v>20165500</x:v>
      </x:c>
      <x:c r="H3741" s="36" t="n">
        <x:v>0.8679000000000001</x:v>
      </x:c>
      <x:c r="I3741" s="22" t="n">
        <x:f>IF(G3741="","",IF(ISNUMBER(H3741),G3741,""))</x:f>
        <x:v>20165500</x:v>
      </x:c>
      <x:c r="J3741" s="22" t="n">
        <x:f>IF(I3741="","",I3741*H3741)</x:f>
        <x:v>17501637.450000003</x:v>
      </x:c>
      <x:c r="K3741" t="str">
        <x:f>IF(G3741="","MISSING OEWS",IF(ISNUMBER(H3741),"MATCHED","MISSING WHARTON"))</x:f>
        <x:v>MATCHED</x:v>
      </x:c>
    </x:row>
    <x:row r="3742">
      <x:c r="A3742" t="str">
        <x:v>53</x:v>
      </x:c>
      <x:c r="B3742" t="str">
        <x:v>Real Estate and Rental and Leasing</x:v>
      </x:c>
      <x:c r="C3742" t="str">
        <x:v>43-6013</x:v>
      </x:c>
      <x:c r="D3742" t="str">
        <x:v>Medical Secretaries and Administrative Assistants</x:v>
      </x:c>
      <x:c r="E3742" s="22" t="n">
        <x:v>340</x:v>
      </x:c>
      <x:c r="F3742" s="22" t="n">
        <x:v>42530</x:v>
      </x:c>
      <x:c r="G3742" s="22" t="n">
        <x:f>IF(OR(E3742="",F3742=""),"",E3742*F3742)</x:f>
        <x:v>14460200</x:v>
      </x:c>
      <x:c r="H3742" s="36" t="n">
        <x:v>0.9031</x:v>
      </x:c>
      <x:c r="I3742" s="22" t="n">
        <x:f>IF(G3742="","",IF(ISNUMBER(H3742),G3742,""))</x:f>
        <x:v>14460200</x:v>
      </x:c>
      <x:c r="J3742" s="22" t="n">
        <x:f>IF(I3742="","",I3742*H3742)</x:f>
        <x:v>13059006.620000001</x:v>
      </x:c>
      <x:c r="K3742" t="str">
        <x:f>IF(G3742="","MISSING OEWS",IF(ISNUMBER(H3742),"MATCHED","MISSING WHARTON"))</x:f>
        <x:v>MATCHED</x:v>
      </x:c>
    </x:row>
    <x:row r="3743">
      <x:c r="A3743" t="str">
        <x:v>53</x:v>
      </x:c>
      <x:c r="B3743" t="str">
        <x:v>Real Estate and Rental and Leasing</x:v>
      </x:c>
      <x:c r="C3743" t="str">
        <x:v>43-6014</x:v>
      </x:c>
      <x:c r="D3743" t="str">
        <x:v>Secretaries and Administrative Assistants, Except Legal, Medical, and Executive</x:v>
      </x:c>
      <x:c r="E3743" s="22" t="n">
        <x:v>57030</x:v>
      </x:c>
      <x:c r="F3743" s="22" t="n">
        <x:v>47340</x:v>
      </x:c>
      <x:c r="G3743" s="22" t="n">
        <x:f>IF(OR(E3743="",F3743=""),"",E3743*F3743)</x:f>
        <x:v>2699800200</x:v>
      </x:c>
      <x:c r="H3743" s="36" t="n">
        <x:v>0.8031</x:v>
      </x:c>
      <x:c r="I3743" s="22" t="n">
        <x:f>IF(G3743="","",IF(ISNUMBER(H3743),G3743,""))</x:f>
        <x:v>2699800200</x:v>
      </x:c>
      <x:c r="J3743" s="22" t="n">
        <x:f>IF(I3743="","",I3743*H3743)</x:f>
        <x:v>2168209540.62</x:v>
      </x:c>
      <x:c r="K3743" t="str">
        <x:f>IF(G3743="","MISSING OEWS",IF(ISNUMBER(H3743),"MATCHED","MISSING WHARTON"))</x:f>
        <x:v>MATCHED</x:v>
      </x:c>
    </x:row>
    <x:row r="3744">
      <x:c r="A3744" t="str">
        <x:v>53</x:v>
      </x:c>
      <x:c r="B3744" t="str">
        <x:v>Real Estate and Rental and Leasing</x:v>
      </x:c>
      <x:c r="C3744" t="str">
        <x:v>43-9021</x:v>
      </x:c>
      <x:c r="D3744" t="str">
        <x:v>Data Entry Keyers</x:v>
      </x:c>
      <x:c r="E3744" s="22" t="n">
        <x:v>1800</x:v>
      </x:c>
      <x:c r="F3744" s="22" t="n">
        <x:v>43820</x:v>
      </x:c>
      <x:c r="G3744" s="22" t="n">
        <x:f>IF(OR(E3744="",F3744=""),"",E3744*F3744)</x:f>
        <x:v>78876000</x:v>
      </x:c>
      <x:c r="H3744" s="36" t="n">
        <x:v>0.75</x:v>
      </x:c>
      <x:c r="I3744" s="22" t="n">
        <x:f>IF(G3744="","",IF(ISNUMBER(H3744),G3744,""))</x:f>
        <x:v>78876000</x:v>
      </x:c>
      <x:c r="J3744" s="22" t="n">
        <x:f>IF(I3744="","",I3744*H3744)</x:f>
        <x:v>59157000</x:v>
      </x:c>
      <x:c r="K3744" t="str">
        <x:f>IF(G3744="","MISSING OEWS",IF(ISNUMBER(H3744),"MATCHED","MISSING WHARTON"))</x:f>
        <x:v>MATCHED</x:v>
      </x:c>
    </x:row>
    <x:row r="3745">
      <x:c r="A3745" t="str">
        <x:v>53</x:v>
      </x:c>
      <x:c r="B3745" t="str">
        <x:v>Real Estate and Rental and Leasing</x:v>
      </x:c>
      <x:c r="C3745" t="str">
        <x:v>43-9022</x:v>
      </x:c>
      <x:c r="D3745" t="str">
        <x:v>Word Processors and Typists</x:v>
      </x:c>
      <x:c r="E3745" s="22" t="n">
        <x:v>100</x:v>
      </x:c>
      <x:c r="F3745" s="22" t="n">
        <x:v>45840</x:v>
      </x:c>
      <x:c r="G3745" s="22" t="n">
        <x:f>IF(OR(E3745="",F3745=""),"",E3745*F3745)</x:f>
        <x:v>4584000</x:v>
      </x:c>
      <x:c r="H3745" s="36" t="n">
        <x:v>0.835</x:v>
      </x:c>
      <x:c r="I3745" s="22" t="n">
        <x:f>IF(G3745="","",IF(ISNUMBER(H3745),G3745,""))</x:f>
        <x:v>4584000</x:v>
      </x:c>
      <x:c r="J3745" s="22" t="n">
        <x:f>IF(I3745="","",I3745*H3745)</x:f>
        <x:v>3827640</x:v>
      </x:c>
      <x:c r="K3745" t="str">
        <x:f>IF(G3745="","MISSING OEWS",IF(ISNUMBER(H3745),"MATCHED","MISSING WHARTON"))</x:f>
        <x:v>MATCHED</x:v>
      </x:c>
    </x:row>
    <x:row r="3746">
      <x:c r="A3746" t="str">
        <x:v>53</x:v>
      </x:c>
      <x:c r="B3746" t="str">
        <x:v>Real Estate and Rental and Leasing</x:v>
      </x:c>
      <x:c r="C3746" t="str">
        <x:v>43-9031</x:v>
      </x:c>
      <x:c r="D3746" t="str">
        <x:v>Desktop Publishers</x:v>
      </x:c>
      <x:c r="E3746" s="22" t="n">
        <x:v>60</x:v>
      </x:c>
      <x:c r="F3746" s="22" t="n">
        <x:v>45090</x:v>
      </x:c>
      <x:c r="G3746" s="22" t="n">
        <x:f>IF(OR(E3746="",F3746=""),"",E3746*F3746)</x:f>
        <x:v>2705400</x:v>
      </x:c>
      <x:c r="H3746" s="36" t="n">
        <x:v>0.9417</x:v>
      </x:c>
      <x:c r="I3746" s="22" t="n">
        <x:f>IF(G3746="","",IF(ISNUMBER(H3746),G3746,""))</x:f>
        <x:v>2705400</x:v>
      </x:c>
      <x:c r="J3746" s="22" t="n">
        <x:f>IF(I3746="","",I3746*H3746)</x:f>
        <x:v>2547675.18</x:v>
      </x:c>
      <x:c r="K3746" t="str">
        <x:f>IF(G3746="","MISSING OEWS",IF(ISNUMBER(H3746),"MATCHED","MISSING WHARTON"))</x:f>
        <x:v>MATCHED</x:v>
      </x:c>
    </x:row>
    <x:row r="3747">
      <x:c r="A3747" t="str">
        <x:v>53</x:v>
      </x:c>
      <x:c r="B3747" t="str">
        <x:v>Real Estate and Rental and Leasing</x:v>
      </x:c>
      <x:c r="C3747" t="str">
        <x:v>43-9041</x:v>
      </x:c>
      <x:c r="D3747" t="str">
        <x:v>Insurance Claims and Policy Processing Clerks</x:v>
      </x:c>
      <x:c r="E3747" s="22" t="n">
        <x:v>460</x:v>
      </x:c>
      <x:c r="F3747" s="22" t="n">
        <x:v>52100</x:v>
      </x:c>
      <x:c r="G3747" s="22" t="n">
        <x:f>IF(OR(E3747="",F3747=""),"",E3747*F3747)</x:f>
        <x:v>23966000</x:v>
      </x:c>
      <x:c r="H3747" s="36" t="n">
        <x:v>0.9519</x:v>
      </x:c>
      <x:c r="I3747" s="22" t="n">
        <x:f>IF(G3747="","",IF(ISNUMBER(H3747),G3747,""))</x:f>
        <x:v>23966000</x:v>
      </x:c>
      <x:c r="J3747" s="22" t="n">
        <x:f>IF(I3747="","",I3747*H3747)</x:f>
        <x:v>22813235.4</x:v>
      </x:c>
      <x:c r="K3747" t="str">
        <x:f>IF(G3747="","MISSING OEWS",IF(ISNUMBER(H3747),"MATCHED","MISSING WHARTON"))</x:f>
        <x:v>MATCHED</x:v>
      </x:c>
    </x:row>
    <x:row r="3748">
      <x:c r="A3748" t="str">
        <x:v>53</x:v>
      </x:c>
      <x:c r="B3748" t="str">
        <x:v>Real Estate and Rental and Leasing</x:v>
      </x:c>
      <x:c r="C3748" t="str">
        <x:v>43-9051</x:v>
      </x:c>
      <x:c r="D3748" t="str">
        <x:v>Mail Clerks and Mail Machine Operators, Except Postal Service</x:v>
      </x:c>
      <x:c r="E3748" s="22" t="n">
        <x:v>210</x:v>
      </x:c>
      <x:c r="F3748" s="22" t="n">
        <x:v>47170</x:v>
      </x:c>
      <x:c r="G3748" s="22" t="n">
        <x:f>IF(OR(E3748="",F3748=""),"",E3748*F3748)</x:f>
        <x:v>9905700</x:v>
      </x:c>
      <x:c r="H3748" s="36" t="n">
        <x:v>0.231</x:v>
      </x:c>
      <x:c r="I3748" s="22" t="n">
        <x:f>IF(G3748="","",IF(ISNUMBER(H3748),G3748,""))</x:f>
        <x:v>9905700</x:v>
      </x:c>
      <x:c r="J3748" s="22" t="n">
        <x:f>IF(I3748="","",I3748*H3748)</x:f>
        <x:v>2288216.7</x:v>
      </x:c>
      <x:c r="K3748" t="str">
        <x:f>IF(G3748="","MISSING OEWS",IF(ISNUMBER(H3748),"MATCHED","MISSING WHARTON"))</x:f>
        <x:v>MATCHED</x:v>
      </x:c>
    </x:row>
    <x:row r="3749">
      <x:c r="A3749" t="str">
        <x:v>53</x:v>
      </x:c>
      <x:c r="B3749" t="str">
        <x:v>Real Estate and Rental and Leasing</x:v>
      </x:c>
      <x:c r="C3749" t="str">
        <x:v>43-9061</x:v>
      </x:c>
      <x:c r="D3749" t="str">
        <x:v>Office Clerks, General</x:v>
      </x:c>
      <x:c r="E3749" s="22" t="n">
        <x:v>96550</x:v>
      </x:c>
      <x:c r="F3749" s="22" t="n">
        <x:v>45650</x:v>
      </x:c>
      <x:c r="G3749" s="22" t="n">
        <x:f>IF(OR(E3749="",F3749=""),"",E3749*F3749)</x:f>
        <x:v>4407507500</x:v>
      </x:c>
      <x:c r="H3749" s="36" t="n">
        <x:v>0.7452</x:v>
      </x:c>
      <x:c r="I3749" s="22" t="n">
        <x:f>IF(G3749="","",IF(ISNUMBER(H3749),G3749,""))</x:f>
        <x:v>4407507500</x:v>
      </x:c>
      <x:c r="J3749" s="22" t="n">
        <x:f>IF(I3749="","",I3749*H3749)</x:f>
        <x:v>3284474589</x:v>
      </x:c>
      <x:c r="K3749" t="str">
        <x:f>IF(G3749="","MISSING OEWS",IF(ISNUMBER(H3749),"MATCHED","MISSING WHARTON"))</x:f>
        <x:v>MATCHED</x:v>
      </x:c>
    </x:row>
    <x:row r="3750">
      <x:c r="A3750" t="str">
        <x:v>53</x:v>
      </x:c>
      <x:c r="B3750" t="str">
        <x:v>Real Estate and Rental and Leasing</x:v>
      </x:c>
      <x:c r="C3750" t="str">
        <x:v>43-9071</x:v>
      </x:c>
      <x:c r="D3750" t="str">
        <x:v>Office Machine Operators, Except Computer</x:v>
      </x:c>
      <x:c r="E3750" s="22" t="n">
        <x:v>260</x:v>
      </x:c>
      <x:c r="F3750" s="22" t="n">
        <x:v>43360</x:v>
      </x:c>
      <x:c r="G3750" s="22" t="n">
        <x:f>IF(OR(E3750="",F3750=""),"",E3750*F3750)</x:f>
        <x:v>11273600</x:v>
      </x:c>
      <x:c r="H3750" s="36" t="n">
        <x:v>0.2639</x:v>
      </x:c>
      <x:c r="I3750" s="22" t="n">
        <x:f>IF(G3750="","",IF(ISNUMBER(H3750),G3750,""))</x:f>
        <x:v>11273600</x:v>
      </x:c>
      <x:c r="J3750" s="22" t="n">
        <x:f>IF(I3750="","",I3750*H3750)</x:f>
        <x:v>2975103.04</x:v>
      </x:c>
      <x:c r="K3750" t="str">
        <x:f>IF(G3750="","MISSING OEWS",IF(ISNUMBER(H3750),"MATCHED","MISSING WHARTON"))</x:f>
        <x:v>MATCHED</x:v>
      </x:c>
    </x:row>
    <x:row r="3751">
      <x:c r="A3751" t="str">
        <x:v>53</x:v>
      </x:c>
      <x:c r="B3751" t="str">
        <x:v>Real Estate and Rental and Leasing</x:v>
      </x:c>
      <x:c r="C3751" t="str">
        <x:v>43-9199</x:v>
      </x:c>
      <x:c r="D3751" t="str">
        <x:v>Office and Administrative Support Workers, All Other</x:v>
      </x:c>
      <x:c r="E3751" s="22" t="n">
        <x:v>2730</x:v>
      </x:c>
      <x:c r="F3751" s="22" t="n">
        <x:v>49840</x:v>
      </x:c>
      <x:c r="G3751" s="22" t="n">
        <x:f>IF(OR(E3751="",F3751=""),"",E3751*F3751)</x:f>
        <x:v>136063200</x:v>
      </x:c>
      <x:c r="H3751" s="36"/>
      <x:c r="I3751" s="22" t="str">
        <x:f>IF(G3751="","",IF(ISNUMBER(H3751),G3751,""))</x:f>
      </x:c>
      <x:c r="J3751" s="22" t="str">
        <x:f>IF(I3751="","",I3751*H3751)</x:f>
      </x:c>
      <x:c r="K3751" t="str">
        <x:f>IF(G3751="","MISSING OEWS",IF(ISNUMBER(H3751),"MATCHED","MISSING WHARTON"))</x:f>
        <x:v>MISSING WHARTON</x:v>
      </x:c>
    </x:row>
    <x:row r="3752">
      <x:c r="A3752" t="str">
        <x:v>53</x:v>
      </x:c>
      <x:c r="B3752" t="str">
        <x:v>Real Estate and Rental and Leasing</x:v>
      </x:c>
      <x:c r="C3752" t="str">
        <x:v>47-1011</x:v>
      </x:c>
      <x:c r="D3752" t="str">
        <x:v>First-Line Supervisors of Construction Trades and Extraction Workers</x:v>
      </x:c>
      <x:c r="E3752" s="22" t="n">
        <x:v>4400</x:v>
      </x:c>
      <x:c r="F3752" s="22" t="n">
        <x:v>87350</x:v>
      </x:c>
      <x:c r="G3752" s="22" t="n">
        <x:f>IF(OR(E3752="",F3752=""),"",E3752*F3752)</x:f>
        <x:v>384340000</x:v>
      </x:c>
      <x:c r="H3752" s="36" t="n">
        <x:v>0.265</x:v>
      </x:c>
      <x:c r="I3752" s="22" t="n">
        <x:f>IF(G3752="","",IF(ISNUMBER(H3752),G3752,""))</x:f>
        <x:v>384340000</x:v>
      </x:c>
      <x:c r="J3752" s="22" t="n">
        <x:f>IF(I3752="","",I3752*H3752)</x:f>
        <x:v>101850100</x:v>
      </x:c>
      <x:c r="K3752" t="str">
        <x:f>IF(G3752="","MISSING OEWS",IF(ISNUMBER(H3752),"MATCHED","MISSING WHARTON"))</x:f>
        <x:v>MATCHED</x:v>
      </x:c>
    </x:row>
    <x:row r="3753">
      <x:c r="A3753" t="str">
        <x:v>53</x:v>
      </x:c>
      <x:c r="B3753" t="str">
        <x:v>Real Estate and Rental and Leasing</x:v>
      </x:c>
      <x:c r="C3753" t="str">
        <x:v>47-2031</x:v>
      </x:c>
      <x:c r="D3753" t="str">
        <x:v>Carpenters</x:v>
      </x:c>
      <x:c r="E3753" s="22" t="n">
        <x:v>4640</x:v>
      </x:c>
      <x:c r="F3753" s="22" t="n">
        <x:v>64430</x:v>
      </x:c>
      <x:c r="G3753" s="22" t="n">
        <x:f>IF(OR(E3753="",F3753=""),"",E3753*F3753)</x:f>
        <x:v>298955200</x:v>
      </x:c>
      <x:c r="H3753" s="36" t="n">
        <x:v>0.081</x:v>
      </x:c>
      <x:c r="I3753" s="22" t="n">
        <x:f>IF(G3753="","",IF(ISNUMBER(H3753),G3753,""))</x:f>
        <x:v>298955200</x:v>
      </x:c>
      <x:c r="J3753" s="22" t="n">
        <x:f>IF(I3753="","",I3753*H3753)</x:f>
        <x:v>24215371.2</x:v>
      </x:c>
      <x:c r="K3753" t="str">
        <x:f>IF(G3753="","MISSING OEWS",IF(ISNUMBER(H3753),"MATCHED","MISSING WHARTON"))</x:f>
        <x:v>MATCHED</x:v>
      </x:c>
    </x:row>
    <x:row r="3754">
      <x:c r="A3754" t="str">
        <x:v>53</x:v>
      </x:c>
      <x:c r="B3754" t="str">
        <x:v>Real Estate and Rental and Leasing</x:v>
      </x:c>
      <x:c r="C3754" t="str">
        <x:v>47-2042</x:v>
      </x:c>
      <x:c r="D3754" t="str">
        <x:v>Floor Layers, Except Carpet, Wood, and Hard Tiles</x:v>
      </x:c>
      <x:c r="E3754" s="22"/>
      <x:c r="F3754" s="22" t="n">
        <x:v>75660</x:v>
      </x:c>
      <x:c r="G3754" s="22" t="str">
        <x:f>IF(OR(E3754="",F3754=""),"",E3754*F3754)</x:f>
      </x:c>
      <x:c r="H3754" s="36" t="n">
        <x:v>0</x:v>
      </x:c>
      <x:c r="I3754" s="22" t="str">
        <x:f>IF(G3754="","",IF(ISNUMBER(H3754),G3754,""))</x:f>
      </x:c>
      <x:c r="J3754" s="22" t="str">
        <x:f>IF(I3754="","",I3754*H3754)</x:f>
      </x:c>
      <x:c r="K3754" t="str">
        <x:f>IF(G3754="","MISSING OEWS",IF(ISNUMBER(H3754),"MATCHED","MISSING WHARTON"))</x:f>
        <x:v>MISSING OEWS</x:v>
      </x:c>
    </x:row>
    <x:row r="3755">
      <x:c r="A3755" t="str">
        <x:v>53</x:v>
      </x:c>
      <x:c r="B3755" t="str">
        <x:v>Real Estate and Rental and Leasing</x:v>
      </x:c>
      <x:c r="C3755" t="str">
        <x:v>47-2051</x:v>
      </x:c>
      <x:c r="D3755" t="str">
        <x:v>Cement Masons and Concrete Finishers</x:v>
      </x:c>
      <x:c r="E3755" s="22" t="n">
        <x:v>30</x:v>
      </x:c>
      <x:c r="F3755" s="22" t="n">
        <x:v>56670</x:v>
      </x:c>
      <x:c r="G3755" s="22" t="n">
        <x:f>IF(OR(E3755="",F3755=""),"",E3755*F3755)</x:f>
        <x:v>1700100</x:v>
      </x:c>
      <x:c r="H3755" s="36" t="n">
        <x:v>0</x:v>
      </x:c>
      <x:c r="I3755" s="22" t="n">
        <x:f>IF(G3755="","",IF(ISNUMBER(H3755),G3755,""))</x:f>
        <x:v>1700100</x:v>
      </x:c>
      <x:c r="J3755" s="22" t="n">
        <x:f>IF(I3755="","",I3755*H3755)</x:f>
        <x:v>0</x:v>
      </x:c>
      <x:c r="K3755" t="str">
        <x:f>IF(G3755="","MISSING OEWS",IF(ISNUMBER(H3755),"MATCHED","MISSING WHARTON"))</x:f>
        <x:v>MATCHED</x:v>
      </x:c>
    </x:row>
    <x:row r="3756">
      <x:c r="A3756" t="str">
        <x:v>53</x:v>
      </x:c>
      <x:c r="B3756" t="str">
        <x:v>Real Estate and Rental and Leasing</x:v>
      </x:c>
      <x:c r="C3756" t="str">
        <x:v>47-2061</x:v>
      </x:c>
      <x:c r="D3756" t="str">
        <x:v>Construction Laborers</x:v>
      </x:c>
      <x:c r="E3756" s="22" t="n">
        <x:v>6960</x:v>
      </x:c>
      <x:c r="F3756" s="22" t="n">
        <x:v>54280</x:v>
      </x:c>
      <x:c r="G3756" s="22" t="n">
        <x:f>IF(OR(E3756="",F3756=""),"",E3756*F3756)</x:f>
        <x:v>377788800</x:v>
      </x:c>
      <x:c r="H3756" s="36" t="n">
        <x:v>0.0297</x:v>
      </x:c>
      <x:c r="I3756" s="22" t="n">
        <x:f>IF(G3756="","",IF(ISNUMBER(H3756),G3756,""))</x:f>
        <x:v>377788800</x:v>
      </x:c>
      <x:c r="J3756" s="22" t="n">
        <x:f>IF(I3756="","",I3756*H3756)</x:f>
        <x:v>11220327.36</x:v>
      </x:c>
      <x:c r="K3756" t="str">
        <x:f>IF(G3756="","MISSING OEWS",IF(ISNUMBER(H3756),"MATCHED","MISSING WHARTON"))</x:f>
        <x:v>MATCHED</x:v>
      </x:c>
    </x:row>
    <x:row r="3757">
      <x:c r="A3757" t="str">
        <x:v>53</x:v>
      </x:c>
      <x:c r="B3757" t="str">
        <x:v>Real Estate and Rental and Leasing</x:v>
      </x:c>
      <x:c r="C3757" t="str">
        <x:v>47-2073</x:v>
      </x:c>
      <x:c r="D3757" t="str">
        <x:v>Operating Engineers and Other Construction Equipment Operators</x:v>
      </x:c>
      <x:c r="E3757" s="22" t="n">
        <x:v>2120</x:v>
      </x:c>
      <x:c r="F3757" s="22" t="n">
        <x:v>65600</x:v>
      </x:c>
      <x:c r="G3757" s="22" t="n">
        <x:f>IF(OR(E3757="",F3757=""),"",E3757*F3757)</x:f>
        <x:v>139072000</x:v>
      </x:c>
      <x:c r="H3757" s="36" t="n">
        <x:v>0.058899999999999994</x:v>
      </x:c>
      <x:c r="I3757" s="22" t="n">
        <x:f>IF(G3757="","",IF(ISNUMBER(H3757),G3757,""))</x:f>
        <x:v>139072000</x:v>
      </x:c>
      <x:c r="J3757" s="22" t="n">
        <x:f>IF(I3757="","",I3757*H3757)</x:f>
        <x:v>8191340.799999999</x:v>
      </x:c>
      <x:c r="K3757" t="str">
        <x:f>IF(G3757="","MISSING OEWS",IF(ISNUMBER(H3757),"MATCHED","MISSING WHARTON"))</x:f>
        <x:v>MATCHED</x:v>
      </x:c>
    </x:row>
    <x:row r="3758">
      <x:c r="A3758" t="str">
        <x:v>53</x:v>
      </x:c>
      <x:c r="B3758" t="str">
        <x:v>Real Estate and Rental and Leasing</x:v>
      </x:c>
      <x:c r="C3758" t="str">
        <x:v>47-2111</x:v>
      </x:c>
      <x:c r="D3758" t="str">
        <x:v>Electricians</x:v>
      </x:c>
      <x:c r="E3758" s="22" t="n">
        <x:v>1200</x:v>
      </x:c>
      <x:c r="F3758" s="22" t="n">
        <x:v>74840</x:v>
      </x:c>
      <x:c r="G3758" s="22" t="n">
        <x:f>IF(OR(E3758="",F3758=""),"",E3758*F3758)</x:f>
        <x:v>89808000</x:v>
      </x:c>
      <x:c r="H3758" s="36" t="n">
        <x:v>0.0786</x:v>
      </x:c>
      <x:c r="I3758" s="22" t="n">
        <x:f>IF(G3758="","",IF(ISNUMBER(H3758),G3758,""))</x:f>
        <x:v>89808000</x:v>
      </x:c>
      <x:c r="J3758" s="22" t="n">
        <x:f>IF(I3758="","",I3758*H3758)</x:f>
        <x:v>7058908.800000001</x:v>
      </x:c>
      <x:c r="K3758" t="str">
        <x:f>IF(G3758="","MISSING OEWS",IF(ISNUMBER(H3758),"MATCHED","MISSING WHARTON"))</x:f>
        <x:v>MATCHED</x:v>
      </x:c>
    </x:row>
    <x:row r="3759">
      <x:c r="A3759" t="str">
        <x:v>53</x:v>
      </x:c>
      <x:c r="B3759" t="str">
        <x:v>Real Estate and Rental and Leasing</x:v>
      </x:c>
      <x:c r="C3759" t="str">
        <x:v>47-2131</x:v>
      </x:c>
      <x:c r="D3759" t="str">
        <x:v>Insulation Workers, Floor, Ceiling, and Wall</x:v>
      </x:c>
      <x:c r="E3759" s="22"/>
      <x:c r="F3759" s="22" t="n">
        <x:v>72140</x:v>
      </x:c>
      <x:c r="G3759" s="22" t="str">
        <x:f>IF(OR(E3759="",F3759=""),"",E3759*F3759)</x:f>
      </x:c>
      <x:c r="H3759" s="36" t="n">
        <x:v>0</x:v>
      </x:c>
      <x:c r="I3759" s="22" t="str">
        <x:f>IF(G3759="","",IF(ISNUMBER(H3759),G3759,""))</x:f>
      </x:c>
      <x:c r="J3759" s="22" t="str">
        <x:f>IF(I3759="","",I3759*H3759)</x:f>
      </x:c>
      <x:c r="K3759" t="str">
        <x:f>IF(G3759="","MISSING OEWS",IF(ISNUMBER(H3759),"MATCHED","MISSING WHARTON"))</x:f>
        <x:v>MISSING OEWS</x:v>
      </x:c>
    </x:row>
    <x:row r="3760">
      <x:c r="A3760" t="str">
        <x:v>53</x:v>
      </x:c>
      <x:c r="B3760" t="str">
        <x:v>Real Estate and Rental and Leasing</x:v>
      </x:c>
      <x:c r="C3760" t="str">
        <x:v>47-2141</x:v>
      </x:c>
      <x:c r="D3760" t="str">
        <x:v>Painters, Construction and Maintenance</x:v>
      </x:c>
      <x:c r="E3760" s="22" t="n">
        <x:v>5830</x:v>
      </x:c>
      <x:c r="F3760" s="22" t="n">
        <x:v>49740</x:v>
      </x:c>
      <x:c r="G3760" s="22" t="n">
        <x:f>IF(OR(E3760="",F3760=""),"",E3760*F3760)</x:f>
        <x:v>289984200</x:v>
      </x:c>
      <x:c r="H3760" s="36" t="n">
        <x:v>0.0368</x:v>
      </x:c>
      <x:c r="I3760" s="22" t="n">
        <x:f>IF(G3760="","",IF(ISNUMBER(H3760),G3760,""))</x:f>
        <x:v>289984200</x:v>
      </x:c>
      <x:c r="J3760" s="22" t="n">
        <x:f>IF(I3760="","",I3760*H3760)</x:f>
        <x:v>10671418.56</x:v>
      </x:c>
      <x:c r="K3760" t="str">
        <x:f>IF(G3760="","MISSING OEWS",IF(ISNUMBER(H3760),"MATCHED","MISSING WHARTON"))</x:f>
        <x:v>MATCHED</x:v>
      </x:c>
    </x:row>
    <x:row r="3761">
      <x:c r="A3761" t="str">
        <x:v>53</x:v>
      </x:c>
      <x:c r="B3761" t="str">
        <x:v>Real Estate and Rental and Leasing</x:v>
      </x:c>
      <x:c r="C3761" t="str">
        <x:v>47-2152</x:v>
      </x:c>
      <x:c r="D3761" t="str">
        <x:v>Plumbers, Pipefitters, and Steamfitters</x:v>
      </x:c>
      <x:c r="E3761" s="22" t="n">
        <x:v>880</x:v>
      </x:c>
      <x:c r="F3761" s="22" t="n">
        <x:v>70910</x:v>
      </x:c>
      <x:c r="G3761" s="22" t="n">
        <x:f>IF(OR(E3761="",F3761=""),"",E3761*F3761)</x:f>
        <x:v>62400800</x:v>
      </x:c>
      <x:c r="H3761" s="36" t="n">
        <x:v>0.04</x:v>
      </x:c>
      <x:c r="I3761" s="22" t="n">
        <x:f>IF(G3761="","",IF(ISNUMBER(H3761),G3761,""))</x:f>
        <x:v>62400800</x:v>
      </x:c>
      <x:c r="J3761" s="22" t="n">
        <x:f>IF(I3761="","",I3761*H3761)</x:f>
        <x:v>2496032</x:v>
      </x:c>
      <x:c r="K3761" t="str">
        <x:f>IF(G3761="","MISSING OEWS",IF(ISNUMBER(H3761),"MATCHED","MISSING WHARTON"))</x:f>
        <x:v>MATCHED</x:v>
      </x:c>
    </x:row>
    <x:row r="3762">
      <x:c r="A3762" t="str">
        <x:v>53</x:v>
      </x:c>
      <x:c r="B3762" t="str">
        <x:v>Real Estate and Rental and Leasing</x:v>
      </x:c>
      <x:c r="C3762" t="str">
        <x:v>47-2181</x:v>
      </x:c>
      <x:c r="D3762" t="str">
        <x:v>Roofers</x:v>
      </x:c>
      <x:c r="E3762" s="22"/>
      <x:c r="F3762" s="22" t="n">
        <x:v>53720</x:v>
      </x:c>
      <x:c r="G3762" s="22" t="str">
        <x:f>IF(OR(E3762="",F3762=""),"",E3762*F3762)</x:f>
      </x:c>
      <x:c r="H3762" s="36" t="n">
        <x:v>0</x:v>
      </x:c>
      <x:c r="I3762" s="22" t="str">
        <x:f>IF(G3762="","",IF(ISNUMBER(H3762),G3762,""))</x:f>
      </x:c>
      <x:c r="J3762" s="22" t="str">
        <x:f>IF(I3762="","",I3762*H3762)</x:f>
      </x:c>
      <x:c r="K3762" t="str">
        <x:f>IF(G3762="","MISSING OEWS",IF(ISNUMBER(H3762),"MATCHED","MISSING WHARTON"))</x:f>
        <x:v>MISSING OEWS</x:v>
      </x:c>
    </x:row>
    <x:row r="3763">
      <x:c r="A3763" t="str">
        <x:v>53</x:v>
      </x:c>
      <x:c r="B3763" t="str">
        <x:v>Real Estate and Rental and Leasing</x:v>
      </x:c>
      <x:c r="C3763" t="str">
        <x:v>47-2221</x:v>
      </x:c>
      <x:c r="D3763" t="str">
        <x:v>Structural Iron and Steel Workers</x:v>
      </x:c>
      <x:c r="E3763" s="22" t="n">
        <x:v>180</x:v>
      </x:c>
      <x:c r="F3763" s="22" t="n">
        <x:v>63530</x:v>
      </x:c>
      <x:c r="G3763" s="22" t="n">
        <x:f>IF(OR(E3763="",F3763=""),"",E3763*F3763)</x:f>
        <x:v>11435400</x:v>
      </x:c>
      <x:c r="H3763" s="36" t="n">
        <x:v>0</x:v>
      </x:c>
      <x:c r="I3763" s="22" t="n">
        <x:f>IF(G3763="","",IF(ISNUMBER(H3763),G3763,""))</x:f>
        <x:v>11435400</x:v>
      </x:c>
      <x:c r="J3763" s="22" t="n">
        <x:f>IF(I3763="","",I3763*H3763)</x:f>
        <x:v>0</x:v>
      </x:c>
      <x:c r="K3763" t="str">
        <x:f>IF(G3763="","MISSING OEWS",IF(ISNUMBER(H3763),"MATCHED","MISSING WHARTON"))</x:f>
        <x:v>MATCHED</x:v>
      </x:c>
    </x:row>
    <x:row r="3764">
      <x:c r="A3764" t="str">
        <x:v>53</x:v>
      </x:c>
      <x:c r="B3764" t="str">
        <x:v>Real Estate and Rental and Leasing</x:v>
      </x:c>
      <x:c r="C3764" t="str">
        <x:v>47-3012</x:v>
      </x:c>
      <x:c r="D3764" t="str">
        <x:v>Helpers--Carpenters</x:v>
      </x:c>
      <x:c r="E3764" s="22" t="n">
        <x:v>280</x:v>
      </x:c>
      <x:c r="F3764" s="22" t="n">
        <x:v>43470</x:v>
      </x:c>
      <x:c r="G3764" s="22" t="n">
        <x:f>IF(OR(E3764="",F3764=""),"",E3764*F3764)</x:f>
        <x:v>12171600</x:v>
      </x:c>
      <x:c r="H3764" s="36" t="n">
        <x:v>0</x:v>
      </x:c>
      <x:c r="I3764" s="22" t="n">
        <x:f>IF(G3764="","",IF(ISNUMBER(H3764),G3764,""))</x:f>
        <x:v>12171600</x:v>
      </x:c>
      <x:c r="J3764" s="22" t="n">
        <x:f>IF(I3764="","",I3764*H3764)</x:f>
        <x:v>0</x:v>
      </x:c>
      <x:c r="K3764" t="str">
        <x:f>IF(G3764="","MISSING OEWS",IF(ISNUMBER(H3764),"MATCHED","MISSING WHARTON"))</x:f>
        <x:v>MATCHED</x:v>
      </x:c>
    </x:row>
    <x:row r="3765">
      <x:c r="A3765" t="str">
        <x:v>53</x:v>
      </x:c>
      <x:c r="B3765" t="str">
        <x:v>Real Estate and Rental and Leasing</x:v>
      </x:c>
      <x:c r="C3765" t="str">
        <x:v>47-3014</x:v>
      </x:c>
      <x:c r="D3765" t="str">
        <x:v>Helpers--Painters, Paperhangers, Plasterers, and Stucco Masons</x:v>
      </x:c>
      <x:c r="E3765" s="22"/>
      <x:c r="F3765" s="22" t="n">
        <x:v>34520</x:v>
      </x:c>
      <x:c r="G3765" s="22" t="str">
        <x:f>IF(OR(E3765="",F3765=""),"",E3765*F3765)</x:f>
      </x:c>
      <x:c r="H3765" s="36" t="n">
        <x:v>0</x:v>
      </x:c>
      <x:c r="I3765" s="22" t="str">
        <x:f>IF(G3765="","",IF(ISNUMBER(H3765),G3765,""))</x:f>
      </x:c>
      <x:c r="J3765" s="22" t="str">
        <x:f>IF(I3765="","",I3765*H3765)</x:f>
      </x:c>
      <x:c r="K3765" t="str">
        <x:f>IF(G3765="","MISSING OEWS",IF(ISNUMBER(H3765),"MATCHED","MISSING WHARTON"))</x:f>
        <x:v>MISSING OEWS</x:v>
      </x:c>
    </x:row>
    <x:row r="3766">
      <x:c r="A3766" t="str">
        <x:v>53</x:v>
      </x:c>
      <x:c r="B3766" t="str">
        <x:v>Real Estate and Rental and Leasing</x:v>
      </x:c>
      <x:c r="C3766" t="str">
        <x:v>47-3019</x:v>
      </x:c>
      <x:c r="D3766" t="str">
        <x:v>Helpers, Construction Trades, All Other</x:v>
      </x:c>
      <x:c r="E3766" s="22"/>
      <x:c r="F3766" s="22" t="n">
        <x:v>35250</x:v>
      </x:c>
      <x:c r="G3766" s="22" t="str">
        <x:f>IF(OR(E3766="",F3766=""),"",E3766*F3766)</x:f>
      </x:c>
      <x:c r="H3766" s="36"/>
      <x:c r="I3766" s="22" t="str">
        <x:f>IF(G3766="","",IF(ISNUMBER(H3766),G3766,""))</x:f>
      </x:c>
      <x:c r="J3766" s="22" t="str">
        <x:f>IF(I3766="","",I3766*H3766)</x:f>
      </x:c>
      <x:c r="K3766" t="str">
        <x:f>IF(G3766="","MISSING OEWS",IF(ISNUMBER(H3766),"MATCHED","MISSING WHARTON"))</x:f>
        <x:v>MISSING OEWS</x:v>
      </x:c>
    </x:row>
    <x:row r="3767">
      <x:c r="A3767" t="str">
        <x:v>53</x:v>
      </x:c>
      <x:c r="B3767" t="str">
        <x:v>Real Estate and Rental and Leasing</x:v>
      </x:c>
      <x:c r="C3767" t="str">
        <x:v>47-4011</x:v>
      </x:c>
      <x:c r="D3767" t="str">
        <x:v>Construction and Building Inspectors</x:v>
      </x:c>
      <x:c r="E3767" s="22" t="n">
        <x:v>2330</x:v>
      </x:c>
      <x:c r="F3767" s="22" t="n">
        <x:v>53250</x:v>
      </x:c>
      <x:c r="G3767" s="22" t="n">
        <x:f>IF(OR(E3767="",F3767=""),"",E3767*F3767)</x:f>
        <x:v>124072500</x:v>
      </x:c>
      <x:c r="H3767" s="36" t="n">
        <x:v>0.3737</x:v>
      </x:c>
      <x:c r="I3767" s="22" t="n">
        <x:f>IF(G3767="","",IF(ISNUMBER(H3767),G3767,""))</x:f>
        <x:v>124072500</x:v>
      </x:c>
      <x:c r="J3767" s="22" t="n">
        <x:f>IF(I3767="","",I3767*H3767)</x:f>
        <x:v>46365893.25</x:v>
      </x:c>
      <x:c r="K3767" t="str">
        <x:f>IF(G3767="","MISSING OEWS",IF(ISNUMBER(H3767),"MATCHED","MISSING WHARTON"))</x:f>
        <x:v>MATCHED</x:v>
      </x:c>
    </x:row>
    <x:row r="3768">
      <x:c r="A3768" t="str">
        <x:v>53</x:v>
      </x:c>
      <x:c r="B3768" t="str">
        <x:v>Real Estate and Rental and Leasing</x:v>
      </x:c>
      <x:c r="C3768" t="str">
        <x:v>47-4031</x:v>
      </x:c>
      <x:c r="D3768" t="str">
        <x:v>Fence Erectors</x:v>
      </x:c>
      <x:c r="E3768" s="22" t="n">
        <x:v>410</x:v>
      </x:c>
      <x:c r="F3768" s="22" t="n">
        <x:v>52330</x:v>
      </x:c>
      <x:c r="G3768" s="22" t="n">
        <x:f>IF(OR(E3768="",F3768=""),"",E3768*F3768)</x:f>
        <x:v>21455300</x:v>
      </x:c>
      <x:c r="H3768" s="36" t="n">
        <x:v>0</x:v>
      </x:c>
      <x:c r="I3768" s="22" t="n">
        <x:f>IF(G3768="","",IF(ISNUMBER(H3768),G3768,""))</x:f>
        <x:v>21455300</x:v>
      </x:c>
      <x:c r="J3768" s="22" t="n">
        <x:f>IF(I3768="","",I3768*H3768)</x:f>
        <x:v>0</x:v>
      </x:c>
      <x:c r="K3768" t="str">
        <x:f>IF(G3768="","MISSING OEWS",IF(ISNUMBER(H3768),"MATCHED","MISSING WHARTON"))</x:f>
        <x:v>MATCHED</x:v>
      </x:c>
    </x:row>
    <x:row r="3769">
      <x:c r="A3769" t="str">
        <x:v>53</x:v>
      </x:c>
      <x:c r="B3769" t="str">
        <x:v>Real Estate and Rental and Leasing</x:v>
      </x:c>
      <x:c r="C3769" t="str">
        <x:v>47-4051</x:v>
      </x:c>
      <x:c r="D3769" t="str">
        <x:v>Highway Maintenance Workers</x:v>
      </x:c>
      <x:c r="E3769" s="22" t="n">
        <x:v>280</x:v>
      </x:c>
      <x:c r="F3769" s="22" t="n">
        <x:v>43200</x:v>
      </x:c>
      <x:c r="G3769" s="22" t="n">
        <x:f>IF(OR(E3769="",F3769=""),"",E3769*F3769)</x:f>
        <x:v>12096000</x:v>
      </x:c>
      <x:c r="H3769" s="36" t="n">
        <x:v>0</x:v>
      </x:c>
      <x:c r="I3769" s="22" t="n">
        <x:f>IF(G3769="","",IF(ISNUMBER(H3769),G3769,""))</x:f>
        <x:v>12096000</x:v>
      </x:c>
      <x:c r="J3769" s="22" t="n">
        <x:f>IF(I3769="","",I3769*H3769)</x:f>
        <x:v>0</x:v>
      </x:c>
      <x:c r="K3769" t="str">
        <x:f>IF(G3769="","MISSING OEWS",IF(ISNUMBER(H3769),"MATCHED","MISSING WHARTON"))</x:f>
        <x:v>MATCHED</x:v>
      </x:c>
    </x:row>
    <x:row r="3770">
      <x:c r="A3770" t="str">
        <x:v>53</x:v>
      </x:c>
      <x:c r="B3770" t="str">
        <x:v>Real Estate and Rental and Leasing</x:v>
      </x:c>
      <x:c r="C3770" t="str">
        <x:v>47-4090</x:v>
      </x:c>
      <x:c r="D3770" t="str">
        <x:v>Miscellaneous Construction and Related Workers</x:v>
      </x:c>
      <x:c r="E3770" s="22" t="n">
        <x:v>200</x:v>
      </x:c>
      <x:c r="F3770" s="22" t="n">
        <x:v>51810</x:v>
      </x:c>
      <x:c r="G3770" s="22" t="n">
        <x:f>IF(OR(E3770="",F3770=""),"",E3770*F3770)</x:f>
        <x:v>10362000</x:v>
      </x:c>
      <x:c r="H3770" s="36" t="n">
        <x:v>0.0825</x:v>
      </x:c>
      <x:c r="I3770" s="22" t="n">
        <x:f>IF(G3770="","",IF(ISNUMBER(H3770),G3770,""))</x:f>
        <x:v>10362000</x:v>
      </x:c>
      <x:c r="J3770" s="22" t="n">
        <x:f>IF(I3770="","",I3770*H3770)</x:f>
        <x:v>854865</x:v>
      </x:c>
      <x:c r="K3770" t="str">
        <x:f>IF(G3770="","MISSING OEWS",IF(ISNUMBER(H3770),"MATCHED","MISSING WHARTON"))</x:f>
        <x:v>MATCHED</x:v>
      </x:c>
    </x:row>
    <x:row r="3771">
      <x:c r="A3771" t="str">
        <x:v>53</x:v>
      </x:c>
      <x:c r="B3771" t="str">
        <x:v>Real Estate and Rental and Leasing</x:v>
      </x:c>
      <x:c r="C3771" t="str">
        <x:v>47-5013</x:v>
      </x:c>
      <x:c r="D3771" t="str">
        <x:v>Service Unit Operators, Oil and Gas</x:v>
      </x:c>
      <x:c r="E3771" s="22" t="n">
        <x:v>760</x:v>
      </x:c>
      <x:c r="F3771" s="22" t="n">
        <x:v>64010</x:v>
      </x:c>
      <x:c r="G3771" s="22" t="n">
        <x:f>IF(OR(E3771="",F3771=""),"",E3771*F3771)</x:f>
        <x:v>48647600</x:v>
      </x:c>
      <x:c r="H3771" s="36" t="n">
        <x:v>0.05</x:v>
      </x:c>
      <x:c r="I3771" s="22" t="n">
        <x:f>IF(G3771="","",IF(ISNUMBER(H3771),G3771,""))</x:f>
        <x:v>48647600</x:v>
      </x:c>
      <x:c r="J3771" s="22" t="n">
        <x:f>IF(I3771="","",I3771*H3771)</x:f>
        <x:v>2432380</x:v>
      </x:c>
      <x:c r="K3771" t="str">
        <x:f>IF(G3771="","MISSING OEWS",IF(ISNUMBER(H3771),"MATCHED","MISSING WHARTON"))</x:f>
        <x:v>MATCHED</x:v>
      </x:c>
    </x:row>
    <x:row r="3772">
      <x:c r="A3772" t="str">
        <x:v>53</x:v>
      </x:c>
      <x:c r="B3772" t="str">
        <x:v>Real Estate and Rental and Leasing</x:v>
      </x:c>
      <x:c r="C3772" t="str">
        <x:v>47-5071</x:v>
      </x:c>
      <x:c r="D3772" t="str">
        <x:v>Roustabouts, Oil and Gas</x:v>
      </x:c>
      <x:c r="E3772" s="22" t="n">
        <x:v>620</x:v>
      </x:c>
      <x:c r="F3772" s="22" t="n">
        <x:v>46580</x:v>
      </x:c>
      <x:c r="G3772" s="22" t="n">
        <x:f>IF(OR(E3772="",F3772=""),"",E3772*F3772)</x:f>
        <x:v>28879600</x:v>
      </x:c>
      <x:c r="H3772" s="36" t="n">
        <x:v>0</x:v>
      </x:c>
      <x:c r="I3772" s="22" t="n">
        <x:f>IF(G3772="","",IF(ISNUMBER(H3772),G3772,""))</x:f>
        <x:v>28879600</x:v>
      </x:c>
      <x:c r="J3772" s="22" t="n">
        <x:f>IF(I3772="","",I3772*H3772)</x:f>
        <x:v>0</x:v>
      </x:c>
      <x:c r="K3772" t="str">
        <x:f>IF(G3772="","MISSING OEWS",IF(ISNUMBER(H3772),"MATCHED","MISSING WHARTON"))</x:f>
        <x:v>MATCHED</x:v>
      </x:c>
    </x:row>
    <x:row r="3773">
      <x:c r="A3773" t="str">
        <x:v>53</x:v>
      </x:c>
      <x:c r="B3773" t="str">
        <x:v>Real Estate and Rental and Leasing</x:v>
      </x:c>
      <x:c r="C3773" t="str">
        <x:v>47-5099</x:v>
      </x:c>
      <x:c r="D3773" t="str">
        <x:v>Extraction Workers, All Other</x:v>
      </x:c>
      <x:c r="E3773" s="22"/>
      <x:c r="F3773" s="22" t="n">
        <x:v>63300</x:v>
      </x:c>
      <x:c r="G3773" s="22" t="str">
        <x:f>IF(OR(E3773="",F3773=""),"",E3773*F3773)</x:f>
      </x:c>
      <x:c r="H3773" s="36"/>
      <x:c r="I3773" s="22" t="str">
        <x:f>IF(G3773="","",IF(ISNUMBER(H3773),G3773,""))</x:f>
      </x:c>
      <x:c r="J3773" s="22" t="str">
        <x:f>IF(I3773="","",I3773*H3773)</x:f>
      </x:c>
      <x:c r="K3773" t="str">
        <x:f>IF(G3773="","MISSING OEWS",IF(ISNUMBER(H3773),"MATCHED","MISSING WHARTON"))</x:f>
        <x:v>MISSING OEWS</x:v>
      </x:c>
    </x:row>
    <x:row r="3774">
      <x:c r="A3774" t="str">
        <x:v>53</x:v>
      </x:c>
      <x:c r="B3774" t="str">
        <x:v>Real Estate and Rental and Leasing</x:v>
      </x:c>
      <x:c r="C3774" t="str">
        <x:v>49-1011</x:v>
      </x:c>
      <x:c r="D3774" t="str">
        <x:v>First-Line Supervisors of Mechanics, Installers, and Repairers</x:v>
      </x:c>
      <x:c r="E3774" s="22" t="n">
        <x:v>58520</x:v>
      </x:c>
      <x:c r="F3774" s="22" t="n">
        <x:v>73170</x:v>
      </x:c>
      <x:c r="G3774" s="22" t="n">
        <x:f>IF(OR(E3774="",F3774=""),"",E3774*F3774)</x:f>
        <x:v>4281908400</x:v>
      </x:c>
      <x:c r="H3774" s="36" t="n">
        <x:v>0.35229999999999995</x:v>
      </x:c>
      <x:c r="I3774" s="22" t="n">
        <x:f>IF(G3774="","",IF(ISNUMBER(H3774),G3774,""))</x:f>
        <x:v>4281908400</x:v>
      </x:c>
      <x:c r="J3774" s="22" t="n">
        <x:f>IF(I3774="","",I3774*H3774)</x:f>
        <x:v>1508516329.3199997</x:v>
      </x:c>
      <x:c r="K3774" t="str">
        <x:f>IF(G3774="","MISSING OEWS",IF(ISNUMBER(H3774),"MATCHED","MISSING WHARTON"))</x:f>
        <x:v>MATCHED</x:v>
      </x:c>
    </x:row>
    <x:row r="3775">
      <x:c r="A3775" t="str">
        <x:v>53</x:v>
      </x:c>
      <x:c r="B3775" t="str">
        <x:v>Real Estate and Rental and Leasing</x:v>
      </x:c>
      <x:c r="C3775" t="str">
        <x:v>49-2011</x:v>
      </x:c>
      <x:c r="D3775" t="str">
        <x:v>Computer, Automated Teller, and Office Machine Repairers</x:v>
      </x:c>
      <x:c r="E3775" s="22" t="n">
        <x:v>1010</x:v>
      </x:c>
      <x:c r="F3775" s="22" t="n">
        <x:v>55890</x:v>
      </x:c>
      <x:c r="G3775" s="22" t="n">
        <x:f>IF(OR(E3775="",F3775=""),"",E3775*F3775)</x:f>
        <x:v>56448900</x:v>
      </x:c>
      <x:c r="H3775" s="36" t="n">
        <x:v>0.284</x:v>
      </x:c>
      <x:c r="I3775" s="22" t="n">
        <x:f>IF(G3775="","",IF(ISNUMBER(H3775),G3775,""))</x:f>
        <x:v>56448900</x:v>
      </x:c>
      <x:c r="J3775" s="22" t="n">
        <x:f>IF(I3775="","",I3775*H3775)</x:f>
        <x:v>16031487.599999998</x:v>
      </x:c>
      <x:c r="K3775" t="str">
        <x:f>IF(G3775="","MISSING OEWS",IF(ISNUMBER(H3775),"MATCHED","MISSING WHARTON"))</x:f>
        <x:v>MATCHED</x:v>
      </x:c>
    </x:row>
    <x:row r="3776">
      <x:c r="A3776" t="str">
        <x:v>53</x:v>
      </x:c>
      <x:c r="B3776" t="str">
        <x:v>Real Estate and Rental and Leasing</x:v>
      </x:c>
      <x:c r="C3776" t="str">
        <x:v>49-2022</x:v>
      </x:c>
      <x:c r="D3776" t="str">
        <x:v>Telecommunications Equipment Installers and Repairers, Except Line Installers</x:v>
      </x:c>
      <x:c r="E3776" s="22" t="n">
        <x:v>150</x:v>
      </x:c>
      <x:c r="F3776" s="22" t="n">
        <x:v>66050</x:v>
      </x:c>
      <x:c r="G3776" s="22" t="n">
        <x:f>IF(OR(E3776="",F3776=""),"",E3776*F3776)</x:f>
        <x:v>9907500</x:v>
      </x:c>
      <x:c r="H3776" s="36" t="n">
        <x:v>0.195</x:v>
      </x:c>
      <x:c r="I3776" s="22" t="n">
        <x:f>IF(G3776="","",IF(ISNUMBER(H3776),G3776,""))</x:f>
        <x:v>9907500</x:v>
      </x:c>
      <x:c r="J3776" s="22" t="n">
        <x:f>IF(I3776="","",I3776*H3776)</x:f>
        <x:v>1931962.5</x:v>
      </x:c>
      <x:c r="K3776" t="str">
        <x:f>IF(G3776="","MISSING OEWS",IF(ISNUMBER(H3776),"MATCHED","MISSING WHARTON"))</x:f>
        <x:v>MATCHED</x:v>
      </x:c>
    </x:row>
    <x:row r="3777">
      <x:c r="A3777" t="str">
        <x:v>53</x:v>
      </x:c>
      <x:c r="B3777" t="str">
        <x:v>Real Estate and Rental and Leasing</x:v>
      </x:c>
      <x:c r="C3777" t="str">
        <x:v>49-2092</x:v>
      </x:c>
      <x:c r="D3777" t="str">
        <x:v>Electric Motor, Power Tool, and Related Repairers</x:v>
      </x:c>
      <x:c r="E3777" s="22" t="n">
        <x:v>240</x:v>
      </x:c>
      <x:c r="F3777" s="22" t="n">
        <x:v>60290</x:v>
      </x:c>
      <x:c r="G3777" s="22" t="n">
        <x:f>IF(OR(E3777="",F3777=""),"",E3777*F3777)</x:f>
        <x:v>14469600</x:v>
      </x:c>
      <x:c r="H3777" s="36" t="n">
        <x:v>0.0667</x:v>
      </x:c>
      <x:c r="I3777" s="22" t="n">
        <x:f>IF(G3777="","",IF(ISNUMBER(H3777),G3777,""))</x:f>
        <x:v>14469600</x:v>
      </x:c>
      <x:c r="J3777" s="22" t="n">
        <x:f>IF(I3777="","",I3777*H3777)</x:f>
        <x:v>965122.32</x:v>
      </x:c>
      <x:c r="K3777" t="str">
        <x:f>IF(G3777="","MISSING OEWS",IF(ISNUMBER(H3777),"MATCHED","MISSING WHARTON"))</x:f>
        <x:v>MATCHED</x:v>
      </x:c>
    </x:row>
    <x:row r="3778">
      <x:c r="A3778" t="str">
        <x:v>53</x:v>
      </x:c>
      <x:c r="B3778" t="str">
        <x:v>Real Estate and Rental and Leasing</x:v>
      </x:c>
      <x:c r="C3778" t="str">
        <x:v>49-2094</x:v>
      </x:c>
      <x:c r="D3778" t="str">
        <x:v>Electrical and Electronics Repairers, Commercial and Industrial Equipment</x:v>
      </x:c>
      <x:c r="E3778" s="22" t="n">
        <x:v>690</x:v>
      </x:c>
      <x:c r="F3778" s="22" t="n">
        <x:v>64330</x:v>
      </x:c>
      <x:c r="G3778" s="22" t="n">
        <x:f>IF(OR(E3778="",F3778=""),"",E3778*F3778)</x:f>
        <x:v>44387700</x:v>
      </x:c>
      <x:c r="H3778" s="36" t="n">
        <x:v>0.19</x:v>
      </x:c>
      <x:c r="I3778" s="22" t="n">
        <x:f>IF(G3778="","",IF(ISNUMBER(H3778),G3778,""))</x:f>
        <x:v>44387700</x:v>
      </x:c>
      <x:c r="J3778" s="22" t="n">
        <x:f>IF(I3778="","",I3778*H3778)</x:f>
        <x:v>8433663</x:v>
      </x:c>
      <x:c r="K3778" t="str">
        <x:f>IF(G3778="","MISSING OEWS",IF(ISNUMBER(H3778),"MATCHED","MISSING WHARTON"))</x:f>
        <x:v>MATCHED</x:v>
      </x:c>
    </x:row>
    <x:row r="3779">
      <x:c r="A3779" t="str">
        <x:v>53</x:v>
      </x:c>
      <x:c r="B3779" t="str">
        <x:v>Real Estate and Rental and Leasing</x:v>
      </x:c>
      <x:c r="C3779" t="str">
        <x:v>49-2097</x:v>
      </x:c>
      <x:c r="D3779" t="str">
        <x:v>Audiovisual Equipment Installers and Repairers</x:v>
      </x:c>
      <x:c r="E3779" s="22" t="n">
        <x:v>1540</x:v>
      </x:c>
      <x:c r="F3779" s="22" t="n">
        <x:v>54790</x:v>
      </x:c>
      <x:c r="G3779" s="22" t="n">
        <x:f>IF(OR(E3779="",F3779=""),"",E3779*F3779)</x:f>
        <x:v>84376600</x:v>
      </x:c>
      <x:c r="H3779" s="36" t="n">
        <x:v>0.2591</x:v>
      </x:c>
      <x:c r="I3779" s="22" t="n">
        <x:f>IF(G3779="","",IF(ISNUMBER(H3779),G3779,""))</x:f>
        <x:v>84376600</x:v>
      </x:c>
      <x:c r="J3779" s="22" t="n">
        <x:f>IF(I3779="","",I3779*H3779)</x:f>
        <x:v>21861977.06</x:v>
      </x:c>
      <x:c r="K3779" t="str">
        <x:f>IF(G3779="","MISSING OEWS",IF(ISNUMBER(H3779),"MATCHED","MISSING WHARTON"))</x:f>
        <x:v>MATCHED</x:v>
      </x:c>
    </x:row>
    <x:row r="3780">
      <x:c r="A3780" t="str">
        <x:v>53</x:v>
      </x:c>
      <x:c r="B3780" t="str">
        <x:v>Real Estate and Rental and Leasing</x:v>
      </x:c>
      <x:c r="C3780" t="str">
        <x:v>49-2098</x:v>
      </x:c>
      <x:c r="D3780" t="str">
        <x:v>Security and Fire Alarm Systems Installers</x:v>
      </x:c>
      <x:c r="E3780" s="22" t="n">
        <x:v>80</x:v>
      </x:c>
      <x:c r="F3780" s="22" t="n">
        <x:v>59950</x:v>
      </x:c>
      <x:c r="G3780" s="22" t="n">
        <x:f>IF(OR(E3780="",F3780=""),"",E3780*F3780)</x:f>
        <x:v>4796000</x:v>
      </x:c>
      <x:c r="H3780" s="36" t="n">
        <x:v>0.22190000000000001</x:v>
      </x:c>
      <x:c r="I3780" s="22" t="n">
        <x:f>IF(G3780="","",IF(ISNUMBER(H3780),G3780,""))</x:f>
        <x:v>4796000</x:v>
      </x:c>
      <x:c r="J3780" s="22" t="n">
        <x:f>IF(I3780="","",I3780*H3780)</x:f>
        <x:v>1064232.4000000001</x:v>
      </x:c>
      <x:c r="K3780" t="str">
        <x:f>IF(G3780="","MISSING OEWS",IF(ISNUMBER(H3780),"MATCHED","MISSING WHARTON"))</x:f>
        <x:v>MATCHED</x:v>
      </x:c>
    </x:row>
    <x:row r="3781">
      <x:c r="A3781" t="str">
        <x:v>53</x:v>
      </x:c>
      <x:c r="B3781" t="str">
        <x:v>Real Estate and Rental and Leasing</x:v>
      </x:c>
      <x:c r="C3781" t="str">
        <x:v>49-3011</x:v>
      </x:c>
      <x:c r="D3781" t="str">
        <x:v>Aircraft Mechanics and Service Technicians</x:v>
      </x:c>
      <x:c r="E3781" s="22" t="n">
        <x:v>300</x:v>
      </x:c>
      <x:c r="F3781" s="22" t="n">
        <x:v>68260</x:v>
      </x:c>
      <x:c r="G3781" s="22" t="n">
        <x:f>IF(OR(E3781="",F3781=""),"",E3781*F3781)</x:f>
        <x:v>20478000</x:v>
      </x:c>
      <x:c r="H3781" s="36" t="n">
        <x:v>0.0434</x:v>
      </x:c>
      <x:c r="I3781" s="22" t="n">
        <x:f>IF(G3781="","",IF(ISNUMBER(H3781),G3781,""))</x:f>
        <x:v>20478000</x:v>
      </x:c>
      <x:c r="J3781" s="22" t="n">
        <x:f>IF(I3781="","",I3781*H3781)</x:f>
        <x:v>888745.2000000001</x:v>
      </x:c>
      <x:c r="K3781" t="str">
        <x:f>IF(G3781="","MISSING OEWS",IF(ISNUMBER(H3781),"MATCHED","MISSING WHARTON"))</x:f>
        <x:v>MATCHED</x:v>
      </x:c>
    </x:row>
    <x:row r="3782">
      <x:c r="A3782" t="str">
        <x:v>53</x:v>
      </x:c>
      <x:c r="B3782" t="str">
        <x:v>Real Estate and Rental and Leasing</x:v>
      </x:c>
      <x:c r="C3782" t="str">
        <x:v>49-3021</x:v>
      </x:c>
      <x:c r="D3782" t="str">
        <x:v>Automotive Body and Related Repairers</x:v>
      </x:c>
      <x:c r="E3782" s="22" t="n">
        <x:v>900</x:v>
      </x:c>
      <x:c r="F3782" s="22" t="n">
        <x:v>50560</x:v>
      </x:c>
      <x:c r="G3782" s="22" t="n">
        <x:f>IF(OR(E3782="",F3782=""),"",E3782*F3782)</x:f>
        <x:v>45504000</x:v>
      </x:c>
      <x:c r="H3782" s="36" t="n">
        <x:v>0.027999999999999997</x:v>
      </x:c>
      <x:c r="I3782" s="22" t="n">
        <x:f>IF(G3782="","",IF(ISNUMBER(H3782),G3782,""))</x:f>
        <x:v>45504000</x:v>
      </x:c>
      <x:c r="J3782" s="22" t="n">
        <x:f>IF(I3782="","",I3782*H3782)</x:f>
        <x:v>1274111.9999999998</x:v>
      </x:c>
      <x:c r="K3782" t="str">
        <x:f>IF(G3782="","MISSING OEWS",IF(ISNUMBER(H3782),"MATCHED","MISSING WHARTON"))</x:f>
        <x:v>MATCHED</x:v>
      </x:c>
    </x:row>
    <x:row r="3783">
      <x:c r="A3783" t="str">
        <x:v>53</x:v>
      </x:c>
      <x:c r="B3783" t="str">
        <x:v>Real Estate and Rental and Leasing</x:v>
      </x:c>
      <x:c r="C3783" t="str">
        <x:v>49-3023</x:v>
      </x:c>
      <x:c r="D3783" t="str">
        <x:v>Automotive Service Technicians and Mechanics</x:v>
      </x:c>
      <x:c r="E3783" s="22" t="n">
        <x:v>6810</x:v>
      </x:c>
      <x:c r="F3783" s="22" t="n">
        <x:v>56150</x:v>
      </x:c>
      <x:c r="G3783" s="22" t="n">
        <x:f>IF(OR(E3783="",F3783=""),"",E3783*F3783)</x:f>
        <x:v>382381500</x:v>
      </x:c>
      <x:c r="H3783" s="36" t="n">
        <x:v>0.0233</x:v>
      </x:c>
      <x:c r="I3783" s="22" t="n">
        <x:f>IF(G3783="","",IF(ISNUMBER(H3783),G3783,""))</x:f>
        <x:v>382381500</x:v>
      </x:c>
      <x:c r="J3783" s="22" t="n">
        <x:f>IF(I3783="","",I3783*H3783)</x:f>
        <x:v>8909488.950000001</x:v>
      </x:c>
      <x:c r="K3783" t="str">
        <x:f>IF(G3783="","MISSING OEWS",IF(ISNUMBER(H3783),"MATCHED","MISSING WHARTON"))</x:f>
        <x:v>MATCHED</x:v>
      </x:c>
    </x:row>
    <x:row r="3784">
      <x:c r="A3784" t="str">
        <x:v>53</x:v>
      </x:c>
      <x:c r="B3784" t="str">
        <x:v>Real Estate and Rental and Leasing</x:v>
      </x:c>
      <x:c r="C3784" t="str">
        <x:v>49-3031</x:v>
      </x:c>
      <x:c r="D3784" t="str">
        <x:v>Bus and Truck Mechanics and Diesel Engine Specialists</x:v>
      </x:c>
      <x:c r="E3784" s="22" t="n">
        <x:v>19030</x:v>
      </x:c>
      <x:c r="F3784" s="22" t="n">
        <x:v>61270</x:v>
      </x:c>
      <x:c r="G3784" s="22" t="n">
        <x:f>IF(OR(E3784="",F3784=""),"",E3784*F3784)</x:f>
        <x:v>1165968100</x:v>
      </x:c>
      <x:c r="H3784" s="36" t="n">
        <x:v>0</x:v>
      </x:c>
      <x:c r="I3784" s="22" t="n">
        <x:f>IF(G3784="","",IF(ISNUMBER(H3784),G3784,""))</x:f>
        <x:v>1165968100</x:v>
      </x:c>
      <x:c r="J3784" s="22" t="n">
        <x:f>IF(I3784="","",I3784*H3784)</x:f>
        <x:v>0</x:v>
      </x:c>
      <x:c r="K3784" t="str">
        <x:f>IF(G3784="","MISSING OEWS",IF(ISNUMBER(H3784),"MATCHED","MISSING WHARTON"))</x:f>
        <x:v>MATCHED</x:v>
      </x:c>
    </x:row>
    <x:row r="3785">
      <x:c r="A3785" t="str">
        <x:v>53</x:v>
      </x:c>
      <x:c r="B3785" t="str">
        <x:v>Real Estate and Rental and Leasing</x:v>
      </x:c>
      <x:c r="C3785" t="str">
        <x:v>49-3042</x:v>
      </x:c>
      <x:c r="D3785" t="str">
        <x:v>Mobile Heavy Equipment Mechanics, Except Engines</x:v>
      </x:c>
      <x:c r="E3785" s="22" t="n">
        <x:v>20750</x:v>
      </x:c>
      <x:c r="F3785" s="22" t="n">
        <x:v>63870</x:v>
      </x:c>
      <x:c r="G3785" s="22" t="n">
        <x:f>IF(OR(E3785="",F3785=""),"",E3785*F3785)</x:f>
        <x:v>1325302500</x:v>
      </x:c>
      <x:c r="H3785" s="36" t="n">
        <x:v>0.1425</x:v>
      </x:c>
      <x:c r="I3785" s="22" t="n">
        <x:f>IF(G3785="","",IF(ISNUMBER(H3785),G3785,""))</x:f>
        <x:v>1325302500</x:v>
      </x:c>
      <x:c r="J3785" s="22" t="n">
        <x:f>IF(I3785="","",I3785*H3785)</x:f>
        <x:v>188855606.24999997</x:v>
      </x:c>
      <x:c r="K3785" t="str">
        <x:f>IF(G3785="","MISSING OEWS",IF(ISNUMBER(H3785),"MATCHED","MISSING WHARTON"))</x:f>
        <x:v>MATCHED</x:v>
      </x:c>
    </x:row>
    <x:row r="3786">
      <x:c r="A3786" t="str">
        <x:v>53</x:v>
      </x:c>
      <x:c r="B3786" t="str">
        <x:v>Real Estate and Rental and Leasing</x:v>
      </x:c>
      <x:c r="C3786" t="str">
        <x:v>49-3051</x:v>
      </x:c>
      <x:c r="D3786" t="str">
        <x:v>Motorboat Mechanics and Service Technicians</x:v>
      </x:c>
      <x:c r="E3786" s="22" t="n">
        <x:v>280</x:v>
      </x:c>
      <x:c r="F3786" s="22" t="n">
        <x:v>59660</x:v>
      </x:c>
      <x:c r="G3786" s="22" t="n">
        <x:f>IF(OR(E3786="",F3786=""),"",E3786*F3786)</x:f>
        <x:v>16704800</x:v>
      </x:c>
      <x:c r="H3786" s="36" t="n">
        <x:v>0.0731</x:v>
      </x:c>
      <x:c r="I3786" s="22" t="n">
        <x:f>IF(G3786="","",IF(ISNUMBER(H3786),G3786,""))</x:f>
        <x:v>16704800</x:v>
      </x:c>
      <x:c r="J3786" s="22" t="n">
        <x:f>IF(I3786="","",I3786*H3786)</x:f>
        <x:v>1221120.88</x:v>
      </x:c>
      <x:c r="K3786" t="str">
        <x:f>IF(G3786="","MISSING OEWS",IF(ISNUMBER(H3786),"MATCHED","MISSING WHARTON"))</x:f>
        <x:v>MATCHED</x:v>
      </x:c>
    </x:row>
    <x:row r="3787">
      <x:c r="A3787" t="str">
        <x:v>53</x:v>
      </x:c>
      <x:c r="B3787" t="str">
        <x:v>Real Estate and Rental and Leasing</x:v>
      </x:c>
      <x:c r="C3787" t="str">
        <x:v>49-3052</x:v>
      </x:c>
      <x:c r="D3787" t="str">
        <x:v>Motorcycle Mechanics</x:v>
      </x:c>
      <x:c r="E3787" s="22" t="n">
        <x:v>70</x:v>
      </x:c>
      <x:c r="F3787" s="22" t="n">
        <x:v>42220</x:v>
      </x:c>
      <x:c r="G3787" s="22" t="n">
        <x:f>IF(OR(E3787="",F3787=""),"",E3787*F3787)</x:f>
        <x:v>2955400</x:v>
      </x:c>
      <x:c r="H3787" s="36" t="n">
        <x:v>0</x:v>
      </x:c>
      <x:c r="I3787" s="22" t="n">
        <x:f>IF(G3787="","",IF(ISNUMBER(H3787),G3787,""))</x:f>
        <x:v>2955400</x:v>
      </x:c>
      <x:c r="J3787" s="22" t="n">
        <x:f>IF(I3787="","",I3787*H3787)</x:f>
        <x:v>0</x:v>
      </x:c>
      <x:c r="K3787" t="str">
        <x:f>IF(G3787="","MISSING OEWS",IF(ISNUMBER(H3787),"MATCHED","MISSING WHARTON"))</x:f>
        <x:v>MATCHED</x:v>
      </x:c>
    </x:row>
    <x:row r="3788">
      <x:c r="A3788" t="str">
        <x:v>53</x:v>
      </x:c>
      <x:c r="B3788" t="str">
        <x:v>Real Estate and Rental and Leasing</x:v>
      </x:c>
      <x:c r="C3788" t="str">
        <x:v>49-3053</x:v>
      </x:c>
      <x:c r="D3788" t="str">
        <x:v>Outdoor Power Equipment and Other Small Engine Mechanics</x:v>
      </x:c>
      <x:c r="E3788" s="22" t="n">
        <x:v>1480</x:v>
      </x:c>
      <x:c r="F3788" s="22" t="n">
        <x:v>52890</x:v>
      </x:c>
      <x:c r="G3788" s="22" t="n">
        <x:f>IF(OR(E3788="",F3788=""),"",E3788*F3788)</x:f>
        <x:v>78277200</x:v>
      </x:c>
      <x:c r="H3788" s="36" t="n">
        <x:v>0.11789999999999999</x:v>
      </x:c>
      <x:c r="I3788" s="22" t="n">
        <x:f>IF(G3788="","",IF(ISNUMBER(H3788),G3788,""))</x:f>
        <x:v>78277200</x:v>
      </x:c>
      <x:c r="J3788" s="22" t="n">
        <x:f>IF(I3788="","",I3788*H3788)</x:f>
        <x:v>9228881.879999999</x:v>
      </x:c>
      <x:c r="K3788" t="str">
        <x:f>IF(G3788="","MISSING OEWS",IF(ISNUMBER(H3788),"MATCHED","MISSING WHARTON"))</x:f>
        <x:v>MATCHED</x:v>
      </x:c>
    </x:row>
    <x:row r="3789">
      <x:c r="A3789" t="str">
        <x:v>53</x:v>
      </x:c>
      <x:c r="B3789" t="str">
        <x:v>Real Estate and Rental and Leasing</x:v>
      </x:c>
      <x:c r="C3789" t="str">
        <x:v>49-3091</x:v>
      </x:c>
      <x:c r="D3789" t="str">
        <x:v>Bicycle Repairers</x:v>
      </x:c>
      <x:c r="E3789" s="22" t="n">
        <x:v>910</x:v>
      </x:c>
      <x:c r="F3789" s="22" t="n">
        <x:v>51220</x:v>
      </x:c>
      <x:c r="G3789" s="22" t="n">
        <x:f>IF(OR(E3789="",F3789=""),"",E3789*F3789)</x:f>
        <x:v>46610200</x:v>
      </x:c>
      <x:c r="H3789" s="36" t="n">
        <x:v>0.0594</x:v>
      </x:c>
      <x:c r="I3789" s="22" t="n">
        <x:f>IF(G3789="","",IF(ISNUMBER(H3789),G3789,""))</x:f>
        <x:v>46610200</x:v>
      </x:c>
      <x:c r="J3789" s="22" t="n">
        <x:f>IF(I3789="","",I3789*H3789)</x:f>
        <x:v>2768645.88</x:v>
      </x:c>
      <x:c r="K3789" t="str">
        <x:f>IF(G3789="","MISSING OEWS",IF(ISNUMBER(H3789),"MATCHED","MISSING WHARTON"))</x:f>
        <x:v>MATCHED</x:v>
      </x:c>
    </x:row>
    <x:row r="3790">
      <x:c r="A3790" t="str">
        <x:v>53</x:v>
      </x:c>
      <x:c r="B3790" t="str">
        <x:v>Real Estate and Rental and Leasing</x:v>
      </x:c>
      <x:c r="C3790" t="str">
        <x:v>49-3092</x:v>
      </x:c>
      <x:c r="D3790" t="str">
        <x:v>Recreational Vehicle Service Technicians</x:v>
      </x:c>
      <x:c r="E3790" s="22" t="n">
        <x:v>1760</x:v>
      </x:c>
      <x:c r="F3790" s="22" t="n">
        <x:v>52160</x:v>
      </x:c>
      <x:c r="G3790" s="22" t="n">
        <x:f>IF(OR(E3790="",F3790=""),"",E3790*F3790)</x:f>
        <x:v>91801600</x:v>
      </x:c>
      <x:c r="H3790" s="36" t="n">
        <x:v>0</x:v>
      </x:c>
      <x:c r="I3790" s="22" t="n">
        <x:f>IF(G3790="","",IF(ISNUMBER(H3790),G3790,""))</x:f>
        <x:v>91801600</x:v>
      </x:c>
      <x:c r="J3790" s="22" t="n">
        <x:f>IF(I3790="","",I3790*H3790)</x:f>
        <x:v>0</x:v>
      </x:c>
      <x:c r="K3790" t="str">
        <x:f>IF(G3790="","MISSING OEWS",IF(ISNUMBER(H3790),"MATCHED","MISSING WHARTON"))</x:f>
        <x:v>MATCHED</x:v>
      </x:c>
    </x:row>
    <x:row r="3791">
      <x:c r="A3791" t="str">
        <x:v>53</x:v>
      </x:c>
      <x:c r="B3791" t="str">
        <x:v>Real Estate and Rental and Leasing</x:v>
      </x:c>
      <x:c r="C3791" t="str">
        <x:v>49-3093</x:v>
      </x:c>
      <x:c r="D3791" t="str">
        <x:v>Tire Repairers and Changers</x:v>
      </x:c>
      <x:c r="E3791" s="22" t="n">
        <x:v>700</x:v>
      </x:c>
      <x:c r="F3791" s="22" t="n">
        <x:v>43650</x:v>
      </x:c>
      <x:c r="G3791" s="22" t="n">
        <x:f>IF(OR(E3791="",F3791=""),"",E3791*F3791)</x:f>
        <x:v>30555000</x:v>
      </x:c>
      <x:c r="H3791" s="36" t="n">
        <x:v>0</x:v>
      </x:c>
      <x:c r="I3791" s="22" t="n">
        <x:f>IF(G3791="","",IF(ISNUMBER(H3791),G3791,""))</x:f>
        <x:v>30555000</x:v>
      </x:c>
      <x:c r="J3791" s="22" t="n">
        <x:f>IF(I3791="","",I3791*H3791)</x:f>
        <x:v>0</x:v>
      </x:c>
      <x:c r="K3791" t="str">
        <x:f>IF(G3791="","MISSING OEWS",IF(ISNUMBER(H3791),"MATCHED","MISSING WHARTON"))</x:f>
        <x:v>MATCHED</x:v>
      </x:c>
    </x:row>
    <x:row r="3792">
      <x:c r="A3792" t="str">
        <x:v>53</x:v>
      </x:c>
      <x:c r="B3792" t="str">
        <x:v>Real Estate and Rental and Leasing</x:v>
      </x:c>
      <x:c r="C3792" t="str">
        <x:v>49-9012</x:v>
      </x:c>
      <x:c r="D3792" t="str">
        <x:v>Control and Valve Installers and Repairers, Except Mechanical Door</x:v>
      </x:c>
      <x:c r="E3792" s="22"/>
      <x:c r="F3792" s="22" t="n">
        <x:v>52280</x:v>
      </x:c>
      <x:c r="G3792" s="22" t="str">
        <x:f>IF(OR(E3792="",F3792=""),"",E3792*F3792)</x:f>
      </x:c>
      <x:c r="H3792" s="36" t="n">
        <x:v>0.0731</x:v>
      </x:c>
      <x:c r="I3792" s="22" t="str">
        <x:f>IF(G3792="","",IF(ISNUMBER(H3792),G3792,""))</x:f>
      </x:c>
      <x:c r="J3792" s="22" t="str">
        <x:f>IF(I3792="","",I3792*H3792)</x:f>
      </x:c>
      <x:c r="K3792" t="str">
        <x:f>IF(G3792="","MISSING OEWS",IF(ISNUMBER(H3792),"MATCHED","MISSING WHARTON"))</x:f>
        <x:v>MISSING OEWS</x:v>
      </x:c>
    </x:row>
    <x:row r="3793">
      <x:c r="A3793" t="str">
        <x:v>53</x:v>
      </x:c>
      <x:c r="B3793" t="str">
        <x:v>Real Estate and Rental and Leasing</x:v>
      </x:c>
      <x:c r="C3793" t="str">
        <x:v>49-9021</x:v>
      </x:c>
      <x:c r="D3793" t="str">
        <x:v>Heating, Air Conditioning, and Refrigeration Mechanics and Installers</x:v>
      </x:c>
      <x:c r="E3793" s="22" t="n">
        <x:v>3640</x:v>
      </x:c>
      <x:c r="F3793" s="22" t="n">
        <x:v>70200</x:v>
      </x:c>
      <x:c r="G3793" s="22" t="n">
        <x:f>IF(OR(E3793="",F3793=""),"",E3793*F3793)</x:f>
        <x:v>255528000</x:v>
      </x:c>
      <x:c r="H3793" s="36" t="n">
        <x:v>0.0867</x:v>
      </x:c>
      <x:c r="I3793" s="22" t="n">
        <x:f>IF(G3793="","",IF(ISNUMBER(H3793),G3793,""))</x:f>
        <x:v>255528000</x:v>
      </x:c>
      <x:c r="J3793" s="22" t="n">
        <x:f>IF(I3793="","",I3793*H3793)</x:f>
        <x:v>22154277.6</x:v>
      </x:c>
      <x:c r="K3793" t="str">
        <x:f>IF(G3793="","MISSING OEWS",IF(ISNUMBER(H3793),"MATCHED","MISSING WHARTON"))</x:f>
        <x:v>MATCHED</x:v>
      </x:c>
    </x:row>
    <x:row r="3794">
      <x:c r="A3794" t="str">
        <x:v>53</x:v>
      </x:c>
      <x:c r="B3794" t="str">
        <x:v>Real Estate and Rental and Leasing</x:v>
      </x:c>
      <x:c r="C3794" t="str">
        <x:v>49-9031</x:v>
      </x:c>
      <x:c r="D3794" t="str">
        <x:v>Home Appliance Repairers</x:v>
      </x:c>
      <x:c r="E3794" s="22" t="n">
        <x:v>230</x:v>
      </x:c>
      <x:c r="F3794" s="22" t="n">
        <x:v>45170</x:v>
      </x:c>
      <x:c r="G3794" s="22" t="n">
        <x:f>IF(OR(E3794="",F3794=""),"",E3794*F3794)</x:f>
        <x:v>10389100</x:v>
      </x:c>
      <x:c r="H3794" s="36" t="n">
        <x:v>0.1226</x:v>
      </x:c>
      <x:c r="I3794" s="22" t="n">
        <x:f>IF(G3794="","",IF(ISNUMBER(H3794),G3794,""))</x:f>
        <x:v>10389100</x:v>
      </x:c>
      <x:c r="J3794" s="22" t="n">
        <x:f>IF(I3794="","",I3794*H3794)</x:f>
        <x:v>1273703.66</x:v>
      </x:c>
      <x:c r="K3794" t="str">
        <x:f>IF(G3794="","MISSING OEWS",IF(ISNUMBER(H3794),"MATCHED","MISSING WHARTON"))</x:f>
        <x:v>MATCHED</x:v>
      </x:c>
    </x:row>
    <x:row r="3795">
      <x:c r="A3795" t="str">
        <x:v>53</x:v>
      </x:c>
      <x:c r="B3795" t="str">
        <x:v>Real Estate and Rental and Leasing</x:v>
      </x:c>
      <x:c r="C3795" t="str">
        <x:v>49-9041</x:v>
      </x:c>
      <x:c r="D3795" t="str">
        <x:v>Industrial Machinery Mechanics</x:v>
      </x:c>
      <x:c r="E3795" s="22" t="n">
        <x:v>5810</x:v>
      </x:c>
      <x:c r="F3795" s="22" t="n">
        <x:v>61070</x:v>
      </x:c>
      <x:c r="G3795" s="22" t="n">
        <x:f>IF(OR(E3795="",F3795=""),"",E3795*F3795)</x:f>
        <x:v>354816700</x:v>
      </x:c>
      <x:c r="H3795" s="36" t="n">
        <x:v>0.25</x:v>
      </x:c>
      <x:c r="I3795" s="22" t="n">
        <x:f>IF(G3795="","",IF(ISNUMBER(H3795),G3795,""))</x:f>
        <x:v>354816700</x:v>
      </x:c>
      <x:c r="J3795" s="22" t="n">
        <x:f>IF(I3795="","",I3795*H3795)</x:f>
        <x:v>88704175</x:v>
      </x:c>
      <x:c r="K3795" t="str">
        <x:f>IF(G3795="","MISSING OEWS",IF(ISNUMBER(H3795),"MATCHED","MISSING WHARTON"))</x:f>
        <x:v>MATCHED</x:v>
      </x:c>
    </x:row>
    <x:row r="3796">
      <x:c r="A3796" t="str">
        <x:v>53</x:v>
      </x:c>
      <x:c r="B3796" t="str">
        <x:v>Real Estate and Rental and Leasing</x:v>
      </x:c>
      <x:c r="C3796" t="str">
        <x:v>49-9043</x:v>
      </x:c>
      <x:c r="D3796" t="str">
        <x:v>Maintenance Workers, Machinery</x:v>
      </x:c>
      <x:c r="E3796" s="22" t="n">
        <x:v>720</x:v>
      </x:c>
      <x:c r="F3796" s="22" t="n">
        <x:v>62870</x:v>
      </x:c>
      <x:c r="G3796" s="22" t="n">
        <x:f>IF(OR(E3796="",F3796=""),"",E3796*F3796)</x:f>
        <x:v>45266400</x:v>
      </x:c>
      <x:c r="H3796" s="36" t="n">
        <x:v>0.0528</x:v>
      </x:c>
      <x:c r="I3796" s="22" t="n">
        <x:f>IF(G3796="","",IF(ISNUMBER(H3796),G3796,""))</x:f>
        <x:v>45266400</x:v>
      </x:c>
      <x:c r="J3796" s="22" t="n">
        <x:f>IF(I3796="","",I3796*H3796)</x:f>
        <x:v>2390065.92</x:v>
      </x:c>
      <x:c r="K3796" t="str">
        <x:f>IF(G3796="","MISSING OEWS",IF(ISNUMBER(H3796),"MATCHED","MISSING WHARTON"))</x:f>
        <x:v>MATCHED</x:v>
      </x:c>
    </x:row>
    <x:row r="3797">
      <x:c r="A3797" t="str">
        <x:v>53</x:v>
      </x:c>
      <x:c r="B3797" t="str">
        <x:v>Real Estate and Rental and Leasing</x:v>
      </x:c>
      <x:c r="C3797" t="str">
        <x:v>49-9061</x:v>
      </x:c>
      <x:c r="D3797" t="str">
        <x:v>Camera and Photographic Equipment Repairers</x:v>
      </x:c>
      <x:c r="E3797" s="22"/>
      <x:c r="F3797" s="22" t="n">
        <x:v>43690</x:v>
      </x:c>
      <x:c r="G3797" s="22" t="str">
        <x:f>IF(OR(E3797="",F3797=""),"",E3797*F3797)</x:f>
      </x:c>
      <x:c r="H3797" s="36" t="n">
        <x:v>0.17329999999999998</x:v>
      </x:c>
      <x:c r="I3797" s="22" t="str">
        <x:f>IF(G3797="","",IF(ISNUMBER(H3797),G3797,""))</x:f>
      </x:c>
      <x:c r="J3797" s="22" t="str">
        <x:f>IF(I3797="","",I3797*H3797)</x:f>
      </x:c>
      <x:c r="K3797" t="str">
        <x:f>IF(G3797="","MISSING OEWS",IF(ISNUMBER(H3797),"MATCHED","MISSING WHARTON"))</x:f>
        <x:v>MISSING OEWS</x:v>
      </x:c>
    </x:row>
    <x:row r="3798">
      <x:c r="A3798" t="str">
        <x:v>53</x:v>
      </x:c>
      <x:c r="B3798" t="str">
        <x:v>Real Estate and Rental and Leasing</x:v>
      </x:c>
      <x:c r="C3798" t="str">
        <x:v>49-9062</x:v>
      </x:c>
      <x:c r="D3798" t="str">
        <x:v>Medical Equipment Repairers</x:v>
      </x:c>
      <x:c r="E3798" s="22" t="n">
        <x:v>7340</x:v>
      </x:c>
      <x:c r="F3798" s="22" t="n">
        <x:v>49670</x:v>
      </x:c>
      <x:c r="G3798" s="22" t="n">
        <x:f>IF(OR(E3798="",F3798=""),"",E3798*F3798)</x:f>
        <x:v>364577800</x:v>
      </x:c>
      <x:c r="H3798" s="36" t="n">
        <x:v>0.2368</x:v>
      </x:c>
      <x:c r="I3798" s="22" t="n">
        <x:f>IF(G3798="","",IF(ISNUMBER(H3798),G3798,""))</x:f>
        <x:v>364577800</x:v>
      </x:c>
      <x:c r="J3798" s="22" t="n">
        <x:f>IF(I3798="","",I3798*H3798)</x:f>
        <x:v>86332023.04</x:v>
      </x:c>
      <x:c r="K3798" t="str">
        <x:f>IF(G3798="","MISSING OEWS",IF(ISNUMBER(H3798),"MATCHED","MISSING WHARTON"))</x:f>
        <x:v>MATCHED</x:v>
      </x:c>
    </x:row>
    <x:row r="3799">
      <x:c r="A3799" t="str">
        <x:v>53</x:v>
      </x:c>
      <x:c r="B3799" t="str">
        <x:v>Real Estate and Rental and Leasing</x:v>
      </x:c>
      <x:c r="C3799" t="str">
        <x:v>49-9069</x:v>
      </x:c>
      <x:c r="D3799" t="str">
        <x:v>Precision Instrument and Equipment Repairers, All Other</x:v>
      </x:c>
      <x:c r="E3799" s="22" t="n">
        <x:v>80</x:v>
      </x:c>
      <x:c r="F3799" s="22" t="n">
        <x:v>64550</x:v>
      </x:c>
      <x:c r="G3799" s="22" t="n">
        <x:f>IF(OR(E3799="",F3799=""),"",E3799*F3799)</x:f>
        <x:v>5164000</x:v>
      </x:c>
      <x:c r="H3799" s="36"/>
      <x:c r="I3799" s="22" t="str">
        <x:f>IF(G3799="","",IF(ISNUMBER(H3799),G3799,""))</x:f>
      </x:c>
      <x:c r="J3799" s="22" t="str">
        <x:f>IF(I3799="","",I3799*H3799)</x:f>
      </x:c>
      <x:c r="K3799" t="str">
        <x:f>IF(G3799="","MISSING OEWS",IF(ISNUMBER(H3799),"MATCHED","MISSING WHARTON"))</x:f>
        <x:v>MISSING WHARTON</x:v>
      </x:c>
    </x:row>
    <x:row r="3800">
      <x:c r="A3800" t="str">
        <x:v>53</x:v>
      </x:c>
      <x:c r="B3800" t="str">
        <x:v>Real Estate and Rental and Leasing</x:v>
      </x:c>
      <x:c r="C3800" t="str">
        <x:v>49-9071</x:v>
      </x:c>
      <x:c r="D3800" t="str">
        <x:v>Maintenance and Repair Workers, General</x:v>
      </x:c>
      <x:c r="E3800" s="22" t="n">
        <x:v>323560</x:v>
      </x:c>
      <x:c r="F3800" s="22" t="n">
        <x:v>51340</x:v>
      </x:c>
      <x:c r="G3800" s="22" t="n">
        <x:f>IF(OR(E3800="",F3800=""),"",E3800*F3800)</x:f>
        <x:v>16611570400</x:v>
      </x:c>
      <x:c r="H3800" s="36" t="n">
        <x:v>0.0867</x:v>
      </x:c>
      <x:c r="I3800" s="22" t="n">
        <x:f>IF(G3800="","",IF(ISNUMBER(H3800),G3800,""))</x:f>
        <x:v>16611570400</x:v>
      </x:c>
      <x:c r="J3800" s="22" t="n">
        <x:f>IF(I3800="","",I3800*H3800)</x:f>
        <x:v>1440223153.68</x:v>
      </x:c>
      <x:c r="K3800" t="str">
        <x:f>IF(G3800="","MISSING OEWS",IF(ISNUMBER(H3800),"MATCHED","MISSING WHARTON"))</x:f>
        <x:v>MATCHED</x:v>
      </x:c>
    </x:row>
    <x:row r="3801">
      <x:c r="A3801" t="str">
        <x:v>53</x:v>
      </x:c>
      <x:c r="B3801" t="str">
        <x:v>Real Estate and Rental and Leasing</x:v>
      </x:c>
      <x:c r="C3801" t="str">
        <x:v>49-9091</x:v>
      </x:c>
      <x:c r="D3801" t="str">
        <x:v>Coin, Vending, and Amusement Machine Servicers and Repairers</x:v>
      </x:c>
      <x:c r="E3801" s="22" t="n">
        <x:v>430</x:v>
      </x:c>
      <x:c r="F3801" s="22" t="n">
        <x:v>49810</x:v>
      </x:c>
      <x:c r="G3801" s="22" t="n">
        <x:f>IF(OR(E3801="",F3801=""),"",E3801*F3801)</x:f>
        <x:v>21418300</x:v>
      </x:c>
      <x:c r="H3801" s="36" t="n">
        <x:v>0.2868</x:v>
      </x:c>
      <x:c r="I3801" s="22" t="n">
        <x:f>IF(G3801="","",IF(ISNUMBER(H3801),G3801,""))</x:f>
        <x:v>21418300</x:v>
      </x:c>
      <x:c r="J3801" s="22" t="n">
        <x:f>IF(I3801="","",I3801*H3801)</x:f>
        <x:v>6142768.44</x:v>
      </x:c>
      <x:c r="K3801" t="str">
        <x:f>IF(G3801="","MISSING OEWS",IF(ISNUMBER(H3801),"MATCHED","MISSING WHARTON"))</x:f>
        <x:v>MATCHED</x:v>
      </x:c>
    </x:row>
    <x:row r="3802">
      <x:c r="A3802" t="str">
        <x:v>53</x:v>
      </x:c>
      <x:c r="B3802" t="str">
        <x:v>Real Estate and Rental and Leasing</x:v>
      </x:c>
      <x:c r="C3802" t="str">
        <x:v>49-9096</x:v>
      </x:c>
      <x:c r="D3802" t="str">
        <x:v>Riggers</x:v>
      </x:c>
      <x:c r="E3802" s="22" t="n">
        <x:v>880</x:v>
      </x:c>
      <x:c r="F3802" s="22" t="n">
        <x:v>65130</x:v>
      </x:c>
      <x:c r="G3802" s="22" t="n">
        <x:f>IF(OR(E3802="",F3802=""),"",E3802*F3802)</x:f>
        <x:v>57314400</x:v>
      </x:c>
      <x:c r="H3802" s="36" t="n">
        <x:v>0</x:v>
      </x:c>
      <x:c r="I3802" s="22" t="n">
        <x:f>IF(G3802="","",IF(ISNUMBER(H3802),G3802,""))</x:f>
        <x:v>57314400</x:v>
      </x:c>
      <x:c r="J3802" s="22" t="n">
        <x:f>IF(I3802="","",I3802*H3802)</x:f>
        <x:v>0</x:v>
      </x:c>
      <x:c r="K3802" t="str">
        <x:f>IF(G3802="","MISSING OEWS",IF(ISNUMBER(H3802),"MATCHED","MISSING WHARTON"))</x:f>
        <x:v>MATCHED</x:v>
      </x:c>
    </x:row>
    <x:row r="3803">
      <x:c r="A3803" t="str">
        <x:v>53</x:v>
      </x:c>
      <x:c r="B3803" t="str">
        <x:v>Real Estate and Rental and Leasing</x:v>
      </x:c>
      <x:c r="C3803" t="str">
        <x:v>49-9098</x:v>
      </x:c>
      <x:c r="D3803" t="str">
        <x:v>Helpers--Installation, Maintenance, and Repair Workers</x:v>
      </x:c>
      <x:c r="E3803" s="22" t="n">
        <x:v>3020</x:v>
      </x:c>
      <x:c r="F3803" s="22" t="n">
        <x:v>39480</x:v>
      </x:c>
      <x:c r="G3803" s="22" t="n">
        <x:f>IF(OR(E3803="",F3803=""),"",E3803*F3803)</x:f>
        <x:v>119229600</x:v>
      </x:c>
      <x:c r="H3803" s="36" t="n">
        <x:v>0.0594</x:v>
      </x:c>
      <x:c r="I3803" s="22" t="n">
        <x:f>IF(G3803="","",IF(ISNUMBER(H3803),G3803,""))</x:f>
        <x:v>119229600</x:v>
      </x:c>
      <x:c r="J3803" s="22" t="n">
        <x:f>IF(I3803="","",I3803*H3803)</x:f>
        <x:v>7082238.24</x:v>
      </x:c>
      <x:c r="K3803" t="str">
        <x:f>IF(G3803="","MISSING OEWS",IF(ISNUMBER(H3803),"MATCHED","MISSING WHARTON"))</x:f>
        <x:v>MATCHED</x:v>
      </x:c>
    </x:row>
    <x:row r="3804">
      <x:c r="A3804" t="str">
        <x:v>53</x:v>
      </x:c>
      <x:c r="B3804" t="str">
        <x:v>Real Estate and Rental and Leasing</x:v>
      </x:c>
      <x:c r="C3804" t="str">
        <x:v>49-9099</x:v>
      </x:c>
      <x:c r="D3804" t="str">
        <x:v>Installation, Maintenance, and Repair Workers, All Other</x:v>
      </x:c>
      <x:c r="E3804" s="22" t="n">
        <x:v>5660</x:v>
      </x:c>
      <x:c r="F3804" s="22" t="n">
        <x:v>50620</x:v>
      </x:c>
      <x:c r="G3804" s="22" t="n">
        <x:f>IF(OR(E3804="",F3804=""),"",E3804*F3804)</x:f>
        <x:v>286509200</x:v>
      </x:c>
      <x:c r="H3804" s="36" t="n">
        <x:v>0.16670000000000001</x:v>
      </x:c>
      <x:c r="I3804" s="22" t="n">
        <x:f>IF(G3804="","",IF(ISNUMBER(H3804),G3804,""))</x:f>
        <x:v>286509200</x:v>
      </x:c>
      <x:c r="J3804" s="22" t="n">
        <x:f>IF(I3804="","",I3804*H3804)</x:f>
        <x:v>47761083.64</x:v>
      </x:c>
      <x:c r="K3804" t="str">
        <x:f>IF(G3804="","MISSING OEWS",IF(ISNUMBER(H3804),"MATCHED","MISSING WHARTON"))</x:f>
        <x:v>MATCHED</x:v>
      </x:c>
    </x:row>
    <x:row r="3805">
      <x:c r="A3805" t="str">
        <x:v>53</x:v>
      </x:c>
      <x:c r="B3805" t="str">
        <x:v>Real Estate and Rental and Leasing</x:v>
      </x:c>
      <x:c r="C3805" t="str">
        <x:v>51-1011</x:v>
      </x:c>
      <x:c r="D3805" t="str">
        <x:v>First-Line Supervisors of Production and Operating Workers</x:v>
      </x:c>
      <x:c r="E3805" s="22" t="n">
        <x:v>1050</x:v>
      </x:c>
      <x:c r="F3805" s="22" t="n">
        <x:v>83270</x:v>
      </x:c>
      <x:c r="G3805" s="22" t="n">
        <x:f>IF(OR(E3805="",F3805=""),"",E3805*F3805)</x:f>
        <x:v>87433500</x:v>
      </x:c>
      <x:c r="H3805" s="36" t="n">
        <x:v>0.3775</x:v>
      </x:c>
      <x:c r="I3805" s="22" t="n">
        <x:f>IF(G3805="","",IF(ISNUMBER(H3805),G3805,""))</x:f>
        <x:v>87433500</x:v>
      </x:c>
      <x:c r="J3805" s="22" t="n">
        <x:f>IF(I3805="","",I3805*H3805)</x:f>
        <x:v>33006146.25</x:v>
      </x:c>
      <x:c r="K3805" t="str">
        <x:f>IF(G3805="","MISSING OEWS",IF(ISNUMBER(H3805),"MATCHED","MISSING WHARTON"))</x:f>
        <x:v>MATCHED</x:v>
      </x:c>
    </x:row>
    <x:row r="3806">
      <x:c r="A3806" t="str">
        <x:v>53</x:v>
      </x:c>
      <x:c r="B3806" t="str">
        <x:v>Real Estate and Rental and Leasing</x:v>
      </x:c>
      <x:c r="C3806" t="str">
        <x:v>51-2041</x:v>
      </x:c>
      <x:c r="D3806" t="str">
        <x:v>Structural Metal Fabricators and Fitters</x:v>
      </x:c>
      <x:c r="E3806" s="22" t="n">
        <x:v>50</x:v>
      </x:c>
      <x:c r="F3806" s="22" t="n">
        <x:v>49420</x:v>
      </x:c>
      <x:c r="G3806" s="22" t="n">
        <x:f>IF(OR(E3806="",F3806=""),"",E3806*F3806)</x:f>
        <x:v>2471000</x:v>
      </x:c>
      <x:c r="H3806" s="36" t="n">
        <x:v>0</x:v>
      </x:c>
      <x:c r="I3806" s="22" t="n">
        <x:f>IF(G3806="","",IF(ISNUMBER(H3806),G3806,""))</x:f>
        <x:v>2471000</x:v>
      </x:c>
      <x:c r="J3806" s="22" t="n">
        <x:f>IF(I3806="","",I3806*H3806)</x:f>
        <x:v>0</x:v>
      </x:c>
      <x:c r="K3806" t="str">
        <x:f>IF(G3806="","MISSING OEWS",IF(ISNUMBER(H3806),"MATCHED","MISSING WHARTON"))</x:f>
        <x:v>MATCHED</x:v>
      </x:c>
    </x:row>
    <x:row r="3807">
      <x:c r="A3807" t="str">
        <x:v>53</x:v>
      </x:c>
      <x:c r="B3807" t="str">
        <x:v>Real Estate and Rental and Leasing</x:v>
      </x:c>
      <x:c r="C3807" t="str">
        <x:v>51-2090</x:v>
      </x:c>
      <x:c r="D3807" t="str">
        <x:v>Miscellaneous Assemblers and Fabricators</x:v>
      </x:c>
      <x:c r="E3807" s="22" t="n">
        <x:v>1120</x:v>
      </x:c>
      <x:c r="F3807" s="22" t="n">
        <x:v>44100</x:v>
      </x:c>
      <x:c r="G3807" s="22" t="n">
        <x:f>IF(OR(E3807="",F3807=""),"",E3807*F3807)</x:f>
        <x:v>49392000</x:v>
      </x:c>
      <x:c r="H3807" s="36" t="n">
        <x:v>0.15</x:v>
      </x:c>
      <x:c r="I3807" s="22" t="n">
        <x:f>IF(G3807="","",IF(ISNUMBER(H3807),G3807,""))</x:f>
        <x:v>49392000</x:v>
      </x:c>
      <x:c r="J3807" s="22" t="n">
        <x:f>IF(I3807="","",I3807*H3807)</x:f>
        <x:v>7408800</x:v>
      </x:c>
      <x:c r="K3807" t="str">
        <x:f>IF(G3807="","MISSING OEWS",IF(ISNUMBER(H3807),"MATCHED","MISSING WHARTON"))</x:f>
        <x:v>MATCHED</x:v>
      </x:c>
    </x:row>
    <x:row r="3808">
      <x:c r="A3808" t="str">
        <x:v>53</x:v>
      </x:c>
      <x:c r="B3808" t="str">
        <x:v>Real Estate and Rental and Leasing</x:v>
      </x:c>
      <x:c r="C3808" t="str">
        <x:v>51-3011</x:v>
      </x:c>
      <x:c r="D3808" t="str">
        <x:v>Bakers</x:v>
      </x:c>
      <x:c r="E3808" s="22" t="n">
        <x:v>80</x:v>
      </x:c>
      <x:c r="F3808" s="22" t="n">
        <x:v>48370</x:v>
      </x:c>
      <x:c r="G3808" s="22" t="n">
        <x:f>IF(OR(E3808="",F3808=""),"",E3808*F3808)</x:f>
        <x:v>3869600</x:v>
      </x:c>
      <x:c r="H3808" s="36" t="n">
        <x:v>0.1444</x:v>
      </x:c>
      <x:c r="I3808" s="22" t="n">
        <x:f>IF(G3808="","",IF(ISNUMBER(H3808),G3808,""))</x:f>
        <x:v>3869600</x:v>
      </x:c>
      <x:c r="J3808" s="22" t="n">
        <x:f>IF(I3808="","",I3808*H3808)</x:f>
        <x:v>558770.24</x:v>
      </x:c>
      <x:c r="K3808" t="str">
        <x:f>IF(G3808="","MISSING OEWS",IF(ISNUMBER(H3808),"MATCHED","MISSING WHARTON"))</x:f>
        <x:v>MATCHED</x:v>
      </x:c>
    </x:row>
    <x:row r="3809">
      <x:c r="A3809" t="str">
        <x:v>53</x:v>
      </x:c>
      <x:c r="B3809" t="str">
        <x:v>Real Estate and Rental and Leasing</x:v>
      </x:c>
      <x:c r="C3809" t="str">
        <x:v>51-4041</x:v>
      </x:c>
      <x:c r="D3809" t="str">
        <x:v>Machinists</x:v>
      </x:c>
      <x:c r="E3809" s="22" t="n">
        <x:v>390</x:v>
      </x:c>
      <x:c r="F3809" s="22" t="n">
        <x:v>61200</x:v>
      </x:c>
      <x:c r="G3809" s="22" t="n">
        <x:f>IF(OR(E3809="",F3809=""),"",E3809*F3809)</x:f>
        <x:v>23868000</x:v>
      </x:c>
      <x:c r="H3809" s="36" t="n">
        <x:v>0.0897</x:v>
      </x:c>
      <x:c r="I3809" s="22" t="n">
        <x:f>IF(G3809="","",IF(ISNUMBER(H3809),G3809,""))</x:f>
        <x:v>23868000</x:v>
      </x:c>
      <x:c r="J3809" s="22" t="n">
        <x:f>IF(I3809="","",I3809*H3809)</x:f>
        <x:v>2140959.6</x:v>
      </x:c>
      <x:c r="K3809" t="str">
        <x:f>IF(G3809="","MISSING OEWS",IF(ISNUMBER(H3809),"MATCHED","MISSING WHARTON"))</x:f>
        <x:v>MATCHED</x:v>
      </x:c>
    </x:row>
    <x:row r="3810">
      <x:c r="A3810" t="str">
        <x:v>53</x:v>
      </x:c>
      <x:c r="B3810" t="str">
        <x:v>Real Estate and Rental and Leasing</x:v>
      </x:c>
      <x:c r="C3810" t="str">
        <x:v>51-4121</x:v>
      </x:c>
      <x:c r="D3810" t="str">
        <x:v>Welders, Cutters, Solderers, and Brazers</x:v>
      </x:c>
      <x:c r="E3810" s="22" t="n">
        <x:v>1580</x:v>
      </x:c>
      <x:c r="F3810" s="22" t="n">
        <x:v>58590</x:v>
      </x:c>
      <x:c r="G3810" s="22" t="n">
        <x:f>IF(OR(E3810="",F3810=""),"",E3810*F3810)</x:f>
        <x:v>92572200</x:v>
      </x:c>
      <x:c r="H3810" s="36" t="n">
        <x:v>0.0233</x:v>
      </x:c>
      <x:c r="I3810" s="22" t="n">
        <x:f>IF(G3810="","",IF(ISNUMBER(H3810),G3810,""))</x:f>
        <x:v>92572200</x:v>
      </x:c>
      <x:c r="J3810" s="22" t="n">
        <x:f>IF(I3810="","",I3810*H3810)</x:f>
        <x:v>2156932.2600000002</x:v>
      </x:c>
      <x:c r="K3810" t="str">
        <x:f>IF(G3810="","MISSING OEWS",IF(ISNUMBER(H3810),"MATCHED","MISSING WHARTON"))</x:f>
        <x:v>MATCHED</x:v>
      </x:c>
    </x:row>
    <x:row r="3811">
      <x:c r="A3811" t="str">
        <x:v>53</x:v>
      </x:c>
      <x:c r="B3811" t="str">
        <x:v>Real Estate and Rental and Leasing</x:v>
      </x:c>
      <x:c r="C3811" t="str">
        <x:v>51-4122</x:v>
      </x:c>
      <x:c r="D3811" t="str">
        <x:v>Welding, Soldering, and Brazing Machine Setters, Operators, and Tenders</x:v>
      </x:c>
      <x:c r="E3811" s="22"/>
      <x:c r="F3811" s="22" t="n">
        <x:v>81920</x:v>
      </x:c>
      <x:c r="G3811" s="22" t="str">
        <x:f>IF(OR(E3811="",F3811=""),"",E3811*F3811)</x:f>
      </x:c>
      <x:c r="H3811" s="36" t="n">
        <x:v>0.0983</x:v>
      </x:c>
      <x:c r="I3811" s="22" t="str">
        <x:f>IF(G3811="","",IF(ISNUMBER(H3811),G3811,""))</x:f>
      </x:c>
      <x:c r="J3811" s="22" t="str">
        <x:f>IF(I3811="","",I3811*H3811)</x:f>
      </x:c>
      <x:c r="K3811" t="str">
        <x:f>IF(G3811="","MISSING OEWS",IF(ISNUMBER(H3811),"MATCHED","MISSING WHARTON"))</x:f>
        <x:v>MISSING OEWS</x:v>
      </x:c>
    </x:row>
    <x:row r="3812">
      <x:c r="A3812" t="str">
        <x:v>53</x:v>
      </x:c>
      <x:c r="B3812" t="str">
        <x:v>Real Estate and Rental and Leasing</x:v>
      </x:c>
      <x:c r="C3812" t="str">
        <x:v>51-6011</x:v>
      </x:c>
      <x:c r="D3812" t="str">
        <x:v>Laundry and Dry-Cleaning Workers</x:v>
      </x:c>
      <x:c r="E3812" s="22" t="n">
        <x:v>3220</x:v>
      </x:c>
      <x:c r="F3812" s="22" t="n">
        <x:v>36720</x:v>
      </x:c>
      <x:c r="G3812" s="22" t="n">
        <x:f>IF(OR(E3812="",F3812=""),"",E3812*F3812)</x:f>
        <x:v>118238400</x:v>
      </x:c>
      <x:c r="H3812" s="36" t="n">
        <x:v>0</x:v>
      </x:c>
      <x:c r="I3812" s="22" t="n">
        <x:f>IF(G3812="","",IF(ISNUMBER(H3812),G3812,""))</x:f>
        <x:v>118238400</x:v>
      </x:c>
      <x:c r="J3812" s="22" t="n">
        <x:f>IF(I3812="","",I3812*H3812)</x:f>
        <x:v>0</x:v>
      </x:c>
      <x:c r="K3812" t="str">
        <x:f>IF(G3812="","MISSING OEWS",IF(ISNUMBER(H3812),"MATCHED","MISSING WHARTON"))</x:f>
        <x:v>MATCHED</x:v>
      </x:c>
    </x:row>
    <x:row r="3813">
      <x:c r="A3813" t="str">
        <x:v>53</x:v>
      </x:c>
      <x:c r="B3813" t="str">
        <x:v>Real Estate and Rental and Leasing</x:v>
      </x:c>
      <x:c r="C3813" t="str">
        <x:v>51-6021</x:v>
      </x:c>
      <x:c r="D3813" t="str">
        <x:v>Pressers, Textile, Garment, and Related Materials</x:v>
      </x:c>
      <x:c r="E3813" s="22" t="n">
        <x:v>190</x:v>
      </x:c>
      <x:c r="F3813" s="22" t="n">
        <x:v>36400</x:v>
      </x:c>
      <x:c r="G3813" s="22" t="n">
        <x:f>IF(OR(E3813="",F3813=""),"",E3813*F3813)</x:f>
        <x:v>6916000</x:v>
      </x:c>
      <x:c r="H3813" s="36" t="n">
        <x:v>0</x:v>
      </x:c>
      <x:c r="I3813" s="22" t="n">
        <x:f>IF(G3813="","",IF(ISNUMBER(H3813),G3813,""))</x:f>
        <x:v>6916000</x:v>
      </x:c>
      <x:c r="J3813" s="22" t="n">
        <x:f>IF(I3813="","",I3813*H3813)</x:f>
        <x:v>0</x:v>
      </x:c>
      <x:c r="K3813" t="str">
        <x:f>IF(G3813="","MISSING OEWS",IF(ISNUMBER(H3813),"MATCHED","MISSING WHARTON"))</x:f>
        <x:v>MATCHED</x:v>
      </x:c>
    </x:row>
    <x:row r="3814">
      <x:c r="A3814" t="str">
        <x:v>53</x:v>
      </x:c>
      <x:c r="B3814" t="str">
        <x:v>Real Estate and Rental and Leasing</x:v>
      </x:c>
      <x:c r="C3814" t="str">
        <x:v>51-6031</x:v>
      </x:c>
      <x:c r="D3814" t="str">
        <x:v>Sewing Machine Operators</x:v>
      </x:c>
      <x:c r="E3814" s="22" t="n">
        <x:v>260</x:v>
      </x:c>
      <x:c r="F3814" s="22" t="n">
        <x:v>44660</x:v>
      </x:c>
      <x:c r="G3814" s="22" t="n">
        <x:f>IF(OR(E3814="",F3814=""),"",E3814*F3814)</x:f>
        <x:v>11611600</x:v>
      </x:c>
      <x:c r="H3814" s="36" t="n">
        <x:v>0.0365</x:v>
      </x:c>
      <x:c r="I3814" s="22" t="n">
        <x:f>IF(G3814="","",IF(ISNUMBER(H3814),G3814,""))</x:f>
        <x:v>11611600</x:v>
      </x:c>
      <x:c r="J3814" s="22" t="n">
        <x:f>IF(I3814="","",I3814*H3814)</x:f>
        <x:v>423823.39999999997</x:v>
      </x:c>
      <x:c r="K3814" t="str">
        <x:f>IF(G3814="","MISSING OEWS",IF(ISNUMBER(H3814),"MATCHED","MISSING WHARTON"))</x:f>
        <x:v>MATCHED</x:v>
      </x:c>
    </x:row>
    <x:row r="3815">
      <x:c r="A3815" t="str">
        <x:v>53</x:v>
      </x:c>
      <x:c r="B3815" t="str">
        <x:v>Real Estate and Rental and Leasing</x:v>
      </x:c>
      <x:c r="C3815" t="str">
        <x:v>51-6052</x:v>
      </x:c>
      <x:c r="D3815" t="str">
        <x:v>Tailors, Dressmakers, and Custom Sewers</x:v>
      </x:c>
      <x:c r="E3815" s="22" t="n">
        <x:v>170</x:v>
      </x:c>
      <x:c r="F3815" s="22" t="n">
        <x:v>41280</x:v>
      </x:c>
      <x:c r="G3815" s="22" t="n">
        <x:f>IF(OR(E3815="",F3815=""),"",E3815*F3815)</x:f>
        <x:v>7017600</x:v>
      </x:c>
      <x:c r="H3815" s="36" t="n">
        <x:v>0.0432</x:v>
      </x:c>
      <x:c r="I3815" s="22" t="n">
        <x:f>IF(G3815="","",IF(ISNUMBER(H3815),G3815,""))</x:f>
        <x:v>7017600</x:v>
      </x:c>
      <x:c r="J3815" s="22" t="n">
        <x:f>IF(I3815="","",I3815*H3815)</x:f>
        <x:v>303160.32</x:v>
      </x:c>
      <x:c r="K3815" t="str">
        <x:f>IF(G3815="","MISSING OEWS",IF(ISNUMBER(H3815),"MATCHED","MISSING WHARTON"))</x:f>
        <x:v>MATCHED</x:v>
      </x:c>
    </x:row>
    <x:row r="3816">
      <x:c r="A3816" t="str">
        <x:v>53</x:v>
      </x:c>
      <x:c r="B3816" t="str">
        <x:v>Real Estate and Rental and Leasing</x:v>
      </x:c>
      <x:c r="C3816" t="str">
        <x:v>51-6093</x:v>
      </x:c>
      <x:c r="D3816" t="str">
        <x:v>Upholsterers</x:v>
      </x:c>
      <x:c r="E3816" s="22"/>
      <x:c r="F3816" s="22" t="n">
        <x:v>47650</x:v>
      </x:c>
      <x:c r="G3816" s="22" t="str">
        <x:f>IF(OR(E3816="",F3816=""),"",E3816*F3816)</x:f>
      </x:c>
      <x:c r="H3816" s="36" t="n">
        <x:v>0.0432</x:v>
      </x:c>
      <x:c r="I3816" s="22" t="str">
        <x:f>IF(G3816="","",IF(ISNUMBER(H3816),G3816,""))</x:f>
      </x:c>
      <x:c r="J3816" s="22" t="str">
        <x:f>IF(I3816="","",I3816*H3816)</x:f>
      </x:c>
      <x:c r="K3816" t="str">
        <x:f>IF(G3816="","MISSING OEWS",IF(ISNUMBER(H3816),"MATCHED","MISSING WHARTON"))</x:f>
        <x:v>MISSING OEWS</x:v>
      </x:c>
    </x:row>
    <x:row r="3817">
      <x:c r="A3817" t="str">
        <x:v>53</x:v>
      </x:c>
      <x:c r="B3817" t="str">
        <x:v>Real Estate and Rental and Leasing</x:v>
      </x:c>
      <x:c r="C3817" t="str">
        <x:v>51-7021</x:v>
      </x:c>
      <x:c r="D3817" t="str">
        <x:v>Furniture Finishers</x:v>
      </x:c>
      <x:c r="E3817" s="22"/>
      <x:c r="F3817" s="22" t="n">
        <x:v>47130</x:v>
      </x:c>
      <x:c r="G3817" s="22" t="str">
        <x:f>IF(OR(E3817="",F3817=""),"",E3817*F3817)</x:f>
      </x:c>
      <x:c r="H3817" s="36" t="n">
        <x:v>0</x:v>
      </x:c>
      <x:c r="I3817" s="22" t="str">
        <x:f>IF(G3817="","",IF(ISNUMBER(H3817),G3817,""))</x:f>
      </x:c>
      <x:c r="J3817" s="22" t="str">
        <x:f>IF(I3817="","",I3817*H3817)</x:f>
      </x:c>
      <x:c r="K3817" t="str">
        <x:f>IF(G3817="","MISSING OEWS",IF(ISNUMBER(H3817),"MATCHED","MISSING WHARTON"))</x:f>
        <x:v>MISSING OEWS</x:v>
      </x:c>
    </x:row>
    <x:row r="3818">
      <x:c r="A3818" t="str">
        <x:v>53</x:v>
      </x:c>
      <x:c r="B3818" t="str">
        <x:v>Real Estate and Rental and Leasing</x:v>
      </x:c>
      <x:c r="C3818" t="str">
        <x:v>51-8021</x:v>
      </x:c>
      <x:c r="D3818" t="str">
        <x:v>Stationary Engineers and Boiler Operators</x:v>
      </x:c>
      <x:c r="E3818" s="22" t="n">
        <x:v>800</x:v>
      </x:c>
      <x:c r="F3818" s="22" t="n">
        <x:v>85170</x:v>
      </x:c>
      <x:c r="G3818" s="22" t="n">
        <x:f>IF(OR(E3818="",F3818=""),"",E3818*F3818)</x:f>
        <x:v>68136000</x:v>
      </x:c>
      <x:c r="H3818" s="36" t="n">
        <x:v>0.10400000000000001</x:v>
      </x:c>
      <x:c r="I3818" s="22" t="n">
        <x:f>IF(G3818="","",IF(ISNUMBER(H3818),G3818,""))</x:f>
        <x:v>68136000</x:v>
      </x:c>
      <x:c r="J3818" s="22" t="n">
        <x:f>IF(I3818="","",I3818*H3818)</x:f>
        <x:v>7086144.000000001</x:v>
      </x:c>
      <x:c r="K3818" t="str">
        <x:f>IF(G3818="","MISSING OEWS",IF(ISNUMBER(H3818),"MATCHED","MISSING WHARTON"))</x:f>
        <x:v>MATCHED</x:v>
      </x:c>
    </x:row>
    <x:row r="3819">
      <x:c r="A3819" t="str">
        <x:v>53</x:v>
      </x:c>
      <x:c r="B3819" t="str">
        <x:v>Real Estate and Rental and Leasing</x:v>
      </x:c>
      <x:c r="C3819" t="str">
        <x:v>51-8031</x:v>
      </x:c>
      <x:c r="D3819" t="str">
        <x:v>Water and Wastewater Treatment Plant and System Operators</x:v>
      </x:c>
      <x:c r="E3819" s="22" t="n">
        <x:v>170</x:v>
      </x:c>
      <x:c r="F3819" s="22" t="n">
        <x:v>59740</x:v>
      </x:c>
      <x:c r="G3819" s="22" t="n">
        <x:f>IF(OR(E3819="",F3819=""),"",E3819*F3819)</x:f>
        <x:v>10155800</x:v>
      </x:c>
      <x:c r="H3819" s="36" t="n">
        <x:v>0.1188</x:v>
      </x:c>
      <x:c r="I3819" s="22" t="n">
        <x:f>IF(G3819="","",IF(ISNUMBER(H3819),G3819,""))</x:f>
        <x:v>10155800</x:v>
      </x:c>
      <x:c r="J3819" s="22" t="n">
        <x:f>IF(I3819="","",I3819*H3819)</x:f>
        <x:v>1206509.04</x:v>
      </x:c>
      <x:c r="K3819" t="str">
        <x:f>IF(G3819="","MISSING OEWS",IF(ISNUMBER(H3819),"MATCHED","MISSING WHARTON"))</x:f>
        <x:v>MATCHED</x:v>
      </x:c>
    </x:row>
    <x:row r="3820">
      <x:c r="A3820" t="str">
        <x:v>53</x:v>
      </x:c>
      <x:c r="B3820" t="str">
        <x:v>Real Estate and Rental and Leasing</x:v>
      </x:c>
      <x:c r="C3820" t="str">
        <x:v>51-9061</x:v>
      </x:c>
      <x:c r="D3820" t="str">
        <x:v>Inspectors, Testers, Sorters, Samplers, and Weighers</x:v>
      </x:c>
      <x:c r="E3820" s="22" t="n">
        <x:v>1710</x:v>
      </x:c>
      <x:c r="F3820" s="22" t="n">
        <x:v>55080</x:v>
      </x:c>
      <x:c r="G3820" s="22" t="n">
        <x:f>IF(OR(E3820="",F3820=""),"",E3820*F3820)</x:f>
        <x:v>94186800</x:v>
      </x:c>
      <x:c r="H3820" s="36" t="n">
        <x:v>0.2969</x:v>
      </x:c>
      <x:c r="I3820" s="22" t="n">
        <x:f>IF(G3820="","",IF(ISNUMBER(H3820),G3820,""))</x:f>
        <x:v>94186800</x:v>
      </x:c>
      <x:c r="J3820" s="22" t="n">
        <x:f>IF(I3820="","",I3820*H3820)</x:f>
        <x:v>27964060.919999998</x:v>
      </x:c>
      <x:c r="K3820" t="str">
        <x:f>IF(G3820="","MISSING OEWS",IF(ISNUMBER(H3820),"MATCHED","MISSING WHARTON"))</x:f>
        <x:v>MATCHED</x:v>
      </x:c>
    </x:row>
    <x:row r="3821">
      <x:c r="A3821" t="str">
        <x:v>53</x:v>
      </x:c>
      <x:c r="B3821" t="str">
        <x:v>Real Estate and Rental and Leasing</x:v>
      </x:c>
      <x:c r="C3821" t="str">
        <x:v>51-9111</x:v>
      </x:c>
      <x:c r="D3821" t="str">
        <x:v>Packaging and Filling Machine Operators and Tenders</x:v>
      </x:c>
      <x:c r="E3821" s="22"/>
      <x:c r="F3821" s="22" t="n">
        <x:v>57750</x:v>
      </x:c>
      <x:c r="G3821" s="22" t="str">
        <x:f>IF(OR(E3821="",F3821=""),"",E3821*F3821)</x:f>
      </x:c>
      <x:c r="H3821" s="36" t="n">
        <x:v>0.0475</x:v>
      </x:c>
      <x:c r="I3821" s="22" t="str">
        <x:f>IF(G3821="","",IF(ISNUMBER(H3821),G3821,""))</x:f>
      </x:c>
      <x:c r="J3821" s="22" t="str">
        <x:f>IF(I3821="","",I3821*H3821)</x:f>
      </x:c>
      <x:c r="K3821" t="str">
        <x:f>IF(G3821="","MISSING OEWS",IF(ISNUMBER(H3821),"MATCHED","MISSING WHARTON"))</x:f>
        <x:v>MISSING OEWS</x:v>
      </x:c>
    </x:row>
    <x:row r="3822">
      <x:c r="A3822" t="str">
        <x:v>53</x:v>
      </x:c>
      <x:c r="B3822" t="str">
        <x:v>Real Estate and Rental and Leasing</x:v>
      </x:c>
      <x:c r="C3822" t="str">
        <x:v>51-9124</x:v>
      </x:c>
      <x:c r="D3822" t="str">
        <x:v>Coating, Painting, and Spraying Machine Setters, Operators, and Tenders</x:v>
      </x:c>
      <x:c r="E3822" s="22"/>
      <x:c r="F3822" s="22" t="n">
        <x:v>49070</x:v>
      </x:c>
      <x:c r="G3822" s="22" t="str">
        <x:f>IF(OR(E3822="",F3822=""),"",E3822*F3822)</x:f>
      </x:c>
      <x:c r="H3822" s="36" t="n">
        <x:v>0.0317</x:v>
      </x:c>
      <x:c r="I3822" s="22" t="str">
        <x:f>IF(G3822="","",IF(ISNUMBER(H3822),G3822,""))</x:f>
      </x:c>
      <x:c r="J3822" s="22" t="str">
        <x:f>IF(I3822="","",I3822*H3822)</x:f>
      </x:c>
      <x:c r="K3822" t="str">
        <x:f>IF(G3822="","MISSING OEWS",IF(ISNUMBER(H3822),"MATCHED","MISSING WHARTON"))</x:f>
        <x:v>MISSING OEWS</x:v>
      </x:c>
    </x:row>
    <x:row r="3823">
      <x:c r="A3823" t="str">
        <x:v>53</x:v>
      </x:c>
      <x:c r="B3823" t="str">
        <x:v>Real Estate and Rental and Leasing</x:v>
      </x:c>
      <x:c r="C3823" t="str">
        <x:v>51-9162</x:v>
      </x:c>
      <x:c r="D3823" t="str">
        <x:v>Computer Numerically Controlled Tool Programmers</x:v>
      </x:c>
      <x:c r="E3823" s="22" t="n">
        <x:v>40</x:v>
      </x:c>
      <x:c r="F3823" s="22" t="n">
        <x:v>36930</x:v>
      </x:c>
      <x:c r="G3823" s="22" t="n">
        <x:f>IF(OR(E3823="",F3823=""),"",E3823*F3823)</x:f>
        <x:v>1477200</x:v>
      </x:c>
      <x:c r="H3823" s="36" t="n">
        <x:v>0.5938</x:v>
      </x:c>
      <x:c r="I3823" s="22" t="n">
        <x:f>IF(G3823="","",IF(ISNUMBER(H3823),G3823,""))</x:f>
        <x:v>1477200</x:v>
      </x:c>
      <x:c r="J3823" s="22" t="n">
        <x:f>IF(I3823="","",I3823*H3823)</x:f>
        <x:v>877161.36</x:v>
      </x:c>
      <x:c r="K3823" t="str">
        <x:f>IF(G3823="","MISSING OEWS",IF(ISNUMBER(H3823),"MATCHED","MISSING WHARTON"))</x:f>
        <x:v>MATCHED</x:v>
      </x:c>
    </x:row>
    <x:row r="3824">
      <x:c r="A3824" t="str">
        <x:v>53</x:v>
      </x:c>
      <x:c r="B3824" t="str">
        <x:v>Real Estate and Rental and Leasing</x:v>
      </x:c>
      <x:c r="C3824" t="str">
        <x:v>51-9198</x:v>
      </x:c>
      <x:c r="D3824" t="str">
        <x:v>Helpers--Production Workers</x:v>
      </x:c>
      <x:c r="E3824" s="22" t="n">
        <x:v>230</x:v>
      </x:c>
      <x:c r="F3824" s="22" t="n">
        <x:v>43350</x:v>
      </x:c>
      <x:c r="G3824" s="22" t="n">
        <x:f>IF(OR(E3824="",F3824=""),"",E3824*F3824)</x:f>
        <x:v>9970500</x:v>
      </x:c>
      <x:c r="H3824" s="36" t="n">
        <x:v>0.08380000000000001</x:v>
      </x:c>
      <x:c r="I3824" s="22" t="n">
        <x:f>IF(G3824="","",IF(ISNUMBER(H3824),G3824,""))</x:f>
        <x:v>9970500</x:v>
      </x:c>
      <x:c r="J3824" s="22" t="n">
        <x:f>IF(I3824="","",I3824*H3824)</x:f>
        <x:v>835527.9000000001</x:v>
      </x:c>
      <x:c r="K3824" t="str">
        <x:f>IF(G3824="","MISSING OEWS",IF(ISNUMBER(H3824),"MATCHED","MISSING WHARTON"))</x:f>
        <x:v>MATCHED</x:v>
      </x:c>
    </x:row>
    <x:row r="3825">
      <x:c r="A3825" t="str">
        <x:v>53</x:v>
      </x:c>
      <x:c r="B3825" t="str">
        <x:v>Real Estate and Rental and Leasing</x:v>
      </x:c>
      <x:c r="C3825" t="str">
        <x:v>51-9199</x:v>
      </x:c>
      <x:c r="D3825" t="str">
        <x:v>Production Workers, All Other</x:v>
      </x:c>
      <x:c r="E3825" s="22" t="n">
        <x:v>680</x:v>
      </x:c>
      <x:c r="F3825" s="22" t="n">
        <x:v>46420</x:v>
      </x:c>
      <x:c r="G3825" s="22" t="n">
        <x:f>IF(OR(E3825="",F3825=""),"",E3825*F3825)</x:f>
        <x:v>31565600</x:v>
      </x:c>
      <x:c r="H3825" s="36"/>
      <x:c r="I3825" s="22" t="str">
        <x:f>IF(G3825="","",IF(ISNUMBER(H3825),G3825,""))</x:f>
      </x:c>
      <x:c r="J3825" s="22" t="str">
        <x:f>IF(I3825="","",I3825*H3825)</x:f>
      </x:c>
      <x:c r="K3825" t="str">
        <x:f>IF(G3825="","MISSING OEWS",IF(ISNUMBER(H3825),"MATCHED","MISSING WHARTON"))</x:f>
        <x:v>MISSING WHARTON</x:v>
      </x:c>
    </x:row>
    <x:row r="3826">
      <x:c r="A3826" t="str">
        <x:v>53</x:v>
      </x:c>
      <x:c r="B3826" t="str">
        <x:v>Real Estate and Rental and Leasing</x:v>
      </x:c>
      <x:c r="C3826" t="str">
        <x:v>53-1047</x:v>
      </x:c>
      <x:c r="D3826" t="str">
        <x:v>First-Line Supervisors of Transportation and Material Moving Workers, Except Aircraft Cargo Handling Supervisors</x:v>
      </x:c>
      <x:c r="E3826" s="22" t="n">
        <x:v>7340</x:v>
      </x:c>
      <x:c r="F3826" s="22" t="n">
        <x:v>63920</x:v>
      </x:c>
      <x:c r="G3826" s="22" t="n">
        <x:f>IF(OR(E3826="",F3826=""),"",E3826*F3826)</x:f>
        <x:v>469172800</x:v>
      </x:c>
      <x:c r="H3826" s="36" t="n">
        <x:v>0.3429</x:v>
      </x:c>
      <x:c r="I3826" s="22" t="n">
        <x:f>IF(G3826="","",IF(ISNUMBER(H3826),G3826,""))</x:f>
        <x:v>469172800</x:v>
      </x:c>
      <x:c r="J3826" s="22" t="n">
        <x:f>IF(I3826="","",I3826*H3826)</x:f>
        <x:v>160879353.12</x:v>
      </x:c>
      <x:c r="K3826" t="str">
        <x:f>IF(G3826="","MISSING OEWS",IF(ISNUMBER(H3826),"MATCHED","MISSING WHARTON"))</x:f>
        <x:v>MATCHED</x:v>
      </x:c>
    </x:row>
    <x:row r="3827">
      <x:c r="A3827" t="str">
        <x:v>53</x:v>
      </x:c>
      <x:c r="B3827" t="str">
        <x:v>Real Estate and Rental and Leasing</x:v>
      </x:c>
      <x:c r="C3827" t="str">
        <x:v>53-2012</x:v>
      </x:c>
      <x:c r="D3827" t="str">
        <x:v>Commercial Pilots</x:v>
      </x:c>
      <x:c r="E3827" s="22" t="n">
        <x:v>340</x:v>
      </x:c>
      <x:c r="F3827" s="22" t="n">
        <x:v>169260</x:v>
      </x:c>
      <x:c r="G3827" s="22" t="n">
        <x:f>IF(OR(E3827="",F3827=""),"",E3827*F3827)</x:f>
        <x:v>57548400</x:v>
      </x:c>
      <x:c r="H3827" s="36" t="n">
        <x:v>0.3558</x:v>
      </x:c>
      <x:c r="I3827" s="22" t="n">
        <x:f>IF(G3827="","",IF(ISNUMBER(H3827),G3827,""))</x:f>
        <x:v>57548400</x:v>
      </x:c>
      <x:c r="J3827" s="22" t="n">
        <x:f>IF(I3827="","",I3827*H3827)</x:f>
        <x:v>20475720.72</x:v>
      </x:c>
      <x:c r="K3827" t="str">
        <x:f>IF(G3827="","MISSING OEWS",IF(ISNUMBER(H3827),"MATCHED","MISSING WHARTON"))</x:f>
        <x:v>MATCHED</x:v>
      </x:c>
    </x:row>
    <x:row r="3828">
      <x:c r="A3828" t="str">
        <x:v>53</x:v>
      </x:c>
      <x:c r="B3828" t="str">
        <x:v>Real Estate and Rental and Leasing</x:v>
      </x:c>
      <x:c r="C3828" t="str">
        <x:v>53-3031</x:v>
      </x:c>
      <x:c r="D3828" t="str">
        <x:v>Driver/Sales Workers</x:v>
      </x:c>
      <x:c r="E3828" s="22" t="n">
        <x:v>3380</x:v>
      </x:c>
      <x:c r="F3828" s="22" t="n">
        <x:v>42230</x:v>
      </x:c>
      <x:c r="G3828" s="22" t="n">
        <x:f>IF(OR(E3828="",F3828=""),"",E3828*F3828)</x:f>
        <x:v>142737400</x:v>
      </x:c>
      <x:c r="H3828" s="36" t="n">
        <x:v>0.31670000000000004</x:v>
      </x:c>
      <x:c r="I3828" s="22" t="n">
        <x:f>IF(G3828="","",IF(ISNUMBER(H3828),G3828,""))</x:f>
        <x:v>142737400</x:v>
      </x:c>
      <x:c r="J3828" s="22" t="n">
        <x:f>IF(I3828="","",I3828*H3828)</x:f>
        <x:v>45204934.580000006</x:v>
      </x:c>
      <x:c r="K3828" t="str">
        <x:f>IF(G3828="","MISSING OEWS",IF(ISNUMBER(H3828),"MATCHED","MISSING WHARTON"))</x:f>
        <x:v>MATCHED</x:v>
      </x:c>
    </x:row>
    <x:row r="3829">
      <x:c r="A3829" t="str">
        <x:v>53</x:v>
      </x:c>
      <x:c r="B3829" t="str">
        <x:v>Real Estate and Rental and Leasing</x:v>
      </x:c>
      <x:c r="C3829" t="str">
        <x:v>53-3032</x:v>
      </x:c>
      <x:c r="D3829" t="str">
        <x:v>Heavy and Tractor-Trailer Truck Drivers</x:v>
      </x:c>
      <x:c r="E3829" s="22" t="n">
        <x:v>27200</x:v>
      </x:c>
      <x:c r="F3829" s="22" t="n">
        <x:v>56770</x:v>
      </x:c>
      <x:c r="G3829" s="22" t="n">
        <x:f>IF(OR(E3829="",F3829=""),"",E3829*F3829)</x:f>
        <x:v>1544144000</x:v>
      </x:c>
      <x:c r="H3829" s="36" t="n">
        <x:v>0.2065</x:v>
      </x:c>
      <x:c r="I3829" s="22" t="n">
        <x:f>IF(G3829="","",IF(ISNUMBER(H3829),G3829,""))</x:f>
        <x:v>1544144000</x:v>
      </x:c>
      <x:c r="J3829" s="22" t="n">
        <x:f>IF(I3829="","",I3829*H3829)</x:f>
        <x:v>318865736</x:v>
      </x:c>
      <x:c r="K3829" t="str">
        <x:f>IF(G3829="","MISSING OEWS",IF(ISNUMBER(H3829),"MATCHED","MISSING WHARTON"))</x:f>
        <x:v>MATCHED</x:v>
      </x:c>
    </x:row>
    <x:row r="3830">
      <x:c r="A3830" t="str">
        <x:v>53</x:v>
      </x:c>
      <x:c r="B3830" t="str">
        <x:v>Real Estate and Rental and Leasing</x:v>
      </x:c>
      <x:c r="C3830" t="str">
        <x:v>53-3033</x:v>
      </x:c>
      <x:c r="D3830" t="str">
        <x:v>Light Truck Drivers</x:v>
      </x:c>
      <x:c r="E3830" s="22" t="n">
        <x:v>25410</x:v>
      </x:c>
      <x:c r="F3830" s="22" t="n">
        <x:v>41900</x:v>
      </x:c>
      <x:c r="G3830" s="22" t="n">
        <x:f>IF(OR(E3830="",F3830=""),"",E3830*F3830)</x:f>
        <x:v>1064679000</x:v>
      </x:c>
      <x:c r="H3830" s="36" t="n">
        <x:v>0.3393</x:v>
      </x:c>
      <x:c r="I3830" s="22" t="n">
        <x:f>IF(G3830="","",IF(ISNUMBER(H3830),G3830,""))</x:f>
        <x:v>1064679000</x:v>
      </x:c>
      <x:c r="J3830" s="22" t="n">
        <x:f>IF(I3830="","",I3830*H3830)</x:f>
        <x:v>361245584.7</x:v>
      </x:c>
      <x:c r="K3830" t="str">
        <x:f>IF(G3830="","MISSING OEWS",IF(ISNUMBER(H3830),"MATCHED","MISSING WHARTON"))</x:f>
        <x:v>MATCHED</x:v>
      </x:c>
    </x:row>
    <x:row r="3831">
      <x:c r="A3831" t="str">
        <x:v>53</x:v>
      </x:c>
      <x:c r="B3831" t="str">
        <x:v>Real Estate and Rental and Leasing</x:v>
      </x:c>
      <x:c r="C3831" t="str">
        <x:v>53-3052</x:v>
      </x:c>
      <x:c r="D3831" t="str">
        <x:v>Bus Drivers, Transit and Intercity</x:v>
      </x:c>
      <x:c r="E3831" s="22" t="n">
        <x:v>160</x:v>
      </x:c>
      <x:c r="F3831" s="22" t="n">
        <x:v>44010</x:v>
      </x:c>
      <x:c r="G3831" s="22" t="n">
        <x:f>IF(OR(E3831="",F3831=""),"",E3831*F3831)</x:f>
        <x:v>7041600</x:v>
      </x:c>
      <x:c r="H3831" s="36" t="n">
        <x:v>0.25670000000000004</x:v>
      </x:c>
      <x:c r="I3831" s="22" t="n">
        <x:f>IF(G3831="","",IF(ISNUMBER(H3831),G3831,""))</x:f>
        <x:v>7041600</x:v>
      </x:c>
      <x:c r="J3831" s="22" t="n">
        <x:f>IF(I3831="","",I3831*H3831)</x:f>
        <x:v>1807578.7200000002</x:v>
      </x:c>
      <x:c r="K3831" t="str">
        <x:f>IF(G3831="","MISSING OEWS",IF(ISNUMBER(H3831),"MATCHED","MISSING WHARTON"))</x:f>
        <x:v>MATCHED</x:v>
      </x:c>
    </x:row>
    <x:row r="3832">
      <x:c r="A3832" t="str">
        <x:v>53</x:v>
      </x:c>
      <x:c r="B3832" t="str">
        <x:v>Real Estate and Rental and Leasing</x:v>
      </x:c>
      <x:c r="C3832" t="str">
        <x:v>53-3053</x:v>
      </x:c>
      <x:c r="D3832" t="str">
        <x:v>Shuttle Drivers and Chauffeurs</x:v>
      </x:c>
      <x:c r="E3832" s="22" t="n">
        <x:v>6260</x:v>
      </x:c>
      <x:c r="F3832" s="22" t="n">
        <x:v>37170</x:v>
      </x:c>
      <x:c r="G3832" s="22" t="n">
        <x:f>IF(OR(E3832="",F3832=""),"",E3832*F3832)</x:f>
        <x:v>232684200</x:v>
      </x:c>
      <x:c r="H3832" s="36" t="n">
        <x:v>0.32880000000000004</x:v>
      </x:c>
      <x:c r="I3832" s="22" t="n">
        <x:f>IF(G3832="","",IF(ISNUMBER(H3832),G3832,""))</x:f>
        <x:v>232684200</x:v>
      </x:c>
      <x:c r="J3832" s="22" t="n">
        <x:f>IF(I3832="","",I3832*H3832)</x:f>
        <x:v>76506564.96000001</x:v>
      </x:c>
      <x:c r="K3832" t="str">
        <x:f>IF(G3832="","MISSING OEWS",IF(ISNUMBER(H3832),"MATCHED","MISSING WHARTON"))</x:f>
        <x:v>MATCHED</x:v>
      </x:c>
    </x:row>
    <x:row r="3833">
      <x:c r="A3833" t="str">
        <x:v>53</x:v>
      </x:c>
      <x:c r="B3833" t="str">
        <x:v>Real Estate and Rental and Leasing</x:v>
      </x:c>
      <x:c r="C3833" t="str">
        <x:v>53-3099</x:v>
      </x:c>
      <x:c r="D3833" t="str">
        <x:v>Motor Vehicle Operators, All Other</x:v>
      </x:c>
      <x:c r="E3833" s="22" t="n">
        <x:v>6490</x:v>
      </x:c>
      <x:c r="F3833" s="22" t="n">
        <x:v>33160</x:v>
      </x:c>
      <x:c r="G3833" s="22" t="n">
        <x:f>IF(OR(E3833="",F3833=""),"",E3833*F3833)</x:f>
        <x:v>215208400</x:v>
      </x:c>
      <x:c r="H3833" s="36"/>
      <x:c r="I3833" s="22" t="str">
        <x:f>IF(G3833="","",IF(ISNUMBER(H3833),G3833,""))</x:f>
      </x:c>
      <x:c r="J3833" s="22" t="str">
        <x:f>IF(I3833="","",I3833*H3833)</x:f>
      </x:c>
      <x:c r="K3833" t="str">
        <x:f>IF(G3833="","MISSING OEWS",IF(ISNUMBER(H3833),"MATCHED","MISSING WHARTON"))</x:f>
        <x:v>MISSING WHARTON</x:v>
      </x:c>
    </x:row>
    <x:row r="3834">
      <x:c r="A3834" t="str">
        <x:v>53</x:v>
      </x:c>
      <x:c r="B3834" t="str">
        <x:v>Real Estate and Rental and Leasing</x:v>
      </x:c>
      <x:c r="C3834" t="str">
        <x:v>53-5011</x:v>
      </x:c>
      <x:c r="D3834" t="str">
        <x:v>Sailors and Marine Oilers</x:v>
      </x:c>
      <x:c r="E3834" s="22" t="n">
        <x:v>390</x:v>
      </x:c>
      <x:c r="F3834" s="22" t="n">
        <x:v>47330</x:v>
      </x:c>
      <x:c r="G3834" s="22" t="n">
        <x:f>IF(OR(E3834="",F3834=""),"",E3834*F3834)</x:f>
        <x:v>18458700</x:v>
      </x:c>
      <x:c r="H3834" s="36" t="n">
        <x:v>0.1018</x:v>
      </x:c>
      <x:c r="I3834" s="22" t="n">
        <x:f>IF(G3834="","",IF(ISNUMBER(H3834),G3834,""))</x:f>
        <x:v>18458700</x:v>
      </x:c>
      <x:c r="J3834" s="22" t="n">
        <x:f>IF(I3834="","",I3834*H3834)</x:f>
        <x:v>1879095.66</x:v>
      </x:c>
      <x:c r="K3834" t="str">
        <x:f>IF(G3834="","MISSING OEWS",IF(ISNUMBER(H3834),"MATCHED","MISSING WHARTON"))</x:f>
        <x:v>MATCHED</x:v>
      </x:c>
    </x:row>
    <x:row r="3835">
      <x:c r="A3835" t="str">
        <x:v>53</x:v>
      </x:c>
      <x:c r="B3835" t="str">
        <x:v>Real Estate and Rental and Leasing</x:v>
      </x:c>
      <x:c r="C3835" t="str">
        <x:v>53-5021</x:v>
      </x:c>
      <x:c r="D3835" t="str">
        <x:v>Captains, Mates, and Pilots of Water Vessels</x:v>
      </x:c>
      <x:c r="E3835" s="22" t="n">
        <x:v>500</x:v>
      </x:c>
      <x:c r="F3835" s="22" t="n">
        <x:v>91300</x:v>
      </x:c>
      <x:c r="G3835" s="22" t="n">
        <x:f>IF(OR(E3835="",F3835=""),"",E3835*F3835)</x:f>
        <x:v>45650000</x:v>
      </x:c>
      <x:c r="H3835" s="36" t="n">
        <x:v>0.095</x:v>
      </x:c>
      <x:c r="I3835" s="22" t="n">
        <x:f>IF(G3835="","",IF(ISNUMBER(H3835),G3835,""))</x:f>
        <x:v>45650000</x:v>
      </x:c>
      <x:c r="J3835" s="22" t="n">
        <x:f>IF(I3835="","",I3835*H3835)</x:f>
        <x:v>4336750</x:v>
      </x:c>
      <x:c r="K3835" t="str">
        <x:f>IF(G3835="","MISSING OEWS",IF(ISNUMBER(H3835),"MATCHED","MISSING WHARTON"))</x:f>
        <x:v>MATCHED</x:v>
      </x:c>
    </x:row>
    <x:row r="3836">
      <x:c r="A3836" t="str">
        <x:v>53</x:v>
      </x:c>
      <x:c r="B3836" t="str">
        <x:v>Real Estate and Rental and Leasing</x:v>
      </x:c>
      <x:c r="C3836" t="str">
        <x:v>53-6021</x:v>
      </x:c>
      <x:c r="D3836" t="str">
        <x:v>Parking Attendants</x:v>
      </x:c>
      <x:c r="E3836" s="22" t="n">
        <x:v>5330</x:v>
      </x:c>
      <x:c r="F3836" s="22" t="n">
        <x:v>33960</x:v>
      </x:c>
      <x:c r="G3836" s="22" t="n">
        <x:f>IF(OR(E3836="",F3836=""),"",E3836*F3836)</x:f>
        <x:v>181006800</x:v>
      </x:c>
      <x:c r="H3836" s="36" t="n">
        <x:v>0.1972</x:v>
      </x:c>
      <x:c r="I3836" s="22" t="n">
        <x:f>IF(G3836="","",IF(ISNUMBER(H3836),G3836,""))</x:f>
        <x:v>181006800</x:v>
      </x:c>
      <x:c r="J3836" s="22" t="n">
        <x:f>IF(I3836="","",I3836*H3836)</x:f>
        <x:v>35694540.96</x:v>
      </x:c>
      <x:c r="K3836" t="str">
        <x:f>IF(G3836="","MISSING OEWS",IF(ISNUMBER(H3836),"MATCHED","MISSING WHARTON"))</x:f>
        <x:v>MATCHED</x:v>
      </x:c>
    </x:row>
    <x:row r="3837">
      <x:c r="A3837" t="str">
        <x:v>53</x:v>
      </x:c>
      <x:c r="B3837" t="str">
        <x:v>Real Estate and Rental and Leasing</x:v>
      </x:c>
      <x:c r="C3837" t="str">
        <x:v>53-6031</x:v>
      </x:c>
      <x:c r="D3837" t="str">
        <x:v>Automotive and Watercraft Service Attendants</x:v>
      </x:c>
      <x:c r="E3837" s="22" t="n">
        <x:v>1470</x:v>
      </x:c>
      <x:c r="F3837" s="22" t="n">
        <x:v>35040</x:v>
      </x:c>
      <x:c r="G3837" s="22" t="n">
        <x:f>IF(OR(E3837="",F3837=""),"",E3837*F3837)</x:f>
        <x:v>51508800</x:v>
      </x:c>
      <x:c r="H3837" s="36" t="n">
        <x:v>0.25329999999999997</x:v>
      </x:c>
      <x:c r="I3837" s="22" t="n">
        <x:f>IF(G3837="","",IF(ISNUMBER(H3837),G3837,""))</x:f>
        <x:v>51508800</x:v>
      </x:c>
      <x:c r="J3837" s="22" t="n">
        <x:f>IF(I3837="","",I3837*H3837)</x:f>
        <x:v>13047179.04</x:v>
      </x:c>
      <x:c r="K3837" t="str">
        <x:f>IF(G3837="","MISSING OEWS",IF(ISNUMBER(H3837),"MATCHED","MISSING WHARTON"))</x:f>
        <x:v>MATCHED</x:v>
      </x:c>
    </x:row>
    <x:row r="3838">
      <x:c r="A3838" t="str">
        <x:v>53</x:v>
      </x:c>
      <x:c r="B3838" t="str">
        <x:v>Real Estate and Rental and Leasing</x:v>
      </x:c>
      <x:c r="C3838" t="str">
        <x:v>53-6041</x:v>
      </x:c>
      <x:c r="D3838" t="str">
        <x:v>Traffic Technicians</x:v>
      </x:c>
      <x:c r="E3838" s="22"/>
      <x:c r="F3838" s="22" t="n">
        <x:v>60840</x:v>
      </x:c>
      <x:c r="G3838" s="22" t="str">
        <x:f>IF(OR(E3838="",F3838=""),"",E3838*F3838)</x:f>
      </x:c>
      <x:c r="H3838" s="36" t="n">
        <x:v>0.39380000000000004</x:v>
      </x:c>
      <x:c r="I3838" s="22" t="str">
        <x:f>IF(G3838="","",IF(ISNUMBER(H3838),G3838,""))</x:f>
      </x:c>
      <x:c r="J3838" s="22" t="str">
        <x:f>IF(I3838="","",I3838*H3838)</x:f>
      </x:c>
      <x:c r="K3838" t="str">
        <x:f>IF(G3838="","MISSING OEWS",IF(ISNUMBER(H3838),"MATCHED","MISSING WHARTON"))</x:f>
        <x:v>MISSING OEWS</x:v>
      </x:c>
    </x:row>
    <x:row r="3839">
      <x:c r="A3839" t="str">
        <x:v>53</x:v>
      </x:c>
      <x:c r="B3839" t="str">
        <x:v>Real Estate and Rental and Leasing</x:v>
      </x:c>
      <x:c r="C3839" t="str">
        <x:v>53-6099</x:v>
      </x:c>
      <x:c r="D3839" t="str">
        <x:v>Transportation Workers, All Other</x:v>
      </x:c>
      <x:c r="E3839" s="22"/>
      <x:c r="F3839" s="22" t="n">
        <x:v>31920</x:v>
      </x:c>
      <x:c r="G3839" s="22" t="str">
        <x:f>IF(OR(E3839="",F3839=""),"",E3839*F3839)</x:f>
      </x:c>
      <x:c r="H3839" s="36"/>
      <x:c r="I3839" s="22" t="str">
        <x:f>IF(G3839="","",IF(ISNUMBER(H3839),G3839,""))</x:f>
      </x:c>
      <x:c r="J3839" s="22" t="str">
        <x:f>IF(I3839="","",I3839*H3839)</x:f>
      </x:c>
      <x:c r="K3839" t="str">
        <x:f>IF(G3839="","MISSING OEWS",IF(ISNUMBER(H3839),"MATCHED","MISSING WHARTON"))</x:f>
        <x:v>MISSING OEWS</x:v>
      </x:c>
    </x:row>
    <x:row r="3840">
      <x:c r="A3840" t="str">
        <x:v>53</x:v>
      </x:c>
      <x:c r="B3840" t="str">
        <x:v>Real Estate and Rental and Leasing</x:v>
      </x:c>
      <x:c r="C3840" t="str">
        <x:v>53-7021</x:v>
      </x:c>
      <x:c r="D3840" t="str">
        <x:v>Crane and Tower Operators</x:v>
      </x:c>
      <x:c r="E3840" s="22" t="n">
        <x:v>1770</x:v>
      </x:c>
      <x:c r="F3840" s="22" t="n">
        <x:v>106040</x:v>
      </x:c>
      <x:c r="G3840" s="22" t="n">
        <x:f>IF(OR(E3840="",F3840=""),"",E3840*F3840)</x:f>
        <x:v>187690800</x:v>
      </x:c>
      <x:c r="H3840" s="36" t="n">
        <x:v>0.0864</x:v>
      </x:c>
      <x:c r="I3840" s="22" t="n">
        <x:f>IF(G3840="","",IF(ISNUMBER(H3840),G3840,""))</x:f>
        <x:v>187690800</x:v>
      </x:c>
      <x:c r="J3840" s="22" t="n">
        <x:f>IF(I3840="","",I3840*H3840)</x:f>
        <x:v>16216485.120000001</x:v>
      </x:c>
      <x:c r="K3840" t="str">
        <x:f>IF(G3840="","MISSING OEWS",IF(ISNUMBER(H3840),"MATCHED","MISSING WHARTON"))</x:f>
        <x:v>MATCHED</x:v>
      </x:c>
    </x:row>
    <x:row r="3841">
      <x:c r="A3841" t="str">
        <x:v>53</x:v>
      </x:c>
      <x:c r="B3841" t="str">
        <x:v>Real Estate and Rental and Leasing</x:v>
      </x:c>
      <x:c r="C3841" t="str">
        <x:v>53-7051</x:v>
      </x:c>
      <x:c r="D3841" t="str">
        <x:v>Industrial Truck and Tractor Operators</x:v>
      </x:c>
      <x:c r="E3841" s="22" t="n">
        <x:v>1110</x:v>
      </x:c>
      <x:c r="F3841" s="22" t="n">
        <x:v>43620</x:v>
      </x:c>
      <x:c r="G3841" s="22" t="n">
        <x:f>IF(OR(E3841="",F3841=""),"",E3841*F3841)</x:f>
        <x:v>48418200</x:v>
      </x:c>
      <x:c r="H3841" s="36" t="n">
        <x:v>0</x:v>
      </x:c>
      <x:c r="I3841" s="22" t="n">
        <x:f>IF(G3841="","",IF(ISNUMBER(H3841),G3841,""))</x:f>
        <x:v>48418200</x:v>
      </x:c>
      <x:c r="J3841" s="22" t="n">
        <x:f>IF(I3841="","",I3841*H3841)</x:f>
        <x:v>0</x:v>
      </x:c>
      <x:c r="K3841" t="str">
        <x:f>IF(G3841="","MISSING OEWS",IF(ISNUMBER(H3841),"MATCHED","MISSING WHARTON"))</x:f>
        <x:v>MATCHED</x:v>
      </x:c>
    </x:row>
    <x:row r="3842">
      <x:c r="A3842" t="str">
        <x:v>53</x:v>
      </x:c>
      <x:c r="B3842" t="str">
        <x:v>Real Estate and Rental and Leasing</x:v>
      </x:c>
      <x:c r="C3842" t="str">
        <x:v>53-7061</x:v>
      </x:c>
      <x:c r="D3842" t="str">
        <x:v>Cleaners of Vehicles and Equipment</x:v>
      </x:c>
      <x:c r="E3842" s="22" t="n">
        <x:v>25420</x:v>
      </x:c>
      <x:c r="F3842" s="22" t="n">
        <x:v>37280</x:v>
      </x:c>
      <x:c r="G3842" s="22" t="n">
        <x:f>IF(OR(E3842="",F3842=""),"",E3842*F3842)</x:f>
        <x:v>947657600</x:v>
      </x:c>
      <x:c r="H3842" s="36" t="n">
        <x:v>0.0452</x:v>
      </x:c>
      <x:c r="I3842" s="22" t="n">
        <x:f>IF(G3842="","",IF(ISNUMBER(H3842),G3842,""))</x:f>
        <x:v>947657600</x:v>
      </x:c>
      <x:c r="J3842" s="22" t="n">
        <x:f>IF(I3842="","",I3842*H3842)</x:f>
        <x:v>42834123.519999996</x:v>
      </x:c>
      <x:c r="K3842" t="str">
        <x:f>IF(G3842="","MISSING OEWS",IF(ISNUMBER(H3842),"MATCHED","MISSING WHARTON"))</x:f>
        <x:v>MATCHED</x:v>
      </x:c>
    </x:row>
    <x:row r="3843">
      <x:c r="A3843" t="str">
        <x:v>53</x:v>
      </x:c>
      <x:c r="B3843" t="str">
        <x:v>Real Estate and Rental and Leasing</x:v>
      </x:c>
      <x:c r="C3843" t="str">
        <x:v>53-7062</x:v>
      </x:c>
      <x:c r="D3843" t="str">
        <x:v>Laborers and Freight, Stock, and Material Movers, Hand</x:v>
      </x:c>
      <x:c r="E3843" s="22" t="n">
        <x:v>44980</x:v>
      </x:c>
      <x:c r="F3843" s="22" t="n">
        <x:v>41530</x:v>
      </x:c>
      <x:c r="G3843" s="22" t="n">
        <x:f>IF(OR(E3843="",F3843=""),"",E3843*F3843)</x:f>
        <x:v>1868019400</x:v>
      </x:c>
      <x:c r="H3843" s="36" t="n">
        <x:v>0.049</x:v>
      </x:c>
      <x:c r="I3843" s="22" t="n">
        <x:f>IF(G3843="","",IF(ISNUMBER(H3843),G3843,""))</x:f>
        <x:v>1868019400</x:v>
      </x:c>
      <x:c r="J3843" s="22" t="n">
        <x:f>IF(I3843="","",I3843*H3843)</x:f>
        <x:v>91532950.60000001</x:v>
      </x:c>
      <x:c r="K3843" t="str">
        <x:f>IF(G3843="","MISSING OEWS",IF(ISNUMBER(H3843),"MATCHED","MISSING WHARTON"))</x:f>
        <x:v>MATCHED</x:v>
      </x:c>
    </x:row>
    <x:row r="3844">
      <x:c r="A3844" t="str">
        <x:v>53</x:v>
      </x:c>
      <x:c r="B3844" t="str">
        <x:v>Real Estate and Rental and Leasing</x:v>
      </x:c>
      <x:c r="C3844" t="str">
        <x:v>53-7064</x:v>
      </x:c>
      <x:c r="D3844" t="str">
        <x:v>Packers and Packagers, Hand</x:v>
      </x:c>
      <x:c r="E3844" s="22" t="n">
        <x:v>180</x:v>
      </x:c>
      <x:c r="F3844" s="22" t="n">
        <x:v>37190</x:v>
      </x:c>
      <x:c r="G3844" s="22" t="n">
        <x:f>IF(OR(E3844="",F3844=""),"",E3844*F3844)</x:f>
        <x:v>6694200</x:v>
      </x:c>
      <x:c r="H3844" s="36" t="n">
        <x:v>0.07919999999999999</x:v>
      </x:c>
      <x:c r="I3844" s="22" t="n">
        <x:f>IF(G3844="","",IF(ISNUMBER(H3844),G3844,""))</x:f>
        <x:v>6694200</x:v>
      </x:c>
      <x:c r="J3844" s="22" t="n">
        <x:f>IF(I3844="","",I3844*H3844)</x:f>
        <x:v>530180.6399999999</x:v>
      </x:c>
      <x:c r="K3844" t="str">
        <x:f>IF(G3844="","MISSING OEWS",IF(ISNUMBER(H3844),"MATCHED","MISSING WHARTON"))</x:f>
        <x:v>MATCHED</x:v>
      </x:c>
    </x:row>
    <x:row r="3845">
      <x:c r="A3845" t="str">
        <x:v>53</x:v>
      </x:c>
      <x:c r="B3845" t="str">
        <x:v>Real Estate and Rental and Leasing</x:v>
      </x:c>
      <x:c r="C3845" t="str">
        <x:v>53-7065</x:v>
      </x:c>
      <x:c r="D3845" t="str">
        <x:v>Stockers and Order Fillers</x:v>
      </x:c>
      <x:c r="E3845" s="22" t="n">
        <x:v>4540</x:v>
      </x:c>
      <x:c r="F3845" s="22" t="n">
        <x:v>40470</x:v>
      </x:c>
      <x:c r="G3845" s="22" t="n">
        <x:f>IF(OR(E3845="",F3845=""),"",E3845*F3845)</x:f>
        <x:v>183733800</x:v>
      </x:c>
      <x:c r="H3845" s="36" t="n">
        <x:v>0.22329999999999997</x:v>
      </x:c>
      <x:c r="I3845" s="22" t="n">
        <x:f>IF(G3845="","",IF(ISNUMBER(H3845),G3845,""))</x:f>
        <x:v>183733800</x:v>
      </x:c>
      <x:c r="J3845" s="22" t="n">
        <x:f>IF(I3845="","",I3845*H3845)</x:f>
        <x:v>41027757.53999999</x:v>
      </x:c>
      <x:c r="K3845" t="str">
        <x:f>IF(G3845="","MISSING OEWS",IF(ISNUMBER(H3845),"MATCHED","MISSING WHARTON"))</x:f>
        <x:v>MATCHED</x:v>
      </x:c>
    </x:row>
    <x:row r="3846">
      <x:c r="A3846" t="str">
        <x:v>53</x:v>
      </x:c>
      <x:c r="B3846" t="str">
        <x:v>Real Estate and Rental and Leasing</x:v>
      </x:c>
      <x:c r="C3846" t="str">
        <x:v>53-7072</x:v>
      </x:c>
      <x:c r="D3846" t="str">
        <x:v>Pump Operators, Except Wellhead Pumpers</x:v>
      </x:c>
      <x:c r="E3846" s="22" t="n">
        <x:v>310</x:v>
      </x:c>
      <x:c r="F3846" s="22" t="n">
        <x:v>56790</x:v>
      </x:c>
      <x:c r="G3846" s="22" t="n">
        <x:f>IF(OR(E3846="",F3846=""),"",E3846*F3846)</x:f>
        <x:v>17604900</x:v>
      </x:c>
      <x:c r="H3846" s="36" t="n">
        <x:v>0.0679</x:v>
      </x:c>
      <x:c r="I3846" s="22" t="n">
        <x:f>IF(G3846="","",IF(ISNUMBER(H3846),G3846,""))</x:f>
        <x:v>17604900</x:v>
      </x:c>
      <x:c r="J3846" s="22" t="n">
        <x:f>IF(I3846="","",I3846*H3846)</x:f>
        <x:v>1195372.71</x:v>
      </x:c>
      <x:c r="K3846" t="str">
        <x:f>IF(G3846="","MISSING OEWS",IF(ISNUMBER(H3846),"MATCHED","MISSING WHARTON"))</x:f>
        <x:v>MATCHED</x:v>
      </x:c>
    </x:row>
    <x:row r="3847">
      <x:c r="A3847" t="str">
        <x:v>53</x:v>
      </x:c>
      <x:c r="B3847" t="str">
        <x:v>Real Estate and Rental and Leasing</x:v>
      </x:c>
      <x:c r="C3847" t="str">
        <x:v>53-7081</x:v>
      </x:c>
      <x:c r="D3847" t="str">
        <x:v>Refuse and Recyclable Material Collectors</x:v>
      </x:c>
      <x:c r="E3847" s="22"/>
      <x:c r="F3847" s="22" t="n">
        <x:v>38460</x:v>
      </x:c>
      <x:c r="G3847" s="22" t="str">
        <x:f>IF(OR(E3847="",F3847=""),"",E3847*F3847)</x:f>
      </x:c>
      <x:c r="H3847" s="36" t="n">
        <x:v>0.2375</x:v>
      </x:c>
      <x:c r="I3847" s="22" t="str">
        <x:f>IF(G3847="","",IF(ISNUMBER(H3847),G3847,""))</x:f>
      </x:c>
      <x:c r="J3847" s="22" t="str">
        <x:f>IF(I3847="","",I3847*H3847)</x:f>
      </x:c>
      <x:c r="K3847" t="str">
        <x:f>IF(G3847="","MISSING OEWS",IF(ISNUMBER(H3847),"MATCHED","MISSING WHARTON"))</x:f>
        <x:v>MISSING OEWS</x:v>
      </x:c>
    </x:row>
    <x:row r="3848">
      <x:c r="A3848" t="str">
        <x:v>53</x:v>
      </x:c>
      <x:c r="B3848" t="str">
        <x:v>Real Estate and Rental and Leasing</x:v>
      </x:c>
      <x:c r="C3848" t="str">
        <x:v>53-7199</x:v>
      </x:c>
      <x:c r="D3848" t="str">
        <x:v>Material Moving Workers, All Other</x:v>
      </x:c>
      <x:c r="E3848" s="22" t="n">
        <x:v>2970</x:v>
      </x:c>
      <x:c r="F3848" s="22" t="n">
        <x:v>41870</x:v>
      </x:c>
      <x:c r="G3848" s="22" t="n">
        <x:f>IF(OR(E3848="",F3848=""),"",E3848*F3848)</x:f>
        <x:v>124353900</x:v>
      </x:c>
      <x:c r="H3848" s="36"/>
      <x:c r="I3848" s="22" t="str">
        <x:f>IF(G3848="","",IF(ISNUMBER(H3848),G3848,""))</x:f>
      </x:c>
      <x:c r="J3848" s="22" t="str">
        <x:f>IF(I3848="","",I3848*H3848)</x:f>
      </x:c>
      <x:c r="K3848" t="str">
        <x:f>IF(G3848="","MISSING OEWS",IF(ISNUMBER(H3848),"MATCHED","MISSING WHARTON"))</x:f>
        <x:v>MISSING WHARTON</x:v>
      </x:c>
    </x:row>
    <x:row r="3849">
      <x:c r="A3849" t="str">
        <x:v>54</x:v>
      </x:c>
      <x:c r="B3849" t="str">
        <x:v>Professional, Scientific, and Technical Services</x:v>
      </x:c>
      <x:c r="C3849" t="str">
        <x:v>11-1011</x:v>
      </x:c>
      <x:c r="D3849" t="str">
        <x:v>Chief Executives</x:v>
      </x:c>
      <x:c r="E3849" s="22" t="n">
        <x:v>40180</x:v>
      </x:c>
      <x:c r="F3849" s="22" t="n">
        <x:v>263000</x:v>
      </x:c>
      <x:c r="G3849" s="22" t="n">
        <x:f>IF(OR(E3849="",F3849=""),"",E3849*F3849)</x:f>
        <x:v>10567340000</x:v>
      </x:c>
      <x:c r="H3849" s="36" t="n">
        <x:v>0.4775</x:v>
      </x:c>
      <x:c r="I3849" s="22" t="n">
        <x:f>IF(G3849="","",IF(ISNUMBER(H3849),G3849,""))</x:f>
        <x:v>10567340000</x:v>
      </x:c>
      <x:c r="J3849" s="22" t="n">
        <x:f>IF(I3849="","",I3849*H3849)</x:f>
        <x:v>5045904850</x:v>
      </x:c>
      <x:c r="K3849" t="str">
        <x:f>IF(G3849="","MISSING OEWS",IF(ISNUMBER(H3849),"MATCHED","MISSING WHARTON"))</x:f>
        <x:v>MATCHED</x:v>
      </x:c>
    </x:row>
    <x:row r="3850">
      <x:c r="A3850" t="str">
        <x:v>54</x:v>
      </x:c>
      <x:c r="B3850" t="str">
        <x:v>Professional, Scientific, and Technical Services</x:v>
      </x:c>
      <x:c r="C3850" t="str">
        <x:v>11-1021</x:v>
      </x:c>
      <x:c r="D3850" t="str">
        <x:v>General and Operations Managers</x:v>
      </x:c>
      <x:c r="E3850" s="22" t="n">
        <x:v>438720</x:v>
      </x:c>
      <x:c r="F3850" s="22" t="n">
        <x:v>170710</x:v>
      </x:c>
      <x:c r="G3850" s="22" t="n">
        <x:f>IF(OR(E3850="",F3850=""),"",E3850*F3850)</x:f>
        <x:v>74893891200</x:v>
      </x:c>
      <x:c r="H3850" s="36" t="n">
        <x:v>0.5382</x:v>
      </x:c>
      <x:c r="I3850" s="22" t="n">
        <x:f>IF(G3850="","",IF(ISNUMBER(H3850),G3850,""))</x:f>
        <x:v>74893891200</x:v>
      </x:c>
      <x:c r="J3850" s="22" t="n">
        <x:f>IF(I3850="","",I3850*H3850)</x:f>
        <x:v>40307892243.840004</x:v>
      </x:c>
      <x:c r="K3850" t="str">
        <x:f>IF(G3850="","MISSING OEWS",IF(ISNUMBER(H3850),"MATCHED","MISSING WHARTON"))</x:f>
        <x:v>MATCHED</x:v>
      </x:c>
    </x:row>
    <x:row r="3851">
      <x:c r="A3851" t="str">
        <x:v>54</x:v>
      </x:c>
      <x:c r="B3851" t="str">
        <x:v>Professional, Scientific, and Technical Services</x:v>
      </x:c>
      <x:c r="C3851" t="str">
        <x:v>11-2011</x:v>
      </x:c>
      <x:c r="D3851" t="str">
        <x:v>Advertising and Promotions Managers</x:v>
      </x:c>
      <x:c r="E3851" s="22" t="n">
        <x:v>10700</x:v>
      </x:c>
      <x:c r="F3851" s="22" t="n">
        <x:v>150950</x:v>
      </x:c>
      <x:c r="G3851" s="22" t="n">
        <x:f>IF(OR(E3851="",F3851=""),"",E3851*F3851)</x:f>
        <x:v>1615165000</x:v>
      </x:c>
      <x:c r="H3851" s="36" t="n">
        <x:v>0.5583</x:v>
      </x:c>
      <x:c r="I3851" s="22" t="n">
        <x:f>IF(G3851="","",IF(ISNUMBER(H3851),G3851,""))</x:f>
        <x:v>1615165000</x:v>
      </x:c>
      <x:c r="J3851" s="22" t="n">
        <x:f>IF(I3851="","",I3851*H3851)</x:f>
        <x:v>901746619.5</x:v>
      </x:c>
      <x:c r="K3851" t="str">
        <x:f>IF(G3851="","MISSING OEWS",IF(ISNUMBER(H3851),"MATCHED","MISSING WHARTON"))</x:f>
        <x:v>MATCHED</x:v>
      </x:c>
    </x:row>
    <x:row r="3852">
      <x:c r="A3852" t="str">
        <x:v>54</x:v>
      </x:c>
      <x:c r="B3852" t="str">
        <x:v>Professional, Scientific, and Technical Services</x:v>
      </x:c>
      <x:c r="C3852" t="str">
        <x:v>11-2021</x:v>
      </x:c>
      <x:c r="D3852" t="str">
        <x:v>Marketing Managers</x:v>
      </x:c>
      <x:c r="E3852" s="22" t="n">
        <x:v>96660</x:v>
      </x:c>
      <x:c r="F3852" s="22" t="n">
        <x:v>184720</x:v>
      </x:c>
      <x:c r="G3852" s="22" t="n">
        <x:f>IF(OR(E3852="",F3852=""),"",E3852*F3852)</x:f>
        <x:v>17855035200</x:v>
      </x:c>
      <x:c r="H3852" s="36" t="n">
        <x:v>0.445</x:v>
      </x:c>
      <x:c r="I3852" s="22" t="n">
        <x:f>IF(G3852="","",IF(ISNUMBER(H3852),G3852,""))</x:f>
        <x:v>17855035200</x:v>
      </x:c>
      <x:c r="J3852" s="22" t="n">
        <x:f>IF(I3852="","",I3852*H3852)</x:f>
        <x:v>7945490664</x:v>
      </x:c>
      <x:c r="K3852" t="str">
        <x:f>IF(G3852="","MISSING OEWS",IF(ISNUMBER(H3852),"MATCHED","MISSING WHARTON"))</x:f>
        <x:v>MATCHED</x:v>
      </x:c>
    </x:row>
    <x:row r="3853">
      <x:c r="A3853" t="str">
        <x:v>54</x:v>
      </x:c>
      <x:c r="B3853" t="str">
        <x:v>Professional, Scientific, and Technical Services</x:v>
      </x:c>
      <x:c r="C3853" t="str">
        <x:v>11-2022</x:v>
      </x:c>
      <x:c r="D3853" t="str">
        <x:v>Sales Managers</x:v>
      </x:c>
      <x:c r="E3853" s="22" t="n">
        <x:v>85240</x:v>
      </x:c>
      <x:c r="F3853" s="22" t="n">
        <x:v>189440</x:v>
      </x:c>
      <x:c r="G3853" s="22" t="n">
        <x:f>IF(OR(E3853="",F3853=""),"",E3853*F3853)</x:f>
        <x:v>16147865600</x:v>
      </x:c>
      <x:c r="H3853" s="36" t="n">
        <x:v>0.3735</x:v>
      </x:c>
      <x:c r="I3853" s="22" t="n">
        <x:f>IF(G3853="","",IF(ISNUMBER(H3853),G3853,""))</x:f>
        <x:v>16147865600</x:v>
      </x:c>
      <x:c r="J3853" s="22" t="n">
        <x:f>IF(I3853="","",I3853*H3853)</x:f>
        <x:v>6031227801.6</x:v>
      </x:c>
      <x:c r="K3853" t="str">
        <x:f>IF(G3853="","MISSING OEWS",IF(ISNUMBER(H3853),"MATCHED","MISSING WHARTON"))</x:f>
        <x:v>MATCHED</x:v>
      </x:c>
    </x:row>
    <x:row r="3854">
      <x:c r="A3854" t="str">
        <x:v>54</x:v>
      </x:c>
      <x:c r="B3854" t="str">
        <x:v>Professional, Scientific, and Technical Services</x:v>
      </x:c>
      <x:c r="C3854" t="str">
        <x:v>11-2032</x:v>
      </x:c>
      <x:c r="D3854" t="str">
        <x:v>Public Relations Managers</x:v>
      </x:c>
      <x:c r="E3854" s="22" t="n">
        <x:v>15460</x:v>
      </x:c>
      <x:c r="F3854" s="22" t="n">
        <x:v>189190</x:v>
      </x:c>
      <x:c r="G3854" s="22" t="n">
        <x:f>IF(OR(E3854="",F3854=""),"",E3854*F3854)</x:f>
        <x:v>2924877400</x:v>
      </x:c>
      <x:c r="H3854" s="36" t="n">
        <x:v>0.53</x:v>
      </x:c>
      <x:c r="I3854" s="22" t="n">
        <x:f>IF(G3854="","",IF(ISNUMBER(H3854),G3854,""))</x:f>
        <x:v>2924877400</x:v>
      </x:c>
      <x:c r="J3854" s="22" t="n">
        <x:f>IF(I3854="","",I3854*H3854)</x:f>
        <x:v>1550185022</x:v>
      </x:c>
      <x:c r="K3854" t="str">
        <x:f>IF(G3854="","MISSING OEWS",IF(ISNUMBER(H3854),"MATCHED","MISSING WHARTON"))</x:f>
        <x:v>MATCHED</x:v>
      </x:c>
    </x:row>
    <x:row r="3855">
      <x:c r="A3855" t="str">
        <x:v>54</x:v>
      </x:c>
      <x:c r="B3855" t="str">
        <x:v>Professional, Scientific, and Technical Services</x:v>
      </x:c>
      <x:c r="C3855" t="str">
        <x:v>11-2033</x:v>
      </x:c>
      <x:c r="D3855" t="str">
        <x:v>Fundraising Managers</x:v>
      </x:c>
      <x:c r="E3855" s="22" t="n">
        <x:v>1230</x:v>
      </x:c>
      <x:c r="F3855" s="22" t="n">
        <x:v>154080</x:v>
      </x:c>
      <x:c r="G3855" s="22" t="n">
        <x:f>IF(OR(E3855="",F3855=""),"",E3855*F3855)</x:f>
        <x:v>189518400</x:v>
      </x:c>
      <x:c r="H3855" s="36" t="n">
        <x:v>0.5594</x:v>
      </x:c>
      <x:c r="I3855" s="22" t="n">
        <x:f>IF(G3855="","",IF(ISNUMBER(H3855),G3855,""))</x:f>
        <x:v>189518400</x:v>
      </x:c>
      <x:c r="J3855" s="22" t="n">
        <x:f>IF(I3855="","",I3855*H3855)</x:f>
        <x:v>106016592.96000001</x:v>
      </x:c>
      <x:c r="K3855" t="str">
        <x:f>IF(G3855="","MISSING OEWS",IF(ISNUMBER(H3855),"MATCHED","MISSING WHARTON"))</x:f>
        <x:v>MATCHED</x:v>
      </x:c>
    </x:row>
    <x:row r="3856">
      <x:c r="A3856" t="str">
        <x:v>54</x:v>
      </x:c>
      <x:c r="B3856" t="str">
        <x:v>Professional, Scientific, and Technical Services</x:v>
      </x:c>
      <x:c r="C3856" t="str">
        <x:v>11-3012</x:v>
      </x:c>
      <x:c r="D3856" t="str">
        <x:v>Administrative Services Managers</x:v>
      </x:c>
      <x:c r="E3856" s="22" t="n">
        <x:v>30480</x:v>
      </x:c>
      <x:c r="F3856" s="22" t="n">
        <x:v>144490</x:v>
      </x:c>
      <x:c r="G3856" s="22" t="n">
        <x:f>IF(OR(E3856="",F3856=""),"",E3856*F3856)</x:f>
        <x:v>4404055200</x:v>
      </x:c>
      <x:c r="H3856" s="36" t="n">
        <x:v>0.44439999999999996</x:v>
      </x:c>
      <x:c r="I3856" s="22" t="n">
        <x:f>IF(G3856="","",IF(ISNUMBER(H3856),G3856,""))</x:f>
        <x:v>4404055200</x:v>
      </x:c>
      <x:c r="J3856" s="22" t="n">
        <x:f>IF(I3856="","",I3856*H3856)</x:f>
        <x:v>1957162130.8799999</x:v>
      </x:c>
      <x:c r="K3856" t="str">
        <x:f>IF(G3856="","MISSING OEWS",IF(ISNUMBER(H3856),"MATCHED","MISSING WHARTON"))</x:f>
        <x:v>MATCHED</x:v>
      </x:c>
    </x:row>
    <x:row r="3857">
      <x:c r="A3857" t="str">
        <x:v>54</x:v>
      </x:c>
      <x:c r="B3857" t="str">
        <x:v>Professional, Scientific, and Technical Services</x:v>
      </x:c>
      <x:c r="C3857" t="str">
        <x:v>11-3013</x:v>
      </x:c>
      <x:c r="D3857" t="str">
        <x:v>Facilities Managers</x:v>
      </x:c>
      <x:c r="E3857" s="22" t="n">
        <x:v>8160</x:v>
      </x:c>
      <x:c r="F3857" s="22" t="n">
        <x:v>139730</x:v>
      </x:c>
      <x:c r="G3857" s="22" t="n">
        <x:f>IF(OR(E3857="",F3857=""),"",E3857*F3857)</x:f>
        <x:v>1140196800</x:v>
      </x:c>
      <x:c r="H3857" s="36" t="n">
        <x:v>0.2907</x:v>
      </x:c>
      <x:c r="I3857" s="22" t="n">
        <x:f>IF(G3857="","",IF(ISNUMBER(H3857),G3857,""))</x:f>
        <x:v>1140196800</x:v>
      </x:c>
      <x:c r="J3857" s="22" t="n">
        <x:f>IF(I3857="","",I3857*H3857)</x:f>
        <x:v>331455209.76</x:v>
      </x:c>
      <x:c r="K3857" t="str">
        <x:f>IF(G3857="","MISSING OEWS",IF(ISNUMBER(H3857),"MATCHED","MISSING WHARTON"))</x:f>
        <x:v>MATCHED</x:v>
      </x:c>
    </x:row>
    <x:row r="3858">
      <x:c r="A3858" t="str">
        <x:v>54</x:v>
      </x:c>
      <x:c r="B3858" t="str">
        <x:v>Professional, Scientific, and Technical Services</x:v>
      </x:c>
      <x:c r="C3858" t="str">
        <x:v>11-3021</x:v>
      </x:c>
      <x:c r="D3858" t="str">
        <x:v>Computer and Information Systems Managers</x:v>
      </x:c>
      <x:c r="E3858" s="22" t="n">
        <x:v>209760</x:v>
      </x:c>
      <x:c r="F3858" s="22" t="n">
        <x:v>197530</x:v>
      </x:c>
      <x:c r="G3858" s="22" t="n">
        <x:f>IF(OR(E3858="",F3858=""),"",E3858*F3858)</x:f>
        <x:v>41433892800</x:v>
      </x:c>
      <x:c r="H3858" s="36" t="n">
        <x:v>0.5265</x:v>
      </x:c>
      <x:c r="I3858" s="22" t="n">
        <x:f>IF(G3858="","",IF(ISNUMBER(H3858),G3858,""))</x:f>
        <x:v>41433892800</x:v>
      </x:c>
      <x:c r="J3858" s="22" t="n">
        <x:f>IF(I3858="","",I3858*H3858)</x:f>
        <x:v>21814944559.199997</x:v>
      </x:c>
      <x:c r="K3858" t="str">
        <x:f>IF(G3858="","MISSING OEWS",IF(ISNUMBER(H3858),"MATCHED","MISSING WHARTON"))</x:f>
        <x:v>MATCHED</x:v>
      </x:c>
    </x:row>
    <x:row r="3859">
      <x:c r="A3859" t="str">
        <x:v>54</x:v>
      </x:c>
      <x:c r="B3859" t="str">
        <x:v>Professional, Scientific, and Technical Services</x:v>
      </x:c>
      <x:c r="C3859" t="str">
        <x:v>11-3031</x:v>
      </x:c>
      <x:c r="D3859" t="str">
        <x:v>Financial Managers</x:v>
      </x:c>
      <x:c r="E3859" s="22" t="n">
        <x:v>122870</x:v>
      </x:c>
      <x:c r="F3859" s="22" t="n">
        <x:v>199740</x:v>
      </x:c>
      <x:c r="G3859" s="22" t="n">
        <x:f>IF(OR(E3859="",F3859=""),"",E3859*F3859)</x:f>
        <x:v>24542053800</x:v>
      </x:c>
      <x:c r="H3859" s="36" t="n">
        <x:v>0.7221</x:v>
      </x:c>
      <x:c r="I3859" s="22" t="n">
        <x:f>IF(G3859="","",IF(ISNUMBER(H3859),G3859,""))</x:f>
        <x:v>24542053800</x:v>
      </x:c>
      <x:c r="J3859" s="22" t="n">
        <x:f>IF(I3859="","",I3859*H3859)</x:f>
        <x:v>17721817048.98</x:v>
      </x:c>
      <x:c r="K3859" t="str">
        <x:f>IF(G3859="","MISSING OEWS",IF(ISNUMBER(H3859),"MATCHED","MISSING WHARTON"))</x:f>
        <x:v>MATCHED</x:v>
      </x:c>
    </x:row>
    <x:row r="3860">
      <x:c r="A3860" t="str">
        <x:v>54</x:v>
      </x:c>
      <x:c r="B3860" t="str">
        <x:v>Professional, Scientific, and Technical Services</x:v>
      </x:c>
      <x:c r="C3860" t="str">
        <x:v>11-3051</x:v>
      </x:c>
      <x:c r="D3860" t="str">
        <x:v>Industrial Production Managers</x:v>
      </x:c>
      <x:c r="E3860" s="22" t="n">
        <x:v>9320</x:v>
      </x:c>
      <x:c r="F3860" s="22" t="n">
        <x:v>160390</x:v>
      </x:c>
      <x:c r="G3860" s="22" t="n">
        <x:f>IF(OR(E3860="",F3860=""),"",E3860*F3860)</x:f>
        <x:v>1494834800</x:v>
      </x:c>
      <x:c r="H3860" s="36" t="n">
        <x:v>0.3636</x:v>
      </x:c>
      <x:c r="I3860" s="22" t="n">
        <x:f>IF(G3860="","",IF(ISNUMBER(H3860),G3860,""))</x:f>
        <x:v>1494834800</x:v>
      </x:c>
      <x:c r="J3860" s="22" t="n">
        <x:f>IF(I3860="","",I3860*H3860)</x:f>
        <x:v>543521933.28</x:v>
      </x:c>
      <x:c r="K3860" t="str">
        <x:f>IF(G3860="","MISSING OEWS",IF(ISNUMBER(H3860),"MATCHED","MISSING WHARTON"))</x:f>
        <x:v>MATCHED</x:v>
      </x:c>
    </x:row>
    <x:row r="3861">
      <x:c r="A3861" t="str">
        <x:v>54</x:v>
      </x:c>
      <x:c r="B3861" t="str">
        <x:v>Professional, Scientific, and Technical Services</x:v>
      </x:c>
      <x:c r="C3861" t="str">
        <x:v>11-3061</x:v>
      </x:c>
      <x:c r="D3861" t="str">
        <x:v>Purchasing Managers</x:v>
      </x:c>
      <x:c r="E3861" s="22" t="n">
        <x:v>7400</x:v>
      </x:c>
      <x:c r="F3861" s="22" t="n">
        <x:v>173450</x:v>
      </x:c>
      <x:c r="G3861" s="22" t="n">
        <x:f>IF(OR(E3861="",F3861=""),"",E3861*F3861)</x:f>
        <x:v>1283530000</x:v>
      </x:c>
      <x:c r="H3861" s="36" t="n">
        <x:v>0.6944</x:v>
      </x:c>
      <x:c r="I3861" s="22" t="n">
        <x:f>IF(G3861="","",IF(ISNUMBER(H3861),G3861,""))</x:f>
        <x:v>1283530000</x:v>
      </x:c>
      <x:c r="J3861" s="22" t="n">
        <x:f>IF(I3861="","",I3861*H3861)</x:f>
        <x:v>891283232</x:v>
      </x:c>
      <x:c r="K3861" t="str">
        <x:f>IF(G3861="","MISSING OEWS",IF(ISNUMBER(H3861),"MATCHED","MISSING WHARTON"))</x:f>
        <x:v>MATCHED</x:v>
      </x:c>
    </x:row>
    <x:row r="3862">
      <x:c r="A3862" t="str">
        <x:v>54</x:v>
      </x:c>
      <x:c r="B3862" t="str">
        <x:v>Professional, Scientific, and Technical Services</x:v>
      </x:c>
      <x:c r="C3862" t="str">
        <x:v>11-3071</x:v>
      </x:c>
      <x:c r="D3862" t="str">
        <x:v>Transportation, Storage, and Distribution Managers</x:v>
      </x:c>
      <x:c r="E3862" s="22" t="n">
        <x:v>8450</x:v>
      </x:c>
      <x:c r="F3862" s="22" t="n">
        <x:v>146050</x:v>
      </x:c>
      <x:c r="G3862" s="22" t="n">
        <x:f>IF(OR(E3862="",F3862=""),"",E3862*F3862)</x:f>
        <x:v>1234122500</x:v>
      </x:c>
      <x:c r="H3862" s="36" t="n">
        <x:v>0.5783</x:v>
      </x:c>
      <x:c r="I3862" s="22" t="n">
        <x:f>IF(G3862="","",IF(ISNUMBER(H3862),G3862,""))</x:f>
        <x:v>1234122500</x:v>
      </x:c>
      <x:c r="J3862" s="22" t="n">
        <x:f>IF(I3862="","",I3862*H3862)</x:f>
        <x:v>713693041.75</x:v>
      </x:c>
      <x:c r="K3862" t="str">
        <x:f>IF(G3862="","MISSING OEWS",IF(ISNUMBER(H3862),"MATCHED","MISSING WHARTON"))</x:f>
        <x:v>MATCHED</x:v>
      </x:c>
    </x:row>
    <x:row r="3863">
      <x:c r="A3863" t="str">
        <x:v>54</x:v>
      </x:c>
      <x:c r="B3863" t="str">
        <x:v>Professional, Scientific, and Technical Services</x:v>
      </x:c>
      <x:c r="C3863" t="str">
        <x:v>11-3111</x:v>
      </x:c>
      <x:c r="D3863" t="str">
        <x:v>Compensation and Benefits Managers</x:v>
      </x:c>
      <x:c r="E3863" s="22" t="n">
        <x:v>3160</x:v>
      </x:c>
      <x:c r="F3863" s="22" t="n">
        <x:v>180280</x:v>
      </x:c>
      <x:c r="G3863" s="22" t="n">
        <x:f>IF(OR(E3863="",F3863=""),"",E3863*F3863)</x:f>
        <x:v>569684800</x:v>
      </x:c>
      <x:c r="H3863" s="36" t="n">
        <x:v>0.5771000000000001</x:v>
      </x:c>
      <x:c r="I3863" s="22" t="n">
        <x:f>IF(G3863="","",IF(ISNUMBER(H3863),G3863,""))</x:f>
        <x:v>569684800</x:v>
      </x:c>
      <x:c r="J3863" s="22" t="n">
        <x:f>IF(I3863="","",I3863*H3863)</x:f>
        <x:v>328765098.08000004</x:v>
      </x:c>
      <x:c r="K3863" t="str">
        <x:f>IF(G3863="","MISSING OEWS",IF(ISNUMBER(H3863),"MATCHED","MISSING WHARTON"))</x:f>
        <x:v>MATCHED</x:v>
      </x:c>
    </x:row>
    <x:row r="3864">
      <x:c r="A3864" t="str">
        <x:v>54</x:v>
      </x:c>
      <x:c r="B3864" t="str">
        <x:v>Professional, Scientific, and Technical Services</x:v>
      </x:c>
      <x:c r="C3864" t="str">
        <x:v>11-3121</x:v>
      </x:c>
      <x:c r="D3864" t="str">
        <x:v>Human Resources Managers</x:v>
      </x:c>
      <x:c r="E3864" s="22" t="n">
        <x:v>32900</x:v>
      </x:c>
      <x:c r="F3864" s="22" t="n">
        <x:v>186680</x:v>
      </x:c>
      <x:c r="G3864" s="22" t="n">
        <x:f>IF(OR(E3864="",F3864=""),"",E3864*F3864)</x:f>
        <x:v>6141772000</x:v>
      </x:c>
      <x:c r="H3864" s="36" t="n">
        <x:v>0.5962</x:v>
      </x:c>
      <x:c r="I3864" s="22" t="n">
        <x:f>IF(G3864="","",IF(ISNUMBER(H3864),G3864,""))</x:f>
        <x:v>6141772000</x:v>
      </x:c>
      <x:c r="J3864" s="22" t="n">
        <x:f>IF(I3864="","",I3864*H3864)</x:f>
        <x:v>3661724466.3999996</x:v>
      </x:c>
      <x:c r="K3864" t="str">
        <x:f>IF(G3864="","MISSING OEWS",IF(ISNUMBER(H3864),"MATCHED","MISSING WHARTON"))</x:f>
        <x:v>MATCHED</x:v>
      </x:c>
    </x:row>
    <x:row r="3865">
      <x:c r="A3865" t="str">
        <x:v>54</x:v>
      </x:c>
      <x:c r="B3865" t="str">
        <x:v>Professional, Scientific, and Technical Services</x:v>
      </x:c>
      <x:c r="C3865" t="str">
        <x:v>11-3131</x:v>
      </x:c>
      <x:c r="D3865" t="str">
        <x:v>Training and Development Managers</x:v>
      </x:c>
      <x:c r="E3865" s="22" t="n">
        <x:v>6710</x:v>
      </x:c>
      <x:c r="F3865" s="22" t="n">
        <x:v>166430</x:v>
      </x:c>
      <x:c r="G3865" s="22" t="n">
        <x:f>IF(OR(E3865="",F3865=""),"",E3865*F3865)</x:f>
        <x:v>1116745300</x:v>
      </x:c>
      <x:c r="H3865" s="36" t="n">
        <x:v>0.6833</x:v>
      </x:c>
      <x:c r="I3865" s="22" t="n">
        <x:f>IF(G3865="","",IF(ISNUMBER(H3865),G3865,""))</x:f>
        <x:v>1116745300</x:v>
      </x:c>
      <x:c r="J3865" s="22" t="n">
        <x:f>IF(I3865="","",I3865*H3865)</x:f>
        <x:v>763072063.49</x:v>
      </x:c>
      <x:c r="K3865" t="str">
        <x:f>IF(G3865="","MISSING OEWS",IF(ISNUMBER(H3865),"MATCHED","MISSING WHARTON"))</x:f>
        <x:v>MATCHED</x:v>
      </x:c>
    </x:row>
    <x:row r="3866">
      <x:c r="A3866" t="str">
        <x:v>54</x:v>
      </x:c>
      <x:c r="B3866" t="str">
        <x:v>Professional, Scientific, and Technical Services</x:v>
      </x:c>
      <x:c r="C3866" t="str">
        <x:v>11-9013</x:v>
      </x:c>
      <x:c r="D3866" t="str">
        <x:v>Farmers, Ranchers, and Other Agricultural Managers</x:v>
      </x:c>
      <x:c r="E3866" s="22" t="n">
        <x:v>530</x:v>
      </x:c>
      <x:c r="F3866" s="22" t="n">
        <x:v>71160</x:v>
      </x:c>
      <x:c r="G3866" s="22" t="n">
        <x:f>IF(OR(E3866="",F3866=""),"",E3866*F3866)</x:f>
        <x:v>37714800</x:v>
      </x:c>
      <x:c r="H3866" s="36" t="n">
        <x:v>0.22</x:v>
      </x:c>
      <x:c r="I3866" s="22" t="n">
        <x:f>IF(G3866="","",IF(ISNUMBER(H3866),G3866,""))</x:f>
        <x:v>37714800</x:v>
      </x:c>
      <x:c r="J3866" s="22" t="n">
        <x:f>IF(I3866="","",I3866*H3866)</x:f>
        <x:v>8297256</x:v>
      </x:c>
      <x:c r="K3866" t="str">
        <x:f>IF(G3866="","MISSING OEWS",IF(ISNUMBER(H3866),"MATCHED","MISSING WHARTON"))</x:f>
        <x:v>MATCHED</x:v>
      </x:c>
    </x:row>
    <x:row r="3867">
      <x:c r="A3867" t="str">
        <x:v>54</x:v>
      </x:c>
      <x:c r="B3867" t="str">
        <x:v>Professional, Scientific, and Technical Services</x:v>
      </x:c>
      <x:c r="C3867" t="str">
        <x:v>11-9021</x:v>
      </x:c>
      <x:c r="D3867" t="str">
        <x:v>Construction Managers</x:v>
      </x:c>
      <x:c r="E3867" s="22" t="n">
        <x:v>16430</x:v>
      </x:c>
      <x:c r="F3867" s="22" t="n">
        <x:v>138870</x:v>
      </x:c>
      <x:c r="G3867" s="22" t="n">
        <x:f>IF(OR(E3867="",F3867=""),"",E3867*F3867)</x:f>
        <x:v>2281634100</x:v>
      </x:c>
      <x:c r="H3867" s="36" t="n">
        <x:v>0.374</x:v>
      </x:c>
      <x:c r="I3867" s="22" t="n">
        <x:f>IF(G3867="","",IF(ISNUMBER(H3867),G3867,""))</x:f>
        <x:v>2281634100</x:v>
      </x:c>
      <x:c r="J3867" s="22" t="n">
        <x:f>IF(I3867="","",I3867*H3867)</x:f>
        <x:v>853331153.4</x:v>
      </x:c>
      <x:c r="K3867" t="str">
        <x:f>IF(G3867="","MISSING OEWS",IF(ISNUMBER(H3867),"MATCHED","MISSING WHARTON"))</x:f>
        <x:v>MATCHED</x:v>
      </x:c>
    </x:row>
    <x:row r="3868">
      <x:c r="A3868" t="str">
        <x:v>54</x:v>
      </x:c>
      <x:c r="B3868" t="str">
        <x:v>Professional, Scientific, and Technical Services</x:v>
      </x:c>
      <x:c r="C3868" t="str">
        <x:v>11-9033</x:v>
      </x:c>
      <x:c r="D3868" t="str">
        <x:v>Education Administrators, Postsecondary</x:v>
      </x:c>
      <x:c r="E3868" s="22" t="n">
        <x:v>50</x:v>
      </x:c>
      <x:c r="F3868" s="22" t="n">
        <x:v>172110</x:v>
      </x:c>
      <x:c r="G3868" s="22" t="n">
        <x:f>IF(OR(E3868="",F3868=""),"",E3868*F3868)</x:f>
        <x:v>8605500</x:v>
      </x:c>
      <x:c r="H3868" s="36" t="n">
        <x:v>0.4448</x:v>
      </x:c>
      <x:c r="I3868" s="22" t="n">
        <x:f>IF(G3868="","",IF(ISNUMBER(H3868),G3868,""))</x:f>
        <x:v>8605500</x:v>
      </x:c>
      <x:c r="J3868" s="22" t="n">
        <x:f>IF(I3868="","",I3868*H3868)</x:f>
        <x:v>3827726.4</x:v>
      </x:c>
      <x:c r="K3868" t="str">
        <x:f>IF(G3868="","MISSING OEWS",IF(ISNUMBER(H3868),"MATCHED","MISSING WHARTON"))</x:f>
        <x:v>MATCHED</x:v>
      </x:c>
    </x:row>
    <x:row r="3869">
      <x:c r="A3869" t="str">
        <x:v>54</x:v>
      </x:c>
      <x:c r="B3869" t="str">
        <x:v>Professional, Scientific, and Technical Services</x:v>
      </x:c>
      <x:c r="C3869" t="str">
        <x:v>11-9039</x:v>
      </x:c>
      <x:c r="D3869" t="str">
        <x:v>Education Administrators, All Other</x:v>
      </x:c>
      <x:c r="E3869" s="22" t="n">
        <x:v>780</x:v>
      </x:c>
      <x:c r="F3869" s="22" t="n">
        <x:v>156470</x:v>
      </x:c>
      <x:c r="G3869" s="22" t="n">
        <x:f>IF(OR(E3869="",F3869=""),"",E3869*F3869)</x:f>
        <x:v>122046600</x:v>
      </x:c>
      <x:c r="H3869" s="36"/>
      <x:c r="I3869" s="22" t="str">
        <x:f>IF(G3869="","",IF(ISNUMBER(H3869),G3869,""))</x:f>
      </x:c>
      <x:c r="J3869" s="22" t="str">
        <x:f>IF(I3869="","",I3869*H3869)</x:f>
      </x:c>
      <x:c r="K3869" t="str">
        <x:f>IF(G3869="","MISSING OEWS",IF(ISNUMBER(H3869),"MATCHED","MISSING WHARTON"))</x:f>
        <x:v>MISSING WHARTON</x:v>
      </x:c>
    </x:row>
    <x:row r="3870">
      <x:c r="A3870" t="str">
        <x:v>54</x:v>
      </x:c>
      <x:c r="B3870" t="str">
        <x:v>Professional, Scientific, and Technical Services</x:v>
      </x:c>
      <x:c r="C3870" t="str">
        <x:v>11-9041</x:v>
      </x:c>
      <x:c r="D3870" t="str">
        <x:v>Architectural and Engineering Managers</x:v>
      </x:c>
      <x:c r="E3870" s="22" t="n">
        <x:v>79510</x:v>
      </x:c>
      <x:c r="F3870" s="22" t="n">
        <x:v>185050</x:v>
      </x:c>
      <x:c r="G3870" s="22" t="n">
        <x:f>IF(OR(E3870="",F3870=""),"",E3870*F3870)</x:f>
        <x:v>14713325500</x:v>
      </x:c>
      <x:c r="H3870" s="36" t="n">
        <x:v>0.263</x:v>
      </x:c>
      <x:c r="I3870" s="22" t="n">
        <x:f>IF(G3870="","",IF(ISNUMBER(H3870),G3870,""))</x:f>
        <x:v>14713325500</x:v>
      </x:c>
      <x:c r="J3870" s="22" t="n">
        <x:f>IF(I3870="","",I3870*H3870)</x:f>
        <x:v>3869604606.5</x:v>
      </x:c>
      <x:c r="K3870" t="str">
        <x:f>IF(G3870="","MISSING OEWS",IF(ISNUMBER(H3870),"MATCHED","MISSING WHARTON"))</x:f>
        <x:v>MATCHED</x:v>
      </x:c>
    </x:row>
    <x:row r="3871">
      <x:c r="A3871" t="str">
        <x:v>54</x:v>
      </x:c>
      <x:c r="B3871" t="str">
        <x:v>Professional, Scientific, and Technical Services</x:v>
      </x:c>
      <x:c r="C3871" t="str">
        <x:v>11-9051</x:v>
      </x:c>
      <x:c r="D3871" t="str">
        <x:v>Food Service Managers</x:v>
      </x:c>
      <x:c r="E3871" s="22" t="n">
        <x:v>1140</x:v>
      </x:c>
      <x:c r="F3871" s="22" t="n">
        <x:v>92980</x:v>
      </x:c>
      <x:c r="G3871" s="22" t="n">
        <x:f>IF(OR(E3871="",F3871=""),"",E3871*F3871)</x:f>
        <x:v>105997200</x:v>
      </x:c>
      <x:c r="H3871" s="36" t="n">
        <x:v>0.3821</x:v>
      </x:c>
      <x:c r="I3871" s="22" t="n">
        <x:f>IF(G3871="","",IF(ISNUMBER(H3871),G3871,""))</x:f>
        <x:v>105997200</x:v>
      </x:c>
      <x:c r="J3871" s="22" t="n">
        <x:f>IF(I3871="","",I3871*H3871)</x:f>
        <x:v>40501530.12</x:v>
      </x:c>
      <x:c r="K3871" t="str">
        <x:f>IF(G3871="","MISSING OEWS",IF(ISNUMBER(H3871),"MATCHED","MISSING WHARTON"))</x:f>
        <x:v>MATCHED</x:v>
      </x:c>
    </x:row>
    <x:row r="3872">
      <x:c r="A3872" t="str">
        <x:v>54</x:v>
      </x:c>
      <x:c r="B3872" t="str">
        <x:v>Professional, Scientific, and Technical Services</x:v>
      </x:c>
      <x:c r="C3872" t="str">
        <x:v>11-9072</x:v>
      </x:c>
      <x:c r="D3872" t="str">
        <x:v>Entertainment and Recreation Managers, Except Gambling</x:v>
      </x:c>
      <x:c r="E3872" s="22" t="n">
        <x:v>60</x:v>
      </x:c>
      <x:c r="F3872" s="22" t="n">
        <x:v>89730</x:v>
      </x:c>
      <x:c r="G3872" s="22" t="n">
        <x:f>IF(OR(E3872="",F3872=""),"",E3872*F3872)</x:f>
        <x:v>5383800</x:v>
      </x:c>
      <x:c r="H3872" s="36" t="n">
        <x:v>0.3176</x:v>
      </x:c>
      <x:c r="I3872" s="22" t="n">
        <x:f>IF(G3872="","",IF(ISNUMBER(H3872),G3872,""))</x:f>
        <x:v>5383800</x:v>
      </x:c>
      <x:c r="J3872" s="22" t="n">
        <x:f>IF(I3872="","",I3872*H3872)</x:f>
        <x:v>1709894.88</x:v>
      </x:c>
      <x:c r="K3872" t="str">
        <x:f>IF(G3872="","MISSING OEWS",IF(ISNUMBER(H3872),"MATCHED","MISSING WHARTON"))</x:f>
        <x:v>MATCHED</x:v>
      </x:c>
    </x:row>
    <x:row r="3873">
      <x:c r="A3873" t="str">
        <x:v>54</x:v>
      </x:c>
      <x:c r="B3873" t="str">
        <x:v>Professional, Scientific, and Technical Services</x:v>
      </x:c>
      <x:c r="C3873" t="str">
        <x:v>11-9111</x:v>
      </x:c>
      <x:c r="D3873" t="str">
        <x:v>Medical and Health Services Managers</x:v>
      </x:c>
      <x:c r="E3873" s="22" t="n">
        <x:v>17440</x:v>
      </x:c>
      <x:c r="F3873" s="22" t="n">
        <x:v>178810</x:v>
      </x:c>
      <x:c r="G3873" s="22" t="n">
        <x:f>IF(OR(E3873="",F3873=""),"",E3873*F3873)</x:f>
        <x:v>3118446400</x:v>
      </x:c>
      <x:c r="H3873" s="36" t="n">
        <x:v>0.44170000000000004</x:v>
      </x:c>
      <x:c r="I3873" s="22" t="n">
        <x:f>IF(G3873="","",IF(ISNUMBER(H3873),G3873,""))</x:f>
        <x:v>3118446400</x:v>
      </x:c>
      <x:c r="J3873" s="22" t="n">
        <x:f>IF(I3873="","",I3873*H3873)</x:f>
        <x:v>1377417774.88</x:v>
      </x:c>
      <x:c r="K3873" t="str">
        <x:f>IF(G3873="","MISSING OEWS",IF(ISNUMBER(H3873),"MATCHED","MISSING WHARTON"))</x:f>
        <x:v>MATCHED</x:v>
      </x:c>
    </x:row>
    <x:row r="3874">
      <x:c r="A3874" t="str">
        <x:v>54</x:v>
      </x:c>
      <x:c r="B3874" t="str">
        <x:v>Professional, Scientific, and Technical Services</x:v>
      </x:c>
      <x:c r="C3874" t="str">
        <x:v>11-9121</x:v>
      </x:c>
      <x:c r="D3874" t="str">
        <x:v>Natural Sciences Managers</x:v>
      </x:c>
      <x:c r="E3874" s="22" t="n">
        <x:v>52240</x:v>
      </x:c>
      <x:c r="F3874" s="22" t="n">
        <x:v>207580</x:v>
      </x:c>
      <x:c r="G3874" s="22" t="n">
        <x:f>IF(OR(E3874="",F3874=""),"",E3874*F3874)</x:f>
        <x:v>10843979200</x:v>
      </x:c>
      <x:c r="H3874" s="36" t="n">
        <x:v>0.382</x:v>
      </x:c>
      <x:c r="I3874" s="22" t="n">
        <x:f>IF(G3874="","",IF(ISNUMBER(H3874),G3874,""))</x:f>
        <x:v>10843979200</x:v>
      </x:c>
      <x:c r="J3874" s="22" t="n">
        <x:f>IF(I3874="","",I3874*H3874)</x:f>
        <x:v>4142400054.4</x:v>
      </x:c>
      <x:c r="K3874" t="str">
        <x:f>IF(G3874="","MISSING OEWS",IF(ISNUMBER(H3874),"MATCHED","MISSING WHARTON"))</x:f>
        <x:v>MATCHED</x:v>
      </x:c>
    </x:row>
    <x:row r="3875">
      <x:c r="A3875" t="str">
        <x:v>54</x:v>
      </x:c>
      <x:c r="B3875" t="str">
        <x:v>Professional, Scientific, and Technical Services</x:v>
      </x:c>
      <x:c r="C3875" t="str">
        <x:v>11-9141</x:v>
      </x:c>
      <x:c r="D3875" t="str">
        <x:v>Property, Real Estate, and Community Association Managers</x:v>
      </x:c>
      <x:c r="E3875" s="22" t="n">
        <x:v>7200</x:v>
      </x:c>
      <x:c r="F3875" s="22" t="n">
        <x:v>110630</x:v>
      </x:c>
      <x:c r="G3875" s="22" t="n">
        <x:f>IF(OR(E3875="",F3875=""),"",E3875*F3875)</x:f>
        <x:v>796536000</x:v>
      </x:c>
      <x:c r="H3875" s="36" t="n">
        <x:v>0.3833</x:v>
      </x:c>
      <x:c r="I3875" s="22" t="n">
        <x:f>IF(G3875="","",IF(ISNUMBER(H3875),G3875,""))</x:f>
        <x:v>796536000</x:v>
      </x:c>
      <x:c r="J3875" s="22" t="n">
        <x:f>IF(I3875="","",I3875*H3875)</x:f>
        <x:v>305312248.79999995</x:v>
      </x:c>
      <x:c r="K3875" t="str">
        <x:f>IF(G3875="","MISSING OEWS",IF(ISNUMBER(H3875),"MATCHED","MISSING WHARTON"))</x:f>
        <x:v>MATCHED</x:v>
      </x:c>
    </x:row>
    <x:row r="3876">
      <x:c r="A3876" t="str">
        <x:v>54</x:v>
      </x:c>
      <x:c r="B3876" t="str">
        <x:v>Professional, Scientific, and Technical Services</x:v>
      </x:c>
      <x:c r="C3876" t="str">
        <x:v>11-9151</x:v>
      </x:c>
      <x:c r="D3876" t="str">
        <x:v>Social and Community Service Managers</x:v>
      </x:c>
      <x:c r="E3876" s="22" t="n">
        <x:v>1200</x:v>
      </x:c>
      <x:c r="F3876" s="22" t="n">
        <x:v>102180</x:v>
      </x:c>
      <x:c r="G3876" s="22" t="n">
        <x:f>IF(OR(E3876="",F3876=""),"",E3876*F3876)</x:f>
        <x:v>122616000</x:v>
      </x:c>
      <x:c r="H3876" s="36" t="n">
        <x:v>0.36560000000000004</x:v>
      </x:c>
      <x:c r="I3876" s="22" t="n">
        <x:f>IF(G3876="","",IF(ISNUMBER(H3876),G3876,""))</x:f>
        <x:v>122616000</x:v>
      </x:c>
      <x:c r="J3876" s="22" t="n">
        <x:f>IF(I3876="","",I3876*H3876)</x:f>
        <x:v>44828409.6</x:v>
      </x:c>
      <x:c r="K3876" t="str">
        <x:f>IF(G3876="","MISSING OEWS",IF(ISNUMBER(H3876),"MATCHED","MISSING WHARTON"))</x:f>
        <x:v>MATCHED</x:v>
      </x:c>
    </x:row>
    <x:row r="3877">
      <x:c r="A3877" t="str">
        <x:v>54</x:v>
      </x:c>
      <x:c r="B3877" t="str">
        <x:v>Professional, Scientific, and Technical Services</x:v>
      </x:c>
      <x:c r="C3877" t="str">
        <x:v>11-9161</x:v>
      </x:c>
      <x:c r="D3877" t="str">
        <x:v>Emergency Management Directors</x:v>
      </x:c>
      <x:c r="E3877" s="22" t="n">
        <x:v>600</x:v>
      </x:c>
      <x:c r="F3877" s="22" t="n">
        <x:v>145760</x:v>
      </x:c>
      <x:c r="G3877" s="22" t="n">
        <x:f>IF(OR(E3877="",F3877=""),"",E3877*F3877)</x:f>
        <x:v>87456000</x:v>
      </x:c>
      <x:c r="H3877" s="36" t="n">
        <x:v>0.4174</x:v>
      </x:c>
      <x:c r="I3877" s="22" t="n">
        <x:f>IF(G3877="","",IF(ISNUMBER(H3877),G3877,""))</x:f>
        <x:v>87456000</x:v>
      </x:c>
      <x:c r="J3877" s="22" t="n">
        <x:f>IF(I3877="","",I3877*H3877)</x:f>
        <x:v>36504134.4</x:v>
      </x:c>
      <x:c r="K3877" t="str">
        <x:f>IF(G3877="","MISSING OEWS",IF(ISNUMBER(H3877),"MATCHED","MISSING WHARTON"))</x:f>
        <x:v>MATCHED</x:v>
      </x:c>
    </x:row>
    <x:row r="3878">
      <x:c r="A3878" t="str">
        <x:v>54</x:v>
      </x:c>
      <x:c r="B3878" t="str">
        <x:v>Professional, Scientific, and Technical Services</x:v>
      </x:c>
      <x:c r="C3878" t="str">
        <x:v>11-9179</x:v>
      </x:c>
      <x:c r="D3878" t="str">
        <x:v>Personal Service Managers, All Other</x:v>
      </x:c>
      <x:c r="E3878" s="22"/>
      <x:c r="F3878" s="22" t="n">
        <x:v>112000</x:v>
      </x:c>
      <x:c r="G3878" s="22" t="str">
        <x:f>IF(OR(E3878="",F3878=""),"",E3878*F3878)</x:f>
      </x:c>
      <x:c r="H3878" s="36" t="n">
        <x:v>0.4143</x:v>
      </x:c>
      <x:c r="I3878" s="22" t="str">
        <x:f>IF(G3878="","",IF(ISNUMBER(H3878),G3878,""))</x:f>
      </x:c>
      <x:c r="J3878" s="22" t="str">
        <x:f>IF(I3878="","",I3878*H3878)</x:f>
      </x:c>
      <x:c r="K3878" t="str">
        <x:f>IF(G3878="","MISSING OEWS",IF(ISNUMBER(H3878),"MATCHED","MISSING WHARTON"))</x:f>
        <x:v>MISSING OEWS</x:v>
      </x:c>
    </x:row>
    <x:row r="3879">
      <x:c r="A3879" t="str">
        <x:v>54</x:v>
      </x:c>
      <x:c r="B3879" t="str">
        <x:v>Professional, Scientific, and Technical Services</x:v>
      </x:c>
      <x:c r="C3879" t="str">
        <x:v>11-9199</x:v>
      </x:c>
      <x:c r="D3879" t="str">
        <x:v>Managers, All Other</x:v>
      </x:c>
      <x:c r="E3879" s="22" t="n">
        <x:v>86940</x:v>
      </x:c>
      <x:c r="F3879" s="22" t="n">
        <x:v>182770</x:v>
      </x:c>
      <x:c r="G3879" s="22" t="n">
        <x:f>IF(OR(E3879="",F3879=""),"",E3879*F3879)</x:f>
        <x:v>15890023800</x:v>
      </x:c>
      <x:c r="H3879" s="36" t="n">
        <x:v>0.48960000000000004</x:v>
      </x:c>
      <x:c r="I3879" s="22" t="n">
        <x:f>IF(G3879="","",IF(ISNUMBER(H3879),G3879,""))</x:f>
        <x:v>15890023800</x:v>
      </x:c>
      <x:c r="J3879" s="22" t="n">
        <x:f>IF(I3879="","",I3879*H3879)</x:f>
        <x:v>7779755652.4800005</x:v>
      </x:c>
      <x:c r="K3879" t="str">
        <x:f>IF(G3879="","MISSING OEWS",IF(ISNUMBER(H3879),"MATCHED","MISSING WHARTON"))</x:f>
        <x:v>MATCHED</x:v>
      </x:c>
    </x:row>
    <x:row r="3880">
      <x:c r="A3880" t="str">
        <x:v>54</x:v>
      </x:c>
      <x:c r="B3880" t="str">
        <x:v>Professional, Scientific, and Technical Services</x:v>
      </x:c>
      <x:c r="C3880" t="str">
        <x:v>13-1011</x:v>
      </x:c>
      <x:c r="D3880" t="str">
        <x:v>Agents and Business Managers of Artists, Performers, and Athletes</x:v>
      </x:c>
      <x:c r="E3880" s="22"/>
      <x:c r="F3880" s="22" t="n">
        <x:v>80340</x:v>
      </x:c>
      <x:c r="G3880" s="22" t="str">
        <x:f>IF(OR(E3880="",F3880=""),"",E3880*F3880)</x:f>
      </x:c>
      <x:c r="H3880" s="36" t="n">
        <x:v>0.4714</x:v>
      </x:c>
      <x:c r="I3880" s="22" t="str">
        <x:f>IF(G3880="","",IF(ISNUMBER(H3880),G3880,""))</x:f>
      </x:c>
      <x:c r="J3880" s="22" t="str">
        <x:f>IF(I3880="","",I3880*H3880)</x:f>
      </x:c>
      <x:c r="K3880" t="str">
        <x:f>IF(G3880="","MISSING OEWS",IF(ISNUMBER(H3880),"MATCHED","MISSING WHARTON"))</x:f>
        <x:v>MISSING OEWS</x:v>
      </x:c>
    </x:row>
    <x:row r="3881">
      <x:c r="A3881" t="str">
        <x:v>54</x:v>
      </x:c>
      <x:c r="B3881" t="str">
        <x:v>Professional, Scientific, and Technical Services</x:v>
      </x:c>
      <x:c r="C3881" t="str">
        <x:v>13-1020</x:v>
      </x:c>
      <x:c r="D3881" t="str">
        <x:v>Buyers and Purchasing Agents</x:v>
      </x:c>
      <x:c r="E3881" s="22" t="n">
        <x:v>39610</x:v>
      </x:c>
      <x:c r="F3881" s="22" t="n">
        <x:v>94960</x:v>
      </x:c>
      <x:c r="G3881" s="22" t="n">
        <x:f>IF(OR(E3881="",F3881=""),"",E3881*F3881)</x:f>
        <x:v>3761365600</x:v>
      </x:c>
      <x:c r="H3881" s="36" t="n">
        <x:v>0.5876</x:v>
      </x:c>
      <x:c r="I3881" s="22" t="n">
        <x:f>IF(G3881="","",IF(ISNUMBER(H3881),G3881,""))</x:f>
        <x:v>3761365600</x:v>
      </x:c>
      <x:c r="J3881" s="22" t="n">
        <x:f>IF(I3881="","",I3881*H3881)</x:f>
        <x:v>2210178426.56</x:v>
      </x:c>
      <x:c r="K3881" t="str">
        <x:f>IF(G3881="","MISSING OEWS",IF(ISNUMBER(H3881),"MATCHED","MISSING WHARTON"))</x:f>
        <x:v>MATCHED</x:v>
      </x:c>
    </x:row>
    <x:row r="3882">
      <x:c r="A3882" t="str">
        <x:v>54</x:v>
      </x:c>
      <x:c r="B3882" t="str">
        <x:v>Professional, Scientific, and Technical Services</x:v>
      </x:c>
      <x:c r="C3882" t="str">
        <x:v>13-1031</x:v>
      </x:c>
      <x:c r="D3882" t="str">
        <x:v>Claims Adjusters, Examiners, and Investigators</x:v>
      </x:c>
      <x:c r="E3882" s="22" t="n">
        <x:v>4320</x:v>
      </x:c>
      <x:c r="F3882" s="22" t="n">
        <x:v>61900</x:v>
      </x:c>
      <x:c r="G3882" s="22" t="n">
        <x:f>IF(OR(E3882="",F3882=""),"",E3882*F3882)</x:f>
        <x:v>267408000</x:v>
      </x:c>
      <x:c r="H3882" s="36" t="n">
        <x:v>0.6983</x:v>
      </x:c>
      <x:c r="I3882" s="22" t="n">
        <x:f>IF(G3882="","",IF(ISNUMBER(H3882),G3882,""))</x:f>
        <x:v>267408000</x:v>
      </x:c>
      <x:c r="J3882" s="22" t="n">
        <x:f>IF(I3882="","",I3882*H3882)</x:f>
        <x:v>186731006.4</x:v>
      </x:c>
      <x:c r="K3882" t="str">
        <x:f>IF(G3882="","MISSING OEWS",IF(ISNUMBER(H3882),"MATCHED","MISSING WHARTON"))</x:f>
        <x:v>MATCHED</x:v>
      </x:c>
    </x:row>
    <x:row r="3883">
      <x:c r="A3883" t="str">
        <x:v>54</x:v>
      </x:c>
      <x:c r="B3883" t="str">
        <x:v>Professional, Scientific, and Technical Services</x:v>
      </x:c>
      <x:c r="C3883" t="str">
        <x:v>13-1041</x:v>
      </x:c>
      <x:c r="D3883" t="str">
        <x:v>Compliance Officers</x:v>
      </x:c>
      <x:c r="E3883" s="22" t="n">
        <x:v>41520</x:v>
      </x:c>
      <x:c r="F3883" s="22" t="n">
        <x:v>100520</x:v>
      </x:c>
      <x:c r="G3883" s="22" t="n">
        <x:f>IF(OR(E3883="",F3883=""),"",E3883*F3883)</x:f>
        <x:v>4173590400</x:v>
      </x:c>
      <x:c r="H3883" s="36" t="n">
        <x:v>0.4611</x:v>
      </x:c>
      <x:c r="I3883" s="22" t="n">
        <x:f>IF(G3883="","",IF(ISNUMBER(H3883),G3883,""))</x:f>
        <x:v>4173590400</x:v>
      </x:c>
      <x:c r="J3883" s="22" t="n">
        <x:f>IF(I3883="","",I3883*H3883)</x:f>
        <x:v>1924442533.44</x:v>
      </x:c>
      <x:c r="K3883" t="str">
        <x:f>IF(G3883="","MISSING OEWS",IF(ISNUMBER(H3883),"MATCHED","MISSING WHARTON"))</x:f>
        <x:v>MATCHED</x:v>
      </x:c>
    </x:row>
    <x:row r="3884">
      <x:c r="A3884" t="str">
        <x:v>54</x:v>
      </x:c>
      <x:c r="B3884" t="str">
        <x:v>Professional, Scientific, and Technical Services</x:v>
      </x:c>
      <x:c r="C3884" t="str">
        <x:v>13-1051</x:v>
      </x:c>
      <x:c r="D3884" t="str">
        <x:v>Cost Estimators</x:v>
      </x:c>
      <x:c r="E3884" s="22" t="n">
        <x:v>9560</x:v>
      </x:c>
      <x:c r="F3884" s="22" t="n">
        <x:v>96990</x:v>
      </x:c>
      <x:c r="G3884" s="22" t="n">
        <x:f>IF(OR(E3884="",F3884=""),"",E3884*F3884)</x:f>
        <x:v>927224400</x:v>
      </x:c>
      <x:c r="H3884" s="36" t="n">
        <x:v>0.6393</x:v>
      </x:c>
      <x:c r="I3884" s="22" t="n">
        <x:f>IF(G3884="","",IF(ISNUMBER(H3884),G3884,""))</x:f>
        <x:v>927224400</x:v>
      </x:c>
      <x:c r="J3884" s="22" t="n">
        <x:f>IF(I3884="","",I3884*H3884)</x:f>
        <x:v>592774558.92</x:v>
      </x:c>
      <x:c r="K3884" t="str">
        <x:f>IF(G3884="","MISSING OEWS",IF(ISNUMBER(H3884),"MATCHED","MISSING WHARTON"))</x:f>
        <x:v>MATCHED</x:v>
      </x:c>
    </x:row>
    <x:row r="3885">
      <x:c r="A3885" t="str">
        <x:v>54</x:v>
      </x:c>
      <x:c r="B3885" t="str">
        <x:v>Professional, Scientific, and Technical Services</x:v>
      </x:c>
      <x:c r="C3885" t="str">
        <x:v>13-1071</x:v>
      </x:c>
      <x:c r="D3885" t="str">
        <x:v>Human Resources Specialists</x:v>
      </x:c>
      <x:c r="E3885" s="22" t="n">
        <x:v>124990</x:v>
      </x:c>
      <x:c r="F3885" s="22" t="n">
        <x:v>92230</x:v>
      </x:c>
      <x:c r="G3885" s="22" t="n">
        <x:f>IF(OR(E3885="",F3885=""),"",E3885*F3885)</x:f>
        <x:v>11527827700</x:v>
      </x:c>
      <x:c r="H3885" s="36" t="n">
        <x:v>0.7807999999999999</x:v>
      </x:c>
      <x:c r="I3885" s="22" t="n">
        <x:f>IF(G3885="","",IF(ISNUMBER(H3885),G3885,""))</x:f>
        <x:v>11527827700</x:v>
      </x:c>
      <x:c r="J3885" s="22" t="n">
        <x:f>IF(I3885="","",I3885*H3885)</x:f>
        <x:v>9000927868.16</x:v>
      </x:c>
      <x:c r="K3885" t="str">
        <x:f>IF(G3885="","MISSING OEWS",IF(ISNUMBER(H3885),"MATCHED","MISSING WHARTON"))</x:f>
        <x:v>MATCHED</x:v>
      </x:c>
    </x:row>
    <x:row r="3886">
      <x:c r="A3886" t="str">
        <x:v>54</x:v>
      </x:c>
      <x:c r="B3886" t="str">
        <x:v>Professional, Scientific, and Technical Services</x:v>
      </x:c>
      <x:c r="C3886" t="str">
        <x:v>13-1075</x:v>
      </x:c>
      <x:c r="D3886" t="str">
        <x:v>Labor Relations Specialists</x:v>
      </x:c>
      <x:c r="E3886" s="22" t="n">
        <x:v>590</x:v>
      </x:c>
      <x:c r="F3886" s="22" t="n">
        <x:v>113940</x:v>
      </x:c>
      <x:c r="G3886" s="22" t="n">
        <x:f>IF(OR(E3886="",F3886=""),"",E3886*F3886)</x:f>
        <x:v>67224600</x:v>
      </x:c>
      <x:c r="H3886" s="36" t="n">
        <x:v>0.5536</x:v>
      </x:c>
      <x:c r="I3886" s="22" t="n">
        <x:f>IF(G3886="","",IF(ISNUMBER(H3886),G3886,""))</x:f>
        <x:v>67224600</x:v>
      </x:c>
      <x:c r="J3886" s="22" t="n">
        <x:f>IF(I3886="","",I3886*H3886)</x:f>
        <x:v>37215538.56</x:v>
      </x:c>
      <x:c r="K3886" t="str">
        <x:f>IF(G3886="","MISSING OEWS",IF(ISNUMBER(H3886),"MATCHED","MISSING WHARTON"))</x:f>
        <x:v>MATCHED</x:v>
      </x:c>
    </x:row>
    <x:row r="3887">
      <x:c r="A3887" t="str">
        <x:v>54</x:v>
      </x:c>
      <x:c r="B3887" t="str">
        <x:v>Professional, Scientific, and Technical Services</x:v>
      </x:c>
      <x:c r="C3887" t="str">
        <x:v>13-1081</x:v>
      </x:c>
      <x:c r="D3887" t="str">
        <x:v>Logisticians</x:v>
      </x:c>
      <x:c r="E3887" s="22" t="n">
        <x:v>38600</x:v>
      </x:c>
      <x:c r="F3887" s="22" t="n">
        <x:v>92970</x:v>
      </x:c>
      <x:c r="G3887" s="22" t="n">
        <x:f>IF(OR(E3887="",F3887=""),"",E3887*F3887)</x:f>
        <x:v>3588642000</x:v>
      </x:c>
      <x:c r="H3887" s="36" t="n">
        <x:v>0.6943</x:v>
      </x:c>
      <x:c r="I3887" s="22" t="n">
        <x:f>IF(G3887="","",IF(ISNUMBER(H3887),G3887,""))</x:f>
        <x:v>3588642000</x:v>
      </x:c>
      <x:c r="J3887" s="22" t="n">
        <x:f>IF(I3887="","",I3887*H3887)</x:f>
        <x:v>2491594140.6</x:v>
      </x:c>
      <x:c r="K3887" t="str">
        <x:f>IF(G3887="","MISSING OEWS",IF(ISNUMBER(H3887),"MATCHED","MISSING WHARTON"))</x:f>
        <x:v>MATCHED</x:v>
      </x:c>
    </x:row>
    <x:row r="3888">
      <x:c r="A3888" t="str">
        <x:v>54</x:v>
      </x:c>
      <x:c r="B3888" t="str">
        <x:v>Professional, Scientific, and Technical Services</x:v>
      </x:c>
      <x:c r="C3888" t="str">
        <x:v>13-1082</x:v>
      </x:c>
      <x:c r="D3888" t="str">
        <x:v>Project Management Specialists</x:v>
      </x:c>
      <x:c r="E3888" s="22" t="n">
        <x:v>305210</x:v>
      </x:c>
      <x:c r="F3888" s="22" t="n">
        <x:v>118240</x:v>
      </x:c>
      <x:c r="G3888" s="22" t="n">
        <x:f>IF(OR(E3888="",F3888=""),"",E3888*F3888)</x:f>
        <x:v>36088030400</x:v>
      </x:c>
      <x:c r="H3888" s="36" t="n">
        <x:v>0.6375</x:v>
      </x:c>
      <x:c r="I3888" s="22" t="n">
        <x:f>IF(G3888="","",IF(ISNUMBER(H3888),G3888,""))</x:f>
        <x:v>36088030400</x:v>
      </x:c>
      <x:c r="J3888" s="22" t="n">
        <x:f>IF(I3888="","",I3888*H3888)</x:f>
        <x:v>23006119380</x:v>
      </x:c>
      <x:c r="K3888" t="str">
        <x:f>IF(G3888="","MISSING OEWS",IF(ISNUMBER(H3888),"MATCHED","MISSING WHARTON"))</x:f>
        <x:v>MATCHED</x:v>
      </x:c>
    </x:row>
    <x:row r="3889">
      <x:c r="A3889" t="str">
        <x:v>54</x:v>
      </x:c>
      <x:c r="B3889" t="str">
        <x:v>Professional, Scientific, and Technical Services</x:v>
      </x:c>
      <x:c r="C3889" t="str">
        <x:v>13-1111</x:v>
      </x:c>
      <x:c r="D3889" t="str">
        <x:v>Management Analysts</x:v>
      </x:c>
      <x:c r="E3889" s="22" t="n">
        <x:v>360500</x:v>
      </x:c>
      <x:c r="F3889" s="22" t="n">
        <x:v>125910</x:v>
      </x:c>
      <x:c r="G3889" s="22" t="n">
        <x:f>IF(OR(E3889="",F3889=""),"",E3889*F3889)</x:f>
        <x:v>45390555000</x:v>
      </x:c>
      <x:c r="H3889" s="36" t="n">
        <x:v>0.5772999999999999</x:v>
      </x:c>
      <x:c r="I3889" s="22" t="n">
        <x:f>IF(G3889="","",IF(ISNUMBER(H3889),G3889,""))</x:f>
        <x:v>45390555000</x:v>
      </x:c>
      <x:c r="J3889" s="22" t="n">
        <x:f>IF(I3889="","",I3889*H3889)</x:f>
        <x:v>26203967401.499996</x:v>
      </x:c>
      <x:c r="K3889" t="str">
        <x:f>IF(G3889="","MISSING OEWS",IF(ISNUMBER(H3889),"MATCHED","MISSING WHARTON"))</x:f>
        <x:v>MATCHED</x:v>
      </x:c>
    </x:row>
    <x:row r="3890">
      <x:c r="A3890" t="str">
        <x:v>54</x:v>
      </x:c>
      <x:c r="B3890" t="str">
        <x:v>Professional, Scientific, and Technical Services</x:v>
      </x:c>
      <x:c r="C3890" t="str">
        <x:v>13-1121</x:v>
      </x:c>
      <x:c r="D3890" t="str">
        <x:v>Meeting, Convention, and Event Planners</x:v>
      </x:c>
      <x:c r="E3890" s="22" t="n">
        <x:v>13090</x:v>
      </x:c>
      <x:c r="F3890" s="22" t="n">
        <x:v>75310</x:v>
      </x:c>
      <x:c r="G3890" s="22" t="n">
        <x:f>IF(OR(E3890="",F3890=""),"",E3890*F3890)</x:f>
        <x:v>985807900</x:v>
      </x:c>
      <x:c r="H3890" s="36" t="n">
        <x:v>0.4476</x:v>
      </x:c>
      <x:c r="I3890" s="22" t="n">
        <x:f>IF(G3890="","",IF(ISNUMBER(H3890),G3890,""))</x:f>
        <x:v>985807900</x:v>
      </x:c>
      <x:c r="J3890" s="22" t="n">
        <x:f>IF(I3890="","",I3890*H3890)</x:f>
        <x:v>441247616.04</x:v>
      </x:c>
      <x:c r="K3890" t="str">
        <x:f>IF(G3890="","MISSING OEWS",IF(ISNUMBER(H3890),"MATCHED","MISSING WHARTON"))</x:f>
        <x:v>MATCHED</x:v>
      </x:c>
    </x:row>
    <x:row r="3891">
      <x:c r="A3891" t="str">
        <x:v>54</x:v>
      </x:c>
      <x:c r="B3891" t="str">
        <x:v>Professional, Scientific, and Technical Services</x:v>
      </x:c>
      <x:c r="C3891" t="str">
        <x:v>13-1131</x:v>
      </x:c>
      <x:c r="D3891" t="str">
        <x:v>Fundraisers</x:v>
      </x:c>
      <x:c r="E3891" s="22" t="n">
        <x:v>3770</x:v>
      </x:c>
      <x:c r="F3891" s="22" t="n">
        <x:v>84550</x:v>
      </x:c>
      <x:c r="G3891" s="22" t="n">
        <x:f>IF(OR(E3891="",F3891=""),"",E3891*F3891)</x:f>
        <x:v>318753500</x:v>
      </x:c>
      <x:c r="H3891" s="36" t="n">
        <x:v>0.5571</x:v>
      </x:c>
      <x:c r="I3891" s="22" t="n">
        <x:f>IF(G3891="","",IF(ISNUMBER(H3891),G3891,""))</x:f>
        <x:v>318753500</x:v>
      </x:c>
      <x:c r="J3891" s="22" t="n">
        <x:f>IF(I3891="","",I3891*H3891)</x:f>
        <x:v>177577574.85000002</x:v>
      </x:c>
      <x:c r="K3891" t="str">
        <x:f>IF(G3891="","MISSING OEWS",IF(ISNUMBER(H3891),"MATCHED","MISSING WHARTON"))</x:f>
        <x:v>MATCHED</x:v>
      </x:c>
    </x:row>
    <x:row r="3892">
      <x:c r="A3892" t="str">
        <x:v>54</x:v>
      </x:c>
      <x:c r="B3892" t="str">
        <x:v>Professional, Scientific, and Technical Services</x:v>
      </x:c>
      <x:c r="C3892" t="str">
        <x:v>13-1141</x:v>
      </x:c>
      <x:c r="D3892" t="str">
        <x:v>Compensation, Benefits, and Job Analysis Specialists</x:v>
      </x:c>
      <x:c r="E3892" s="22" t="n">
        <x:v>15740</x:v>
      </x:c>
      <x:c r="F3892" s="22" t="n">
        <x:v>91880</x:v>
      </x:c>
      <x:c r="G3892" s="22" t="n">
        <x:f>IF(OR(E3892="",F3892=""),"",E3892*F3892)</x:f>
        <x:v>1446191200</x:v>
      </x:c>
      <x:c r="H3892" s="36" t="n">
        <x:v>0.6167</x:v>
      </x:c>
      <x:c r="I3892" s="22" t="n">
        <x:f>IF(G3892="","",IF(ISNUMBER(H3892),G3892,""))</x:f>
        <x:v>1446191200</x:v>
      </x:c>
      <x:c r="J3892" s="22" t="n">
        <x:f>IF(I3892="","",I3892*H3892)</x:f>
        <x:v>891866113.0400001</x:v>
      </x:c>
      <x:c r="K3892" t="str">
        <x:f>IF(G3892="","MISSING OEWS",IF(ISNUMBER(H3892),"MATCHED","MISSING WHARTON"))</x:f>
        <x:v>MATCHED</x:v>
      </x:c>
    </x:row>
    <x:row r="3893">
      <x:c r="A3893" t="str">
        <x:v>54</x:v>
      </x:c>
      <x:c r="B3893" t="str">
        <x:v>Professional, Scientific, and Technical Services</x:v>
      </x:c>
      <x:c r="C3893" t="str">
        <x:v>13-1151</x:v>
      </x:c>
      <x:c r="D3893" t="str">
        <x:v>Training and Development Specialists</x:v>
      </x:c>
      <x:c r="E3893" s="22" t="n">
        <x:v>54120</x:v>
      </x:c>
      <x:c r="F3893" s="22" t="n">
        <x:v>89740</x:v>
      </x:c>
      <x:c r="G3893" s="22" t="n">
        <x:f>IF(OR(E3893="",F3893=""),"",E3893*F3893)</x:f>
        <x:v>4856728800</x:v>
      </x:c>
      <x:c r="H3893" s="36" t="n">
        <x:v>0.565</x:v>
      </x:c>
      <x:c r="I3893" s="22" t="n">
        <x:f>IF(G3893="","",IF(ISNUMBER(H3893),G3893,""))</x:f>
        <x:v>4856728800</x:v>
      </x:c>
      <x:c r="J3893" s="22" t="n">
        <x:f>IF(I3893="","",I3893*H3893)</x:f>
        <x:v>2744051771.9999995</x:v>
      </x:c>
      <x:c r="K3893" t="str">
        <x:f>IF(G3893="","MISSING OEWS",IF(ISNUMBER(H3893),"MATCHED","MISSING WHARTON"))</x:f>
        <x:v>MATCHED</x:v>
      </x:c>
    </x:row>
    <x:row r="3894">
      <x:c r="A3894" t="str">
        <x:v>54</x:v>
      </x:c>
      <x:c r="B3894" t="str">
        <x:v>Professional, Scientific, and Technical Services</x:v>
      </x:c>
      <x:c r="C3894" t="str">
        <x:v>13-1161</x:v>
      </x:c>
      <x:c r="D3894" t="str">
        <x:v>Market Research Analysts and Marketing Specialists</x:v>
      </x:c>
      <x:c r="E3894" s="22" t="n">
        <x:v>248820</x:v>
      </x:c>
      <x:c r="F3894" s="22" t="n">
        <x:v>91520</x:v>
      </x:c>
      <x:c r="G3894" s="22" t="n">
        <x:f>IF(OR(E3894="",F3894=""),"",E3894*F3894)</x:f>
        <x:v>22772006400</x:v>
      </x:c>
      <x:c r="H3894" s="36" t="n">
        <x:v>0.7792</x:v>
      </x:c>
      <x:c r="I3894" s="22" t="n">
        <x:f>IF(G3894="","",IF(ISNUMBER(H3894),G3894,""))</x:f>
        <x:v>22772006400</x:v>
      </x:c>
      <x:c r="J3894" s="22" t="n">
        <x:f>IF(I3894="","",I3894*H3894)</x:f>
        <x:v>17743947386.88</x:v>
      </x:c>
      <x:c r="K3894" t="str">
        <x:f>IF(G3894="","MISSING OEWS",IF(ISNUMBER(H3894),"MATCHED","MISSING WHARTON"))</x:f>
        <x:v>MATCHED</x:v>
      </x:c>
    </x:row>
    <x:row r="3895">
      <x:c r="A3895" t="str">
        <x:v>54</x:v>
      </x:c>
      <x:c r="B3895" t="str">
        <x:v>Professional, Scientific, and Technical Services</x:v>
      </x:c>
      <x:c r="C3895" t="str">
        <x:v>13-1199</x:v>
      </x:c>
      <x:c r="D3895" t="str">
        <x:v>Business Operations Specialists, All Other</x:v>
      </x:c>
      <x:c r="E3895" s="22" t="n">
        <x:v>149460</x:v>
      </x:c>
      <x:c r="F3895" s="22" t="n">
        <x:v>103710</x:v>
      </x:c>
      <x:c r="G3895" s="22" t="n">
        <x:f>IF(OR(E3895="",F3895=""),"",E3895*F3895)</x:f>
        <x:v>15500496600</x:v>
      </x:c>
      <x:c r="H3895" s="36" t="n">
        <x:v>0.6598999999999999</x:v>
      </x:c>
      <x:c r="I3895" s="22" t="n">
        <x:f>IF(G3895="","",IF(ISNUMBER(H3895),G3895,""))</x:f>
        <x:v>15500496600</x:v>
      </x:c>
      <x:c r="J3895" s="22" t="n">
        <x:f>IF(I3895="","",I3895*H3895)</x:f>
        <x:v>10228777706.339998</x:v>
      </x:c>
      <x:c r="K3895" t="str">
        <x:f>IF(G3895="","MISSING OEWS",IF(ISNUMBER(H3895),"MATCHED","MISSING WHARTON"))</x:f>
        <x:v>MATCHED</x:v>
      </x:c>
    </x:row>
    <x:row r="3896">
      <x:c r="A3896" t="str">
        <x:v>54</x:v>
      </x:c>
      <x:c r="B3896" t="str">
        <x:v>Professional, Scientific, and Technical Services</x:v>
      </x:c>
      <x:c r="C3896" t="str">
        <x:v>13-2011</x:v>
      </x:c>
      <x:c r="D3896" t="str">
        <x:v>Accountants and Auditors</x:v>
      </x:c>
      <x:c r="E3896" s="22" t="n">
        <x:v>474030</x:v>
      </x:c>
      <x:c r="F3896" s="22" t="n">
        <x:v>98030</x:v>
      </x:c>
      <x:c r="G3896" s="22" t="n">
        <x:f>IF(OR(E3896="",F3896=""),"",E3896*F3896)</x:f>
        <x:v>46469160900</x:v>
      </x:c>
      <x:c r="H3896" s="36" t="n">
        <x:v>0.795</x:v>
      </x:c>
      <x:c r="I3896" s="22" t="n">
        <x:f>IF(G3896="","",IF(ISNUMBER(H3896),G3896,""))</x:f>
        <x:v>46469160900</x:v>
      </x:c>
      <x:c r="J3896" s="22" t="n">
        <x:f>IF(I3896="","",I3896*H3896)</x:f>
        <x:v>36942982915.5</x:v>
      </x:c>
      <x:c r="K3896" t="str">
        <x:f>IF(G3896="","MISSING OEWS",IF(ISNUMBER(H3896),"MATCHED","MISSING WHARTON"))</x:f>
        <x:v>MATCHED</x:v>
      </x:c>
    </x:row>
    <x:row r="3897">
      <x:c r="A3897" t="str">
        <x:v>54</x:v>
      </x:c>
      <x:c r="B3897" t="str">
        <x:v>Professional, Scientific, and Technical Services</x:v>
      </x:c>
      <x:c r="C3897" t="str">
        <x:v>13-2020</x:v>
      </x:c>
      <x:c r="D3897" t="str">
        <x:v>Property Appraisers and Assessors</x:v>
      </x:c>
      <x:c r="E3897" s="22" t="n">
        <x:v>3540</x:v>
      </x:c>
      <x:c r="F3897" s="22" t="n">
        <x:v>84620</x:v>
      </x:c>
      <x:c r="G3897" s="22" t="n">
        <x:f>IF(OR(E3897="",F3897=""),"",E3897*F3897)</x:f>
        <x:v>299554800</x:v>
      </x:c>
      <x:c r="H3897" s="36" t="n">
        <x:v>0.6102000000000001</x:v>
      </x:c>
      <x:c r="I3897" s="22" t="n">
        <x:f>IF(G3897="","",IF(ISNUMBER(H3897),G3897,""))</x:f>
        <x:v>299554800</x:v>
      </x:c>
      <x:c r="J3897" s="22" t="n">
        <x:f>IF(I3897="","",I3897*H3897)</x:f>
        <x:v>182788338.96</x:v>
      </x:c>
      <x:c r="K3897" t="str">
        <x:f>IF(G3897="","MISSING OEWS",IF(ISNUMBER(H3897),"MATCHED","MISSING WHARTON"))</x:f>
        <x:v>MATCHED</x:v>
      </x:c>
    </x:row>
    <x:row r="3898">
      <x:c r="A3898" t="str">
        <x:v>54</x:v>
      </x:c>
      <x:c r="B3898" t="str">
        <x:v>Professional, Scientific, and Technical Services</x:v>
      </x:c>
      <x:c r="C3898" t="str">
        <x:v>13-2031</x:v>
      </x:c>
      <x:c r="D3898" t="str">
        <x:v>Budget Analysts</x:v>
      </x:c>
      <x:c r="E3898" s="22" t="n">
        <x:v>4330</x:v>
      </x:c>
      <x:c r="F3898" s="22" t="n">
        <x:v>106910</x:v>
      </x:c>
      <x:c r="G3898" s="22" t="n">
        <x:f>IF(OR(E3898="",F3898=""),"",E3898*F3898)</x:f>
        <x:v>462920300</x:v>
      </x:c>
      <x:c r="H3898" s="36" t="n">
        <x:v>0.8</x:v>
      </x:c>
      <x:c r="I3898" s="22" t="n">
        <x:f>IF(G3898="","",IF(ISNUMBER(H3898),G3898,""))</x:f>
        <x:v>462920300</x:v>
      </x:c>
      <x:c r="J3898" s="22" t="n">
        <x:f>IF(I3898="","",I3898*H3898)</x:f>
        <x:v>370336240</x:v>
      </x:c>
      <x:c r="K3898" t="str">
        <x:f>IF(G3898="","MISSING OEWS",IF(ISNUMBER(H3898),"MATCHED","MISSING WHARTON"))</x:f>
        <x:v>MATCHED</x:v>
      </x:c>
    </x:row>
    <x:row r="3899">
      <x:c r="A3899" t="str">
        <x:v>54</x:v>
      </x:c>
      <x:c r="B3899" t="str">
        <x:v>Professional, Scientific, and Technical Services</x:v>
      </x:c>
      <x:c r="C3899" t="str">
        <x:v>13-2041</x:v>
      </x:c>
      <x:c r="D3899" t="str">
        <x:v>Credit Analysts</x:v>
      </x:c>
      <x:c r="E3899" s="22" t="n">
        <x:v>900</x:v>
      </x:c>
      <x:c r="F3899" s="22" t="n">
        <x:v>90010</x:v>
      </x:c>
      <x:c r="G3899" s="22" t="n">
        <x:f>IF(OR(E3899="",F3899=""),"",E3899*F3899)</x:f>
        <x:v>81009000</x:v>
      </x:c>
      <x:c r="H3899" s="36" t="n">
        <x:v>0.8181999999999999</x:v>
      </x:c>
      <x:c r="I3899" s="22" t="n">
        <x:f>IF(G3899="","",IF(ISNUMBER(H3899),G3899,""))</x:f>
        <x:v>81009000</x:v>
      </x:c>
      <x:c r="J3899" s="22" t="n">
        <x:f>IF(I3899="","",I3899*H3899)</x:f>
        <x:v>66281563.8</x:v>
      </x:c>
      <x:c r="K3899" t="str">
        <x:f>IF(G3899="","MISSING OEWS",IF(ISNUMBER(H3899),"MATCHED","MISSING WHARTON"))</x:f>
        <x:v>MATCHED</x:v>
      </x:c>
    </x:row>
    <x:row r="3900">
      <x:c r="A3900" t="str">
        <x:v>54</x:v>
      </x:c>
      <x:c r="B3900" t="str">
        <x:v>Professional, Scientific, and Technical Services</x:v>
      </x:c>
      <x:c r="C3900" t="str">
        <x:v>13-2051</x:v>
      </x:c>
      <x:c r="D3900" t="str">
        <x:v>Financial and Investment Analysts</x:v>
      </x:c>
      <x:c r="E3900" s="22" t="n">
        <x:v>54250</x:v>
      </x:c>
      <x:c r="F3900" s="22" t="n">
        <x:v>113730</x:v>
      </x:c>
      <x:c r="G3900" s="22" t="n">
        <x:f>IF(OR(E3900="",F3900=""),"",E3900*F3900)</x:f>
        <x:v>6169852500</x:v>
      </x:c>
      <x:c r="H3900" s="36" t="n">
        <x:v>0.6904</x:v>
      </x:c>
      <x:c r="I3900" s="22" t="n">
        <x:f>IF(G3900="","",IF(ISNUMBER(H3900),G3900,""))</x:f>
        <x:v>6169852500</x:v>
      </x:c>
      <x:c r="J3900" s="22" t="n">
        <x:f>IF(I3900="","",I3900*H3900)</x:f>
        <x:v>4259666166</x:v>
      </x:c>
      <x:c r="K3900" t="str">
        <x:f>IF(G3900="","MISSING OEWS",IF(ISNUMBER(H3900),"MATCHED","MISSING WHARTON"))</x:f>
        <x:v>MATCHED</x:v>
      </x:c>
    </x:row>
    <x:row r="3901">
      <x:c r="A3901" t="str">
        <x:v>54</x:v>
      </x:c>
      <x:c r="B3901" t="str">
        <x:v>Professional, Scientific, and Technical Services</x:v>
      </x:c>
      <x:c r="C3901" t="str">
        <x:v>13-2052</x:v>
      </x:c>
      <x:c r="D3901" t="str">
        <x:v>Personal Financial Advisors</x:v>
      </x:c>
      <x:c r="E3901" s="22" t="n">
        <x:v>8680</x:v>
      </x:c>
      <x:c r="F3901" s="22" t="n">
        <x:v>105820</x:v>
      </x:c>
      <x:c r="G3901" s="22" t="n">
        <x:f>IF(OR(E3901="",F3901=""),"",E3901*F3901)</x:f>
        <x:v>918517600</x:v>
      </x:c>
      <x:c r="H3901" s="36" t="n">
        <x:v>0.6857</x:v>
      </x:c>
      <x:c r="I3901" s="22" t="n">
        <x:f>IF(G3901="","",IF(ISNUMBER(H3901),G3901,""))</x:f>
        <x:v>918517600</x:v>
      </x:c>
      <x:c r="J3901" s="22" t="n">
        <x:f>IF(I3901="","",I3901*H3901)</x:f>
        <x:v>629827518.3199999</x:v>
      </x:c>
      <x:c r="K3901" t="str">
        <x:f>IF(G3901="","MISSING OEWS",IF(ISNUMBER(H3901),"MATCHED","MISSING WHARTON"))</x:f>
        <x:v>MATCHED</x:v>
      </x:c>
    </x:row>
    <x:row r="3902">
      <x:c r="A3902" t="str">
        <x:v>54</x:v>
      </x:c>
      <x:c r="B3902" t="str">
        <x:v>Professional, Scientific, and Technical Services</x:v>
      </x:c>
      <x:c r="C3902" t="str">
        <x:v>13-2053</x:v>
      </x:c>
      <x:c r="D3902" t="str">
        <x:v>Insurance Underwriters</x:v>
      </x:c>
      <x:c r="E3902" s="22" t="n">
        <x:v>980</x:v>
      </x:c>
      <x:c r="F3902" s="22" t="n">
        <x:v>90520</x:v>
      </x:c>
      <x:c r="G3902" s="22" t="n">
        <x:f>IF(OR(E3902="",F3902=""),"",E3902*F3902)</x:f>
        <x:v>88709600</x:v>
      </x:c>
      <x:c r="H3902" s="36" t="n">
        <x:v>0.95</x:v>
      </x:c>
      <x:c r="I3902" s="22" t="n">
        <x:f>IF(G3902="","",IF(ISNUMBER(H3902),G3902,""))</x:f>
        <x:v>88709600</x:v>
      </x:c>
      <x:c r="J3902" s="22" t="n">
        <x:f>IF(I3902="","",I3902*H3902)</x:f>
        <x:v>84274120</x:v>
      </x:c>
      <x:c r="K3902" t="str">
        <x:f>IF(G3902="","MISSING OEWS",IF(ISNUMBER(H3902),"MATCHED","MISSING WHARTON"))</x:f>
        <x:v>MATCHED</x:v>
      </x:c>
    </x:row>
    <x:row r="3903">
      <x:c r="A3903" t="str">
        <x:v>54</x:v>
      </x:c>
      <x:c r="B3903" t="str">
        <x:v>Professional, Scientific, and Technical Services</x:v>
      </x:c>
      <x:c r="C3903" t="str">
        <x:v>13-2054</x:v>
      </x:c>
      <x:c r="D3903" t="str">
        <x:v>Financial Risk Specialists</x:v>
      </x:c>
      <x:c r="E3903" s="22" t="n">
        <x:v>5770</x:v>
      </x:c>
      <x:c r="F3903" s="22" t="n">
        <x:v>126810</x:v>
      </x:c>
      <x:c r="G3903" s="22" t="n">
        <x:f>IF(OR(E3903="",F3903=""),"",E3903*F3903)</x:f>
        <x:v>731693700</x:v>
      </x:c>
      <x:c r="H3903" s="36" t="n">
        <x:v>0.7767000000000001</x:v>
      </x:c>
      <x:c r="I3903" s="22" t="n">
        <x:f>IF(G3903="","",IF(ISNUMBER(H3903),G3903,""))</x:f>
        <x:v>731693700</x:v>
      </x:c>
      <x:c r="J3903" s="22" t="n">
        <x:f>IF(I3903="","",I3903*H3903)</x:f>
        <x:v>568306496.7900001</x:v>
      </x:c>
      <x:c r="K3903" t="str">
        <x:f>IF(G3903="","MISSING OEWS",IF(ISNUMBER(H3903),"MATCHED","MISSING WHARTON"))</x:f>
        <x:v>MATCHED</x:v>
      </x:c>
    </x:row>
    <x:row r="3904">
      <x:c r="A3904" t="str">
        <x:v>54</x:v>
      </x:c>
      <x:c r="B3904" t="str">
        <x:v>Professional, Scientific, and Technical Services</x:v>
      </x:c>
      <x:c r="C3904" t="str">
        <x:v>13-2061</x:v>
      </x:c>
      <x:c r="D3904" t="str">
        <x:v>Financial Examiners</x:v>
      </x:c>
      <x:c r="E3904" s="22" t="n">
        <x:v>2430</x:v>
      </x:c>
      <x:c r="F3904" s="22" t="n">
        <x:v>83760</x:v>
      </x:c>
      <x:c r="G3904" s="22" t="n">
        <x:f>IF(OR(E3904="",F3904=""),"",E3904*F3904)</x:f>
        <x:v>203536800</x:v>
      </x:c>
      <x:c r="H3904" s="36" t="n">
        <x:v>0.5647</x:v>
      </x:c>
      <x:c r="I3904" s="22" t="n">
        <x:f>IF(G3904="","",IF(ISNUMBER(H3904),G3904,""))</x:f>
        <x:v>203536800</x:v>
      </x:c>
      <x:c r="J3904" s="22" t="n">
        <x:f>IF(I3904="","",I3904*H3904)</x:f>
        <x:v>114937230.96</x:v>
      </x:c>
      <x:c r="K3904" t="str">
        <x:f>IF(G3904="","MISSING OEWS",IF(ISNUMBER(H3904),"MATCHED","MISSING WHARTON"))</x:f>
        <x:v>MATCHED</x:v>
      </x:c>
    </x:row>
    <x:row r="3905">
      <x:c r="A3905" t="str">
        <x:v>54</x:v>
      </x:c>
      <x:c r="B3905" t="str">
        <x:v>Professional, Scientific, and Technical Services</x:v>
      </x:c>
      <x:c r="C3905" t="str">
        <x:v>13-2071</x:v>
      </x:c>
      <x:c r="D3905" t="str">
        <x:v>Credit Counselors</x:v>
      </x:c>
      <x:c r="E3905" s="22" t="n">
        <x:v>2930</x:v>
      </x:c>
      <x:c r="F3905" s="22" t="n">
        <x:v>52500</x:v>
      </x:c>
      <x:c r="G3905" s="22" t="n">
        <x:f>IF(OR(E3905="",F3905=""),"",E3905*F3905)</x:f>
        <x:v>153825000</x:v>
      </x:c>
      <x:c r="H3905" s="36" t="n">
        <x:v>0.7587</x:v>
      </x:c>
      <x:c r="I3905" s="22" t="n">
        <x:f>IF(G3905="","",IF(ISNUMBER(H3905),G3905,""))</x:f>
        <x:v>153825000</x:v>
      </x:c>
      <x:c r="J3905" s="22" t="n">
        <x:f>IF(I3905="","",I3905*H3905)</x:f>
        <x:v>116707027.5</x:v>
      </x:c>
      <x:c r="K3905" t="str">
        <x:f>IF(G3905="","MISSING OEWS",IF(ISNUMBER(H3905),"MATCHED","MISSING WHARTON"))</x:f>
        <x:v>MATCHED</x:v>
      </x:c>
    </x:row>
    <x:row r="3906">
      <x:c r="A3906" t="str">
        <x:v>54</x:v>
      </x:c>
      <x:c r="B3906" t="str">
        <x:v>Professional, Scientific, and Technical Services</x:v>
      </x:c>
      <x:c r="C3906" t="str">
        <x:v>13-2072</x:v>
      </x:c>
      <x:c r="D3906" t="str">
        <x:v>Loan Officers</x:v>
      </x:c>
      <x:c r="E3906" s="22" t="n">
        <x:v>4300</x:v>
      </x:c>
      <x:c r="F3906" s="22" t="n">
        <x:v>72300</x:v>
      </x:c>
      <x:c r="G3906" s="22" t="n">
        <x:f>IF(OR(E3906="",F3906=""),"",E3906*F3906)</x:f>
        <x:v>310890000</x:v>
      </x:c>
      <x:c r="H3906" s="36" t="n">
        <x:v>0.805</x:v>
      </x:c>
      <x:c r="I3906" s="22" t="n">
        <x:f>IF(G3906="","",IF(ISNUMBER(H3906),G3906,""))</x:f>
        <x:v>310890000</x:v>
      </x:c>
      <x:c r="J3906" s="22" t="n">
        <x:f>IF(I3906="","",I3906*H3906)</x:f>
        <x:v>250266450.00000003</x:v>
      </x:c>
      <x:c r="K3906" t="str">
        <x:f>IF(G3906="","MISSING OEWS",IF(ISNUMBER(H3906),"MATCHED","MISSING WHARTON"))</x:f>
        <x:v>MATCHED</x:v>
      </x:c>
    </x:row>
    <x:row r="3907">
      <x:c r="A3907" t="str">
        <x:v>54</x:v>
      </x:c>
      <x:c r="B3907" t="str">
        <x:v>Professional, Scientific, and Technical Services</x:v>
      </x:c>
      <x:c r="C3907" t="str">
        <x:v>13-2082</x:v>
      </x:c>
      <x:c r="D3907" t="str">
        <x:v>Tax Preparers</x:v>
      </x:c>
      <x:c r="E3907" s="22" t="n">
        <x:v>74040</x:v>
      </x:c>
      <x:c r="F3907" s="22" t="n">
        <x:v>60640</x:v>
      </x:c>
      <x:c r="G3907" s="22" t="n">
        <x:f>IF(OR(E3907="",F3907=""),"",E3907*F3907)</x:f>
        <x:v>4489785600</x:v>
      </x:c>
      <x:c r="H3907" s="36" t="n">
        <x:v>0.9083</x:v>
      </x:c>
      <x:c r="I3907" s="22" t="n">
        <x:f>IF(G3907="","",IF(ISNUMBER(H3907),G3907,""))</x:f>
        <x:v>4489785600</x:v>
      </x:c>
      <x:c r="J3907" s="22" t="n">
        <x:f>IF(I3907="","",I3907*H3907)</x:f>
        <x:v>4078072260.48</x:v>
      </x:c>
      <x:c r="K3907" t="str">
        <x:f>IF(G3907="","MISSING OEWS",IF(ISNUMBER(H3907),"MATCHED","MISSING WHARTON"))</x:f>
        <x:v>MATCHED</x:v>
      </x:c>
    </x:row>
    <x:row r="3908">
      <x:c r="A3908" t="str">
        <x:v>54</x:v>
      </x:c>
      <x:c r="B3908" t="str">
        <x:v>Professional, Scientific, and Technical Services</x:v>
      </x:c>
      <x:c r="C3908" t="str">
        <x:v>13-2099</x:v>
      </x:c>
      <x:c r="D3908" t="str">
        <x:v>Financial Specialists, All Other</x:v>
      </x:c>
      <x:c r="E3908" s="22" t="n">
        <x:v>9770</x:v>
      </x:c>
      <x:c r="F3908" s="22" t="n">
        <x:v>105340</x:v>
      </x:c>
      <x:c r="G3908" s="22" t="n">
        <x:f>IF(OR(E3908="",F3908=""),"",E3908*F3908)</x:f>
        <x:v>1029171800</x:v>
      </x:c>
      <x:c r="H3908" s="36" t="n">
        <x:v>0.6192</x:v>
      </x:c>
      <x:c r="I3908" s="22" t="n">
        <x:f>IF(G3908="","",IF(ISNUMBER(H3908),G3908,""))</x:f>
        <x:v>1029171800</x:v>
      </x:c>
      <x:c r="J3908" s="22" t="n">
        <x:f>IF(I3908="","",I3908*H3908)</x:f>
        <x:v>637263178.56</x:v>
      </x:c>
      <x:c r="K3908" t="str">
        <x:f>IF(G3908="","MISSING OEWS",IF(ISNUMBER(H3908),"MATCHED","MISSING WHARTON"))</x:f>
        <x:v>MATCHED</x:v>
      </x:c>
    </x:row>
    <x:row r="3909">
      <x:c r="A3909" t="str">
        <x:v>54</x:v>
      </x:c>
      <x:c r="B3909" t="str">
        <x:v>Professional, Scientific, and Technical Services</x:v>
      </x:c>
      <x:c r="C3909" t="str">
        <x:v>15-1211</x:v>
      </x:c>
      <x:c r="D3909" t="str">
        <x:v>Computer Systems Analysts</x:v>
      </x:c>
      <x:c r="E3909" s="22" t="n">
        <x:v>180630</x:v>
      </x:c>
      <x:c r="F3909" s="22" t="n">
        <x:v>120460</x:v>
      </x:c>
      <x:c r="G3909" s="22" t="n">
        <x:f>IF(OR(E3909="",F3909=""),"",E3909*F3909)</x:f>
        <x:v>21758689800</x:v>
      </x:c>
      <x:c r="H3909" s="36" t="n">
        <x:v>0.6388</x:v>
      </x:c>
      <x:c r="I3909" s="22" t="n">
        <x:f>IF(G3909="","",IF(ISNUMBER(H3909),G3909,""))</x:f>
        <x:v>21758689800</x:v>
      </x:c>
      <x:c r="J3909" s="22" t="n">
        <x:f>IF(I3909="","",I3909*H3909)</x:f>
        <x:v>13899451044.240002</x:v>
      </x:c>
      <x:c r="K3909" t="str">
        <x:f>IF(G3909="","MISSING OEWS",IF(ISNUMBER(H3909),"MATCHED","MISSING WHARTON"))</x:f>
        <x:v>MATCHED</x:v>
      </x:c>
    </x:row>
    <x:row r="3910">
      <x:c r="A3910" t="str">
        <x:v>54</x:v>
      </x:c>
      <x:c r="B3910" t="str">
        <x:v>Professional, Scientific, and Technical Services</x:v>
      </x:c>
      <x:c r="C3910" t="str">
        <x:v>15-1212</x:v>
      </x:c>
      <x:c r="D3910" t="str">
        <x:v>Information Security Analysts</x:v>
      </x:c>
      <x:c r="E3910" s="22" t="n">
        <x:v>78770</x:v>
      </x:c>
      <x:c r="F3910" s="22" t="n">
        <x:v>136520</x:v>
      </x:c>
      <x:c r="G3910" s="22" t="n">
        <x:f>IF(OR(E3910="",F3910=""),"",E3910*F3910)</x:f>
        <x:v>10753680400</x:v>
      </x:c>
      <x:c r="H3910" s="36" t="n">
        <x:v>0.6292</x:v>
      </x:c>
      <x:c r="I3910" s="22" t="n">
        <x:f>IF(G3910="","",IF(ISNUMBER(H3910),G3910,""))</x:f>
        <x:v>10753680400</x:v>
      </x:c>
      <x:c r="J3910" s="22" t="n">
        <x:f>IF(I3910="","",I3910*H3910)</x:f>
        <x:v>6766215707.679999</x:v>
      </x:c>
      <x:c r="K3910" t="str">
        <x:f>IF(G3910="","MISSING OEWS",IF(ISNUMBER(H3910),"MATCHED","MISSING WHARTON"))</x:f>
        <x:v>MATCHED</x:v>
      </x:c>
    </x:row>
    <x:row r="3911">
      <x:c r="A3911" t="str">
        <x:v>54</x:v>
      </x:c>
      <x:c r="B3911" t="str">
        <x:v>Professional, Scientific, and Technical Services</x:v>
      </x:c>
      <x:c r="C3911" t="str">
        <x:v>15-1221</x:v>
      </x:c>
      <x:c r="D3911" t="str">
        <x:v>Computer and Information Research Scientists</x:v>
      </x:c>
      <x:c r="E3911" s="22" t="n">
        <x:v>15420</x:v>
      </x:c>
      <x:c r="F3911" s="22" t="n">
        <x:v>158760</x:v>
      </x:c>
      <x:c r="G3911" s="22" t="n">
        <x:f>IF(OR(E3911="",F3911=""),"",E3911*F3911)</x:f>
        <x:v>2448079200</x:v>
      </x:c>
      <x:c r="H3911" s="36" t="n">
        <x:v>0.39</x:v>
      </x:c>
      <x:c r="I3911" s="22" t="n">
        <x:f>IF(G3911="","",IF(ISNUMBER(H3911),G3911,""))</x:f>
        <x:v>2448079200</x:v>
      </x:c>
      <x:c r="J3911" s="22" t="n">
        <x:f>IF(I3911="","",I3911*H3911)</x:f>
        <x:v>954750888</x:v>
      </x:c>
      <x:c r="K3911" t="str">
        <x:f>IF(G3911="","MISSING OEWS",IF(ISNUMBER(H3911),"MATCHED","MISSING WHARTON"))</x:f>
        <x:v>MATCHED</x:v>
      </x:c>
    </x:row>
    <x:row r="3912">
      <x:c r="A3912" t="str">
        <x:v>54</x:v>
      </x:c>
      <x:c r="B3912" t="str">
        <x:v>Professional, Scientific, and Technical Services</x:v>
      </x:c>
      <x:c r="C3912" t="str">
        <x:v>15-1231</x:v>
      </x:c>
      <x:c r="D3912" t="str">
        <x:v>Computer Network Support Specialists</x:v>
      </x:c>
      <x:c r="E3912" s="22" t="n">
        <x:v>42410</x:v>
      </x:c>
      <x:c r="F3912" s="22" t="n">
        <x:v>82820</x:v>
      </x:c>
      <x:c r="G3912" s="22" t="n">
        <x:f>IF(OR(E3912="",F3912=""),"",E3912*F3912)</x:f>
        <x:v>3512396200</x:v>
      </x:c>
      <x:c r="H3912" s="36" t="n">
        <x:v>0.7095999999999999</x:v>
      </x:c>
      <x:c r="I3912" s="22" t="n">
        <x:f>IF(G3912="","",IF(ISNUMBER(H3912),G3912,""))</x:f>
        <x:v>3512396200</x:v>
      </x:c>
      <x:c r="J3912" s="22" t="n">
        <x:f>IF(I3912="","",I3912*H3912)</x:f>
        <x:v>2492396343.5199995</x:v>
      </x:c>
      <x:c r="K3912" t="str">
        <x:f>IF(G3912="","MISSING OEWS",IF(ISNUMBER(H3912),"MATCHED","MISSING WHARTON"))</x:f>
        <x:v>MATCHED</x:v>
      </x:c>
    </x:row>
    <x:row r="3913">
      <x:c r="A3913" t="str">
        <x:v>54</x:v>
      </x:c>
      <x:c r="B3913" t="str">
        <x:v>Professional, Scientific, and Technical Services</x:v>
      </x:c>
      <x:c r="C3913" t="str">
        <x:v>15-1232</x:v>
      </x:c>
      <x:c r="D3913" t="str">
        <x:v>Computer User Support Specialists</x:v>
      </x:c>
      <x:c r="E3913" s="22" t="n">
        <x:v>211730</x:v>
      </x:c>
      <x:c r="F3913" s="22" t="n">
        <x:v>66500</x:v>
      </x:c>
      <x:c r="G3913" s="22" t="n">
        <x:f>IF(OR(E3913="",F3913=""),"",E3913*F3913)</x:f>
        <x:v>14080045000</x:v>
      </x:c>
      <x:c r="H3913" s="36" t="n">
        <x:v>0.6062</x:v>
      </x:c>
      <x:c r="I3913" s="22" t="n">
        <x:f>IF(G3913="","",IF(ISNUMBER(H3913),G3913,""))</x:f>
        <x:v>14080045000</x:v>
      </x:c>
      <x:c r="J3913" s="22" t="n">
        <x:f>IF(I3913="","",I3913*H3913)</x:f>
        <x:v>8535323278.999999</x:v>
      </x:c>
      <x:c r="K3913" t="str">
        <x:f>IF(G3913="","MISSING OEWS",IF(ISNUMBER(H3913),"MATCHED","MISSING WHARTON"))</x:f>
        <x:v>MATCHED</x:v>
      </x:c>
    </x:row>
    <x:row r="3914">
      <x:c r="A3914" t="str">
        <x:v>54</x:v>
      </x:c>
      <x:c r="B3914" t="str">
        <x:v>Professional, Scientific, and Technical Services</x:v>
      </x:c>
      <x:c r="C3914" t="str">
        <x:v>15-1241</x:v>
      </x:c>
      <x:c r="D3914" t="str">
        <x:v>Computer Network Architects</x:v>
      </x:c>
      <x:c r="E3914" s="22" t="n">
        <x:v>65320</x:v>
      </x:c>
      <x:c r="F3914" s="22" t="n">
        <x:v>142370</x:v>
      </x:c>
      <x:c r="G3914" s="22" t="n">
        <x:f>IF(OR(E3914="",F3914=""),"",E3914*F3914)</x:f>
        <x:v>9299608400</x:v>
      </x:c>
      <x:c r="H3914" s="36" t="n">
        <x:v>0.6278</x:v>
      </x:c>
      <x:c r="I3914" s="22" t="n">
        <x:f>IF(G3914="","",IF(ISNUMBER(H3914),G3914,""))</x:f>
        <x:v>9299608400</x:v>
      </x:c>
      <x:c r="J3914" s="22" t="n">
        <x:f>IF(I3914="","",I3914*H3914)</x:f>
        <x:v>5838294153.52</x:v>
      </x:c>
      <x:c r="K3914" t="str">
        <x:f>IF(G3914="","MISSING OEWS",IF(ISNUMBER(H3914),"MATCHED","MISSING WHARTON"))</x:f>
        <x:v>MATCHED</x:v>
      </x:c>
    </x:row>
    <x:row r="3915">
      <x:c r="A3915" t="str">
        <x:v>54</x:v>
      </x:c>
      <x:c r="B3915" t="str">
        <x:v>Professional, Scientific, and Technical Services</x:v>
      </x:c>
      <x:c r="C3915" t="str">
        <x:v>15-1242</x:v>
      </x:c>
      <x:c r="D3915" t="str">
        <x:v>Database Administrators</x:v>
      </x:c>
      <x:c r="E3915" s="22" t="n">
        <x:v>17380</x:v>
      </x:c>
      <x:c r="F3915" s="22" t="n">
        <x:v>120140</x:v>
      </x:c>
      <x:c r="G3915" s="22" t="n">
        <x:f>IF(OR(E3915="",F3915=""),"",E3915*F3915)</x:f>
        <x:v>2088033200</x:v>
      </x:c>
      <x:c r="H3915" s="36" t="n">
        <x:v>0.8389</x:v>
      </x:c>
      <x:c r="I3915" s="22" t="n">
        <x:f>IF(G3915="","",IF(ISNUMBER(H3915),G3915,""))</x:f>
        <x:v>2088033200</x:v>
      </x:c>
      <x:c r="J3915" s="22" t="n">
        <x:f>IF(I3915="","",I3915*H3915)</x:f>
        <x:v>1751651051.48</x:v>
      </x:c>
      <x:c r="K3915" t="str">
        <x:f>IF(G3915="","MISSING OEWS",IF(ISNUMBER(H3915),"MATCHED","MISSING WHARTON"))</x:f>
        <x:v>MATCHED</x:v>
      </x:c>
    </x:row>
    <x:row r="3916">
      <x:c r="A3916" t="str">
        <x:v>54</x:v>
      </x:c>
      <x:c r="B3916" t="str">
        <x:v>Professional, Scientific, and Technical Services</x:v>
      </x:c>
      <x:c r="C3916" t="str">
        <x:v>15-1243</x:v>
      </x:c>
      <x:c r="D3916" t="str">
        <x:v>Database Architects</x:v>
      </x:c>
      <x:c r="E3916" s="22" t="n">
        <x:v>24320</x:v>
      </x:c>
      <x:c r="F3916" s="22" t="n">
        <x:v>148250</x:v>
      </x:c>
      <x:c r="G3916" s="22" t="n">
        <x:f>IF(OR(E3916="",F3916=""),"",E3916*F3916)</x:f>
        <x:v>3605440000</x:v>
      </x:c>
      <x:c r="H3916" s="36" t="n">
        <x:v>0.8502</x:v>
      </x:c>
      <x:c r="I3916" s="22" t="n">
        <x:f>IF(G3916="","",IF(ISNUMBER(H3916),G3916,""))</x:f>
        <x:v>3605440000</x:v>
      </x:c>
      <x:c r="J3916" s="22" t="n">
        <x:f>IF(I3916="","",I3916*H3916)</x:f>
        <x:v>3065345088</x:v>
      </x:c>
      <x:c r="K3916" t="str">
        <x:f>IF(G3916="","MISSING OEWS",IF(ISNUMBER(H3916),"MATCHED","MISSING WHARTON"))</x:f>
        <x:v>MATCHED</x:v>
      </x:c>
    </x:row>
    <x:row r="3917">
      <x:c r="A3917" t="str">
        <x:v>54</x:v>
      </x:c>
      <x:c r="B3917" t="str">
        <x:v>Professional, Scientific, and Technical Services</x:v>
      </x:c>
      <x:c r="C3917" t="str">
        <x:v>15-1244</x:v>
      </x:c>
      <x:c r="D3917" t="str">
        <x:v>Network and Computer Systems Administrators</x:v>
      </x:c>
      <x:c r="E3917" s="22" t="n">
        <x:v>81880</x:v>
      </x:c>
      <x:c r="F3917" s="22" t="n">
        <x:v>110260</x:v>
      </x:c>
      <x:c r="G3917" s="22" t="n">
        <x:f>IF(OR(E3917="",F3917=""),"",E3917*F3917)</x:f>
        <x:v>9028088800</x:v>
      </x:c>
      <x:c r="H3917" s="36" t="n">
        <x:v>0.695</x:v>
      </x:c>
      <x:c r="I3917" s="22" t="n">
        <x:f>IF(G3917="","",IF(ISNUMBER(H3917),G3917,""))</x:f>
        <x:v>9028088800</x:v>
      </x:c>
      <x:c r="J3917" s="22" t="n">
        <x:f>IF(I3917="","",I3917*H3917)</x:f>
        <x:v>6274521716</x:v>
      </x:c>
      <x:c r="K3917" t="str">
        <x:f>IF(G3917="","MISSING OEWS",IF(ISNUMBER(H3917),"MATCHED","MISSING WHARTON"))</x:f>
        <x:v>MATCHED</x:v>
      </x:c>
    </x:row>
    <x:row r="3918">
      <x:c r="A3918" t="str">
        <x:v>54</x:v>
      </x:c>
      <x:c r="B3918" t="str">
        <x:v>Professional, Scientific, and Technical Services</x:v>
      </x:c>
      <x:c r="C3918" t="str">
        <x:v>15-1251</x:v>
      </x:c>
      <x:c r="D3918" t="str">
        <x:v>Computer Programmers</x:v>
      </x:c>
      <x:c r="E3918" s="22" t="n">
        <x:v>38700</x:v>
      </x:c>
      <x:c r="F3918" s="22" t="n">
        <x:v>104810</x:v>
      </x:c>
      <x:c r="G3918" s="22" t="n">
        <x:f>IF(OR(E3918="",F3918=""),"",E3918*F3918)</x:f>
        <x:v>4056147000</x:v>
      </x:c>
      <x:c r="H3918" s="36" t="n">
        <x:v>0.6823999999999999</x:v>
      </x:c>
      <x:c r="I3918" s="22" t="n">
        <x:f>IF(G3918="","",IF(ISNUMBER(H3918),G3918,""))</x:f>
        <x:v>4056147000</x:v>
      </x:c>
      <x:c r="J3918" s="22" t="n">
        <x:f>IF(I3918="","",I3918*H3918)</x:f>
        <x:v>2767914712.7999997</x:v>
      </x:c>
      <x:c r="K3918" t="str">
        <x:f>IF(G3918="","MISSING OEWS",IF(ISNUMBER(H3918),"MATCHED","MISSING WHARTON"))</x:f>
        <x:v>MATCHED</x:v>
      </x:c>
    </x:row>
    <x:row r="3919">
      <x:c r="A3919" t="str">
        <x:v>54</x:v>
      </x:c>
      <x:c r="B3919" t="str">
        <x:v>Professional, Scientific, and Technical Services</x:v>
      </x:c>
      <x:c r="C3919" t="str">
        <x:v>15-1252</x:v>
      </x:c>
      <x:c r="D3919" t="str">
        <x:v>Software Developers</x:v>
      </x:c>
      <x:c r="E3919" s="22" t="n">
        <x:v>698420</x:v>
      </x:c>
      <x:c r="F3919" s="22" t="n">
        <x:v>143040</x:v>
      </x:c>
      <x:c r="G3919" s="22" t="n">
        <x:f>IF(OR(E3919="",F3919=""),"",E3919*F3919)</x:f>
        <x:v>99901996800</x:v>
      </x:c>
      <x:c r="H3919" s="36" t="n">
        <x:v>0.5211</x:v>
      </x:c>
      <x:c r="I3919" s="22" t="n">
        <x:f>IF(G3919="","",IF(ISNUMBER(H3919),G3919,""))</x:f>
        <x:v>99901996800</x:v>
      </x:c>
      <x:c r="J3919" s="22" t="n">
        <x:f>IF(I3919="","",I3919*H3919)</x:f>
        <x:v>52058930532.48</x:v>
      </x:c>
      <x:c r="K3919" t="str">
        <x:f>IF(G3919="","MISSING OEWS",IF(ISNUMBER(H3919),"MATCHED","MISSING WHARTON"))</x:f>
        <x:v>MATCHED</x:v>
      </x:c>
    </x:row>
    <x:row r="3920">
      <x:c r="A3920" t="str">
        <x:v>54</x:v>
      </x:c>
      <x:c r="B3920" t="str">
        <x:v>Professional, Scientific, and Technical Services</x:v>
      </x:c>
      <x:c r="C3920" t="str">
        <x:v>15-1253</x:v>
      </x:c>
      <x:c r="D3920" t="str">
        <x:v>Software Quality Assurance Analysts and Testers</x:v>
      </x:c>
      <x:c r="E3920" s="22" t="n">
        <x:v>78350</x:v>
      </x:c>
      <x:c r="F3920" s="22" t="n">
        <x:v>107870</x:v>
      </x:c>
      <x:c r="G3920" s="22" t="n">
        <x:f>IF(OR(E3920="",F3920=""),"",E3920*F3920)</x:f>
        <x:v>8451614500</x:v>
      </x:c>
      <x:c r="H3920" s="36" t="n">
        <x:v>0.8117</x:v>
      </x:c>
      <x:c r="I3920" s="22" t="n">
        <x:f>IF(G3920="","",IF(ISNUMBER(H3920),G3920,""))</x:f>
        <x:v>8451614500</x:v>
      </x:c>
      <x:c r="J3920" s="22" t="n">
        <x:f>IF(I3920="","",I3920*H3920)</x:f>
        <x:v>6860175489.65</x:v>
      </x:c>
      <x:c r="K3920" t="str">
        <x:f>IF(G3920="","MISSING OEWS",IF(ISNUMBER(H3920),"MATCHED","MISSING WHARTON"))</x:f>
        <x:v>MATCHED</x:v>
      </x:c>
    </x:row>
    <x:row r="3921">
      <x:c r="A3921" t="str">
        <x:v>54</x:v>
      </x:c>
      <x:c r="B3921" t="str">
        <x:v>Professional, Scientific, and Technical Services</x:v>
      </x:c>
      <x:c r="C3921" t="str">
        <x:v>15-1254</x:v>
      </x:c>
      <x:c r="D3921" t="str">
        <x:v>Web Developers</x:v>
      </x:c>
      <x:c r="E3921" s="22" t="n">
        <x:v>30770</x:v>
      </x:c>
      <x:c r="F3921" s="22" t="n">
        <x:v>93450</x:v>
      </x:c>
      <x:c r="G3921" s="22" t="n">
        <x:f>IF(OR(E3921="",F3921=""),"",E3921*F3921)</x:f>
        <x:v>2875456500</x:v>
      </x:c>
      <x:c r="H3921" s="36" t="n">
        <x:v>0.8276</x:v>
      </x:c>
      <x:c r="I3921" s="22" t="n">
        <x:f>IF(G3921="","",IF(ISNUMBER(H3921),G3921,""))</x:f>
        <x:v>2875456500</x:v>
      </x:c>
      <x:c r="J3921" s="22" t="n">
        <x:f>IF(I3921="","",I3921*H3921)</x:f>
        <x:v>2379727799.4</x:v>
      </x:c>
      <x:c r="K3921" t="str">
        <x:f>IF(G3921="","MISSING OEWS",IF(ISNUMBER(H3921),"MATCHED","MISSING WHARTON"))</x:f>
        <x:v>MATCHED</x:v>
      </x:c>
    </x:row>
    <x:row r="3922">
      <x:c r="A3922" t="str">
        <x:v>54</x:v>
      </x:c>
      <x:c r="B3922" t="str">
        <x:v>Professional, Scientific, and Technical Services</x:v>
      </x:c>
      <x:c r="C3922" t="str">
        <x:v>15-1255</x:v>
      </x:c>
      <x:c r="D3922" t="str">
        <x:v>Web and Digital Interface Designers</x:v>
      </x:c>
      <x:c r="E3922" s="22" t="n">
        <x:v>33430</x:v>
      </x:c>
      <x:c r="F3922" s="22" t="n">
        <x:v>108930</x:v>
      </x:c>
      <x:c r="G3922" s="22" t="n">
        <x:f>IF(OR(E3922="",F3922=""),"",E3922*F3922)</x:f>
        <x:v>3641529900</x:v>
      </x:c>
      <x:c r="H3922" s="36" t="n">
        <x:v>0.6827</x:v>
      </x:c>
      <x:c r="I3922" s="22" t="n">
        <x:f>IF(G3922="","",IF(ISNUMBER(H3922),G3922,""))</x:f>
        <x:v>3641529900</x:v>
      </x:c>
      <x:c r="J3922" s="22" t="n">
        <x:f>IF(I3922="","",I3922*H3922)</x:f>
        <x:v>2486072462.73</x:v>
      </x:c>
      <x:c r="K3922" t="str">
        <x:f>IF(G3922="","MISSING OEWS",IF(ISNUMBER(H3922),"MATCHED","MISSING WHARTON"))</x:f>
        <x:v>MATCHED</x:v>
      </x:c>
    </x:row>
    <x:row r="3923">
      <x:c r="A3923" t="str">
        <x:v>54</x:v>
      </x:c>
      <x:c r="B3923" t="str">
        <x:v>Professional, Scientific, and Technical Services</x:v>
      </x:c>
      <x:c r="C3923" t="str">
        <x:v>15-1299</x:v>
      </x:c>
      <x:c r="D3923" t="str">
        <x:v>Computer Occupations, All Other</x:v>
      </x:c>
      <x:c r="E3923" s="22" t="n">
        <x:v>123970</x:v>
      </x:c>
      <x:c r="F3923" s="22" t="n">
        <x:v>125890</x:v>
      </x:c>
      <x:c r="G3923" s="22" t="n">
        <x:f>IF(OR(E3923="",F3923=""),"",E3923*F3923)</x:f>
        <x:v>15606583300</x:v>
      </x:c>
      <x:c r="H3923" s="36" t="n">
        <x:v>0.7425</x:v>
      </x:c>
      <x:c r="I3923" s="22" t="n">
        <x:f>IF(G3923="","",IF(ISNUMBER(H3923),G3923,""))</x:f>
        <x:v>15606583300</x:v>
      </x:c>
      <x:c r="J3923" s="22" t="n">
        <x:f>IF(I3923="","",I3923*H3923)</x:f>
        <x:v>11587888100.25</x:v>
      </x:c>
      <x:c r="K3923" t="str">
        <x:f>IF(G3923="","MISSING OEWS",IF(ISNUMBER(H3923),"MATCHED","MISSING WHARTON"))</x:f>
        <x:v>MATCHED</x:v>
      </x:c>
    </x:row>
    <x:row r="3924">
      <x:c r="A3924" t="str">
        <x:v>54</x:v>
      </x:c>
      <x:c r="B3924" t="str">
        <x:v>Professional, Scientific, and Technical Services</x:v>
      </x:c>
      <x:c r="C3924" t="str">
        <x:v>15-2011</x:v>
      </x:c>
      <x:c r="D3924" t="str">
        <x:v>Actuaries</x:v>
      </x:c>
      <x:c r="E3924" s="22" t="n">
        <x:v>3910</x:v>
      </x:c>
      <x:c r="F3924" s="22" t="n">
        <x:v>131900</x:v>
      </x:c>
      <x:c r="G3924" s="22" t="n">
        <x:f>IF(OR(E3924="",F3924=""),"",E3924*F3924)</x:f>
        <x:v>515729000</x:v>
      </x:c>
      <x:c r="H3924" s="36" t="n">
        <x:v>0.74</x:v>
      </x:c>
      <x:c r="I3924" s="22" t="n">
        <x:f>IF(G3924="","",IF(ISNUMBER(H3924),G3924,""))</x:f>
        <x:v>515729000</x:v>
      </x:c>
      <x:c r="J3924" s="22" t="n">
        <x:f>IF(I3924="","",I3924*H3924)</x:f>
        <x:v>381639460</x:v>
      </x:c>
      <x:c r="K3924" t="str">
        <x:f>IF(G3924="","MISSING OEWS",IF(ISNUMBER(H3924),"MATCHED","MISSING WHARTON"))</x:f>
        <x:v>MATCHED</x:v>
      </x:c>
    </x:row>
    <x:row r="3925">
      <x:c r="A3925" t="str">
        <x:v>54</x:v>
      </x:c>
      <x:c r="B3925" t="str">
        <x:v>Professional, Scientific, and Technical Services</x:v>
      </x:c>
      <x:c r="C3925" t="str">
        <x:v>15-2021</x:v>
      </x:c>
      <x:c r="D3925" t="str">
        <x:v>Mathematicians</x:v>
      </x:c>
      <x:c r="E3925" s="22" t="n">
        <x:v>270</x:v>
      </x:c>
      <x:c r="F3925" s="22" t="n">
        <x:v>153860</x:v>
      </x:c>
      <x:c r="G3925" s="22" t="n">
        <x:f>IF(OR(E3925="",F3925=""),"",E3925*F3925)</x:f>
        <x:v>41542200</x:v>
      </x:c>
      <x:c r="H3925" s="36" t="n">
        <x:v>0.5318</x:v>
      </x:c>
      <x:c r="I3925" s="22" t="n">
        <x:f>IF(G3925="","",IF(ISNUMBER(H3925),G3925,""))</x:f>
        <x:v>41542200</x:v>
      </x:c>
      <x:c r="J3925" s="22" t="n">
        <x:f>IF(I3925="","",I3925*H3925)</x:f>
        <x:v>22092141.96</x:v>
      </x:c>
      <x:c r="K3925" t="str">
        <x:f>IF(G3925="","MISSING OEWS",IF(ISNUMBER(H3925),"MATCHED","MISSING WHARTON"))</x:f>
        <x:v>MATCHED</x:v>
      </x:c>
    </x:row>
    <x:row r="3926">
      <x:c r="A3926" t="str">
        <x:v>54</x:v>
      </x:c>
      <x:c r="B3926" t="str">
        <x:v>Professional, Scientific, and Technical Services</x:v>
      </x:c>
      <x:c r="C3926" t="str">
        <x:v>15-2031</x:v>
      </x:c>
      <x:c r="D3926" t="str">
        <x:v>Operations Research Analysts</x:v>
      </x:c>
      <x:c r="E3926" s="22" t="n">
        <x:v>25060</x:v>
      </x:c>
      <x:c r="F3926" s="22" t="n">
        <x:v>105200</x:v>
      </x:c>
      <x:c r="G3926" s="22" t="n">
        <x:f>IF(OR(E3926="",F3926=""),"",E3926*F3926)</x:f>
        <x:v>2636312000</x:v>
      </x:c>
      <x:c r="H3926" s="36" t="n">
        <x:v>0.6031</x:v>
      </x:c>
      <x:c r="I3926" s="22" t="n">
        <x:f>IF(G3926="","",IF(ISNUMBER(H3926),G3926,""))</x:f>
        <x:v>2636312000</x:v>
      </x:c>
      <x:c r="J3926" s="22" t="n">
        <x:f>IF(I3926="","",I3926*H3926)</x:f>
        <x:v>1589959767.1999998</x:v>
      </x:c>
      <x:c r="K3926" t="str">
        <x:f>IF(G3926="","MISSING OEWS",IF(ISNUMBER(H3926),"MATCHED","MISSING WHARTON"))</x:f>
        <x:v>MATCHED</x:v>
      </x:c>
    </x:row>
    <x:row r="3927">
      <x:c r="A3927" t="str">
        <x:v>54</x:v>
      </x:c>
      <x:c r="B3927" t="str">
        <x:v>Professional, Scientific, and Technical Services</x:v>
      </x:c>
      <x:c r="C3927" t="str">
        <x:v>15-2041</x:v>
      </x:c>
      <x:c r="D3927" t="str">
        <x:v>Statisticians</x:v>
      </x:c>
      <x:c r="E3927" s="22" t="n">
        <x:v>9440</x:v>
      </x:c>
      <x:c r="F3927" s="22" t="n">
        <x:v>128320</x:v>
      </x:c>
      <x:c r="G3927" s="22" t="n">
        <x:f>IF(OR(E3927="",F3927=""),"",E3927*F3927)</x:f>
        <x:v>1211340800</x:v>
      </x:c>
      <x:c r="H3927" s="36" t="n">
        <x:v>0.7282</x:v>
      </x:c>
      <x:c r="I3927" s="22" t="n">
        <x:f>IF(G3927="","",IF(ISNUMBER(H3927),G3927,""))</x:f>
        <x:v>1211340800</x:v>
      </x:c>
      <x:c r="J3927" s="22" t="n">
        <x:f>IF(I3927="","",I3927*H3927)</x:f>
        <x:v>882098370.56</x:v>
      </x:c>
      <x:c r="K3927" t="str">
        <x:f>IF(G3927="","MISSING OEWS",IF(ISNUMBER(H3927),"MATCHED","MISSING WHARTON"))</x:f>
        <x:v>MATCHED</x:v>
      </x:c>
    </x:row>
    <x:row r="3928">
      <x:c r="A3928" t="str">
        <x:v>54</x:v>
      </x:c>
      <x:c r="B3928" t="str">
        <x:v>Professional, Scientific, and Technical Services</x:v>
      </x:c>
      <x:c r="C3928" t="str">
        <x:v>15-2051</x:v>
      </x:c>
      <x:c r="D3928" t="str">
        <x:v>Data Scientists</x:v>
      </x:c>
      <x:c r="E3928" s="22" t="n">
        <x:v>69730</x:v>
      </x:c>
      <x:c r="F3928" s="22" t="n">
        <x:v>130900</x:v>
      </x:c>
      <x:c r="G3928" s="22" t="n">
        <x:f>IF(OR(E3928="",F3928=""),"",E3928*F3928)</x:f>
        <x:v>9127657000</x:v>
      </x:c>
      <x:c r="H3928" s="36" t="n">
        <x:v>0.8228</x:v>
      </x:c>
      <x:c r="I3928" s="22" t="n">
        <x:f>IF(G3928="","",IF(ISNUMBER(H3928),G3928,""))</x:f>
        <x:v>9127657000</x:v>
      </x:c>
      <x:c r="J3928" s="22" t="n">
        <x:f>IF(I3928="","",I3928*H3928)</x:f>
        <x:v>7510236179.599999</x:v>
      </x:c>
      <x:c r="K3928" t="str">
        <x:f>IF(G3928="","MISSING OEWS",IF(ISNUMBER(H3928),"MATCHED","MISSING WHARTON"))</x:f>
        <x:v>MATCHED</x:v>
      </x:c>
    </x:row>
    <x:row r="3929">
      <x:c r="A3929" t="str">
        <x:v>54</x:v>
      </x:c>
      <x:c r="B3929" t="str">
        <x:v>Professional, Scientific, and Technical Services</x:v>
      </x:c>
      <x:c r="C3929" t="str">
        <x:v>15-2099</x:v>
      </x:c>
      <x:c r="D3929" t="str">
        <x:v>Mathematical Science Occupations, All Other</x:v>
      </x:c>
      <x:c r="E3929" s="22" t="n">
        <x:v>1430</x:v>
      </x:c>
      <x:c r="F3929" s="22" t="n">
        <x:v>96290</x:v>
      </x:c>
      <x:c r="G3929" s="22" t="n">
        <x:f>IF(OR(E3929="",F3929=""),"",E3929*F3929)</x:f>
        <x:v>137694700</x:v>
      </x:c>
      <x:c r="H3929" s="36" t="n">
        <x:v>0.7711</x:v>
      </x:c>
      <x:c r="I3929" s="22" t="n">
        <x:f>IF(G3929="","",IF(ISNUMBER(H3929),G3929,""))</x:f>
        <x:v>137694700</x:v>
      </x:c>
      <x:c r="J3929" s="22" t="n">
        <x:f>IF(I3929="","",I3929*H3929)</x:f>
        <x:v>106176383.17</x:v>
      </x:c>
      <x:c r="K3929" t="str">
        <x:f>IF(G3929="","MISSING OEWS",IF(ISNUMBER(H3929),"MATCHED","MISSING WHARTON"))</x:f>
        <x:v>MATCHED</x:v>
      </x:c>
    </x:row>
    <x:row r="3930">
      <x:c r="A3930" t="str">
        <x:v>54</x:v>
      </x:c>
      <x:c r="B3930" t="str">
        <x:v>Professional, Scientific, and Technical Services</x:v>
      </x:c>
      <x:c r="C3930" t="str">
        <x:v>17-1011</x:v>
      </x:c>
      <x:c r="D3930" t="str">
        <x:v>Architects, Except Landscape and Naval</x:v>
      </x:c>
      <x:c r="E3930" s="22" t="n">
        <x:v>94960</x:v>
      </x:c>
      <x:c r="F3930" s="22" t="n">
        <x:v>105280</x:v>
      </x:c>
      <x:c r="G3930" s="22" t="n">
        <x:f>IF(OR(E3930="",F3930=""),"",E3930*F3930)</x:f>
        <x:v>9997388800</x:v>
      </x:c>
      <x:c r="H3930" s="36" t="n">
        <x:v>0.5375</x:v>
      </x:c>
      <x:c r="I3930" s="22" t="n">
        <x:f>IF(G3930="","",IF(ISNUMBER(H3930),G3930,""))</x:f>
        <x:v>9997388800</x:v>
      </x:c>
      <x:c r="J3930" s="22" t="n">
        <x:f>IF(I3930="","",I3930*H3930)</x:f>
        <x:v>5373596480</x:v>
      </x:c>
      <x:c r="K3930" t="str">
        <x:f>IF(G3930="","MISSING OEWS",IF(ISNUMBER(H3930),"MATCHED","MISSING WHARTON"))</x:f>
        <x:v>MATCHED</x:v>
      </x:c>
    </x:row>
    <x:row r="3931">
      <x:c r="A3931" t="str">
        <x:v>54</x:v>
      </x:c>
      <x:c r="B3931" t="str">
        <x:v>Professional, Scientific, and Technical Services</x:v>
      </x:c>
      <x:c r="C3931" t="str">
        <x:v>17-1012</x:v>
      </x:c>
      <x:c r="D3931" t="str">
        <x:v>Landscape Architects</x:v>
      </x:c>
      <x:c r="E3931" s="22" t="n">
        <x:v>12030</x:v>
      </x:c>
      <x:c r="F3931" s="22" t="n">
        <x:v>91940</x:v>
      </x:c>
      <x:c r="G3931" s="22" t="n">
        <x:f>IF(OR(E3931="",F3931=""),"",E3931*F3931)</x:f>
        <x:v>1106038200</x:v>
      </x:c>
      <x:c r="H3931" s="36" t="n">
        <x:v>0.3342</x:v>
      </x:c>
      <x:c r="I3931" s="22" t="n">
        <x:f>IF(G3931="","",IF(ISNUMBER(H3931),G3931,""))</x:f>
        <x:v>1106038200</x:v>
      </x:c>
      <x:c r="J3931" s="22" t="n">
        <x:f>IF(I3931="","",I3931*H3931)</x:f>
        <x:v>369637966.44</x:v>
      </x:c>
      <x:c r="K3931" t="str">
        <x:f>IF(G3931="","MISSING OEWS",IF(ISNUMBER(H3931),"MATCHED","MISSING WHARTON"))</x:f>
        <x:v>MATCHED</x:v>
      </x:c>
    </x:row>
    <x:row r="3932">
      <x:c r="A3932" t="str">
        <x:v>54</x:v>
      </x:c>
      <x:c r="B3932" t="str">
        <x:v>Professional, Scientific, and Technical Services</x:v>
      </x:c>
      <x:c r="C3932" t="str">
        <x:v>17-1021</x:v>
      </x:c>
      <x:c r="D3932" t="str">
        <x:v>Cartographers and Photogrammetrists</x:v>
      </x:c>
      <x:c r="E3932" s="22" t="n">
        <x:v>4990</x:v>
      </x:c>
      <x:c r="F3932" s="22" t="n">
        <x:v>81210</x:v>
      </x:c>
      <x:c r="G3932" s="22" t="n">
        <x:f>IF(OR(E3932="",F3932=""),"",E3932*F3932)</x:f>
        <x:v>405237900</x:v>
      </x:c>
      <x:c r="H3932" s="36" t="n">
        <x:v>0.7929</x:v>
      </x:c>
      <x:c r="I3932" s="22" t="n">
        <x:f>IF(G3932="","",IF(ISNUMBER(H3932),G3932,""))</x:f>
        <x:v>405237900</x:v>
      </x:c>
      <x:c r="J3932" s="22" t="n">
        <x:f>IF(I3932="","",I3932*H3932)</x:f>
        <x:v>321313130.91</x:v>
      </x:c>
      <x:c r="K3932" t="str">
        <x:f>IF(G3932="","MISSING OEWS",IF(ISNUMBER(H3932),"MATCHED","MISSING WHARTON"))</x:f>
        <x:v>MATCHED</x:v>
      </x:c>
    </x:row>
    <x:row r="3933">
      <x:c r="A3933" t="str">
        <x:v>54</x:v>
      </x:c>
      <x:c r="B3933" t="str">
        <x:v>Professional, Scientific, and Technical Services</x:v>
      </x:c>
      <x:c r="C3933" t="str">
        <x:v>17-1022</x:v>
      </x:c>
      <x:c r="D3933" t="str">
        <x:v>Surveyors</x:v>
      </x:c>
      <x:c r="E3933" s="22" t="n">
        <x:v>38170</x:v>
      </x:c>
      <x:c r="F3933" s="22" t="n">
        <x:v>78430</x:v>
      </x:c>
      <x:c r="G3933" s="22" t="n">
        <x:f>IF(OR(E3933="",F3933=""),"",E3933*F3933)</x:f>
        <x:v>2993673100</x:v>
      </x:c>
      <x:c r="H3933" s="36" t="n">
        <x:v>0.3682</x:v>
      </x:c>
      <x:c r="I3933" s="22" t="n">
        <x:f>IF(G3933="","",IF(ISNUMBER(H3933),G3933,""))</x:f>
        <x:v>2993673100</x:v>
      </x:c>
      <x:c r="J3933" s="22" t="n">
        <x:f>IF(I3933="","",I3933*H3933)</x:f>
        <x:v>1102270435.42</x:v>
      </x:c>
      <x:c r="K3933" t="str">
        <x:f>IF(G3933="","MISSING OEWS",IF(ISNUMBER(H3933),"MATCHED","MISSING WHARTON"))</x:f>
        <x:v>MATCHED</x:v>
      </x:c>
    </x:row>
    <x:row r="3934">
      <x:c r="A3934" t="str">
        <x:v>54</x:v>
      </x:c>
      <x:c r="B3934" t="str">
        <x:v>Professional, Scientific, and Technical Services</x:v>
      </x:c>
      <x:c r="C3934" t="str">
        <x:v>17-2011</x:v>
      </x:c>
      <x:c r="D3934" t="str">
        <x:v>Aerospace Engineers</x:v>
      </x:c>
      <x:c r="E3934" s="22" t="n">
        <x:v>20150</x:v>
      </x:c>
      <x:c r="F3934" s="22" t="n">
        <x:v>144180</x:v>
      </x:c>
      <x:c r="G3934" s="22" t="n">
        <x:f>IF(OR(E3934="",F3934=""),"",E3934*F3934)</x:f>
        <x:v>2905227000</x:v>
      </x:c>
      <x:c r="H3934" s="36" t="n">
        <x:v>0.5333</x:v>
      </x:c>
      <x:c r="I3934" s="22" t="n">
        <x:f>IF(G3934="","",IF(ISNUMBER(H3934),G3934,""))</x:f>
        <x:v>2905227000</x:v>
      </x:c>
      <x:c r="J3934" s="22" t="n">
        <x:f>IF(I3934="","",I3934*H3934)</x:f>
        <x:v>1549357559.1</x:v>
      </x:c>
      <x:c r="K3934" t="str">
        <x:f>IF(G3934="","MISSING OEWS",IF(ISNUMBER(H3934),"MATCHED","MISSING WHARTON"))</x:f>
        <x:v>MATCHED</x:v>
      </x:c>
    </x:row>
    <x:row r="3935">
      <x:c r="A3935" t="str">
        <x:v>54</x:v>
      </x:c>
      <x:c r="B3935" t="str">
        <x:v>Professional, Scientific, and Technical Services</x:v>
      </x:c>
      <x:c r="C3935" t="str">
        <x:v>17-2021</x:v>
      </x:c>
      <x:c r="D3935" t="str">
        <x:v>Agricultural Engineers</x:v>
      </x:c>
      <x:c r="E3935" s="22" t="n">
        <x:v>410</x:v>
      </x:c>
      <x:c r="F3935" s="22" t="n">
        <x:v>111420</x:v>
      </x:c>
      <x:c r="G3935" s="22" t="n">
        <x:f>IF(OR(E3935="",F3935=""),"",E3935*F3935)</x:f>
        <x:v>45682200</x:v>
      </x:c>
      <x:c r="H3935" s="36" t="n">
        <x:v>0.1</x:v>
      </x:c>
      <x:c r="I3935" s="22" t="n">
        <x:f>IF(G3935="","",IF(ISNUMBER(H3935),G3935,""))</x:f>
        <x:v>45682200</x:v>
      </x:c>
      <x:c r="J3935" s="22" t="n">
        <x:f>IF(I3935="","",I3935*H3935)</x:f>
        <x:v>4568220</x:v>
      </x:c>
      <x:c r="K3935" t="str">
        <x:f>IF(G3935="","MISSING OEWS",IF(ISNUMBER(H3935),"MATCHED","MISSING WHARTON"))</x:f>
        <x:v>MATCHED</x:v>
      </x:c>
    </x:row>
    <x:row r="3936">
      <x:c r="A3936" t="str">
        <x:v>54</x:v>
      </x:c>
      <x:c r="B3936" t="str">
        <x:v>Professional, Scientific, and Technical Services</x:v>
      </x:c>
      <x:c r="C3936" t="str">
        <x:v>17-2031</x:v>
      </x:c>
      <x:c r="D3936" t="str">
        <x:v>Bioengineers and Biomedical Engineers</x:v>
      </x:c>
      <x:c r="E3936" s="22" t="n">
        <x:v>6500</x:v>
      </x:c>
      <x:c r="F3936" s="22" t="n">
        <x:v>122690</x:v>
      </x:c>
      <x:c r="G3936" s="22" t="n">
        <x:f>IF(OR(E3936="",F3936=""),"",E3936*F3936)</x:f>
        <x:v>797485000</x:v>
      </x:c>
      <x:c r="H3936" s="36" t="n">
        <x:v>0.4067</x:v>
      </x:c>
      <x:c r="I3936" s="22" t="n">
        <x:f>IF(G3936="","",IF(ISNUMBER(H3936),G3936,""))</x:f>
        <x:v>797485000</x:v>
      </x:c>
      <x:c r="J3936" s="22" t="n">
        <x:f>IF(I3936="","",I3936*H3936)</x:f>
        <x:v>324337149.5</x:v>
      </x:c>
      <x:c r="K3936" t="str">
        <x:f>IF(G3936="","MISSING OEWS",IF(ISNUMBER(H3936),"MATCHED","MISSING WHARTON"))</x:f>
        <x:v>MATCHED</x:v>
      </x:c>
    </x:row>
    <x:row r="3937">
      <x:c r="A3937" t="str">
        <x:v>54</x:v>
      </x:c>
      <x:c r="B3937" t="str">
        <x:v>Professional, Scientific, and Technical Services</x:v>
      </x:c>
      <x:c r="C3937" t="str">
        <x:v>17-2041</x:v>
      </x:c>
      <x:c r="D3937" t="str">
        <x:v>Chemical Engineers</x:v>
      </x:c>
      <x:c r="E3937" s="22" t="n">
        <x:v>5280</x:v>
      </x:c>
      <x:c r="F3937" s="22" t="n">
        <x:v>138410</x:v>
      </x:c>
      <x:c r="G3937" s="22" t="n">
        <x:f>IF(OR(E3937="",F3937=""),"",E3937*F3937)</x:f>
        <x:v>730804800</x:v>
      </x:c>
      <x:c r="H3937" s="36" t="n">
        <x:v>0.3615</x:v>
      </x:c>
      <x:c r="I3937" s="22" t="n">
        <x:f>IF(G3937="","",IF(ISNUMBER(H3937),G3937,""))</x:f>
        <x:v>730804800</x:v>
      </x:c>
      <x:c r="J3937" s="22" t="n">
        <x:f>IF(I3937="","",I3937*H3937)</x:f>
        <x:v>264185935.2</x:v>
      </x:c>
      <x:c r="K3937" t="str">
        <x:f>IF(G3937="","MISSING OEWS",IF(ISNUMBER(H3937),"MATCHED","MISSING WHARTON"))</x:f>
        <x:v>MATCHED</x:v>
      </x:c>
    </x:row>
    <x:row r="3938">
      <x:c r="A3938" t="str">
        <x:v>54</x:v>
      </x:c>
      <x:c r="B3938" t="str">
        <x:v>Professional, Scientific, and Technical Services</x:v>
      </x:c>
      <x:c r="C3938" t="str">
        <x:v>17-2051</x:v>
      </x:c>
      <x:c r="D3938" t="str">
        <x:v>Civil Engineers</x:v>
      </x:c>
      <x:c r="E3938" s="22" t="n">
        <x:v>208300</x:v>
      </x:c>
      <x:c r="F3938" s="22" t="n">
        <x:v>109940</x:v>
      </x:c>
      <x:c r="G3938" s="22" t="n">
        <x:f>IF(OR(E3938="",F3938=""),"",E3938*F3938)</x:f>
        <x:v>22900502000</x:v>
      </x:c>
      <x:c r="H3938" s="36" t="n">
        <x:v>0.4218</x:v>
      </x:c>
      <x:c r="I3938" s="22" t="n">
        <x:f>IF(G3938="","",IF(ISNUMBER(H3938),G3938,""))</x:f>
        <x:v>22900502000</x:v>
      </x:c>
      <x:c r="J3938" s="22" t="n">
        <x:f>IF(I3938="","",I3938*H3938)</x:f>
        <x:v>9659431743.6</x:v>
      </x:c>
      <x:c r="K3938" t="str">
        <x:f>IF(G3938="","MISSING OEWS",IF(ISNUMBER(H3938),"MATCHED","MISSING WHARTON"))</x:f>
        <x:v>MATCHED</x:v>
      </x:c>
    </x:row>
    <x:row r="3939">
      <x:c r="A3939" t="str">
        <x:v>54</x:v>
      </x:c>
      <x:c r="B3939" t="str">
        <x:v>Professional, Scientific, and Technical Services</x:v>
      </x:c>
      <x:c r="C3939" t="str">
        <x:v>17-2061</x:v>
      </x:c>
      <x:c r="D3939" t="str">
        <x:v>Computer Hardware Engineers</x:v>
      </x:c>
      <x:c r="E3939" s="22" t="n">
        <x:v>30320</x:v>
      </x:c>
      <x:c r="F3939" s="22" t="n">
        <x:v>168670</x:v>
      </x:c>
      <x:c r="G3939" s="22" t="n">
        <x:f>IF(OR(E3939="",F3939=""),"",E3939*F3939)</x:f>
        <x:v>5114074400</x:v>
      </x:c>
      <x:c r="H3939" s="36" t="n">
        <x:v>0.3639</x:v>
      </x:c>
      <x:c r="I3939" s="22" t="n">
        <x:f>IF(G3939="","",IF(ISNUMBER(H3939),G3939,""))</x:f>
        <x:v>5114074400</x:v>
      </x:c>
      <x:c r="J3939" s="22" t="n">
        <x:f>IF(I3939="","",I3939*H3939)</x:f>
        <x:v>1861011674.16</x:v>
      </x:c>
      <x:c r="K3939" t="str">
        <x:f>IF(G3939="","MISSING OEWS",IF(ISNUMBER(H3939),"MATCHED","MISSING WHARTON"))</x:f>
        <x:v>MATCHED</x:v>
      </x:c>
    </x:row>
    <x:row r="3940">
      <x:c r="A3940" t="str">
        <x:v>54</x:v>
      </x:c>
      <x:c r="B3940" t="str">
        <x:v>Professional, Scientific, and Technical Services</x:v>
      </x:c>
      <x:c r="C3940" t="str">
        <x:v>17-2071</x:v>
      </x:c>
      <x:c r="D3940" t="str">
        <x:v>Electrical Engineers</x:v>
      </x:c>
      <x:c r="E3940" s="22" t="n">
        <x:v>70260</x:v>
      </x:c>
      <x:c r="F3940" s="22" t="n">
        <x:v>126270</x:v>
      </x:c>
      <x:c r="G3940" s="22" t="n">
        <x:f>IF(OR(E3940="",F3940=""),"",E3940*F3940)</x:f>
        <x:v>8871730200</x:v>
      </x:c>
      <x:c r="H3940" s="36" t="n">
        <x:v>0.35229999999999995</x:v>
      </x:c>
      <x:c r="I3940" s="22" t="n">
        <x:f>IF(G3940="","",IF(ISNUMBER(H3940),G3940,""))</x:f>
        <x:v>8871730200</x:v>
      </x:c>
      <x:c r="J3940" s="22" t="n">
        <x:f>IF(I3940="","",I3940*H3940)</x:f>
        <x:v>3125510549.4599996</x:v>
      </x:c>
      <x:c r="K3940" t="str">
        <x:f>IF(G3940="","MISSING OEWS",IF(ISNUMBER(H3940),"MATCHED","MISSING WHARTON"))</x:f>
        <x:v>MATCHED</x:v>
      </x:c>
    </x:row>
    <x:row r="3941">
      <x:c r="A3941" t="str">
        <x:v>54</x:v>
      </x:c>
      <x:c r="B3941" t="str">
        <x:v>Professional, Scientific, and Technical Services</x:v>
      </x:c>
      <x:c r="C3941" t="str">
        <x:v>17-2072</x:v>
      </x:c>
      <x:c r="D3941" t="str">
        <x:v>Electronics Engineers, Except Computer</x:v>
      </x:c>
      <x:c r="E3941" s="22" t="n">
        <x:v>22560</x:v>
      </x:c>
      <x:c r="F3941" s="22" t="n">
        <x:v>146990</x:v>
      </x:c>
      <x:c r="G3941" s="22" t="n">
        <x:f>IF(OR(E3941="",F3941=""),"",E3941*F3941)</x:f>
        <x:v>3316094400</x:v>
      </x:c>
      <x:c r="H3941" s="36" t="n">
        <x:v>0.4536</x:v>
      </x:c>
      <x:c r="I3941" s="22" t="n">
        <x:f>IF(G3941="","",IF(ISNUMBER(H3941),G3941,""))</x:f>
        <x:v>3316094400</x:v>
      </x:c>
      <x:c r="J3941" s="22" t="n">
        <x:f>IF(I3941="","",I3941*H3941)</x:f>
        <x:v>1504180419.84</x:v>
      </x:c>
      <x:c r="K3941" t="str">
        <x:f>IF(G3941="","MISSING OEWS",IF(ISNUMBER(H3941),"MATCHED","MISSING WHARTON"))</x:f>
        <x:v>MATCHED</x:v>
      </x:c>
    </x:row>
    <x:row r="3942">
      <x:c r="A3942" t="str">
        <x:v>54</x:v>
      </x:c>
      <x:c r="B3942" t="str">
        <x:v>Professional, Scientific, and Technical Services</x:v>
      </x:c>
      <x:c r="C3942" t="str">
        <x:v>17-2081</x:v>
      </x:c>
      <x:c r="D3942" t="str">
        <x:v>Environmental Engineers</x:v>
      </x:c>
      <x:c r="E3942" s="22" t="n">
        <x:v>18250</x:v>
      </x:c>
      <x:c r="F3942" s="22" t="n">
        <x:v>113500</x:v>
      </x:c>
      <x:c r="G3942" s="22" t="n">
        <x:f>IF(OR(E3942="",F3942=""),"",E3942*F3942)</x:f>
        <x:v>2071375000</x:v>
      </x:c>
      <x:c r="H3942" s="36" t="n">
        <x:v>0.5196000000000001</x:v>
      </x:c>
      <x:c r="I3942" s="22" t="n">
        <x:f>IF(G3942="","",IF(ISNUMBER(H3942),G3942,""))</x:f>
        <x:v>2071375000</x:v>
      </x:c>
      <x:c r="J3942" s="22" t="n">
        <x:f>IF(I3942="","",I3942*H3942)</x:f>
        <x:v>1076286450.0000002</x:v>
      </x:c>
      <x:c r="K3942" t="str">
        <x:f>IF(G3942="","MISSING OEWS",IF(ISNUMBER(H3942),"MATCHED","MISSING WHARTON"))</x:f>
        <x:v>MATCHED</x:v>
      </x:c>
    </x:row>
    <x:row r="3943">
      <x:c r="A3943" t="str">
        <x:v>54</x:v>
      </x:c>
      <x:c r="B3943" t="str">
        <x:v>Professional, Scientific, and Technical Services</x:v>
      </x:c>
      <x:c r="C3943" t="str">
        <x:v>17-2111</x:v>
      </x:c>
      <x:c r="D3943" t="str">
        <x:v>Health and Safety Engineers, Except Mining Safety Engineers and Inspectors</x:v>
      </x:c>
      <x:c r="E3943" s="22" t="n">
        <x:v>4990</x:v>
      </x:c>
      <x:c r="F3943" s="22" t="n">
        <x:v>122100</x:v>
      </x:c>
      <x:c r="G3943" s="22" t="n">
        <x:f>IF(OR(E3943="",F3943=""),"",E3943*F3943)</x:f>
        <x:v>609279000</x:v>
      </x:c>
      <x:c r="H3943" s="36" t="n">
        <x:v>0.2672</x:v>
      </x:c>
      <x:c r="I3943" s="22" t="n">
        <x:f>IF(G3943="","",IF(ISNUMBER(H3943),G3943,""))</x:f>
        <x:v>609279000</x:v>
      </x:c>
      <x:c r="J3943" s="22" t="n">
        <x:f>IF(I3943="","",I3943*H3943)</x:f>
        <x:v>162799348.79999998</x:v>
      </x:c>
      <x:c r="K3943" t="str">
        <x:f>IF(G3943="","MISSING OEWS",IF(ISNUMBER(H3943),"MATCHED","MISSING WHARTON"))</x:f>
        <x:v>MATCHED</x:v>
      </x:c>
    </x:row>
    <x:row r="3944">
      <x:c r="A3944" t="str">
        <x:v>54</x:v>
      </x:c>
      <x:c r="B3944" t="str">
        <x:v>Professional, Scientific, and Technical Services</x:v>
      </x:c>
      <x:c r="C3944" t="str">
        <x:v>17-2112</x:v>
      </x:c>
      <x:c r="D3944" t="str">
        <x:v>Industrial Engineers</x:v>
      </x:c>
      <x:c r="E3944" s="22" t="n">
        <x:v>52400</x:v>
      </x:c>
      <x:c r="F3944" s="22" t="n">
        <x:v>118810</x:v>
      </x:c>
      <x:c r="G3944" s="22" t="n">
        <x:f>IF(OR(E3944="",F3944=""),"",E3944*F3944)</x:f>
        <x:v>6225644000</x:v>
      </x:c>
      <x:c r="H3944" s="36" t="n">
        <x:v>0.47859999999999997</x:v>
      </x:c>
      <x:c r="I3944" s="22" t="n">
        <x:f>IF(G3944="","",IF(ISNUMBER(H3944),G3944,""))</x:f>
        <x:v>6225644000</x:v>
      </x:c>
      <x:c r="J3944" s="22" t="n">
        <x:f>IF(I3944="","",I3944*H3944)</x:f>
        <x:v>2979593218.3999996</x:v>
      </x:c>
      <x:c r="K3944" t="str">
        <x:f>IF(G3944="","MISSING OEWS",IF(ISNUMBER(H3944),"MATCHED","MISSING WHARTON"))</x:f>
        <x:v>MATCHED</x:v>
      </x:c>
    </x:row>
    <x:row r="3945">
      <x:c r="A3945" t="str">
        <x:v>54</x:v>
      </x:c>
      <x:c r="B3945" t="str">
        <x:v>Professional, Scientific, and Technical Services</x:v>
      </x:c>
      <x:c r="C3945" t="str">
        <x:v>17-2121</x:v>
      </x:c>
      <x:c r="D3945" t="str">
        <x:v>Marine Engineers and Naval Architects</x:v>
      </x:c>
      <x:c r="E3945" s="22" t="n">
        <x:v>1810</x:v>
      </x:c>
      <x:c r="F3945" s="22" t="n">
        <x:v>130960</x:v>
      </x:c>
      <x:c r="G3945" s="22" t="n">
        <x:f>IF(OR(E3945="",F3945=""),"",E3945*F3945)</x:f>
        <x:v>237037600</x:v>
      </x:c>
      <x:c r="H3945" s="36" t="n">
        <x:v>0.24170000000000003</x:v>
      </x:c>
      <x:c r="I3945" s="22" t="n">
        <x:f>IF(G3945="","",IF(ISNUMBER(H3945),G3945,""))</x:f>
        <x:v>237037600</x:v>
      </x:c>
      <x:c r="J3945" s="22" t="n">
        <x:f>IF(I3945="","",I3945*H3945)</x:f>
        <x:v>57291987.92000001</x:v>
      </x:c>
      <x:c r="K3945" t="str">
        <x:f>IF(G3945="","MISSING OEWS",IF(ISNUMBER(H3945),"MATCHED","MISSING WHARTON"))</x:f>
        <x:v>MATCHED</x:v>
      </x:c>
    </x:row>
    <x:row r="3946">
      <x:c r="A3946" t="str">
        <x:v>54</x:v>
      </x:c>
      <x:c r="B3946" t="str">
        <x:v>Professional, Scientific, and Technical Services</x:v>
      </x:c>
      <x:c r="C3946" t="str">
        <x:v>17-2131</x:v>
      </x:c>
      <x:c r="D3946" t="str">
        <x:v>Materials Engineers</x:v>
      </x:c>
      <x:c r="E3946" s="22" t="n">
        <x:v>5770</x:v>
      </x:c>
      <x:c r="F3946" s="22" t="n">
        <x:v>124960</x:v>
      </x:c>
      <x:c r="G3946" s="22" t="n">
        <x:f>IF(OR(E3946="",F3946=""),"",E3946*F3946)</x:f>
        <x:v>721019200</x:v>
      </x:c>
      <x:c r="H3946" s="36" t="n">
        <x:v>0.26899999999999996</x:v>
      </x:c>
      <x:c r="I3946" s="22" t="n">
        <x:f>IF(G3946="","",IF(ISNUMBER(H3946),G3946,""))</x:f>
        <x:v>721019200</x:v>
      </x:c>
      <x:c r="J3946" s="22" t="n">
        <x:f>IF(I3946="","",I3946*H3946)</x:f>
        <x:v>193954164.79999998</x:v>
      </x:c>
      <x:c r="K3946" t="str">
        <x:f>IF(G3946="","MISSING OEWS",IF(ISNUMBER(H3946),"MATCHED","MISSING WHARTON"))</x:f>
        <x:v>MATCHED</x:v>
      </x:c>
    </x:row>
    <x:row r="3947">
      <x:c r="A3947" t="str">
        <x:v>54</x:v>
      </x:c>
      <x:c r="B3947" t="str">
        <x:v>Professional, Scientific, and Technical Services</x:v>
      </x:c>
      <x:c r="C3947" t="str">
        <x:v>17-2141</x:v>
      </x:c>
      <x:c r="D3947" t="str">
        <x:v>Mechanical Engineers</x:v>
      </x:c>
      <x:c r="E3947" s="22" t="n">
        <x:v>94960</x:v>
      </x:c>
      <x:c r="F3947" s="22" t="n">
        <x:v>119290</x:v>
      </x:c>
      <x:c r="G3947" s="22" t="n">
        <x:f>IF(OR(E3947="",F3947=""),"",E3947*F3947)</x:f>
        <x:v>11327778400</x:v>
      </x:c>
      <x:c r="H3947" s="36" t="n">
        <x:v>0.30079999999999996</x:v>
      </x:c>
      <x:c r="I3947" s="22" t="n">
        <x:f>IF(G3947="","",IF(ISNUMBER(H3947),G3947,""))</x:f>
        <x:v>11327778400</x:v>
      </x:c>
      <x:c r="J3947" s="22" t="n">
        <x:f>IF(I3947="","",I3947*H3947)</x:f>
        <x:v>3407395742.7199993</x:v>
      </x:c>
      <x:c r="K3947" t="str">
        <x:f>IF(G3947="","MISSING OEWS",IF(ISNUMBER(H3947),"MATCHED","MISSING WHARTON"))</x:f>
        <x:v>MATCHED</x:v>
      </x:c>
    </x:row>
    <x:row r="3948">
      <x:c r="A3948" t="str">
        <x:v>54</x:v>
      </x:c>
      <x:c r="B3948" t="str">
        <x:v>Professional, Scientific, and Technical Services</x:v>
      </x:c>
      <x:c r="C3948" t="str">
        <x:v>17-2151</x:v>
      </x:c>
      <x:c r="D3948" t="str">
        <x:v>Mining and Geological Engineers, Including Mining Safety Engineers</x:v>
      </x:c>
      <x:c r="E3948" s="22" t="n">
        <x:v>2370</x:v>
      </x:c>
      <x:c r="F3948" s="22" t="n">
        <x:v>113790</x:v>
      </x:c>
      <x:c r="G3948" s="22" t="n">
        <x:f>IF(OR(E3948="",F3948=""),"",E3948*F3948)</x:f>
        <x:v>269682300</x:v>
      </x:c>
      <x:c r="H3948" s="36" t="n">
        <x:v>0.2861</x:v>
      </x:c>
      <x:c r="I3948" s="22" t="n">
        <x:f>IF(G3948="","",IF(ISNUMBER(H3948),G3948,""))</x:f>
        <x:v>269682300</x:v>
      </x:c>
      <x:c r="J3948" s="22" t="n">
        <x:f>IF(I3948="","",I3948*H3948)</x:f>
        <x:v>77156106.03</x:v>
      </x:c>
      <x:c r="K3948" t="str">
        <x:f>IF(G3948="","MISSING OEWS",IF(ISNUMBER(H3948),"MATCHED","MISSING WHARTON"))</x:f>
        <x:v>MATCHED</x:v>
      </x:c>
    </x:row>
    <x:row r="3949">
      <x:c r="A3949" t="str">
        <x:v>54</x:v>
      </x:c>
      <x:c r="B3949" t="str">
        <x:v>Professional, Scientific, and Technical Services</x:v>
      </x:c>
      <x:c r="C3949" t="str">
        <x:v>17-2161</x:v>
      </x:c>
      <x:c r="D3949" t="str">
        <x:v>Nuclear Engineers</x:v>
      </x:c>
      <x:c r="E3949" s="22" t="n">
        <x:v>6410</x:v>
      </x:c>
      <x:c r="F3949" s="22" t="n">
        <x:v>152570</x:v>
      </x:c>
      <x:c r="G3949" s="22" t="n">
        <x:f>IF(OR(E3949="",F3949=""),"",E3949*F3949)</x:f>
        <x:v>977973700</x:v>
      </x:c>
      <x:c r="H3949" s="36" t="n">
        <x:v>0.2825</x:v>
      </x:c>
      <x:c r="I3949" s="22" t="n">
        <x:f>IF(G3949="","",IF(ISNUMBER(H3949),G3949,""))</x:f>
        <x:v>977973700</x:v>
      </x:c>
      <x:c r="J3949" s="22" t="n">
        <x:f>IF(I3949="","",I3949*H3949)</x:f>
        <x:v>276277570.25</x:v>
      </x:c>
      <x:c r="K3949" t="str">
        <x:f>IF(G3949="","MISSING OEWS",IF(ISNUMBER(H3949),"MATCHED","MISSING WHARTON"))</x:f>
        <x:v>MATCHED</x:v>
      </x:c>
    </x:row>
    <x:row r="3950">
      <x:c r="A3950" t="str">
        <x:v>54</x:v>
      </x:c>
      <x:c r="B3950" t="str">
        <x:v>Professional, Scientific, and Technical Services</x:v>
      </x:c>
      <x:c r="C3950" t="str">
        <x:v>17-2171</x:v>
      </x:c>
      <x:c r="D3950" t="str">
        <x:v>Petroleum Engineers</x:v>
      </x:c>
      <x:c r="E3950" s="22" t="n">
        <x:v>3450</x:v>
      </x:c>
      <x:c r="F3950" s="22" t="n">
        <x:v>122730</x:v>
      </x:c>
      <x:c r="G3950" s="22" t="n">
        <x:f>IF(OR(E3950="",F3950=""),"",E3950*F3950)</x:f>
        <x:v>423418500</x:v>
      </x:c>
      <x:c r="H3950" s="36" t="n">
        <x:v>0.3065</x:v>
      </x:c>
      <x:c r="I3950" s="22" t="n">
        <x:f>IF(G3950="","",IF(ISNUMBER(H3950),G3950,""))</x:f>
        <x:v>423418500</x:v>
      </x:c>
      <x:c r="J3950" s="22" t="n">
        <x:f>IF(I3950="","",I3950*H3950)</x:f>
        <x:v>129777770.25</x:v>
      </x:c>
      <x:c r="K3950" t="str">
        <x:f>IF(G3950="","MISSING OEWS",IF(ISNUMBER(H3950),"MATCHED","MISSING WHARTON"))</x:f>
        <x:v>MATCHED</x:v>
      </x:c>
    </x:row>
    <x:row r="3951">
      <x:c r="A3951" t="str">
        <x:v>54</x:v>
      </x:c>
      <x:c r="B3951" t="str">
        <x:v>Professional, Scientific, and Technical Services</x:v>
      </x:c>
      <x:c r="C3951" t="str">
        <x:v>17-2199</x:v>
      </x:c>
      <x:c r="D3951" t="str">
        <x:v>Engineers, All Other</x:v>
      </x:c>
      <x:c r="E3951" s="22" t="n">
        <x:v>42750</x:v>
      </x:c>
      <x:c r="F3951" s="22" t="n">
        <x:v>123120</x:v>
      </x:c>
      <x:c r="G3951" s="22" t="n">
        <x:f>IF(OR(E3951="",F3951=""),"",E3951*F3951)</x:f>
        <x:v>5263380000</x:v>
      </x:c>
      <x:c r="H3951" s="36" t="n">
        <x:v>0.315</x:v>
      </x:c>
      <x:c r="I3951" s="22" t="n">
        <x:f>IF(G3951="","",IF(ISNUMBER(H3951),G3951,""))</x:f>
        <x:v>5263380000</x:v>
      </x:c>
      <x:c r="J3951" s="22" t="n">
        <x:f>IF(I3951="","",I3951*H3951)</x:f>
        <x:v>1657964700</x:v>
      </x:c>
      <x:c r="K3951" t="str">
        <x:f>IF(G3951="","MISSING OEWS",IF(ISNUMBER(H3951),"MATCHED","MISSING WHARTON"))</x:f>
        <x:v>MATCHED</x:v>
      </x:c>
    </x:row>
    <x:row r="3952">
      <x:c r="A3952" t="str">
        <x:v>54</x:v>
      </x:c>
      <x:c r="B3952" t="str">
        <x:v>Professional, Scientific, and Technical Services</x:v>
      </x:c>
      <x:c r="C3952" t="str">
        <x:v>17-3011</x:v>
      </x:c>
      <x:c r="D3952" t="str">
        <x:v>Architectural and Civil Drafters</x:v>
      </x:c>
      <x:c r="E3952" s="22" t="n">
        <x:v>75130</x:v>
      </x:c>
      <x:c r="F3952" s="22" t="n">
        <x:v>70490</x:v>
      </x:c>
      <x:c r="G3952" s="22" t="n">
        <x:f>IF(OR(E3952="",F3952=""),"",E3952*F3952)</x:f>
        <x:v>5295913700</x:v>
      </x:c>
      <x:c r="H3952" s="36" t="n">
        <x:v>0.7</x:v>
      </x:c>
      <x:c r="I3952" s="22" t="n">
        <x:f>IF(G3952="","",IF(ISNUMBER(H3952),G3952,""))</x:f>
        <x:v>5295913700</x:v>
      </x:c>
      <x:c r="J3952" s="22" t="n">
        <x:f>IF(I3952="","",I3952*H3952)</x:f>
        <x:v>3707139590</x:v>
      </x:c>
      <x:c r="K3952" t="str">
        <x:f>IF(G3952="","MISSING OEWS",IF(ISNUMBER(H3952),"MATCHED","MISSING WHARTON"))</x:f>
        <x:v>MATCHED</x:v>
      </x:c>
    </x:row>
    <x:row r="3953">
      <x:c r="A3953" t="str">
        <x:v>54</x:v>
      </x:c>
      <x:c r="B3953" t="str">
        <x:v>Professional, Scientific, and Technical Services</x:v>
      </x:c>
      <x:c r="C3953" t="str">
        <x:v>17-3012</x:v>
      </x:c>
      <x:c r="D3953" t="str">
        <x:v>Electrical and Electronics Drafters</x:v>
      </x:c>
      <x:c r="E3953" s="22" t="n">
        <x:v>6250</x:v>
      </x:c>
      <x:c r="F3953" s="22" t="n">
        <x:v>82520</x:v>
      </x:c>
      <x:c r="G3953" s="22" t="n">
        <x:f>IF(OR(E3953="",F3953=""),"",E3953*F3953)</x:f>
        <x:v>515750000</x:v>
      </x:c>
      <x:c r="H3953" s="36" t="n">
        <x:v>0.5217</x:v>
      </x:c>
      <x:c r="I3953" s="22" t="n">
        <x:f>IF(G3953="","",IF(ISNUMBER(H3953),G3953,""))</x:f>
        <x:v>515750000</x:v>
      </x:c>
      <x:c r="J3953" s="22" t="n">
        <x:f>IF(I3953="","",I3953*H3953)</x:f>
        <x:v>269066775</x:v>
      </x:c>
      <x:c r="K3953" t="str">
        <x:f>IF(G3953="","MISSING OEWS",IF(ISNUMBER(H3953),"MATCHED","MISSING WHARTON"))</x:f>
        <x:v>MATCHED</x:v>
      </x:c>
    </x:row>
    <x:row r="3954">
      <x:c r="A3954" t="str">
        <x:v>54</x:v>
      </x:c>
      <x:c r="B3954" t="str">
        <x:v>Professional, Scientific, and Technical Services</x:v>
      </x:c>
      <x:c r="C3954" t="str">
        <x:v>17-3013</x:v>
      </x:c>
      <x:c r="D3954" t="str">
        <x:v>Mechanical Drafters</x:v>
      </x:c>
      <x:c r="E3954" s="22" t="n">
        <x:v>9130</x:v>
      </x:c>
      <x:c r="F3954" s="22" t="n">
        <x:v>81790</x:v>
      </x:c>
      <x:c r="G3954" s="22" t="n">
        <x:f>IF(OR(E3954="",F3954=""),"",E3954*F3954)</x:f>
        <x:v>746742700</x:v>
      </x:c>
      <x:c r="H3954" s="36" t="n">
        <x:v>0.71</x:v>
      </x:c>
      <x:c r="I3954" s="22" t="n">
        <x:f>IF(G3954="","",IF(ISNUMBER(H3954),G3954,""))</x:f>
        <x:v>746742700</x:v>
      </x:c>
      <x:c r="J3954" s="22" t="n">
        <x:f>IF(I3954="","",I3954*H3954)</x:f>
        <x:v>530187317</x:v>
      </x:c>
      <x:c r="K3954" t="str">
        <x:f>IF(G3954="","MISSING OEWS",IF(ISNUMBER(H3954),"MATCHED","MISSING WHARTON"))</x:f>
        <x:v>MATCHED</x:v>
      </x:c>
    </x:row>
    <x:row r="3955">
      <x:c r="A3955" t="str">
        <x:v>54</x:v>
      </x:c>
      <x:c r="B3955" t="str">
        <x:v>Professional, Scientific, and Technical Services</x:v>
      </x:c>
      <x:c r="C3955" t="str">
        <x:v>17-3019</x:v>
      </x:c>
      <x:c r="D3955" t="str">
        <x:v>Drafters, All Other</x:v>
      </x:c>
      <x:c r="E3955" s="22" t="n">
        <x:v>3050</x:v>
      </x:c>
      <x:c r="F3955" s="22" t="n">
        <x:v>73130</x:v>
      </x:c>
      <x:c r="G3955" s="22" t="n">
        <x:f>IF(OR(E3955="",F3955=""),"",E3955*F3955)</x:f>
        <x:v>223046500</x:v>
      </x:c>
      <x:c r="H3955" s="36"/>
      <x:c r="I3955" s="22" t="str">
        <x:f>IF(G3955="","",IF(ISNUMBER(H3955),G3955,""))</x:f>
      </x:c>
      <x:c r="J3955" s="22" t="str">
        <x:f>IF(I3955="","",I3955*H3955)</x:f>
      </x:c>
      <x:c r="K3955" t="str">
        <x:f>IF(G3955="","MISSING OEWS",IF(ISNUMBER(H3955),"MATCHED","MISSING WHARTON"))</x:f>
        <x:v>MISSING WHARTON</x:v>
      </x:c>
    </x:row>
    <x:row r="3956">
      <x:c r="A3956" t="str">
        <x:v>54</x:v>
      </x:c>
      <x:c r="B3956" t="str">
        <x:v>Professional, Scientific, and Technical Services</x:v>
      </x:c>
      <x:c r="C3956" t="str">
        <x:v>17-3021</x:v>
      </x:c>
      <x:c r="D3956" t="str">
        <x:v>Aerospace Engineering and Operations Technologists and Technicians</x:v>
      </x:c>
      <x:c r="E3956" s="22" t="n">
        <x:v>4030</x:v>
      </x:c>
      <x:c r="F3956" s="22" t="n">
        <x:v>84150</x:v>
      </x:c>
      <x:c r="G3956" s="22" t="n">
        <x:f>IF(OR(E3956="",F3956=""),"",E3956*F3956)</x:f>
        <x:v>339124500</x:v>
      </x:c>
      <x:c r="H3956" s="36" t="n">
        <x:v>0.175</x:v>
      </x:c>
      <x:c r="I3956" s="22" t="n">
        <x:f>IF(G3956="","",IF(ISNUMBER(H3956),G3956,""))</x:f>
        <x:v>339124500</x:v>
      </x:c>
      <x:c r="J3956" s="22" t="n">
        <x:f>IF(I3956="","",I3956*H3956)</x:f>
        <x:v>59346787.49999999</x:v>
      </x:c>
      <x:c r="K3956" t="str">
        <x:f>IF(G3956="","MISSING OEWS",IF(ISNUMBER(H3956),"MATCHED","MISSING WHARTON"))</x:f>
        <x:v>MATCHED</x:v>
      </x:c>
    </x:row>
    <x:row r="3957">
      <x:c r="A3957" t="str">
        <x:v>54</x:v>
      </x:c>
      <x:c r="B3957" t="str">
        <x:v>Professional, Scientific, and Technical Services</x:v>
      </x:c>
      <x:c r="C3957" t="str">
        <x:v>17-3022</x:v>
      </x:c>
      <x:c r="D3957" t="str">
        <x:v>Civil Engineering Technologists and Technicians</x:v>
      </x:c>
      <x:c r="E3957" s="22" t="n">
        <x:v>36310</x:v>
      </x:c>
      <x:c r="F3957" s="22" t="n">
        <x:v>68400</x:v>
      </x:c>
      <x:c r="G3957" s="22" t="n">
        <x:f>IF(OR(E3957="",F3957=""),"",E3957*F3957)</x:f>
        <x:v>2483604000</x:v>
      </x:c>
      <x:c r="H3957" s="36" t="n">
        <x:v>0.4567</x:v>
      </x:c>
      <x:c r="I3957" s="22" t="n">
        <x:f>IF(G3957="","",IF(ISNUMBER(H3957),G3957,""))</x:f>
        <x:v>2483604000</x:v>
      </x:c>
      <x:c r="J3957" s="22" t="n">
        <x:f>IF(I3957="","",I3957*H3957)</x:f>
        <x:v>1134261946.8</x:v>
      </x:c>
      <x:c r="K3957" t="str">
        <x:f>IF(G3957="","MISSING OEWS",IF(ISNUMBER(H3957),"MATCHED","MISSING WHARTON"))</x:f>
        <x:v>MATCHED</x:v>
      </x:c>
    </x:row>
    <x:row r="3958">
      <x:c r="A3958" t="str">
        <x:v>54</x:v>
      </x:c>
      <x:c r="B3958" t="str">
        <x:v>Professional, Scientific, and Technical Services</x:v>
      </x:c>
      <x:c r="C3958" t="str">
        <x:v>17-3023</x:v>
      </x:c>
      <x:c r="D3958" t="str">
        <x:v>Electrical and Electronic Engineering Technologists and Technicians</x:v>
      </x:c>
      <x:c r="E3958" s="22" t="n">
        <x:v>20640</x:v>
      </x:c>
      <x:c r="F3958" s="22" t="n">
        <x:v>77700</x:v>
      </x:c>
      <x:c r="G3958" s="22" t="n">
        <x:f>IF(OR(E3958="",F3958=""),"",E3958*F3958)</x:f>
        <x:v>1603728000</x:v>
      </x:c>
      <x:c r="H3958" s="36" t="n">
        <x:v>0.4</x:v>
      </x:c>
      <x:c r="I3958" s="22" t="n">
        <x:f>IF(G3958="","",IF(ISNUMBER(H3958),G3958,""))</x:f>
        <x:v>1603728000</x:v>
      </x:c>
      <x:c r="J3958" s="22" t="n">
        <x:f>IF(I3958="","",I3958*H3958)</x:f>
        <x:v>641491200</x:v>
      </x:c>
      <x:c r="K3958" t="str">
        <x:f>IF(G3958="","MISSING OEWS",IF(ISNUMBER(H3958),"MATCHED","MISSING WHARTON"))</x:f>
        <x:v>MATCHED</x:v>
      </x:c>
    </x:row>
    <x:row r="3959">
      <x:c r="A3959" t="str">
        <x:v>54</x:v>
      </x:c>
      <x:c r="B3959" t="str">
        <x:v>Professional, Scientific, and Technical Services</x:v>
      </x:c>
      <x:c r="C3959" t="str">
        <x:v>17-3024</x:v>
      </x:c>
      <x:c r="D3959" t="str">
        <x:v>Electro-Mechanical and Mechatronics Technologists and Technicians</x:v>
      </x:c>
      <x:c r="E3959" s="22" t="n">
        <x:v>4250</x:v>
      </x:c>
      <x:c r="F3959" s="22" t="n">
        <x:v>83190</x:v>
      </x:c>
      <x:c r="G3959" s="22" t="n">
        <x:f>IF(OR(E3959="",F3959=""),"",E3959*F3959)</x:f>
        <x:v>353557500</x:v>
      </x:c>
      <x:c r="H3959" s="36" t="n">
        <x:v>0.17809999999999998</x:v>
      </x:c>
      <x:c r="I3959" s="22" t="n">
        <x:f>IF(G3959="","",IF(ISNUMBER(H3959),G3959,""))</x:f>
        <x:v>353557500</x:v>
      </x:c>
      <x:c r="J3959" s="22" t="n">
        <x:f>IF(I3959="","",I3959*H3959)</x:f>
        <x:v>62968590.74999999</x:v>
      </x:c>
      <x:c r="K3959" t="str">
        <x:f>IF(G3959="","MISSING OEWS",IF(ISNUMBER(H3959),"MATCHED","MISSING WHARTON"))</x:f>
        <x:v>MATCHED</x:v>
      </x:c>
    </x:row>
    <x:row r="3960">
      <x:c r="A3960" t="str">
        <x:v>54</x:v>
      </x:c>
      <x:c r="B3960" t="str">
        <x:v>Professional, Scientific, and Technical Services</x:v>
      </x:c>
      <x:c r="C3960" t="str">
        <x:v>17-3025</x:v>
      </x:c>
      <x:c r="D3960" t="str">
        <x:v>Environmental Engineering Technologists and Technicians</x:v>
      </x:c>
      <x:c r="E3960" s="22" t="n">
        <x:v>6800</x:v>
      </x:c>
      <x:c r="F3960" s="22" t="n">
        <x:v>62740</x:v>
      </x:c>
      <x:c r="G3960" s="22" t="n">
        <x:f>IF(OR(E3960="",F3960=""),"",E3960*F3960)</x:f>
        <x:v>426632000</x:v>
      </x:c>
      <x:c r="H3960" s="36" t="n">
        <x:v>0.46149999999999997</x:v>
      </x:c>
      <x:c r="I3960" s="22" t="n">
        <x:f>IF(G3960="","",IF(ISNUMBER(H3960),G3960,""))</x:f>
        <x:v>426632000</x:v>
      </x:c>
      <x:c r="J3960" s="22" t="n">
        <x:f>IF(I3960="","",I3960*H3960)</x:f>
        <x:v>196890668</x:v>
      </x:c>
      <x:c r="K3960" t="str">
        <x:f>IF(G3960="","MISSING OEWS",IF(ISNUMBER(H3960),"MATCHED","MISSING WHARTON"))</x:f>
        <x:v>MATCHED</x:v>
      </x:c>
    </x:row>
    <x:row r="3961">
      <x:c r="A3961" t="str">
        <x:v>54</x:v>
      </x:c>
      <x:c r="B3961" t="str">
        <x:v>Professional, Scientific, and Technical Services</x:v>
      </x:c>
      <x:c r="C3961" t="str">
        <x:v>17-3026</x:v>
      </x:c>
      <x:c r="D3961" t="str">
        <x:v>Industrial Engineering Technologists and Technicians</x:v>
      </x:c>
      <x:c r="E3961" s="22" t="n">
        <x:v>8190</x:v>
      </x:c>
      <x:c r="F3961" s="22" t="n">
        <x:v>74300</x:v>
      </x:c>
      <x:c r="G3961" s="22" t="n">
        <x:f>IF(OR(E3961="",F3961=""),"",E3961*F3961)</x:f>
        <x:v>608517000</x:v>
      </x:c>
      <x:c r="H3961" s="36" t="n">
        <x:v>0.28550000000000003</x:v>
      </x:c>
      <x:c r="I3961" s="22" t="n">
        <x:f>IF(G3961="","",IF(ISNUMBER(H3961),G3961,""))</x:f>
        <x:v>608517000</x:v>
      </x:c>
      <x:c r="J3961" s="22" t="n">
        <x:f>IF(I3961="","",I3961*H3961)</x:f>
        <x:v>173731603.50000003</x:v>
      </x:c>
      <x:c r="K3961" t="str">
        <x:f>IF(G3961="","MISSING OEWS",IF(ISNUMBER(H3961),"MATCHED","MISSING WHARTON"))</x:f>
        <x:v>MATCHED</x:v>
      </x:c>
    </x:row>
    <x:row r="3962">
      <x:c r="A3962" t="str">
        <x:v>54</x:v>
      </x:c>
      <x:c r="B3962" t="str">
        <x:v>Professional, Scientific, and Technical Services</x:v>
      </x:c>
      <x:c r="C3962" t="str">
        <x:v>17-3027</x:v>
      </x:c>
      <x:c r="D3962" t="str">
        <x:v>Mechanical Engineering Technologists and Technicians</x:v>
      </x:c>
      <x:c r="E3962" s="22" t="n">
        <x:v>10980</x:v>
      </x:c>
      <x:c r="F3962" s="22" t="n">
        <x:v>81060</x:v>
      </x:c>
      <x:c r="G3962" s="22" t="n">
        <x:f>IF(OR(E3962="",F3962=""),"",E3962*F3962)</x:f>
        <x:v>890038800</x:v>
      </x:c>
      <x:c r="H3962" s="36" t="n">
        <x:v>0.3125</x:v>
      </x:c>
      <x:c r="I3962" s="22" t="n">
        <x:f>IF(G3962="","",IF(ISNUMBER(H3962),G3962,""))</x:f>
        <x:v>890038800</x:v>
      </x:c>
      <x:c r="J3962" s="22" t="n">
        <x:f>IF(I3962="","",I3962*H3962)</x:f>
        <x:v>278137125</x:v>
      </x:c>
      <x:c r="K3962" t="str">
        <x:f>IF(G3962="","MISSING OEWS",IF(ISNUMBER(H3962),"MATCHED","MISSING WHARTON"))</x:f>
        <x:v>MATCHED</x:v>
      </x:c>
    </x:row>
    <x:row r="3963">
      <x:c r="A3963" t="str">
        <x:v>54</x:v>
      </x:c>
      <x:c r="B3963" t="str">
        <x:v>Professional, Scientific, and Technical Services</x:v>
      </x:c>
      <x:c r="C3963" t="str">
        <x:v>17-3028</x:v>
      </x:c>
      <x:c r="D3963" t="str">
        <x:v>Calibration Technologists and Technicians</x:v>
      </x:c>
      <x:c r="E3963" s="22" t="n">
        <x:v>4280</x:v>
      </x:c>
      <x:c r="F3963" s="22" t="n">
        <x:v>68320</x:v>
      </x:c>
      <x:c r="G3963" s="22" t="n">
        <x:f>IF(OR(E3963="",F3963=""),"",E3963*F3963)</x:f>
        <x:v>292409600</x:v>
      </x:c>
      <x:c r="H3963" s="36" t="n">
        <x:v>0.17329999999999998</x:v>
      </x:c>
      <x:c r="I3963" s="22" t="n">
        <x:f>IF(G3963="","",IF(ISNUMBER(H3963),G3963,""))</x:f>
        <x:v>292409600</x:v>
      </x:c>
      <x:c r="J3963" s="22" t="n">
        <x:f>IF(I3963="","",I3963*H3963)</x:f>
        <x:v>50674583.67999999</x:v>
      </x:c>
      <x:c r="K3963" t="str">
        <x:f>IF(G3963="","MISSING OEWS",IF(ISNUMBER(H3963),"MATCHED","MISSING WHARTON"))</x:f>
        <x:v>MATCHED</x:v>
      </x:c>
    </x:row>
    <x:row r="3964">
      <x:c r="A3964" t="str">
        <x:v>54</x:v>
      </x:c>
      <x:c r="B3964" t="str">
        <x:v>Professional, Scientific, and Technical Services</x:v>
      </x:c>
      <x:c r="C3964" t="str">
        <x:v>17-3029</x:v>
      </x:c>
      <x:c r="D3964" t="str">
        <x:v>Engineering Technologists and Technicians, Except Drafters, All Other</x:v>
      </x:c>
      <x:c r="E3964" s="22" t="n">
        <x:v>16340</x:v>
      </x:c>
      <x:c r="F3964" s="22" t="n">
        <x:v>75530</x:v>
      </x:c>
      <x:c r="G3964" s="22" t="n">
        <x:f>IF(OR(E3964="",F3964=""),"",E3964*F3964)</x:f>
        <x:v>1234160200</x:v>
      </x:c>
      <x:c r="H3964" s="36" t="n">
        <x:v>0.1404</x:v>
      </x:c>
      <x:c r="I3964" s="22" t="n">
        <x:f>IF(G3964="","",IF(ISNUMBER(H3964),G3964,""))</x:f>
        <x:v>1234160200</x:v>
      </x:c>
      <x:c r="J3964" s="22" t="n">
        <x:f>IF(I3964="","",I3964*H3964)</x:f>
        <x:v>173276092.07999998</x:v>
      </x:c>
      <x:c r="K3964" t="str">
        <x:f>IF(G3964="","MISSING OEWS",IF(ISNUMBER(H3964),"MATCHED","MISSING WHARTON"))</x:f>
        <x:v>MATCHED</x:v>
      </x:c>
    </x:row>
    <x:row r="3965">
      <x:c r="A3965" t="str">
        <x:v>54</x:v>
      </x:c>
      <x:c r="B3965" t="str">
        <x:v>Professional, Scientific, and Technical Services</x:v>
      </x:c>
      <x:c r="C3965" t="str">
        <x:v>17-3031</x:v>
      </x:c>
      <x:c r="D3965" t="str">
        <x:v>Surveying and Mapping Technicians</x:v>
      </x:c>
      <x:c r="E3965" s="22" t="n">
        <x:v>38180</x:v>
      </x:c>
      <x:c r="F3965" s="22" t="n">
        <x:v>55640</x:v>
      </x:c>
      <x:c r="G3965" s="22" t="n">
        <x:f>IF(OR(E3965="",F3965=""),"",E3965*F3965)</x:f>
        <x:v>2124335200</x:v>
      </x:c>
      <x:c r="H3965" s="36" t="n">
        <x:v>0.6783</x:v>
      </x:c>
      <x:c r="I3965" s="22" t="n">
        <x:f>IF(G3965="","",IF(ISNUMBER(H3965),G3965,""))</x:f>
        <x:v>2124335200</x:v>
      </x:c>
      <x:c r="J3965" s="22" t="n">
        <x:f>IF(I3965="","",I3965*H3965)</x:f>
        <x:v>1440936566.16</x:v>
      </x:c>
      <x:c r="K3965" t="str">
        <x:f>IF(G3965="","MISSING OEWS",IF(ISNUMBER(H3965),"MATCHED","MISSING WHARTON"))</x:f>
        <x:v>MATCHED</x:v>
      </x:c>
    </x:row>
    <x:row r="3966">
      <x:c r="A3966" t="str">
        <x:v>54</x:v>
      </x:c>
      <x:c r="B3966" t="str">
        <x:v>Professional, Scientific, and Technical Services</x:v>
      </x:c>
      <x:c r="C3966" t="str">
        <x:v>19-1011</x:v>
      </x:c>
      <x:c r="D3966" t="str">
        <x:v>Animal Scientists</x:v>
      </x:c>
      <x:c r="E3966" s="22" t="n">
        <x:v>1460</x:v>
      </x:c>
      <x:c r="F3966" s="22" t="n">
        <x:v>78530</x:v>
      </x:c>
      <x:c r="G3966" s="22" t="n">
        <x:f>IF(OR(E3966="",F3966=""),"",E3966*F3966)</x:f>
        <x:v>114653800</x:v>
      </x:c>
      <x:c r="H3966" s="36" t="n">
        <x:v>0.23329999999999998</x:v>
      </x:c>
      <x:c r="I3966" s="22" t="n">
        <x:f>IF(G3966="","",IF(ISNUMBER(H3966),G3966,""))</x:f>
        <x:v>114653800</x:v>
      </x:c>
      <x:c r="J3966" s="22" t="n">
        <x:f>IF(I3966="","",I3966*H3966)</x:f>
        <x:v>26748731.54</x:v>
      </x:c>
      <x:c r="K3966" t="str">
        <x:f>IF(G3966="","MISSING OEWS",IF(ISNUMBER(H3966),"MATCHED","MISSING WHARTON"))</x:f>
        <x:v>MATCHED</x:v>
      </x:c>
    </x:row>
    <x:row r="3967">
      <x:c r="A3967" t="str">
        <x:v>54</x:v>
      </x:c>
      <x:c r="B3967" t="str">
        <x:v>Professional, Scientific, and Technical Services</x:v>
      </x:c>
      <x:c r="C3967" t="str">
        <x:v>19-1012</x:v>
      </x:c>
      <x:c r="D3967" t="str">
        <x:v>Food Scientists and Technologists</x:v>
      </x:c>
      <x:c r="E3967" s="22" t="n">
        <x:v>1870</x:v>
      </x:c>
      <x:c r="F3967" s="22" t="n">
        <x:v>100540</x:v>
      </x:c>
      <x:c r="G3967" s="22" t="n">
        <x:f>IF(OR(E3967="",F3967=""),"",E3967*F3967)</x:f>
        <x:v>188009800</x:v>
      </x:c>
      <x:c r="H3967" s="36" t="n">
        <x:v>0.12689999999999999</x:v>
      </x:c>
      <x:c r="I3967" s="22" t="n">
        <x:f>IF(G3967="","",IF(ISNUMBER(H3967),G3967,""))</x:f>
        <x:v>188009800</x:v>
      </x:c>
      <x:c r="J3967" s="22" t="n">
        <x:f>IF(I3967="","",I3967*H3967)</x:f>
        <x:v>23858443.619999997</x:v>
      </x:c>
      <x:c r="K3967" t="str">
        <x:f>IF(G3967="","MISSING OEWS",IF(ISNUMBER(H3967),"MATCHED","MISSING WHARTON"))</x:f>
        <x:v>MATCHED</x:v>
      </x:c>
    </x:row>
    <x:row r="3968">
      <x:c r="A3968" t="str">
        <x:v>54</x:v>
      </x:c>
      <x:c r="B3968" t="str">
        <x:v>Professional, Scientific, and Technical Services</x:v>
      </x:c>
      <x:c r="C3968" t="str">
        <x:v>19-1013</x:v>
      </x:c>
      <x:c r="D3968" t="str">
        <x:v>Soil and Plant Scientists</x:v>
      </x:c>
      <x:c r="E3968" s="22" t="n">
        <x:v>5270</x:v>
      </x:c>
      <x:c r="F3968" s="22" t="n">
        <x:v>92760</x:v>
      </x:c>
      <x:c r="G3968" s="22" t="n">
        <x:f>IF(OR(E3968="",F3968=""),"",E3968*F3968)</x:f>
        <x:v>488845200</x:v>
      </x:c>
      <x:c r="H3968" s="36" t="n">
        <x:v>0.0519</x:v>
      </x:c>
      <x:c r="I3968" s="22" t="n">
        <x:f>IF(G3968="","",IF(ISNUMBER(H3968),G3968,""))</x:f>
        <x:v>488845200</x:v>
      </x:c>
      <x:c r="J3968" s="22" t="n">
        <x:f>IF(I3968="","",I3968*H3968)</x:f>
        <x:v>25371065.880000003</x:v>
      </x:c>
      <x:c r="K3968" t="str">
        <x:f>IF(G3968="","MISSING OEWS",IF(ISNUMBER(H3968),"MATCHED","MISSING WHARTON"))</x:f>
        <x:v>MATCHED</x:v>
      </x:c>
    </x:row>
    <x:row r="3969">
      <x:c r="A3969" t="str">
        <x:v>54</x:v>
      </x:c>
      <x:c r="B3969" t="str">
        <x:v>Professional, Scientific, and Technical Services</x:v>
      </x:c>
      <x:c r="C3969" t="str">
        <x:v>19-1021</x:v>
      </x:c>
      <x:c r="D3969" t="str">
        <x:v>Biochemists and Biophysicists</x:v>
      </x:c>
      <x:c r="E3969" s="22" t="n">
        <x:v>23380</x:v>
      </x:c>
      <x:c r="F3969" s="22" t="n">
        <x:v>135140</x:v>
      </x:c>
      <x:c r="G3969" s="22" t="n">
        <x:f>IF(OR(E3969="",F3969=""),"",E3969*F3969)</x:f>
        <x:v>3159573200</x:v>
      </x:c>
      <x:c r="H3969" s="36" t="n">
        <x:v>0.16670000000000001</x:v>
      </x:c>
      <x:c r="I3969" s="22" t="n">
        <x:f>IF(G3969="","",IF(ISNUMBER(H3969),G3969,""))</x:f>
        <x:v>3159573200</x:v>
      </x:c>
      <x:c r="J3969" s="22" t="n">
        <x:f>IF(I3969="","",I3969*H3969)</x:f>
        <x:v>526700852.44000006</x:v>
      </x:c>
      <x:c r="K3969" t="str">
        <x:f>IF(G3969="","MISSING OEWS",IF(ISNUMBER(H3969),"MATCHED","MISSING WHARTON"))</x:f>
        <x:v>MATCHED</x:v>
      </x:c>
    </x:row>
    <x:row r="3970">
      <x:c r="A3970" t="str">
        <x:v>54</x:v>
      </x:c>
      <x:c r="B3970" t="str">
        <x:v>Professional, Scientific, and Technical Services</x:v>
      </x:c>
      <x:c r="C3970" t="str">
        <x:v>19-1022</x:v>
      </x:c>
      <x:c r="D3970" t="str">
        <x:v>Microbiologists</x:v>
      </x:c>
      <x:c r="E3970" s="22" t="n">
        <x:v>6790</x:v>
      </x:c>
      <x:c r="F3970" s="22" t="n">
        <x:v>92700</x:v>
      </x:c>
      <x:c r="G3970" s="22" t="n">
        <x:f>IF(OR(E3970="",F3970=""),"",E3970*F3970)</x:f>
        <x:v>629433000</x:v>
      </x:c>
      <x:c r="H3970" s="36" t="n">
        <x:v>0.05</x:v>
      </x:c>
      <x:c r="I3970" s="22" t="n">
        <x:f>IF(G3970="","",IF(ISNUMBER(H3970),G3970,""))</x:f>
        <x:v>629433000</x:v>
      </x:c>
      <x:c r="J3970" s="22" t="n">
        <x:f>IF(I3970="","",I3970*H3970)</x:f>
        <x:v>31471650</x:v>
      </x:c>
      <x:c r="K3970" t="str">
        <x:f>IF(G3970="","MISSING OEWS",IF(ISNUMBER(H3970),"MATCHED","MISSING WHARTON"))</x:f>
        <x:v>MATCHED</x:v>
      </x:c>
    </x:row>
    <x:row r="3971">
      <x:c r="A3971" t="str">
        <x:v>54</x:v>
      </x:c>
      <x:c r="B3971" t="str">
        <x:v>Professional, Scientific, and Technical Services</x:v>
      </x:c>
      <x:c r="C3971" t="str">
        <x:v>19-1023</x:v>
      </x:c>
      <x:c r="D3971" t="str">
        <x:v>Zoologists and Wildlife Biologists</x:v>
      </x:c>
      <x:c r="E3971" s="22" t="n">
        <x:v>2890</x:v>
      </x:c>
      <x:c r="F3971" s="22" t="n">
        <x:v>102790</x:v>
      </x:c>
      <x:c r="G3971" s="22" t="n">
        <x:f>IF(OR(E3971="",F3971=""),"",E3971*F3971)</x:f>
        <x:v>297063100</x:v>
      </x:c>
      <x:c r="H3971" s="36" t="n">
        <x:v>0.15</x:v>
      </x:c>
      <x:c r="I3971" s="22" t="n">
        <x:f>IF(G3971="","",IF(ISNUMBER(H3971),G3971,""))</x:f>
        <x:v>297063100</x:v>
      </x:c>
      <x:c r="J3971" s="22" t="n">
        <x:f>IF(I3971="","",I3971*H3971)</x:f>
        <x:v>44559465</x:v>
      </x:c>
      <x:c r="K3971" t="str">
        <x:f>IF(G3971="","MISSING OEWS",IF(ISNUMBER(H3971),"MATCHED","MISSING WHARTON"))</x:f>
        <x:v>MATCHED</x:v>
      </x:c>
    </x:row>
    <x:row r="3972">
      <x:c r="A3972" t="str">
        <x:v>54</x:v>
      </x:c>
      <x:c r="B3972" t="str">
        <x:v>Professional, Scientific, and Technical Services</x:v>
      </x:c>
      <x:c r="C3972" t="str">
        <x:v>19-1029</x:v>
      </x:c>
      <x:c r="D3972" t="str">
        <x:v>Biological Scientists, All Other</x:v>
      </x:c>
      <x:c r="E3972" s="22" t="n">
        <x:v>20310</x:v>
      </x:c>
      <x:c r="F3972" s="22" t="n">
        <x:v>113390</x:v>
      </x:c>
      <x:c r="G3972" s="22" t="n">
        <x:f>IF(OR(E3972="",F3972=""),"",E3972*F3972)</x:f>
        <x:v>2302950900</x:v>
      </x:c>
      <x:c r="H3972" s="36" t="n">
        <x:v>0.40369999999999995</x:v>
      </x:c>
      <x:c r="I3972" s="22" t="n">
        <x:f>IF(G3972="","",IF(ISNUMBER(H3972),G3972,""))</x:f>
        <x:v>2302950900</x:v>
      </x:c>
      <x:c r="J3972" s="22" t="n">
        <x:f>IF(I3972="","",I3972*H3972)</x:f>
        <x:v>929701278.3299999</x:v>
      </x:c>
      <x:c r="K3972" t="str">
        <x:f>IF(G3972="","MISSING OEWS",IF(ISNUMBER(H3972),"MATCHED","MISSING WHARTON"))</x:f>
        <x:v>MATCHED</x:v>
      </x:c>
    </x:row>
    <x:row r="3973">
      <x:c r="A3973" t="str">
        <x:v>54</x:v>
      </x:c>
      <x:c r="B3973" t="str">
        <x:v>Professional, Scientific, and Technical Services</x:v>
      </x:c>
      <x:c r="C3973" t="str">
        <x:v>19-1031</x:v>
      </x:c>
      <x:c r="D3973" t="str">
        <x:v>Conservation Scientists</x:v>
      </x:c>
      <x:c r="E3973" s="22" t="n">
        <x:v>1430</x:v>
      </x:c>
      <x:c r="F3973" s="22" t="n">
        <x:v>81210</x:v>
      </x:c>
      <x:c r="G3973" s="22" t="n">
        <x:f>IF(OR(E3973="",F3973=""),"",E3973*F3973)</x:f>
        <x:v>116130300</x:v>
      </x:c>
      <x:c r="H3973" s="36" t="n">
        <x:v>0.2122</x:v>
      </x:c>
      <x:c r="I3973" s="22" t="n">
        <x:f>IF(G3973="","",IF(ISNUMBER(H3973),G3973,""))</x:f>
        <x:v>116130300</x:v>
      </x:c>
      <x:c r="J3973" s="22" t="n">
        <x:f>IF(I3973="","",I3973*H3973)</x:f>
        <x:v>24642849.66</x:v>
      </x:c>
      <x:c r="K3973" t="str">
        <x:f>IF(G3973="","MISSING OEWS",IF(ISNUMBER(H3973),"MATCHED","MISSING WHARTON"))</x:f>
        <x:v>MATCHED</x:v>
      </x:c>
    </x:row>
    <x:row r="3974">
      <x:c r="A3974" t="str">
        <x:v>54</x:v>
      </x:c>
      <x:c r="B3974" t="str">
        <x:v>Professional, Scientific, and Technical Services</x:v>
      </x:c>
      <x:c r="C3974" t="str">
        <x:v>19-1032</x:v>
      </x:c>
      <x:c r="D3974" t="str">
        <x:v>Foresters</x:v>
      </x:c>
      <x:c r="E3974" s="22" t="n">
        <x:v>680</x:v>
      </x:c>
      <x:c r="F3974" s="22" t="n">
        <x:v>69080</x:v>
      </x:c>
      <x:c r="G3974" s="22" t="n">
        <x:f>IF(OR(E3974="",F3974=""),"",E3974*F3974)</x:f>
        <x:v>46974400</x:v>
      </x:c>
      <x:c r="H3974" s="36" t="n">
        <x:v>0.055999999999999994</x:v>
      </x:c>
      <x:c r="I3974" s="22" t="n">
        <x:f>IF(G3974="","",IF(ISNUMBER(H3974),G3974,""))</x:f>
        <x:v>46974400</x:v>
      </x:c>
      <x:c r="J3974" s="22" t="n">
        <x:f>IF(I3974="","",I3974*H3974)</x:f>
        <x:v>2630566.4</x:v>
      </x:c>
      <x:c r="K3974" t="str">
        <x:f>IF(G3974="","MISSING OEWS",IF(ISNUMBER(H3974),"MATCHED","MISSING WHARTON"))</x:f>
        <x:v>MATCHED</x:v>
      </x:c>
    </x:row>
    <x:row r="3975">
      <x:c r="A3975" t="str">
        <x:v>54</x:v>
      </x:c>
      <x:c r="B3975" t="str">
        <x:v>Professional, Scientific, and Technical Services</x:v>
      </x:c>
      <x:c r="C3975" t="str">
        <x:v>19-1041</x:v>
      </x:c>
      <x:c r="D3975" t="str">
        <x:v>Epidemiologists</x:v>
      </x:c>
      <x:c r="E3975" s="22" t="n">
        <x:v>1680</x:v>
      </x:c>
      <x:c r="F3975" s="22" t="n">
        <x:v>120090</x:v>
      </x:c>
      <x:c r="G3975" s="22" t="n">
        <x:f>IF(OR(E3975="",F3975=""),"",E3975*F3975)</x:f>
        <x:v>201751200</x:v>
      </x:c>
      <x:c r="H3975" s="36" t="n">
        <x:v>0.3433</x:v>
      </x:c>
      <x:c r="I3975" s="22" t="n">
        <x:f>IF(G3975="","",IF(ISNUMBER(H3975),G3975,""))</x:f>
        <x:v>201751200</x:v>
      </x:c>
      <x:c r="J3975" s="22" t="n">
        <x:f>IF(I3975="","",I3975*H3975)</x:f>
        <x:v>69261186.96</x:v>
      </x:c>
      <x:c r="K3975" t="str">
        <x:f>IF(G3975="","MISSING OEWS",IF(ISNUMBER(H3975),"MATCHED","MISSING WHARTON"))</x:f>
        <x:v>MATCHED</x:v>
      </x:c>
    </x:row>
    <x:row r="3976">
      <x:c r="A3976" t="str">
        <x:v>54</x:v>
      </x:c>
      <x:c r="B3976" t="str">
        <x:v>Professional, Scientific, and Technical Services</x:v>
      </x:c>
      <x:c r="C3976" t="str">
        <x:v>19-1042</x:v>
      </x:c>
      <x:c r="D3976" t="str">
        <x:v>Medical Scientists, Except Epidemiologists</x:v>
      </x:c>
      <x:c r="E3976" s="22" t="n">
        <x:v>63180</x:v>
      </x:c>
      <x:c r="F3976" s="22" t="n">
        <x:v>132710</x:v>
      </x:c>
      <x:c r="G3976" s="22" t="n">
        <x:f>IF(OR(E3976="",F3976=""),"",E3976*F3976)</x:f>
        <x:v>8384617800</x:v>
      </x:c>
      <x:c r="H3976" s="36" t="n">
        <x:v>0.1857</x:v>
      </x:c>
      <x:c r="I3976" s="22" t="n">
        <x:f>IF(G3976="","",IF(ISNUMBER(H3976),G3976,""))</x:f>
        <x:v>8384617800</x:v>
      </x:c>
      <x:c r="J3976" s="22" t="n">
        <x:f>IF(I3976="","",I3976*H3976)</x:f>
        <x:v>1557023525.46</x:v>
      </x:c>
      <x:c r="K3976" t="str">
        <x:f>IF(G3976="","MISSING OEWS",IF(ISNUMBER(H3976),"MATCHED","MISSING WHARTON"))</x:f>
        <x:v>MATCHED</x:v>
      </x:c>
    </x:row>
    <x:row r="3977">
      <x:c r="A3977" t="str">
        <x:v>54</x:v>
      </x:c>
      <x:c r="B3977" t="str">
        <x:v>Professional, Scientific, and Technical Services</x:v>
      </x:c>
      <x:c r="C3977" t="str">
        <x:v>19-1099</x:v>
      </x:c>
      <x:c r="D3977" t="str">
        <x:v>Life Scientists, All Other</x:v>
      </x:c>
      <x:c r="E3977" s="22" t="n">
        <x:v>2580</x:v>
      </x:c>
      <x:c r="F3977" s="22" t="n">
        <x:v>129550</x:v>
      </x:c>
      <x:c r="G3977" s="22" t="n">
        <x:f>IF(OR(E3977="",F3977=""),"",E3977*F3977)</x:f>
        <x:v>334239000</x:v>
      </x:c>
      <x:c r="H3977" s="36"/>
      <x:c r="I3977" s="22" t="str">
        <x:f>IF(G3977="","",IF(ISNUMBER(H3977),G3977,""))</x:f>
      </x:c>
      <x:c r="J3977" s="22" t="str">
        <x:f>IF(I3977="","",I3977*H3977)</x:f>
      </x:c>
      <x:c r="K3977" t="str">
        <x:f>IF(G3977="","MISSING OEWS",IF(ISNUMBER(H3977),"MATCHED","MISSING WHARTON"))</x:f>
        <x:v>MISSING WHARTON</x:v>
      </x:c>
    </x:row>
    <x:row r="3978">
      <x:c r="A3978" t="str">
        <x:v>54</x:v>
      </x:c>
      <x:c r="B3978" t="str">
        <x:v>Professional, Scientific, and Technical Services</x:v>
      </x:c>
      <x:c r="C3978" t="str">
        <x:v>19-2011</x:v>
      </x:c>
      <x:c r="D3978" t="str">
        <x:v>Astronomers</x:v>
      </x:c>
      <x:c r="E3978" s="22" t="n">
        <x:v>1140</x:v>
      </x:c>
      <x:c r="F3978" s="22" t="n">
        <x:v>128370</x:v>
      </x:c>
      <x:c r="G3978" s="22" t="n">
        <x:f>IF(OR(E3978="",F3978=""),"",E3978*F3978)</x:f>
        <x:v>146341800</x:v>
      </x:c>
      <x:c r="H3978" s="36" t="n">
        <x:v>0.33240000000000003</x:v>
      </x:c>
      <x:c r="I3978" s="22" t="n">
        <x:f>IF(G3978="","",IF(ISNUMBER(H3978),G3978,""))</x:f>
        <x:v>146341800</x:v>
      </x:c>
      <x:c r="J3978" s="22" t="n">
        <x:f>IF(I3978="","",I3978*H3978)</x:f>
        <x:v>48644014.32000001</x:v>
      </x:c>
      <x:c r="K3978" t="str">
        <x:f>IF(G3978="","MISSING OEWS",IF(ISNUMBER(H3978),"MATCHED","MISSING WHARTON"))</x:f>
        <x:v>MATCHED</x:v>
      </x:c>
    </x:row>
    <x:row r="3979">
      <x:c r="A3979" t="str">
        <x:v>54</x:v>
      </x:c>
      <x:c r="B3979" t="str">
        <x:v>Professional, Scientific, and Technical Services</x:v>
      </x:c>
      <x:c r="C3979" t="str">
        <x:v>19-2012</x:v>
      </x:c>
      <x:c r="D3979" t="str">
        <x:v>Physicists</x:v>
      </x:c>
      <x:c r="E3979" s="22" t="n">
        <x:v>9920</x:v>
      </x:c>
      <x:c r="F3979" s="22" t="n">
        <x:v>178620</x:v>
      </x:c>
      <x:c r="G3979" s="22" t="n">
        <x:f>IF(OR(E3979="",F3979=""),"",E3979*F3979)</x:f>
        <x:v>1771910400</x:v>
      </x:c>
      <x:c r="H3979" s="36" t="n">
        <x:v>0.44</x:v>
      </x:c>
      <x:c r="I3979" s="22" t="n">
        <x:f>IF(G3979="","",IF(ISNUMBER(H3979),G3979,""))</x:f>
        <x:v>1771910400</x:v>
      </x:c>
      <x:c r="J3979" s="22" t="n">
        <x:f>IF(I3979="","",I3979*H3979)</x:f>
        <x:v>779640576</x:v>
      </x:c>
      <x:c r="K3979" t="str">
        <x:f>IF(G3979="","MISSING OEWS",IF(ISNUMBER(H3979),"MATCHED","MISSING WHARTON"))</x:f>
        <x:v>MATCHED</x:v>
      </x:c>
    </x:row>
    <x:row r="3980">
      <x:c r="A3980" t="str">
        <x:v>54</x:v>
      </x:c>
      <x:c r="B3980" t="str">
        <x:v>Professional, Scientific, and Technical Services</x:v>
      </x:c>
      <x:c r="C3980" t="str">
        <x:v>19-2021</x:v>
      </x:c>
      <x:c r="D3980" t="str">
        <x:v>Atmospheric and Space Scientists</x:v>
      </x:c>
      <x:c r="E3980" s="22" t="n">
        <x:v>3630</x:v>
      </x:c>
      <x:c r="F3980" s="22" t="n">
        <x:v>94790</x:v>
      </x:c>
      <x:c r="G3980" s="22" t="n">
        <x:f>IF(OR(E3980="",F3980=""),"",E3980*F3980)</x:f>
        <x:v>344087700</x:v>
      </x:c>
      <x:c r="H3980" s="36" t="n">
        <x:v>0.5759000000000001</x:v>
      </x:c>
      <x:c r="I3980" s="22" t="n">
        <x:f>IF(G3980="","",IF(ISNUMBER(H3980),G3980,""))</x:f>
        <x:v>344087700</x:v>
      </x:c>
      <x:c r="J3980" s="22" t="n">
        <x:f>IF(I3980="","",I3980*H3980)</x:f>
        <x:v>198160106.43000004</x:v>
      </x:c>
      <x:c r="K3980" t="str">
        <x:f>IF(G3980="","MISSING OEWS",IF(ISNUMBER(H3980),"MATCHED","MISSING WHARTON"))</x:f>
        <x:v>MATCHED</x:v>
      </x:c>
    </x:row>
    <x:row r="3981">
      <x:c r="A3981" t="str">
        <x:v>54</x:v>
      </x:c>
      <x:c r="B3981" t="str">
        <x:v>Professional, Scientific, and Technical Services</x:v>
      </x:c>
      <x:c r="C3981" t="str">
        <x:v>19-2031</x:v>
      </x:c>
      <x:c r="D3981" t="str">
        <x:v>Chemists</x:v>
      </x:c>
      <x:c r="E3981" s="22" t="n">
        <x:v>24680</x:v>
      </x:c>
      <x:c r="F3981" s="22" t="n">
        <x:v>100060</x:v>
      </x:c>
      <x:c r="G3981" s="22" t="n">
        <x:f>IF(OR(E3981="",F3981=""),"",E3981*F3981)</x:f>
        <x:v>2469480800</x:v>
      </x:c>
      <x:c r="H3981" s="36" t="n">
        <x:v>0.1808</x:v>
      </x:c>
      <x:c r="I3981" s="22" t="n">
        <x:f>IF(G3981="","",IF(ISNUMBER(H3981),G3981,""))</x:f>
        <x:v>2469480800</x:v>
      </x:c>
      <x:c r="J3981" s="22" t="n">
        <x:f>IF(I3981="","",I3981*H3981)</x:f>
        <x:v>446482128.64</x:v>
      </x:c>
      <x:c r="K3981" t="str">
        <x:f>IF(G3981="","MISSING OEWS",IF(ISNUMBER(H3981),"MATCHED","MISSING WHARTON"))</x:f>
        <x:v>MATCHED</x:v>
      </x:c>
    </x:row>
    <x:row r="3982">
      <x:c r="A3982" t="str">
        <x:v>54</x:v>
      </x:c>
      <x:c r="B3982" t="str">
        <x:v>Professional, Scientific, and Technical Services</x:v>
      </x:c>
      <x:c r="C3982" t="str">
        <x:v>19-2032</x:v>
      </x:c>
      <x:c r="D3982" t="str">
        <x:v>Materials Scientists</x:v>
      </x:c>
      <x:c r="E3982" s="22" t="n">
        <x:v>3760</x:v>
      </x:c>
      <x:c r="F3982" s="22" t="n">
        <x:v>138400</x:v>
      </x:c>
      <x:c r="G3982" s="22" t="n">
        <x:f>IF(OR(E3982="",F3982=""),"",E3982*F3982)</x:f>
        <x:v>520384000</x:v>
      </x:c>
      <x:c r="H3982" s="36" t="n">
        <x:v>0.20620000000000002</x:v>
      </x:c>
      <x:c r="I3982" s="22" t="n">
        <x:f>IF(G3982="","",IF(ISNUMBER(H3982),G3982,""))</x:f>
        <x:v>520384000</x:v>
      </x:c>
      <x:c r="J3982" s="22" t="n">
        <x:f>IF(I3982="","",I3982*H3982)</x:f>
        <x:v>107303180.80000001</x:v>
      </x:c>
      <x:c r="K3982" t="str">
        <x:f>IF(G3982="","MISSING OEWS",IF(ISNUMBER(H3982),"MATCHED","MISSING WHARTON"))</x:f>
        <x:v>MATCHED</x:v>
      </x:c>
    </x:row>
    <x:row r="3983">
      <x:c r="A3983" t="str">
        <x:v>54</x:v>
      </x:c>
      <x:c r="B3983" t="str">
        <x:v>Professional, Scientific, and Technical Services</x:v>
      </x:c>
      <x:c r="C3983" t="str">
        <x:v>19-2041</x:v>
      </x:c>
      <x:c r="D3983" t="str">
        <x:v>Environmental Scientists and Specialists, Including Health</x:v>
      </x:c>
      <x:c r="E3983" s="22" t="n">
        <x:v>34500</x:v>
      </x:c>
      <x:c r="F3983" s="22" t="n">
        <x:v>91030</x:v>
      </x:c>
      <x:c r="G3983" s="22" t="n">
        <x:f>IF(OR(E3983="",F3983=""),"",E3983*F3983)</x:f>
        <x:v>3140535000</x:v>
      </x:c>
      <x:c r="H3983" s="36" t="n">
        <x:v>0.46619999999999995</x:v>
      </x:c>
      <x:c r="I3983" s="22" t="n">
        <x:f>IF(G3983="","",IF(ISNUMBER(H3983),G3983,""))</x:f>
        <x:v>3140535000</x:v>
      </x:c>
      <x:c r="J3983" s="22" t="n">
        <x:f>IF(I3983="","",I3983*H3983)</x:f>
        <x:v>1464117416.9999998</x:v>
      </x:c>
      <x:c r="K3983" t="str">
        <x:f>IF(G3983="","MISSING OEWS",IF(ISNUMBER(H3983),"MATCHED","MISSING WHARTON"))</x:f>
        <x:v>MATCHED</x:v>
      </x:c>
    </x:row>
    <x:row r="3984">
      <x:c r="A3984" t="str">
        <x:v>54</x:v>
      </x:c>
      <x:c r="B3984" t="str">
        <x:v>Professional, Scientific, and Technical Services</x:v>
      </x:c>
      <x:c r="C3984" t="str">
        <x:v>19-2042</x:v>
      </x:c>
      <x:c r="D3984" t="str">
        <x:v>Geoscientists, Except Hydrologists and Geographers</x:v>
      </x:c>
      <x:c r="E3984" s="22" t="n">
        <x:v>11620</x:v>
      </x:c>
      <x:c r="F3984" s="22" t="n">
        <x:v>100200</x:v>
      </x:c>
      <x:c r="G3984" s="22" t="n">
        <x:f>IF(OR(E3984="",F3984=""),"",E3984*F3984)</x:f>
        <x:v>1164324000</x:v>
      </x:c>
      <x:c r="H3984" s="36" t="n">
        <x:v>0.2937</x:v>
      </x:c>
      <x:c r="I3984" s="22" t="n">
        <x:f>IF(G3984="","",IF(ISNUMBER(H3984),G3984,""))</x:f>
        <x:v>1164324000</x:v>
      </x:c>
      <x:c r="J3984" s="22" t="n">
        <x:f>IF(I3984="","",I3984*H3984)</x:f>
        <x:v>341961958.8</x:v>
      </x:c>
      <x:c r="K3984" t="str">
        <x:f>IF(G3984="","MISSING OEWS",IF(ISNUMBER(H3984),"MATCHED","MISSING WHARTON"))</x:f>
        <x:v>MATCHED</x:v>
      </x:c>
    </x:row>
    <x:row r="3985">
      <x:c r="A3985" t="str">
        <x:v>54</x:v>
      </x:c>
      <x:c r="B3985" t="str">
        <x:v>Professional, Scientific, and Technical Services</x:v>
      </x:c>
      <x:c r="C3985" t="str">
        <x:v>19-2043</x:v>
      </x:c>
      <x:c r="D3985" t="str">
        <x:v>Hydrologists</x:v>
      </x:c>
      <x:c r="E3985" s="22" t="n">
        <x:v>1720</x:v>
      </x:c>
      <x:c r="F3985" s="22" t="n">
        <x:v>118060</x:v>
      </x:c>
      <x:c r="G3985" s="22" t="n">
        <x:f>IF(OR(E3985="",F3985=""),"",E3985*F3985)</x:f>
        <x:v>203063200</x:v>
      </x:c>
      <x:c r="H3985" s="36" t="n">
        <x:v>0.366</x:v>
      </x:c>
      <x:c r="I3985" s="22" t="n">
        <x:f>IF(G3985="","",IF(ISNUMBER(H3985),G3985,""))</x:f>
        <x:v>203063200</x:v>
      </x:c>
      <x:c r="J3985" s="22" t="n">
        <x:f>IF(I3985="","",I3985*H3985)</x:f>
        <x:v>74321131.2</x:v>
      </x:c>
      <x:c r="K3985" t="str">
        <x:f>IF(G3985="","MISSING OEWS",IF(ISNUMBER(H3985),"MATCHED","MISSING WHARTON"))</x:f>
        <x:v>MATCHED</x:v>
      </x:c>
    </x:row>
    <x:row r="3986">
      <x:c r="A3986" t="str">
        <x:v>54</x:v>
      </x:c>
      <x:c r="B3986" t="str">
        <x:v>Professional, Scientific, and Technical Services</x:v>
      </x:c>
      <x:c r="C3986" t="str">
        <x:v>19-2099</x:v>
      </x:c>
      <x:c r="D3986" t="str">
        <x:v>Physical Scientists, All Other</x:v>
      </x:c>
      <x:c r="E3986" s="22" t="n">
        <x:v>4400</x:v>
      </x:c>
      <x:c r="F3986" s="22" t="n">
        <x:v>138190</x:v>
      </x:c>
      <x:c r="G3986" s="22" t="n">
        <x:f>IF(OR(E3986="",F3986=""),"",E3986*F3986)</x:f>
        <x:v>608036000</x:v>
      </x:c>
      <x:c r="H3986" s="36" t="n">
        <x:v>0.5312</x:v>
      </x:c>
      <x:c r="I3986" s="22" t="n">
        <x:f>IF(G3986="","",IF(ISNUMBER(H3986),G3986,""))</x:f>
        <x:v>608036000</x:v>
      </x:c>
      <x:c r="J3986" s="22" t="n">
        <x:f>IF(I3986="","",I3986*H3986)</x:f>
        <x:v>322988723.2</x:v>
      </x:c>
      <x:c r="K3986" t="str">
        <x:f>IF(G3986="","MISSING OEWS",IF(ISNUMBER(H3986),"MATCHED","MISSING WHARTON"))</x:f>
        <x:v>MATCHED</x:v>
      </x:c>
    </x:row>
    <x:row r="3987">
      <x:c r="A3987" t="str">
        <x:v>54</x:v>
      </x:c>
      <x:c r="B3987" t="str">
        <x:v>Professional, Scientific, and Technical Services</x:v>
      </x:c>
      <x:c r="C3987" t="str">
        <x:v>19-3011</x:v>
      </x:c>
      <x:c r="D3987" t="str">
        <x:v>Economists</x:v>
      </x:c>
      <x:c r="E3987" s="22" t="n">
        <x:v>5810</x:v>
      </x:c>
      <x:c r="F3987" s="22" t="n">
        <x:v>161420</x:v>
      </x:c>
      <x:c r="G3987" s="22" t="n">
        <x:f>IF(OR(E3987="",F3987=""),"",E3987*F3987)</x:f>
        <x:v>937850200</x:v>
      </x:c>
      <x:c r="H3987" s="36" t="n">
        <x:v>0.5271</x:v>
      </x:c>
      <x:c r="I3987" s="22" t="n">
        <x:f>IF(G3987="","",IF(ISNUMBER(H3987),G3987,""))</x:f>
        <x:v>937850200</x:v>
      </x:c>
      <x:c r="J3987" s="22" t="n">
        <x:f>IF(I3987="","",I3987*H3987)</x:f>
        <x:v>494340840.42</x:v>
      </x:c>
      <x:c r="K3987" t="str">
        <x:f>IF(G3987="","MISSING OEWS",IF(ISNUMBER(H3987),"MATCHED","MISSING WHARTON"))</x:f>
        <x:v>MATCHED</x:v>
      </x:c>
    </x:row>
    <x:row r="3988">
      <x:c r="A3988" t="str">
        <x:v>54</x:v>
      </x:c>
      <x:c r="B3988" t="str">
        <x:v>Professional, Scientific, and Technical Services</x:v>
      </x:c>
      <x:c r="C3988" t="str">
        <x:v>19-3022</x:v>
      </x:c>
      <x:c r="D3988" t="str">
        <x:v>Survey Researchers</x:v>
      </x:c>
      <x:c r="E3988" s="22" t="n">
        <x:v>4770</x:v>
      </x:c>
      <x:c r="F3988" s="22" t="n">
        <x:v>85950</x:v>
      </x:c>
      <x:c r="G3988" s="22" t="n">
        <x:f>IF(OR(E3988="",F3988=""),"",E3988*F3988)</x:f>
        <x:v>409981500</x:v>
      </x:c>
      <x:c r="H3988" s="36" t="n">
        <x:v>0.7375</x:v>
      </x:c>
      <x:c r="I3988" s="22" t="n">
        <x:f>IF(G3988="","",IF(ISNUMBER(H3988),G3988,""))</x:f>
        <x:v>409981500</x:v>
      </x:c>
      <x:c r="J3988" s="22" t="n">
        <x:f>IF(I3988="","",I3988*H3988)</x:f>
        <x:v>302361356.25</x:v>
      </x:c>
      <x:c r="K3988" t="str">
        <x:f>IF(G3988="","MISSING OEWS",IF(ISNUMBER(H3988),"MATCHED","MISSING WHARTON"))</x:f>
        <x:v>MATCHED</x:v>
      </x:c>
    </x:row>
    <x:row r="3989">
      <x:c r="A3989" t="str">
        <x:v>54</x:v>
      </x:c>
      <x:c r="B3989" t="str">
        <x:v>Professional, Scientific, and Technical Services</x:v>
      </x:c>
      <x:c r="C3989" t="str">
        <x:v>19-3032</x:v>
      </x:c>
      <x:c r="D3989" t="str">
        <x:v>Industrial-Organizational Psychologists</x:v>
      </x:c>
      <x:c r="E3989" s="22" t="n">
        <x:v>590</x:v>
      </x:c>
      <x:c r="F3989" s="22" t="n">
        <x:v>184340</x:v>
      </x:c>
      <x:c r="G3989" s="22" t="n">
        <x:f>IF(OR(E3989="",F3989=""),"",E3989*F3989)</x:f>
        <x:v>108760600</x:v>
      </x:c>
      <x:c r="H3989" s="36" t="n">
        <x:v>0.488</x:v>
      </x:c>
      <x:c r="I3989" s="22" t="n">
        <x:f>IF(G3989="","",IF(ISNUMBER(H3989),G3989,""))</x:f>
        <x:v>108760600</x:v>
      </x:c>
      <x:c r="J3989" s="22" t="n">
        <x:f>IF(I3989="","",I3989*H3989)</x:f>
        <x:v>53075172.8</x:v>
      </x:c>
      <x:c r="K3989" t="str">
        <x:f>IF(G3989="","MISSING OEWS",IF(ISNUMBER(H3989),"MATCHED","MISSING WHARTON"))</x:f>
        <x:v>MATCHED</x:v>
      </x:c>
    </x:row>
    <x:row r="3990">
      <x:c r="A3990" t="str">
        <x:v>54</x:v>
      </x:c>
      <x:c r="B3990" t="str">
        <x:v>Professional, Scientific, and Technical Services</x:v>
      </x:c>
      <x:c r="C3990" t="str">
        <x:v>19-3033</x:v>
      </x:c>
      <x:c r="D3990" t="str">
        <x:v>Clinical and Counseling Psychologists</x:v>
      </x:c>
      <x:c r="E3990" s="22" t="n">
        <x:v>2070</x:v>
      </x:c>
      <x:c r="F3990" s="22" t="n">
        <x:v>113700</x:v>
      </x:c>
      <x:c r="G3990" s="22" t="n">
        <x:f>IF(OR(E3990="",F3990=""),"",E3990*F3990)</x:f>
        <x:v>235359000</x:v>
      </x:c>
      <x:c r="H3990" s="36" t="n">
        <x:v>0.1883</x:v>
      </x:c>
      <x:c r="I3990" s="22" t="n">
        <x:f>IF(G3990="","",IF(ISNUMBER(H3990),G3990,""))</x:f>
        <x:v>235359000</x:v>
      </x:c>
      <x:c r="J3990" s="22" t="n">
        <x:f>IF(I3990="","",I3990*H3990)</x:f>
        <x:v>44318099.699999996</x:v>
      </x:c>
      <x:c r="K3990" t="str">
        <x:f>IF(G3990="","MISSING OEWS",IF(ISNUMBER(H3990),"MATCHED","MISSING WHARTON"))</x:f>
        <x:v>MATCHED</x:v>
      </x:c>
    </x:row>
    <x:row r="3991">
      <x:c r="A3991" t="str">
        <x:v>54</x:v>
      </x:c>
      <x:c r="B3991" t="str">
        <x:v>Professional, Scientific, and Technical Services</x:v>
      </x:c>
      <x:c r="C3991" t="str">
        <x:v>19-3034</x:v>
      </x:c>
      <x:c r="D3991" t="str">
        <x:v>School Psychologists</x:v>
      </x:c>
      <x:c r="E3991" s="22"/>
      <x:c r="F3991" s="22" t="n">
        <x:v>141850</x:v>
      </x:c>
      <x:c r="G3991" s="22" t="str">
        <x:f>IF(OR(E3991="",F3991=""),"",E3991*F3991)</x:f>
      </x:c>
      <x:c r="H3991" s="36" t="n">
        <x:v>0.3447</x:v>
      </x:c>
      <x:c r="I3991" s="22" t="str">
        <x:f>IF(G3991="","",IF(ISNUMBER(H3991),G3991,""))</x:f>
      </x:c>
      <x:c r="J3991" s="22" t="str">
        <x:f>IF(I3991="","",I3991*H3991)</x:f>
      </x:c>
      <x:c r="K3991" t="str">
        <x:f>IF(G3991="","MISSING OEWS",IF(ISNUMBER(H3991),"MATCHED","MISSING WHARTON"))</x:f>
        <x:v>MISSING OEWS</x:v>
      </x:c>
    </x:row>
    <x:row r="3992">
      <x:c r="A3992" t="str">
        <x:v>54</x:v>
      </x:c>
      <x:c r="B3992" t="str">
        <x:v>Professional, Scientific, and Technical Services</x:v>
      </x:c>
      <x:c r="C3992" t="str">
        <x:v>19-3039</x:v>
      </x:c>
      <x:c r="D3992" t="str">
        <x:v>Psychologists, All Other</x:v>
      </x:c>
      <x:c r="E3992" s="22" t="n">
        <x:v>440</x:v>
      </x:c>
      <x:c r="F3992" s="22" t="n">
        <x:v>122930</x:v>
      </x:c>
      <x:c r="G3992" s="22" t="n">
        <x:f>IF(OR(E3992="",F3992=""),"",E3992*F3992)</x:f>
        <x:v>54089200</x:v>
      </x:c>
      <x:c r="H3992" s="36" t="n">
        <x:v>0.1333</x:v>
      </x:c>
      <x:c r="I3992" s="22" t="n">
        <x:f>IF(G3992="","",IF(ISNUMBER(H3992),G3992,""))</x:f>
        <x:v>54089200</x:v>
      </x:c>
      <x:c r="J3992" s="22" t="n">
        <x:f>IF(I3992="","",I3992*H3992)</x:f>
        <x:v>7210090.36</x:v>
      </x:c>
      <x:c r="K3992" t="str">
        <x:f>IF(G3992="","MISSING OEWS",IF(ISNUMBER(H3992),"MATCHED","MISSING WHARTON"))</x:f>
        <x:v>MATCHED</x:v>
      </x:c>
    </x:row>
    <x:row r="3993">
      <x:c r="A3993" t="str">
        <x:v>54</x:v>
      </x:c>
      <x:c r="B3993" t="str">
        <x:v>Professional, Scientific, and Technical Services</x:v>
      </x:c>
      <x:c r="C3993" t="str">
        <x:v>19-3041</x:v>
      </x:c>
      <x:c r="D3993" t="str">
        <x:v>Sociologists</x:v>
      </x:c>
      <x:c r="E3993" s="22" t="n">
        <x:v>840</x:v>
      </x:c>
      <x:c r="F3993" s="22" t="n">
        <x:v>132470</x:v>
      </x:c>
      <x:c r="G3993" s="22" t="n">
        <x:f>IF(OR(E3993="",F3993=""),"",E3993*F3993)</x:f>
        <x:v>111274800</x:v>
      </x:c>
      <x:c r="H3993" s="36" t="n">
        <x:v>0.3423</x:v>
      </x:c>
      <x:c r="I3993" s="22" t="n">
        <x:f>IF(G3993="","",IF(ISNUMBER(H3993),G3993,""))</x:f>
        <x:v>111274800</x:v>
      </x:c>
      <x:c r="J3993" s="22" t="n">
        <x:f>IF(I3993="","",I3993*H3993)</x:f>
        <x:v>38089364.04</x:v>
      </x:c>
      <x:c r="K3993" t="str">
        <x:f>IF(G3993="","MISSING OEWS",IF(ISNUMBER(H3993),"MATCHED","MISSING WHARTON"))</x:f>
        <x:v>MATCHED</x:v>
      </x:c>
    </x:row>
    <x:row r="3994">
      <x:c r="A3994" t="str">
        <x:v>54</x:v>
      </x:c>
      <x:c r="B3994" t="str">
        <x:v>Professional, Scientific, and Technical Services</x:v>
      </x:c>
      <x:c r="C3994" t="str">
        <x:v>19-3051</x:v>
      </x:c>
      <x:c r="D3994" t="str">
        <x:v>Urban and Regional Planners</x:v>
      </x:c>
      <x:c r="E3994" s="22" t="n">
        <x:v>5020</x:v>
      </x:c>
      <x:c r="F3994" s="22" t="n">
        <x:v>105350</x:v>
      </x:c>
      <x:c r="G3994" s="22" t="n">
        <x:f>IF(OR(E3994="",F3994=""),"",E3994*F3994)</x:f>
        <x:v>528857000</x:v>
      </x:c>
      <x:c r="H3994" s="36" t="n">
        <x:v>0.5539999999999999</x:v>
      </x:c>
      <x:c r="I3994" s="22" t="n">
        <x:f>IF(G3994="","",IF(ISNUMBER(H3994),G3994,""))</x:f>
        <x:v>528857000</x:v>
      </x:c>
      <x:c r="J3994" s="22" t="n">
        <x:f>IF(I3994="","",I3994*H3994)</x:f>
        <x:v>292986777.99999994</x:v>
      </x:c>
      <x:c r="K3994" t="str">
        <x:f>IF(G3994="","MISSING OEWS",IF(ISNUMBER(H3994),"MATCHED","MISSING WHARTON"))</x:f>
        <x:v>MATCHED</x:v>
      </x:c>
    </x:row>
    <x:row r="3995">
      <x:c r="A3995" t="str">
        <x:v>54</x:v>
      </x:c>
      <x:c r="B3995" t="str">
        <x:v>Professional, Scientific, and Technical Services</x:v>
      </x:c>
      <x:c r="C3995" t="str">
        <x:v>19-3091</x:v>
      </x:c>
      <x:c r="D3995" t="str">
        <x:v>Anthropologists and Archeologists</x:v>
      </x:c>
      <x:c r="E3995" s="22" t="n">
        <x:v>5980</x:v>
      </x:c>
      <x:c r="F3995" s="22" t="n">
        <x:v>71300</x:v>
      </x:c>
      <x:c r="G3995" s="22" t="n">
        <x:f>IF(OR(E3995="",F3995=""),"",E3995*F3995)</x:f>
        <x:v>426374000</x:v>
      </x:c>
      <x:c r="H3995" s="36" t="n">
        <x:v>0.18</x:v>
      </x:c>
      <x:c r="I3995" s="22" t="n">
        <x:f>IF(G3995="","",IF(ISNUMBER(H3995),G3995,""))</x:f>
        <x:v>426374000</x:v>
      </x:c>
      <x:c r="J3995" s="22" t="n">
        <x:f>IF(I3995="","",I3995*H3995)</x:f>
        <x:v>76747320</x:v>
      </x:c>
      <x:c r="K3995" t="str">
        <x:f>IF(G3995="","MISSING OEWS",IF(ISNUMBER(H3995),"MATCHED","MISSING WHARTON"))</x:f>
        <x:v>MATCHED</x:v>
      </x:c>
    </x:row>
    <x:row r="3996">
      <x:c r="A3996" t="str">
        <x:v>54</x:v>
      </x:c>
      <x:c r="B3996" t="str">
        <x:v>Professional, Scientific, and Technical Services</x:v>
      </x:c>
      <x:c r="C3996" t="str">
        <x:v>19-3092</x:v>
      </x:c>
      <x:c r="D3996" t="str">
        <x:v>Geographers</x:v>
      </x:c>
      <x:c r="E3996" s="22" t="n">
        <x:v>90</x:v>
      </x:c>
      <x:c r="F3996" s="22" t="n">
        <x:v>101630</x:v>
      </x:c>
      <x:c r="G3996" s="22" t="n">
        <x:f>IF(OR(E3996="",F3996=""),"",E3996*F3996)</x:f>
        <x:v>9146700</x:v>
      </x:c>
      <x:c r="H3996" s="36" t="n">
        <x:v>0.6083</x:v>
      </x:c>
      <x:c r="I3996" s="22" t="n">
        <x:f>IF(G3996="","",IF(ISNUMBER(H3996),G3996,""))</x:f>
        <x:v>9146700</x:v>
      </x:c>
      <x:c r="J3996" s="22" t="n">
        <x:f>IF(I3996="","",I3996*H3996)</x:f>
        <x:v>5563937.609999999</x:v>
      </x:c>
      <x:c r="K3996" t="str">
        <x:f>IF(G3996="","MISSING OEWS",IF(ISNUMBER(H3996),"MATCHED","MISSING WHARTON"))</x:f>
        <x:v>MATCHED</x:v>
      </x:c>
    </x:row>
    <x:row r="3997">
      <x:c r="A3997" t="str">
        <x:v>54</x:v>
      </x:c>
      <x:c r="B3997" t="str">
        <x:v>Professional, Scientific, and Technical Services</x:v>
      </x:c>
      <x:c r="C3997" t="str">
        <x:v>19-3093</x:v>
      </x:c>
      <x:c r="D3997" t="str">
        <x:v>Historians</x:v>
      </x:c>
      <x:c r="E3997" s="22" t="n">
        <x:v>910</x:v>
      </x:c>
      <x:c r="F3997" s="22" t="n">
        <x:v>77920</x:v>
      </x:c>
      <x:c r="G3997" s="22" t="n">
        <x:f>IF(OR(E3997="",F3997=""),"",E3997*F3997)</x:f>
        <x:v>70907200</x:v>
      </x:c>
      <x:c r="H3997" s="36" t="n">
        <x:v>0.49520000000000003</x:v>
      </x:c>
      <x:c r="I3997" s="22" t="n">
        <x:f>IF(G3997="","",IF(ISNUMBER(H3997),G3997,""))</x:f>
        <x:v>70907200</x:v>
      </x:c>
      <x:c r="J3997" s="22" t="n">
        <x:f>IF(I3997="","",I3997*H3997)</x:f>
        <x:v>35113245.440000005</x:v>
      </x:c>
      <x:c r="K3997" t="str">
        <x:f>IF(G3997="","MISSING OEWS",IF(ISNUMBER(H3997),"MATCHED","MISSING WHARTON"))</x:f>
        <x:v>MATCHED</x:v>
      </x:c>
    </x:row>
    <x:row r="3998">
      <x:c r="A3998" t="str">
        <x:v>54</x:v>
      </x:c>
      <x:c r="B3998" t="str">
        <x:v>Professional, Scientific, and Technical Services</x:v>
      </x:c>
      <x:c r="C3998" t="str">
        <x:v>19-3094</x:v>
      </x:c>
      <x:c r="D3998" t="str">
        <x:v>Political Scientists</x:v>
      </x:c>
      <x:c r="E3998" s="22" t="n">
        <x:v>670</x:v>
      </x:c>
      <x:c r="F3998" s="22" t="n">
        <x:v>154760</x:v>
      </x:c>
      <x:c r="G3998" s="22" t="n">
        <x:f>IF(OR(E3998="",F3998=""),"",E3998*F3998)</x:f>
        <x:v>103689200</x:v>
      </x:c>
      <x:c r="H3998" s="36" t="n">
        <x:v>0.5036</x:v>
      </x:c>
      <x:c r="I3998" s="22" t="n">
        <x:f>IF(G3998="","",IF(ISNUMBER(H3998),G3998,""))</x:f>
        <x:v>103689200</x:v>
      </x:c>
      <x:c r="J3998" s="22" t="n">
        <x:f>IF(I3998="","",I3998*H3998)</x:f>
        <x:v>52217881.120000005</x:v>
      </x:c>
      <x:c r="K3998" t="str">
        <x:f>IF(G3998="","MISSING OEWS",IF(ISNUMBER(H3998),"MATCHED","MISSING WHARTON"))</x:f>
        <x:v>MATCHED</x:v>
      </x:c>
    </x:row>
    <x:row r="3999">
      <x:c r="A3999" t="str">
        <x:v>54</x:v>
      </x:c>
      <x:c r="B3999" t="str">
        <x:v>Professional, Scientific, and Technical Services</x:v>
      </x:c>
      <x:c r="C3999" t="str">
        <x:v>19-3099</x:v>
      </x:c>
      <x:c r="D3999" t="str">
        <x:v>Social Scientists and Related Workers, All Other</x:v>
      </x:c>
      <x:c r="E3999" s="22" t="n">
        <x:v>5390</x:v>
      </x:c>
      <x:c r="F3999" s="22" t="n">
        <x:v>119090</x:v>
      </x:c>
      <x:c r="G3999" s="22" t="n">
        <x:f>IF(OR(E3999="",F3999=""),"",E3999*F3999)</x:f>
        <x:v>641895100</x:v>
      </x:c>
      <x:c r="H3999" s="36" t="n">
        <x:v>0.5545</x:v>
      </x:c>
      <x:c r="I3999" s="22" t="n">
        <x:f>IF(G3999="","",IF(ISNUMBER(H3999),G3999,""))</x:f>
        <x:v>641895100</x:v>
      </x:c>
      <x:c r="J3999" s="22" t="n">
        <x:f>IF(I3999="","",I3999*H3999)</x:f>
        <x:v>355930832.95</x:v>
      </x:c>
      <x:c r="K3999" t="str">
        <x:f>IF(G3999="","MISSING OEWS",IF(ISNUMBER(H3999),"MATCHED","MISSING WHARTON"))</x:f>
        <x:v>MATCHED</x:v>
      </x:c>
    </x:row>
    <x:row r="4000">
      <x:c r="A4000" t="str">
        <x:v>54</x:v>
      </x:c>
      <x:c r="B4000" t="str">
        <x:v>Professional, Scientific, and Technical Services</x:v>
      </x:c>
      <x:c r="C4000" t="str">
        <x:v>19-4012</x:v>
      </x:c>
      <x:c r="D4000" t="str">
        <x:v>Agricultural Technicians</x:v>
      </x:c>
      <x:c r="E4000" s="22" t="n">
        <x:v>4510</x:v>
      </x:c>
      <x:c r="F4000" s="22" t="n">
        <x:v>51240</x:v>
      </x:c>
      <x:c r="G4000" s="22" t="n">
        <x:f>IF(OR(E4000="",F4000=""),"",E4000*F4000)</x:f>
        <x:v>231092400</x:v>
      </x:c>
      <x:c r="H4000" s="36" t="n">
        <x:v>0.374</x:v>
      </x:c>
      <x:c r="I4000" s="22" t="n">
        <x:f>IF(G4000="","",IF(ISNUMBER(H4000),G4000,""))</x:f>
        <x:v>231092400</x:v>
      </x:c>
      <x:c r="J4000" s="22" t="n">
        <x:f>IF(I4000="","",I4000*H4000)</x:f>
        <x:v>86428557.6</x:v>
      </x:c>
      <x:c r="K4000" t="str">
        <x:f>IF(G4000="","MISSING OEWS",IF(ISNUMBER(H4000),"MATCHED","MISSING WHARTON"))</x:f>
        <x:v>MATCHED</x:v>
      </x:c>
    </x:row>
    <x:row r="4001">
      <x:c r="A4001" t="str">
        <x:v>54</x:v>
      </x:c>
      <x:c r="B4001" t="str">
        <x:v>Professional, Scientific, and Technical Services</x:v>
      </x:c>
      <x:c r="C4001" t="str">
        <x:v>19-4013</x:v>
      </x:c>
      <x:c r="D4001" t="str">
        <x:v>Food Science Technicians</x:v>
      </x:c>
      <x:c r="E4001" s="22" t="n">
        <x:v>860</x:v>
      </x:c>
      <x:c r="F4001" s="22" t="n">
        <x:v>62150</x:v>
      </x:c>
      <x:c r="G4001" s="22" t="n">
        <x:f>IF(OR(E4001="",F4001=""),"",E4001*F4001)</x:f>
        <x:v>53449000</x:v>
      </x:c>
      <x:c r="H4001" s="36" t="n">
        <x:v>0.2969</x:v>
      </x:c>
      <x:c r="I4001" s="22" t="n">
        <x:f>IF(G4001="","",IF(ISNUMBER(H4001),G4001,""))</x:f>
        <x:v>53449000</x:v>
      </x:c>
      <x:c r="J4001" s="22" t="n">
        <x:f>IF(I4001="","",I4001*H4001)</x:f>
        <x:v>15869008.1</x:v>
      </x:c>
      <x:c r="K4001" t="str">
        <x:f>IF(G4001="","MISSING OEWS",IF(ISNUMBER(H4001),"MATCHED","MISSING WHARTON"))</x:f>
        <x:v>MATCHED</x:v>
      </x:c>
    </x:row>
    <x:row r="4002">
      <x:c r="A4002" t="str">
        <x:v>54</x:v>
      </x:c>
      <x:c r="B4002" t="str">
        <x:v>Professional, Scientific, and Technical Services</x:v>
      </x:c>
      <x:c r="C4002" t="str">
        <x:v>19-4021</x:v>
      </x:c>
      <x:c r="D4002" t="str">
        <x:v>Biological Technicians</x:v>
      </x:c>
      <x:c r="E4002" s="22" t="n">
        <x:v>29110</x:v>
      </x:c>
      <x:c r="F4002" s="22" t="n">
        <x:v>64340</x:v>
      </x:c>
      <x:c r="G4002" s="22" t="n">
        <x:f>IF(OR(E4002="",F4002=""),"",E4002*F4002)</x:f>
        <x:v>1872937400</x:v>
      </x:c>
      <x:c r="H4002" s="36" t="n">
        <x:v>0.2778</x:v>
      </x:c>
      <x:c r="I4002" s="22" t="n">
        <x:f>IF(G4002="","",IF(ISNUMBER(H4002),G4002,""))</x:f>
        <x:v>1872937400</x:v>
      </x:c>
      <x:c r="J4002" s="22" t="n">
        <x:f>IF(I4002="","",I4002*H4002)</x:f>
        <x:v>520302009.71999997</x:v>
      </x:c>
      <x:c r="K4002" t="str">
        <x:f>IF(G4002="","MISSING OEWS",IF(ISNUMBER(H4002),"MATCHED","MISSING WHARTON"))</x:f>
        <x:v>MATCHED</x:v>
      </x:c>
    </x:row>
    <x:row r="4003">
      <x:c r="A4003" t="str">
        <x:v>54</x:v>
      </x:c>
      <x:c r="B4003" t="str">
        <x:v>Professional, Scientific, and Technical Services</x:v>
      </x:c>
      <x:c r="C4003" t="str">
        <x:v>19-4031</x:v>
      </x:c>
      <x:c r="D4003" t="str">
        <x:v>Chemical Technicians</x:v>
      </x:c>
      <x:c r="E4003" s="22" t="n">
        <x:v>17990</x:v>
      </x:c>
      <x:c r="F4003" s="22" t="n">
        <x:v>59040</x:v>
      </x:c>
      <x:c r="G4003" s="22" t="n">
        <x:f>IF(OR(E4003="",F4003=""),"",E4003*F4003)</x:f>
        <x:v>1062129600</x:v>
      </x:c>
      <x:c r="H4003" s="36" t="n">
        <x:v>0.25</x:v>
      </x:c>
      <x:c r="I4003" s="22" t="n">
        <x:f>IF(G4003="","",IF(ISNUMBER(H4003),G4003,""))</x:f>
        <x:v>1062129600</x:v>
      </x:c>
      <x:c r="J4003" s="22" t="n">
        <x:f>IF(I4003="","",I4003*H4003)</x:f>
        <x:v>265532400</x:v>
      </x:c>
      <x:c r="K4003" t="str">
        <x:f>IF(G4003="","MISSING OEWS",IF(ISNUMBER(H4003),"MATCHED","MISSING WHARTON"))</x:f>
        <x:v>MATCHED</x:v>
      </x:c>
    </x:row>
    <x:row r="4004">
      <x:c r="A4004" t="str">
        <x:v>54</x:v>
      </x:c>
      <x:c r="B4004" t="str">
        <x:v>Professional, Scientific, and Technical Services</x:v>
      </x:c>
      <x:c r="C4004" t="str">
        <x:v>19-4042</x:v>
      </x:c>
      <x:c r="D4004" t="str">
        <x:v>Environmental Science and Protection Technicians, Including Health</x:v>
      </x:c>
      <x:c r="E4004" s="22" t="n">
        <x:v>16390</x:v>
      </x:c>
      <x:c r="F4004" s="22" t="n">
        <x:v>56300</x:v>
      </x:c>
      <x:c r="G4004" s="22" t="n">
        <x:f>IF(OR(E4004="",F4004=""),"",E4004*F4004)</x:f>
        <x:v>922757000</x:v>
      </x:c>
      <x:c r="H4004" s="36" t="n">
        <x:v>0.2635</x:v>
      </x:c>
      <x:c r="I4004" s="22" t="n">
        <x:f>IF(G4004="","",IF(ISNUMBER(H4004),G4004,""))</x:f>
        <x:v>922757000</x:v>
      </x:c>
      <x:c r="J4004" s="22" t="n">
        <x:f>IF(I4004="","",I4004*H4004)</x:f>
        <x:v>243146469.5</x:v>
      </x:c>
      <x:c r="K4004" t="str">
        <x:f>IF(G4004="","MISSING OEWS",IF(ISNUMBER(H4004),"MATCHED","MISSING WHARTON"))</x:f>
        <x:v>MATCHED</x:v>
      </x:c>
    </x:row>
    <x:row r="4005">
      <x:c r="A4005" t="str">
        <x:v>54</x:v>
      </x:c>
      <x:c r="B4005" t="str">
        <x:v>Professional, Scientific, and Technical Services</x:v>
      </x:c>
      <x:c r="C4005" t="str">
        <x:v>19-4043</x:v>
      </x:c>
      <x:c r="D4005" t="str">
        <x:v>Geological Technicians, Except Hydrologic Technicians</x:v>
      </x:c>
      <x:c r="E4005" s="22" t="n">
        <x:v>3740</x:v>
      </x:c>
      <x:c r="F4005" s="22" t="n">
        <x:v>58790</x:v>
      </x:c>
      <x:c r="G4005" s="22" t="n">
        <x:f>IF(OR(E4005="",F4005=""),"",E4005*F4005)</x:f>
        <x:v>219874600</x:v>
      </x:c>
      <x:c r="H4005" s="36" t="n">
        <x:v>0.3617</x:v>
      </x:c>
      <x:c r="I4005" s="22" t="n">
        <x:f>IF(G4005="","",IF(ISNUMBER(H4005),G4005,""))</x:f>
        <x:v>219874600</x:v>
      </x:c>
      <x:c r="J4005" s="22" t="n">
        <x:f>IF(I4005="","",I4005*H4005)</x:f>
        <x:v>79528642.82000001</x:v>
      </x:c>
      <x:c r="K4005" t="str">
        <x:f>IF(G4005="","MISSING OEWS",IF(ISNUMBER(H4005),"MATCHED","MISSING WHARTON"))</x:f>
        <x:v>MATCHED</x:v>
      </x:c>
    </x:row>
    <x:row r="4006">
      <x:c r="A4006" t="str">
        <x:v>54</x:v>
      </x:c>
      <x:c r="B4006" t="str">
        <x:v>Professional, Scientific, and Technical Services</x:v>
      </x:c>
      <x:c r="C4006" t="str">
        <x:v>19-4044</x:v>
      </x:c>
      <x:c r="D4006" t="str">
        <x:v>Hydrologic Technicians</x:v>
      </x:c>
      <x:c r="E4006" s="22" t="n">
        <x:v>330</x:v>
      </x:c>
      <x:c r="F4006" s="22" t="n">
        <x:v>57000</x:v>
      </x:c>
      <x:c r="G4006" s="22" t="n">
        <x:f>IF(OR(E4006="",F4006=""),"",E4006*F4006)</x:f>
        <x:v>18810000</x:v>
      </x:c>
      <x:c r="H4006" s="36" t="n">
        <x:v>0.4562</x:v>
      </x:c>
      <x:c r="I4006" s="22" t="n">
        <x:f>IF(G4006="","",IF(ISNUMBER(H4006),G4006,""))</x:f>
        <x:v>18810000</x:v>
      </x:c>
      <x:c r="J4006" s="22" t="n">
        <x:f>IF(I4006="","",I4006*H4006)</x:f>
        <x:v>8581122</x:v>
      </x:c>
      <x:c r="K4006" t="str">
        <x:f>IF(G4006="","MISSING OEWS",IF(ISNUMBER(H4006),"MATCHED","MISSING WHARTON"))</x:f>
        <x:v>MATCHED</x:v>
      </x:c>
    </x:row>
    <x:row r="4007">
      <x:c r="A4007" t="str">
        <x:v>54</x:v>
      </x:c>
      <x:c r="B4007" t="str">
        <x:v>Professional, Scientific, and Technical Services</x:v>
      </x:c>
      <x:c r="C4007" t="str">
        <x:v>19-4051</x:v>
      </x:c>
      <x:c r="D4007" t="str">
        <x:v>Nuclear Technicians</x:v>
      </x:c>
      <x:c r="E4007" s="22" t="n">
        <x:v>1770</x:v>
      </x:c>
      <x:c r="F4007" s="22" t="n">
        <x:v>99560</x:v>
      </x:c>
      <x:c r="G4007" s="22" t="n">
        <x:f>IF(OR(E4007="",F4007=""),"",E4007*F4007)</x:f>
        <x:v>176221200</x:v>
      </x:c>
      <x:c r="H4007" s="36" t="n">
        <x:v>0.16190000000000002</x:v>
      </x:c>
      <x:c r="I4007" s="22" t="n">
        <x:f>IF(G4007="","",IF(ISNUMBER(H4007),G4007,""))</x:f>
        <x:v>176221200</x:v>
      </x:c>
      <x:c r="J4007" s="22" t="n">
        <x:f>IF(I4007="","",I4007*H4007)</x:f>
        <x:v>28530212.28</x:v>
      </x:c>
      <x:c r="K4007" t="str">
        <x:f>IF(G4007="","MISSING OEWS",IF(ISNUMBER(H4007),"MATCHED","MISSING WHARTON"))</x:f>
        <x:v>MATCHED</x:v>
      </x:c>
    </x:row>
    <x:row r="4008">
      <x:c r="A4008" t="str">
        <x:v>54</x:v>
      </x:c>
      <x:c r="B4008" t="str">
        <x:v>Professional, Scientific, and Technical Services</x:v>
      </x:c>
      <x:c r="C4008" t="str">
        <x:v>19-4061</x:v>
      </x:c>
      <x:c r="D4008" t="str">
        <x:v>Social Science Research Assistants</x:v>
      </x:c>
      <x:c r="E4008" s="22" t="n">
        <x:v>10930</x:v>
      </x:c>
      <x:c r="F4008" s="22" t="n">
        <x:v>72390</x:v>
      </x:c>
      <x:c r="G4008" s="22" t="n">
        <x:f>IF(OR(E4008="",F4008=""),"",E4008*F4008)</x:f>
        <x:v>791222700</x:v>
      </x:c>
      <x:c r="H4008" s="36" t="n">
        <x:v>0.7087</x:v>
      </x:c>
      <x:c r="I4008" s="22" t="n">
        <x:f>IF(G4008="","",IF(ISNUMBER(H4008),G4008,""))</x:f>
        <x:v>791222700</x:v>
      </x:c>
      <x:c r="J4008" s="22" t="n">
        <x:f>IF(I4008="","",I4008*H4008)</x:f>
        <x:v>560739527.49</x:v>
      </x:c>
      <x:c r="K4008" t="str">
        <x:f>IF(G4008="","MISSING OEWS",IF(ISNUMBER(H4008),"MATCHED","MISSING WHARTON"))</x:f>
        <x:v>MATCHED</x:v>
      </x:c>
    </x:row>
    <x:row r="4009">
      <x:c r="A4009" t="str">
        <x:v>54</x:v>
      </x:c>
      <x:c r="B4009" t="str">
        <x:v>Professional, Scientific, and Technical Services</x:v>
      </x:c>
      <x:c r="C4009" t="str">
        <x:v>19-4071</x:v>
      </x:c>
      <x:c r="D4009" t="str">
        <x:v>Forest and Conservation Technicians</x:v>
      </x:c>
      <x:c r="E4009" s="22" t="n">
        <x:v>810</x:v>
      </x:c>
      <x:c r="F4009" s="22" t="n">
        <x:v>54670</x:v>
      </x:c>
      <x:c r="G4009" s="22" t="n">
        <x:f>IF(OR(E4009="",F4009=""),"",E4009*F4009)</x:f>
        <x:v>44282700</x:v>
      </x:c>
      <x:c r="H4009" s="36" t="n">
        <x:v>0.18100000000000002</x:v>
      </x:c>
      <x:c r="I4009" s="22" t="n">
        <x:f>IF(G4009="","",IF(ISNUMBER(H4009),G4009,""))</x:f>
        <x:v>44282700</x:v>
      </x:c>
      <x:c r="J4009" s="22" t="n">
        <x:f>IF(I4009="","",I4009*H4009)</x:f>
        <x:v>8015168.700000001</x:v>
      </x:c>
      <x:c r="K4009" t="str">
        <x:f>IF(G4009="","MISSING OEWS",IF(ISNUMBER(H4009),"MATCHED","MISSING WHARTON"))</x:f>
        <x:v>MATCHED</x:v>
      </x:c>
    </x:row>
    <x:row r="4010">
      <x:c r="A4010" t="str">
        <x:v>54</x:v>
      </x:c>
      <x:c r="B4010" t="str">
        <x:v>Professional, Scientific, and Technical Services</x:v>
      </x:c>
      <x:c r="C4010" t="str">
        <x:v>19-4092</x:v>
      </x:c>
      <x:c r="D4010" t="str">
        <x:v>Forensic Science Technicians</x:v>
      </x:c>
      <x:c r="E4010" s="22" t="n">
        <x:v>490</x:v>
      </x:c>
      <x:c r="F4010" s="22" t="n">
        <x:v>69780</x:v>
      </x:c>
      <x:c r="G4010" s="22" t="n">
        <x:f>IF(OR(E4010="",F4010=""),"",E4010*F4010)</x:f>
        <x:v>34192200</x:v>
      </x:c>
      <x:c r="H4010" s="36" t="n">
        <x:v>0.15710000000000002</x:v>
      </x:c>
      <x:c r="I4010" s="22" t="n">
        <x:f>IF(G4010="","",IF(ISNUMBER(H4010),G4010,""))</x:f>
        <x:v>34192200</x:v>
      </x:c>
      <x:c r="J4010" s="22" t="n">
        <x:f>IF(I4010="","",I4010*H4010)</x:f>
        <x:v>5371594.620000001</x:v>
      </x:c>
      <x:c r="K4010" t="str">
        <x:f>IF(G4010="","MISSING OEWS",IF(ISNUMBER(H4010),"MATCHED","MISSING WHARTON"))</x:f>
        <x:v>MATCHED</x:v>
      </x:c>
    </x:row>
    <x:row r="4011">
      <x:c r="A4011" t="str">
        <x:v>54</x:v>
      </x:c>
      <x:c r="B4011" t="str">
        <x:v>Professional, Scientific, and Technical Services</x:v>
      </x:c>
      <x:c r="C4011" t="str">
        <x:v>19-4099</x:v>
      </x:c>
      <x:c r="D4011" t="str">
        <x:v>Life, Physical, and Social Science Technicians, All Other</x:v>
      </x:c>
      <x:c r="E4011" s="22" t="n">
        <x:v>16010</x:v>
      </x:c>
      <x:c r="F4011" s="22" t="n">
        <x:v>69080</x:v>
      </x:c>
      <x:c r="G4011" s="22" t="n">
        <x:f>IF(OR(E4011="",F4011=""),"",E4011*F4011)</x:f>
        <x:v>1105970800</x:v>
      </x:c>
      <x:c r="H4011" s="36" t="n">
        <x:v>0.5519</x:v>
      </x:c>
      <x:c r="I4011" s="22" t="n">
        <x:f>IF(G4011="","",IF(ISNUMBER(H4011),G4011,""))</x:f>
        <x:v>1105970800</x:v>
      </x:c>
      <x:c r="J4011" s="22" t="n">
        <x:f>IF(I4011="","",I4011*H4011)</x:f>
        <x:v>610385284.52</x:v>
      </x:c>
      <x:c r="K4011" t="str">
        <x:f>IF(G4011="","MISSING OEWS",IF(ISNUMBER(H4011),"MATCHED","MISSING WHARTON"))</x:f>
        <x:v>MATCHED</x:v>
      </x:c>
    </x:row>
    <x:row r="4012">
      <x:c r="A4012" t="str">
        <x:v>54</x:v>
      </x:c>
      <x:c r="B4012" t="str">
        <x:v>Professional, Scientific, and Technical Services</x:v>
      </x:c>
      <x:c r="C4012" t="str">
        <x:v>19-5011</x:v>
      </x:c>
      <x:c r="D4012" t="str">
        <x:v>Occupational Health and Safety Specialists</x:v>
      </x:c>
      <x:c r="E4012" s="22" t="n">
        <x:v>14590</x:v>
      </x:c>
      <x:c r="F4012" s="22" t="n">
        <x:v>94940</x:v>
      </x:c>
      <x:c r="G4012" s="22" t="n">
        <x:f>IF(OR(E4012="",F4012=""),"",E4012*F4012)</x:f>
        <x:v>1385174600</x:v>
      </x:c>
      <x:c r="H4012" s="36" t="n">
        <x:v>0.2786</x:v>
      </x:c>
      <x:c r="I4012" s="22" t="n">
        <x:f>IF(G4012="","",IF(ISNUMBER(H4012),G4012,""))</x:f>
        <x:v>1385174600</x:v>
      </x:c>
      <x:c r="J4012" s="22" t="n">
        <x:f>IF(I4012="","",I4012*H4012)</x:f>
        <x:v>385909643.56</x:v>
      </x:c>
      <x:c r="K4012" t="str">
        <x:f>IF(G4012="","MISSING OEWS",IF(ISNUMBER(H4012),"MATCHED","MISSING WHARTON"))</x:f>
        <x:v>MATCHED</x:v>
      </x:c>
    </x:row>
    <x:row r="4013">
      <x:c r="A4013" t="str">
        <x:v>54</x:v>
      </x:c>
      <x:c r="B4013" t="str">
        <x:v>Professional, Scientific, and Technical Services</x:v>
      </x:c>
      <x:c r="C4013" t="str">
        <x:v>19-5012</x:v>
      </x:c>
      <x:c r="D4013" t="str">
        <x:v>Occupational Health and Safety Technicians</x:v>
      </x:c>
      <x:c r="E4013" s="22" t="n">
        <x:v>3620</x:v>
      </x:c>
      <x:c r="F4013" s="22" t="n">
        <x:v>69900</x:v>
      </x:c>
      <x:c r="G4013" s="22" t="n">
        <x:f>IF(OR(E4013="",F4013=""),"",E4013*F4013)</x:f>
        <x:v>253038000</x:v>
      </x:c>
      <x:c r="H4013" s="36" t="n">
        <x:v>0.2712</x:v>
      </x:c>
      <x:c r="I4013" s="22" t="n">
        <x:f>IF(G4013="","",IF(ISNUMBER(H4013),G4013,""))</x:f>
        <x:v>253038000</x:v>
      </x:c>
      <x:c r="J4013" s="22" t="n">
        <x:f>IF(I4013="","",I4013*H4013)</x:f>
        <x:v>68623905.6</x:v>
      </x:c>
      <x:c r="K4013" t="str">
        <x:f>IF(G4013="","MISSING OEWS",IF(ISNUMBER(H4013),"MATCHED","MISSING WHARTON"))</x:f>
        <x:v>MATCHED</x:v>
      </x:c>
    </x:row>
    <x:row r="4014">
      <x:c r="A4014" t="str">
        <x:v>54</x:v>
      </x:c>
      <x:c r="B4014" t="str">
        <x:v>Professional, Scientific, and Technical Services</x:v>
      </x:c>
      <x:c r="C4014" t="str">
        <x:v>21-1012</x:v>
      </x:c>
      <x:c r="D4014" t="str">
        <x:v>Educational, Guidance, and Career Counselors and Advisors</x:v>
      </x:c>
      <x:c r="E4014" s="22" t="n">
        <x:v>1590</x:v>
      </x:c>
      <x:c r="F4014" s="22" t="n">
        <x:v>61050</x:v>
      </x:c>
      <x:c r="G4014" s="22" t="n">
        <x:f>IF(OR(E4014="",F4014=""),"",E4014*F4014)</x:f>
        <x:v>97069500</x:v>
      </x:c>
      <x:c r="H4014" s="36" t="n">
        <x:v>0.3176</x:v>
      </x:c>
      <x:c r="I4014" s="22" t="n">
        <x:f>IF(G4014="","",IF(ISNUMBER(H4014),G4014,""))</x:f>
        <x:v>97069500</x:v>
      </x:c>
      <x:c r="J4014" s="22" t="n">
        <x:f>IF(I4014="","",I4014*H4014)</x:f>
        <x:v>30829273.2</x:v>
      </x:c>
      <x:c r="K4014" t="str">
        <x:f>IF(G4014="","MISSING OEWS",IF(ISNUMBER(H4014),"MATCHED","MISSING WHARTON"))</x:f>
        <x:v>MATCHED</x:v>
      </x:c>
    </x:row>
    <x:row r="4015">
      <x:c r="A4015" t="str">
        <x:v>54</x:v>
      </x:c>
      <x:c r="B4015" t="str">
        <x:v>Professional, Scientific, and Technical Services</x:v>
      </x:c>
      <x:c r="C4015" t="str">
        <x:v>21-1015</x:v>
      </x:c>
      <x:c r="D4015" t="str">
        <x:v>Rehabilitation Counselors</x:v>
      </x:c>
      <x:c r="E4015" s="22"/>
      <x:c r="F4015" s="22" t="n">
        <x:v>94520</x:v>
      </x:c>
      <x:c r="G4015" s="22" t="str">
        <x:f>IF(OR(E4015="",F4015=""),"",E4015*F4015)</x:f>
      </x:c>
      <x:c r="H4015" s="36" t="n">
        <x:v>0.2618</x:v>
      </x:c>
      <x:c r="I4015" s="22" t="str">
        <x:f>IF(G4015="","",IF(ISNUMBER(H4015),G4015,""))</x:f>
      </x:c>
      <x:c r="J4015" s="22" t="str">
        <x:f>IF(I4015="","",I4015*H4015)</x:f>
      </x:c>
      <x:c r="K4015" t="str">
        <x:f>IF(G4015="","MISSING OEWS",IF(ISNUMBER(H4015),"MATCHED","MISSING WHARTON"))</x:f>
        <x:v>MISSING OEWS</x:v>
      </x:c>
    </x:row>
    <x:row r="4016">
      <x:c r="A4016" t="str">
        <x:v>54</x:v>
      </x:c>
      <x:c r="B4016" t="str">
        <x:v>Professional, Scientific, and Technical Services</x:v>
      </x:c>
      <x:c r="C4016" t="str">
        <x:v>21-1018</x:v>
      </x:c>
      <x:c r="D4016" t="str">
        <x:v>Substance Abuse, Behavioral Disorder, and Mental Health Counselors</x:v>
      </x:c>
      <x:c r="E4016" s="22" t="n">
        <x:v>4050</x:v>
      </x:c>
      <x:c r="F4016" s="22" t="n">
        <x:v>64290</x:v>
      </x:c>
      <x:c r="G4016" s="22" t="n">
        <x:f>IF(OR(E4016="",F4016=""),"",E4016*F4016)</x:f>
        <x:v>260374500</x:v>
      </x:c>
      <x:c r="H4016" s="36" t="n">
        <x:v>0.1862</x:v>
      </x:c>
      <x:c r="I4016" s="22" t="n">
        <x:f>IF(G4016="","",IF(ISNUMBER(H4016),G4016,""))</x:f>
        <x:v>260374500</x:v>
      </x:c>
      <x:c r="J4016" s="22" t="n">
        <x:f>IF(I4016="","",I4016*H4016)</x:f>
        <x:v>48481731.9</x:v>
      </x:c>
      <x:c r="K4016" t="str">
        <x:f>IF(G4016="","MISSING OEWS",IF(ISNUMBER(H4016),"MATCHED","MISSING WHARTON"))</x:f>
        <x:v>MATCHED</x:v>
      </x:c>
    </x:row>
    <x:row r="4017">
      <x:c r="A4017" t="str">
        <x:v>54</x:v>
      </x:c>
      <x:c r="B4017" t="str">
        <x:v>Professional, Scientific, and Technical Services</x:v>
      </x:c>
      <x:c r="C4017" t="str">
        <x:v>21-1019</x:v>
      </x:c>
      <x:c r="D4017" t="str">
        <x:v>Counselors, All Other</x:v>
      </x:c>
      <x:c r="E4017" s="22"/>
      <x:c r="F4017" s="22" t="n">
        <x:v>47370</x:v>
      </x:c>
      <x:c r="G4017" s="22" t="str">
        <x:f>IF(OR(E4017="",F4017=""),"",E4017*F4017)</x:f>
      </x:c>
      <x:c r="H4017" s="36"/>
      <x:c r="I4017" s="22" t="str">
        <x:f>IF(G4017="","",IF(ISNUMBER(H4017),G4017,""))</x:f>
      </x:c>
      <x:c r="J4017" s="22" t="str">
        <x:f>IF(I4017="","",I4017*H4017)</x:f>
      </x:c>
      <x:c r="K4017" t="str">
        <x:f>IF(G4017="","MISSING OEWS",IF(ISNUMBER(H4017),"MATCHED","MISSING WHARTON"))</x:f>
        <x:v>MISSING OEWS</x:v>
      </x:c>
    </x:row>
    <x:row r="4018">
      <x:c r="A4018" t="str">
        <x:v>54</x:v>
      </x:c>
      <x:c r="B4018" t="str">
        <x:v>Professional, Scientific, and Technical Services</x:v>
      </x:c>
      <x:c r="C4018" t="str">
        <x:v>21-1021</x:v>
      </x:c>
      <x:c r="D4018" t="str">
        <x:v>Child, Family, and School Social Workers</x:v>
      </x:c>
      <x:c r="E4018" s="22" t="n">
        <x:v>720</x:v>
      </x:c>
      <x:c r="F4018" s="22" t="n">
        <x:v>62430</x:v>
      </x:c>
      <x:c r="G4018" s="22" t="n">
        <x:f>IF(OR(E4018="",F4018=""),"",E4018*F4018)</x:f>
        <x:v>44949600</x:v>
      </x:c>
      <x:c r="H4018" s="36" t="n">
        <x:v>0.2457</x:v>
      </x:c>
      <x:c r="I4018" s="22" t="n">
        <x:f>IF(G4018="","",IF(ISNUMBER(H4018),G4018,""))</x:f>
        <x:v>44949600</x:v>
      </x:c>
      <x:c r="J4018" s="22" t="n">
        <x:f>IF(I4018="","",I4018*H4018)</x:f>
        <x:v>11044116.72</x:v>
      </x:c>
      <x:c r="K4018" t="str">
        <x:f>IF(G4018="","MISSING OEWS",IF(ISNUMBER(H4018),"MATCHED","MISSING WHARTON"))</x:f>
        <x:v>MATCHED</x:v>
      </x:c>
    </x:row>
    <x:row r="4019">
      <x:c r="A4019" t="str">
        <x:v>54</x:v>
      </x:c>
      <x:c r="B4019" t="str">
        <x:v>Professional, Scientific, and Technical Services</x:v>
      </x:c>
      <x:c r="C4019" t="str">
        <x:v>21-1022</x:v>
      </x:c>
      <x:c r="D4019" t="str">
        <x:v>Healthcare Social Workers</x:v>
      </x:c>
      <x:c r="E4019" s="22" t="n">
        <x:v>1180</x:v>
      </x:c>
      <x:c r="F4019" s="22" t="n">
        <x:v>77960</x:v>
      </x:c>
      <x:c r="G4019" s="22" t="n">
        <x:f>IF(OR(E4019="",F4019=""),"",E4019*F4019)</x:f>
        <x:v>91992800</x:v>
      </x:c>
      <x:c r="H4019" s="36" t="n">
        <x:v>0.2206</x:v>
      </x:c>
      <x:c r="I4019" s="22" t="n">
        <x:f>IF(G4019="","",IF(ISNUMBER(H4019),G4019,""))</x:f>
        <x:v>91992800</x:v>
      </x:c>
      <x:c r="J4019" s="22" t="n">
        <x:f>IF(I4019="","",I4019*H4019)</x:f>
        <x:v>20293611.68</x:v>
      </x:c>
      <x:c r="K4019" t="str">
        <x:f>IF(G4019="","MISSING OEWS",IF(ISNUMBER(H4019),"MATCHED","MISSING WHARTON"))</x:f>
        <x:v>MATCHED</x:v>
      </x:c>
    </x:row>
    <x:row r="4020">
      <x:c r="A4020" t="str">
        <x:v>54</x:v>
      </x:c>
      <x:c r="B4020" t="str">
        <x:v>Professional, Scientific, and Technical Services</x:v>
      </x:c>
      <x:c r="C4020" t="str">
        <x:v>21-1023</x:v>
      </x:c>
      <x:c r="D4020" t="str">
        <x:v>Mental Health and Substance Abuse Social Workers</x:v>
      </x:c>
      <x:c r="E4020" s="22" t="n">
        <x:v>2000</x:v>
      </x:c>
      <x:c r="F4020" s="22" t="n">
        <x:v>43170</x:v>
      </x:c>
      <x:c r="G4020" s="22" t="n">
        <x:f>IF(OR(E4020="",F4020=""),"",E4020*F4020)</x:f>
        <x:v>86340000</x:v>
      </x:c>
      <x:c r="H4020" s="36" t="n">
        <x:v>0.16149999999999998</x:v>
      </x:c>
      <x:c r="I4020" s="22" t="n">
        <x:f>IF(G4020="","",IF(ISNUMBER(H4020),G4020,""))</x:f>
        <x:v>86340000</x:v>
      </x:c>
      <x:c r="J4020" s="22" t="n">
        <x:f>IF(I4020="","",I4020*H4020)</x:f>
        <x:v>13943909.999999998</x:v>
      </x:c>
      <x:c r="K4020" t="str">
        <x:f>IF(G4020="","MISSING OEWS",IF(ISNUMBER(H4020),"MATCHED","MISSING WHARTON"))</x:f>
        <x:v>MATCHED</x:v>
      </x:c>
    </x:row>
    <x:row r="4021">
      <x:c r="A4021" t="str">
        <x:v>54</x:v>
      </x:c>
      <x:c r="B4021" t="str">
        <x:v>Professional, Scientific, and Technical Services</x:v>
      </x:c>
      <x:c r="C4021" t="str">
        <x:v>21-1029</x:v>
      </x:c>
      <x:c r="D4021" t="str">
        <x:v>Social Workers, All Other</x:v>
      </x:c>
      <x:c r="E4021" s="22" t="n">
        <x:v>1180</x:v>
      </x:c>
      <x:c r="F4021" s="22" t="n">
        <x:v>61460</x:v>
      </x:c>
      <x:c r="G4021" s="22" t="n">
        <x:f>IF(OR(E4021="",F4021=""),"",E4021*F4021)</x:f>
        <x:v>72522800</x:v>
      </x:c>
      <x:c r="H4021" s="36"/>
      <x:c r="I4021" s="22" t="str">
        <x:f>IF(G4021="","",IF(ISNUMBER(H4021),G4021,""))</x:f>
      </x:c>
      <x:c r="J4021" s="22" t="str">
        <x:f>IF(I4021="","",I4021*H4021)</x:f>
      </x:c>
      <x:c r="K4021" t="str">
        <x:f>IF(G4021="","MISSING OEWS",IF(ISNUMBER(H4021),"MATCHED","MISSING WHARTON"))</x:f>
        <x:v>MISSING WHARTON</x:v>
      </x:c>
    </x:row>
    <x:row r="4022">
      <x:c r="A4022" t="str">
        <x:v>54</x:v>
      </x:c>
      <x:c r="B4022" t="str">
        <x:v>Professional, Scientific, and Technical Services</x:v>
      </x:c>
      <x:c r="C4022" t="str">
        <x:v>21-1091</x:v>
      </x:c>
      <x:c r="D4022" t="str">
        <x:v>Health Education Specialists</x:v>
      </x:c>
      <x:c r="E4022" s="22" t="n">
        <x:v>2140</x:v>
      </x:c>
      <x:c r="F4022" s="22" t="n">
        <x:v>82980</x:v>
      </x:c>
      <x:c r="G4022" s="22" t="n">
        <x:f>IF(OR(E4022="",F4022=""),"",E4022*F4022)</x:f>
        <x:v>177577200</x:v>
      </x:c>
      <x:c r="H4022" s="36" t="n">
        <x:v>0.5875</x:v>
      </x:c>
      <x:c r="I4022" s="22" t="n">
        <x:f>IF(G4022="","",IF(ISNUMBER(H4022),G4022,""))</x:f>
        <x:v>177577200</x:v>
      </x:c>
      <x:c r="J4022" s="22" t="n">
        <x:f>IF(I4022="","",I4022*H4022)</x:f>
        <x:v>104326605</x:v>
      </x:c>
      <x:c r="K4022" t="str">
        <x:f>IF(G4022="","MISSING OEWS",IF(ISNUMBER(H4022),"MATCHED","MISSING WHARTON"))</x:f>
        <x:v>MATCHED</x:v>
      </x:c>
    </x:row>
    <x:row r="4023">
      <x:c r="A4023" t="str">
        <x:v>54</x:v>
      </x:c>
      <x:c r="B4023" t="str">
        <x:v>Professional, Scientific, and Technical Services</x:v>
      </x:c>
      <x:c r="C4023" t="str">
        <x:v>21-1093</x:v>
      </x:c>
      <x:c r="D4023" t="str">
        <x:v>Social and Human Service Assistants</x:v>
      </x:c>
      <x:c r="E4023" s="22" t="n">
        <x:v>2000</x:v>
      </x:c>
      <x:c r="F4023" s="22" t="n">
        <x:v>53070</x:v>
      </x:c>
      <x:c r="G4023" s="22" t="n">
        <x:f>IF(OR(E4023="",F4023=""),"",E4023*F4023)</x:f>
        <x:v>106140000</x:v>
      </x:c>
      <x:c r="H4023" s="36" t="n">
        <x:v>0.4</x:v>
      </x:c>
      <x:c r="I4023" s="22" t="n">
        <x:f>IF(G4023="","",IF(ISNUMBER(H4023),G4023,""))</x:f>
        <x:v>106140000</x:v>
      </x:c>
      <x:c r="J4023" s="22" t="n">
        <x:f>IF(I4023="","",I4023*H4023)</x:f>
        <x:v>42456000</x:v>
      </x:c>
      <x:c r="K4023" t="str">
        <x:f>IF(G4023="","MISSING OEWS",IF(ISNUMBER(H4023),"MATCHED","MISSING WHARTON"))</x:f>
        <x:v>MATCHED</x:v>
      </x:c>
    </x:row>
    <x:row r="4024">
      <x:c r="A4024" t="str">
        <x:v>54</x:v>
      </x:c>
      <x:c r="B4024" t="str">
        <x:v>Professional, Scientific, and Technical Services</x:v>
      </x:c>
      <x:c r="C4024" t="str">
        <x:v>21-1094</x:v>
      </x:c>
      <x:c r="D4024" t="str">
        <x:v>Community Health Workers</x:v>
      </x:c>
      <x:c r="E4024" s="22" t="n">
        <x:v>1240</x:v>
      </x:c>
      <x:c r="F4024" s="22" t="n">
        <x:v>67380</x:v>
      </x:c>
      <x:c r="G4024" s="22" t="n">
        <x:f>IF(OR(E4024="",F4024=""),"",E4024*F4024)</x:f>
        <x:v>83551200</x:v>
      </x:c>
      <x:c r="H4024" s="36" t="n">
        <x:v>0.2672</x:v>
      </x:c>
      <x:c r="I4024" s="22" t="n">
        <x:f>IF(G4024="","",IF(ISNUMBER(H4024),G4024,""))</x:f>
        <x:v>83551200</x:v>
      </x:c>
      <x:c r="J4024" s="22" t="n">
        <x:f>IF(I4024="","",I4024*H4024)</x:f>
        <x:v>22324880.64</x:v>
      </x:c>
      <x:c r="K4024" t="str">
        <x:f>IF(G4024="","MISSING OEWS",IF(ISNUMBER(H4024),"MATCHED","MISSING WHARTON"))</x:f>
        <x:v>MATCHED</x:v>
      </x:c>
    </x:row>
    <x:row r="4025">
      <x:c r="A4025" t="str">
        <x:v>54</x:v>
      </x:c>
      <x:c r="B4025" t="str">
        <x:v>Professional, Scientific, and Technical Services</x:v>
      </x:c>
      <x:c r="C4025" t="str">
        <x:v>21-1099</x:v>
      </x:c>
      <x:c r="D4025" t="str">
        <x:v>Community and Social Service Specialists, All Other</x:v>
      </x:c>
      <x:c r="E4025" s="22" t="n">
        <x:v>1710</x:v>
      </x:c>
      <x:c r="F4025" s="22" t="n">
        <x:v>56730</x:v>
      </x:c>
      <x:c r="G4025" s="22" t="n">
        <x:f>IF(OR(E4025="",F4025=""),"",E4025*F4025)</x:f>
        <x:v>97008300</x:v>
      </x:c>
      <x:c r="H4025" s="36"/>
      <x:c r="I4025" s="22" t="str">
        <x:f>IF(G4025="","",IF(ISNUMBER(H4025),G4025,""))</x:f>
      </x:c>
      <x:c r="J4025" s="22" t="str">
        <x:f>IF(I4025="","",I4025*H4025)</x:f>
      </x:c>
      <x:c r="K4025" t="str">
        <x:f>IF(G4025="","MISSING OEWS",IF(ISNUMBER(H4025),"MATCHED","MISSING WHARTON"))</x:f>
        <x:v>MISSING WHARTON</x:v>
      </x:c>
    </x:row>
    <x:row r="4026">
      <x:c r="A4026" t="str">
        <x:v>54</x:v>
      </x:c>
      <x:c r="B4026" t="str">
        <x:v>Professional, Scientific, and Technical Services</x:v>
      </x:c>
      <x:c r="C4026" t="str">
        <x:v>21-2011</x:v>
      </x:c>
      <x:c r="D4026" t="str">
        <x:v>Clergy</x:v>
      </x:c>
      <x:c r="E4026" s="22"/>
      <x:c r="F4026" s="22" t="n">
        <x:v>65920</x:v>
      </x:c>
      <x:c r="G4026" s="22" t="str">
        <x:f>IF(OR(E4026="",F4026=""),"",E4026*F4026)</x:f>
      </x:c>
      <x:c r="H4026" s="36" t="n">
        <x:v>0.17859999999999998</x:v>
      </x:c>
      <x:c r="I4026" s="22" t="str">
        <x:f>IF(G4026="","",IF(ISNUMBER(H4026),G4026,""))</x:f>
      </x:c>
      <x:c r="J4026" s="22" t="str">
        <x:f>IF(I4026="","",I4026*H4026)</x:f>
      </x:c>
      <x:c r="K4026" t="str">
        <x:f>IF(G4026="","MISSING OEWS",IF(ISNUMBER(H4026),"MATCHED","MISSING WHARTON"))</x:f>
        <x:v>MISSING OEWS</x:v>
      </x:c>
    </x:row>
    <x:row r="4027">
      <x:c r="A4027" t="str">
        <x:v>54</x:v>
      </x:c>
      <x:c r="B4027" t="str">
        <x:v>Professional, Scientific, and Technical Services</x:v>
      </x:c>
      <x:c r="C4027" t="str">
        <x:v>23-1011</x:v>
      </x:c>
      <x:c r="D4027" t="str">
        <x:v>Lawyers</x:v>
      </x:c>
      <x:c r="E4027" s="22" t="n">
        <x:v>471640</x:v>
      </x:c>
      <x:c r="F4027" s="22" t="n">
        <x:v>193110</x:v>
      </x:c>
      <x:c r="G4027" s="22" t="n">
        <x:f>IF(OR(E4027="",F4027=""),"",E4027*F4027)</x:f>
        <x:v>91078400400</x:v>
      </x:c>
      <x:c r="H4027" s="36" t="n">
        <x:v>0.45</x:v>
      </x:c>
      <x:c r="I4027" s="22" t="n">
        <x:f>IF(G4027="","",IF(ISNUMBER(H4027),G4027,""))</x:f>
        <x:v>91078400400</x:v>
      </x:c>
      <x:c r="J4027" s="22" t="n">
        <x:f>IF(I4027="","",I4027*H4027)</x:f>
        <x:v>40985280180</x:v>
      </x:c>
      <x:c r="K4027" t="str">
        <x:f>IF(G4027="","MISSING OEWS",IF(ISNUMBER(H4027),"MATCHED","MISSING WHARTON"))</x:f>
        <x:v>MATCHED</x:v>
      </x:c>
    </x:row>
    <x:row r="4028">
      <x:c r="A4028" t="str">
        <x:v>54</x:v>
      </x:c>
      <x:c r="B4028" t="str">
        <x:v>Professional, Scientific, and Technical Services</x:v>
      </x:c>
      <x:c r="C4028" t="str">
        <x:v>23-1022</x:v>
      </x:c>
      <x:c r="D4028" t="str">
        <x:v>Arbitrators, Mediators, and Conciliators</x:v>
      </x:c>
      <x:c r="E4028" s="22" t="n">
        <x:v>4470</x:v>
      </x:c>
      <x:c r="F4028" s="22" t="n">
        <x:v>92620</x:v>
      </x:c>
      <x:c r="G4028" s="22" t="n">
        <x:f>IF(OR(E4028="",F4028=""),"",E4028*F4028)</x:f>
        <x:v>414011400</x:v>
      </x:c>
      <x:c r="H4028" s="36" t="n">
        <x:v>0.4375</x:v>
      </x:c>
      <x:c r="I4028" s="22" t="n">
        <x:f>IF(G4028="","",IF(ISNUMBER(H4028),G4028,""))</x:f>
        <x:v>414011400</x:v>
      </x:c>
      <x:c r="J4028" s="22" t="n">
        <x:f>IF(I4028="","",I4028*H4028)</x:f>
        <x:v>181129987.5</x:v>
      </x:c>
      <x:c r="K4028" t="str">
        <x:f>IF(G4028="","MISSING OEWS",IF(ISNUMBER(H4028),"MATCHED","MISSING WHARTON"))</x:f>
        <x:v>MATCHED</x:v>
      </x:c>
    </x:row>
    <x:row r="4029">
      <x:c r="A4029" t="str">
        <x:v>54</x:v>
      </x:c>
      <x:c r="B4029" t="str">
        <x:v>Professional, Scientific, and Technical Services</x:v>
      </x:c>
      <x:c r="C4029" t="str">
        <x:v>23-2011</x:v>
      </x:c>
      <x:c r="D4029" t="str">
        <x:v>Paralegals and Legal Assistants</x:v>
      </x:c>
      <x:c r="E4029" s="22" t="n">
        <x:v>310490</x:v>
      </x:c>
      <x:c r="F4029" s="22" t="n">
        <x:v>67730</x:v>
      </x:c>
      <x:c r="G4029" s="22" t="n">
        <x:f>IF(OR(E4029="",F4029=""),"",E4029*F4029)</x:f>
        <x:v>21029487700</x:v>
      </x:c>
      <x:c r="H4029" s="36" t="n">
        <x:v>0.5917</x:v>
      </x:c>
      <x:c r="I4029" s="22" t="n">
        <x:f>IF(G4029="","",IF(ISNUMBER(H4029),G4029,""))</x:f>
        <x:v>21029487700</x:v>
      </x:c>
      <x:c r="J4029" s="22" t="n">
        <x:f>IF(I4029="","",I4029*H4029)</x:f>
        <x:v>12443147872.09</x:v>
      </x:c>
      <x:c r="K4029" t="str">
        <x:f>IF(G4029="","MISSING OEWS",IF(ISNUMBER(H4029),"MATCHED","MISSING WHARTON"))</x:f>
        <x:v>MATCHED</x:v>
      </x:c>
    </x:row>
    <x:row r="4030">
      <x:c r="A4030" t="str">
        <x:v>54</x:v>
      </x:c>
      <x:c r="B4030" t="str">
        <x:v>Professional, Scientific, and Technical Services</x:v>
      </x:c>
      <x:c r="C4030" t="str">
        <x:v>23-2093</x:v>
      </x:c>
      <x:c r="D4030" t="str">
        <x:v>Title Examiners, Abstractors, and Searchers</x:v>
      </x:c>
      <x:c r="E4030" s="22" t="n">
        <x:v>20950</x:v>
      </x:c>
      <x:c r="F4030" s="22" t="n">
        <x:v>59420</x:v>
      </x:c>
      <x:c r="G4030" s="22" t="n">
        <x:f>IF(OR(E4030="",F4030=""),"",E4030*F4030)</x:f>
        <x:v>1244849000</x:v>
      </x:c>
      <x:c r="H4030" s="36" t="n">
        <x:v>0.8794</x:v>
      </x:c>
      <x:c r="I4030" s="22" t="n">
        <x:f>IF(G4030="","",IF(ISNUMBER(H4030),G4030,""))</x:f>
        <x:v>1244849000</x:v>
      </x:c>
      <x:c r="J4030" s="22" t="n">
        <x:f>IF(I4030="","",I4030*H4030)</x:f>
        <x:v>1094720210.6</x:v>
      </x:c>
      <x:c r="K4030" t="str">
        <x:f>IF(G4030="","MISSING OEWS",IF(ISNUMBER(H4030),"MATCHED","MISSING WHARTON"))</x:f>
        <x:v>MATCHED</x:v>
      </x:c>
    </x:row>
    <x:row r="4031">
      <x:c r="A4031" t="str">
        <x:v>54</x:v>
      </x:c>
      <x:c r="B4031" t="str">
        <x:v>Professional, Scientific, and Technical Services</x:v>
      </x:c>
      <x:c r="C4031" t="str">
        <x:v>23-2099</x:v>
      </x:c>
      <x:c r="D4031" t="str">
        <x:v>Legal Support Workers, All Other</x:v>
      </x:c>
      <x:c r="E4031" s="22" t="n">
        <x:v>12200</x:v>
      </x:c>
      <x:c r="F4031" s="22" t="n">
        <x:v>72410</x:v>
      </x:c>
      <x:c r="G4031" s="22" t="n">
        <x:f>IF(OR(E4031="",F4031=""),"",E4031*F4031)</x:f>
        <x:v>883402000</x:v>
      </x:c>
      <x:c r="H4031" s="36"/>
      <x:c r="I4031" s="22" t="str">
        <x:f>IF(G4031="","",IF(ISNUMBER(H4031),G4031,""))</x:f>
      </x:c>
      <x:c r="J4031" s="22" t="str">
        <x:f>IF(I4031="","",I4031*H4031)</x:f>
      </x:c>
      <x:c r="K4031" t="str">
        <x:f>IF(G4031="","MISSING OEWS",IF(ISNUMBER(H4031),"MATCHED","MISSING WHARTON"))</x:f>
        <x:v>MISSING WHARTON</x:v>
      </x:c>
    </x:row>
    <x:row r="4032">
      <x:c r="A4032" t="str">
        <x:v>54</x:v>
      </x:c>
      <x:c r="B4032" t="str">
        <x:v>Professional, Scientific, and Technical Services</x:v>
      </x:c>
      <x:c r="C4032" t="str">
        <x:v>25-1042</x:v>
      </x:c>
      <x:c r="D4032" t="str">
        <x:v>Biological Science Teachers, Postsecondary</x:v>
      </x:c>
      <x:c r="E4032" s="22" t="n">
        <x:v>490</x:v>
      </x:c>
      <x:c r="F4032" s="22" t="n">
        <x:v>192690</x:v>
      </x:c>
      <x:c r="G4032" s="22" t="n">
        <x:f>IF(OR(E4032="",F4032=""),"",E4032*F4032)</x:f>
        <x:v>94418100</x:v>
      </x:c>
      <x:c r="H4032" s="36" t="n">
        <x:v>0.42590000000000006</x:v>
      </x:c>
      <x:c r="I4032" s="22" t="n">
        <x:f>IF(G4032="","",IF(ISNUMBER(H4032),G4032,""))</x:f>
        <x:v>94418100</x:v>
      </x:c>
      <x:c r="J4032" s="22" t="n">
        <x:f>IF(I4032="","",I4032*H4032)</x:f>
        <x:v>40212668.79000001</x:v>
      </x:c>
      <x:c r="K4032" t="str">
        <x:f>IF(G4032="","MISSING OEWS",IF(ISNUMBER(H4032),"MATCHED","MISSING WHARTON"))</x:f>
        <x:v>MATCHED</x:v>
      </x:c>
    </x:row>
    <x:row r="4033">
      <x:c r="A4033" t="str">
        <x:v>54</x:v>
      </x:c>
      <x:c r="B4033" t="str">
        <x:v>Professional, Scientific, and Technical Services</x:v>
      </x:c>
      <x:c r="C4033" t="str">
        <x:v>25-1071</x:v>
      </x:c>
      <x:c r="D4033" t="str">
        <x:v>Health Specialties Teachers, Postsecondary</x:v>
      </x:c>
      <x:c r="E4033" s="22" t="n">
        <x:v>1340</x:v>
      </x:c>
      <x:c r="F4033" s="22" t="n">
        <x:v>280110</x:v>
      </x:c>
      <x:c r="G4033" s="22" t="n">
        <x:f>IF(OR(E4033="",F4033=""),"",E4033*F4033)</x:f>
        <x:v>375347400</x:v>
      </x:c>
      <x:c r="H4033" s="36" t="n">
        <x:v>0.41960000000000003</x:v>
      </x:c>
      <x:c r="I4033" s="22" t="n">
        <x:f>IF(G4033="","",IF(ISNUMBER(H4033),G4033,""))</x:f>
        <x:v>375347400</x:v>
      </x:c>
      <x:c r="J4033" s="22" t="n">
        <x:f>IF(I4033="","",I4033*H4033)</x:f>
        <x:v>157495769.04000002</x:v>
      </x:c>
      <x:c r="K4033" t="str">
        <x:f>IF(G4033="","MISSING OEWS",IF(ISNUMBER(H4033),"MATCHED","MISSING WHARTON"))</x:f>
        <x:v>MATCHED</x:v>
      </x:c>
    </x:row>
    <x:row r="4034">
      <x:c r="A4034" t="str">
        <x:v>54</x:v>
      </x:c>
      <x:c r="B4034" t="str">
        <x:v>Professional, Scientific, and Technical Services</x:v>
      </x:c>
      <x:c r="C4034" t="str">
        <x:v>25-1194</x:v>
      </x:c>
      <x:c r="D4034" t="str">
        <x:v>Career/Technical Education Teachers, Postsecondary</x:v>
      </x:c>
      <x:c r="E4034" s="22"/>
      <x:c r="F4034" s="22" t="n">
        <x:v>57310</x:v>
      </x:c>
      <x:c r="G4034" s="22" t="str">
        <x:f>IF(OR(E4034="",F4034=""),"",E4034*F4034)</x:f>
      </x:c>
      <x:c r="H4034" s="36" t="n">
        <x:v>0.3875</x:v>
      </x:c>
      <x:c r="I4034" s="22" t="str">
        <x:f>IF(G4034="","",IF(ISNUMBER(H4034),G4034,""))</x:f>
      </x:c>
      <x:c r="J4034" s="22" t="str">
        <x:f>IF(I4034="","",I4034*H4034)</x:f>
      </x:c>
      <x:c r="K4034" t="str">
        <x:f>IF(G4034="","MISSING OEWS",IF(ISNUMBER(H4034),"MATCHED","MISSING WHARTON"))</x:f>
        <x:v>MISSING OEWS</x:v>
      </x:c>
    </x:row>
    <x:row r="4035">
      <x:c r="A4035" t="str">
        <x:v>54</x:v>
      </x:c>
      <x:c r="B4035" t="str">
        <x:v>Professional, Scientific, and Technical Services</x:v>
      </x:c>
      <x:c r="C4035" t="str">
        <x:v>25-1199</x:v>
      </x:c>
      <x:c r="D4035" t="str">
        <x:v>Postsecondary Teachers, All Other</x:v>
      </x:c>
      <x:c r="E4035" s="22" t="n">
        <x:v>180</x:v>
      </x:c>
      <x:c r="F4035" s="22" t="n">
        <x:v>148120</x:v>
      </x:c>
      <x:c r="G4035" s="22" t="n">
        <x:f>IF(OR(E4035="",F4035=""),"",E4035*F4035)</x:f>
        <x:v>26661600</x:v>
      </x:c>
      <x:c r="H4035" s="36"/>
      <x:c r="I4035" s="22" t="str">
        <x:f>IF(G4035="","",IF(ISNUMBER(H4035),G4035,""))</x:f>
      </x:c>
      <x:c r="J4035" s="22" t="str">
        <x:f>IF(I4035="","",I4035*H4035)</x:f>
      </x:c>
      <x:c r="K4035" t="str">
        <x:f>IF(G4035="","MISSING OEWS",IF(ISNUMBER(H4035),"MATCHED","MISSING WHARTON"))</x:f>
        <x:v>MISSING WHARTON</x:v>
      </x:c>
    </x:row>
    <x:row r="4036">
      <x:c r="A4036" t="str">
        <x:v>54</x:v>
      </x:c>
      <x:c r="B4036" t="str">
        <x:v>Professional, Scientific, and Technical Services</x:v>
      </x:c>
      <x:c r="C4036" t="str">
        <x:v>25-2011</x:v>
      </x:c>
      <x:c r="D4036" t="str">
        <x:v>Preschool Teachers, Except Special Education</x:v>
      </x:c>
      <x:c r="E4036" s="22" t="n">
        <x:v>130</x:v>
      </x:c>
      <x:c r="F4036" s="22" t="n">
        <x:v>44920</x:v>
      </x:c>
      <x:c r="G4036" s="22" t="n">
        <x:f>IF(OR(E4036="",F4036=""),"",E4036*F4036)</x:f>
        <x:v>5839600</x:v>
      </x:c>
      <x:c r="H4036" s="36" t="n">
        <x:v>0.1176</x:v>
      </x:c>
      <x:c r="I4036" s="22" t="n">
        <x:f>IF(G4036="","",IF(ISNUMBER(H4036),G4036,""))</x:f>
        <x:v>5839600</x:v>
      </x:c>
      <x:c r="J4036" s="22" t="n">
        <x:f>IF(I4036="","",I4036*H4036)</x:f>
        <x:v>686736.96</x:v>
      </x:c>
      <x:c r="K4036" t="str">
        <x:f>IF(G4036="","MISSING OEWS",IF(ISNUMBER(H4036),"MATCHED","MISSING WHARTON"))</x:f>
        <x:v>MATCHED</x:v>
      </x:c>
    </x:row>
    <x:row r="4037">
      <x:c r="A4037" t="str">
        <x:v>54</x:v>
      </x:c>
      <x:c r="B4037" t="str">
        <x:v>Professional, Scientific, and Technical Services</x:v>
      </x:c>
      <x:c r="C4037" t="str">
        <x:v>25-3021</x:v>
      </x:c>
      <x:c r="D4037" t="str">
        <x:v>Self-Enrichment Teachers</x:v>
      </x:c>
      <x:c r="E4037" s="22" t="n">
        <x:v>500</x:v>
      </x:c>
      <x:c r="F4037" s="22" t="n">
        <x:v>49880</x:v>
      </x:c>
      <x:c r="G4037" s="22" t="n">
        <x:f>IF(OR(E4037="",F4037=""),"",E4037*F4037)</x:f>
        <x:v>24940000</x:v>
      </x:c>
      <x:c r="H4037" s="36" t="n">
        <x:v>0.33</x:v>
      </x:c>
      <x:c r="I4037" s="22" t="n">
        <x:f>IF(G4037="","",IF(ISNUMBER(H4037),G4037,""))</x:f>
        <x:v>24940000</x:v>
      </x:c>
      <x:c r="J4037" s="22" t="n">
        <x:f>IF(I4037="","",I4037*H4037)</x:f>
        <x:v>8230200</x:v>
      </x:c>
      <x:c r="K4037" t="str">
        <x:f>IF(G4037="","MISSING OEWS",IF(ISNUMBER(H4037),"MATCHED","MISSING WHARTON"))</x:f>
        <x:v>MATCHED</x:v>
      </x:c>
    </x:row>
    <x:row r="4038">
      <x:c r="A4038" t="str">
        <x:v>54</x:v>
      </x:c>
      <x:c r="B4038" t="str">
        <x:v>Professional, Scientific, and Technical Services</x:v>
      </x:c>
      <x:c r="C4038" t="str">
        <x:v>25-3041</x:v>
      </x:c>
      <x:c r="D4038" t="str">
        <x:v>Tutors</x:v>
      </x:c>
      <x:c r="E4038" s="22"/>
      <x:c r="F4038" s="22" t="n">
        <x:v>43930</x:v>
      </x:c>
      <x:c r="G4038" s="22" t="str">
        <x:f>IF(OR(E4038="",F4038=""),"",E4038*F4038)</x:f>
      </x:c>
      <x:c r="H4038" s="36" t="n">
        <x:v>0.39740000000000003</x:v>
      </x:c>
      <x:c r="I4038" s="22" t="str">
        <x:f>IF(G4038="","",IF(ISNUMBER(H4038),G4038,""))</x:f>
      </x:c>
      <x:c r="J4038" s="22" t="str">
        <x:f>IF(I4038="","",I4038*H4038)</x:f>
      </x:c>
      <x:c r="K4038" t="str">
        <x:f>IF(G4038="","MISSING OEWS",IF(ISNUMBER(H4038),"MATCHED","MISSING WHARTON"))</x:f>
        <x:v>MISSING OEWS</x:v>
      </x:c>
    </x:row>
    <x:row r="4039">
      <x:c r="A4039" t="str">
        <x:v>54</x:v>
      </x:c>
      <x:c r="B4039" t="str">
        <x:v>Professional, Scientific, and Technical Services</x:v>
      </x:c>
      <x:c r="C4039" t="str">
        <x:v>25-3099</x:v>
      </x:c>
      <x:c r="D4039" t="str">
        <x:v>Teachers and Instructors, All Other</x:v>
      </x:c>
      <x:c r="E4039" s="22" t="n">
        <x:v>1530</x:v>
      </x:c>
      <x:c r="F4039" s="22" t="n">
        <x:v>87310</x:v>
      </x:c>
      <x:c r="G4039" s="22" t="n">
        <x:f>IF(OR(E4039="",F4039=""),"",E4039*F4039)</x:f>
        <x:v>133584300</x:v>
      </x:c>
      <x:c r="H4039" s="36"/>
      <x:c r="I4039" s="22" t="str">
        <x:f>IF(G4039="","",IF(ISNUMBER(H4039),G4039,""))</x:f>
      </x:c>
      <x:c r="J4039" s="22" t="str">
        <x:f>IF(I4039="","",I4039*H4039)</x:f>
      </x:c>
      <x:c r="K4039" t="str">
        <x:f>IF(G4039="","MISSING OEWS",IF(ISNUMBER(H4039),"MATCHED","MISSING WHARTON"))</x:f>
        <x:v>MISSING WHARTON</x:v>
      </x:c>
    </x:row>
    <x:row r="4040">
      <x:c r="A4040" t="str">
        <x:v>54</x:v>
      </x:c>
      <x:c r="B4040" t="str">
        <x:v>Professional, Scientific, and Technical Services</x:v>
      </x:c>
      <x:c r="C4040" t="str">
        <x:v>25-4011</x:v>
      </x:c>
      <x:c r="D4040" t="str">
        <x:v>Archivists</x:v>
      </x:c>
      <x:c r="E4040" s="22" t="n">
        <x:v>790</x:v>
      </x:c>
      <x:c r="F4040" s="22" t="n">
        <x:v>77190</x:v>
      </x:c>
      <x:c r="G4040" s="22" t="n">
        <x:f>IF(OR(E4040="",F4040=""),"",E4040*F4040)</x:f>
        <x:v>60980100</x:v>
      </x:c>
      <x:c r="H4040" s="36" t="n">
        <x:v>0.4154</x:v>
      </x:c>
      <x:c r="I4040" s="22" t="n">
        <x:f>IF(G4040="","",IF(ISNUMBER(H4040),G4040,""))</x:f>
        <x:v>60980100</x:v>
      </x:c>
      <x:c r="J4040" s="22" t="n">
        <x:f>IF(I4040="","",I4040*H4040)</x:f>
        <x:v>25331133.54</x:v>
      </x:c>
      <x:c r="K4040" t="str">
        <x:f>IF(G4040="","MISSING OEWS",IF(ISNUMBER(H4040),"MATCHED","MISSING WHARTON"))</x:f>
        <x:v>MATCHED</x:v>
      </x:c>
    </x:row>
    <x:row r="4041">
      <x:c r="A4041" t="str">
        <x:v>54</x:v>
      </x:c>
      <x:c r="B4041" t="str">
        <x:v>Professional, Scientific, and Technical Services</x:v>
      </x:c>
      <x:c r="C4041" t="str">
        <x:v>25-4012</x:v>
      </x:c>
      <x:c r="D4041" t="str">
        <x:v>Curators</x:v>
      </x:c>
      <x:c r="E4041" s="22" t="n">
        <x:v>70</x:v>
      </x:c>
      <x:c r="F4041" s="22" t="n">
        <x:v>83360</x:v>
      </x:c>
      <x:c r="G4041" s="22" t="n">
        <x:f>IF(OR(E4041="",F4041=""),"",E4041*F4041)</x:f>
        <x:v>5835200</x:v>
      </x:c>
      <x:c r="H4041" s="36" t="n">
        <x:v>0.2833</x:v>
      </x:c>
      <x:c r="I4041" s="22" t="n">
        <x:f>IF(G4041="","",IF(ISNUMBER(H4041),G4041,""))</x:f>
        <x:v>5835200</x:v>
      </x:c>
      <x:c r="J4041" s="22" t="n">
        <x:f>IF(I4041="","",I4041*H4041)</x:f>
        <x:v>1653112.16</x:v>
      </x:c>
      <x:c r="K4041" t="str">
        <x:f>IF(G4041="","MISSING OEWS",IF(ISNUMBER(H4041),"MATCHED","MISSING WHARTON"))</x:f>
        <x:v>MATCHED</x:v>
      </x:c>
    </x:row>
    <x:row r="4042">
      <x:c r="A4042" t="str">
        <x:v>54</x:v>
      </x:c>
      <x:c r="B4042" t="str">
        <x:v>Professional, Scientific, and Technical Services</x:v>
      </x:c>
      <x:c r="C4042" t="str">
        <x:v>25-4013</x:v>
      </x:c>
      <x:c r="D4042" t="str">
        <x:v>Museum Technicians and Conservators</x:v>
      </x:c>
      <x:c r="E4042" s="22" t="n">
        <x:v>230</x:v>
      </x:c>
      <x:c r="F4042" s="22" t="n">
        <x:v>41740</x:v>
      </x:c>
      <x:c r="G4042" s="22" t="n">
        <x:f>IF(OR(E4042="",F4042=""),"",E4042*F4042)</x:f>
        <x:v>9600200</x:v>
      </x:c>
      <x:c r="H4042" s="36" t="n">
        <x:v>0.1808</x:v>
      </x:c>
      <x:c r="I4042" s="22" t="n">
        <x:f>IF(G4042="","",IF(ISNUMBER(H4042),G4042,""))</x:f>
        <x:v>9600200</x:v>
      </x:c>
      <x:c r="J4042" s="22" t="n">
        <x:f>IF(I4042="","",I4042*H4042)</x:f>
        <x:v>1735716.16</x:v>
      </x:c>
      <x:c r="K4042" t="str">
        <x:f>IF(G4042="","MISSING OEWS",IF(ISNUMBER(H4042),"MATCHED","MISSING WHARTON"))</x:f>
        <x:v>MATCHED</x:v>
      </x:c>
    </x:row>
    <x:row r="4043">
      <x:c r="A4043" t="str">
        <x:v>54</x:v>
      </x:c>
      <x:c r="B4043" t="str">
        <x:v>Professional, Scientific, and Technical Services</x:v>
      </x:c>
      <x:c r="C4043" t="str">
        <x:v>25-4022</x:v>
      </x:c>
      <x:c r="D4043" t="str">
        <x:v>Librarians and Media Collections Specialists</x:v>
      </x:c>
      <x:c r="E4043" s="22" t="n">
        <x:v>1280</x:v>
      </x:c>
      <x:c r="F4043" s="22" t="n">
        <x:v>88650</x:v>
      </x:c>
      <x:c r="G4043" s="22" t="n">
        <x:f>IF(OR(E4043="",F4043=""),"",E4043*F4043)</x:f>
        <x:v>113472000</x:v>
      </x:c>
      <x:c r="H4043" s="36" t="n">
        <x:v>0.4167</x:v>
      </x:c>
      <x:c r="I4043" s="22" t="n">
        <x:f>IF(G4043="","",IF(ISNUMBER(H4043),G4043,""))</x:f>
        <x:v>113472000</x:v>
      </x:c>
      <x:c r="J4043" s="22" t="n">
        <x:f>IF(I4043="","",I4043*H4043)</x:f>
        <x:v>47283782.4</x:v>
      </x:c>
      <x:c r="K4043" t="str">
        <x:f>IF(G4043="","MISSING OEWS",IF(ISNUMBER(H4043),"MATCHED","MISSING WHARTON"))</x:f>
        <x:v>MATCHED</x:v>
      </x:c>
    </x:row>
    <x:row r="4044">
      <x:c r="A4044" t="str">
        <x:v>54</x:v>
      </x:c>
      <x:c r="B4044" t="str">
        <x:v>Professional, Scientific, and Technical Services</x:v>
      </x:c>
      <x:c r="C4044" t="str">
        <x:v>25-4031</x:v>
      </x:c>
      <x:c r="D4044" t="str">
        <x:v>Library Technicians</x:v>
      </x:c>
      <x:c r="E4044" s="22"/>
      <x:c r="F4044" s="22" t="n">
        <x:v>46780</x:v>
      </x:c>
      <x:c r="G4044" s="22" t="str">
        <x:f>IF(OR(E4044="",F4044=""),"",E4044*F4044)</x:f>
      </x:c>
      <x:c r="H4044" s="36" t="n">
        <x:v>0.6329</x:v>
      </x:c>
      <x:c r="I4044" s="22" t="str">
        <x:f>IF(G4044="","",IF(ISNUMBER(H4044),G4044,""))</x:f>
      </x:c>
      <x:c r="J4044" s="22" t="str">
        <x:f>IF(I4044="","",I4044*H4044)</x:f>
      </x:c>
      <x:c r="K4044" t="str">
        <x:f>IF(G4044="","MISSING OEWS",IF(ISNUMBER(H4044),"MATCHED","MISSING WHARTON"))</x:f>
        <x:v>MISSING OEWS</x:v>
      </x:c>
    </x:row>
    <x:row r="4045">
      <x:c r="A4045" t="str">
        <x:v>54</x:v>
      </x:c>
      <x:c r="B4045" t="str">
        <x:v>Professional, Scientific, and Technical Services</x:v>
      </x:c>
      <x:c r="C4045" t="str">
        <x:v>25-9021</x:v>
      </x:c>
      <x:c r="D4045" t="str">
        <x:v>Farm and Home Management Educators</x:v>
      </x:c>
      <x:c r="E4045" s="22"/>
      <x:c r="F4045" s="22" t="n">
        <x:v>82760</x:v>
      </x:c>
      <x:c r="G4045" s="22" t="str">
        <x:f>IF(OR(E4045="",F4045=""),"",E4045*F4045)</x:f>
      </x:c>
      <x:c r="H4045" s="36" t="n">
        <x:v>0.33</x:v>
      </x:c>
      <x:c r="I4045" s="22" t="str">
        <x:f>IF(G4045="","",IF(ISNUMBER(H4045),G4045,""))</x:f>
      </x:c>
      <x:c r="J4045" s="22" t="str">
        <x:f>IF(I4045="","",I4045*H4045)</x:f>
      </x:c>
      <x:c r="K4045" t="str">
        <x:f>IF(G4045="","MISSING OEWS",IF(ISNUMBER(H4045),"MATCHED","MISSING WHARTON"))</x:f>
        <x:v>MISSING OEWS</x:v>
      </x:c>
    </x:row>
    <x:row r="4046">
      <x:c r="A4046" t="str">
        <x:v>54</x:v>
      </x:c>
      <x:c r="B4046" t="str">
        <x:v>Professional, Scientific, and Technical Services</x:v>
      </x:c>
      <x:c r="C4046" t="str">
        <x:v>25-9031</x:v>
      </x:c>
      <x:c r="D4046" t="str">
        <x:v>Instructional Coordinators</x:v>
      </x:c>
      <x:c r="E4046" s="22" t="n">
        <x:v>3100</x:v>
      </x:c>
      <x:c r="F4046" s="22" t="n">
        <x:v>88730</x:v>
      </x:c>
      <x:c r="G4046" s="22" t="n">
        <x:f>IF(OR(E4046="",F4046=""),"",E4046*F4046)</x:f>
        <x:v>275063000</x:v>
      </x:c>
      <x:c r="H4046" s="36" t="n">
        <x:v>0.5783</x:v>
      </x:c>
      <x:c r="I4046" s="22" t="n">
        <x:f>IF(G4046="","",IF(ISNUMBER(H4046),G4046,""))</x:f>
        <x:v>275063000</x:v>
      </x:c>
      <x:c r="J4046" s="22" t="n">
        <x:f>IF(I4046="","",I4046*H4046)</x:f>
        <x:v>159068932.9</x:v>
      </x:c>
      <x:c r="K4046" t="str">
        <x:f>IF(G4046="","MISSING OEWS",IF(ISNUMBER(H4046),"MATCHED","MISSING WHARTON"))</x:f>
        <x:v>MATCHED</x:v>
      </x:c>
    </x:row>
    <x:row r="4047">
      <x:c r="A4047" t="str">
        <x:v>54</x:v>
      </x:c>
      <x:c r="B4047" t="str">
        <x:v>Professional, Scientific, and Technical Services</x:v>
      </x:c>
      <x:c r="C4047" t="str">
        <x:v>25-9045</x:v>
      </x:c>
      <x:c r="D4047" t="str">
        <x:v>Teaching Assistants, Except Postsecondary</x:v>
      </x:c>
      <x:c r="E4047" s="22" t="n">
        <x:v>280</x:v>
      </x:c>
      <x:c r="F4047" s="22" t="n">
        <x:v>39450</x:v>
      </x:c>
      <x:c r="G4047" s="22" t="n">
        <x:f>IF(OR(E4047="",F4047=""),"",E4047*F4047)</x:f>
        <x:v>11046000</x:v>
      </x:c>
      <x:c r="H4047" s="36" t="n">
        <x:v>0.20829999999999999</x:v>
      </x:c>
      <x:c r="I4047" s="22" t="n">
        <x:f>IF(G4047="","",IF(ISNUMBER(H4047),G4047,""))</x:f>
        <x:v>11046000</x:v>
      </x:c>
      <x:c r="J4047" s="22" t="n">
        <x:f>IF(I4047="","",I4047*H4047)</x:f>
        <x:v>2300881.8</x:v>
      </x:c>
      <x:c r="K4047" t="str">
        <x:f>IF(G4047="","MISSING OEWS",IF(ISNUMBER(H4047),"MATCHED","MISSING WHARTON"))</x:f>
        <x:v>MATCHED</x:v>
      </x:c>
    </x:row>
    <x:row r="4048">
      <x:c r="A4048" t="str">
        <x:v>54</x:v>
      </x:c>
      <x:c r="B4048" t="str">
        <x:v>Professional, Scientific, and Technical Services</x:v>
      </x:c>
      <x:c r="C4048" t="str">
        <x:v>25-9099</x:v>
      </x:c>
      <x:c r="D4048" t="str">
        <x:v>Educational Instruction and Library Workers, All Other</x:v>
      </x:c>
      <x:c r="E4048" s="22" t="n">
        <x:v>1340</x:v>
      </x:c>
      <x:c r="F4048" s="22" t="n">
        <x:v>87390</x:v>
      </x:c>
      <x:c r="G4048" s="22" t="n">
        <x:f>IF(OR(E4048="",F4048=""),"",E4048*F4048)</x:f>
        <x:v>117102600</x:v>
      </x:c>
      <x:c r="H4048" s="36"/>
      <x:c r="I4048" s="22" t="str">
        <x:f>IF(G4048="","",IF(ISNUMBER(H4048),G4048,""))</x:f>
      </x:c>
      <x:c r="J4048" s="22" t="str">
        <x:f>IF(I4048="","",I4048*H4048)</x:f>
      </x:c>
      <x:c r="K4048" t="str">
        <x:f>IF(G4048="","MISSING OEWS",IF(ISNUMBER(H4048),"MATCHED","MISSING WHARTON"))</x:f>
        <x:v>MISSING WHARTON</x:v>
      </x:c>
    </x:row>
    <x:row r="4049">
      <x:c r="A4049" t="str">
        <x:v>54</x:v>
      </x:c>
      <x:c r="B4049" t="str">
        <x:v>Professional, Scientific, and Technical Services</x:v>
      </x:c>
      <x:c r="C4049" t="str">
        <x:v>27-1011</x:v>
      </x:c>
      <x:c r="D4049" t="str">
        <x:v>Art Directors</x:v>
      </x:c>
      <x:c r="E4049" s="22" t="n">
        <x:v>27420</x:v>
      </x:c>
      <x:c r="F4049" s="22" t="n">
        <x:v>126600</x:v>
      </x:c>
      <x:c r="G4049" s="22" t="n">
        <x:f>IF(OR(E4049="",F4049=""),"",E4049*F4049)</x:f>
        <x:v>3471372000</x:v>
      </x:c>
      <x:c r="H4049" s="36" t="n">
        <x:v>0.3688</x:v>
      </x:c>
      <x:c r="I4049" s="22" t="n">
        <x:f>IF(G4049="","",IF(ISNUMBER(H4049),G4049,""))</x:f>
        <x:v>3471372000</x:v>
      </x:c>
      <x:c r="J4049" s="22" t="n">
        <x:f>IF(I4049="","",I4049*H4049)</x:f>
        <x:v>1280241993.6000001</x:v>
      </x:c>
      <x:c r="K4049" t="str">
        <x:f>IF(G4049="","MISSING OEWS",IF(ISNUMBER(H4049),"MATCHED","MISSING WHARTON"))</x:f>
        <x:v>MATCHED</x:v>
      </x:c>
    </x:row>
    <x:row r="4050">
      <x:c r="A4050" t="str">
        <x:v>54</x:v>
      </x:c>
      <x:c r="B4050" t="str">
        <x:v>Professional, Scientific, and Technical Services</x:v>
      </x:c>
      <x:c r="C4050" t="str">
        <x:v>27-1012</x:v>
      </x:c>
      <x:c r="D4050" t="str">
        <x:v>Craft Artists</x:v>
      </x:c>
      <x:c r="E4050" s="22" t="n">
        <x:v>90</x:v>
      </x:c>
      <x:c r="F4050" s="22" t="n">
        <x:v>56890</x:v>
      </x:c>
      <x:c r="G4050" s="22" t="n">
        <x:f>IF(OR(E4050="",F4050=""),"",E4050*F4050)</x:f>
        <x:v>5120100</x:v>
      </x:c>
      <x:c r="H4050" s="36" t="n">
        <x:v>0.22</x:v>
      </x:c>
      <x:c r="I4050" s="22" t="n">
        <x:f>IF(G4050="","",IF(ISNUMBER(H4050),G4050,""))</x:f>
        <x:v>5120100</x:v>
      </x:c>
      <x:c r="J4050" s="22" t="n">
        <x:f>IF(I4050="","",I4050*H4050)</x:f>
        <x:v>1126422</x:v>
      </x:c>
      <x:c r="K4050" t="str">
        <x:f>IF(G4050="","MISSING OEWS",IF(ISNUMBER(H4050),"MATCHED","MISSING WHARTON"))</x:f>
        <x:v>MATCHED</x:v>
      </x:c>
    </x:row>
    <x:row r="4051">
      <x:c r="A4051" t="str">
        <x:v>54</x:v>
      </x:c>
      <x:c r="B4051" t="str">
        <x:v>Professional, Scientific, and Technical Services</x:v>
      </x:c>
      <x:c r="C4051" t="str">
        <x:v>27-1013</x:v>
      </x:c>
      <x:c r="D4051" t="str">
        <x:v>Fine Artists, Including Painters, Sculptors, and Illustrators</x:v>
      </x:c>
      <x:c r="E4051" s="22" t="n">
        <x:v>780</x:v>
      </x:c>
      <x:c r="F4051" s="22" t="n">
        <x:v>69250</x:v>
      </x:c>
      <x:c r="G4051" s="22" t="n">
        <x:f>IF(OR(E4051="",F4051=""),"",E4051*F4051)</x:f>
        <x:v>54015000</x:v>
      </x:c>
      <x:c r="H4051" s="36" t="n">
        <x:v>0.2281</x:v>
      </x:c>
      <x:c r="I4051" s="22" t="n">
        <x:f>IF(G4051="","",IF(ISNUMBER(H4051),G4051,""))</x:f>
        <x:v>54015000</x:v>
      </x:c>
      <x:c r="J4051" s="22" t="n">
        <x:f>IF(I4051="","",I4051*H4051)</x:f>
        <x:v>12320821.5</x:v>
      </x:c>
      <x:c r="K4051" t="str">
        <x:f>IF(G4051="","MISSING OEWS",IF(ISNUMBER(H4051),"MATCHED","MISSING WHARTON"))</x:f>
        <x:v>MATCHED</x:v>
      </x:c>
    </x:row>
    <x:row r="4052">
      <x:c r="A4052" t="str">
        <x:v>54</x:v>
      </x:c>
      <x:c r="B4052" t="str">
        <x:v>Professional, Scientific, and Technical Services</x:v>
      </x:c>
      <x:c r="C4052" t="str">
        <x:v>27-1014</x:v>
      </x:c>
      <x:c r="D4052" t="str">
        <x:v>Special Effects Artists and Animators</x:v>
      </x:c>
      <x:c r="E4052" s="22" t="n">
        <x:v>4560</x:v>
      </x:c>
      <x:c r="F4052" s="22" t="n">
        <x:v>100050</x:v>
      </x:c>
      <x:c r="G4052" s="22" t="n">
        <x:f>IF(OR(E4052="",F4052=""),"",E4052*F4052)</x:f>
        <x:v>456228000</x:v>
      </x:c>
      <x:c r="H4052" s="36" t="n">
        <x:v>0.7071</x:v>
      </x:c>
      <x:c r="I4052" s="22" t="n">
        <x:f>IF(G4052="","",IF(ISNUMBER(H4052),G4052,""))</x:f>
        <x:v>456228000</x:v>
      </x:c>
      <x:c r="J4052" s="22" t="n">
        <x:f>IF(I4052="","",I4052*H4052)</x:f>
        <x:v>322598818.79999995</x:v>
      </x:c>
      <x:c r="K4052" t="str">
        <x:f>IF(G4052="","MISSING OEWS",IF(ISNUMBER(H4052),"MATCHED","MISSING WHARTON"))</x:f>
        <x:v>MATCHED</x:v>
      </x:c>
    </x:row>
    <x:row r="4053">
      <x:c r="A4053" t="str">
        <x:v>54</x:v>
      </x:c>
      <x:c r="B4053" t="str">
        <x:v>Professional, Scientific, and Technical Services</x:v>
      </x:c>
      <x:c r="C4053" t="str">
        <x:v>27-1019</x:v>
      </x:c>
      <x:c r="D4053" t="str">
        <x:v>Artists and Related Workers, All Other</x:v>
      </x:c>
      <x:c r="E4053" s="22" t="n">
        <x:v>390</x:v>
      </x:c>
      <x:c r="F4053" s="22" t="n">
        <x:v>77040</x:v>
      </x:c>
      <x:c r="G4053" s="22" t="n">
        <x:f>IF(OR(E4053="",F4053=""),"",E4053*F4053)</x:f>
        <x:v>30045600</x:v>
      </x:c>
      <x:c r="H4053" s="36"/>
      <x:c r="I4053" s="22" t="str">
        <x:f>IF(G4053="","",IF(ISNUMBER(H4053),G4053,""))</x:f>
      </x:c>
      <x:c r="J4053" s="22" t="str">
        <x:f>IF(I4053="","",I4053*H4053)</x:f>
      </x:c>
      <x:c r="K4053" t="str">
        <x:f>IF(G4053="","MISSING OEWS",IF(ISNUMBER(H4053),"MATCHED","MISSING WHARTON"))</x:f>
        <x:v>MISSING WHARTON</x:v>
      </x:c>
    </x:row>
    <x:row r="4054">
      <x:c r="A4054" t="str">
        <x:v>54</x:v>
      </x:c>
      <x:c r="B4054" t="str">
        <x:v>Professional, Scientific, and Technical Services</x:v>
      </x:c>
      <x:c r="C4054" t="str">
        <x:v>27-1021</x:v>
      </x:c>
      <x:c r="D4054" t="str">
        <x:v>Commercial and Industrial Designers</x:v>
      </x:c>
      <x:c r="E4054" s="22" t="n">
        <x:v>8070</x:v>
      </x:c>
      <x:c r="F4054" s="22" t="n">
        <x:v>104180</x:v>
      </x:c>
      <x:c r="G4054" s="22" t="n">
        <x:f>IF(OR(E4054="",F4054=""),"",E4054*F4054)</x:f>
        <x:v>840732600</x:v>
      </x:c>
      <x:c r="H4054" s="36" t="n">
        <x:v>0.3029</x:v>
      </x:c>
      <x:c r="I4054" s="22" t="n">
        <x:f>IF(G4054="","",IF(ISNUMBER(H4054),G4054,""))</x:f>
        <x:v>840732600</x:v>
      </x:c>
      <x:c r="J4054" s="22" t="n">
        <x:f>IF(I4054="","",I4054*H4054)</x:f>
        <x:v>254657904.54</x:v>
      </x:c>
      <x:c r="K4054" t="str">
        <x:f>IF(G4054="","MISSING OEWS",IF(ISNUMBER(H4054),"MATCHED","MISSING WHARTON"))</x:f>
        <x:v>MATCHED</x:v>
      </x:c>
    </x:row>
    <x:row r="4055">
      <x:c r="A4055" t="str">
        <x:v>54</x:v>
      </x:c>
      <x:c r="B4055" t="str">
        <x:v>Professional, Scientific, and Technical Services</x:v>
      </x:c>
      <x:c r="C4055" t="str">
        <x:v>27-1022</x:v>
      </x:c>
      <x:c r="D4055" t="str">
        <x:v>Fashion Designers</x:v>
      </x:c>
      <x:c r="E4055" s="22" t="n">
        <x:v>1040</x:v>
      </x:c>
      <x:c r="F4055" s="22"/>
      <x:c r="G4055" s="22" t="str">
        <x:f>IF(OR(E4055="",F4055=""),"",E4055*F4055)</x:f>
      </x:c>
      <x:c r="H4055" s="36" t="n">
        <x:v>0.1875</x:v>
      </x:c>
      <x:c r="I4055" s="22" t="str">
        <x:f>IF(G4055="","",IF(ISNUMBER(H4055),G4055,""))</x:f>
      </x:c>
      <x:c r="J4055" s="22" t="str">
        <x:f>IF(I4055="","",I4055*H4055)</x:f>
      </x:c>
      <x:c r="K4055" t="str">
        <x:f>IF(G4055="","MISSING OEWS",IF(ISNUMBER(H4055),"MATCHED","MISSING WHARTON"))</x:f>
        <x:v>MISSING OEWS</x:v>
      </x:c>
    </x:row>
    <x:row r="4056">
      <x:c r="A4056" t="str">
        <x:v>54</x:v>
      </x:c>
      <x:c r="B4056" t="str">
        <x:v>Professional, Scientific, and Technical Services</x:v>
      </x:c>
      <x:c r="C4056" t="str">
        <x:v>27-1023</x:v>
      </x:c>
      <x:c r="D4056" t="str">
        <x:v>Floral Designers</x:v>
      </x:c>
      <x:c r="E4056" s="22" t="n">
        <x:v>320</x:v>
      </x:c>
      <x:c r="F4056" s="22" t="n">
        <x:v>41830</x:v>
      </x:c>
      <x:c r="G4056" s="22" t="n">
        <x:f>IF(OR(E4056="",F4056=""),"",E4056*F4056)</x:f>
        <x:v>13385600</x:v>
      </x:c>
      <x:c r="H4056" s="36" t="n">
        <x:v>0.1188</x:v>
      </x:c>
      <x:c r="I4056" s="22" t="n">
        <x:f>IF(G4056="","",IF(ISNUMBER(H4056),G4056,""))</x:f>
        <x:v>13385600</x:v>
      </x:c>
      <x:c r="J4056" s="22" t="n">
        <x:f>IF(I4056="","",I4056*H4056)</x:f>
        <x:v>1590209.28</x:v>
      </x:c>
      <x:c r="K4056" t="str">
        <x:f>IF(G4056="","MISSING OEWS",IF(ISNUMBER(H4056),"MATCHED","MISSING WHARTON"))</x:f>
        <x:v>MATCHED</x:v>
      </x:c>
    </x:row>
    <x:row r="4057">
      <x:c r="A4057" t="str">
        <x:v>54</x:v>
      </x:c>
      <x:c r="B4057" t="str">
        <x:v>Professional, Scientific, and Technical Services</x:v>
      </x:c>
      <x:c r="C4057" t="str">
        <x:v>27-1024</x:v>
      </x:c>
      <x:c r="D4057" t="str">
        <x:v>Graphic Designers</x:v>
      </x:c>
      <x:c r="E4057" s="22" t="n">
        <x:v>69970</x:v>
      </x:c>
      <x:c r="F4057" s="22" t="n">
        <x:v>76960</x:v>
      </x:c>
      <x:c r="G4057" s="22" t="n">
        <x:f>IF(OR(E4057="",F4057=""),"",E4057*F4057)</x:f>
        <x:v>5384891200</x:v>
      </x:c>
      <x:c r="H4057" s="36" t="n">
        <x:v>0.7375</x:v>
      </x:c>
      <x:c r="I4057" s="22" t="n">
        <x:f>IF(G4057="","",IF(ISNUMBER(H4057),G4057,""))</x:f>
        <x:v>5384891200</x:v>
      </x:c>
      <x:c r="J4057" s="22" t="n">
        <x:f>IF(I4057="","",I4057*H4057)</x:f>
        <x:v>3971357260.0000005</x:v>
      </x:c>
      <x:c r="K4057" t="str">
        <x:f>IF(G4057="","MISSING OEWS",IF(ISNUMBER(H4057),"MATCHED","MISSING WHARTON"))</x:f>
        <x:v>MATCHED</x:v>
      </x:c>
    </x:row>
    <x:row r="4058">
      <x:c r="A4058" t="str">
        <x:v>54</x:v>
      </x:c>
      <x:c r="B4058" t="str">
        <x:v>Professional, Scientific, and Technical Services</x:v>
      </x:c>
      <x:c r="C4058" t="str">
        <x:v>27-1025</x:v>
      </x:c>
      <x:c r="D4058" t="str">
        <x:v>Interior Designers</x:v>
      </x:c>
      <x:c r="E4058" s="22" t="n">
        <x:v>44310</x:v>
      </x:c>
      <x:c r="F4058" s="22" t="n">
        <x:v>78410</x:v>
      </x:c>
      <x:c r="G4058" s="22" t="n">
        <x:f>IF(OR(E4058="",F4058=""),"",E4058*F4058)</x:f>
        <x:v>3474347100</x:v>
      </x:c>
      <x:c r="H4058" s="36" t="n">
        <x:v>0.31329999999999997</x:v>
      </x:c>
      <x:c r="I4058" s="22" t="n">
        <x:f>IF(G4058="","",IF(ISNUMBER(H4058),G4058,""))</x:f>
        <x:v>3474347100</x:v>
      </x:c>
      <x:c r="J4058" s="22" t="n">
        <x:f>IF(I4058="","",I4058*H4058)</x:f>
        <x:v>1088512946.4299998</x:v>
      </x:c>
      <x:c r="K4058" t="str">
        <x:f>IF(G4058="","MISSING OEWS",IF(ISNUMBER(H4058),"MATCHED","MISSING WHARTON"))</x:f>
        <x:v>MATCHED</x:v>
      </x:c>
    </x:row>
    <x:row r="4059">
      <x:c r="A4059" t="str">
        <x:v>54</x:v>
      </x:c>
      <x:c r="B4059" t="str">
        <x:v>Professional, Scientific, and Technical Services</x:v>
      </x:c>
      <x:c r="C4059" t="str">
        <x:v>27-1026</x:v>
      </x:c>
      <x:c r="D4059" t="str">
        <x:v>Merchandise Displayers and Window Trimmers</x:v>
      </x:c>
      <x:c r="E4059" s="22" t="n">
        <x:v>21440</x:v>
      </x:c>
      <x:c r="F4059" s="22" t="n">
        <x:v>37830</x:v>
      </x:c>
      <x:c r="G4059" s="22" t="n">
        <x:f>IF(OR(E4059="",F4059=""),"",E4059*F4059)</x:f>
        <x:v>811075200</x:v>
      </x:c>
      <x:c r="H4059" s="36" t="n">
        <x:v>0.038</x:v>
      </x:c>
      <x:c r="I4059" s="22" t="n">
        <x:f>IF(G4059="","",IF(ISNUMBER(H4059),G4059,""))</x:f>
        <x:v>811075200</x:v>
      </x:c>
      <x:c r="J4059" s="22" t="n">
        <x:f>IF(I4059="","",I4059*H4059)</x:f>
        <x:v>30820857.599999998</x:v>
      </x:c>
      <x:c r="K4059" t="str">
        <x:f>IF(G4059="","MISSING OEWS",IF(ISNUMBER(H4059),"MATCHED","MISSING WHARTON"))</x:f>
        <x:v>MATCHED</x:v>
      </x:c>
    </x:row>
    <x:row r="4060">
      <x:c r="A4060" t="str">
        <x:v>54</x:v>
      </x:c>
      <x:c r="B4060" t="str">
        <x:v>Professional, Scientific, and Technical Services</x:v>
      </x:c>
      <x:c r="C4060" t="str">
        <x:v>27-1027</x:v>
      </x:c>
      <x:c r="D4060" t="str">
        <x:v>Set and Exhibit Designers</x:v>
      </x:c>
      <x:c r="E4060" s="22" t="n">
        <x:v>530</x:v>
      </x:c>
      <x:c r="F4060" s="22" t="n">
        <x:v>82000</x:v>
      </x:c>
      <x:c r="G4060" s="22" t="n">
        <x:f>IF(OR(E4060="",F4060=""),"",E4060*F4060)</x:f>
        <x:v>43460000</x:v>
      </x:c>
      <x:c r="H4060" s="36" t="n">
        <x:v>0.2167</x:v>
      </x:c>
      <x:c r="I4060" s="22" t="n">
        <x:f>IF(G4060="","",IF(ISNUMBER(H4060),G4060,""))</x:f>
        <x:v>43460000</x:v>
      </x:c>
      <x:c r="J4060" s="22" t="n">
        <x:f>IF(I4060="","",I4060*H4060)</x:f>
        <x:v>9417782</x:v>
      </x:c>
      <x:c r="K4060" t="str">
        <x:f>IF(G4060="","MISSING OEWS",IF(ISNUMBER(H4060),"MATCHED","MISSING WHARTON"))</x:f>
        <x:v>MATCHED</x:v>
      </x:c>
    </x:row>
    <x:row r="4061">
      <x:c r="A4061" t="str">
        <x:v>54</x:v>
      </x:c>
      <x:c r="B4061" t="str">
        <x:v>Professional, Scientific, and Technical Services</x:v>
      </x:c>
      <x:c r="C4061" t="str">
        <x:v>27-1029</x:v>
      </x:c>
      <x:c r="D4061" t="str">
        <x:v>Designers, All Other</x:v>
      </x:c>
      <x:c r="E4061" s="22" t="n">
        <x:v>2000</x:v>
      </x:c>
      <x:c r="F4061" s="22" t="n">
        <x:v>72570</x:v>
      </x:c>
      <x:c r="G4061" s="22" t="n">
        <x:f>IF(OR(E4061="",F4061=""),"",E4061*F4061)</x:f>
        <x:v>145140000</x:v>
      </x:c>
      <x:c r="H4061" s="36"/>
      <x:c r="I4061" s="22" t="str">
        <x:f>IF(G4061="","",IF(ISNUMBER(H4061),G4061,""))</x:f>
      </x:c>
      <x:c r="J4061" s="22" t="str">
        <x:f>IF(I4061="","",I4061*H4061)</x:f>
      </x:c>
      <x:c r="K4061" t="str">
        <x:f>IF(G4061="","MISSING OEWS",IF(ISNUMBER(H4061),"MATCHED","MISSING WHARTON"))</x:f>
        <x:v>MISSING WHARTON</x:v>
      </x:c>
    </x:row>
    <x:row r="4062">
      <x:c r="A4062" t="str">
        <x:v>54</x:v>
      </x:c>
      <x:c r="B4062" t="str">
        <x:v>Professional, Scientific, and Technical Services</x:v>
      </x:c>
      <x:c r="C4062" t="str">
        <x:v>27-2011</x:v>
      </x:c>
      <x:c r="D4062" t="str">
        <x:v>Actors</x:v>
      </x:c>
      <x:c r="E4062" s="22" t="n">
        <x:v>5530</x:v>
      </x:c>
      <x:c r="F4062" s="22"/>
      <x:c r="G4062" s="22" t="str">
        <x:f>IF(OR(E4062="",F4062=""),"",E4062*F4062)</x:f>
      </x:c>
      <x:c r="H4062" s="36" t="n">
        <x:v>0.1</x:v>
      </x:c>
      <x:c r="I4062" s="22" t="str">
        <x:f>IF(G4062="","",IF(ISNUMBER(H4062),G4062,""))</x:f>
      </x:c>
      <x:c r="J4062" s="22" t="str">
        <x:f>IF(I4062="","",I4062*H4062)</x:f>
      </x:c>
      <x:c r="K4062" t="str">
        <x:f>IF(G4062="","MISSING OEWS",IF(ISNUMBER(H4062),"MATCHED","MISSING WHARTON"))</x:f>
        <x:v>MISSING OEWS</x:v>
      </x:c>
    </x:row>
    <x:row r="4063">
      <x:c r="A4063" t="str">
        <x:v>54</x:v>
      </x:c>
      <x:c r="B4063" t="str">
        <x:v>Professional, Scientific, and Technical Services</x:v>
      </x:c>
      <x:c r="C4063" t="str">
        <x:v>27-2012</x:v>
      </x:c>
      <x:c r="D4063" t="str">
        <x:v>Producers and Directors</x:v>
      </x:c>
      <x:c r="E4063" s="22" t="n">
        <x:v>17990</x:v>
      </x:c>
      <x:c r="F4063" s="22" t="n">
        <x:v>120860</x:v>
      </x:c>
      <x:c r="G4063" s="22" t="n">
        <x:f>IF(OR(E4063="",F4063=""),"",E4063*F4063)</x:f>
        <x:v>2174271400</x:v>
      </x:c>
      <x:c r="H4063" s="36" t="n">
        <x:v>0.34630000000000005</x:v>
      </x:c>
      <x:c r="I4063" s="22" t="n">
        <x:f>IF(G4063="","",IF(ISNUMBER(H4063),G4063,""))</x:f>
        <x:v>2174271400</x:v>
      </x:c>
      <x:c r="J4063" s="22" t="n">
        <x:f>IF(I4063="","",I4063*H4063)</x:f>
        <x:v>752950185.8200002</x:v>
      </x:c>
      <x:c r="K4063" t="str">
        <x:f>IF(G4063="","MISSING OEWS",IF(ISNUMBER(H4063),"MATCHED","MISSING WHARTON"))</x:f>
        <x:v>MATCHED</x:v>
      </x:c>
    </x:row>
    <x:row r="4064">
      <x:c r="A4064" t="str">
        <x:v>54</x:v>
      </x:c>
      <x:c r="B4064" t="str">
        <x:v>Professional, Scientific, and Technical Services</x:v>
      </x:c>
      <x:c r="C4064" t="str">
        <x:v>27-2041</x:v>
      </x:c>
      <x:c r="D4064" t="str">
        <x:v>Music Directors and Composers</x:v>
      </x:c>
      <x:c r="E4064" s="22"/>
      <x:c r="F4064" s="22" t="n">
        <x:v>104180</x:v>
      </x:c>
      <x:c r="G4064" s="22" t="str">
        <x:f>IF(OR(E4064="",F4064=""),"",E4064*F4064)</x:f>
      </x:c>
      <x:c r="H4064" s="36" t="n">
        <x:v>0.5433</x:v>
      </x:c>
      <x:c r="I4064" s="22" t="str">
        <x:f>IF(G4064="","",IF(ISNUMBER(H4064),G4064,""))</x:f>
      </x:c>
      <x:c r="J4064" s="22" t="str">
        <x:f>IF(I4064="","",I4064*H4064)</x:f>
      </x:c>
      <x:c r="K4064" t="str">
        <x:f>IF(G4064="","MISSING OEWS",IF(ISNUMBER(H4064),"MATCHED","MISSING WHARTON"))</x:f>
        <x:v>MISSING OEWS</x:v>
      </x:c>
    </x:row>
    <x:row r="4065">
      <x:c r="A4065" t="str">
        <x:v>54</x:v>
      </x:c>
      <x:c r="B4065" t="str">
        <x:v>Professional, Scientific, and Technical Services</x:v>
      </x:c>
      <x:c r="C4065" t="str">
        <x:v>27-2042</x:v>
      </x:c>
      <x:c r="D4065" t="str">
        <x:v>Musicians and Singers</x:v>
      </x:c>
      <x:c r="E4065" s="22" t="n">
        <x:v>50</x:v>
      </x:c>
      <x:c r="F4065" s="22"/>
      <x:c r="G4065" s="22" t="str">
        <x:f>IF(OR(E4065="",F4065=""),"",E4065*F4065)</x:f>
      </x:c>
      <x:c r="H4065" s="36" t="n">
        <x:v>0.17329999999999998</x:v>
      </x:c>
      <x:c r="I4065" s="22" t="str">
        <x:f>IF(G4065="","",IF(ISNUMBER(H4065),G4065,""))</x:f>
      </x:c>
      <x:c r="J4065" s="22" t="str">
        <x:f>IF(I4065="","",I4065*H4065)</x:f>
      </x:c>
      <x:c r="K4065" t="str">
        <x:f>IF(G4065="","MISSING OEWS",IF(ISNUMBER(H4065),"MATCHED","MISSING WHARTON"))</x:f>
        <x:v>MISSING OEWS</x:v>
      </x:c>
    </x:row>
    <x:row r="4066">
      <x:c r="A4066" t="str">
        <x:v>54</x:v>
      </x:c>
      <x:c r="B4066" t="str">
        <x:v>Professional, Scientific, and Technical Services</x:v>
      </x:c>
      <x:c r="C4066" t="str">
        <x:v>27-2099</x:v>
      </x:c>
      <x:c r="D4066" t="str">
        <x:v>Entertainers and Performers, Sports and Related Workers, All Other</x:v>
      </x:c>
      <x:c r="E4066" s="22"/>
      <x:c r="F4066" s="22"/>
      <x:c r="G4066" s="22" t="str">
        <x:f>IF(OR(E4066="",F4066=""),"",E4066*F4066)</x:f>
      </x:c>
      <x:c r="H4066" s="36"/>
      <x:c r="I4066" s="22" t="str">
        <x:f>IF(G4066="","",IF(ISNUMBER(H4066),G4066,""))</x:f>
      </x:c>
      <x:c r="J4066" s="22" t="str">
        <x:f>IF(I4066="","",I4066*H4066)</x:f>
      </x:c>
      <x:c r="K4066" t="str">
        <x:f>IF(G4066="","MISSING OEWS",IF(ISNUMBER(H4066),"MATCHED","MISSING WHARTON"))</x:f>
        <x:v>MISSING OEWS</x:v>
      </x:c>
    </x:row>
    <x:row r="4067">
      <x:c r="A4067" t="str">
        <x:v>54</x:v>
      </x:c>
      <x:c r="B4067" t="str">
        <x:v>Professional, Scientific, and Technical Services</x:v>
      </x:c>
      <x:c r="C4067" t="str">
        <x:v>27-3011</x:v>
      </x:c>
      <x:c r="D4067" t="str">
        <x:v>Broadcast Announcers and Radio Disc Jockeys</x:v>
      </x:c>
      <x:c r="E4067" s="22" t="n">
        <x:v>210</x:v>
      </x:c>
      <x:c r="F4067" s="22" t="n">
        <x:v>65070</x:v>
      </x:c>
      <x:c r="G4067" s="22" t="n">
        <x:f>IF(OR(E4067="",F4067=""),"",E4067*F4067)</x:f>
        <x:v>13664700</x:v>
      </x:c>
      <x:c r="H4067" s="36" t="n">
        <x:v>0.7021</x:v>
      </x:c>
      <x:c r="I4067" s="22" t="n">
        <x:f>IF(G4067="","",IF(ISNUMBER(H4067),G4067,""))</x:f>
        <x:v>13664700</x:v>
      </x:c>
      <x:c r="J4067" s="22" t="n">
        <x:f>IF(I4067="","",I4067*H4067)</x:f>
        <x:v>9593985.87</x:v>
      </x:c>
      <x:c r="K4067" t="str">
        <x:f>IF(G4067="","MISSING OEWS",IF(ISNUMBER(H4067),"MATCHED","MISSING WHARTON"))</x:f>
        <x:v>MATCHED</x:v>
      </x:c>
    </x:row>
    <x:row r="4068">
      <x:c r="A4068" t="str">
        <x:v>54</x:v>
      </x:c>
      <x:c r="B4068" t="str">
        <x:v>Professional, Scientific, and Technical Services</x:v>
      </x:c>
      <x:c r="C4068" t="str">
        <x:v>27-3023</x:v>
      </x:c>
      <x:c r="D4068" t="str">
        <x:v>News Analysts, Reporters, and Journalists</x:v>
      </x:c>
      <x:c r="E4068" s="22" t="n">
        <x:v>730</x:v>
      </x:c>
      <x:c r="F4068" s="22" t="n">
        <x:v>104030</x:v>
      </x:c>
      <x:c r="G4068" s="22" t="n">
        <x:f>IF(OR(E4068="",F4068=""),"",E4068*F4068)</x:f>
        <x:v>75941900</x:v>
      </x:c>
      <x:c r="H4068" s="36" t="n">
        <x:v>0.71</x:v>
      </x:c>
      <x:c r="I4068" s="22" t="n">
        <x:f>IF(G4068="","",IF(ISNUMBER(H4068),G4068,""))</x:f>
        <x:v>75941900</x:v>
      </x:c>
      <x:c r="J4068" s="22" t="n">
        <x:f>IF(I4068="","",I4068*H4068)</x:f>
        <x:v>53918749</x:v>
      </x:c>
      <x:c r="K4068" t="str">
        <x:f>IF(G4068="","MISSING OEWS",IF(ISNUMBER(H4068),"MATCHED","MISSING WHARTON"))</x:f>
        <x:v>MATCHED</x:v>
      </x:c>
    </x:row>
    <x:row r="4069">
      <x:c r="A4069" t="str">
        <x:v>54</x:v>
      </x:c>
      <x:c r="B4069" t="str">
        <x:v>Professional, Scientific, and Technical Services</x:v>
      </x:c>
      <x:c r="C4069" t="str">
        <x:v>27-3031</x:v>
      </x:c>
      <x:c r="D4069" t="str">
        <x:v>Public Relations Specialists</x:v>
      </x:c>
      <x:c r="E4069" s="22" t="n">
        <x:v>62010</x:v>
      </x:c>
      <x:c r="F4069" s="22" t="n">
        <x:v>95830</x:v>
      </x:c>
      <x:c r="G4069" s="22" t="n">
        <x:f>IF(OR(E4069="",F4069=""),"",E4069*F4069)</x:f>
        <x:v>5942418300</x:v>
      </x:c>
      <x:c r="H4069" s="36" t="n">
        <x:v>0.575</x:v>
      </x:c>
      <x:c r="I4069" s="22" t="n">
        <x:f>IF(G4069="","",IF(ISNUMBER(H4069),G4069,""))</x:f>
        <x:v>5942418300</x:v>
      </x:c>
      <x:c r="J4069" s="22" t="n">
        <x:f>IF(I4069="","",I4069*H4069)</x:f>
        <x:v>3416890522.4999995</x:v>
      </x:c>
      <x:c r="K4069" t="str">
        <x:f>IF(G4069="","MISSING OEWS",IF(ISNUMBER(H4069),"MATCHED","MISSING WHARTON"))</x:f>
        <x:v>MATCHED</x:v>
      </x:c>
    </x:row>
    <x:row r="4070">
      <x:c r="A4070" t="str">
        <x:v>54</x:v>
      </x:c>
      <x:c r="B4070" t="str">
        <x:v>Professional, Scientific, and Technical Services</x:v>
      </x:c>
      <x:c r="C4070" t="str">
        <x:v>27-3041</x:v>
      </x:c>
      <x:c r="D4070" t="str">
        <x:v>Editors</x:v>
      </x:c>
      <x:c r="E4070" s="22" t="n">
        <x:v>18260</x:v>
      </x:c>
      <x:c r="F4070" s="22" t="n">
        <x:v>87290</x:v>
      </x:c>
      <x:c r="G4070" s="22" t="n">
        <x:f>IF(OR(E4070="",F4070=""),"",E4070*F4070)</x:f>
        <x:v>1593915400</x:v>
      </x:c>
      <x:c r="H4070" s="36" t="n">
        <x:v>0.6643000000000001</x:v>
      </x:c>
      <x:c r="I4070" s="22" t="n">
        <x:f>IF(G4070="","",IF(ISNUMBER(H4070),G4070,""))</x:f>
        <x:v>1593915400</x:v>
      </x:c>
      <x:c r="J4070" s="22" t="n">
        <x:f>IF(I4070="","",I4070*H4070)</x:f>
        <x:v>1058838000.2200001</x:v>
      </x:c>
      <x:c r="K4070" t="str">
        <x:f>IF(G4070="","MISSING OEWS",IF(ISNUMBER(H4070),"MATCHED","MISSING WHARTON"))</x:f>
        <x:v>MATCHED</x:v>
      </x:c>
    </x:row>
    <x:row r="4071">
      <x:c r="A4071" t="str">
        <x:v>54</x:v>
      </x:c>
      <x:c r="B4071" t="str">
        <x:v>Professional, Scientific, and Technical Services</x:v>
      </x:c>
      <x:c r="C4071" t="str">
        <x:v>27-3042</x:v>
      </x:c>
      <x:c r="D4071" t="str">
        <x:v>Technical Writers</x:v>
      </x:c>
      <x:c r="E4071" s="22" t="n">
        <x:v>18320</x:v>
      </x:c>
      <x:c r="F4071" s="22" t="n">
        <x:v>100510</x:v>
      </x:c>
      <x:c r="G4071" s="22" t="n">
        <x:f>IF(OR(E4071="",F4071=""),"",E4071*F4071)</x:f>
        <x:v>1841343200</x:v>
      </x:c>
      <x:c r="H4071" s="36" t="n">
        <x:v>0.71</x:v>
      </x:c>
      <x:c r="I4071" s="22" t="n">
        <x:f>IF(G4071="","",IF(ISNUMBER(H4071),G4071,""))</x:f>
        <x:v>1841343200</x:v>
      </x:c>
      <x:c r="J4071" s="22" t="n">
        <x:f>IF(I4071="","",I4071*H4071)</x:f>
        <x:v>1307353672</x:v>
      </x:c>
      <x:c r="K4071" t="str">
        <x:f>IF(G4071="","MISSING OEWS",IF(ISNUMBER(H4071),"MATCHED","MISSING WHARTON"))</x:f>
        <x:v>MATCHED</x:v>
      </x:c>
    </x:row>
    <x:row r="4072">
      <x:c r="A4072" t="str">
        <x:v>54</x:v>
      </x:c>
      <x:c r="B4072" t="str">
        <x:v>Professional, Scientific, and Technical Services</x:v>
      </x:c>
      <x:c r="C4072" t="str">
        <x:v>27-3043</x:v>
      </x:c>
      <x:c r="D4072" t="str">
        <x:v>Writers and Authors</x:v>
      </x:c>
      <x:c r="E4072" s="22" t="n">
        <x:v>13230</x:v>
      </x:c>
      <x:c r="F4072" s="22" t="n">
        <x:v>87330</x:v>
      </x:c>
      <x:c r="G4072" s="22" t="n">
        <x:f>IF(OR(E4072="",F4072=""),"",E4072*F4072)</x:f>
        <x:v>1155375900</x:v>
      </x:c>
      <x:c r="H4072" s="36" t="n">
        <x:v>0.7744</x:v>
      </x:c>
      <x:c r="I4072" s="22" t="n">
        <x:f>IF(G4072="","",IF(ISNUMBER(H4072),G4072,""))</x:f>
        <x:v>1155375900</x:v>
      </x:c>
      <x:c r="J4072" s="22" t="n">
        <x:f>IF(I4072="","",I4072*H4072)</x:f>
        <x:v>894723096.9599999</x:v>
      </x:c>
      <x:c r="K4072" t="str">
        <x:f>IF(G4072="","MISSING OEWS",IF(ISNUMBER(H4072),"MATCHED","MISSING WHARTON"))</x:f>
        <x:v>MATCHED</x:v>
      </x:c>
    </x:row>
    <x:row r="4073">
      <x:c r="A4073" t="str">
        <x:v>54</x:v>
      </x:c>
      <x:c r="B4073" t="str">
        <x:v>Professional, Scientific, and Technical Services</x:v>
      </x:c>
      <x:c r="C4073" t="str">
        <x:v>27-3091</x:v>
      </x:c>
      <x:c r="D4073" t="str">
        <x:v>Interpreters and Translators</x:v>
      </x:c>
      <x:c r="E4073" s="22" t="n">
        <x:v>21620</x:v>
      </x:c>
      <x:c r="F4073" s="22" t="n">
        <x:v>68560</x:v>
      </x:c>
      <x:c r="G4073" s="22" t="n">
        <x:f>IF(OR(E4073="",F4073=""),"",E4073*F4073)</x:f>
        <x:v>1482267200</x:v>
      </x:c>
      <x:c r="H4073" s="36" t="n">
        <x:v>0.6294</x:v>
      </x:c>
      <x:c r="I4073" s="22" t="n">
        <x:f>IF(G4073="","",IF(ISNUMBER(H4073),G4073,""))</x:f>
        <x:v>1482267200</x:v>
      </x:c>
      <x:c r="J4073" s="22" t="n">
        <x:f>IF(I4073="","",I4073*H4073)</x:f>
        <x:v>932938975.68</x:v>
      </x:c>
      <x:c r="K4073" t="str">
        <x:f>IF(G4073="","MISSING OEWS",IF(ISNUMBER(H4073),"MATCHED","MISSING WHARTON"))</x:f>
        <x:v>MATCHED</x:v>
      </x:c>
    </x:row>
    <x:row r="4074">
      <x:c r="A4074" t="str">
        <x:v>54</x:v>
      </x:c>
      <x:c r="B4074" t="str">
        <x:v>Professional, Scientific, and Technical Services</x:v>
      </x:c>
      <x:c r="C4074" t="str">
        <x:v>27-3092</x:v>
      </x:c>
      <x:c r="D4074" t="str">
        <x:v>Court Reporters and Simultaneous Captioners</x:v>
      </x:c>
      <x:c r="E4074" s="22" t="n">
        <x:v>80</x:v>
      </x:c>
      <x:c r="F4074" s="22" t="n">
        <x:v>89450</x:v>
      </x:c>
      <x:c r="G4074" s="22" t="n">
        <x:f>IF(OR(E4074="",F4074=""),"",E4074*F4074)</x:f>
        <x:v>7156000</x:v>
      </x:c>
      <x:c r="H4074" s="36" t="n">
        <x:v>0.8143</x:v>
      </x:c>
      <x:c r="I4074" s="22" t="n">
        <x:f>IF(G4074="","",IF(ISNUMBER(H4074),G4074,""))</x:f>
        <x:v>7156000</x:v>
      </x:c>
      <x:c r="J4074" s="22" t="n">
        <x:f>IF(I4074="","",I4074*H4074)</x:f>
        <x:v>5827130.8</x:v>
      </x:c>
      <x:c r="K4074" t="str">
        <x:f>IF(G4074="","MISSING OEWS",IF(ISNUMBER(H4074),"MATCHED","MISSING WHARTON"))</x:f>
        <x:v>MATCHED</x:v>
      </x:c>
    </x:row>
    <x:row r="4075">
      <x:c r="A4075" t="str">
        <x:v>54</x:v>
      </x:c>
      <x:c r="B4075" t="str">
        <x:v>Professional, Scientific, and Technical Services</x:v>
      </x:c>
      <x:c r="C4075" t="str">
        <x:v>27-3099</x:v>
      </x:c>
      <x:c r="D4075" t="str">
        <x:v>Media and Communication Workers, All Other</x:v>
      </x:c>
      <x:c r="E4075" s="22" t="n">
        <x:v>1180</x:v>
      </x:c>
      <x:c r="F4075" s="22" t="n">
        <x:v>76930</x:v>
      </x:c>
      <x:c r="G4075" s="22" t="n">
        <x:f>IF(OR(E4075="",F4075=""),"",E4075*F4075)</x:f>
        <x:v>90777400</x:v>
      </x:c>
      <x:c r="H4075" s="36"/>
      <x:c r="I4075" s="22" t="str">
        <x:f>IF(G4075="","",IF(ISNUMBER(H4075),G4075,""))</x:f>
      </x:c>
      <x:c r="J4075" s="22" t="str">
        <x:f>IF(I4075="","",I4075*H4075)</x:f>
      </x:c>
      <x:c r="K4075" t="str">
        <x:f>IF(G4075="","MISSING OEWS",IF(ISNUMBER(H4075),"MATCHED","MISSING WHARTON"))</x:f>
        <x:v>MISSING WHARTON</x:v>
      </x:c>
    </x:row>
    <x:row r="4076">
      <x:c r="A4076" t="str">
        <x:v>54</x:v>
      </x:c>
      <x:c r="B4076" t="str">
        <x:v>Professional, Scientific, and Technical Services</x:v>
      </x:c>
      <x:c r="C4076" t="str">
        <x:v>27-4011</x:v>
      </x:c>
      <x:c r="D4076" t="str">
        <x:v>Audio and Video Technicians</x:v>
      </x:c>
      <x:c r="E4076" s="22" t="n">
        <x:v>5380</x:v>
      </x:c>
      <x:c r="F4076" s="22" t="n">
        <x:v>74540</x:v>
      </x:c>
      <x:c r="G4076" s="22" t="n">
        <x:f>IF(OR(E4076="",F4076=""),"",E4076*F4076)</x:f>
        <x:v>401025200</x:v>
      </x:c>
      <x:c r="H4076" s="36" t="n">
        <x:v>0.5483</x:v>
      </x:c>
      <x:c r="I4076" s="22" t="n">
        <x:f>IF(G4076="","",IF(ISNUMBER(H4076),G4076,""))</x:f>
        <x:v>401025200</x:v>
      </x:c>
      <x:c r="J4076" s="22" t="n">
        <x:f>IF(I4076="","",I4076*H4076)</x:f>
        <x:v>219882117.16</x:v>
      </x:c>
      <x:c r="K4076" t="str">
        <x:f>IF(G4076="","MISSING OEWS",IF(ISNUMBER(H4076),"MATCHED","MISSING WHARTON"))</x:f>
        <x:v>MATCHED</x:v>
      </x:c>
    </x:row>
    <x:row r="4077">
      <x:c r="A4077" t="str">
        <x:v>54</x:v>
      </x:c>
      <x:c r="B4077" t="str">
        <x:v>Professional, Scientific, and Technical Services</x:v>
      </x:c>
      <x:c r="C4077" t="str">
        <x:v>27-4012</x:v>
      </x:c>
      <x:c r="D4077" t="str">
        <x:v>Broadcast Technicians</x:v>
      </x:c>
      <x:c r="E4077" s="22" t="n">
        <x:v>410</x:v>
      </x:c>
      <x:c r="F4077" s="22" t="n">
        <x:v>71930</x:v>
      </x:c>
      <x:c r="G4077" s="22" t="n">
        <x:f>IF(OR(E4077="",F4077=""),"",E4077*F4077)</x:f>
        <x:v>29491300</x:v>
      </x:c>
      <x:c r="H4077" s="36" t="n">
        <x:v>0.6138</x:v>
      </x:c>
      <x:c r="I4077" s="22" t="n">
        <x:f>IF(G4077="","",IF(ISNUMBER(H4077),G4077,""))</x:f>
        <x:v>29491300</x:v>
      </x:c>
      <x:c r="J4077" s="22" t="n">
        <x:f>IF(I4077="","",I4077*H4077)</x:f>
        <x:v>18101759.94</x:v>
      </x:c>
      <x:c r="K4077" t="str">
        <x:f>IF(G4077="","MISSING OEWS",IF(ISNUMBER(H4077),"MATCHED","MISSING WHARTON"))</x:f>
        <x:v>MATCHED</x:v>
      </x:c>
    </x:row>
    <x:row r="4078">
      <x:c r="A4078" t="str">
        <x:v>54</x:v>
      </x:c>
      <x:c r="B4078" t="str">
        <x:v>Professional, Scientific, and Technical Services</x:v>
      </x:c>
      <x:c r="C4078" t="str">
        <x:v>27-4014</x:v>
      </x:c>
      <x:c r="D4078" t="str">
        <x:v>Sound Engineering Technicians</x:v>
      </x:c>
      <x:c r="E4078" s="22" t="n">
        <x:v>1020</x:v>
      </x:c>
      <x:c r="F4078" s="22" t="n">
        <x:v>96330</x:v>
      </x:c>
      <x:c r="G4078" s="22" t="n">
        <x:f>IF(OR(E4078="",F4078=""),"",E4078*F4078)</x:f>
        <x:v>98256600</x:v>
      </x:c>
      <x:c r="H4078" s="36" t="n">
        <x:v>0.5607</x:v>
      </x:c>
      <x:c r="I4078" s="22" t="n">
        <x:f>IF(G4078="","",IF(ISNUMBER(H4078),G4078,""))</x:f>
        <x:v>98256600</x:v>
      </x:c>
      <x:c r="J4078" s="22" t="n">
        <x:f>IF(I4078="","",I4078*H4078)</x:f>
        <x:v>55092475.62</x:v>
      </x:c>
      <x:c r="K4078" t="str">
        <x:f>IF(G4078="","MISSING OEWS",IF(ISNUMBER(H4078),"MATCHED","MISSING WHARTON"))</x:f>
        <x:v>MATCHED</x:v>
      </x:c>
    </x:row>
    <x:row r="4079">
      <x:c r="A4079" t="str">
        <x:v>54</x:v>
      </x:c>
      <x:c r="B4079" t="str">
        <x:v>Professional, Scientific, and Technical Services</x:v>
      </x:c>
      <x:c r="C4079" t="str">
        <x:v>27-4015</x:v>
      </x:c>
      <x:c r="D4079" t="str">
        <x:v>Lighting Technicians</x:v>
      </x:c>
      <x:c r="E4079" s="22" t="n">
        <x:v>980</x:v>
      </x:c>
      <x:c r="F4079" s="22" t="n">
        <x:v>79650</x:v>
      </x:c>
      <x:c r="G4079" s="22" t="n">
        <x:f>IF(OR(E4079="",F4079=""),"",E4079*F4079)</x:f>
        <x:v>78057000</x:v>
      </x:c>
      <x:c r="H4079" s="36" t="n">
        <x:v>0.0594</x:v>
      </x:c>
      <x:c r="I4079" s="22" t="n">
        <x:f>IF(G4079="","",IF(ISNUMBER(H4079),G4079,""))</x:f>
        <x:v>78057000</x:v>
      </x:c>
      <x:c r="J4079" s="22" t="n">
        <x:f>IF(I4079="","",I4079*H4079)</x:f>
        <x:v>4636585.8</x:v>
      </x:c>
      <x:c r="K4079" t="str">
        <x:f>IF(G4079="","MISSING OEWS",IF(ISNUMBER(H4079),"MATCHED","MISSING WHARTON"))</x:f>
        <x:v>MATCHED</x:v>
      </x:c>
    </x:row>
    <x:row r="4080">
      <x:c r="A4080" t="str">
        <x:v>54</x:v>
      </x:c>
      <x:c r="B4080" t="str">
        <x:v>Professional, Scientific, and Technical Services</x:v>
      </x:c>
      <x:c r="C4080" t="str">
        <x:v>27-4021</x:v>
      </x:c>
      <x:c r="D4080" t="str">
        <x:v>Photographers</x:v>
      </x:c>
      <x:c r="E4080" s="22" t="n">
        <x:v>30850</x:v>
      </x:c>
      <x:c r="F4080" s="22" t="n">
        <x:v>51720</x:v>
      </x:c>
      <x:c r="G4080" s="22" t="n">
        <x:f>IF(OR(E4080="",F4080=""),"",E4080*F4080)</x:f>
        <x:v>1595562000</x:v>
      </x:c>
      <x:c r="H4080" s="36" t="n">
        <x:v>0.3207</x:v>
      </x:c>
      <x:c r="I4080" s="22" t="n">
        <x:f>IF(G4080="","",IF(ISNUMBER(H4080),G4080,""))</x:f>
        <x:v>1595562000</x:v>
      </x:c>
      <x:c r="J4080" s="22" t="n">
        <x:f>IF(I4080="","",I4080*H4080)</x:f>
        <x:v>511696733.4</x:v>
      </x:c>
      <x:c r="K4080" t="str">
        <x:f>IF(G4080="","MISSING OEWS",IF(ISNUMBER(H4080),"MATCHED","MISSING WHARTON"))</x:f>
        <x:v>MATCHED</x:v>
      </x:c>
    </x:row>
    <x:row r="4081">
      <x:c r="A4081" t="str">
        <x:v>54</x:v>
      </x:c>
      <x:c r="B4081" t="str">
        <x:v>Professional, Scientific, and Technical Services</x:v>
      </x:c>
      <x:c r="C4081" t="str">
        <x:v>27-4031</x:v>
      </x:c>
      <x:c r="D4081" t="str">
        <x:v>Camera Operators, Television, Video, and Film</x:v>
      </x:c>
      <x:c r="E4081" s="22" t="n">
        <x:v>2770</x:v>
      </x:c>
      <x:c r="F4081" s="22" t="n">
        <x:v>80440</x:v>
      </x:c>
      <x:c r="G4081" s="22" t="n">
        <x:f>IF(OR(E4081="",F4081=""),"",E4081*F4081)</x:f>
        <x:v>222818800</x:v>
      </x:c>
      <x:c r="H4081" s="36" t="n">
        <x:v>0.3458</x:v>
      </x:c>
      <x:c r="I4081" s="22" t="n">
        <x:f>IF(G4081="","",IF(ISNUMBER(H4081),G4081,""))</x:f>
        <x:v>222818800</x:v>
      </x:c>
      <x:c r="J4081" s="22" t="n">
        <x:f>IF(I4081="","",I4081*H4081)</x:f>
        <x:v>77050741.04</x:v>
      </x:c>
      <x:c r="K4081" t="str">
        <x:f>IF(G4081="","MISSING OEWS",IF(ISNUMBER(H4081),"MATCHED","MISSING WHARTON"))</x:f>
        <x:v>MATCHED</x:v>
      </x:c>
    </x:row>
    <x:row r="4082">
      <x:c r="A4082" t="str">
        <x:v>54</x:v>
      </x:c>
      <x:c r="B4082" t="str">
        <x:v>Professional, Scientific, and Technical Services</x:v>
      </x:c>
      <x:c r="C4082" t="str">
        <x:v>27-4032</x:v>
      </x:c>
      <x:c r="D4082" t="str">
        <x:v>Film and Video Editors</x:v>
      </x:c>
      <x:c r="E4082" s="22" t="n">
        <x:v>3220</x:v>
      </x:c>
      <x:c r="F4082" s="22" t="n">
        <x:v>70980</x:v>
      </x:c>
      <x:c r="G4082" s="22" t="n">
        <x:f>IF(OR(E4082="",F4082=""),"",E4082*F4082)</x:f>
        <x:v>228555600</x:v>
      </x:c>
      <x:c r="H4082" s="36" t="n">
        <x:v>0.6065</x:v>
      </x:c>
      <x:c r="I4082" s="22" t="n">
        <x:f>IF(G4082="","",IF(ISNUMBER(H4082),G4082,""))</x:f>
        <x:v>228555600</x:v>
      </x:c>
      <x:c r="J4082" s="22" t="n">
        <x:f>IF(I4082="","",I4082*H4082)</x:f>
        <x:v>138618971.4</x:v>
      </x:c>
      <x:c r="K4082" t="str">
        <x:f>IF(G4082="","MISSING OEWS",IF(ISNUMBER(H4082),"MATCHED","MISSING WHARTON"))</x:f>
        <x:v>MATCHED</x:v>
      </x:c>
    </x:row>
    <x:row r="4083">
      <x:c r="A4083" t="str">
        <x:v>54</x:v>
      </x:c>
      <x:c r="B4083" t="str">
        <x:v>Professional, Scientific, and Technical Services</x:v>
      </x:c>
      <x:c r="C4083" t="str">
        <x:v>27-4099</x:v>
      </x:c>
      <x:c r="D4083" t="str">
        <x:v>Media and Communication Equipment Workers, All Other</x:v>
      </x:c>
      <x:c r="E4083" s="22" t="n">
        <x:v>640</x:v>
      </x:c>
      <x:c r="F4083" s="22" t="n">
        <x:v>65780</x:v>
      </x:c>
      <x:c r="G4083" s="22" t="n">
        <x:f>IF(OR(E4083="",F4083=""),"",E4083*F4083)</x:f>
        <x:v>42099200</x:v>
      </x:c>
      <x:c r="H4083" s="36"/>
      <x:c r="I4083" s="22" t="str">
        <x:f>IF(G4083="","",IF(ISNUMBER(H4083),G4083,""))</x:f>
      </x:c>
      <x:c r="J4083" s="22" t="str">
        <x:f>IF(I4083="","",I4083*H4083)</x:f>
      </x:c>
      <x:c r="K4083" t="str">
        <x:f>IF(G4083="","MISSING OEWS",IF(ISNUMBER(H4083),"MATCHED","MISSING WHARTON"))</x:f>
        <x:v>MISSING WHARTON</x:v>
      </x:c>
    </x:row>
    <x:row r="4084">
      <x:c r="A4084" t="str">
        <x:v>54</x:v>
      </x:c>
      <x:c r="B4084" t="str">
        <x:v>Professional, Scientific, and Technical Services</x:v>
      </x:c>
      <x:c r="C4084" t="str">
        <x:v>29-1011</x:v>
      </x:c>
      <x:c r="D4084" t="str">
        <x:v>Chiropractors</x:v>
      </x:c>
      <x:c r="E4084" s="22"/>
      <x:c r="F4084" s="22" t="n">
        <x:v>79680</x:v>
      </x:c>
      <x:c r="G4084" s="22" t="str">
        <x:f>IF(OR(E4084="",F4084=""),"",E4084*F4084)</x:f>
      </x:c>
      <x:c r="H4084" s="36" t="n">
        <x:v>0.42729999999999996</x:v>
      </x:c>
      <x:c r="I4084" s="22" t="str">
        <x:f>IF(G4084="","",IF(ISNUMBER(H4084),G4084,""))</x:f>
      </x:c>
      <x:c r="J4084" s="22" t="str">
        <x:f>IF(I4084="","",I4084*H4084)</x:f>
      </x:c>
      <x:c r="K4084" t="str">
        <x:f>IF(G4084="","MISSING OEWS",IF(ISNUMBER(H4084),"MATCHED","MISSING WHARTON"))</x:f>
        <x:v>MISSING OEWS</x:v>
      </x:c>
    </x:row>
    <x:row r="4085">
      <x:c r="A4085" t="str">
        <x:v>54</x:v>
      </x:c>
      <x:c r="B4085" t="str">
        <x:v>Professional, Scientific, and Technical Services</x:v>
      </x:c>
      <x:c r="C4085" t="str">
        <x:v>29-1031</x:v>
      </x:c>
      <x:c r="D4085" t="str">
        <x:v>Dietitians and Nutritionists</x:v>
      </x:c>
      <x:c r="E4085" s="22" t="n">
        <x:v>990</x:v>
      </x:c>
      <x:c r="F4085" s="22" t="n">
        <x:v>76880</x:v>
      </x:c>
      <x:c r="G4085" s="22" t="n">
        <x:f>IF(OR(E4085="",F4085=""),"",E4085*F4085)</x:f>
        <x:v>76111200</x:v>
      </x:c>
      <x:c r="H4085" s="36" t="n">
        <x:v>0.4679</x:v>
      </x:c>
      <x:c r="I4085" s="22" t="n">
        <x:f>IF(G4085="","",IF(ISNUMBER(H4085),G4085,""))</x:f>
        <x:v>76111200</x:v>
      </x:c>
      <x:c r="J4085" s="22" t="n">
        <x:f>IF(I4085="","",I4085*H4085)</x:f>
        <x:v>35612430.48</x:v>
      </x:c>
      <x:c r="K4085" t="str">
        <x:f>IF(G4085="","MISSING OEWS",IF(ISNUMBER(H4085),"MATCHED","MISSING WHARTON"))</x:f>
        <x:v>MATCHED</x:v>
      </x:c>
    </x:row>
    <x:row r="4086">
      <x:c r="A4086" t="str">
        <x:v>54</x:v>
      </x:c>
      <x:c r="B4086" t="str">
        <x:v>Professional, Scientific, and Technical Services</x:v>
      </x:c>
      <x:c r="C4086" t="str">
        <x:v>29-1051</x:v>
      </x:c>
      <x:c r="D4086" t="str">
        <x:v>Pharmacists</x:v>
      </x:c>
      <x:c r="E4086" s="22" t="n">
        <x:v>1890</x:v>
      </x:c>
      <x:c r="F4086" s="22" t="n">
        <x:v>130330</x:v>
      </x:c>
      <x:c r="G4086" s="22" t="n">
        <x:f>IF(OR(E4086="",F4086=""),"",E4086*F4086)</x:f>
        <x:v>246323700</x:v>
      </x:c>
      <x:c r="H4086" s="36" t="n">
        <x:v>0.43810000000000004</x:v>
      </x:c>
      <x:c r="I4086" s="22" t="n">
        <x:f>IF(G4086="","",IF(ISNUMBER(H4086),G4086,""))</x:f>
        <x:v>246323700</x:v>
      </x:c>
      <x:c r="J4086" s="22" t="n">
        <x:f>IF(I4086="","",I4086*H4086)</x:f>
        <x:v>107914412.97000001</x:v>
      </x:c>
      <x:c r="K4086" t="str">
        <x:f>IF(G4086="","MISSING OEWS",IF(ISNUMBER(H4086),"MATCHED","MISSING WHARTON"))</x:f>
        <x:v>MATCHED</x:v>
      </x:c>
    </x:row>
    <x:row r="4087">
      <x:c r="A4087" t="str">
        <x:v>54</x:v>
      </x:c>
      <x:c r="B4087" t="str">
        <x:v>Professional, Scientific, and Technical Services</x:v>
      </x:c>
      <x:c r="C4087" t="str">
        <x:v>29-1071</x:v>
      </x:c>
      <x:c r="D4087" t="str">
        <x:v>Physician Assistants</x:v>
      </x:c>
      <x:c r="E4087" s="22" t="n">
        <x:v>510</x:v>
      </x:c>
      <x:c r="F4087" s="22" t="n">
        <x:v>143130</x:v>
      </x:c>
      <x:c r="G4087" s="22" t="n">
        <x:f>IF(OR(E4087="",F4087=""),"",E4087*F4087)</x:f>
        <x:v>72996300</x:v>
      </x:c>
      <x:c r="H4087" s="36" t="n">
        <x:v>0.1495</x:v>
      </x:c>
      <x:c r="I4087" s="22" t="n">
        <x:f>IF(G4087="","",IF(ISNUMBER(H4087),G4087,""))</x:f>
        <x:v>72996300</x:v>
      </x:c>
      <x:c r="J4087" s="22" t="n">
        <x:f>IF(I4087="","",I4087*H4087)</x:f>
        <x:v>10912946.85</x:v>
      </x:c>
      <x:c r="K4087" t="str">
        <x:f>IF(G4087="","MISSING OEWS",IF(ISNUMBER(H4087),"MATCHED","MISSING WHARTON"))</x:f>
        <x:v>MATCHED</x:v>
      </x:c>
    </x:row>
    <x:row r="4088">
      <x:c r="A4088" t="str">
        <x:v>54</x:v>
      </x:c>
      <x:c r="B4088" t="str">
        <x:v>Professional, Scientific, and Technical Services</x:v>
      </x:c>
      <x:c r="C4088" t="str">
        <x:v>29-1122</x:v>
      </x:c>
      <x:c r="D4088" t="str">
        <x:v>Occupational Therapists</x:v>
      </x:c>
      <x:c r="E4088" s="22" t="n">
        <x:v>200</x:v>
      </x:c>
      <x:c r="F4088" s="22" t="n">
        <x:v>95170</x:v>
      </x:c>
      <x:c r="G4088" s="22" t="n">
        <x:f>IF(OR(E4088="",F4088=""),"",E4088*F4088)</x:f>
        <x:v>19034000</x:v>
      </x:c>
      <x:c r="H4088" s="36" t="n">
        <x:v>0.18289999999999998</x:v>
      </x:c>
      <x:c r="I4088" s="22" t="n">
        <x:f>IF(G4088="","",IF(ISNUMBER(H4088),G4088,""))</x:f>
        <x:v>19034000</x:v>
      </x:c>
      <x:c r="J4088" s="22" t="n">
        <x:f>IF(I4088="","",I4088*H4088)</x:f>
        <x:v>3481318.5999999996</x:v>
      </x:c>
      <x:c r="K4088" t="str">
        <x:f>IF(G4088="","MISSING OEWS",IF(ISNUMBER(H4088),"MATCHED","MISSING WHARTON"))</x:f>
        <x:v>MATCHED</x:v>
      </x:c>
    </x:row>
    <x:row r="4089">
      <x:c r="A4089" t="str">
        <x:v>54</x:v>
      </x:c>
      <x:c r="B4089" t="str">
        <x:v>Professional, Scientific, and Technical Services</x:v>
      </x:c>
      <x:c r="C4089" t="str">
        <x:v>29-1123</x:v>
      </x:c>
      <x:c r="D4089" t="str">
        <x:v>Physical Therapists</x:v>
      </x:c>
      <x:c r="E4089" s="22" t="n">
        <x:v>320</x:v>
      </x:c>
      <x:c r="F4089" s="22" t="n">
        <x:v>103800</x:v>
      </x:c>
      <x:c r="G4089" s="22" t="n">
        <x:f>IF(OR(E4089="",F4089=""),"",E4089*F4089)</x:f>
        <x:v>33216000</x:v>
      </x:c>
      <x:c r="H4089" s="36" t="n">
        <x:v>0.19579999999999997</x:v>
      </x:c>
      <x:c r="I4089" s="22" t="n">
        <x:f>IF(G4089="","",IF(ISNUMBER(H4089),G4089,""))</x:f>
        <x:v>33216000</x:v>
      </x:c>
      <x:c r="J4089" s="22" t="n">
        <x:f>IF(I4089="","",I4089*H4089)</x:f>
        <x:v>6503692.799999999</x:v>
      </x:c>
      <x:c r="K4089" t="str">
        <x:f>IF(G4089="","MISSING OEWS",IF(ISNUMBER(H4089),"MATCHED","MISSING WHARTON"))</x:f>
        <x:v>MATCHED</x:v>
      </x:c>
    </x:row>
    <x:row r="4090">
      <x:c r="A4090" t="str">
        <x:v>54</x:v>
      </x:c>
      <x:c r="B4090" t="str">
        <x:v>Professional, Scientific, and Technical Services</x:v>
      </x:c>
      <x:c r="C4090" t="str">
        <x:v>29-1124</x:v>
      </x:c>
      <x:c r="D4090" t="str">
        <x:v>Radiation Therapists</x:v>
      </x:c>
      <x:c r="E4090" s="22"/>
      <x:c r="F4090" s="22" t="n">
        <x:v>94290</x:v>
      </x:c>
      <x:c r="G4090" s="22" t="str">
        <x:f>IF(OR(E4090="",F4090=""),"",E4090*F4090)</x:f>
      </x:c>
      <x:c r="H4090" s="36" t="n">
        <x:v>0.32270000000000004</x:v>
      </x:c>
      <x:c r="I4090" s="22" t="str">
        <x:f>IF(G4090="","",IF(ISNUMBER(H4090),G4090,""))</x:f>
      </x:c>
      <x:c r="J4090" s="22" t="str">
        <x:f>IF(I4090="","",I4090*H4090)</x:f>
      </x:c>
      <x:c r="K4090" t="str">
        <x:f>IF(G4090="","MISSING OEWS",IF(ISNUMBER(H4090),"MATCHED","MISSING WHARTON"))</x:f>
        <x:v>MISSING OEWS</x:v>
      </x:c>
    </x:row>
    <x:row r="4091">
      <x:c r="A4091" t="str">
        <x:v>54</x:v>
      </x:c>
      <x:c r="B4091" t="str">
        <x:v>Professional, Scientific, and Technical Services</x:v>
      </x:c>
      <x:c r="C4091" t="str">
        <x:v>29-1126</x:v>
      </x:c>
      <x:c r="D4091" t="str">
        <x:v>Respiratory Therapists</x:v>
      </x:c>
      <x:c r="E4091" s="22" t="n">
        <x:v>50</x:v>
      </x:c>
      <x:c r="F4091" s="22" t="n">
        <x:v>119930</x:v>
      </x:c>
      <x:c r="G4091" s="22" t="n">
        <x:f>IF(OR(E4091="",F4091=""),"",E4091*F4091)</x:f>
        <x:v>5996500</x:v>
      </x:c>
      <x:c r="H4091" s="36" t="n">
        <x:v>0.0864</x:v>
      </x:c>
      <x:c r="I4091" s="22" t="n">
        <x:f>IF(G4091="","",IF(ISNUMBER(H4091),G4091,""))</x:f>
        <x:v>5996500</x:v>
      </x:c>
      <x:c r="J4091" s="22" t="n">
        <x:f>IF(I4091="","",I4091*H4091)</x:f>
        <x:v>518097.60000000003</x:v>
      </x:c>
      <x:c r="K4091" t="str">
        <x:f>IF(G4091="","MISSING OEWS",IF(ISNUMBER(H4091),"MATCHED","MISSING WHARTON"))</x:f>
        <x:v>MATCHED</x:v>
      </x:c>
    </x:row>
    <x:row r="4092">
      <x:c r="A4092" t="str">
        <x:v>54</x:v>
      </x:c>
      <x:c r="B4092" t="str">
        <x:v>Professional, Scientific, and Technical Services</x:v>
      </x:c>
      <x:c r="C4092" t="str">
        <x:v>29-1127</x:v>
      </x:c>
      <x:c r="D4092" t="str">
        <x:v>Speech-Language Pathologists</x:v>
      </x:c>
      <x:c r="E4092" s="22"/>
      <x:c r="F4092" s="22" t="n">
        <x:v>106450</x:v>
      </x:c>
      <x:c r="G4092" s="22" t="str">
        <x:f>IF(OR(E4092="",F4092=""),"",E4092*F4092)</x:f>
      </x:c>
      <x:c r="H4092" s="36" t="n">
        <x:v>0.19579999999999997</x:v>
      </x:c>
      <x:c r="I4092" s="22" t="str">
        <x:f>IF(G4092="","",IF(ISNUMBER(H4092),G4092,""))</x:f>
      </x:c>
      <x:c r="J4092" s="22" t="str">
        <x:f>IF(I4092="","",I4092*H4092)</x:f>
      </x:c>
      <x:c r="K4092" t="str">
        <x:f>IF(G4092="","MISSING OEWS",IF(ISNUMBER(H4092),"MATCHED","MISSING WHARTON"))</x:f>
        <x:v>MISSING OEWS</x:v>
      </x:c>
    </x:row>
    <x:row r="4093">
      <x:c r="A4093" t="str">
        <x:v>54</x:v>
      </x:c>
      <x:c r="B4093" t="str">
        <x:v>Professional, Scientific, and Technical Services</x:v>
      </x:c>
      <x:c r="C4093" t="str">
        <x:v>29-1128</x:v>
      </x:c>
      <x:c r="D4093" t="str">
        <x:v>Exercise Physiologists</x:v>
      </x:c>
      <x:c r="E4093" s="22"/>
      <x:c r="F4093" s="22" t="n">
        <x:v>72520</x:v>
      </x:c>
      <x:c r="G4093" s="22" t="str">
        <x:f>IF(OR(E4093="",F4093=""),"",E4093*F4093)</x:f>
      </x:c>
      <x:c r="H4093" s="36" t="n">
        <x:v>0.14</x:v>
      </x:c>
      <x:c r="I4093" s="22" t="str">
        <x:f>IF(G4093="","",IF(ISNUMBER(H4093),G4093,""))</x:f>
      </x:c>
      <x:c r="J4093" s="22" t="str">
        <x:f>IF(I4093="","",I4093*H4093)</x:f>
      </x:c>
      <x:c r="K4093" t="str">
        <x:f>IF(G4093="","MISSING OEWS",IF(ISNUMBER(H4093),"MATCHED","MISSING WHARTON"))</x:f>
        <x:v>MISSING OEWS</x:v>
      </x:c>
    </x:row>
    <x:row r="4094">
      <x:c r="A4094" t="str">
        <x:v>54</x:v>
      </x:c>
      <x:c r="B4094" t="str">
        <x:v>Professional, Scientific, and Technical Services</x:v>
      </x:c>
      <x:c r="C4094" t="str">
        <x:v>29-1129</x:v>
      </x:c>
      <x:c r="D4094" t="str">
        <x:v>Therapists, All Other</x:v>
      </x:c>
      <x:c r="E4094" s="22"/>
      <x:c r="F4094" s="22" t="n">
        <x:v>94140</x:v>
      </x:c>
      <x:c r="G4094" s="22" t="str">
        <x:f>IF(OR(E4094="",F4094=""),"",E4094*F4094)</x:f>
      </x:c>
      <x:c r="H4094" s="36" t="n">
        <x:v>0.1775</x:v>
      </x:c>
      <x:c r="I4094" s="22" t="str">
        <x:f>IF(G4094="","",IF(ISNUMBER(H4094),G4094,""))</x:f>
      </x:c>
      <x:c r="J4094" s="22" t="str">
        <x:f>IF(I4094="","",I4094*H4094)</x:f>
      </x:c>
      <x:c r="K4094" t="str">
        <x:f>IF(G4094="","MISSING OEWS",IF(ISNUMBER(H4094),"MATCHED","MISSING WHARTON"))</x:f>
        <x:v>MISSING OEWS</x:v>
      </x:c>
    </x:row>
    <x:row r="4095">
      <x:c r="A4095" t="str">
        <x:v>54</x:v>
      </x:c>
      <x:c r="B4095" t="str">
        <x:v>Professional, Scientific, and Technical Services</x:v>
      </x:c>
      <x:c r="C4095" t="str">
        <x:v>29-1131</x:v>
      </x:c>
      <x:c r="D4095" t="str">
        <x:v>Veterinarians</x:v>
      </x:c>
      <x:c r="E4095" s="22" t="n">
        <x:v>75700</x:v>
      </x:c>
      <x:c r="F4095" s="22" t="n">
        <x:v>143120</x:v>
      </x:c>
      <x:c r="G4095" s="22" t="n">
        <x:f>IF(OR(E4095="",F4095=""),"",E4095*F4095)</x:f>
        <x:v>10834184000</x:v>
      </x:c>
      <x:c r="H4095" s="36" t="n">
        <x:v>0.163</x:v>
      </x:c>
      <x:c r="I4095" s="22" t="n">
        <x:f>IF(G4095="","",IF(ISNUMBER(H4095),G4095,""))</x:f>
        <x:v>10834184000</x:v>
      </x:c>
      <x:c r="J4095" s="22" t="n">
        <x:f>IF(I4095="","",I4095*H4095)</x:f>
        <x:v>1765971992</x:v>
      </x:c>
      <x:c r="K4095" t="str">
        <x:f>IF(G4095="","MISSING OEWS",IF(ISNUMBER(H4095),"MATCHED","MISSING WHARTON"))</x:f>
        <x:v>MATCHED</x:v>
      </x:c>
    </x:row>
    <x:row r="4096">
      <x:c r="A4096" t="str">
        <x:v>54</x:v>
      </x:c>
      <x:c r="B4096" t="str">
        <x:v>Professional, Scientific, and Technical Services</x:v>
      </x:c>
      <x:c r="C4096" t="str">
        <x:v>29-1141</x:v>
      </x:c>
      <x:c r="D4096" t="str">
        <x:v>Registered Nurses</x:v>
      </x:c>
      <x:c r="E4096" s="22" t="n">
        <x:v>13480</x:v>
      </x:c>
      <x:c r="F4096" s="22" t="n">
        <x:v>98590</x:v>
      </x:c>
      <x:c r="G4096" s="22" t="n">
        <x:f>IF(OR(E4096="",F4096=""),"",E4096*F4096)</x:f>
        <x:v>1328993200</x:v>
      </x:c>
      <x:c r="H4096" s="36" t="n">
        <x:v>0.19579999999999997</x:v>
      </x:c>
      <x:c r="I4096" s="22" t="n">
        <x:f>IF(G4096="","",IF(ISNUMBER(H4096),G4096,""))</x:f>
        <x:v>1328993200</x:v>
      </x:c>
      <x:c r="J4096" s="22" t="n">
        <x:f>IF(I4096="","",I4096*H4096)</x:f>
        <x:v>260216868.55999997</x:v>
      </x:c>
      <x:c r="K4096" t="str">
        <x:f>IF(G4096="","MISSING OEWS",IF(ISNUMBER(H4096),"MATCHED","MISSING WHARTON"))</x:f>
        <x:v>MATCHED</x:v>
      </x:c>
    </x:row>
    <x:row r="4097">
      <x:c r="A4097" t="str">
        <x:v>54</x:v>
      </x:c>
      <x:c r="B4097" t="str">
        <x:v>Professional, Scientific, and Technical Services</x:v>
      </x:c>
      <x:c r="C4097" t="str">
        <x:v>29-1151</x:v>
      </x:c>
      <x:c r="D4097" t="str">
        <x:v>Nurse Anesthetists</x:v>
      </x:c>
      <x:c r="E4097" s="22"/>
      <x:c r="F4097" s="22" t="n">
        <x:v>252500</x:v>
      </x:c>
      <x:c r="G4097" s="22" t="str">
        <x:f>IF(OR(E4097="",F4097=""),"",E4097*F4097)</x:f>
      </x:c>
      <x:c r="H4097" s="36" t="n">
        <x:v>0.1167</x:v>
      </x:c>
      <x:c r="I4097" s="22" t="str">
        <x:f>IF(G4097="","",IF(ISNUMBER(H4097),G4097,""))</x:f>
      </x:c>
      <x:c r="J4097" s="22" t="str">
        <x:f>IF(I4097="","",I4097*H4097)</x:f>
      </x:c>
      <x:c r="K4097" t="str">
        <x:f>IF(G4097="","MISSING OEWS",IF(ISNUMBER(H4097),"MATCHED","MISSING WHARTON"))</x:f>
        <x:v>MISSING OEWS</x:v>
      </x:c>
    </x:row>
    <x:row r="4098">
      <x:c r="A4098" t="str">
        <x:v>54</x:v>
      </x:c>
      <x:c r="B4098" t="str">
        <x:v>Professional, Scientific, and Technical Services</x:v>
      </x:c>
      <x:c r="C4098" t="str">
        <x:v>29-1171</x:v>
      </x:c>
      <x:c r="D4098" t="str">
        <x:v>Nurse Practitioners</x:v>
      </x:c>
      <x:c r="E4098" s="22" t="n">
        <x:v>1700</x:v>
      </x:c>
      <x:c r="F4098" s="22" t="n">
        <x:v>142430</x:v>
      </x:c>
      <x:c r="G4098" s="22" t="n">
        <x:f>IF(OR(E4098="",F4098=""),"",E4098*F4098)</x:f>
        <x:v>242131000</x:v>
      </x:c>
      <x:c r="H4098" s="36" t="n">
        <x:v>0.313</x:v>
      </x:c>
      <x:c r="I4098" s="22" t="n">
        <x:f>IF(G4098="","",IF(ISNUMBER(H4098),G4098,""))</x:f>
        <x:v>242131000</x:v>
      </x:c>
      <x:c r="J4098" s="22" t="n">
        <x:f>IF(I4098="","",I4098*H4098)</x:f>
        <x:v>75787003</x:v>
      </x:c>
      <x:c r="K4098" t="str">
        <x:f>IF(G4098="","MISSING OEWS",IF(ISNUMBER(H4098),"MATCHED","MISSING WHARTON"))</x:f>
        <x:v>MATCHED</x:v>
      </x:c>
    </x:row>
    <x:row r="4099">
      <x:c r="A4099" t="str">
        <x:v>54</x:v>
      </x:c>
      <x:c r="B4099" t="str">
        <x:v>Professional, Scientific, and Technical Services</x:v>
      </x:c>
      <x:c r="C4099" t="str">
        <x:v>29-1211</x:v>
      </x:c>
      <x:c r="D4099" t="str">
        <x:v>Anesthesiologists</x:v>
      </x:c>
      <x:c r="E4099" s="22"/>
      <x:c r="F4099" s="22" t="n">
        <x:v>119570</x:v>
      </x:c>
      <x:c r="G4099" s="22" t="str">
        <x:f>IF(OR(E4099="",F4099=""),"",E4099*F4099)</x:f>
      </x:c>
      <x:c r="H4099" s="36" t="n">
        <x:v>0.22219999999999998</x:v>
      </x:c>
      <x:c r="I4099" s="22" t="str">
        <x:f>IF(G4099="","",IF(ISNUMBER(H4099),G4099,""))</x:f>
      </x:c>
      <x:c r="J4099" s="22" t="str">
        <x:f>IF(I4099="","",I4099*H4099)</x:f>
      </x:c>
      <x:c r="K4099" t="str">
        <x:f>IF(G4099="","MISSING OEWS",IF(ISNUMBER(H4099),"MATCHED","MISSING WHARTON"))</x:f>
        <x:v>MISSING OEWS</x:v>
      </x:c>
    </x:row>
    <x:row r="4100">
      <x:c r="A4100" t="str">
        <x:v>54</x:v>
      </x:c>
      <x:c r="B4100" t="str">
        <x:v>Professional, Scientific, and Technical Services</x:v>
      </x:c>
      <x:c r="C4100" t="str">
        <x:v>29-1216</x:v>
      </x:c>
      <x:c r="D4100" t="str">
        <x:v>General Internal Medicine Physicians</x:v>
      </x:c>
      <x:c r="E4100" s="22" t="n">
        <x:v>110</x:v>
      </x:c>
      <x:c r="F4100" s="22" t="n">
        <x:v>222920</x:v>
      </x:c>
      <x:c r="G4100" s="22" t="n">
        <x:f>IF(OR(E4100="",F4100=""),"",E4100*F4100)</x:f>
        <x:v>24521200</x:v>
      </x:c>
      <x:c r="H4100" s="36" t="n">
        <x:v>0.2237</x:v>
      </x:c>
      <x:c r="I4100" s="22" t="n">
        <x:f>IF(G4100="","",IF(ISNUMBER(H4100),G4100,""))</x:f>
        <x:v>24521200</x:v>
      </x:c>
      <x:c r="J4100" s="22" t="n">
        <x:f>IF(I4100="","",I4100*H4100)</x:f>
        <x:v>5485392.44</x:v>
      </x:c>
      <x:c r="K4100" t="str">
        <x:f>IF(G4100="","MISSING OEWS",IF(ISNUMBER(H4100),"MATCHED","MISSING WHARTON"))</x:f>
        <x:v>MATCHED</x:v>
      </x:c>
    </x:row>
    <x:row r="4101">
      <x:c r="A4101" t="str">
        <x:v>54</x:v>
      </x:c>
      <x:c r="B4101" t="str">
        <x:v>Professional, Scientific, and Technical Services</x:v>
      </x:c>
      <x:c r="C4101" t="str">
        <x:v>29-1221</x:v>
      </x:c>
      <x:c r="D4101" t="str">
        <x:v>Pediatricians, General</x:v>
      </x:c>
      <x:c r="E4101" s="22" t="n">
        <x:v>40</x:v>
      </x:c>
      <x:c r="F4101" s="22" t="n">
        <x:v>127720</x:v>
      </x:c>
      <x:c r="G4101" s="22" t="n">
        <x:f>IF(OR(E4101="",F4101=""),"",E4101*F4101)</x:f>
        <x:v>5108800</x:v>
      </x:c>
      <x:c r="H4101" s="36" t="n">
        <x:v>0.1941</x:v>
      </x:c>
      <x:c r="I4101" s="22" t="n">
        <x:f>IF(G4101="","",IF(ISNUMBER(H4101),G4101,""))</x:f>
        <x:v>5108800</x:v>
      </x:c>
      <x:c r="J4101" s="22" t="n">
        <x:f>IF(I4101="","",I4101*H4101)</x:f>
        <x:v>991618.08</x:v>
      </x:c>
      <x:c r="K4101" t="str">
        <x:f>IF(G4101="","MISSING OEWS",IF(ISNUMBER(H4101),"MATCHED","MISSING WHARTON"))</x:f>
        <x:v>MATCHED</x:v>
      </x:c>
    </x:row>
    <x:row r="4102">
      <x:c r="A4102" t="str">
        <x:v>54</x:v>
      </x:c>
      <x:c r="B4102" t="str">
        <x:v>Professional, Scientific, and Technical Services</x:v>
      </x:c>
      <x:c r="C4102" t="str">
        <x:v>29-1222</x:v>
      </x:c>
      <x:c r="D4102" t="str">
        <x:v>Physicians, Pathologists</x:v>
      </x:c>
      <x:c r="E4102" s="22" t="n">
        <x:v>300</x:v>
      </x:c>
      <x:c r="F4102" s="22" t="n">
        <x:v>242790</x:v>
      </x:c>
      <x:c r="G4102" s="22" t="n">
        <x:f>IF(OR(E4102="",F4102=""),"",E4102*F4102)</x:f>
        <x:v>72837000</x:v>
      </x:c>
      <x:c r="H4102" s="36" t="n">
        <x:v>0.2711</x:v>
      </x:c>
      <x:c r="I4102" s="22" t="n">
        <x:f>IF(G4102="","",IF(ISNUMBER(H4102),G4102,""))</x:f>
        <x:v>72837000</x:v>
      </x:c>
      <x:c r="J4102" s="22" t="n">
        <x:f>IF(I4102="","",I4102*H4102)</x:f>
        <x:v>19746110.7</x:v>
      </x:c>
      <x:c r="K4102" t="str">
        <x:f>IF(G4102="","MISSING OEWS",IF(ISNUMBER(H4102),"MATCHED","MISSING WHARTON"))</x:f>
        <x:v>MATCHED</x:v>
      </x:c>
    </x:row>
    <x:row r="4103">
      <x:c r="A4103" t="str">
        <x:v>54</x:v>
      </x:c>
      <x:c r="B4103" t="str">
        <x:v>Professional, Scientific, and Technical Services</x:v>
      </x:c>
      <x:c r="C4103" t="str">
        <x:v>29-1223</x:v>
      </x:c>
      <x:c r="D4103" t="str">
        <x:v>Psychiatrists</x:v>
      </x:c>
      <x:c r="E4103" s="22" t="n">
        <x:v>240</x:v>
      </x:c>
      <x:c r="F4103" s="22" t="n">
        <x:v>229370</x:v>
      </x:c>
      <x:c r="G4103" s="22" t="n">
        <x:f>IF(OR(E4103="",F4103=""),"",E4103*F4103)</x:f>
        <x:v>55048800</x:v>
      </x:c>
      <x:c r="H4103" s="36" t="n">
        <x:v>0.1375</x:v>
      </x:c>
      <x:c r="I4103" s="22" t="n">
        <x:f>IF(G4103="","",IF(ISNUMBER(H4103),G4103,""))</x:f>
        <x:v>55048800</x:v>
      </x:c>
      <x:c r="J4103" s="22" t="n">
        <x:f>IF(I4103="","",I4103*H4103)</x:f>
        <x:v>7569210.000000001</x:v>
      </x:c>
      <x:c r="K4103" t="str">
        <x:f>IF(G4103="","MISSING OEWS",IF(ISNUMBER(H4103),"MATCHED","MISSING WHARTON"))</x:f>
        <x:v>MATCHED</x:v>
      </x:c>
    </x:row>
    <x:row r="4104">
      <x:c r="A4104" t="str">
        <x:v>54</x:v>
      </x:c>
      <x:c r="B4104" t="str">
        <x:v>Professional, Scientific, and Technical Services</x:v>
      </x:c>
      <x:c r="C4104" t="str">
        <x:v>29-1224</x:v>
      </x:c>
      <x:c r="D4104" t="str">
        <x:v>Radiologists</x:v>
      </x:c>
      <x:c r="E4104" s="22" t="n">
        <x:v>90</x:v>
      </x:c>
      <x:c r="F4104" s="22" t="n">
        <x:v>275520</x:v>
      </x:c>
      <x:c r="G4104" s="22" t="n">
        <x:f>IF(OR(E4104="",F4104=""),"",E4104*F4104)</x:f>
        <x:v>24796800</x:v>
      </x:c>
      <x:c r="H4104" s="36" t="n">
        <x:v>0.43170000000000003</x:v>
      </x:c>
      <x:c r="I4104" s="22" t="n">
        <x:f>IF(G4104="","",IF(ISNUMBER(H4104),G4104,""))</x:f>
        <x:v>24796800</x:v>
      </x:c>
      <x:c r="J4104" s="22" t="n">
        <x:f>IF(I4104="","",I4104*H4104)</x:f>
        <x:v>10704778.56</x:v>
      </x:c>
      <x:c r="K4104" t="str">
        <x:f>IF(G4104="","MISSING OEWS",IF(ISNUMBER(H4104),"MATCHED","MISSING WHARTON"))</x:f>
        <x:v>MATCHED</x:v>
      </x:c>
    </x:row>
    <x:row r="4105">
      <x:c r="A4105" t="str">
        <x:v>54</x:v>
      </x:c>
      <x:c r="B4105" t="str">
        <x:v>Professional, Scientific, and Technical Services</x:v>
      </x:c>
      <x:c r="C4105" t="str">
        <x:v>29-1229</x:v>
      </x:c>
      <x:c r="D4105" t="str">
        <x:v>Physicians, All Other</x:v>
      </x:c>
      <x:c r="E4105" s="22" t="n">
        <x:v>1680</x:v>
      </x:c>
      <x:c r="F4105" s="22" t="n">
        <x:v>230600</x:v>
      </x:c>
      <x:c r="G4105" s="22" t="n">
        <x:f>IF(OR(E4105="",F4105=""),"",E4105*F4105)</x:f>
        <x:v>387408000</x:v>
      </x:c>
      <x:c r="H4105" s="36" t="n">
        <x:v>0.20079999999999998</x:v>
      </x:c>
      <x:c r="I4105" s="22" t="n">
        <x:f>IF(G4105="","",IF(ISNUMBER(H4105),G4105,""))</x:f>
        <x:v>387408000</x:v>
      </x:c>
      <x:c r="J4105" s="22" t="n">
        <x:f>IF(I4105="","",I4105*H4105)</x:f>
        <x:v>77791526.39999999</x:v>
      </x:c>
      <x:c r="K4105" t="str">
        <x:f>IF(G4105="","MISSING OEWS",IF(ISNUMBER(H4105),"MATCHED","MISSING WHARTON"))</x:f>
        <x:v>MATCHED</x:v>
      </x:c>
    </x:row>
    <x:row r="4106">
      <x:c r="A4106" t="str">
        <x:v>54</x:v>
      </x:c>
      <x:c r="B4106" t="str">
        <x:v>Professional, Scientific, and Technical Services</x:v>
      </x:c>
      <x:c r="C4106" t="str">
        <x:v>29-1249</x:v>
      </x:c>
      <x:c r="D4106" t="str">
        <x:v>Surgeons, All Other</x:v>
      </x:c>
      <x:c r="E4106" s="22" t="n">
        <x:v>60</x:v>
      </x:c>
      <x:c r="F4106" s="22"/>
      <x:c r="G4106" s="22" t="str">
        <x:f>IF(OR(E4106="",F4106=""),"",E4106*F4106)</x:f>
      </x:c>
      <x:c r="H4106" s="36"/>
      <x:c r="I4106" s="22" t="str">
        <x:f>IF(G4106="","",IF(ISNUMBER(H4106),G4106,""))</x:f>
      </x:c>
      <x:c r="J4106" s="22" t="str">
        <x:f>IF(I4106="","",I4106*H4106)</x:f>
      </x:c>
      <x:c r="K4106" t="str">
        <x:f>IF(G4106="","MISSING OEWS",IF(ISNUMBER(H4106),"MATCHED","MISSING WHARTON"))</x:f>
        <x:v>MISSING OEWS</x:v>
      </x:c>
    </x:row>
    <x:row r="4107">
      <x:c r="A4107" t="str">
        <x:v>54</x:v>
      </x:c>
      <x:c r="B4107" t="str">
        <x:v>Professional, Scientific, and Technical Services</x:v>
      </x:c>
      <x:c r="C4107" t="str">
        <x:v>29-1292</x:v>
      </x:c>
      <x:c r="D4107" t="str">
        <x:v>Dental Hygienists</x:v>
      </x:c>
      <x:c r="E4107" s="22" t="n">
        <x:v>40</x:v>
      </x:c>
      <x:c r="F4107" s="22" t="n">
        <x:v>88160</x:v>
      </x:c>
      <x:c r="G4107" s="22" t="n">
        <x:f>IF(OR(E4107="",F4107=""),"",E4107*F4107)</x:f>
        <x:v>3526400</x:v>
      </x:c>
      <x:c r="H4107" s="36" t="n">
        <x:v>0.1583</x:v>
      </x:c>
      <x:c r="I4107" s="22" t="n">
        <x:f>IF(G4107="","",IF(ISNUMBER(H4107),G4107,""))</x:f>
        <x:v>3526400</x:v>
      </x:c>
      <x:c r="J4107" s="22" t="n">
        <x:f>IF(I4107="","",I4107*H4107)</x:f>
        <x:v>558229.12</x:v>
      </x:c>
      <x:c r="K4107" t="str">
        <x:f>IF(G4107="","MISSING OEWS",IF(ISNUMBER(H4107),"MATCHED","MISSING WHARTON"))</x:f>
        <x:v>MATCHED</x:v>
      </x:c>
    </x:row>
    <x:row r="4108">
      <x:c r="A4108" t="str">
        <x:v>54</x:v>
      </x:c>
      <x:c r="B4108" t="str">
        <x:v>Professional, Scientific, and Technical Services</x:v>
      </x:c>
      <x:c r="C4108" t="str">
        <x:v>29-2010</x:v>
      </x:c>
      <x:c r="D4108" t="str">
        <x:v>Clinical Laboratory Technologists and Technicians</x:v>
      </x:c>
      <x:c r="E4108" s="22" t="n">
        <x:v>12500</x:v>
      </x:c>
      <x:c r="F4108" s="22" t="n">
        <x:v>63900</x:v>
      </x:c>
      <x:c r="G4108" s="22" t="n">
        <x:f>IF(OR(E4108="",F4108=""),"",E4108*F4108)</x:f>
        <x:v>798750000</x:v>
      </x:c>
      <x:c r="H4108" s="36" t="n">
        <x:v>0.1612</x:v>
      </x:c>
      <x:c r="I4108" s="22" t="n">
        <x:f>IF(G4108="","",IF(ISNUMBER(H4108),G4108,""))</x:f>
        <x:v>798750000</x:v>
      </x:c>
      <x:c r="J4108" s="22" t="n">
        <x:f>IF(I4108="","",I4108*H4108)</x:f>
        <x:v>128758500.00000001</x:v>
      </x:c>
      <x:c r="K4108" t="str">
        <x:f>IF(G4108="","MISSING OEWS",IF(ISNUMBER(H4108),"MATCHED","MISSING WHARTON"))</x:f>
        <x:v>MATCHED</x:v>
      </x:c>
    </x:row>
    <x:row r="4109">
      <x:c r="A4109" t="str">
        <x:v>54</x:v>
      </x:c>
      <x:c r="B4109" t="str">
        <x:v>Professional, Scientific, and Technical Services</x:v>
      </x:c>
      <x:c r="C4109" t="str">
        <x:v>29-2031</x:v>
      </x:c>
      <x:c r="D4109" t="str">
        <x:v>Cardiovascular Technologists and Technicians</x:v>
      </x:c>
      <x:c r="E4109" s="22"/>
      <x:c r="F4109" s="22" t="n">
        <x:v>64180</x:v>
      </x:c>
      <x:c r="G4109" s="22" t="str">
        <x:f>IF(OR(E4109="",F4109=""),"",E4109*F4109)</x:f>
      </x:c>
      <x:c r="H4109" s="36" t="n">
        <x:v>0.304</x:v>
      </x:c>
      <x:c r="I4109" s="22" t="str">
        <x:f>IF(G4109="","",IF(ISNUMBER(H4109),G4109,""))</x:f>
      </x:c>
      <x:c r="J4109" s="22" t="str">
        <x:f>IF(I4109="","",I4109*H4109)</x:f>
      </x:c>
      <x:c r="K4109" t="str">
        <x:f>IF(G4109="","MISSING OEWS",IF(ISNUMBER(H4109),"MATCHED","MISSING WHARTON"))</x:f>
        <x:v>MISSING OEWS</x:v>
      </x:c>
    </x:row>
    <x:row r="4110">
      <x:c r="A4110" t="str">
        <x:v>54</x:v>
      </x:c>
      <x:c r="B4110" t="str">
        <x:v>Professional, Scientific, and Technical Services</x:v>
      </x:c>
      <x:c r="C4110" t="str">
        <x:v>29-2032</x:v>
      </x:c>
      <x:c r="D4110" t="str">
        <x:v>Diagnostic Medical Sonographers</x:v>
      </x:c>
      <x:c r="E4110" s="22"/>
      <x:c r="F4110" s="22" t="n">
        <x:v>81100</x:v>
      </x:c>
      <x:c r="G4110" s="22" t="str">
        <x:f>IF(OR(E4110="",F4110=""),"",E4110*F4110)</x:f>
      </x:c>
      <x:c r="H4110" s="36" t="n">
        <x:v>0.345</x:v>
      </x:c>
      <x:c r="I4110" s="22" t="str">
        <x:f>IF(G4110="","",IF(ISNUMBER(H4110),G4110,""))</x:f>
      </x:c>
      <x:c r="J4110" s="22" t="str">
        <x:f>IF(I4110="","",I4110*H4110)</x:f>
      </x:c>
      <x:c r="K4110" t="str">
        <x:f>IF(G4110="","MISSING OEWS",IF(ISNUMBER(H4110),"MATCHED","MISSING WHARTON"))</x:f>
        <x:v>MISSING OEWS</x:v>
      </x:c>
    </x:row>
    <x:row r="4111">
      <x:c r="A4111" t="str">
        <x:v>54</x:v>
      </x:c>
      <x:c r="B4111" t="str">
        <x:v>Professional, Scientific, and Technical Services</x:v>
      </x:c>
      <x:c r="C4111" t="str">
        <x:v>29-2033</x:v>
      </x:c>
      <x:c r="D4111" t="str">
        <x:v>Nuclear Medicine Technologists</x:v>
      </x:c>
      <x:c r="E4111" s="22" t="n">
        <x:v>70</x:v>
      </x:c>
      <x:c r="F4111" s="22" t="n">
        <x:v>109910</x:v>
      </x:c>
      <x:c r="G4111" s="22" t="n">
        <x:f>IF(OR(E4111="",F4111=""),"",E4111*F4111)</x:f>
        <x:v>7693700</x:v>
      </x:c>
      <x:c r="H4111" s="36" t="n">
        <x:v>0.2647</x:v>
      </x:c>
      <x:c r="I4111" s="22" t="n">
        <x:f>IF(G4111="","",IF(ISNUMBER(H4111),G4111,""))</x:f>
        <x:v>7693700</x:v>
      </x:c>
      <x:c r="J4111" s="22" t="n">
        <x:f>IF(I4111="","",I4111*H4111)</x:f>
        <x:v>2036522.39</x:v>
      </x:c>
      <x:c r="K4111" t="str">
        <x:f>IF(G4111="","MISSING OEWS",IF(ISNUMBER(H4111),"MATCHED","MISSING WHARTON"))</x:f>
        <x:v>MATCHED</x:v>
      </x:c>
    </x:row>
    <x:row r="4112">
      <x:c r="A4112" t="str">
        <x:v>54</x:v>
      </x:c>
      <x:c r="B4112" t="str">
        <x:v>Professional, Scientific, and Technical Services</x:v>
      </x:c>
      <x:c r="C4112" t="str">
        <x:v>29-2034</x:v>
      </x:c>
      <x:c r="D4112" t="str">
        <x:v>Radiologic Technologists and Technicians</x:v>
      </x:c>
      <x:c r="E4112" s="22" t="n">
        <x:v>1060</x:v>
      </x:c>
      <x:c r="F4112" s="22" t="n">
        <x:v>83260</x:v>
      </x:c>
      <x:c r="G4112" s="22" t="n">
        <x:f>IF(OR(E4112="",F4112=""),"",E4112*F4112)</x:f>
        <x:v>88255600</x:v>
      </x:c>
      <x:c r="H4112" s="36" t="n">
        <x:v>0.315</x:v>
      </x:c>
      <x:c r="I4112" s="22" t="n">
        <x:f>IF(G4112="","",IF(ISNUMBER(H4112),G4112,""))</x:f>
        <x:v>88255600</x:v>
      </x:c>
      <x:c r="J4112" s="22" t="n">
        <x:f>IF(I4112="","",I4112*H4112)</x:f>
        <x:v>27800514</x:v>
      </x:c>
      <x:c r="K4112" t="str">
        <x:f>IF(G4112="","MISSING OEWS",IF(ISNUMBER(H4112),"MATCHED","MISSING WHARTON"))</x:f>
        <x:v>MATCHED</x:v>
      </x:c>
    </x:row>
    <x:row r="4113">
      <x:c r="A4113" t="str">
        <x:v>54</x:v>
      </x:c>
      <x:c r="B4113" t="str">
        <x:v>Professional, Scientific, and Technical Services</x:v>
      </x:c>
      <x:c r="C4113" t="str">
        <x:v>29-2035</x:v>
      </x:c>
      <x:c r="D4113" t="str">
        <x:v>Magnetic Resonance Imaging Technologists</x:v>
      </x:c>
      <x:c r="E4113" s="22"/>
      <x:c r="F4113" s="22" t="n">
        <x:v>71290</x:v>
      </x:c>
      <x:c r="G4113" s="22" t="str">
        <x:f>IF(OR(E4113="",F4113=""),"",E4113*F4113)</x:f>
      </x:c>
      <x:c r="H4113" s="36" t="n">
        <x:v>0.4239</x:v>
      </x:c>
      <x:c r="I4113" s="22" t="str">
        <x:f>IF(G4113="","",IF(ISNUMBER(H4113),G4113,""))</x:f>
      </x:c>
      <x:c r="J4113" s="22" t="str">
        <x:f>IF(I4113="","",I4113*H4113)</x:f>
      </x:c>
      <x:c r="K4113" t="str">
        <x:f>IF(G4113="","MISSING OEWS",IF(ISNUMBER(H4113),"MATCHED","MISSING WHARTON"))</x:f>
        <x:v>MISSING OEWS</x:v>
      </x:c>
    </x:row>
    <x:row r="4114">
      <x:c r="A4114" t="str">
        <x:v>54</x:v>
      </x:c>
      <x:c r="B4114" t="str">
        <x:v>Professional, Scientific, and Technical Services</x:v>
      </x:c>
      <x:c r="C4114" t="str">
        <x:v>29-2036</x:v>
      </x:c>
      <x:c r="D4114" t="str">
        <x:v>Medical Dosimetrists</x:v>
      </x:c>
      <x:c r="E4114" s="22"/>
      <x:c r="F4114" s="22" t="n">
        <x:v>126600</x:v>
      </x:c>
      <x:c r="G4114" s="22" t="str">
        <x:f>IF(OR(E4114="",F4114=""),"",E4114*F4114)</x:f>
      </x:c>
      <x:c r="H4114" s="36" t="n">
        <x:v>0.435</x:v>
      </x:c>
      <x:c r="I4114" s="22" t="str">
        <x:f>IF(G4114="","",IF(ISNUMBER(H4114),G4114,""))</x:f>
      </x:c>
      <x:c r="J4114" s="22" t="str">
        <x:f>IF(I4114="","",I4114*H4114)</x:f>
      </x:c>
      <x:c r="K4114" t="str">
        <x:f>IF(G4114="","MISSING OEWS",IF(ISNUMBER(H4114),"MATCHED","MISSING WHARTON"))</x:f>
        <x:v>MISSING OEWS</x:v>
      </x:c>
    </x:row>
    <x:row r="4115">
      <x:c r="A4115" t="str">
        <x:v>54</x:v>
      </x:c>
      <x:c r="B4115" t="str">
        <x:v>Professional, Scientific, and Technical Services</x:v>
      </x:c>
      <x:c r="C4115" t="str">
        <x:v>29-2042</x:v>
      </x:c>
      <x:c r="D4115" t="str">
        <x:v>Emergency Medical Technicians</x:v>
      </x:c>
      <x:c r="E4115" s="22"/>
      <x:c r="F4115" s="22" t="n">
        <x:v>57200</x:v>
      </x:c>
      <x:c r="G4115" s="22" t="str">
        <x:f>IF(OR(E4115="",F4115=""),"",E4115*F4115)</x:f>
      </x:c>
      <x:c r="H4115" s="36" t="n">
        <x:v>0.07919999999999999</x:v>
      </x:c>
      <x:c r="I4115" s="22" t="str">
        <x:f>IF(G4115="","",IF(ISNUMBER(H4115),G4115,""))</x:f>
      </x:c>
      <x:c r="J4115" s="22" t="str">
        <x:f>IF(I4115="","",I4115*H4115)</x:f>
      </x:c>
      <x:c r="K4115" t="str">
        <x:f>IF(G4115="","MISSING OEWS",IF(ISNUMBER(H4115),"MATCHED","MISSING WHARTON"))</x:f>
        <x:v>MISSING OEWS</x:v>
      </x:c>
    </x:row>
    <x:row r="4116">
      <x:c r="A4116" t="str">
        <x:v>54</x:v>
      </x:c>
      <x:c r="B4116" t="str">
        <x:v>Professional, Scientific, and Technical Services</x:v>
      </x:c>
      <x:c r="C4116" t="str">
        <x:v>29-2043</x:v>
      </x:c>
      <x:c r="D4116" t="str">
        <x:v>Paramedics</x:v>
      </x:c>
      <x:c r="E4116" s="22" t="n">
        <x:v>220</x:v>
      </x:c>
      <x:c r="F4116" s="22" t="n">
        <x:v>66600</x:v>
      </x:c>
      <x:c r="G4116" s="22" t="n">
        <x:f>IF(OR(E4116="",F4116=""),"",E4116*F4116)</x:f>
        <x:v>14652000</x:v>
      </x:c>
      <x:c r="H4116" s="36" t="n">
        <x:v>0</x:v>
      </x:c>
      <x:c r="I4116" s="22" t="n">
        <x:f>IF(G4116="","",IF(ISNUMBER(H4116),G4116,""))</x:f>
        <x:v>14652000</x:v>
      </x:c>
      <x:c r="J4116" s="22" t="n">
        <x:f>IF(I4116="","",I4116*H4116)</x:f>
        <x:v>0</x:v>
      </x:c>
      <x:c r="K4116" t="str">
        <x:f>IF(G4116="","MISSING OEWS",IF(ISNUMBER(H4116),"MATCHED","MISSING WHARTON"))</x:f>
        <x:v>MATCHED</x:v>
      </x:c>
    </x:row>
    <x:row r="4117">
      <x:c r="A4117" t="str">
        <x:v>54</x:v>
      </x:c>
      <x:c r="B4117" t="str">
        <x:v>Professional, Scientific, and Technical Services</x:v>
      </x:c>
      <x:c r="C4117" t="str">
        <x:v>29-2052</x:v>
      </x:c>
      <x:c r="D4117" t="str">
        <x:v>Pharmacy Technicians</x:v>
      </x:c>
      <x:c r="E4117" s="22" t="n">
        <x:v>1260</x:v>
      </x:c>
      <x:c r="F4117" s="22" t="n">
        <x:v>48190</x:v>
      </x:c>
      <x:c r="G4117" s="22" t="n">
        <x:f>IF(OR(E4117="",F4117=""),"",E4117*F4117)</x:f>
        <x:v>60719400</x:v>
      </x:c>
      <x:c r="H4117" s="36" t="n">
        <x:v>0.6357</x:v>
      </x:c>
      <x:c r="I4117" s="22" t="n">
        <x:f>IF(G4117="","",IF(ISNUMBER(H4117),G4117,""))</x:f>
        <x:v>60719400</x:v>
      </x:c>
      <x:c r="J4117" s="22" t="n">
        <x:f>IF(I4117="","",I4117*H4117)</x:f>
        <x:v>38599322.580000006</x:v>
      </x:c>
      <x:c r="K4117" t="str">
        <x:f>IF(G4117="","MISSING OEWS",IF(ISNUMBER(H4117),"MATCHED","MISSING WHARTON"))</x:f>
        <x:v>MATCHED</x:v>
      </x:c>
    </x:row>
    <x:row r="4118">
      <x:c r="A4118" t="str">
        <x:v>54</x:v>
      </x:c>
      <x:c r="B4118" t="str">
        <x:v>Professional, Scientific, and Technical Services</x:v>
      </x:c>
      <x:c r="C4118" t="str">
        <x:v>29-2053</x:v>
      </x:c>
      <x:c r="D4118" t="str">
        <x:v>Psychiatric Technicians</x:v>
      </x:c>
      <x:c r="E4118" s="22"/>
      <x:c r="F4118" s="22" t="n">
        <x:v>37030</x:v>
      </x:c>
      <x:c r="G4118" s="22" t="str">
        <x:f>IF(OR(E4118="",F4118=""),"",E4118*F4118)</x:f>
      </x:c>
      <x:c r="H4118" s="36" t="n">
        <x:v>0.0594</x:v>
      </x:c>
      <x:c r="I4118" s="22" t="str">
        <x:f>IF(G4118="","",IF(ISNUMBER(H4118),G4118,""))</x:f>
      </x:c>
      <x:c r="J4118" s="22" t="str">
        <x:f>IF(I4118="","",I4118*H4118)</x:f>
      </x:c>
      <x:c r="K4118" t="str">
        <x:f>IF(G4118="","MISSING OEWS",IF(ISNUMBER(H4118),"MATCHED","MISSING WHARTON"))</x:f>
        <x:v>MISSING OEWS</x:v>
      </x:c>
    </x:row>
    <x:row r="4119">
      <x:c r="A4119" t="str">
        <x:v>54</x:v>
      </x:c>
      <x:c r="B4119" t="str">
        <x:v>Professional, Scientific, and Technical Services</x:v>
      </x:c>
      <x:c r="C4119" t="str">
        <x:v>29-2055</x:v>
      </x:c>
      <x:c r="D4119" t="str">
        <x:v>Surgical Technologists</x:v>
      </x:c>
      <x:c r="E4119" s="22" t="n">
        <x:v>130</x:v>
      </x:c>
      <x:c r="F4119" s="22" t="n">
        <x:v>79750</x:v>
      </x:c>
      <x:c r="G4119" s="22" t="n">
        <x:f>IF(OR(E4119="",F4119=""),"",E4119*F4119)</x:f>
        <x:v>10367500</x:v>
      </x:c>
      <x:c r="H4119" s="36" t="n">
        <x:v>0.1188</x:v>
      </x:c>
      <x:c r="I4119" s="22" t="n">
        <x:f>IF(G4119="","",IF(ISNUMBER(H4119),G4119,""))</x:f>
        <x:v>10367500</x:v>
      </x:c>
      <x:c r="J4119" s="22" t="n">
        <x:f>IF(I4119="","",I4119*H4119)</x:f>
        <x:v>1231659</x:v>
      </x:c>
      <x:c r="K4119" t="str">
        <x:f>IF(G4119="","MISSING OEWS",IF(ISNUMBER(H4119),"MATCHED","MISSING WHARTON"))</x:f>
        <x:v>MATCHED</x:v>
      </x:c>
    </x:row>
    <x:row r="4120">
      <x:c r="A4120" t="str">
        <x:v>54</x:v>
      </x:c>
      <x:c r="B4120" t="str">
        <x:v>Professional, Scientific, and Technical Services</x:v>
      </x:c>
      <x:c r="C4120" t="str">
        <x:v>29-2056</x:v>
      </x:c>
      <x:c r="D4120" t="str">
        <x:v>Veterinary Technologists and Technicians</x:v>
      </x:c>
      <x:c r="E4120" s="22" t="n">
        <x:v>117310</x:v>
      </x:c>
      <x:c r="F4120" s="22" t="n">
        <x:v>48620</x:v>
      </x:c>
      <x:c r="G4120" s="22" t="n">
        <x:f>IF(OR(E4120="",F4120=""),"",E4120*F4120)</x:f>
        <x:v>5703612200</x:v>
      </x:c>
      <x:c r="H4120" s="36" t="n">
        <x:v>0.2065</x:v>
      </x:c>
      <x:c r="I4120" s="22" t="n">
        <x:f>IF(G4120="","",IF(ISNUMBER(H4120),G4120,""))</x:f>
        <x:v>5703612200</x:v>
      </x:c>
      <x:c r="J4120" s="22" t="n">
        <x:f>IF(I4120="","",I4120*H4120)</x:f>
        <x:v>1177795919.3</x:v>
      </x:c>
      <x:c r="K4120" t="str">
        <x:f>IF(G4120="","MISSING OEWS",IF(ISNUMBER(H4120),"MATCHED","MISSING WHARTON"))</x:f>
        <x:v>MATCHED</x:v>
      </x:c>
    </x:row>
    <x:row r="4121">
      <x:c r="A4121" t="str">
        <x:v>54</x:v>
      </x:c>
      <x:c r="B4121" t="str">
        <x:v>Professional, Scientific, and Technical Services</x:v>
      </x:c>
      <x:c r="C4121" t="str">
        <x:v>29-2057</x:v>
      </x:c>
      <x:c r="D4121" t="str">
        <x:v>Ophthalmic Medical Technicians</x:v>
      </x:c>
      <x:c r="E4121" s="22"/>
      <x:c r="F4121" s="22" t="n">
        <x:v>54150</x:v>
      </x:c>
      <x:c r="G4121" s="22" t="str">
        <x:f>IF(OR(E4121="",F4121=""),"",E4121*F4121)</x:f>
      </x:c>
      <x:c r="H4121" s="36" t="n">
        <x:v>0.19</x:v>
      </x:c>
      <x:c r="I4121" s="22" t="str">
        <x:f>IF(G4121="","",IF(ISNUMBER(H4121),G4121,""))</x:f>
      </x:c>
      <x:c r="J4121" s="22" t="str">
        <x:f>IF(I4121="","",I4121*H4121)</x:f>
      </x:c>
      <x:c r="K4121" t="str">
        <x:f>IF(G4121="","MISSING OEWS",IF(ISNUMBER(H4121),"MATCHED","MISSING WHARTON"))</x:f>
        <x:v>MISSING OEWS</x:v>
      </x:c>
    </x:row>
    <x:row r="4122">
      <x:c r="A4122" t="str">
        <x:v>54</x:v>
      </x:c>
      <x:c r="B4122" t="str">
        <x:v>Professional, Scientific, and Technical Services</x:v>
      </x:c>
      <x:c r="C4122" t="str">
        <x:v>29-2061</x:v>
      </x:c>
      <x:c r="D4122" t="str">
        <x:v>Licensed Practical and Licensed Vocational Nurses</x:v>
      </x:c>
      <x:c r="E4122" s="22" t="n">
        <x:v>1220</x:v>
      </x:c>
      <x:c r="F4122" s="22" t="n">
        <x:v>67670</x:v>
      </x:c>
      <x:c r="G4122" s="22" t="n">
        <x:f>IF(OR(E4122="",F4122=""),"",E4122*F4122)</x:f>
        <x:v>82557400</x:v>
      </x:c>
      <x:c r="H4122" s="36" t="n">
        <x:v>0.12390000000000001</x:v>
      </x:c>
      <x:c r="I4122" s="22" t="n">
        <x:f>IF(G4122="","",IF(ISNUMBER(H4122),G4122,""))</x:f>
        <x:v>82557400</x:v>
      </x:c>
      <x:c r="J4122" s="22" t="n">
        <x:f>IF(I4122="","",I4122*H4122)</x:f>
        <x:v>10228861.860000001</x:v>
      </x:c>
      <x:c r="K4122" t="str">
        <x:f>IF(G4122="","MISSING OEWS",IF(ISNUMBER(H4122),"MATCHED","MISSING WHARTON"))</x:f>
        <x:v>MATCHED</x:v>
      </x:c>
    </x:row>
    <x:row r="4123">
      <x:c r="A4123" t="str">
        <x:v>54</x:v>
      </x:c>
      <x:c r="B4123" t="str">
        <x:v>Professional, Scientific, and Technical Services</x:v>
      </x:c>
      <x:c r="C4123" t="str">
        <x:v>29-2072</x:v>
      </x:c>
      <x:c r="D4123" t="str">
        <x:v>Medical Records Specialists</x:v>
      </x:c>
      <x:c r="E4123" s="22" t="n">
        <x:v>19340</x:v>
      </x:c>
      <x:c r="F4123" s="22" t="n">
        <x:v>51950</x:v>
      </x:c>
      <x:c r="G4123" s="22" t="n">
        <x:f>IF(OR(E4123="",F4123=""),"",E4123*F4123)</x:f>
        <x:v>1004713000</x:v>
      </x:c>
      <x:c r="H4123" s="36" t="n">
        <x:v>0.9353</x:v>
      </x:c>
      <x:c r="I4123" s="22" t="n">
        <x:f>IF(G4123="","",IF(ISNUMBER(H4123),G4123,""))</x:f>
        <x:v>1004713000</x:v>
      </x:c>
      <x:c r="J4123" s="22" t="n">
        <x:f>IF(I4123="","",I4123*H4123)</x:f>
        <x:v>939708068.9</x:v>
      </x:c>
      <x:c r="K4123" t="str">
        <x:f>IF(G4123="","MISSING OEWS",IF(ISNUMBER(H4123),"MATCHED","MISSING WHARTON"))</x:f>
        <x:v>MATCHED</x:v>
      </x:c>
    </x:row>
    <x:row r="4124">
      <x:c r="A4124" t="str">
        <x:v>54</x:v>
      </x:c>
      <x:c r="B4124" t="str">
        <x:v>Professional, Scientific, and Technical Services</x:v>
      </x:c>
      <x:c r="C4124" t="str">
        <x:v>29-2099</x:v>
      </x:c>
      <x:c r="D4124" t="str">
        <x:v>Health Technologists and Technicians, All Other</x:v>
      </x:c>
      <x:c r="E4124" s="22" t="n">
        <x:v>1360</x:v>
      </x:c>
      <x:c r="F4124" s="22" t="n">
        <x:v>81090</x:v>
      </x:c>
      <x:c r="G4124" s="22" t="n">
        <x:f>IF(OR(E4124="",F4124=""),"",E4124*F4124)</x:f>
        <x:v>110282400</x:v>
      </x:c>
      <x:c r="H4124" s="36" t="n">
        <x:v>0.2977</x:v>
      </x:c>
      <x:c r="I4124" s="22" t="n">
        <x:f>IF(G4124="","",IF(ISNUMBER(H4124),G4124,""))</x:f>
        <x:v>110282400</x:v>
      </x:c>
      <x:c r="J4124" s="22" t="n">
        <x:f>IF(I4124="","",I4124*H4124)</x:f>
        <x:v>32831070.48</x:v>
      </x:c>
      <x:c r="K4124" t="str">
        <x:f>IF(G4124="","MISSING OEWS",IF(ISNUMBER(H4124),"MATCHED","MISSING WHARTON"))</x:f>
        <x:v>MATCHED</x:v>
      </x:c>
    </x:row>
    <x:row r="4125">
      <x:c r="A4125" t="str">
        <x:v>54</x:v>
      </x:c>
      <x:c r="B4125" t="str">
        <x:v>Professional, Scientific, and Technical Services</x:v>
      </x:c>
      <x:c r="C4125" t="str">
        <x:v>29-9021</x:v>
      </x:c>
      <x:c r="D4125" t="str">
        <x:v>Health Information Technologists and Medical Registrars</x:v>
      </x:c>
      <x:c r="E4125" s="22" t="n">
        <x:v>2190</x:v>
      </x:c>
      <x:c r="F4125" s="22" t="n">
        <x:v>68490</x:v>
      </x:c>
      <x:c r="G4125" s="22" t="n">
        <x:f>IF(OR(E4125="",F4125=""),"",E4125*F4125)</x:f>
        <x:v>149993100</x:v>
      </x:c>
      <x:c r="H4125" s="36" t="n">
        <x:v>0.7968999999999999</x:v>
      </x:c>
      <x:c r="I4125" s="22" t="n">
        <x:f>IF(G4125="","",IF(ISNUMBER(H4125),G4125,""))</x:f>
        <x:v>149993100</x:v>
      </x:c>
      <x:c r="J4125" s="22" t="n">
        <x:f>IF(I4125="","",I4125*H4125)</x:f>
        <x:v>119529501.38999999</x:v>
      </x:c>
      <x:c r="K4125" t="str">
        <x:f>IF(G4125="","MISSING OEWS",IF(ISNUMBER(H4125),"MATCHED","MISSING WHARTON"))</x:f>
        <x:v>MATCHED</x:v>
      </x:c>
    </x:row>
    <x:row r="4126">
      <x:c r="A4126" t="str">
        <x:v>54</x:v>
      </x:c>
      <x:c r="B4126" t="str">
        <x:v>Professional, Scientific, and Technical Services</x:v>
      </x:c>
      <x:c r="C4126" t="str">
        <x:v>29-9091</x:v>
      </x:c>
      <x:c r="D4126" t="str">
        <x:v>Athletic Trainers</x:v>
      </x:c>
      <x:c r="E4126" s="22"/>
      <x:c r="F4126" s="22" t="n">
        <x:v>75400</x:v>
      </x:c>
      <x:c r="G4126" s="22" t="str">
        <x:f>IF(OR(E4126="",F4126=""),"",E4126*F4126)</x:f>
      </x:c>
      <x:c r="H4126" s="36" t="n">
        <x:v>0.1435</x:v>
      </x:c>
      <x:c r="I4126" s="22" t="str">
        <x:f>IF(G4126="","",IF(ISNUMBER(H4126),G4126,""))</x:f>
      </x:c>
      <x:c r="J4126" s="22" t="str">
        <x:f>IF(I4126="","",I4126*H4126)</x:f>
      </x:c>
      <x:c r="K4126" t="str">
        <x:f>IF(G4126="","MISSING OEWS",IF(ISNUMBER(H4126),"MATCHED","MISSING WHARTON"))</x:f>
        <x:v>MISSING OEWS</x:v>
      </x:c>
    </x:row>
    <x:row r="4127">
      <x:c r="A4127" t="str">
        <x:v>54</x:v>
      </x:c>
      <x:c r="B4127" t="str">
        <x:v>Professional, Scientific, and Technical Services</x:v>
      </x:c>
      <x:c r="C4127" t="str">
        <x:v>29-9092</x:v>
      </x:c>
      <x:c r="D4127" t="str">
        <x:v>Genetic Counselors</x:v>
      </x:c>
      <x:c r="E4127" s="22" t="n">
        <x:v>80</x:v>
      </x:c>
      <x:c r="F4127" s="22" t="n">
        <x:v>101030</x:v>
      </x:c>
      <x:c r="G4127" s="22" t="n">
        <x:f>IF(OR(E4127="",F4127=""),"",E4127*F4127)</x:f>
        <x:v>8082400</x:v>
      </x:c>
      <x:c r="H4127" s="36" t="n">
        <x:v>0.5421</x:v>
      </x:c>
      <x:c r="I4127" s="22" t="n">
        <x:f>IF(G4127="","",IF(ISNUMBER(H4127),G4127,""))</x:f>
        <x:v>8082400</x:v>
      </x:c>
      <x:c r="J4127" s="22" t="n">
        <x:f>IF(I4127="","",I4127*H4127)</x:f>
        <x:v>4381469.04</x:v>
      </x:c>
      <x:c r="K4127" t="str">
        <x:f>IF(G4127="","MISSING OEWS",IF(ISNUMBER(H4127),"MATCHED","MISSING WHARTON"))</x:f>
        <x:v>MATCHED</x:v>
      </x:c>
    </x:row>
    <x:row r="4128">
      <x:c r="A4128" t="str">
        <x:v>54</x:v>
      </x:c>
      <x:c r="B4128" t="str">
        <x:v>Professional, Scientific, and Technical Services</x:v>
      </x:c>
      <x:c r="C4128" t="str">
        <x:v>29-9099</x:v>
      </x:c>
      <x:c r="D4128" t="str">
        <x:v>Healthcare Practitioners and Technical Workers, All Other</x:v>
      </x:c>
      <x:c r="E4128" s="22" t="n">
        <x:v>560</x:v>
      </x:c>
      <x:c r="F4128" s="22" t="n">
        <x:v>91260</x:v>
      </x:c>
      <x:c r="G4128" s="22" t="n">
        <x:f>IF(OR(E4128="",F4128=""),"",E4128*F4128)</x:f>
        <x:v>51105600</x:v>
      </x:c>
      <x:c r="H4128" s="36" t="n">
        <x:v>0.2347</x:v>
      </x:c>
      <x:c r="I4128" s="22" t="n">
        <x:f>IF(G4128="","",IF(ISNUMBER(H4128),G4128,""))</x:f>
        <x:v>51105600</x:v>
      </x:c>
      <x:c r="J4128" s="22" t="n">
        <x:f>IF(I4128="","",I4128*H4128)</x:f>
        <x:v>11994484.32</x:v>
      </x:c>
      <x:c r="K4128" t="str">
        <x:f>IF(G4128="","MISSING OEWS",IF(ISNUMBER(H4128),"MATCHED","MISSING WHARTON"))</x:f>
        <x:v>MATCHED</x:v>
      </x:c>
    </x:row>
    <x:row r="4129">
      <x:c r="A4129" t="str">
        <x:v>54</x:v>
      </x:c>
      <x:c r="B4129" t="str">
        <x:v>Professional, Scientific, and Technical Services</x:v>
      </x:c>
      <x:c r="C4129" t="str">
        <x:v>31-1120</x:v>
      </x:c>
      <x:c r="D4129" t="str">
        <x:v>Home Health and Personal Care Aides</x:v>
      </x:c>
      <x:c r="E4129" s="22" t="n">
        <x:v>2860</x:v>
      </x:c>
      <x:c r="F4129" s="22" t="n">
        <x:v>38500</x:v>
      </x:c>
      <x:c r="G4129" s="22" t="n">
        <x:f>IF(OR(E4129="",F4129=""),"",E4129*F4129)</x:f>
        <x:v>110110000</x:v>
      </x:c>
      <x:c r="H4129" s="36" t="n">
        <x:v>0.11800000000000001</x:v>
      </x:c>
      <x:c r="I4129" s="22" t="n">
        <x:f>IF(G4129="","",IF(ISNUMBER(H4129),G4129,""))</x:f>
        <x:v>110110000</x:v>
      </x:c>
      <x:c r="J4129" s="22" t="n">
        <x:f>IF(I4129="","",I4129*H4129)</x:f>
        <x:v>12992980</x:v>
      </x:c>
      <x:c r="K4129" t="str">
        <x:f>IF(G4129="","MISSING OEWS",IF(ISNUMBER(H4129),"MATCHED","MISSING WHARTON"))</x:f>
        <x:v>MATCHED</x:v>
      </x:c>
    </x:row>
    <x:row r="4130">
      <x:c r="A4130" t="str">
        <x:v>54</x:v>
      </x:c>
      <x:c r="B4130" t="str">
        <x:v>Professional, Scientific, and Technical Services</x:v>
      </x:c>
      <x:c r="C4130" t="str">
        <x:v>31-1131</x:v>
      </x:c>
      <x:c r="D4130" t="str">
        <x:v>Nursing Assistants</x:v>
      </x:c>
      <x:c r="E4130" s="22" t="n">
        <x:v>430</x:v>
      </x:c>
      <x:c r="F4130" s="22" t="n">
        <x:v>47570</x:v>
      </x:c>
      <x:c r="G4130" s="22" t="n">
        <x:f>IF(OR(E4130="",F4130=""),"",E4130*F4130)</x:f>
        <x:v>20455100</x:v>
      </x:c>
      <x:c r="H4130" s="36" t="n">
        <x:v>0.05</x:v>
      </x:c>
      <x:c r="I4130" s="22" t="n">
        <x:f>IF(G4130="","",IF(ISNUMBER(H4130),G4130,""))</x:f>
        <x:v>20455100</x:v>
      </x:c>
      <x:c r="J4130" s="22" t="n">
        <x:f>IF(I4130="","",I4130*H4130)</x:f>
        <x:v>1022755</x:v>
      </x:c>
      <x:c r="K4130" t="str">
        <x:f>IF(G4130="","MISSING OEWS",IF(ISNUMBER(H4130),"MATCHED","MISSING WHARTON"))</x:f>
        <x:v>MATCHED</x:v>
      </x:c>
    </x:row>
    <x:row r="4131">
      <x:c r="A4131" t="str">
        <x:v>54</x:v>
      </x:c>
      <x:c r="B4131" t="str">
        <x:v>Professional, Scientific, and Technical Services</x:v>
      </x:c>
      <x:c r="C4131" t="str">
        <x:v>31-2021</x:v>
      </x:c>
      <x:c r="D4131" t="str">
        <x:v>Physical Therapist Assistants</x:v>
      </x:c>
      <x:c r="E4131" s="22" t="n">
        <x:v>80</x:v>
      </x:c>
      <x:c r="F4131" s="22" t="n">
        <x:v>91250</x:v>
      </x:c>
      <x:c r="G4131" s="22" t="n">
        <x:f>IF(OR(E4131="",F4131=""),"",E4131*F4131)</x:f>
        <x:v>7300000</x:v>
      </x:c>
      <x:c r="H4131" s="36" t="n">
        <x:v>0.09050000000000001</x:v>
      </x:c>
      <x:c r="I4131" s="22" t="n">
        <x:f>IF(G4131="","",IF(ISNUMBER(H4131),G4131,""))</x:f>
        <x:v>7300000</x:v>
      </x:c>
      <x:c r="J4131" s="22" t="n">
        <x:f>IF(I4131="","",I4131*H4131)</x:f>
        <x:v>660650.0000000001</x:v>
      </x:c>
      <x:c r="K4131" t="str">
        <x:f>IF(G4131="","MISSING OEWS",IF(ISNUMBER(H4131),"MATCHED","MISSING WHARTON"))</x:f>
        <x:v>MATCHED</x:v>
      </x:c>
    </x:row>
    <x:row r="4132">
      <x:c r="A4132" t="str">
        <x:v>54</x:v>
      </x:c>
      <x:c r="B4132" t="str">
        <x:v>Professional, Scientific, and Technical Services</x:v>
      </x:c>
      <x:c r="C4132" t="str">
        <x:v>31-9011</x:v>
      </x:c>
      <x:c r="D4132" t="str">
        <x:v>Massage Therapists</x:v>
      </x:c>
      <x:c r="E4132" s="22"/>
      <x:c r="F4132" s="22" t="n">
        <x:v>74390</x:v>
      </x:c>
      <x:c r="G4132" s="22" t="str">
        <x:f>IF(OR(E4132="",F4132=""),"",E4132*F4132)</x:f>
      </x:c>
      <x:c r="H4132" s="36" t="n">
        <x:v>0.0679</x:v>
      </x:c>
      <x:c r="I4132" s="22" t="str">
        <x:f>IF(G4132="","",IF(ISNUMBER(H4132),G4132,""))</x:f>
      </x:c>
      <x:c r="J4132" s="22" t="str">
        <x:f>IF(I4132="","",I4132*H4132)</x:f>
      </x:c>
      <x:c r="K4132" t="str">
        <x:f>IF(G4132="","MISSING OEWS",IF(ISNUMBER(H4132),"MATCHED","MISSING WHARTON"))</x:f>
        <x:v>MISSING OEWS</x:v>
      </x:c>
    </x:row>
    <x:row r="4133">
      <x:c r="A4133" t="str">
        <x:v>54</x:v>
      </x:c>
      <x:c r="B4133" t="str">
        <x:v>Professional, Scientific, and Technical Services</x:v>
      </x:c>
      <x:c r="C4133" t="str">
        <x:v>31-9091</x:v>
      </x:c>
      <x:c r="D4133" t="str">
        <x:v>Dental Assistants</x:v>
      </x:c>
      <x:c r="E4133" s="22"/>
      <x:c r="F4133" s="22" t="n">
        <x:v>56770</x:v>
      </x:c>
      <x:c r="G4133" s="22" t="str">
        <x:f>IF(OR(E4133="",F4133=""),"",E4133*F4133)</x:f>
      </x:c>
      <x:c r="H4133" s="36" t="n">
        <x:v>0.22190000000000001</x:v>
      </x:c>
      <x:c r="I4133" s="22" t="str">
        <x:f>IF(G4133="","",IF(ISNUMBER(H4133),G4133,""))</x:f>
      </x:c>
      <x:c r="J4133" s="22" t="str">
        <x:f>IF(I4133="","",I4133*H4133)</x:f>
      </x:c>
      <x:c r="K4133" t="str">
        <x:f>IF(G4133="","MISSING OEWS",IF(ISNUMBER(H4133),"MATCHED","MISSING WHARTON"))</x:f>
        <x:v>MISSING OEWS</x:v>
      </x:c>
    </x:row>
    <x:row r="4134">
      <x:c r="A4134" t="str">
        <x:v>54</x:v>
      </x:c>
      <x:c r="B4134" t="str">
        <x:v>Professional, Scientific, and Technical Services</x:v>
      </x:c>
      <x:c r="C4134" t="str">
        <x:v>31-9092</x:v>
      </x:c>
      <x:c r="D4134" t="str">
        <x:v>Medical Assistants</x:v>
      </x:c>
      <x:c r="E4134" s="22" t="n">
        <x:v>3530</x:v>
      </x:c>
      <x:c r="F4134" s="22" t="n">
        <x:v>48210</x:v>
      </x:c>
      <x:c r="G4134" s="22" t="n">
        <x:f>IF(OR(E4134="",F4134=""),"",E4134*F4134)</x:f>
        <x:v>170181300</x:v>
      </x:c>
      <x:c r="H4134" s="36" t="n">
        <x:v>0.4025</x:v>
      </x:c>
      <x:c r="I4134" s="22" t="n">
        <x:f>IF(G4134="","",IF(ISNUMBER(H4134),G4134,""))</x:f>
        <x:v>170181300</x:v>
      </x:c>
      <x:c r="J4134" s="22" t="n">
        <x:f>IF(I4134="","",I4134*H4134)</x:f>
        <x:v>68497973.25</x:v>
      </x:c>
      <x:c r="K4134" t="str">
        <x:f>IF(G4134="","MISSING OEWS",IF(ISNUMBER(H4134),"MATCHED","MISSING WHARTON"))</x:f>
        <x:v>MATCHED</x:v>
      </x:c>
    </x:row>
    <x:row r="4135">
      <x:c r="A4135" t="str">
        <x:v>54</x:v>
      </x:c>
      <x:c r="B4135" t="str">
        <x:v>Professional, Scientific, and Technical Services</x:v>
      </x:c>
      <x:c r="C4135" t="str">
        <x:v>31-9093</x:v>
      </x:c>
      <x:c r="D4135" t="str">
        <x:v>Medical Equipment Preparers</x:v>
      </x:c>
      <x:c r="E4135" s="22" t="n">
        <x:v>510</x:v>
      </x:c>
      <x:c r="F4135" s="22" t="n">
        <x:v>51670</x:v>
      </x:c>
      <x:c r="G4135" s="22" t="n">
        <x:f>IF(OR(E4135="",F4135=""),"",E4135*F4135)</x:f>
        <x:v>26351700</x:v>
      </x:c>
      <x:c r="H4135" s="36" t="n">
        <x:v>0.1188</x:v>
      </x:c>
      <x:c r="I4135" s="22" t="n">
        <x:f>IF(G4135="","",IF(ISNUMBER(H4135),G4135,""))</x:f>
        <x:v>26351700</x:v>
      </x:c>
      <x:c r="J4135" s="22" t="n">
        <x:f>IF(I4135="","",I4135*H4135)</x:f>
        <x:v>3130581.96</x:v>
      </x:c>
      <x:c r="K4135" t="str">
        <x:f>IF(G4135="","MISSING OEWS",IF(ISNUMBER(H4135),"MATCHED","MISSING WHARTON"))</x:f>
        <x:v>MATCHED</x:v>
      </x:c>
    </x:row>
    <x:row r="4136">
      <x:c r="A4136" t="str">
        <x:v>54</x:v>
      </x:c>
      <x:c r="B4136" t="str">
        <x:v>Professional, Scientific, and Technical Services</x:v>
      </x:c>
      <x:c r="C4136" t="str">
        <x:v>31-9094</x:v>
      </x:c>
      <x:c r="D4136" t="str">
        <x:v>Medical Transcriptionists</x:v>
      </x:c>
      <x:c r="E4136" s="22" t="n">
        <x:v>2320</x:v>
      </x:c>
      <x:c r="F4136" s="22" t="n">
        <x:v>43680</x:v>
      </x:c>
      <x:c r="G4136" s="22" t="n">
        <x:f>IF(OR(E4136="",F4136=""),"",E4136*F4136)</x:f>
        <x:v>101337600</x:v>
      </x:c>
      <x:c r="H4136" s="36" t="n">
        <x:v>0.8733</x:v>
      </x:c>
      <x:c r="I4136" s="22" t="n">
        <x:f>IF(G4136="","",IF(ISNUMBER(H4136),G4136,""))</x:f>
        <x:v>101337600</x:v>
      </x:c>
      <x:c r="J4136" s="22" t="n">
        <x:f>IF(I4136="","",I4136*H4136)</x:f>
        <x:v>88498126.08</x:v>
      </x:c>
      <x:c r="K4136" t="str">
        <x:f>IF(G4136="","MISSING OEWS",IF(ISNUMBER(H4136),"MATCHED","MISSING WHARTON"))</x:f>
        <x:v>MATCHED</x:v>
      </x:c>
    </x:row>
    <x:row r="4137">
      <x:c r="A4137" t="str">
        <x:v>54</x:v>
      </x:c>
      <x:c r="B4137" t="str">
        <x:v>Professional, Scientific, and Technical Services</x:v>
      </x:c>
      <x:c r="C4137" t="str">
        <x:v>31-9096</x:v>
      </x:c>
      <x:c r="D4137" t="str">
        <x:v>Veterinary Assistants and Laboratory Animal Caretakers</x:v>
      </x:c>
      <x:c r="E4137" s="22" t="n">
        <x:v>114500</x:v>
      </x:c>
      <x:c r="F4137" s="22" t="n">
        <x:v>39880</x:v>
      </x:c>
      <x:c r="G4137" s="22" t="n">
        <x:f>IF(OR(E4137="",F4137=""),"",E4137*F4137)</x:f>
        <x:v>4566260000</x:v>
      </x:c>
      <x:c r="H4137" s="36" t="n">
        <x:v>0.1696</x:v>
      </x:c>
      <x:c r="I4137" s="22" t="n">
        <x:f>IF(G4137="","",IF(ISNUMBER(H4137),G4137,""))</x:f>
        <x:v>4566260000</x:v>
      </x:c>
      <x:c r="J4137" s="22" t="n">
        <x:f>IF(I4137="","",I4137*H4137)</x:f>
        <x:v>774437696</x:v>
      </x:c>
      <x:c r="K4137" t="str">
        <x:f>IF(G4137="","MISSING OEWS",IF(ISNUMBER(H4137),"MATCHED","MISSING WHARTON"))</x:f>
        <x:v>MATCHED</x:v>
      </x:c>
    </x:row>
    <x:row r="4138">
      <x:c r="A4138" t="str">
        <x:v>54</x:v>
      </x:c>
      <x:c r="B4138" t="str">
        <x:v>Professional, Scientific, and Technical Services</x:v>
      </x:c>
      <x:c r="C4138" t="str">
        <x:v>31-9097</x:v>
      </x:c>
      <x:c r="D4138" t="str">
        <x:v>Phlebotomists</x:v>
      </x:c>
      <x:c r="E4138" s="22" t="n">
        <x:v>940</x:v>
      </x:c>
      <x:c r="F4138" s="22" t="n">
        <x:v>44380</x:v>
      </x:c>
      <x:c r="G4138" s="22" t="n">
        <x:f>IF(OR(E4138="",F4138=""),"",E4138*F4138)</x:f>
        <x:v>41717200</x:v>
      </x:c>
      <x:c r="H4138" s="36" t="n">
        <x:v>0.07919999999999999</x:v>
      </x:c>
      <x:c r="I4138" s="22" t="n">
        <x:f>IF(G4138="","",IF(ISNUMBER(H4138),G4138,""))</x:f>
        <x:v>41717200</x:v>
      </x:c>
      <x:c r="J4138" s="22" t="n">
        <x:f>IF(I4138="","",I4138*H4138)</x:f>
        <x:v>3304002.2399999998</x:v>
      </x:c>
      <x:c r="K4138" t="str">
        <x:f>IF(G4138="","MISSING OEWS",IF(ISNUMBER(H4138),"MATCHED","MISSING WHARTON"))</x:f>
        <x:v>MATCHED</x:v>
      </x:c>
    </x:row>
    <x:row r="4139">
      <x:c r="A4139" t="str">
        <x:v>54</x:v>
      </x:c>
      <x:c r="B4139" t="str">
        <x:v>Professional, Scientific, and Technical Services</x:v>
      </x:c>
      <x:c r="C4139" t="str">
        <x:v>31-9099</x:v>
      </x:c>
      <x:c r="D4139" t="str">
        <x:v>Healthcare Support Workers, All Other</x:v>
      </x:c>
      <x:c r="E4139" s="22" t="n">
        <x:v>500</x:v>
      </x:c>
      <x:c r="F4139" s="22" t="n">
        <x:v>61880</x:v>
      </x:c>
      <x:c r="G4139" s="22" t="n">
        <x:f>IF(OR(E4139="",F4139=""),"",E4139*F4139)</x:f>
        <x:v>30940000</x:v>
      </x:c>
      <x:c r="H4139" s="36" t="n">
        <x:v>0.25420000000000004</x:v>
      </x:c>
      <x:c r="I4139" s="22" t="n">
        <x:f>IF(G4139="","",IF(ISNUMBER(H4139),G4139,""))</x:f>
        <x:v>30940000</x:v>
      </x:c>
      <x:c r="J4139" s="22" t="n">
        <x:f>IF(I4139="","",I4139*H4139)</x:f>
        <x:v>7864948.000000001</x:v>
      </x:c>
      <x:c r="K4139" t="str">
        <x:f>IF(G4139="","MISSING OEWS",IF(ISNUMBER(H4139),"MATCHED","MISSING WHARTON"))</x:f>
        <x:v>MATCHED</x:v>
      </x:c>
    </x:row>
    <x:row r="4140">
      <x:c r="A4140" t="str">
        <x:v>54</x:v>
      </x:c>
      <x:c r="B4140" t="str">
        <x:v>Professional, Scientific, and Technical Services</x:v>
      </x:c>
      <x:c r="C4140" t="str">
        <x:v>33-1091</x:v>
      </x:c>
      <x:c r="D4140" t="str">
        <x:v>First-Line Supervisors of Security Workers</x:v>
      </x:c>
      <x:c r="E4140" s="22" t="n">
        <x:v>870</x:v>
      </x:c>
      <x:c r="F4140" s="22" t="n">
        <x:v>83530</x:v>
      </x:c>
      <x:c r="G4140" s="22" t="n">
        <x:f>IF(OR(E4140="",F4140=""),"",E4140*F4140)</x:f>
        <x:v>72671100</x:v>
      </x:c>
      <x:c r="H4140" s="36" t="n">
        <x:v>0.39289999999999997</x:v>
      </x:c>
      <x:c r="I4140" s="22" t="n">
        <x:f>IF(G4140="","",IF(ISNUMBER(H4140),G4140,""))</x:f>
        <x:v>72671100</x:v>
      </x:c>
      <x:c r="J4140" s="22" t="n">
        <x:f>IF(I4140="","",I4140*H4140)</x:f>
        <x:v>28552475.189999998</x:v>
      </x:c>
      <x:c r="K4140" t="str">
        <x:f>IF(G4140="","MISSING OEWS",IF(ISNUMBER(H4140),"MATCHED","MISSING WHARTON"))</x:f>
        <x:v>MATCHED</x:v>
      </x:c>
    </x:row>
    <x:row r="4141">
      <x:c r="A4141" t="str">
        <x:v>54</x:v>
      </x:c>
      <x:c r="B4141" t="str">
        <x:v>Professional, Scientific, and Technical Services</x:v>
      </x:c>
      <x:c r="C4141" t="str">
        <x:v>33-1099</x:v>
      </x:c>
      <x:c r="D4141" t="str">
        <x:v>First-Line Supervisors of Protective Service Workers, All Other</x:v>
      </x:c>
      <x:c r="E4141" s="22" t="n">
        <x:v>120</x:v>
      </x:c>
      <x:c r="F4141" s="22" t="n">
        <x:v>89240</x:v>
      </x:c>
      <x:c r="G4141" s="22" t="n">
        <x:f>IF(OR(E4141="",F4141=""),"",E4141*F4141)</x:f>
        <x:v>10708800</x:v>
      </x:c>
      <x:c r="H4141" s="36"/>
      <x:c r="I4141" s="22" t="str">
        <x:f>IF(G4141="","",IF(ISNUMBER(H4141),G4141,""))</x:f>
      </x:c>
      <x:c r="J4141" s="22" t="str">
        <x:f>IF(I4141="","",I4141*H4141)</x:f>
      </x:c>
      <x:c r="K4141" t="str">
        <x:f>IF(G4141="","MISSING OEWS",IF(ISNUMBER(H4141),"MATCHED","MISSING WHARTON"))</x:f>
        <x:v>MISSING WHARTON</x:v>
      </x:c>
    </x:row>
    <x:row r="4142">
      <x:c r="A4142" t="str">
        <x:v>54</x:v>
      </x:c>
      <x:c r="B4142" t="str">
        <x:v>Professional, Scientific, and Technical Services</x:v>
      </x:c>
      <x:c r="C4142" t="str">
        <x:v>33-2011</x:v>
      </x:c>
      <x:c r="D4142" t="str">
        <x:v>Firefighters</x:v>
      </x:c>
      <x:c r="E4142" s="22" t="n">
        <x:v>240</x:v>
      </x:c>
      <x:c r="F4142" s="22" t="n">
        <x:v>64030</x:v>
      </x:c>
      <x:c r="G4142" s="22" t="n">
        <x:f>IF(OR(E4142="",F4142=""),"",E4142*F4142)</x:f>
        <x:v>15367200</x:v>
      </x:c>
      <x:c r="H4142" s="36" t="n">
        <x:v>0.0317</x:v>
      </x:c>
      <x:c r="I4142" s="22" t="n">
        <x:f>IF(G4142="","",IF(ISNUMBER(H4142),G4142,""))</x:f>
        <x:v>15367200</x:v>
      </x:c>
      <x:c r="J4142" s="22" t="n">
        <x:f>IF(I4142="","",I4142*H4142)</x:f>
        <x:v>487140.24</x:v>
      </x:c>
      <x:c r="K4142" t="str">
        <x:f>IF(G4142="","MISSING OEWS",IF(ISNUMBER(H4142),"MATCHED","MISSING WHARTON"))</x:f>
        <x:v>MATCHED</x:v>
      </x:c>
    </x:row>
    <x:row r="4143">
      <x:c r="A4143" t="str">
        <x:v>54</x:v>
      </x:c>
      <x:c r="B4143" t="str">
        <x:v>Professional, Scientific, and Technical Services</x:v>
      </x:c>
      <x:c r="C4143" t="str">
        <x:v>33-2021</x:v>
      </x:c>
      <x:c r="D4143" t="str">
        <x:v>Fire Inspectors and Investigators</x:v>
      </x:c>
      <x:c r="E4143" s="22" t="n">
        <x:v>390</x:v>
      </x:c>
      <x:c r="F4143" s="22" t="n">
        <x:v>95250</x:v>
      </x:c>
      <x:c r="G4143" s="22" t="n">
        <x:f>IF(OR(E4143="",F4143=""),"",E4143*F4143)</x:f>
        <x:v>37147500</x:v>
      </x:c>
      <x:c r="H4143" s="36" t="n">
        <x:v>0.125</x:v>
      </x:c>
      <x:c r="I4143" s="22" t="n">
        <x:f>IF(G4143="","",IF(ISNUMBER(H4143),G4143,""))</x:f>
        <x:v>37147500</x:v>
      </x:c>
      <x:c r="J4143" s="22" t="n">
        <x:f>IF(I4143="","",I4143*H4143)</x:f>
        <x:v>4643437.5</x:v>
      </x:c>
      <x:c r="K4143" t="str">
        <x:f>IF(G4143="","MISSING OEWS",IF(ISNUMBER(H4143),"MATCHED","MISSING WHARTON"))</x:f>
        <x:v>MATCHED</x:v>
      </x:c>
    </x:row>
    <x:row r="4144">
      <x:c r="A4144" t="str">
        <x:v>54</x:v>
      </x:c>
      <x:c r="B4144" t="str">
        <x:v>Professional, Scientific, and Technical Services</x:v>
      </x:c>
      <x:c r="C4144" t="str">
        <x:v>33-9021</x:v>
      </x:c>
      <x:c r="D4144" t="str">
        <x:v>Private Detectives and Investigators</x:v>
      </x:c>
      <x:c r="E4144" s="22" t="n">
        <x:v>2550</x:v>
      </x:c>
      <x:c r="F4144" s="22" t="n">
        <x:v>78610</x:v>
      </x:c>
      <x:c r="G4144" s="22" t="n">
        <x:f>IF(OR(E4144="",F4144=""),"",E4144*F4144)</x:f>
        <x:v>200455500</x:v>
      </x:c>
      <x:c r="H4144" s="36" t="n">
        <x:v>0.33240000000000003</x:v>
      </x:c>
      <x:c r="I4144" s="22" t="n">
        <x:f>IF(G4144="","",IF(ISNUMBER(H4144),G4144,""))</x:f>
        <x:v>200455500</x:v>
      </x:c>
      <x:c r="J4144" s="22" t="n">
        <x:f>IF(I4144="","",I4144*H4144)</x:f>
        <x:v>66631408.2</x:v>
      </x:c>
      <x:c r="K4144" t="str">
        <x:f>IF(G4144="","MISSING OEWS",IF(ISNUMBER(H4144),"MATCHED","MISSING WHARTON"))</x:f>
        <x:v>MATCHED</x:v>
      </x:c>
    </x:row>
    <x:row r="4145">
      <x:c r="A4145" t="str">
        <x:v>54</x:v>
      </x:c>
      <x:c r="B4145" t="str">
        <x:v>Professional, Scientific, and Technical Services</x:v>
      </x:c>
      <x:c r="C4145" t="str">
        <x:v>33-9032</x:v>
      </x:c>
      <x:c r="D4145" t="str">
        <x:v>Security Guards</x:v>
      </x:c>
      <x:c r="E4145" s="22" t="n">
        <x:v>14050</x:v>
      </x:c>
      <x:c r="F4145" s="22" t="n">
        <x:v>53680</x:v>
      </x:c>
      <x:c r="G4145" s="22" t="n">
        <x:f>IF(OR(E4145="",F4145=""),"",E4145*F4145)</x:f>
        <x:v>754204000</x:v>
      </x:c>
      <x:c r="H4145" s="36" t="n">
        <x:v>0.13570000000000002</x:v>
      </x:c>
      <x:c r="I4145" s="22" t="n">
        <x:f>IF(G4145="","",IF(ISNUMBER(H4145),G4145,""))</x:f>
        <x:v>754204000</x:v>
      </x:c>
      <x:c r="J4145" s="22" t="n">
        <x:f>IF(I4145="","",I4145*H4145)</x:f>
        <x:v>102345482.80000001</x:v>
      </x:c>
      <x:c r="K4145" t="str">
        <x:f>IF(G4145="","MISSING OEWS",IF(ISNUMBER(H4145),"MATCHED","MISSING WHARTON"))</x:f>
        <x:v>MATCHED</x:v>
      </x:c>
    </x:row>
    <x:row r="4146">
      <x:c r="A4146" t="str">
        <x:v>54</x:v>
      </x:c>
      <x:c r="B4146" t="str">
        <x:v>Professional, Scientific, and Technical Services</x:v>
      </x:c>
      <x:c r="C4146" t="str">
        <x:v>33-9091</x:v>
      </x:c>
      <x:c r="D4146" t="str">
        <x:v>Crossing Guards and Flaggers</x:v>
      </x:c>
      <x:c r="E4146" s="22"/>
      <x:c r="F4146" s="22" t="n">
        <x:v>39220</x:v>
      </x:c>
      <x:c r="G4146" s="22" t="str">
        <x:f>IF(OR(E4146="",F4146=""),"",E4146*F4146)</x:f>
      </x:c>
      <x:c r="H4146" s="36" t="n">
        <x:v>0</x:v>
      </x:c>
      <x:c r="I4146" s="22" t="str">
        <x:f>IF(G4146="","",IF(ISNUMBER(H4146),G4146,""))</x:f>
      </x:c>
      <x:c r="J4146" s="22" t="str">
        <x:f>IF(I4146="","",I4146*H4146)</x:f>
      </x:c>
      <x:c r="K4146" t="str">
        <x:f>IF(G4146="","MISSING OEWS",IF(ISNUMBER(H4146),"MATCHED","MISSING WHARTON"))</x:f>
        <x:v>MISSING OEWS</x:v>
      </x:c>
    </x:row>
    <x:row r="4147">
      <x:c r="A4147" t="str">
        <x:v>54</x:v>
      </x:c>
      <x:c r="B4147" t="str">
        <x:v>Professional, Scientific, and Technical Services</x:v>
      </x:c>
      <x:c r="C4147" t="str">
        <x:v>33-9093</x:v>
      </x:c>
      <x:c r="D4147" t="str">
        <x:v>Transportation Security Screeners</x:v>
      </x:c>
      <x:c r="E4147" s="22"/>
      <x:c r="F4147" s="22" t="n">
        <x:v>46650</x:v>
      </x:c>
      <x:c r="G4147" s="22" t="str">
        <x:f>IF(OR(E4147="",F4147=""),"",E4147*F4147)</x:f>
      </x:c>
      <x:c r="H4147" s="36" t="n">
        <x:v>0.2942</x:v>
      </x:c>
      <x:c r="I4147" s="22" t="str">
        <x:f>IF(G4147="","",IF(ISNUMBER(H4147),G4147,""))</x:f>
      </x:c>
      <x:c r="J4147" s="22" t="str">
        <x:f>IF(I4147="","",I4147*H4147)</x:f>
      </x:c>
      <x:c r="K4147" t="str">
        <x:f>IF(G4147="","MISSING OEWS",IF(ISNUMBER(H4147),"MATCHED","MISSING WHARTON"))</x:f>
        <x:v>MISSING OEWS</x:v>
      </x:c>
    </x:row>
    <x:row r="4148">
      <x:c r="A4148" t="str">
        <x:v>54</x:v>
      </x:c>
      <x:c r="B4148" t="str">
        <x:v>Professional, Scientific, and Technical Services</x:v>
      </x:c>
      <x:c r="C4148" t="str">
        <x:v>33-9099</x:v>
      </x:c>
      <x:c r="D4148" t="str">
        <x:v>Protective Service Workers, All Other</x:v>
      </x:c>
      <x:c r="E4148" s="22" t="n">
        <x:v>1070</x:v>
      </x:c>
      <x:c r="F4148" s="22" t="n">
        <x:v>104710</x:v>
      </x:c>
      <x:c r="G4148" s="22" t="n">
        <x:f>IF(OR(E4148="",F4148=""),"",E4148*F4148)</x:f>
        <x:v>112039700</x:v>
      </x:c>
      <x:c r="H4148" s="36" t="n">
        <x:v>0.3357</x:v>
      </x:c>
      <x:c r="I4148" s="22" t="n">
        <x:f>IF(G4148="","",IF(ISNUMBER(H4148),G4148,""))</x:f>
        <x:v>112039700</x:v>
      </x:c>
      <x:c r="J4148" s="22" t="n">
        <x:f>IF(I4148="","",I4148*H4148)</x:f>
        <x:v>37611727.29</x:v>
      </x:c>
      <x:c r="K4148" t="str">
        <x:f>IF(G4148="","MISSING OEWS",IF(ISNUMBER(H4148),"MATCHED","MISSING WHARTON"))</x:f>
        <x:v>MATCHED</x:v>
      </x:c>
    </x:row>
    <x:row r="4149">
      <x:c r="A4149" t="str">
        <x:v>54</x:v>
      </x:c>
      <x:c r="B4149" t="str">
        <x:v>Professional, Scientific, and Technical Services</x:v>
      </x:c>
      <x:c r="C4149" t="str">
        <x:v>35-1011</x:v>
      </x:c>
      <x:c r="D4149" t="str">
        <x:v>Chefs and Head Cooks</x:v>
      </x:c>
      <x:c r="E4149" s="22" t="n">
        <x:v>330</x:v>
      </x:c>
      <x:c r="F4149" s="22" t="n">
        <x:v>100730</x:v>
      </x:c>
      <x:c r="G4149" s="22" t="n">
        <x:f>IF(OR(E4149="",F4149=""),"",E4149*F4149)</x:f>
        <x:v>33240900</x:v>
      </x:c>
      <x:c r="H4149" s="36" t="n">
        <x:v>0.281</x:v>
      </x:c>
      <x:c r="I4149" s="22" t="n">
        <x:f>IF(G4149="","",IF(ISNUMBER(H4149),G4149,""))</x:f>
        <x:v>33240900</x:v>
      </x:c>
      <x:c r="J4149" s="22" t="n">
        <x:f>IF(I4149="","",I4149*H4149)</x:f>
        <x:v>9340692.9</x:v>
      </x:c>
      <x:c r="K4149" t="str">
        <x:f>IF(G4149="","MISSING OEWS",IF(ISNUMBER(H4149),"MATCHED","MISSING WHARTON"))</x:f>
        <x:v>MATCHED</x:v>
      </x:c>
    </x:row>
    <x:row r="4150">
      <x:c r="A4150" t="str">
        <x:v>54</x:v>
      </x:c>
      <x:c r="B4150" t="str">
        <x:v>Professional, Scientific, and Technical Services</x:v>
      </x:c>
      <x:c r="C4150" t="str">
        <x:v>35-1012</x:v>
      </x:c>
      <x:c r="D4150" t="str">
        <x:v>First-Line Supervisors of Food Preparation and Serving Workers</x:v>
      </x:c>
      <x:c r="E4150" s="22" t="n">
        <x:v>1210</x:v>
      </x:c>
      <x:c r="F4150" s="22" t="n">
        <x:v>54270</x:v>
      </x:c>
      <x:c r="G4150" s="22" t="n">
        <x:f>IF(OR(E4150="",F4150=""),"",E4150*F4150)</x:f>
        <x:v>65666700</x:v>
      </x:c>
      <x:c r="H4150" s="36" t="n">
        <x:v>0.41729999999999995</x:v>
      </x:c>
      <x:c r="I4150" s="22" t="n">
        <x:f>IF(G4150="","",IF(ISNUMBER(H4150),G4150,""))</x:f>
        <x:v>65666700</x:v>
      </x:c>
      <x:c r="J4150" s="22" t="n">
        <x:f>IF(I4150="","",I4150*H4150)</x:f>
        <x:v>27402713.909999996</x:v>
      </x:c>
      <x:c r="K4150" t="str">
        <x:f>IF(G4150="","MISSING OEWS",IF(ISNUMBER(H4150),"MATCHED","MISSING WHARTON"))</x:f>
        <x:v>MATCHED</x:v>
      </x:c>
    </x:row>
    <x:row r="4151">
      <x:c r="A4151" t="str">
        <x:v>54</x:v>
      </x:c>
      <x:c r="B4151" t="str">
        <x:v>Professional, Scientific, and Technical Services</x:v>
      </x:c>
      <x:c r="C4151" t="str">
        <x:v>35-2011</x:v>
      </x:c>
      <x:c r="D4151" t="str">
        <x:v>Cooks, Fast Food</x:v>
      </x:c>
      <x:c r="E4151" s="22"/>
      <x:c r="F4151" s="22" t="n">
        <x:v>32500</x:v>
      </x:c>
      <x:c r="G4151" s="22" t="str">
        <x:f>IF(OR(E4151="",F4151=""),"",E4151*F4151)</x:f>
      </x:c>
      <x:c r="H4151" s="36" t="n">
        <x:v>0.05</x:v>
      </x:c>
      <x:c r="I4151" s="22" t="str">
        <x:f>IF(G4151="","",IF(ISNUMBER(H4151),G4151,""))</x:f>
      </x:c>
      <x:c r="J4151" s="22" t="str">
        <x:f>IF(I4151="","",I4151*H4151)</x:f>
      </x:c>
      <x:c r="K4151" t="str">
        <x:f>IF(G4151="","MISSING OEWS",IF(ISNUMBER(H4151),"MATCHED","MISSING WHARTON"))</x:f>
        <x:v>MISSING OEWS</x:v>
      </x:c>
    </x:row>
    <x:row r="4152">
      <x:c r="A4152" t="str">
        <x:v>54</x:v>
      </x:c>
      <x:c r="B4152" t="str">
        <x:v>Professional, Scientific, and Technical Services</x:v>
      </x:c>
      <x:c r="C4152" t="str">
        <x:v>35-2012</x:v>
      </x:c>
      <x:c r="D4152" t="str">
        <x:v>Cooks, Institution and Cafeteria</x:v>
      </x:c>
      <x:c r="E4152" s="22" t="n">
        <x:v>640</x:v>
      </x:c>
      <x:c r="F4152" s="22" t="n">
        <x:v>39360</x:v>
      </x:c>
      <x:c r="G4152" s="22" t="n">
        <x:f>IF(OR(E4152="",F4152=""),"",E4152*F4152)</x:f>
        <x:v>25190400</x:v>
      </x:c>
      <x:c r="H4152" s="36" t="n">
        <x:v>0.25</x:v>
      </x:c>
      <x:c r="I4152" s="22" t="n">
        <x:f>IF(G4152="","",IF(ISNUMBER(H4152),G4152,""))</x:f>
        <x:v>25190400</x:v>
      </x:c>
      <x:c r="J4152" s="22" t="n">
        <x:f>IF(I4152="","",I4152*H4152)</x:f>
        <x:v>6297600</x:v>
      </x:c>
      <x:c r="K4152" t="str">
        <x:f>IF(G4152="","MISSING OEWS",IF(ISNUMBER(H4152),"MATCHED","MISSING WHARTON"))</x:f>
        <x:v>MATCHED</x:v>
      </x:c>
    </x:row>
    <x:row r="4153">
      <x:c r="A4153" t="str">
        <x:v>54</x:v>
      </x:c>
      <x:c r="B4153" t="str">
        <x:v>Professional, Scientific, and Technical Services</x:v>
      </x:c>
      <x:c r="C4153" t="str">
        <x:v>35-2014</x:v>
      </x:c>
      <x:c r="D4153" t="str">
        <x:v>Cooks, Restaurant</x:v>
      </x:c>
      <x:c r="E4153" s="22" t="n">
        <x:v>420</x:v>
      </x:c>
      <x:c r="F4153" s="22" t="n">
        <x:v>53080</x:v>
      </x:c>
      <x:c r="G4153" s="22" t="n">
        <x:f>IF(OR(E4153="",F4153=""),"",E4153*F4153)</x:f>
        <x:v>22293600</x:v>
      </x:c>
      <x:c r="H4153" s="36" t="n">
        <x:v>0.1175</x:v>
      </x:c>
      <x:c r="I4153" s="22" t="n">
        <x:f>IF(G4153="","",IF(ISNUMBER(H4153),G4153,""))</x:f>
        <x:v>22293600</x:v>
      </x:c>
      <x:c r="J4153" s="22" t="n">
        <x:f>IF(I4153="","",I4153*H4153)</x:f>
        <x:v>2619498</x:v>
      </x:c>
      <x:c r="K4153" t="str">
        <x:f>IF(G4153="","MISSING OEWS",IF(ISNUMBER(H4153),"MATCHED","MISSING WHARTON"))</x:f>
        <x:v>MATCHED</x:v>
      </x:c>
    </x:row>
    <x:row r="4154">
      <x:c r="A4154" t="str">
        <x:v>54</x:v>
      </x:c>
      <x:c r="B4154" t="str">
        <x:v>Professional, Scientific, and Technical Services</x:v>
      </x:c>
      <x:c r="C4154" t="str">
        <x:v>35-2019</x:v>
      </x:c>
      <x:c r="D4154" t="str">
        <x:v>Cooks, All Other</x:v>
      </x:c>
      <x:c r="E4154" s="22"/>
      <x:c r="F4154" s="22" t="n">
        <x:v>49590</x:v>
      </x:c>
      <x:c r="G4154" s="22" t="str">
        <x:f>IF(OR(E4154="",F4154=""),"",E4154*F4154)</x:f>
      </x:c>
      <x:c r="H4154" s="36"/>
      <x:c r="I4154" s="22" t="str">
        <x:f>IF(G4154="","",IF(ISNUMBER(H4154),G4154,""))</x:f>
      </x:c>
      <x:c r="J4154" s="22" t="str">
        <x:f>IF(I4154="","",I4154*H4154)</x:f>
      </x:c>
      <x:c r="K4154" t="str">
        <x:f>IF(G4154="","MISSING OEWS",IF(ISNUMBER(H4154),"MATCHED","MISSING WHARTON"))</x:f>
        <x:v>MISSING OEWS</x:v>
      </x:c>
    </x:row>
    <x:row r="4155">
      <x:c r="A4155" t="str">
        <x:v>54</x:v>
      </x:c>
      <x:c r="B4155" t="str">
        <x:v>Professional, Scientific, and Technical Services</x:v>
      </x:c>
      <x:c r="C4155" t="str">
        <x:v>35-2021</x:v>
      </x:c>
      <x:c r="D4155" t="str">
        <x:v>Food Preparation Workers</x:v>
      </x:c>
      <x:c r="E4155" s="22" t="n">
        <x:v>190</x:v>
      </x:c>
      <x:c r="F4155" s="22" t="n">
        <x:v>44170</x:v>
      </x:c>
      <x:c r="G4155" s="22" t="n">
        <x:f>IF(OR(E4155="",F4155=""),"",E4155*F4155)</x:f>
        <x:v>8392300</x:v>
      </x:c>
      <x:c r="H4155" s="36" t="n">
        <x:v>0.0613</x:v>
      </x:c>
      <x:c r="I4155" s="22" t="n">
        <x:f>IF(G4155="","",IF(ISNUMBER(H4155),G4155,""))</x:f>
        <x:v>8392300</x:v>
      </x:c>
      <x:c r="J4155" s="22" t="n">
        <x:f>IF(I4155="","",I4155*H4155)</x:f>
        <x:v>514447.99</x:v>
      </x:c>
      <x:c r="K4155" t="str">
        <x:f>IF(G4155="","MISSING OEWS",IF(ISNUMBER(H4155),"MATCHED","MISSING WHARTON"))</x:f>
        <x:v>MATCHED</x:v>
      </x:c>
    </x:row>
    <x:row r="4156">
      <x:c r="A4156" t="str">
        <x:v>54</x:v>
      </x:c>
      <x:c r="B4156" t="str">
        <x:v>Professional, Scientific, and Technical Services</x:v>
      </x:c>
      <x:c r="C4156" t="str">
        <x:v>35-3011</x:v>
      </x:c>
      <x:c r="D4156" t="str">
        <x:v>Bartenders</x:v>
      </x:c>
      <x:c r="E4156" s="22" t="n">
        <x:v>320</x:v>
      </x:c>
      <x:c r="F4156" s="22" t="n">
        <x:v>36790</x:v>
      </x:c>
      <x:c r="G4156" s="22" t="n">
        <x:f>IF(OR(E4156="",F4156=""),"",E4156*F4156)</x:f>
        <x:v>11772800</x:v>
      </x:c>
      <x:c r="H4156" s="36" t="n">
        <x:v>0.1425</x:v>
      </x:c>
      <x:c r="I4156" s="22" t="n">
        <x:f>IF(G4156="","",IF(ISNUMBER(H4156),G4156,""))</x:f>
        <x:v>11772800</x:v>
      </x:c>
      <x:c r="J4156" s="22" t="n">
        <x:f>IF(I4156="","",I4156*H4156)</x:f>
        <x:v>1677623.9999999998</x:v>
      </x:c>
      <x:c r="K4156" t="str">
        <x:f>IF(G4156="","MISSING OEWS",IF(ISNUMBER(H4156),"MATCHED","MISSING WHARTON"))</x:f>
        <x:v>MATCHED</x:v>
      </x:c>
    </x:row>
    <x:row r="4157">
      <x:c r="A4157" t="str">
        <x:v>54</x:v>
      </x:c>
      <x:c r="B4157" t="str">
        <x:v>Professional, Scientific, and Technical Services</x:v>
      </x:c>
      <x:c r="C4157" t="str">
        <x:v>35-3023</x:v>
      </x:c>
      <x:c r="D4157" t="str">
        <x:v>Fast Food and Counter Workers</x:v>
      </x:c>
      <x:c r="E4157" s="22" t="n">
        <x:v>2320</x:v>
      </x:c>
      <x:c r="F4157" s="22" t="n">
        <x:v>31450</x:v>
      </x:c>
      <x:c r="G4157" s="22" t="n">
        <x:f>IF(OR(E4157="",F4157=""),"",E4157*F4157)</x:f>
        <x:v>72964000</x:v>
      </x:c>
      <x:c r="H4157" s="36" t="n">
        <x:v>0.20309999999999997</x:v>
      </x:c>
      <x:c r="I4157" s="22" t="n">
        <x:f>IF(G4157="","",IF(ISNUMBER(H4157),G4157,""))</x:f>
        <x:v>72964000</x:v>
      </x:c>
      <x:c r="J4157" s="22" t="n">
        <x:f>IF(I4157="","",I4157*H4157)</x:f>
        <x:v>14818988.399999999</x:v>
      </x:c>
      <x:c r="K4157" t="str">
        <x:f>IF(G4157="","MISSING OEWS",IF(ISNUMBER(H4157),"MATCHED","MISSING WHARTON"))</x:f>
        <x:v>MATCHED</x:v>
      </x:c>
    </x:row>
    <x:row r="4158">
      <x:c r="A4158" t="str">
        <x:v>54</x:v>
      </x:c>
      <x:c r="B4158" t="str">
        <x:v>Professional, Scientific, and Technical Services</x:v>
      </x:c>
      <x:c r="C4158" t="str">
        <x:v>35-3031</x:v>
      </x:c>
      <x:c r="D4158" t="str">
        <x:v>Waiters and Waitresses</x:v>
      </x:c>
      <x:c r="E4158" s="22"/>
      <x:c r="F4158" s="22" t="n">
        <x:v>73230</x:v>
      </x:c>
      <x:c r="G4158" s="22" t="str">
        <x:f>IF(OR(E4158="",F4158=""),"",E4158*F4158)</x:f>
      </x:c>
      <x:c r="H4158" s="36" t="n">
        <x:v>0.152</x:v>
      </x:c>
      <x:c r="I4158" s="22" t="str">
        <x:f>IF(G4158="","",IF(ISNUMBER(H4158),G4158,""))</x:f>
      </x:c>
      <x:c r="J4158" s="22" t="str">
        <x:f>IF(I4158="","",I4158*H4158)</x:f>
      </x:c>
      <x:c r="K4158" t="str">
        <x:f>IF(G4158="","MISSING OEWS",IF(ISNUMBER(H4158),"MATCHED","MISSING WHARTON"))</x:f>
        <x:v>MISSING OEWS</x:v>
      </x:c>
    </x:row>
    <x:row r="4159">
      <x:c r="A4159" t="str">
        <x:v>54</x:v>
      </x:c>
      <x:c r="B4159" t="str">
        <x:v>Professional, Scientific, and Technical Services</x:v>
      </x:c>
      <x:c r="C4159" t="str">
        <x:v>35-9011</x:v>
      </x:c>
      <x:c r="D4159" t="str">
        <x:v>Dining Room and Cafeteria Attendants and Bartender Helpers</x:v>
      </x:c>
      <x:c r="E4159" s="22" t="n">
        <x:v>240</x:v>
      </x:c>
      <x:c r="F4159" s="22" t="n">
        <x:v>28710</x:v>
      </x:c>
      <x:c r="G4159" s="22" t="n">
        <x:f>IF(OR(E4159="",F4159=""),"",E4159*F4159)</x:f>
        <x:v>6890400</x:v>
      </x:c>
      <x:c r="H4159" s="36" t="n">
        <x:v>0.0417</x:v>
      </x:c>
      <x:c r="I4159" s="22" t="n">
        <x:f>IF(G4159="","",IF(ISNUMBER(H4159),G4159,""))</x:f>
        <x:v>6890400</x:v>
      </x:c>
      <x:c r="J4159" s="22" t="n">
        <x:f>IF(I4159="","",I4159*H4159)</x:f>
        <x:v>287329.68</x:v>
      </x:c>
      <x:c r="K4159" t="str">
        <x:f>IF(G4159="","MISSING OEWS",IF(ISNUMBER(H4159),"MATCHED","MISSING WHARTON"))</x:f>
        <x:v>MATCHED</x:v>
      </x:c>
    </x:row>
    <x:row r="4160">
      <x:c r="A4160" t="str">
        <x:v>54</x:v>
      </x:c>
      <x:c r="B4160" t="str">
        <x:v>Professional, Scientific, and Technical Services</x:v>
      </x:c>
      <x:c r="C4160" t="str">
        <x:v>35-9021</x:v>
      </x:c>
      <x:c r="D4160" t="str">
        <x:v>Dishwashers</x:v>
      </x:c>
      <x:c r="E4160" s="22" t="n">
        <x:v>190</x:v>
      </x:c>
      <x:c r="F4160" s="22" t="n">
        <x:v>41040</x:v>
      </x:c>
      <x:c r="G4160" s="22" t="n">
        <x:f>IF(OR(E4160="",F4160=""),"",E4160*F4160)</x:f>
        <x:v>7797600</x:v>
      </x:c>
      <x:c r="H4160" s="36" t="n">
        <x:v>0</x:v>
      </x:c>
      <x:c r="I4160" s="22" t="n">
        <x:f>IF(G4160="","",IF(ISNUMBER(H4160),G4160,""))</x:f>
        <x:v>7797600</x:v>
      </x:c>
      <x:c r="J4160" s="22" t="n">
        <x:f>IF(I4160="","",I4160*H4160)</x:f>
        <x:v>0</x:v>
      </x:c>
      <x:c r="K4160" t="str">
        <x:f>IF(G4160="","MISSING OEWS",IF(ISNUMBER(H4160),"MATCHED","MISSING WHARTON"))</x:f>
        <x:v>MATCHED</x:v>
      </x:c>
    </x:row>
    <x:row r="4161">
      <x:c r="A4161" t="str">
        <x:v>54</x:v>
      </x:c>
      <x:c r="B4161" t="str">
        <x:v>Professional, Scientific, and Technical Services</x:v>
      </x:c>
      <x:c r="C4161" t="str">
        <x:v>35-9031</x:v>
      </x:c>
      <x:c r="D4161" t="str">
        <x:v>Hosts and Hostesses, Restaurant, Lounge, and Coffee Shop</x:v>
      </x:c>
      <x:c r="E4161" s="22"/>
      <x:c r="F4161" s="22" t="n">
        <x:v>39250</x:v>
      </x:c>
      <x:c r="G4161" s="22" t="str">
        <x:f>IF(OR(E4161="",F4161=""),"",E4161*F4161)</x:f>
      </x:c>
      <x:c r="H4161" s="36" t="n">
        <x:v>0.3023</x:v>
      </x:c>
      <x:c r="I4161" s="22" t="str">
        <x:f>IF(G4161="","",IF(ISNUMBER(H4161),G4161,""))</x:f>
      </x:c>
      <x:c r="J4161" s="22" t="str">
        <x:f>IF(I4161="","",I4161*H4161)</x:f>
      </x:c>
      <x:c r="K4161" t="str">
        <x:f>IF(G4161="","MISSING OEWS",IF(ISNUMBER(H4161),"MATCHED","MISSING WHARTON"))</x:f>
        <x:v>MISSING OEWS</x:v>
      </x:c>
    </x:row>
    <x:row r="4162">
      <x:c r="A4162" t="str">
        <x:v>54</x:v>
      </x:c>
      <x:c r="B4162" t="str">
        <x:v>Professional, Scientific, and Technical Services</x:v>
      </x:c>
      <x:c r="C4162" t="str">
        <x:v>35-9099</x:v>
      </x:c>
      <x:c r="D4162" t="str">
        <x:v>Food Preparation and Serving Related Workers, All Other</x:v>
      </x:c>
      <x:c r="E4162" s="22" t="n">
        <x:v>40</x:v>
      </x:c>
      <x:c r="F4162" s="22" t="n">
        <x:v>73120</x:v>
      </x:c>
      <x:c r="G4162" s="22" t="n">
        <x:f>IF(OR(E4162="",F4162=""),"",E4162*F4162)</x:f>
        <x:v>2924800</x:v>
      </x:c>
      <x:c r="H4162" s="36"/>
      <x:c r="I4162" s="22" t="str">
        <x:f>IF(G4162="","",IF(ISNUMBER(H4162),G4162,""))</x:f>
      </x:c>
      <x:c r="J4162" s="22" t="str">
        <x:f>IF(I4162="","",I4162*H4162)</x:f>
      </x:c>
      <x:c r="K4162" t="str">
        <x:f>IF(G4162="","MISSING OEWS",IF(ISNUMBER(H4162),"MATCHED","MISSING WHARTON"))</x:f>
        <x:v>MISSING WHARTON</x:v>
      </x:c>
    </x:row>
    <x:row r="4163">
      <x:c r="A4163" t="str">
        <x:v>54</x:v>
      </x:c>
      <x:c r="B4163" t="str">
        <x:v>Professional, Scientific, and Technical Services</x:v>
      </x:c>
      <x:c r="C4163" t="str">
        <x:v>37-1011</x:v>
      </x:c>
      <x:c r="D4163" t="str">
        <x:v>First-Line Supervisors of Housekeeping and Janitorial Workers</x:v>
      </x:c>
      <x:c r="E4163" s="22" t="n">
        <x:v>860</x:v>
      </x:c>
      <x:c r="F4163" s="22" t="n">
        <x:v>62580</x:v>
      </x:c>
      <x:c r="G4163" s="22" t="n">
        <x:f>IF(OR(E4163="",F4163=""),"",E4163*F4163)</x:f>
        <x:v>53818800</x:v>
      </x:c>
      <x:c r="H4163" s="36" t="n">
        <x:v>0.22690000000000002</x:v>
      </x:c>
      <x:c r="I4163" s="22" t="n">
        <x:f>IF(G4163="","",IF(ISNUMBER(H4163),G4163,""))</x:f>
        <x:v>53818800</x:v>
      </x:c>
      <x:c r="J4163" s="22" t="n">
        <x:f>IF(I4163="","",I4163*H4163)</x:f>
        <x:v>12211485.72</x:v>
      </x:c>
      <x:c r="K4163" t="str">
        <x:f>IF(G4163="","MISSING OEWS",IF(ISNUMBER(H4163),"MATCHED","MISSING WHARTON"))</x:f>
        <x:v>MATCHED</x:v>
      </x:c>
    </x:row>
    <x:row r="4164">
      <x:c r="A4164" t="str">
        <x:v>54</x:v>
      </x:c>
      <x:c r="B4164" t="str">
        <x:v>Professional, Scientific, and Technical Services</x:v>
      </x:c>
      <x:c r="C4164" t="str">
        <x:v>37-1012</x:v>
      </x:c>
      <x:c r="D4164" t="str">
        <x:v>First-Line Supervisors of Landscaping, Lawn Service, and Groundskeeping Workers</x:v>
      </x:c>
      <x:c r="E4164" s="22" t="n">
        <x:v>890</x:v>
      </x:c>
      <x:c r="F4164" s="22" t="n">
        <x:v>61640</x:v>
      </x:c>
      <x:c r="G4164" s="22" t="n">
        <x:f>IF(OR(E4164="",F4164=""),"",E4164*F4164)</x:f>
        <x:v>54859600</x:v>
      </x:c>
      <x:c r="H4164" s="36" t="n">
        <x:v>0.2357</x:v>
      </x:c>
      <x:c r="I4164" s="22" t="n">
        <x:f>IF(G4164="","",IF(ISNUMBER(H4164),G4164,""))</x:f>
        <x:v>54859600</x:v>
      </x:c>
      <x:c r="J4164" s="22" t="n">
        <x:f>IF(I4164="","",I4164*H4164)</x:f>
        <x:v>12930407.719999999</x:v>
      </x:c>
      <x:c r="K4164" t="str">
        <x:f>IF(G4164="","MISSING OEWS",IF(ISNUMBER(H4164),"MATCHED","MISSING WHARTON"))</x:f>
        <x:v>MATCHED</x:v>
      </x:c>
    </x:row>
    <x:row r="4165">
      <x:c r="A4165" t="str">
        <x:v>54</x:v>
      </x:c>
      <x:c r="B4165" t="str">
        <x:v>Professional, Scientific, and Technical Services</x:v>
      </x:c>
      <x:c r="C4165" t="str">
        <x:v>37-2011</x:v>
      </x:c>
      <x:c r="D4165" t="str">
        <x:v>Janitors and Cleaners, Except Maids and Housekeeping Cleaners</x:v>
      </x:c>
      <x:c r="E4165" s="22" t="n">
        <x:v>19050</x:v>
      </x:c>
      <x:c r="F4165" s="22" t="n">
        <x:v>39850</x:v>
      </x:c>
      <x:c r="G4165" s="22" t="n">
        <x:f>IF(OR(E4165="",F4165=""),"",E4165*F4165)</x:f>
        <x:v>759142500</x:v>
      </x:c>
      <x:c r="H4165" s="36" t="n">
        <x:v>0</x:v>
      </x:c>
      <x:c r="I4165" s="22" t="n">
        <x:f>IF(G4165="","",IF(ISNUMBER(H4165),G4165,""))</x:f>
        <x:v>759142500</x:v>
      </x:c>
      <x:c r="J4165" s="22" t="n">
        <x:f>IF(I4165="","",I4165*H4165)</x:f>
        <x:v>0</x:v>
      </x:c>
      <x:c r="K4165" t="str">
        <x:f>IF(G4165="","MISSING OEWS",IF(ISNUMBER(H4165),"MATCHED","MISSING WHARTON"))</x:f>
        <x:v>MATCHED</x:v>
      </x:c>
    </x:row>
    <x:row r="4166">
      <x:c r="A4166" t="str">
        <x:v>54</x:v>
      </x:c>
      <x:c r="B4166" t="str">
        <x:v>Professional, Scientific, and Technical Services</x:v>
      </x:c>
      <x:c r="C4166" t="str">
        <x:v>37-2012</x:v>
      </x:c>
      <x:c r="D4166" t="str">
        <x:v>Maids and Housekeeping Cleaners</x:v>
      </x:c>
      <x:c r="E4166" s="22" t="n">
        <x:v>2470</x:v>
      </x:c>
      <x:c r="F4166" s="22" t="n">
        <x:v>37660</x:v>
      </x:c>
      <x:c r="G4166" s="22" t="n">
        <x:f>IF(OR(E4166="",F4166=""),"",E4166*F4166)</x:f>
        <x:v>93020200</x:v>
      </x:c>
      <x:c r="H4166" s="36" t="n">
        <x:v>0</x:v>
      </x:c>
      <x:c r="I4166" s="22" t="n">
        <x:f>IF(G4166="","",IF(ISNUMBER(H4166),G4166,""))</x:f>
        <x:v>93020200</x:v>
      </x:c>
      <x:c r="J4166" s="22" t="n">
        <x:f>IF(I4166="","",I4166*H4166)</x:f>
        <x:v>0</x:v>
      </x:c>
      <x:c r="K4166" t="str">
        <x:f>IF(G4166="","MISSING OEWS",IF(ISNUMBER(H4166),"MATCHED","MISSING WHARTON"))</x:f>
        <x:v>MATCHED</x:v>
      </x:c>
    </x:row>
    <x:row r="4167">
      <x:c r="A4167" t="str">
        <x:v>54</x:v>
      </x:c>
      <x:c r="B4167" t="str">
        <x:v>Professional, Scientific, and Technical Services</x:v>
      </x:c>
      <x:c r="C4167" t="str">
        <x:v>37-2019</x:v>
      </x:c>
      <x:c r="D4167" t="str">
        <x:v>Building Cleaning Workers, All Other</x:v>
      </x:c>
      <x:c r="E4167" s="22" t="n">
        <x:v>100</x:v>
      </x:c>
      <x:c r="F4167" s="22" t="n">
        <x:v>45140</x:v>
      </x:c>
      <x:c r="G4167" s="22" t="n">
        <x:f>IF(OR(E4167="",F4167=""),"",E4167*F4167)</x:f>
        <x:v>4514000</x:v>
      </x:c>
      <x:c r="H4167" s="36"/>
      <x:c r="I4167" s="22" t="str">
        <x:f>IF(G4167="","",IF(ISNUMBER(H4167),G4167,""))</x:f>
      </x:c>
      <x:c r="J4167" s="22" t="str">
        <x:f>IF(I4167="","",I4167*H4167)</x:f>
      </x:c>
      <x:c r="K4167" t="str">
        <x:f>IF(G4167="","MISSING OEWS",IF(ISNUMBER(H4167),"MATCHED","MISSING WHARTON"))</x:f>
        <x:v>MISSING WHARTON</x:v>
      </x:c>
    </x:row>
    <x:row r="4168">
      <x:c r="A4168" t="str">
        <x:v>54</x:v>
      </x:c>
      <x:c r="B4168" t="str">
        <x:v>Professional, Scientific, and Technical Services</x:v>
      </x:c>
      <x:c r="C4168" t="str">
        <x:v>37-3011</x:v>
      </x:c>
      <x:c r="D4168" t="str">
        <x:v>Landscaping and Groundskeeping Workers</x:v>
      </x:c>
      <x:c r="E4168" s="22" t="n">
        <x:v>10490</x:v>
      </x:c>
      <x:c r="F4168" s="22" t="n">
        <x:v>45610</x:v>
      </x:c>
      <x:c r="G4168" s="22" t="n">
        <x:f>IF(OR(E4168="",F4168=""),"",E4168*F4168)</x:f>
        <x:v>478448900</x:v>
      </x:c>
      <x:c r="H4168" s="36" t="n">
        <x:v>0</x:v>
      </x:c>
      <x:c r="I4168" s="22" t="n">
        <x:f>IF(G4168="","",IF(ISNUMBER(H4168),G4168,""))</x:f>
        <x:v>478448900</x:v>
      </x:c>
      <x:c r="J4168" s="22" t="n">
        <x:f>IF(I4168="","",I4168*H4168)</x:f>
        <x:v>0</x:v>
      </x:c>
      <x:c r="K4168" t="str">
        <x:f>IF(G4168="","MISSING OEWS",IF(ISNUMBER(H4168),"MATCHED","MISSING WHARTON"))</x:f>
        <x:v>MATCHED</x:v>
      </x:c>
    </x:row>
    <x:row r="4169">
      <x:c r="A4169" t="str">
        <x:v>54</x:v>
      </x:c>
      <x:c r="B4169" t="str">
        <x:v>Professional, Scientific, and Technical Services</x:v>
      </x:c>
      <x:c r="C4169" t="str">
        <x:v>37-3012</x:v>
      </x:c>
      <x:c r="D4169" t="str">
        <x:v>Pesticide Handlers, Sprayers, and Applicators, Vegetation</x:v>
      </x:c>
      <x:c r="E4169" s="22" t="n">
        <x:v>270</x:v>
      </x:c>
      <x:c r="F4169" s="22" t="n">
        <x:v>48330</x:v>
      </x:c>
      <x:c r="G4169" s="22" t="n">
        <x:f>IF(OR(E4169="",F4169=""),"",E4169*F4169)</x:f>
        <x:v>13049100</x:v>
      </x:c>
      <x:c r="H4169" s="36" t="n">
        <x:v>0</x:v>
      </x:c>
      <x:c r="I4169" s="22" t="n">
        <x:f>IF(G4169="","",IF(ISNUMBER(H4169),G4169,""))</x:f>
        <x:v>13049100</x:v>
      </x:c>
      <x:c r="J4169" s="22" t="n">
        <x:f>IF(I4169="","",I4169*H4169)</x:f>
        <x:v>0</x:v>
      </x:c>
      <x:c r="K4169" t="str">
        <x:f>IF(G4169="","MISSING OEWS",IF(ISNUMBER(H4169),"MATCHED","MISSING WHARTON"))</x:f>
        <x:v>MATCHED</x:v>
      </x:c>
    </x:row>
    <x:row r="4170">
      <x:c r="A4170" t="str">
        <x:v>54</x:v>
      </x:c>
      <x:c r="B4170" t="str">
        <x:v>Professional, Scientific, and Technical Services</x:v>
      </x:c>
      <x:c r="C4170" t="str">
        <x:v>37-3019</x:v>
      </x:c>
      <x:c r="D4170" t="str">
        <x:v>Grounds Maintenance Workers, All Other</x:v>
      </x:c>
      <x:c r="E4170" s="22"/>
      <x:c r="F4170" s="22" t="n">
        <x:v>46180</x:v>
      </x:c>
      <x:c r="G4170" s="22" t="str">
        <x:f>IF(OR(E4170="",F4170=""),"",E4170*F4170)</x:f>
      </x:c>
      <x:c r="H4170" s="36"/>
      <x:c r="I4170" s="22" t="str">
        <x:f>IF(G4170="","",IF(ISNUMBER(H4170),G4170,""))</x:f>
      </x:c>
      <x:c r="J4170" s="22" t="str">
        <x:f>IF(I4170="","",I4170*H4170)</x:f>
      </x:c>
      <x:c r="K4170" t="str">
        <x:f>IF(G4170="","MISSING OEWS",IF(ISNUMBER(H4170),"MATCHED","MISSING WHARTON"))</x:f>
        <x:v>MISSING OEWS</x:v>
      </x:c>
    </x:row>
    <x:row r="4171">
      <x:c r="A4171" t="str">
        <x:v>54</x:v>
      </x:c>
      <x:c r="B4171" t="str">
        <x:v>Professional, Scientific, and Technical Services</x:v>
      </x:c>
      <x:c r="C4171" t="str">
        <x:v>39-1022</x:v>
      </x:c>
      <x:c r="D4171" t="str">
        <x:v>First-Line Supervisors of Personal Service Workers</x:v>
      </x:c>
      <x:c r="E4171" s="22" t="n">
        <x:v>970</x:v>
      </x:c>
      <x:c r="F4171" s="22" t="n">
        <x:v>51470</x:v>
      </x:c>
      <x:c r="G4171" s="22" t="n">
        <x:f>IF(OR(E4171="",F4171=""),"",E4171*F4171)</x:f>
        <x:v>49925900</x:v>
      </x:c>
      <x:c r="H4171" s="36" t="n">
        <x:v>0.27649999999999997</x:v>
      </x:c>
      <x:c r="I4171" s="22" t="n">
        <x:f>IF(G4171="","",IF(ISNUMBER(H4171),G4171,""))</x:f>
        <x:v>49925900</x:v>
      </x:c>
      <x:c r="J4171" s="22" t="n">
        <x:f>IF(I4171="","",I4171*H4171)</x:f>
        <x:v>13804511.349999998</x:v>
      </x:c>
      <x:c r="K4171" t="str">
        <x:f>IF(G4171="","MISSING OEWS",IF(ISNUMBER(H4171),"MATCHED","MISSING WHARTON"))</x:f>
        <x:v>MATCHED</x:v>
      </x:c>
    </x:row>
    <x:row r="4172">
      <x:c r="A4172" t="str">
        <x:v>54</x:v>
      </x:c>
      <x:c r="B4172" t="str">
        <x:v>Professional, Scientific, and Technical Services</x:v>
      </x:c>
      <x:c r="C4172" t="str">
        <x:v>39-2011</x:v>
      </x:c>
      <x:c r="D4172" t="str">
        <x:v>Animal Trainers</x:v>
      </x:c>
      <x:c r="E4172" s="22" t="n">
        <x:v>430</x:v>
      </x:c>
      <x:c r="F4172" s="22" t="n">
        <x:v>50760</x:v>
      </x:c>
      <x:c r="G4172" s="22" t="n">
        <x:f>IF(OR(E4172="",F4172=""),"",E4172*F4172)</x:f>
        <x:v>21826800</x:v>
      </x:c>
      <x:c r="H4172" s="36" t="n">
        <x:v>0.05</x:v>
      </x:c>
      <x:c r="I4172" s="22" t="n">
        <x:f>IF(G4172="","",IF(ISNUMBER(H4172),G4172,""))</x:f>
        <x:v>21826800</x:v>
      </x:c>
      <x:c r="J4172" s="22" t="n">
        <x:f>IF(I4172="","",I4172*H4172)</x:f>
        <x:v>1091340</x:v>
      </x:c>
      <x:c r="K4172" t="str">
        <x:f>IF(G4172="","MISSING OEWS",IF(ISNUMBER(H4172),"MATCHED","MISSING WHARTON"))</x:f>
        <x:v>MATCHED</x:v>
      </x:c>
    </x:row>
    <x:row r="4173">
      <x:c r="A4173" t="str">
        <x:v>54</x:v>
      </x:c>
      <x:c r="B4173" t="str">
        <x:v>Professional, Scientific, and Technical Services</x:v>
      </x:c>
      <x:c r="C4173" t="str">
        <x:v>39-2021</x:v>
      </x:c>
      <x:c r="D4173" t="str">
        <x:v>Animal Caretakers</x:v>
      </x:c>
      <x:c r="E4173" s="22" t="n">
        <x:v>36180</x:v>
      </x:c>
      <x:c r="F4173" s="22" t="n">
        <x:v>34480</x:v>
      </x:c>
      <x:c r="G4173" s="22" t="n">
        <x:f>IF(OR(E4173="",F4173=""),"",E4173*F4173)</x:f>
        <x:v>1247486400</x:v>
      </x:c>
      <x:c r="H4173" s="36" t="n">
        <x:v>0.16140000000000002</x:v>
      </x:c>
      <x:c r="I4173" s="22" t="n">
        <x:f>IF(G4173="","",IF(ISNUMBER(H4173),G4173,""))</x:f>
        <x:v>1247486400</x:v>
      </x:c>
      <x:c r="J4173" s="22" t="n">
        <x:f>IF(I4173="","",I4173*H4173)</x:f>
        <x:v>201344304.96</x:v>
      </x:c>
      <x:c r="K4173" t="str">
        <x:f>IF(G4173="","MISSING OEWS",IF(ISNUMBER(H4173),"MATCHED","MISSING WHARTON"))</x:f>
        <x:v>MATCHED</x:v>
      </x:c>
    </x:row>
    <x:row r="4174">
      <x:c r="A4174" t="str">
        <x:v>54</x:v>
      </x:c>
      <x:c r="B4174" t="str">
        <x:v>Professional, Scientific, and Technical Services</x:v>
      </x:c>
      <x:c r="C4174" t="str">
        <x:v>39-3031</x:v>
      </x:c>
      <x:c r="D4174" t="str">
        <x:v>Ushers, Lobby Attendants, and Ticket Takers</x:v>
      </x:c>
      <x:c r="E4174" s="22" t="n">
        <x:v>150</x:v>
      </x:c>
      <x:c r="F4174" s="22" t="n">
        <x:v>38360</x:v>
      </x:c>
      <x:c r="G4174" s="22" t="n">
        <x:f>IF(OR(E4174="",F4174=""),"",E4174*F4174)</x:f>
        <x:v>5754000</x:v>
      </x:c>
      <x:c r="H4174" s="36" t="n">
        <x:v>0.2109</x:v>
      </x:c>
      <x:c r="I4174" s="22" t="n">
        <x:f>IF(G4174="","",IF(ISNUMBER(H4174),G4174,""))</x:f>
        <x:v>5754000</x:v>
      </x:c>
      <x:c r="J4174" s="22" t="n">
        <x:f>IF(I4174="","",I4174*H4174)</x:f>
        <x:v>1213518.6</x:v>
      </x:c>
      <x:c r="K4174" t="str">
        <x:f>IF(G4174="","MISSING OEWS",IF(ISNUMBER(H4174),"MATCHED","MISSING WHARTON"))</x:f>
        <x:v>MATCHED</x:v>
      </x:c>
    </x:row>
    <x:row r="4175">
      <x:c r="A4175" t="str">
        <x:v>54</x:v>
      </x:c>
      <x:c r="B4175" t="str">
        <x:v>Professional, Scientific, and Technical Services</x:v>
      </x:c>
      <x:c r="C4175" t="str">
        <x:v>39-3091</x:v>
      </x:c>
      <x:c r="D4175" t="str">
        <x:v>Amusement and Recreation Attendants</x:v>
      </x:c>
      <x:c r="E4175" s="22"/>
      <x:c r="F4175" s="22" t="n">
        <x:v>33860</x:v>
      </x:c>
      <x:c r="G4175" s="22" t="str">
        <x:f>IF(OR(E4175="",F4175=""),"",E4175*F4175)</x:f>
      </x:c>
      <x:c r="H4175" s="36" t="n">
        <x:v>0.25</x:v>
      </x:c>
      <x:c r="I4175" s="22" t="str">
        <x:f>IF(G4175="","",IF(ISNUMBER(H4175),G4175,""))</x:f>
      </x:c>
      <x:c r="J4175" s="22" t="str">
        <x:f>IF(I4175="","",I4175*H4175)</x:f>
      </x:c>
      <x:c r="K4175" t="str">
        <x:f>IF(G4175="","MISSING OEWS",IF(ISNUMBER(H4175),"MATCHED","MISSING WHARTON"))</x:f>
        <x:v>MISSING OEWS</x:v>
      </x:c>
    </x:row>
    <x:row r="4176">
      <x:c r="A4176" t="str">
        <x:v>54</x:v>
      </x:c>
      <x:c r="B4176" t="str">
        <x:v>Professional, Scientific, and Technical Services</x:v>
      </x:c>
      <x:c r="C4176" t="str">
        <x:v>39-3092</x:v>
      </x:c>
      <x:c r="D4176" t="str">
        <x:v>Costume Attendants</x:v>
      </x:c>
      <x:c r="E4176" s="22" t="n">
        <x:v>110</x:v>
      </x:c>
      <x:c r="F4176" s="22"/>
      <x:c r="G4176" s="22" t="str">
        <x:f>IF(OR(E4176="",F4176=""),"",E4176*F4176)</x:f>
      </x:c>
      <x:c r="H4176" s="36" t="n">
        <x:v>0.12380000000000001</x:v>
      </x:c>
      <x:c r="I4176" s="22" t="str">
        <x:f>IF(G4176="","",IF(ISNUMBER(H4176),G4176,""))</x:f>
      </x:c>
      <x:c r="J4176" s="22" t="str">
        <x:f>IF(I4176="","",I4176*H4176)</x:f>
      </x:c>
      <x:c r="K4176" t="str">
        <x:f>IF(G4176="","MISSING OEWS",IF(ISNUMBER(H4176),"MATCHED","MISSING WHARTON"))</x:f>
        <x:v>MISSING OEWS</x:v>
      </x:c>
    </x:row>
    <x:row r="4177">
      <x:c r="A4177" t="str">
        <x:v>54</x:v>
      </x:c>
      <x:c r="B4177" t="str">
        <x:v>Professional, Scientific, and Technical Services</x:v>
      </x:c>
      <x:c r="C4177" t="str">
        <x:v>39-3099</x:v>
      </x:c>
      <x:c r="D4177" t="str">
        <x:v>Entertainment Attendants and Related Workers, All Other</x:v>
      </x:c>
      <x:c r="E4177" s="22" t="n">
        <x:v>90</x:v>
      </x:c>
      <x:c r="F4177" s="22" t="n">
        <x:v>42430</x:v>
      </x:c>
      <x:c r="G4177" s="22" t="n">
        <x:f>IF(OR(E4177="",F4177=""),"",E4177*F4177)</x:f>
        <x:v>3818700</x:v>
      </x:c>
      <x:c r="H4177" s="36"/>
      <x:c r="I4177" s="22" t="str">
        <x:f>IF(G4177="","",IF(ISNUMBER(H4177),G4177,""))</x:f>
      </x:c>
      <x:c r="J4177" s="22" t="str">
        <x:f>IF(I4177="","",I4177*H4177)</x:f>
      </x:c>
      <x:c r="K4177" t="str">
        <x:f>IF(G4177="","MISSING OEWS",IF(ISNUMBER(H4177),"MATCHED","MISSING WHARTON"))</x:f>
        <x:v>MISSING WHARTON</x:v>
      </x:c>
    </x:row>
    <x:row r="4178">
      <x:c r="A4178" t="str">
        <x:v>54</x:v>
      </x:c>
      <x:c r="B4178" t="str">
        <x:v>Professional, Scientific, and Technical Services</x:v>
      </x:c>
      <x:c r="C4178" t="str">
        <x:v>39-4012</x:v>
      </x:c>
      <x:c r="D4178" t="str">
        <x:v>Crematory Operators</x:v>
      </x:c>
      <x:c r="E4178" s="22" t="n">
        <x:v>140</x:v>
      </x:c>
      <x:c r="F4178" s="22" t="n">
        <x:v>45910</x:v>
      </x:c>
      <x:c r="G4178" s="22" t="n">
        <x:f>IF(OR(E4178="",F4178=""),"",E4178*F4178)</x:f>
        <x:v>6427400</x:v>
      </x:c>
      <x:c r="H4178" s="36" t="n">
        <x:v>0.1583</x:v>
      </x:c>
      <x:c r="I4178" s="22" t="n">
        <x:f>IF(G4178="","",IF(ISNUMBER(H4178),G4178,""))</x:f>
        <x:v>6427400</x:v>
      </x:c>
      <x:c r="J4178" s="22" t="n">
        <x:f>IF(I4178="","",I4178*H4178)</x:f>
        <x:v>1017457.4199999999</x:v>
      </x:c>
      <x:c r="K4178" t="str">
        <x:f>IF(G4178="","MISSING OEWS",IF(ISNUMBER(H4178),"MATCHED","MISSING WHARTON"))</x:f>
        <x:v>MATCHED</x:v>
      </x:c>
    </x:row>
    <x:row r="4179">
      <x:c r="A4179" t="str">
        <x:v>54</x:v>
      </x:c>
      <x:c r="B4179" t="str">
        <x:v>Professional, Scientific, and Technical Services</x:v>
      </x:c>
      <x:c r="C4179" t="str">
        <x:v>39-5012</x:v>
      </x:c>
      <x:c r="D4179" t="str">
        <x:v>Hairdressers, Hairstylists, and Cosmetologists</x:v>
      </x:c>
      <x:c r="E4179" s="22" t="n">
        <x:v>240</x:v>
      </x:c>
      <x:c r="F4179" s="22" t="n">
        <x:v>52910</x:v>
      </x:c>
      <x:c r="G4179" s="22" t="n">
        <x:f>IF(OR(E4179="",F4179=""),"",E4179*F4179)</x:f>
        <x:v>12698400</x:v>
      </x:c>
      <x:c r="H4179" s="36" t="n">
        <x:v>0.12390000000000001</x:v>
      </x:c>
      <x:c r="I4179" s="22" t="n">
        <x:f>IF(G4179="","",IF(ISNUMBER(H4179),G4179,""))</x:f>
        <x:v>12698400</x:v>
      </x:c>
      <x:c r="J4179" s="22" t="n">
        <x:f>IF(I4179="","",I4179*H4179)</x:f>
        <x:v>1573331.7600000002</x:v>
      </x:c>
      <x:c r="K4179" t="str">
        <x:f>IF(G4179="","MISSING OEWS",IF(ISNUMBER(H4179),"MATCHED","MISSING WHARTON"))</x:f>
        <x:v>MATCHED</x:v>
      </x:c>
    </x:row>
    <x:row r="4180">
      <x:c r="A4180" t="str">
        <x:v>54</x:v>
      </x:c>
      <x:c r="B4180" t="str">
        <x:v>Professional, Scientific, and Technical Services</x:v>
      </x:c>
      <x:c r="C4180" t="str">
        <x:v>39-5091</x:v>
      </x:c>
      <x:c r="D4180" t="str">
        <x:v>Makeup Artists, Theatrical and Performance</x:v>
      </x:c>
      <x:c r="E4180" s="22" t="n">
        <x:v>210</x:v>
      </x:c>
      <x:c r="F4180" s="22" t="n">
        <x:v>85420</x:v>
      </x:c>
      <x:c r="G4180" s="22" t="n">
        <x:f>IF(OR(E4180="",F4180=""),"",E4180*F4180)</x:f>
        <x:v>17938200</x:v>
      </x:c>
      <x:c r="H4180" s="36" t="n">
        <x:v>0.0786</x:v>
      </x:c>
      <x:c r="I4180" s="22" t="n">
        <x:f>IF(G4180="","",IF(ISNUMBER(H4180),G4180,""))</x:f>
        <x:v>17938200</x:v>
      </x:c>
      <x:c r="J4180" s="22" t="n">
        <x:f>IF(I4180="","",I4180*H4180)</x:f>
        <x:v>1409942.52</x:v>
      </x:c>
      <x:c r="K4180" t="str">
        <x:f>IF(G4180="","MISSING OEWS",IF(ISNUMBER(H4180),"MATCHED","MISSING WHARTON"))</x:f>
        <x:v>MATCHED</x:v>
      </x:c>
    </x:row>
    <x:row r="4181">
      <x:c r="A4181" t="str">
        <x:v>54</x:v>
      </x:c>
      <x:c r="B4181" t="str">
        <x:v>Professional, Scientific, and Technical Services</x:v>
      </x:c>
      <x:c r="C4181" t="str">
        <x:v>39-7010</x:v>
      </x:c>
      <x:c r="D4181" t="str">
        <x:v>Tour and Travel Guides</x:v>
      </x:c>
      <x:c r="E4181" s="22" t="n">
        <x:v>580</x:v>
      </x:c>
      <x:c r="F4181" s="22" t="n">
        <x:v>42300</x:v>
      </x:c>
      <x:c r="G4181" s="22" t="n">
        <x:f>IF(OR(E4181="",F4181=""),"",E4181*F4181)</x:f>
        <x:v>24534000</x:v>
      </x:c>
      <x:c r="H4181" s="36" t="n">
        <x:v>0.3177</x:v>
      </x:c>
      <x:c r="I4181" s="22" t="n">
        <x:f>IF(G4181="","",IF(ISNUMBER(H4181),G4181,""))</x:f>
        <x:v>24534000</x:v>
      </x:c>
      <x:c r="J4181" s="22" t="n">
        <x:f>IF(I4181="","",I4181*H4181)</x:f>
        <x:v>7794451.8</x:v>
      </x:c>
      <x:c r="K4181" t="str">
        <x:f>IF(G4181="","MISSING OEWS",IF(ISNUMBER(H4181),"MATCHED","MISSING WHARTON"))</x:f>
        <x:v>MATCHED</x:v>
      </x:c>
    </x:row>
    <x:row r="4182">
      <x:c r="A4182" t="str">
        <x:v>54</x:v>
      </x:c>
      <x:c r="B4182" t="str">
        <x:v>Professional, Scientific, and Technical Services</x:v>
      </x:c>
      <x:c r="C4182" t="str">
        <x:v>39-9011</x:v>
      </x:c>
      <x:c r="D4182" t="str">
        <x:v>Childcare Workers</x:v>
      </x:c>
      <x:c r="E4182" s="22" t="n">
        <x:v>680</x:v>
      </x:c>
      <x:c r="F4182" s="22" t="n">
        <x:v>42940</x:v>
      </x:c>
      <x:c r="G4182" s="22" t="n">
        <x:f>IF(OR(E4182="",F4182=""),"",E4182*F4182)</x:f>
        <x:v>29199200</x:v>
      </x:c>
      <x:c r="H4182" s="36" t="n">
        <x:v>0.105</x:v>
      </x:c>
      <x:c r="I4182" s="22" t="n">
        <x:f>IF(G4182="","",IF(ISNUMBER(H4182),G4182,""))</x:f>
        <x:v>29199200</x:v>
      </x:c>
      <x:c r="J4182" s="22" t="n">
        <x:f>IF(I4182="","",I4182*H4182)</x:f>
        <x:v>3065916</x:v>
      </x:c>
      <x:c r="K4182" t="str">
        <x:f>IF(G4182="","MISSING OEWS",IF(ISNUMBER(H4182),"MATCHED","MISSING WHARTON"))</x:f>
        <x:v>MATCHED</x:v>
      </x:c>
    </x:row>
    <x:row r="4183">
      <x:c r="A4183" t="str">
        <x:v>54</x:v>
      </x:c>
      <x:c r="B4183" t="str">
        <x:v>Professional, Scientific, and Technical Services</x:v>
      </x:c>
      <x:c r="C4183" t="str">
        <x:v>39-9031</x:v>
      </x:c>
      <x:c r="D4183" t="str">
        <x:v>Exercise Trainers and Group Fitness Instructors</x:v>
      </x:c>
      <x:c r="E4183" s="22" t="n">
        <x:v>110</x:v>
      </x:c>
      <x:c r="F4183" s="22" t="n">
        <x:v>90800</x:v>
      </x:c>
      <x:c r="G4183" s="22" t="n">
        <x:f>IF(OR(E4183="",F4183=""),"",E4183*F4183)</x:f>
        <x:v>9988000</x:v>
      </x:c>
      <x:c r="H4183" s="36" t="n">
        <x:v>0.0636</x:v>
      </x:c>
      <x:c r="I4183" s="22" t="n">
        <x:f>IF(G4183="","",IF(ISNUMBER(H4183),G4183,""))</x:f>
        <x:v>9988000</x:v>
      </x:c>
      <x:c r="J4183" s="22" t="n">
        <x:f>IF(I4183="","",I4183*H4183)</x:f>
        <x:v>635236.8</x:v>
      </x:c>
      <x:c r="K4183" t="str">
        <x:f>IF(G4183="","MISSING OEWS",IF(ISNUMBER(H4183),"MATCHED","MISSING WHARTON"))</x:f>
        <x:v>MATCHED</x:v>
      </x:c>
    </x:row>
    <x:row r="4184">
      <x:c r="A4184" t="str">
        <x:v>54</x:v>
      </x:c>
      <x:c r="B4184" t="str">
        <x:v>Professional, Scientific, and Technical Services</x:v>
      </x:c>
      <x:c r="C4184" t="str">
        <x:v>39-9099</x:v>
      </x:c>
      <x:c r="D4184" t="str">
        <x:v>Personal Care and Service Workers, All Other</x:v>
      </x:c>
      <x:c r="E4184" s="22" t="n">
        <x:v>160</x:v>
      </x:c>
      <x:c r="F4184" s="22" t="n">
        <x:v>39680</x:v>
      </x:c>
      <x:c r="G4184" s="22" t="n">
        <x:f>IF(OR(E4184="",F4184=""),"",E4184*F4184)</x:f>
        <x:v>6348800</x:v>
      </x:c>
      <x:c r="H4184" s="36"/>
      <x:c r="I4184" s="22" t="str">
        <x:f>IF(G4184="","",IF(ISNUMBER(H4184),G4184,""))</x:f>
      </x:c>
      <x:c r="J4184" s="22" t="str">
        <x:f>IF(I4184="","",I4184*H4184)</x:f>
      </x:c>
      <x:c r="K4184" t="str">
        <x:f>IF(G4184="","MISSING OEWS",IF(ISNUMBER(H4184),"MATCHED","MISSING WHARTON"))</x:f>
        <x:v>MISSING WHARTON</x:v>
      </x:c>
    </x:row>
    <x:row r="4185">
      <x:c r="A4185" t="str">
        <x:v>54</x:v>
      </x:c>
      <x:c r="B4185" t="str">
        <x:v>Professional, Scientific, and Technical Services</x:v>
      </x:c>
      <x:c r="C4185" t="str">
        <x:v>41-1011</x:v>
      </x:c>
      <x:c r="D4185" t="str">
        <x:v>First-Line Supervisors of Retail Sales Workers</x:v>
      </x:c>
      <x:c r="E4185" s="22" t="n">
        <x:v>3180</x:v>
      </x:c>
      <x:c r="F4185" s="22" t="n">
        <x:v>58310</x:v>
      </x:c>
      <x:c r="G4185" s="22" t="n">
        <x:f>IF(OR(E4185="",F4185=""),"",E4185*F4185)</x:f>
        <x:v>185425800</x:v>
      </x:c>
      <x:c r="H4185" s="36" t="n">
        <x:v>0.4476</x:v>
      </x:c>
      <x:c r="I4185" s="22" t="n">
        <x:f>IF(G4185="","",IF(ISNUMBER(H4185),G4185,""))</x:f>
        <x:v>185425800</x:v>
      </x:c>
      <x:c r="J4185" s="22" t="n">
        <x:f>IF(I4185="","",I4185*H4185)</x:f>
        <x:v>82996588.08</x:v>
      </x:c>
      <x:c r="K4185" t="str">
        <x:f>IF(G4185="","MISSING OEWS",IF(ISNUMBER(H4185),"MATCHED","MISSING WHARTON"))</x:f>
        <x:v>MATCHED</x:v>
      </x:c>
    </x:row>
    <x:row r="4186">
      <x:c r="A4186" t="str">
        <x:v>54</x:v>
      </x:c>
      <x:c r="B4186" t="str">
        <x:v>Professional, Scientific, and Technical Services</x:v>
      </x:c>
      <x:c r="C4186" t="str">
        <x:v>41-1012</x:v>
      </x:c>
      <x:c r="D4186" t="str">
        <x:v>First-Line Supervisors of Non-Retail Sales Workers</x:v>
      </x:c>
      <x:c r="E4186" s="22" t="n">
        <x:v>15660</x:v>
      </x:c>
      <x:c r="F4186" s="22" t="n">
        <x:v>115760</x:v>
      </x:c>
      <x:c r="G4186" s="22" t="n">
        <x:f>IF(OR(E4186="",F4186=""),"",E4186*F4186)</x:f>
        <x:v>1812801600</x:v>
      </x:c>
      <x:c r="H4186" s="36" t="n">
        <x:v>0.4833</x:v>
      </x:c>
      <x:c r="I4186" s="22" t="n">
        <x:f>IF(G4186="","",IF(ISNUMBER(H4186),G4186,""))</x:f>
        <x:v>1812801600</x:v>
      </x:c>
      <x:c r="J4186" s="22" t="n">
        <x:f>IF(I4186="","",I4186*H4186)</x:f>
        <x:v>876127013.28</x:v>
      </x:c>
      <x:c r="K4186" t="str">
        <x:f>IF(G4186="","MISSING OEWS",IF(ISNUMBER(H4186),"MATCHED","MISSING WHARTON"))</x:f>
        <x:v>MATCHED</x:v>
      </x:c>
    </x:row>
    <x:row r="4187">
      <x:c r="A4187" t="str">
        <x:v>54</x:v>
      </x:c>
      <x:c r="B4187" t="str">
        <x:v>Professional, Scientific, and Technical Services</x:v>
      </x:c>
      <x:c r="C4187" t="str">
        <x:v>41-2011</x:v>
      </x:c>
      <x:c r="D4187" t="str">
        <x:v>Cashiers</x:v>
      </x:c>
      <x:c r="E4187" s="22" t="n">
        <x:v>3220</x:v>
      </x:c>
      <x:c r="F4187" s="22" t="n">
        <x:v>35610</x:v>
      </x:c>
      <x:c r="G4187" s="22" t="n">
        <x:f>IF(OR(E4187="",F4187=""),"",E4187*F4187)</x:f>
        <x:v>114664200</x:v>
      </x:c>
      <x:c r="H4187" s="36" t="n">
        <x:v>0.6672</x:v>
      </x:c>
      <x:c r="I4187" s="22" t="n">
        <x:f>IF(G4187="","",IF(ISNUMBER(H4187),G4187,""))</x:f>
        <x:v>114664200</x:v>
      </x:c>
      <x:c r="J4187" s="22" t="n">
        <x:f>IF(I4187="","",I4187*H4187)</x:f>
        <x:v>76503954.24</x:v>
      </x:c>
      <x:c r="K4187" t="str">
        <x:f>IF(G4187="","MISSING OEWS",IF(ISNUMBER(H4187),"MATCHED","MISSING WHARTON"))</x:f>
        <x:v>MATCHED</x:v>
      </x:c>
    </x:row>
    <x:row r="4188">
      <x:c r="A4188" t="str">
        <x:v>54</x:v>
      </x:c>
      <x:c r="B4188" t="str">
        <x:v>Professional, Scientific, and Technical Services</x:v>
      </x:c>
      <x:c r="C4188" t="str">
        <x:v>41-2021</x:v>
      </x:c>
      <x:c r="D4188" t="str">
        <x:v>Counter and Rental Clerks</x:v>
      </x:c>
      <x:c r="E4188" s="22" t="n">
        <x:v>830</x:v>
      </x:c>
      <x:c r="F4188" s="22" t="n">
        <x:v>36270</x:v>
      </x:c>
      <x:c r="G4188" s="22" t="n">
        <x:f>IF(OR(E4188="",F4188=""),"",E4188*F4188)</x:f>
        <x:v>30104100</x:v>
      </x:c>
      <x:c r="H4188" s="36" t="n">
        <x:v>0.7719</x:v>
      </x:c>
      <x:c r="I4188" s="22" t="n">
        <x:f>IF(G4188="","",IF(ISNUMBER(H4188),G4188,""))</x:f>
        <x:v>30104100</x:v>
      </x:c>
      <x:c r="J4188" s="22" t="n">
        <x:f>IF(I4188="","",I4188*H4188)</x:f>
        <x:v>23237354.79</x:v>
      </x:c>
      <x:c r="K4188" t="str">
        <x:f>IF(G4188="","MISSING OEWS",IF(ISNUMBER(H4188),"MATCHED","MISSING WHARTON"))</x:f>
        <x:v>MATCHED</x:v>
      </x:c>
    </x:row>
    <x:row r="4189">
      <x:c r="A4189" t="str">
        <x:v>54</x:v>
      </x:c>
      <x:c r="B4189" t="str">
        <x:v>Professional, Scientific, and Technical Services</x:v>
      </x:c>
      <x:c r="C4189" t="str">
        <x:v>41-2022</x:v>
      </x:c>
      <x:c r="D4189" t="str">
        <x:v>Parts Salespersons</x:v>
      </x:c>
      <x:c r="E4189" s="22" t="n">
        <x:v>170</x:v>
      </x:c>
      <x:c r="F4189" s="22" t="n">
        <x:v>54270</x:v>
      </x:c>
      <x:c r="G4189" s="22" t="n">
        <x:f>IF(OR(E4189="",F4189=""),"",E4189*F4189)</x:f>
        <x:v>9225900</x:v>
      </x:c>
      <x:c r="H4189" s="36" t="n">
        <x:v>0.3737</x:v>
      </x:c>
      <x:c r="I4189" s="22" t="n">
        <x:f>IF(G4189="","",IF(ISNUMBER(H4189),G4189,""))</x:f>
        <x:v>9225900</x:v>
      </x:c>
      <x:c r="J4189" s="22" t="n">
        <x:f>IF(I4189="","",I4189*H4189)</x:f>
        <x:v>3447718.8299999996</x:v>
      </x:c>
      <x:c r="K4189" t="str">
        <x:f>IF(G4189="","MISSING OEWS",IF(ISNUMBER(H4189),"MATCHED","MISSING WHARTON"))</x:f>
        <x:v>MATCHED</x:v>
      </x:c>
    </x:row>
    <x:row r="4190">
      <x:c r="A4190" t="str">
        <x:v>54</x:v>
      </x:c>
      <x:c r="B4190" t="str">
        <x:v>Professional, Scientific, and Technical Services</x:v>
      </x:c>
      <x:c r="C4190" t="str">
        <x:v>41-2031</x:v>
      </x:c>
      <x:c r="D4190" t="str">
        <x:v>Retail Salespersons</x:v>
      </x:c>
      <x:c r="E4190" s="22" t="n">
        <x:v>15990</x:v>
      </x:c>
      <x:c r="F4190" s="22" t="n">
        <x:v>39860</x:v>
      </x:c>
      <x:c r="G4190" s="22" t="n">
        <x:f>IF(OR(E4190="",F4190=""),"",E4190*F4190)</x:f>
        <x:v>637361400</x:v>
      </x:c>
      <x:c r="H4190" s="36" t="n">
        <x:v>0.4938</x:v>
      </x:c>
      <x:c r="I4190" s="22" t="n">
        <x:f>IF(G4190="","",IF(ISNUMBER(H4190),G4190,""))</x:f>
        <x:v>637361400</x:v>
      </x:c>
      <x:c r="J4190" s="22" t="n">
        <x:f>IF(I4190="","",I4190*H4190)</x:f>
        <x:v>314729059.32</x:v>
      </x:c>
      <x:c r="K4190" t="str">
        <x:f>IF(G4190="","MISSING OEWS",IF(ISNUMBER(H4190),"MATCHED","MISSING WHARTON"))</x:f>
        <x:v>MATCHED</x:v>
      </x:c>
    </x:row>
    <x:row r="4191">
      <x:c r="A4191" t="str">
        <x:v>54</x:v>
      </x:c>
      <x:c r="B4191" t="str">
        <x:v>Professional, Scientific, and Technical Services</x:v>
      </x:c>
      <x:c r="C4191" t="str">
        <x:v>41-3011</x:v>
      </x:c>
      <x:c r="D4191" t="str">
        <x:v>Advertising Sales Agents</x:v>
      </x:c>
      <x:c r="E4191" s="22" t="n">
        <x:v>48190</x:v>
      </x:c>
      <x:c r="F4191" s="22" t="n">
        <x:v>81920</x:v>
      </x:c>
      <x:c r="G4191" s="22" t="n">
        <x:f>IF(OR(E4191="",F4191=""),"",E4191*F4191)</x:f>
        <x:v>3947724800</x:v>
      </x:c>
      <x:c r="H4191" s="36" t="n">
        <x:v>0.6725</x:v>
      </x:c>
      <x:c r="I4191" s="22" t="n">
        <x:f>IF(G4191="","",IF(ISNUMBER(H4191),G4191,""))</x:f>
        <x:v>3947724800</x:v>
      </x:c>
      <x:c r="J4191" s="22" t="n">
        <x:f>IF(I4191="","",I4191*H4191)</x:f>
        <x:v>2654844928</x:v>
      </x:c>
      <x:c r="K4191" t="str">
        <x:f>IF(G4191="","MISSING OEWS",IF(ISNUMBER(H4191),"MATCHED","MISSING WHARTON"))</x:f>
        <x:v>MATCHED</x:v>
      </x:c>
    </x:row>
    <x:row r="4192">
      <x:c r="A4192" t="str">
        <x:v>54</x:v>
      </x:c>
      <x:c r="B4192" t="str">
        <x:v>Professional, Scientific, and Technical Services</x:v>
      </x:c>
      <x:c r="C4192" t="str">
        <x:v>41-3021</x:v>
      </x:c>
      <x:c r="D4192" t="str">
        <x:v>Insurance Sales Agents</x:v>
      </x:c>
      <x:c r="E4192" s="22" t="n">
        <x:v>1690</x:v>
      </x:c>
      <x:c r="F4192" s="22" t="n">
        <x:v>94920</x:v>
      </x:c>
      <x:c r="G4192" s="22" t="n">
        <x:f>IF(OR(E4192="",F4192=""),"",E4192*F4192)</x:f>
        <x:v>160414800</x:v>
      </x:c>
      <x:c r="H4192" s="36" t="n">
        <x:v>0.6684</x:v>
      </x:c>
      <x:c r="I4192" s="22" t="n">
        <x:f>IF(G4192="","",IF(ISNUMBER(H4192),G4192,""))</x:f>
        <x:v>160414800</x:v>
      </x:c>
      <x:c r="J4192" s="22" t="n">
        <x:f>IF(I4192="","",I4192*H4192)</x:f>
        <x:v>107221252.32</x:v>
      </x:c>
      <x:c r="K4192" t="str">
        <x:f>IF(G4192="","MISSING OEWS",IF(ISNUMBER(H4192),"MATCHED","MISSING WHARTON"))</x:f>
        <x:v>MATCHED</x:v>
      </x:c>
    </x:row>
    <x:row r="4193">
      <x:c r="A4193" t="str">
        <x:v>54</x:v>
      </x:c>
      <x:c r="B4193" t="str">
        <x:v>Professional, Scientific, and Technical Services</x:v>
      </x:c>
      <x:c r="C4193" t="str">
        <x:v>41-3031</x:v>
      </x:c>
      <x:c r="D4193" t="str">
        <x:v>Securities, Commodities, and Financial Services Sales Agents</x:v>
      </x:c>
      <x:c r="E4193" s="22" t="n">
        <x:v>4870</x:v>
      </x:c>
      <x:c r="F4193" s="22" t="n">
        <x:v>142860</x:v>
      </x:c>
      <x:c r="G4193" s="22" t="n">
        <x:f>IF(OR(E4193="",F4193=""),"",E4193*F4193)</x:f>
        <x:v>695728200</x:v>
      </x:c>
      <x:c r="H4193" s="36" t="n">
        <x:v>0.845</x:v>
      </x:c>
      <x:c r="I4193" s="22" t="n">
        <x:f>IF(G4193="","",IF(ISNUMBER(H4193),G4193,""))</x:f>
        <x:v>695728200</x:v>
      </x:c>
      <x:c r="J4193" s="22" t="n">
        <x:f>IF(I4193="","",I4193*H4193)</x:f>
        <x:v>587890329</x:v>
      </x:c>
      <x:c r="K4193" t="str">
        <x:f>IF(G4193="","MISSING OEWS",IF(ISNUMBER(H4193),"MATCHED","MISSING WHARTON"))</x:f>
        <x:v>MATCHED</x:v>
      </x:c>
    </x:row>
    <x:row r="4194">
      <x:c r="A4194" t="str">
        <x:v>54</x:v>
      </x:c>
      <x:c r="B4194" t="str">
        <x:v>Professional, Scientific, and Technical Services</x:v>
      </x:c>
      <x:c r="C4194" t="str">
        <x:v>41-3041</x:v>
      </x:c>
      <x:c r="D4194" t="str">
        <x:v>Travel Agents</x:v>
      </x:c>
      <x:c r="E4194" s="22" t="n">
        <x:v>200</x:v>
      </x:c>
      <x:c r="F4194" s="22" t="n">
        <x:v>61840</x:v>
      </x:c>
      <x:c r="G4194" s="22" t="n">
        <x:f>IF(OR(E4194="",F4194=""),"",E4194*F4194)</x:f>
        <x:v>12368000</x:v>
      </x:c>
      <x:c r="H4194" s="36" t="n">
        <x:v>0.925</x:v>
      </x:c>
      <x:c r="I4194" s="22" t="n">
        <x:f>IF(G4194="","",IF(ISNUMBER(H4194),G4194,""))</x:f>
        <x:v>12368000</x:v>
      </x:c>
      <x:c r="J4194" s="22" t="n">
        <x:f>IF(I4194="","",I4194*H4194)</x:f>
        <x:v>11440400</x:v>
      </x:c>
      <x:c r="K4194" t="str">
        <x:f>IF(G4194="","MISSING OEWS",IF(ISNUMBER(H4194),"MATCHED","MISSING WHARTON"))</x:f>
        <x:v>MATCHED</x:v>
      </x:c>
    </x:row>
    <x:row r="4195">
      <x:c r="A4195" t="str">
        <x:v>54</x:v>
      </x:c>
      <x:c r="B4195" t="str">
        <x:v>Professional, Scientific, and Technical Services</x:v>
      </x:c>
      <x:c r="C4195" t="str">
        <x:v>41-3091</x:v>
      </x:c>
      <x:c r="D4195" t="str">
        <x:v>Sales Representatives of Services, Except Advertising, Insurance, Financial Services, and Travel</x:v>
      </x:c>
      <x:c r="E4195" s="22" t="n">
        <x:v>293050</x:v>
      </x:c>
      <x:c r="F4195" s="22" t="n">
        <x:v>99500</x:v>
      </x:c>
      <x:c r="G4195" s="22" t="n">
        <x:f>IF(OR(E4195="",F4195=""),"",E4195*F4195)</x:f>
        <x:v>29158475000</x:v>
      </x:c>
      <x:c r="H4195" s="36" t="n">
        <x:v>0.73</x:v>
      </x:c>
      <x:c r="I4195" s="22" t="n">
        <x:f>IF(G4195="","",IF(ISNUMBER(H4195),G4195,""))</x:f>
        <x:v>29158475000</x:v>
      </x:c>
      <x:c r="J4195" s="22" t="n">
        <x:f>IF(I4195="","",I4195*H4195)</x:f>
        <x:v>21285686750</x:v>
      </x:c>
      <x:c r="K4195" t="str">
        <x:f>IF(G4195="","MISSING OEWS",IF(ISNUMBER(H4195),"MATCHED","MISSING WHARTON"))</x:f>
        <x:v>MATCHED</x:v>
      </x:c>
    </x:row>
    <x:row r="4196">
      <x:c r="A4196" t="str">
        <x:v>54</x:v>
      </x:c>
      <x:c r="B4196" t="str">
        <x:v>Professional, Scientific, and Technical Services</x:v>
      </x:c>
      <x:c r="C4196" t="str">
        <x:v>41-4011</x:v>
      </x:c>
      <x:c r="D4196" t="str">
        <x:v>Sales Representatives, Wholesale and Manufacturing, Technical and Scientific Products</x:v>
      </x:c>
      <x:c r="E4196" s="22" t="n">
        <x:v>35090</x:v>
      </x:c>
      <x:c r="F4196" s="22" t="n">
        <x:v>123610</x:v>
      </x:c>
      <x:c r="G4196" s="22" t="n">
        <x:f>IF(OR(E4196="",F4196=""),"",E4196*F4196)</x:f>
        <x:v>4337474900</x:v>
      </x:c>
      <x:c r="H4196" s="36" t="n">
        <x:v>0.6463</x:v>
      </x:c>
      <x:c r="I4196" s="22" t="n">
        <x:f>IF(G4196="","",IF(ISNUMBER(H4196),G4196,""))</x:f>
        <x:v>4337474900</x:v>
      </x:c>
      <x:c r="J4196" s="22" t="n">
        <x:f>IF(I4196="","",I4196*H4196)</x:f>
        <x:v>2803310027.87</x:v>
      </x:c>
      <x:c r="K4196" t="str">
        <x:f>IF(G4196="","MISSING OEWS",IF(ISNUMBER(H4196),"MATCHED","MISSING WHARTON"))</x:f>
        <x:v>MATCHED</x:v>
      </x:c>
    </x:row>
    <x:row r="4197">
      <x:c r="A4197" t="str">
        <x:v>54</x:v>
      </x:c>
      <x:c r="B4197" t="str">
        <x:v>Professional, Scientific, and Technical Services</x:v>
      </x:c>
      <x:c r="C4197" t="str">
        <x:v>41-4012</x:v>
      </x:c>
      <x:c r="D4197" t="str">
        <x:v>Sales Representatives, Wholesale and Manufacturing, Except Technical and Scientific Products</x:v>
      </x:c>
      <x:c r="E4197" s="22" t="n">
        <x:v>21160</x:v>
      </x:c>
      <x:c r="F4197" s="22" t="n">
        <x:v>98150</x:v>
      </x:c>
      <x:c r="G4197" s="22" t="n">
        <x:f>IF(OR(E4197="",F4197=""),"",E4197*F4197)</x:f>
        <x:v>2076854000</x:v>
      </x:c>
      <x:c r="H4197" s="36" t="n">
        <x:v>0.5105</x:v>
      </x:c>
      <x:c r="I4197" s="22" t="n">
        <x:f>IF(G4197="","",IF(ISNUMBER(H4197),G4197,""))</x:f>
        <x:v>2076854000</x:v>
      </x:c>
      <x:c r="J4197" s="22" t="n">
        <x:f>IF(I4197="","",I4197*H4197)</x:f>
        <x:v>1060233966.9999999</x:v>
      </x:c>
      <x:c r="K4197" t="str">
        <x:f>IF(G4197="","MISSING OEWS",IF(ISNUMBER(H4197),"MATCHED","MISSING WHARTON"))</x:f>
        <x:v>MATCHED</x:v>
      </x:c>
    </x:row>
    <x:row r="4198">
      <x:c r="A4198" t="str">
        <x:v>54</x:v>
      </x:c>
      <x:c r="B4198" t="str">
        <x:v>Professional, Scientific, and Technical Services</x:v>
      </x:c>
      <x:c r="C4198" t="str">
        <x:v>41-9011</x:v>
      </x:c>
      <x:c r="D4198" t="str">
        <x:v>Demonstrators and Product Promoters</x:v>
      </x:c>
      <x:c r="E4198" s="22" t="n">
        <x:v>23590</x:v>
      </x:c>
      <x:c r="F4198" s="22" t="n">
        <x:v>43920</x:v>
      </x:c>
      <x:c r="G4198" s="22" t="n">
        <x:f>IF(OR(E4198="",F4198=""),"",E4198*F4198)</x:f>
        <x:v>1036072800</x:v>
      </x:c>
      <x:c r="H4198" s="36" t="n">
        <x:v>0.3062</x:v>
      </x:c>
      <x:c r="I4198" s="22" t="n">
        <x:f>IF(G4198="","",IF(ISNUMBER(H4198),G4198,""))</x:f>
        <x:v>1036072800</x:v>
      </x:c>
      <x:c r="J4198" s="22" t="n">
        <x:f>IF(I4198="","",I4198*H4198)</x:f>
        <x:v>317245491.36</x:v>
      </x:c>
      <x:c r="K4198" t="str">
        <x:f>IF(G4198="","MISSING OEWS",IF(ISNUMBER(H4198),"MATCHED","MISSING WHARTON"))</x:f>
        <x:v>MATCHED</x:v>
      </x:c>
    </x:row>
    <x:row r="4199">
      <x:c r="A4199" t="str">
        <x:v>54</x:v>
      </x:c>
      <x:c r="B4199" t="str">
        <x:v>Professional, Scientific, and Technical Services</x:v>
      </x:c>
      <x:c r="C4199" t="str">
        <x:v>41-9021</x:v>
      </x:c>
      <x:c r="D4199" t="str">
        <x:v>Real Estate Brokers</x:v>
      </x:c>
      <x:c r="E4199" s="22" t="n">
        <x:v>530</x:v>
      </x:c>
      <x:c r="F4199" s="22" t="n">
        <x:v>77060</x:v>
      </x:c>
      <x:c r="G4199" s="22" t="n">
        <x:f>IF(OR(E4199="",F4199=""),"",E4199*F4199)</x:f>
        <x:v>40841800</x:v>
      </x:c>
      <x:c r="H4199" s="36" t="n">
        <x:v>0.5816</x:v>
      </x:c>
      <x:c r="I4199" s="22" t="n">
        <x:f>IF(G4199="","",IF(ISNUMBER(H4199),G4199,""))</x:f>
        <x:v>40841800</x:v>
      </x:c>
      <x:c r="J4199" s="22" t="n">
        <x:f>IF(I4199="","",I4199*H4199)</x:f>
        <x:v>23753590.88</x:v>
      </x:c>
      <x:c r="K4199" t="str">
        <x:f>IF(G4199="","MISSING OEWS",IF(ISNUMBER(H4199),"MATCHED","MISSING WHARTON"))</x:f>
        <x:v>MATCHED</x:v>
      </x:c>
    </x:row>
    <x:row r="4200">
      <x:c r="A4200" t="str">
        <x:v>54</x:v>
      </x:c>
      <x:c r="B4200" t="str">
        <x:v>Professional, Scientific, and Technical Services</x:v>
      </x:c>
      <x:c r="C4200" t="str">
        <x:v>41-9022</x:v>
      </x:c>
      <x:c r="D4200" t="str">
        <x:v>Real Estate Sales Agents</x:v>
      </x:c>
      <x:c r="E4200" s="22" t="n">
        <x:v>3140</x:v>
      </x:c>
      <x:c r="F4200" s="22" t="n">
        <x:v>79290</x:v>
      </x:c>
      <x:c r="G4200" s="22" t="n">
        <x:f>IF(OR(E4200="",F4200=""),"",E4200*F4200)</x:f>
        <x:v>248970600</x:v>
      </x:c>
      <x:c r="H4200" s="36" t="n">
        <x:v>0.5939</x:v>
      </x:c>
      <x:c r="I4200" s="22" t="n">
        <x:f>IF(G4200="","",IF(ISNUMBER(H4200),G4200,""))</x:f>
        <x:v>248970600</x:v>
      </x:c>
      <x:c r="J4200" s="22" t="n">
        <x:f>IF(I4200="","",I4200*H4200)</x:f>
        <x:v>147863639.34</x:v>
      </x:c>
      <x:c r="K4200" t="str">
        <x:f>IF(G4200="","MISSING OEWS",IF(ISNUMBER(H4200),"MATCHED","MISSING WHARTON"))</x:f>
        <x:v>MATCHED</x:v>
      </x:c>
    </x:row>
    <x:row r="4201">
      <x:c r="A4201" t="str">
        <x:v>54</x:v>
      </x:c>
      <x:c r="B4201" t="str">
        <x:v>Professional, Scientific, and Technical Services</x:v>
      </x:c>
      <x:c r="C4201" t="str">
        <x:v>41-9031</x:v>
      </x:c>
      <x:c r="D4201" t="str">
        <x:v>Sales Engineers</x:v>
      </x:c>
      <x:c r="E4201" s="22" t="n">
        <x:v>12910</x:v>
      </x:c>
      <x:c r="F4201" s="22" t="n">
        <x:v>144910</x:v>
      </x:c>
      <x:c r="G4201" s="22" t="n">
        <x:f>IF(OR(E4201="",F4201=""),"",E4201*F4201)</x:f>
        <x:v>1870788100</x:v>
      </x:c>
      <x:c r="H4201" s="36" t="n">
        <x:v>0.518</x:v>
      </x:c>
      <x:c r="I4201" s="22" t="n">
        <x:f>IF(G4201="","",IF(ISNUMBER(H4201),G4201,""))</x:f>
        <x:v>1870788100</x:v>
      </x:c>
      <x:c r="J4201" s="22" t="n">
        <x:f>IF(I4201="","",I4201*H4201)</x:f>
        <x:v>969068235.8000001</x:v>
      </x:c>
      <x:c r="K4201" t="str">
        <x:f>IF(G4201="","MISSING OEWS",IF(ISNUMBER(H4201),"MATCHED","MISSING WHARTON"))</x:f>
        <x:v>MATCHED</x:v>
      </x:c>
    </x:row>
    <x:row r="4202">
      <x:c r="A4202" t="str">
        <x:v>54</x:v>
      </x:c>
      <x:c r="B4202" t="str">
        <x:v>Professional, Scientific, and Technical Services</x:v>
      </x:c>
      <x:c r="C4202" t="str">
        <x:v>41-9041</x:v>
      </x:c>
      <x:c r="D4202" t="str">
        <x:v>Telemarketers</x:v>
      </x:c>
      <x:c r="E4202" s="22" t="n">
        <x:v>2560</x:v>
      </x:c>
      <x:c r="F4202" s="22" t="n">
        <x:v>38940</x:v>
      </x:c>
      <x:c r="G4202" s="22" t="n">
        <x:f>IF(OR(E4202="",F4202=""),"",E4202*F4202)</x:f>
        <x:v>99686400</x:v>
      </x:c>
      <x:c r="H4202" s="36" t="n">
        <x:v>0.9625</x:v>
      </x:c>
      <x:c r="I4202" s="22" t="n">
        <x:f>IF(G4202="","",IF(ISNUMBER(H4202),G4202,""))</x:f>
        <x:v>99686400</x:v>
      </x:c>
      <x:c r="J4202" s="22" t="n">
        <x:f>IF(I4202="","",I4202*H4202)</x:f>
        <x:v>95948160</x:v>
      </x:c>
      <x:c r="K4202" t="str">
        <x:f>IF(G4202="","MISSING OEWS",IF(ISNUMBER(H4202),"MATCHED","MISSING WHARTON"))</x:f>
        <x:v>MATCHED</x:v>
      </x:c>
    </x:row>
    <x:row r="4203">
      <x:c r="A4203" t="str">
        <x:v>54</x:v>
      </x:c>
      <x:c r="B4203" t="str">
        <x:v>Professional, Scientific, and Technical Services</x:v>
      </x:c>
      <x:c r="C4203" t="str">
        <x:v>41-9091</x:v>
      </x:c>
      <x:c r="D4203" t="str">
        <x:v>Door-to-Door Sales Workers, News and Street Vendors, and Related Workers</x:v>
      </x:c>
      <x:c r="E4203" s="22" t="n">
        <x:v>160</x:v>
      </x:c>
      <x:c r="F4203" s="22" t="n">
        <x:v>46130</x:v>
      </x:c>
      <x:c r="G4203" s="22" t="n">
        <x:f>IF(OR(E4203="",F4203=""),"",E4203*F4203)</x:f>
        <x:v>7380800</x:v>
      </x:c>
      <x:c r="H4203" s="36" t="n">
        <x:v>0.31670000000000004</x:v>
      </x:c>
      <x:c r="I4203" s="22" t="n">
        <x:f>IF(G4203="","",IF(ISNUMBER(H4203),G4203,""))</x:f>
        <x:v>7380800</x:v>
      </x:c>
      <x:c r="J4203" s="22" t="n">
        <x:f>IF(I4203="","",I4203*H4203)</x:f>
        <x:v>2337499.3600000003</x:v>
      </x:c>
      <x:c r="K4203" t="str">
        <x:f>IF(G4203="","MISSING OEWS",IF(ISNUMBER(H4203),"MATCHED","MISSING WHARTON"))</x:f>
        <x:v>MATCHED</x:v>
      </x:c>
    </x:row>
    <x:row r="4204">
      <x:c r="A4204" t="str">
        <x:v>54</x:v>
      </x:c>
      <x:c r="B4204" t="str">
        <x:v>Professional, Scientific, and Technical Services</x:v>
      </x:c>
      <x:c r="C4204" t="str">
        <x:v>41-9099</x:v>
      </x:c>
      <x:c r="D4204" t="str">
        <x:v>Sales and Related Workers, All Other</x:v>
      </x:c>
      <x:c r="E4204" s="22" t="n">
        <x:v>5870</x:v>
      </x:c>
      <x:c r="F4204" s="22" t="n">
        <x:v>76490</x:v>
      </x:c>
      <x:c r="G4204" s="22" t="n">
        <x:f>IF(OR(E4204="",F4204=""),"",E4204*F4204)</x:f>
        <x:v>448996300</x:v>
      </x:c>
      <x:c r="H4204" s="36"/>
      <x:c r="I4204" s="22" t="str">
        <x:f>IF(G4204="","",IF(ISNUMBER(H4204),G4204,""))</x:f>
      </x:c>
      <x:c r="J4204" s="22" t="str">
        <x:f>IF(I4204="","",I4204*H4204)</x:f>
      </x:c>
      <x:c r="K4204" t="str">
        <x:f>IF(G4204="","MISSING OEWS",IF(ISNUMBER(H4204),"MATCHED","MISSING WHARTON"))</x:f>
        <x:v>MISSING WHARTON</x:v>
      </x:c>
    </x:row>
    <x:row r="4205">
      <x:c r="A4205" t="str">
        <x:v>54</x:v>
      </x:c>
      <x:c r="B4205" t="str">
        <x:v>Professional, Scientific, and Technical Services</x:v>
      </x:c>
      <x:c r="C4205" t="str">
        <x:v>43-1011</x:v>
      </x:c>
      <x:c r="D4205" t="str">
        <x:v>First-Line Supervisors of Office and Administrative Support Workers</x:v>
      </x:c>
      <x:c r="E4205" s="22" t="n">
        <x:v>112670</x:v>
      </x:c>
      <x:c r="F4205" s="22" t="n">
        <x:v>78700</x:v>
      </x:c>
      <x:c r="G4205" s="22" t="n">
        <x:f>IF(OR(E4205="",F4205=""),"",E4205*F4205)</x:f>
        <x:v>8867129000</x:v>
      </x:c>
      <x:c r="H4205" s="36" t="n">
        <x:v>0.5034000000000001</x:v>
      </x:c>
      <x:c r="I4205" s="22" t="n">
        <x:f>IF(G4205="","",IF(ISNUMBER(H4205),G4205,""))</x:f>
        <x:v>8867129000</x:v>
      </x:c>
      <x:c r="J4205" s="22" t="n">
        <x:f>IF(I4205="","",I4205*H4205)</x:f>
        <x:v>4463712738.6</x:v>
      </x:c>
      <x:c r="K4205" t="str">
        <x:f>IF(G4205="","MISSING OEWS",IF(ISNUMBER(H4205),"MATCHED","MISSING WHARTON"))</x:f>
        <x:v>MATCHED</x:v>
      </x:c>
    </x:row>
    <x:row r="4206">
      <x:c r="A4206" t="str">
        <x:v>54</x:v>
      </x:c>
      <x:c r="B4206" t="str">
        <x:v>Professional, Scientific, and Technical Services</x:v>
      </x:c>
      <x:c r="C4206" t="str">
        <x:v>43-2011</x:v>
      </x:c>
      <x:c r="D4206" t="str">
        <x:v>Switchboard Operators, Including Answering Service</x:v>
      </x:c>
      <x:c r="E4206" s="22" t="n">
        <x:v>850</x:v>
      </x:c>
      <x:c r="F4206" s="22" t="n">
        <x:v>39480</x:v>
      </x:c>
      <x:c r="G4206" s="22" t="n">
        <x:f>IF(OR(E4206="",F4206=""),"",E4206*F4206)</x:f>
        <x:v>33558000</x:v>
      </x:c>
      <x:c r="H4206" s="36" t="n">
        <x:v>0.7579</x:v>
      </x:c>
      <x:c r="I4206" s="22" t="n">
        <x:f>IF(G4206="","",IF(ISNUMBER(H4206),G4206,""))</x:f>
        <x:v>33558000</x:v>
      </x:c>
      <x:c r="J4206" s="22" t="n">
        <x:f>IF(I4206="","",I4206*H4206)</x:f>
        <x:v>25433608.2</x:v>
      </x:c>
      <x:c r="K4206" t="str">
        <x:f>IF(G4206="","MISSING OEWS",IF(ISNUMBER(H4206),"MATCHED","MISSING WHARTON"))</x:f>
        <x:v>MATCHED</x:v>
      </x:c>
    </x:row>
    <x:row r="4207">
      <x:c r="A4207" t="str">
        <x:v>54</x:v>
      </x:c>
      <x:c r="B4207" t="str">
        <x:v>Professional, Scientific, and Technical Services</x:v>
      </x:c>
      <x:c r="C4207" t="str">
        <x:v>43-3011</x:v>
      </x:c>
      <x:c r="D4207" t="str">
        <x:v>Bill and Account Collectors</x:v>
      </x:c>
      <x:c r="E4207" s="22" t="n">
        <x:v>12340</x:v>
      </x:c>
      <x:c r="F4207" s="22" t="n">
        <x:v>50760</x:v>
      </x:c>
      <x:c r="G4207" s="22" t="n">
        <x:f>IF(OR(E4207="",F4207=""),"",E4207*F4207)</x:f>
        <x:v>626378400</x:v>
      </x:c>
      <x:c r="H4207" s="36" t="n">
        <x:v>0.9</x:v>
      </x:c>
      <x:c r="I4207" s="22" t="n">
        <x:f>IF(G4207="","",IF(ISNUMBER(H4207),G4207,""))</x:f>
        <x:v>626378400</x:v>
      </x:c>
      <x:c r="J4207" s="22" t="n">
        <x:f>IF(I4207="","",I4207*H4207)</x:f>
        <x:v>563740560</x:v>
      </x:c>
      <x:c r="K4207" t="str">
        <x:f>IF(G4207="","MISSING OEWS",IF(ISNUMBER(H4207),"MATCHED","MISSING WHARTON"))</x:f>
        <x:v>MATCHED</x:v>
      </x:c>
    </x:row>
    <x:row r="4208">
      <x:c r="A4208" t="str">
        <x:v>54</x:v>
      </x:c>
      <x:c r="B4208" t="str">
        <x:v>Professional, Scientific, and Technical Services</x:v>
      </x:c>
      <x:c r="C4208" t="str">
        <x:v>43-3021</x:v>
      </x:c>
      <x:c r="D4208" t="str">
        <x:v>Billing and Posting Clerks</x:v>
      </x:c>
      <x:c r="E4208" s="22" t="n">
        <x:v>62400</x:v>
      </x:c>
      <x:c r="F4208" s="22" t="n">
        <x:v>52950</x:v>
      </x:c>
      <x:c r="G4208" s="22" t="n">
        <x:f>IF(OR(E4208="",F4208=""),"",E4208*F4208)</x:f>
        <x:v>3304080000</x:v>
      </x:c>
      <x:c r="H4208" s="36" t="n">
        <x:v>0.8617</x:v>
      </x:c>
      <x:c r="I4208" s="22" t="n">
        <x:f>IF(G4208="","",IF(ISNUMBER(H4208),G4208,""))</x:f>
        <x:v>3304080000</x:v>
      </x:c>
      <x:c r="J4208" s="22" t="n">
        <x:f>IF(I4208="","",I4208*H4208)</x:f>
        <x:v>2847125736</x:v>
      </x:c>
      <x:c r="K4208" t="str">
        <x:f>IF(G4208="","MISSING OEWS",IF(ISNUMBER(H4208),"MATCHED","MISSING WHARTON"))</x:f>
        <x:v>MATCHED</x:v>
      </x:c>
    </x:row>
    <x:row r="4209">
      <x:c r="A4209" t="str">
        <x:v>54</x:v>
      </x:c>
      <x:c r="B4209" t="str">
        <x:v>Professional, Scientific, and Technical Services</x:v>
      </x:c>
      <x:c r="C4209" t="str">
        <x:v>43-3031</x:v>
      </x:c>
      <x:c r="D4209" t="str">
        <x:v>Bookkeeping, Accounting, and Auditing Clerks</x:v>
      </x:c>
      <x:c r="E4209" s="22" t="n">
        <x:v>205160</x:v>
      </x:c>
      <x:c r="F4209" s="22" t="n">
        <x:v>54660</x:v>
      </x:c>
      <x:c r="G4209" s="22" t="n">
        <x:f>IF(OR(E4209="",F4209=""),"",E4209*F4209)</x:f>
        <x:v>11214045600</x:v>
      </x:c>
      <x:c r="H4209" s="36" t="n">
        <x:v>0.9517</x:v>
      </x:c>
      <x:c r="I4209" s="22" t="n">
        <x:f>IF(G4209="","",IF(ISNUMBER(H4209),G4209,""))</x:f>
        <x:v>11214045600</x:v>
      </x:c>
      <x:c r="J4209" s="22" t="n">
        <x:f>IF(I4209="","",I4209*H4209)</x:f>
        <x:v>10672407197.52</x:v>
      </x:c>
      <x:c r="K4209" t="str">
        <x:f>IF(G4209="","MISSING OEWS",IF(ISNUMBER(H4209),"MATCHED","MISSING WHARTON"))</x:f>
        <x:v>MATCHED</x:v>
      </x:c>
    </x:row>
    <x:row r="4210">
      <x:c r="A4210" t="str">
        <x:v>54</x:v>
      </x:c>
      <x:c r="B4210" t="str">
        <x:v>Professional, Scientific, and Technical Services</x:v>
      </x:c>
      <x:c r="C4210" t="str">
        <x:v>43-3051</x:v>
      </x:c>
      <x:c r="D4210" t="str">
        <x:v>Payroll and Timekeeping Clerks</x:v>
      </x:c>
      <x:c r="E4210" s="22" t="n">
        <x:v>23800</x:v>
      </x:c>
      <x:c r="F4210" s="22" t="n">
        <x:v>57910</x:v>
      </x:c>
      <x:c r="G4210" s="22" t="n">
        <x:f>IF(OR(E4210="",F4210=""),"",E4210*F4210)</x:f>
        <x:v>1378258000</x:v>
      </x:c>
      <x:c r="H4210" s="36" t="n">
        <x:v>0.9409000000000001</x:v>
      </x:c>
      <x:c r="I4210" s="22" t="n">
        <x:f>IF(G4210="","",IF(ISNUMBER(H4210),G4210,""))</x:f>
        <x:v>1378258000</x:v>
      </x:c>
      <x:c r="J4210" s="22" t="n">
        <x:f>IF(I4210="","",I4210*H4210)</x:f>
        <x:v>1296802952.2</x:v>
      </x:c>
      <x:c r="K4210" t="str">
        <x:f>IF(G4210="","MISSING OEWS",IF(ISNUMBER(H4210),"MATCHED","MISSING WHARTON"))</x:f>
        <x:v>MATCHED</x:v>
      </x:c>
    </x:row>
    <x:row r="4211">
      <x:c r="A4211" t="str">
        <x:v>54</x:v>
      </x:c>
      <x:c r="B4211" t="str">
        <x:v>Professional, Scientific, and Technical Services</x:v>
      </x:c>
      <x:c r="C4211" t="str">
        <x:v>43-3061</x:v>
      </x:c>
      <x:c r="D4211" t="str">
        <x:v>Procurement Clerks</x:v>
      </x:c>
      <x:c r="E4211" s="22" t="n">
        <x:v>2820</x:v>
      </x:c>
      <x:c r="F4211" s="22" t="n">
        <x:v>56770</x:v>
      </x:c>
      <x:c r="G4211" s="22" t="n">
        <x:f>IF(OR(E4211="",F4211=""),"",E4211*F4211)</x:f>
        <x:v>160091400</x:v>
      </x:c>
      <x:c r="H4211" s="36" t="n">
        <x:v>0.8237000000000001</x:v>
      </x:c>
      <x:c r="I4211" s="22" t="n">
        <x:f>IF(G4211="","",IF(ISNUMBER(H4211),G4211,""))</x:f>
        <x:v>160091400</x:v>
      </x:c>
      <x:c r="J4211" s="22" t="n">
        <x:f>IF(I4211="","",I4211*H4211)</x:f>
        <x:v>131867286.18000002</x:v>
      </x:c>
      <x:c r="K4211" t="str">
        <x:f>IF(G4211="","MISSING OEWS",IF(ISNUMBER(H4211),"MATCHED","MISSING WHARTON"))</x:f>
        <x:v>MATCHED</x:v>
      </x:c>
    </x:row>
    <x:row r="4212">
      <x:c r="A4212" t="str">
        <x:v>54</x:v>
      </x:c>
      <x:c r="B4212" t="str">
        <x:v>Professional, Scientific, and Technical Services</x:v>
      </x:c>
      <x:c r="C4212" t="str">
        <x:v>43-3071</x:v>
      </x:c>
      <x:c r="D4212" t="str">
        <x:v>Tellers</x:v>
      </x:c>
      <x:c r="E4212" s="22"/>
      <x:c r="F4212" s="22" t="n">
        <x:v>40780</x:v>
      </x:c>
      <x:c r="G4212" s="22" t="str">
        <x:f>IF(OR(E4212="",F4212=""),"",E4212*F4212)</x:f>
      </x:c>
      <x:c r="H4212" s="36" t="n">
        <x:v>0.9138</x:v>
      </x:c>
      <x:c r="I4212" s="22" t="str">
        <x:f>IF(G4212="","",IF(ISNUMBER(H4212),G4212,""))</x:f>
      </x:c>
      <x:c r="J4212" s="22" t="str">
        <x:f>IF(I4212="","",I4212*H4212)</x:f>
      </x:c>
      <x:c r="K4212" t="str">
        <x:f>IF(G4212="","MISSING OEWS",IF(ISNUMBER(H4212),"MATCHED","MISSING WHARTON"))</x:f>
        <x:v>MISSING OEWS</x:v>
      </x:c>
    </x:row>
    <x:row r="4213">
      <x:c r="A4213" t="str">
        <x:v>54</x:v>
      </x:c>
      <x:c r="B4213" t="str">
        <x:v>Professional, Scientific, and Technical Services</x:v>
      </x:c>
      <x:c r="C4213" t="str">
        <x:v>43-3099</x:v>
      </x:c>
      <x:c r="D4213" t="str">
        <x:v>Financial Clerks, All Other</x:v>
      </x:c>
      <x:c r="E4213" s="22" t="n">
        <x:v>2240</x:v>
      </x:c>
      <x:c r="F4213" s="22" t="n">
        <x:v>51550</x:v>
      </x:c>
      <x:c r="G4213" s="22" t="n">
        <x:f>IF(OR(E4213="",F4213=""),"",E4213*F4213)</x:f>
        <x:v>115472000</x:v>
      </x:c>
      <x:c r="H4213" s="36"/>
      <x:c r="I4213" s="22" t="str">
        <x:f>IF(G4213="","",IF(ISNUMBER(H4213),G4213,""))</x:f>
      </x:c>
      <x:c r="J4213" s="22" t="str">
        <x:f>IF(I4213="","",I4213*H4213)</x:f>
      </x:c>
      <x:c r="K4213" t="str">
        <x:f>IF(G4213="","MISSING OEWS",IF(ISNUMBER(H4213),"MATCHED","MISSING WHARTON"))</x:f>
        <x:v>MISSING WHARTON</x:v>
      </x:c>
    </x:row>
    <x:row r="4214">
      <x:c r="A4214" t="str">
        <x:v>54</x:v>
      </x:c>
      <x:c r="B4214" t="str">
        <x:v>Professional, Scientific, and Technical Services</x:v>
      </x:c>
      <x:c r="C4214" t="str">
        <x:v>43-4011</x:v>
      </x:c>
      <x:c r="D4214" t="str">
        <x:v>Brokerage Clerks</x:v>
      </x:c>
      <x:c r="E4214" s="22" t="n">
        <x:v>460</x:v>
      </x:c>
      <x:c r="F4214" s="22" t="n">
        <x:v>54690</x:v>
      </x:c>
      <x:c r="G4214" s="22" t="n">
        <x:f>IF(OR(E4214="",F4214=""),"",E4214*F4214)</x:f>
        <x:v>25157400</x:v>
      </x:c>
      <x:c r="H4214" s="36" t="n">
        <x:v>0.95</x:v>
      </x:c>
      <x:c r="I4214" s="22" t="n">
        <x:f>IF(G4214="","",IF(ISNUMBER(H4214),G4214,""))</x:f>
        <x:v>25157400</x:v>
      </x:c>
      <x:c r="J4214" s="22" t="n">
        <x:f>IF(I4214="","",I4214*H4214)</x:f>
        <x:v>23899530</x:v>
      </x:c>
      <x:c r="K4214" t="str">
        <x:f>IF(G4214="","MISSING OEWS",IF(ISNUMBER(H4214),"MATCHED","MISSING WHARTON"))</x:f>
        <x:v>MATCHED</x:v>
      </x:c>
    </x:row>
    <x:row r="4215">
      <x:c r="A4215" t="str">
        <x:v>54</x:v>
      </x:c>
      <x:c r="B4215" t="str">
        <x:v>Professional, Scientific, and Technical Services</x:v>
      </x:c>
      <x:c r="C4215" t="str">
        <x:v>43-4021</x:v>
      </x:c>
      <x:c r="D4215" t="str">
        <x:v>Correspondence Clerks</x:v>
      </x:c>
      <x:c r="E4215" s="22" t="n">
        <x:v>600</x:v>
      </x:c>
      <x:c r="F4215" s="22" t="n">
        <x:v>49590</x:v>
      </x:c>
      <x:c r="G4215" s="22" t="n">
        <x:f>IF(OR(E4215="",F4215=""),"",E4215*F4215)</x:f>
        <x:v>29754000</x:v>
      </x:c>
      <x:c r="H4215" s="36" t="n">
        <x:v>0.85</x:v>
      </x:c>
      <x:c r="I4215" s="22" t="n">
        <x:f>IF(G4215="","",IF(ISNUMBER(H4215),G4215,""))</x:f>
        <x:v>29754000</x:v>
      </x:c>
      <x:c r="J4215" s="22" t="n">
        <x:f>IF(I4215="","",I4215*H4215)</x:f>
        <x:v>25290900</x:v>
      </x:c>
      <x:c r="K4215" t="str">
        <x:f>IF(G4215="","MISSING OEWS",IF(ISNUMBER(H4215),"MATCHED","MISSING WHARTON"))</x:f>
        <x:v>MATCHED</x:v>
      </x:c>
    </x:row>
    <x:row r="4216">
      <x:c r="A4216" t="str">
        <x:v>54</x:v>
      </x:c>
      <x:c r="B4216" t="str">
        <x:v>Professional, Scientific, and Technical Services</x:v>
      </x:c>
      <x:c r="C4216" t="str">
        <x:v>43-4031</x:v>
      </x:c>
      <x:c r="D4216" t="str">
        <x:v>Court, Municipal, and License Clerks</x:v>
      </x:c>
      <x:c r="E4216" s="22" t="n">
        <x:v>290</x:v>
      </x:c>
      <x:c r="F4216" s="22" t="n">
        <x:v>56290</x:v>
      </x:c>
      <x:c r="G4216" s="22" t="n">
        <x:f>IF(OR(E4216="",F4216=""),"",E4216*F4216)</x:f>
        <x:v>16324100</x:v>
      </x:c>
      <x:c r="H4216" s="36" t="n">
        <x:v>0.8867</x:v>
      </x:c>
      <x:c r="I4216" s="22" t="n">
        <x:f>IF(G4216="","",IF(ISNUMBER(H4216),G4216,""))</x:f>
        <x:v>16324100</x:v>
      </x:c>
      <x:c r="J4216" s="22" t="n">
        <x:f>IF(I4216="","",I4216*H4216)</x:f>
        <x:v>14474579.47</x:v>
      </x:c>
      <x:c r="K4216" t="str">
        <x:f>IF(G4216="","MISSING OEWS",IF(ISNUMBER(H4216),"MATCHED","MISSING WHARTON"))</x:f>
        <x:v>MATCHED</x:v>
      </x:c>
    </x:row>
    <x:row r="4217">
      <x:c r="A4217" t="str">
        <x:v>54</x:v>
      </x:c>
      <x:c r="B4217" t="str">
        <x:v>Professional, Scientific, and Technical Services</x:v>
      </x:c>
      <x:c r="C4217" t="str">
        <x:v>43-4041</x:v>
      </x:c>
      <x:c r="D4217" t="str">
        <x:v>Credit Authorizers, Checkers, and Clerks</x:v>
      </x:c>
      <x:c r="E4217" s="22" t="n">
        <x:v>270</x:v>
      </x:c>
      <x:c r="F4217" s="22" t="n">
        <x:v>48570</x:v>
      </x:c>
      <x:c r="G4217" s="22" t="n">
        <x:f>IF(OR(E4217="",F4217=""),"",E4217*F4217)</x:f>
        <x:v>13113900</x:v>
      </x:c>
      <x:c r="H4217" s="36" t="n">
        <x:v>0.9469</x:v>
      </x:c>
      <x:c r="I4217" s="22" t="n">
        <x:f>IF(G4217="","",IF(ISNUMBER(H4217),G4217,""))</x:f>
        <x:v>13113900</x:v>
      </x:c>
      <x:c r="J4217" s="22" t="n">
        <x:f>IF(I4217="","",I4217*H4217)</x:f>
        <x:v>12417551.91</x:v>
      </x:c>
      <x:c r="K4217" t="str">
        <x:f>IF(G4217="","MISSING OEWS",IF(ISNUMBER(H4217),"MATCHED","MISSING WHARTON"))</x:f>
        <x:v>MATCHED</x:v>
      </x:c>
    </x:row>
    <x:row r="4218">
      <x:c r="A4218" t="str">
        <x:v>54</x:v>
      </x:c>
      <x:c r="B4218" t="str">
        <x:v>Professional, Scientific, and Technical Services</x:v>
      </x:c>
      <x:c r="C4218" t="str">
        <x:v>43-4051</x:v>
      </x:c>
      <x:c r="D4218" t="str">
        <x:v>Customer Service Representatives</x:v>
      </x:c>
      <x:c r="E4218" s="22" t="n">
        <x:v>183700</x:v>
      </x:c>
      <x:c r="F4218" s="22" t="n">
        <x:v>48490</x:v>
      </x:c>
      <x:c r="G4218" s="22" t="n">
        <x:f>IF(OR(E4218="",F4218=""),"",E4218*F4218)</x:f>
        <x:v>8907613000</x:v>
      </x:c>
      <x:c r="H4218" s="36" t="n">
        <x:v>0.82</x:v>
      </x:c>
      <x:c r="I4218" s="22" t="n">
        <x:f>IF(G4218="","",IF(ISNUMBER(H4218),G4218,""))</x:f>
        <x:v>8907613000</x:v>
      </x:c>
      <x:c r="J4218" s="22" t="n">
        <x:f>IF(I4218="","",I4218*H4218)</x:f>
        <x:v>7304242660</x:v>
      </x:c>
      <x:c r="K4218" t="str">
        <x:f>IF(G4218="","MISSING OEWS",IF(ISNUMBER(H4218),"MATCHED","MISSING WHARTON"))</x:f>
        <x:v>MATCHED</x:v>
      </x:c>
    </x:row>
    <x:row r="4219">
      <x:c r="A4219" t="str">
        <x:v>54</x:v>
      </x:c>
      <x:c r="B4219" t="str">
        <x:v>Professional, Scientific, and Technical Services</x:v>
      </x:c>
      <x:c r="C4219" t="str">
        <x:v>43-4061</x:v>
      </x:c>
      <x:c r="D4219" t="str">
        <x:v>Eligibility Interviewers, Government Programs</x:v>
      </x:c>
      <x:c r="E4219" s="22" t="n">
        <x:v>2550</x:v>
      </x:c>
      <x:c r="F4219" s="22" t="n">
        <x:v>47100</x:v>
      </x:c>
      <x:c r="G4219" s="22" t="n">
        <x:f>IF(OR(E4219="",F4219=""),"",E4219*F4219)</x:f>
        <x:v>120105000</x:v>
      </x:c>
      <x:c r="H4219" s="36" t="n">
        <x:v>0.7912</x:v>
      </x:c>
      <x:c r="I4219" s="22" t="n">
        <x:f>IF(G4219="","",IF(ISNUMBER(H4219),G4219,""))</x:f>
        <x:v>120105000</x:v>
      </x:c>
      <x:c r="J4219" s="22" t="n">
        <x:f>IF(I4219="","",I4219*H4219)</x:f>
        <x:v>95027076</x:v>
      </x:c>
      <x:c r="K4219" t="str">
        <x:f>IF(G4219="","MISSING OEWS",IF(ISNUMBER(H4219),"MATCHED","MISSING WHARTON"))</x:f>
        <x:v>MATCHED</x:v>
      </x:c>
    </x:row>
    <x:row r="4220">
      <x:c r="A4220" t="str">
        <x:v>54</x:v>
      </x:c>
      <x:c r="B4220" t="str">
        <x:v>Professional, Scientific, and Technical Services</x:v>
      </x:c>
      <x:c r="C4220" t="str">
        <x:v>43-4071</x:v>
      </x:c>
      <x:c r="D4220" t="str">
        <x:v>File Clerks</x:v>
      </x:c>
      <x:c r="E4220" s="22" t="n">
        <x:v>13400</x:v>
      </x:c>
      <x:c r="F4220" s="22" t="n">
        <x:v>46320</x:v>
      </x:c>
      <x:c r="G4220" s="22" t="n">
        <x:f>IF(OR(E4220="",F4220=""),"",E4220*F4220)</x:f>
        <x:v>620688000</x:v>
      </x:c>
      <x:c r="H4220" s="36" t="n">
        <x:v>0.7526</x:v>
      </x:c>
      <x:c r="I4220" s="22" t="n">
        <x:f>IF(G4220="","",IF(ISNUMBER(H4220),G4220,""))</x:f>
        <x:v>620688000</x:v>
      </x:c>
      <x:c r="J4220" s="22" t="n">
        <x:f>IF(I4220="","",I4220*H4220)</x:f>
        <x:v>467129788.8</x:v>
      </x:c>
      <x:c r="K4220" t="str">
        <x:f>IF(G4220="","MISSING OEWS",IF(ISNUMBER(H4220),"MATCHED","MISSING WHARTON"))</x:f>
        <x:v>MATCHED</x:v>
      </x:c>
    </x:row>
    <x:row r="4221">
      <x:c r="A4221" t="str">
        <x:v>54</x:v>
      </x:c>
      <x:c r="B4221" t="str">
        <x:v>Professional, Scientific, and Technical Services</x:v>
      </x:c>
      <x:c r="C4221" t="str">
        <x:v>43-4081</x:v>
      </x:c>
      <x:c r="D4221" t="str">
        <x:v>Hotel, Motel, and Resort Desk Clerks</x:v>
      </x:c>
      <x:c r="E4221" s="22" t="n">
        <x:v>230</x:v>
      </x:c>
      <x:c r="F4221" s="22" t="n">
        <x:v>34060</x:v>
      </x:c>
      <x:c r="G4221" s="22" t="n">
        <x:f>IF(OR(E4221="",F4221=""),"",E4221*F4221)</x:f>
        <x:v>7833800</x:v>
      </x:c>
      <x:c r="H4221" s="36" t="n">
        <x:v>0.665</x:v>
      </x:c>
      <x:c r="I4221" s="22" t="n">
        <x:f>IF(G4221="","",IF(ISNUMBER(H4221),G4221,""))</x:f>
        <x:v>7833800</x:v>
      </x:c>
      <x:c r="J4221" s="22" t="n">
        <x:f>IF(I4221="","",I4221*H4221)</x:f>
        <x:v>5209477</x:v>
      </x:c>
      <x:c r="K4221" t="str">
        <x:f>IF(G4221="","MISSING OEWS",IF(ISNUMBER(H4221),"MATCHED","MISSING WHARTON"))</x:f>
        <x:v>MATCHED</x:v>
      </x:c>
    </x:row>
    <x:row r="4222">
      <x:c r="A4222" t="str">
        <x:v>54</x:v>
      </x:c>
      <x:c r="B4222" t="str">
        <x:v>Professional, Scientific, and Technical Services</x:v>
      </x:c>
      <x:c r="C4222" t="str">
        <x:v>43-4111</x:v>
      </x:c>
      <x:c r="D4222" t="str">
        <x:v>Interviewers, Except Eligibility and Loan</x:v>
      </x:c>
      <x:c r="E4222" s="22" t="n">
        <x:v>16470</x:v>
      </x:c>
      <x:c r="F4222" s="22" t="n">
        <x:v>39900</x:v>
      </x:c>
      <x:c r="G4222" s="22" t="n">
        <x:f>IF(OR(E4222="",F4222=""),"",E4222*F4222)</x:f>
        <x:v>657153000</x:v>
      </x:c>
      <x:c r="H4222" s="36" t="n">
        <x:v>0.7088</x:v>
      </x:c>
      <x:c r="I4222" s="22" t="n">
        <x:f>IF(G4222="","",IF(ISNUMBER(H4222),G4222,""))</x:f>
        <x:v>657153000</x:v>
      </x:c>
      <x:c r="J4222" s="22" t="n">
        <x:f>IF(I4222="","",I4222*H4222)</x:f>
        <x:v>465790046.4</x:v>
      </x:c>
      <x:c r="K4222" t="str">
        <x:f>IF(G4222="","MISSING OEWS",IF(ISNUMBER(H4222),"MATCHED","MISSING WHARTON"))</x:f>
        <x:v>MATCHED</x:v>
      </x:c>
    </x:row>
    <x:row r="4223">
      <x:c r="A4223" t="str">
        <x:v>54</x:v>
      </x:c>
      <x:c r="B4223" t="str">
        <x:v>Professional, Scientific, and Technical Services</x:v>
      </x:c>
      <x:c r="C4223" t="str">
        <x:v>43-4121</x:v>
      </x:c>
      <x:c r="D4223" t="str">
        <x:v>Library Assistants, Clerical</x:v>
      </x:c>
      <x:c r="E4223" s="22" t="n">
        <x:v>70</x:v>
      </x:c>
      <x:c r="F4223" s="22" t="n">
        <x:v>51540</x:v>
      </x:c>
      <x:c r="G4223" s="22" t="n">
        <x:f>IF(OR(E4223="",F4223=""),"",E4223*F4223)</x:f>
        <x:v>3607800</x:v>
      </x:c>
      <x:c r="H4223" s="36" t="n">
        <x:v>0.547</x:v>
      </x:c>
      <x:c r="I4223" s="22" t="n">
        <x:f>IF(G4223="","",IF(ISNUMBER(H4223),G4223,""))</x:f>
        <x:v>3607800</x:v>
      </x:c>
      <x:c r="J4223" s="22" t="n">
        <x:f>IF(I4223="","",I4223*H4223)</x:f>
        <x:v>1973466.6</x:v>
      </x:c>
      <x:c r="K4223" t="str">
        <x:f>IF(G4223="","MISSING OEWS",IF(ISNUMBER(H4223),"MATCHED","MISSING WHARTON"))</x:f>
        <x:v>MATCHED</x:v>
      </x:c>
    </x:row>
    <x:row r="4224">
      <x:c r="A4224" t="str">
        <x:v>54</x:v>
      </x:c>
      <x:c r="B4224" t="str">
        <x:v>Professional, Scientific, and Technical Services</x:v>
      </x:c>
      <x:c r="C4224" t="str">
        <x:v>43-4131</x:v>
      </x:c>
      <x:c r="D4224" t="str">
        <x:v>Loan Interviewers and Clerks</x:v>
      </x:c>
      <x:c r="E4224" s="22" t="n">
        <x:v>6560</x:v>
      </x:c>
      <x:c r="F4224" s="22" t="n">
        <x:v>52480</x:v>
      </x:c>
      <x:c r="G4224" s="22" t="n">
        <x:f>IF(OR(E4224="",F4224=""),"",E4224*F4224)</x:f>
        <x:v>344268800</x:v>
      </x:c>
      <x:c r="H4224" s="36" t="n">
        <x:v>0.9111</x:v>
      </x:c>
      <x:c r="I4224" s="22" t="n">
        <x:f>IF(G4224="","",IF(ISNUMBER(H4224),G4224,""))</x:f>
        <x:v>344268800</x:v>
      </x:c>
      <x:c r="J4224" s="22" t="n">
        <x:f>IF(I4224="","",I4224*H4224)</x:f>
        <x:v>313663303.68</x:v>
      </x:c>
      <x:c r="K4224" t="str">
        <x:f>IF(G4224="","MISSING OEWS",IF(ISNUMBER(H4224),"MATCHED","MISSING WHARTON"))</x:f>
        <x:v>MATCHED</x:v>
      </x:c>
    </x:row>
    <x:row r="4225">
      <x:c r="A4225" t="str">
        <x:v>54</x:v>
      </x:c>
      <x:c r="B4225" t="str">
        <x:v>Professional, Scientific, and Technical Services</x:v>
      </x:c>
      <x:c r="C4225" t="str">
        <x:v>43-4141</x:v>
      </x:c>
      <x:c r="D4225" t="str">
        <x:v>New Accounts Clerks</x:v>
      </x:c>
      <x:c r="E4225" s="22" t="n">
        <x:v>40</x:v>
      </x:c>
      <x:c r="F4225" s="22" t="n">
        <x:v>49590</x:v>
      </x:c>
      <x:c r="G4225" s="22" t="n">
        <x:f>IF(OR(E4225="",F4225=""),"",E4225*F4225)</x:f>
        <x:v>1983600</x:v>
      </x:c>
      <x:c r="H4225" s="36" t="n">
        <x:v>0.7633</x:v>
      </x:c>
      <x:c r="I4225" s="22" t="n">
        <x:f>IF(G4225="","",IF(ISNUMBER(H4225),G4225,""))</x:f>
        <x:v>1983600</x:v>
      </x:c>
      <x:c r="J4225" s="22" t="n">
        <x:f>IF(I4225="","",I4225*H4225)</x:f>
        <x:v>1514081.88</x:v>
      </x:c>
      <x:c r="K4225" t="str">
        <x:f>IF(G4225="","MISSING OEWS",IF(ISNUMBER(H4225),"MATCHED","MISSING WHARTON"))</x:f>
        <x:v>MATCHED</x:v>
      </x:c>
    </x:row>
    <x:row r="4226">
      <x:c r="A4226" t="str">
        <x:v>54</x:v>
      </x:c>
      <x:c r="B4226" t="str">
        <x:v>Professional, Scientific, and Technical Services</x:v>
      </x:c>
      <x:c r="C4226" t="str">
        <x:v>43-4151</x:v>
      </x:c>
      <x:c r="D4226" t="str">
        <x:v>Order Clerks</x:v>
      </x:c>
      <x:c r="E4226" s="22" t="n">
        <x:v>3500</x:v>
      </x:c>
      <x:c r="F4226" s="22" t="n">
        <x:v>53270</x:v>
      </x:c>
      <x:c r="G4226" s="22" t="n">
        <x:f>IF(OR(E4226="",F4226=""),"",E4226*F4226)</x:f>
        <x:v>186445000</x:v>
      </x:c>
      <x:c r="H4226" s="36" t="n">
        <x:v>0.9553</x:v>
      </x:c>
      <x:c r="I4226" s="22" t="n">
        <x:f>IF(G4226="","",IF(ISNUMBER(H4226),G4226,""))</x:f>
        <x:v>186445000</x:v>
      </x:c>
      <x:c r="J4226" s="22" t="n">
        <x:f>IF(I4226="","",I4226*H4226)</x:f>
        <x:v>178110908.5</x:v>
      </x:c>
      <x:c r="K4226" t="str">
        <x:f>IF(G4226="","MISSING OEWS",IF(ISNUMBER(H4226),"MATCHED","MISSING WHARTON"))</x:f>
        <x:v>MATCHED</x:v>
      </x:c>
    </x:row>
    <x:row r="4227">
      <x:c r="A4227" t="str">
        <x:v>54</x:v>
      </x:c>
      <x:c r="B4227" t="str">
        <x:v>Professional, Scientific, and Technical Services</x:v>
      </x:c>
      <x:c r="C4227" t="str">
        <x:v>43-4161</x:v>
      </x:c>
      <x:c r="D4227" t="str">
        <x:v>Human Resources Assistants, Except Payroll and Timekeeping</x:v>
      </x:c>
      <x:c r="E4227" s="22" t="n">
        <x:v>6300</x:v>
      </x:c>
      <x:c r="F4227" s="22" t="n">
        <x:v>53370</x:v>
      </x:c>
      <x:c r="G4227" s="22" t="n">
        <x:f>IF(OR(E4227="",F4227=""),"",E4227*F4227)</x:f>
        <x:v>336231000</x:v>
      </x:c>
      <x:c r="H4227" s="36" t="n">
        <x:v>0.8342</x:v>
      </x:c>
      <x:c r="I4227" s="22" t="n">
        <x:f>IF(G4227="","",IF(ISNUMBER(H4227),G4227,""))</x:f>
        <x:v>336231000</x:v>
      </x:c>
      <x:c r="J4227" s="22" t="n">
        <x:f>IF(I4227="","",I4227*H4227)</x:f>
        <x:v>280483900.2</x:v>
      </x:c>
      <x:c r="K4227" t="str">
        <x:f>IF(G4227="","MISSING OEWS",IF(ISNUMBER(H4227),"MATCHED","MISSING WHARTON"))</x:f>
        <x:v>MATCHED</x:v>
      </x:c>
    </x:row>
    <x:row r="4228">
      <x:c r="A4228" t="str">
        <x:v>54</x:v>
      </x:c>
      <x:c r="B4228" t="str">
        <x:v>Professional, Scientific, and Technical Services</x:v>
      </x:c>
      <x:c r="C4228" t="str">
        <x:v>43-4171</x:v>
      </x:c>
      <x:c r="D4228" t="str">
        <x:v>Receptionists and Information Clerks</x:v>
      </x:c>
      <x:c r="E4228" s="22" t="n">
        <x:v>103420</x:v>
      </x:c>
      <x:c r="F4228" s="22" t="n">
        <x:v>40650</x:v>
      </x:c>
      <x:c r="G4228" s="22" t="n">
        <x:f>IF(OR(E4228="",F4228=""),"",E4228*F4228)</x:f>
        <x:v>4204023000</x:v>
      </x:c>
      <x:c r="H4228" s="36" t="n">
        <x:v>0.7368000000000001</x:v>
      </x:c>
      <x:c r="I4228" s="22" t="n">
        <x:f>IF(G4228="","",IF(ISNUMBER(H4228),G4228,""))</x:f>
        <x:v>4204023000</x:v>
      </x:c>
      <x:c r="J4228" s="22" t="n">
        <x:f>IF(I4228="","",I4228*H4228)</x:f>
        <x:v>3097524146.4000006</x:v>
      </x:c>
      <x:c r="K4228" t="str">
        <x:f>IF(G4228="","MISSING OEWS",IF(ISNUMBER(H4228),"MATCHED","MISSING WHARTON"))</x:f>
        <x:v>MATCHED</x:v>
      </x:c>
    </x:row>
    <x:row r="4229">
      <x:c r="A4229" t="str">
        <x:v>54</x:v>
      </x:c>
      <x:c r="B4229" t="str">
        <x:v>Professional, Scientific, and Technical Services</x:v>
      </x:c>
      <x:c r="C4229" t="str">
        <x:v>43-4181</x:v>
      </x:c>
      <x:c r="D4229" t="str">
        <x:v>Reservation and Transportation Ticket Agents and Travel Clerks</x:v>
      </x:c>
      <x:c r="E4229" s="22" t="n">
        <x:v>110</x:v>
      </x:c>
      <x:c r="F4229" s="22" t="n">
        <x:v>59900</x:v>
      </x:c>
      <x:c r="G4229" s="22" t="n">
        <x:f>IF(OR(E4229="",F4229=""),"",E4229*F4229)</x:f>
        <x:v>6589000</x:v>
      </x:c>
      <x:c r="H4229" s="36" t="n">
        <x:v>0.7714</x:v>
      </x:c>
      <x:c r="I4229" s="22" t="n">
        <x:f>IF(G4229="","",IF(ISNUMBER(H4229),G4229,""))</x:f>
        <x:v>6589000</x:v>
      </x:c>
      <x:c r="J4229" s="22" t="n">
        <x:f>IF(I4229="","",I4229*H4229)</x:f>
        <x:v>5082754.6</x:v>
      </x:c>
      <x:c r="K4229" t="str">
        <x:f>IF(G4229="","MISSING OEWS",IF(ISNUMBER(H4229),"MATCHED","MISSING WHARTON"))</x:f>
        <x:v>MATCHED</x:v>
      </x:c>
    </x:row>
    <x:row r="4230">
      <x:c r="A4230" t="str">
        <x:v>54</x:v>
      </x:c>
      <x:c r="B4230" t="str">
        <x:v>Professional, Scientific, and Technical Services</x:v>
      </x:c>
      <x:c r="C4230" t="str">
        <x:v>43-4199</x:v>
      </x:c>
      <x:c r="D4230" t="str">
        <x:v>Information and Record Clerks, All Other</x:v>
      </x:c>
      <x:c r="E4230" s="22" t="n">
        <x:v>3660</x:v>
      </x:c>
      <x:c r="F4230" s="22" t="n">
        <x:v>56320</x:v>
      </x:c>
      <x:c r="G4230" s="22" t="n">
        <x:f>IF(OR(E4230="",F4230=""),"",E4230*F4230)</x:f>
        <x:v>206131200</x:v>
      </x:c>
      <x:c r="H4230" s="36"/>
      <x:c r="I4230" s="22" t="str">
        <x:f>IF(G4230="","",IF(ISNUMBER(H4230),G4230,""))</x:f>
      </x:c>
      <x:c r="J4230" s="22" t="str">
        <x:f>IF(I4230="","",I4230*H4230)</x:f>
      </x:c>
      <x:c r="K4230" t="str">
        <x:f>IF(G4230="","MISSING OEWS",IF(ISNUMBER(H4230),"MATCHED","MISSING WHARTON"))</x:f>
        <x:v>MISSING WHARTON</x:v>
      </x:c>
    </x:row>
    <x:row r="4231">
      <x:c r="A4231" t="str">
        <x:v>54</x:v>
      </x:c>
      <x:c r="B4231" t="str">
        <x:v>Professional, Scientific, and Technical Services</x:v>
      </x:c>
      <x:c r="C4231" t="str">
        <x:v>43-5011</x:v>
      </x:c>
      <x:c r="D4231" t="str">
        <x:v>Cargo and Freight Agents</x:v>
      </x:c>
      <x:c r="E4231" s="22" t="n">
        <x:v>3320</x:v>
      </x:c>
      <x:c r="F4231" s="22" t="n">
        <x:v>54850</x:v>
      </x:c>
      <x:c r="G4231" s="22" t="n">
        <x:f>IF(OR(E4231="",F4231=""),"",E4231*F4231)</x:f>
        <x:v>182102000</x:v>
      </x:c>
      <x:c r="H4231" s="36" t="n">
        <x:v>0.6384000000000001</x:v>
      </x:c>
      <x:c r="I4231" s="22" t="n">
        <x:f>IF(G4231="","",IF(ISNUMBER(H4231),G4231,""))</x:f>
        <x:v>182102000</x:v>
      </x:c>
      <x:c r="J4231" s="22" t="n">
        <x:f>IF(I4231="","",I4231*H4231)</x:f>
        <x:v>116253916.80000001</x:v>
      </x:c>
      <x:c r="K4231" t="str">
        <x:f>IF(G4231="","MISSING OEWS",IF(ISNUMBER(H4231),"MATCHED","MISSING WHARTON"))</x:f>
        <x:v>MATCHED</x:v>
      </x:c>
    </x:row>
    <x:row r="4232">
      <x:c r="A4232" t="str">
        <x:v>54</x:v>
      </x:c>
      <x:c r="B4232" t="str">
        <x:v>Professional, Scientific, and Technical Services</x:v>
      </x:c>
      <x:c r="C4232" t="str">
        <x:v>43-5021</x:v>
      </x:c>
      <x:c r="D4232" t="str">
        <x:v>Couriers and Messengers</x:v>
      </x:c>
      <x:c r="E4232" s="22" t="n">
        <x:v>5760</x:v>
      </x:c>
      <x:c r="F4232" s="22" t="n">
        <x:v>37540</x:v>
      </x:c>
      <x:c r="G4232" s="22" t="n">
        <x:f>IF(OR(E4232="",F4232=""),"",E4232*F4232)</x:f>
        <x:v>216230400</x:v>
      </x:c>
      <x:c r="H4232" s="36" t="n">
        <x:v>0.2235</x:v>
      </x:c>
      <x:c r="I4232" s="22" t="n">
        <x:f>IF(G4232="","",IF(ISNUMBER(H4232),G4232,""))</x:f>
        <x:v>216230400</x:v>
      </x:c>
      <x:c r="J4232" s="22" t="n">
        <x:f>IF(I4232="","",I4232*H4232)</x:f>
        <x:v>48327494.4</x:v>
      </x:c>
      <x:c r="K4232" t="str">
        <x:f>IF(G4232="","MISSING OEWS",IF(ISNUMBER(H4232),"MATCHED","MISSING WHARTON"))</x:f>
        <x:v>MATCHED</x:v>
      </x:c>
    </x:row>
    <x:row r="4233">
      <x:c r="A4233" t="str">
        <x:v>54</x:v>
      </x:c>
      <x:c r="B4233" t="str">
        <x:v>Professional, Scientific, and Technical Services</x:v>
      </x:c>
      <x:c r="C4233" t="str">
        <x:v>43-5032</x:v>
      </x:c>
      <x:c r="D4233" t="str">
        <x:v>Dispatchers, Except Police, Fire, and Ambulance</x:v>
      </x:c>
      <x:c r="E4233" s="22" t="n">
        <x:v>5680</x:v>
      </x:c>
      <x:c r="F4233" s="22" t="n">
        <x:v>53750</x:v>
      </x:c>
      <x:c r="G4233" s="22" t="n">
        <x:f>IF(OR(E4233="",F4233=""),"",E4233*F4233)</x:f>
        <x:v>305300000</x:v>
      </x:c>
      <x:c r="H4233" s="36" t="n">
        <x:v>0.8192</x:v>
      </x:c>
      <x:c r="I4233" s="22" t="n">
        <x:f>IF(G4233="","",IF(ISNUMBER(H4233),G4233,""))</x:f>
        <x:v>305300000</x:v>
      </x:c>
      <x:c r="J4233" s="22" t="n">
        <x:f>IF(I4233="","",I4233*H4233)</x:f>
        <x:v>250101760</x:v>
      </x:c>
      <x:c r="K4233" t="str">
        <x:f>IF(G4233="","MISSING OEWS",IF(ISNUMBER(H4233),"MATCHED","MISSING WHARTON"))</x:f>
        <x:v>MATCHED</x:v>
      </x:c>
    </x:row>
    <x:row r="4234">
      <x:c r="A4234" t="str">
        <x:v>54</x:v>
      </x:c>
      <x:c r="B4234" t="str">
        <x:v>Professional, Scientific, and Technical Services</x:v>
      </x:c>
      <x:c r="C4234" t="str">
        <x:v>43-5041</x:v>
      </x:c>
      <x:c r="D4234" t="str">
        <x:v>Meter Readers, Utilities</x:v>
      </x:c>
      <x:c r="E4234" s="22"/>
      <x:c r="F4234" s="22" t="n">
        <x:v>50500</x:v>
      </x:c>
      <x:c r="G4234" s="22" t="str">
        <x:f>IF(OR(E4234="",F4234=""),"",E4234*F4234)</x:f>
      </x:c>
      <x:c r="H4234" s="36" t="n">
        <x:v>0.3654</x:v>
      </x:c>
      <x:c r="I4234" s="22" t="str">
        <x:f>IF(G4234="","",IF(ISNUMBER(H4234),G4234,""))</x:f>
      </x:c>
      <x:c r="J4234" s="22" t="str">
        <x:f>IF(I4234="","",I4234*H4234)</x:f>
      </x:c>
      <x:c r="K4234" t="str">
        <x:f>IF(G4234="","MISSING OEWS",IF(ISNUMBER(H4234),"MATCHED","MISSING WHARTON"))</x:f>
        <x:v>MISSING OEWS</x:v>
      </x:c>
    </x:row>
    <x:row r="4235">
      <x:c r="A4235" t="str">
        <x:v>54</x:v>
      </x:c>
      <x:c r="B4235" t="str">
        <x:v>Professional, Scientific, and Technical Services</x:v>
      </x:c>
      <x:c r="C4235" t="str">
        <x:v>43-5061</x:v>
      </x:c>
      <x:c r="D4235" t="str">
        <x:v>Production, Planning, and Expediting Clerks</x:v>
      </x:c>
      <x:c r="E4235" s="22" t="n">
        <x:v>25640</x:v>
      </x:c>
      <x:c r="F4235" s="22" t="n">
        <x:v>64620</x:v>
      </x:c>
      <x:c r="G4235" s="22" t="n">
        <x:f>IF(OR(E4235="",F4235=""),"",E4235*F4235)</x:f>
        <x:v>1656856800</x:v>
      </x:c>
      <x:c r="H4235" s="36" t="n">
        <x:v>0.7794</x:v>
      </x:c>
      <x:c r="I4235" s="22" t="n">
        <x:f>IF(G4235="","",IF(ISNUMBER(H4235),G4235,""))</x:f>
        <x:v>1656856800</x:v>
      </x:c>
      <x:c r="J4235" s="22" t="n">
        <x:f>IF(I4235="","",I4235*H4235)</x:f>
        <x:v>1291354189.92</x:v>
      </x:c>
      <x:c r="K4235" t="str">
        <x:f>IF(G4235="","MISSING OEWS",IF(ISNUMBER(H4235),"MATCHED","MISSING WHARTON"))</x:f>
        <x:v>MATCHED</x:v>
      </x:c>
    </x:row>
    <x:row r="4236">
      <x:c r="A4236" t="str">
        <x:v>54</x:v>
      </x:c>
      <x:c r="B4236" t="str">
        <x:v>Professional, Scientific, and Technical Services</x:v>
      </x:c>
      <x:c r="C4236" t="str">
        <x:v>43-5071</x:v>
      </x:c>
      <x:c r="D4236" t="str">
        <x:v>Shipping, Receiving, and Inventory Clerks</x:v>
      </x:c>
      <x:c r="E4236" s="22" t="n">
        <x:v>20410</x:v>
      </x:c>
      <x:c r="F4236" s="22" t="n">
        <x:v>48960</x:v>
      </x:c>
      <x:c r="G4236" s="22" t="n">
        <x:f>IF(OR(E4236="",F4236=""),"",E4236*F4236)</x:f>
        <x:v>999273600</x:v>
      </x:c>
      <x:c r="H4236" s="36" t="n">
        <x:v>0.6455</x:v>
      </x:c>
      <x:c r="I4236" s="22" t="n">
        <x:f>IF(G4236="","",IF(ISNUMBER(H4236),G4236,""))</x:f>
        <x:v>999273600</x:v>
      </x:c>
      <x:c r="J4236" s="22" t="n">
        <x:f>IF(I4236="","",I4236*H4236)</x:f>
        <x:v>645031108.8</x:v>
      </x:c>
      <x:c r="K4236" t="str">
        <x:f>IF(G4236="","MISSING OEWS",IF(ISNUMBER(H4236),"MATCHED","MISSING WHARTON"))</x:f>
        <x:v>MATCHED</x:v>
      </x:c>
    </x:row>
    <x:row r="4237">
      <x:c r="A4237" t="str">
        <x:v>54</x:v>
      </x:c>
      <x:c r="B4237" t="str">
        <x:v>Professional, Scientific, and Technical Services</x:v>
      </x:c>
      <x:c r="C4237" t="str">
        <x:v>43-5111</x:v>
      </x:c>
      <x:c r="D4237" t="str">
        <x:v>Weighers, Measurers, Checkers, and Samplers, Recordkeeping</x:v>
      </x:c>
      <x:c r="E4237" s="22" t="n">
        <x:v>1330</x:v>
      </x:c>
      <x:c r="F4237" s="22" t="n">
        <x:v>49000</x:v>
      </x:c>
      <x:c r="G4237" s="22" t="n">
        <x:f>IF(OR(E4237="",F4237=""),"",E4237*F4237)</x:f>
        <x:v>65170000</x:v>
      </x:c>
      <x:c r="H4237" s="36" t="n">
        <x:v>0.2932</x:v>
      </x:c>
      <x:c r="I4237" s="22" t="n">
        <x:f>IF(G4237="","",IF(ISNUMBER(H4237),G4237,""))</x:f>
        <x:v>65170000</x:v>
      </x:c>
      <x:c r="J4237" s="22" t="n">
        <x:f>IF(I4237="","",I4237*H4237)</x:f>
        <x:v>19107844</x:v>
      </x:c>
      <x:c r="K4237" t="str">
        <x:f>IF(G4237="","MISSING OEWS",IF(ISNUMBER(H4237),"MATCHED","MISSING WHARTON"))</x:f>
        <x:v>MATCHED</x:v>
      </x:c>
    </x:row>
    <x:row r="4238">
      <x:c r="A4238" t="str">
        <x:v>54</x:v>
      </x:c>
      <x:c r="B4238" t="str">
        <x:v>Professional, Scientific, and Technical Services</x:v>
      </x:c>
      <x:c r="C4238" t="str">
        <x:v>43-6011</x:v>
      </x:c>
      <x:c r="D4238" t="str">
        <x:v>Executive Secretaries and Executive Administrative Assistants</x:v>
      </x:c>
      <x:c r="E4238" s="22" t="n">
        <x:v>59700</x:v>
      </x:c>
      <x:c r="F4238" s="22" t="n">
        <x:v>84390</x:v>
      </x:c>
      <x:c r="G4238" s="22" t="n">
        <x:f>IF(OR(E4238="",F4238=""),"",E4238*F4238)</x:f>
        <x:v>5038083000</x:v>
      </x:c>
      <x:c r="H4238" s="36" t="n">
        <x:v>0.7955</x:v>
      </x:c>
      <x:c r="I4238" s="22" t="n">
        <x:f>IF(G4238="","",IF(ISNUMBER(H4238),G4238,""))</x:f>
        <x:v>5038083000</x:v>
      </x:c>
      <x:c r="J4238" s="22" t="n">
        <x:f>IF(I4238="","",I4238*H4238)</x:f>
        <x:v>4007795026.5</x:v>
      </x:c>
      <x:c r="K4238" t="str">
        <x:f>IF(G4238="","MISSING OEWS",IF(ISNUMBER(H4238),"MATCHED","MISSING WHARTON"))</x:f>
        <x:v>MATCHED</x:v>
      </x:c>
    </x:row>
    <x:row r="4239">
      <x:c r="A4239" t="str">
        <x:v>54</x:v>
      </x:c>
      <x:c r="B4239" t="str">
        <x:v>Professional, Scientific, and Technical Services</x:v>
      </x:c>
      <x:c r="C4239" t="str">
        <x:v>43-6012</x:v>
      </x:c>
      <x:c r="D4239" t="str">
        <x:v>Legal Secretaries and Administrative Assistants</x:v>
      </x:c>
      <x:c r="E4239" s="22" t="n">
        <x:v>127630</x:v>
      </x:c>
      <x:c r="F4239" s="22" t="n">
        <x:v>60830</x:v>
      </x:c>
      <x:c r="G4239" s="22" t="n">
        <x:f>IF(OR(E4239="",F4239=""),"",E4239*F4239)</x:f>
        <x:v>7763732900</x:v>
      </x:c>
      <x:c r="H4239" s="36" t="n">
        <x:v>0.8679000000000001</x:v>
      </x:c>
      <x:c r="I4239" s="22" t="n">
        <x:f>IF(G4239="","",IF(ISNUMBER(H4239),G4239,""))</x:f>
        <x:v>7763732900</x:v>
      </x:c>
      <x:c r="J4239" s="22" t="n">
        <x:f>IF(I4239="","",I4239*H4239)</x:f>
        <x:v>6738143783.910001</x:v>
      </x:c>
      <x:c r="K4239" t="str">
        <x:f>IF(G4239="","MISSING OEWS",IF(ISNUMBER(H4239),"MATCHED","MISSING WHARTON"))</x:f>
        <x:v>MATCHED</x:v>
      </x:c>
    </x:row>
    <x:row r="4240">
      <x:c r="A4240" t="str">
        <x:v>54</x:v>
      </x:c>
      <x:c r="B4240" t="str">
        <x:v>Professional, Scientific, and Technical Services</x:v>
      </x:c>
      <x:c r="C4240" t="str">
        <x:v>43-6013</x:v>
      </x:c>
      <x:c r="D4240" t="str">
        <x:v>Medical Secretaries and Administrative Assistants</x:v>
      </x:c>
      <x:c r="E4240" s="22" t="n">
        <x:v>13830</x:v>
      </x:c>
      <x:c r="F4240" s="22" t="n">
        <x:v>46470</x:v>
      </x:c>
      <x:c r="G4240" s="22" t="n">
        <x:f>IF(OR(E4240="",F4240=""),"",E4240*F4240)</x:f>
        <x:v>642680100</x:v>
      </x:c>
      <x:c r="H4240" s="36" t="n">
        <x:v>0.9031</x:v>
      </x:c>
      <x:c r="I4240" s="22" t="n">
        <x:f>IF(G4240="","",IF(ISNUMBER(H4240),G4240,""))</x:f>
        <x:v>642680100</x:v>
      </x:c>
      <x:c r="J4240" s="22" t="n">
        <x:f>IF(I4240="","",I4240*H4240)</x:f>
        <x:v>580404398.3100001</x:v>
      </x:c>
      <x:c r="K4240" t="str">
        <x:f>IF(G4240="","MISSING OEWS",IF(ISNUMBER(H4240),"MATCHED","MISSING WHARTON"))</x:f>
        <x:v>MATCHED</x:v>
      </x:c>
    </x:row>
    <x:row r="4241">
      <x:c r="A4241" t="str">
        <x:v>54</x:v>
      </x:c>
      <x:c r="B4241" t="str">
        <x:v>Professional, Scientific, and Technical Services</x:v>
      </x:c>
      <x:c r="C4241" t="str">
        <x:v>43-6014</x:v>
      </x:c>
      <x:c r="D4241" t="str">
        <x:v>Secretaries and Administrative Assistants, Except Legal, Medical, and Executive</x:v>
      </x:c>
      <x:c r="E4241" s="22" t="n">
        <x:v>188270</x:v>
      </x:c>
      <x:c r="F4241" s="22" t="n">
        <x:v>52480</x:v>
      </x:c>
      <x:c r="G4241" s="22" t="n">
        <x:f>IF(OR(E4241="",F4241=""),"",E4241*F4241)</x:f>
        <x:v>9880409600</x:v>
      </x:c>
      <x:c r="H4241" s="36" t="n">
        <x:v>0.8031</x:v>
      </x:c>
      <x:c r="I4241" s="22" t="n">
        <x:f>IF(G4241="","",IF(ISNUMBER(H4241),G4241,""))</x:f>
        <x:v>9880409600</x:v>
      </x:c>
      <x:c r="J4241" s="22" t="n">
        <x:f>IF(I4241="","",I4241*H4241)</x:f>
        <x:v>7934956949.76</x:v>
      </x:c>
      <x:c r="K4241" t="str">
        <x:f>IF(G4241="","MISSING OEWS",IF(ISNUMBER(H4241),"MATCHED","MISSING WHARTON"))</x:f>
        <x:v>MATCHED</x:v>
      </x:c>
    </x:row>
    <x:row r="4242">
      <x:c r="A4242" t="str">
        <x:v>54</x:v>
      </x:c>
      <x:c r="B4242" t="str">
        <x:v>Professional, Scientific, and Technical Services</x:v>
      </x:c>
      <x:c r="C4242" t="str">
        <x:v>43-9021</x:v>
      </x:c>
      <x:c r="D4242" t="str">
        <x:v>Data Entry Keyers</x:v>
      </x:c>
      <x:c r="E4242" s="22" t="n">
        <x:v>25470</x:v>
      </x:c>
      <x:c r="F4242" s="22" t="n">
        <x:v>43260</x:v>
      </x:c>
      <x:c r="G4242" s="22" t="n">
        <x:f>IF(OR(E4242="",F4242=""),"",E4242*F4242)</x:f>
        <x:v>1101832200</x:v>
      </x:c>
      <x:c r="H4242" s="36" t="n">
        <x:v>0.75</x:v>
      </x:c>
      <x:c r="I4242" s="22" t="n">
        <x:f>IF(G4242="","",IF(ISNUMBER(H4242),G4242,""))</x:f>
        <x:v>1101832200</x:v>
      </x:c>
      <x:c r="J4242" s="22" t="n">
        <x:f>IF(I4242="","",I4242*H4242)</x:f>
        <x:v>826374150</x:v>
      </x:c>
      <x:c r="K4242" t="str">
        <x:f>IF(G4242="","MISSING OEWS",IF(ISNUMBER(H4242),"MATCHED","MISSING WHARTON"))</x:f>
        <x:v>MATCHED</x:v>
      </x:c>
    </x:row>
    <x:row r="4243">
      <x:c r="A4243" t="str">
        <x:v>54</x:v>
      </x:c>
      <x:c r="B4243" t="str">
        <x:v>Professional, Scientific, and Technical Services</x:v>
      </x:c>
      <x:c r="C4243" t="str">
        <x:v>43-9022</x:v>
      </x:c>
      <x:c r="D4243" t="str">
        <x:v>Word Processors and Typists</x:v>
      </x:c>
      <x:c r="E4243" s="22" t="n">
        <x:v>1880</x:v>
      </x:c>
      <x:c r="F4243" s="22" t="n">
        <x:v>57070</x:v>
      </x:c>
      <x:c r="G4243" s="22" t="n">
        <x:f>IF(OR(E4243="",F4243=""),"",E4243*F4243)</x:f>
        <x:v>107291600</x:v>
      </x:c>
      <x:c r="H4243" s="36" t="n">
        <x:v>0.835</x:v>
      </x:c>
      <x:c r="I4243" s="22" t="n">
        <x:f>IF(G4243="","",IF(ISNUMBER(H4243),G4243,""))</x:f>
        <x:v>107291600</x:v>
      </x:c>
      <x:c r="J4243" s="22" t="n">
        <x:f>IF(I4243="","",I4243*H4243)</x:f>
        <x:v>89588486</x:v>
      </x:c>
      <x:c r="K4243" t="str">
        <x:f>IF(G4243="","MISSING OEWS",IF(ISNUMBER(H4243),"MATCHED","MISSING WHARTON"))</x:f>
        <x:v>MATCHED</x:v>
      </x:c>
    </x:row>
    <x:row r="4244">
      <x:c r="A4244" t="str">
        <x:v>54</x:v>
      </x:c>
      <x:c r="B4244" t="str">
        <x:v>Professional, Scientific, and Technical Services</x:v>
      </x:c>
      <x:c r="C4244" t="str">
        <x:v>43-9031</x:v>
      </x:c>
      <x:c r="D4244" t="str">
        <x:v>Desktop Publishers</x:v>
      </x:c>
      <x:c r="E4244" s="22" t="n">
        <x:v>360</x:v>
      </x:c>
      <x:c r="F4244" s="22" t="n">
        <x:v>67940</x:v>
      </x:c>
      <x:c r="G4244" s="22" t="n">
        <x:f>IF(OR(E4244="",F4244=""),"",E4244*F4244)</x:f>
        <x:v>24458400</x:v>
      </x:c>
      <x:c r="H4244" s="36" t="n">
        <x:v>0.9417</x:v>
      </x:c>
      <x:c r="I4244" s="22" t="n">
        <x:f>IF(G4244="","",IF(ISNUMBER(H4244),G4244,""))</x:f>
        <x:v>24458400</x:v>
      </x:c>
      <x:c r="J4244" s="22" t="n">
        <x:f>IF(I4244="","",I4244*H4244)</x:f>
        <x:v>23032475.28</x:v>
      </x:c>
      <x:c r="K4244" t="str">
        <x:f>IF(G4244="","MISSING OEWS",IF(ISNUMBER(H4244),"MATCHED","MISSING WHARTON"))</x:f>
        <x:v>MATCHED</x:v>
      </x:c>
    </x:row>
    <x:row r="4245">
      <x:c r="A4245" t="str">
        <x:v>54</x:v>
      </x:c>
      <x:c r="B4245" t="str">
        <x:v>Professional, Scientific, and Technical Services</x:v>
      </x:c>
      <x:c r="C4245" t="str">
        <x:v>43-9041</x:v>
      </x:c>
      <x:c r="D4245" t="str">
        <x:v>Insurance Claims and Policy Processing Clerks</x:v>
      </x:c>
      <x:c r="E4245" s="22" t="n">
        <x:v>5730</x:v>
      </x:c>
      <x:c r="F4245" s="22" t="n">
        <x:v>49770</x:v>
      </x:c>
      <x:c r="G4245" s="22" t="n">
        <x:f>IF(OR(E4245="",F4245=""),"",E4245*F4245)</x:f>
        <x:v>285182100</x:v>
      </x:c>
      <x:c r="H4245" s="36" t="n">
        <x:v>0.9519</x:v>
      </x:c>
      <x:c r="I4245" s="22" t="n">
        <x:f>IF(G4245="","",IF(ISNUMBER(H4245),G4245,""))</x:f>
        <x:v>285182100</x:v>
      </x:c>
      <x:c r="J4245" s="22" t="n">
        <x:f>IF(I4245="","",I4245*H4245)</x:f>
        <x:v>271464840.99</x:v>
      </x:c>
      <x:c r="K4245" t="str">
        <x:f>IF(G4245="","MISSING OEWS",IF(ISNUMBER(H4245),"MATCHED","MISSING WHARTON"))</x:f>
        <x:v>MATCHED</x:v>
      </x:c>
    </x:row>
    <x:row r="4246">
      <x:c r="A4246" t="str">
        <x:v>54</x:v>
      </x:c>
      <x:c r="B4246" t="str">
        <x:v>Professional, Scientific, and Technical Services</x:v>
      </x:c>
      <x:c r="C4246" t="str">
        <x:v>43-9051</x:v>
      </x:c>
      <x:c r="D4246" t="str">
        <x:v>Mail Clerks and Mail Machine Operators, Except Postal Service</x:v>
      </x:c>
      <x:c r="E4246" s="22" t="n">
        <x:v>7760</x:v>
      </x:c>
      <x:c r="F4246" s="22" t="n">
        <x:v>41750</x:v>
      </x:c>
      <x:c r="G4246" s="22" t="n">
        <x:f>IF(OR(E4246="",F4246=""),"",E4246*F4246)</x:f>
        <x:v>323980000</x:v>
      </x:c>
      <x:c r="H4246" s="36" t="n">
        <x:v>0.231</x:v>
      </x:c>
      <x:c r="I4246" s="22" t="n">
        <x:f>IF(G4246="","",IF(ISNUMBER(H4246),G4246,""))</x:f>
        <x:v>323980000</x:v>
      </x:c>
      <x:c r="J4246" s="22" t="n">
        <x:f>IF(I4246="","",I4246*H4246)</x:f>
        <x:v>74839380</x:v>
      </x:c>
      <x:c r="K4246" t="str">
        <x:f>IF(G4246="","MISSING OEWS",IF(ISNUMBER(H4246),"MATCHED","MISSING WHARTON"))</x:f>
        <x:v>MATCHED</x:v>
      </x:c>
    </x:row>
    <x:row r="4247">
      <x:c r="A4247" t="str">
        <x:v>54</x:v>
      </x:c>
      <x:c r="B4247" t="str">
        <x:v>Professional, Scientific, and Technical Services</x:v>
      </x:c>
      <x:c r="C4247" t="str">
        <x:v>43-9061</x:v>
      </x:c>
      <x:c r="D4247" t="str">
        <x:v>Office Clerks, General</x:v>
      </x:c>
      <x:c r="E4247" s="22" t="n">
        <x:v>194890</x:v>
      </x:c>
      <x:c r="F4247" s="22" t="n">
        <x:v>47980</x:v>
      </x:c>
      <x:c r="G4247" s="22" t="n">
        <x:f>IF(OR(E4247="",F4247=""),"",E4247*F4247)</x:f>
        <x:v>9350822200</x:v>
      </x:c>
      <x:c r="H4247" s="36" t="n">
        <x:v>0.7452</x:v>
      </x:c>
      <x:c r="I4247" s="22" t="n">
        <x:f>IF(G4247="","",IF(ISNUMBER(H4247),G4247,""))</x:f>
        <x:v>9350822200</x:v>
      </x:c>
      <x:c r="J4247" s="22" t="n">
        <x:f>IF(I4247="","",I4247*H4247)</x:f>
        <x:v>6968232703.44</x:v>
      </x:c>
      <x:c r="K4247" t="str">
        <x:f>IF(G4247="","MISSING OEWS",IF(ISNUMBER(H4247),"MATCHED","MISSING WHARTON"))</x:f>
        <x:v>MATCHED</x:v>
      </x:c>
    </x:row>
    <x:row r="4248">
      <x:c r="A4248" t="str">
        <x:v>54</x:v>
      </x:c>
      <x:c r="B4248" t="str">
        <x:v>Professional, Scientific, and Technical Services</x:v>
      </x:c>
      <x:c r="C4248" t="str">
        <x:v>43-9071</x:v>
      </x:c>
      <x:c r="D4248" t="str">
        <x:v>Office Machine Operators, Except Computer</x:v>
      </x:c>
      <x:c r="E4248" s="22" t="n">
        <x:v>2040</x:v>
      </x:c>
      <x:c r="F4248" s="22" t="n">
        <x:v>45300</x:v>
      </x:c>
      <x:c r="G4248" s="22" t="n">
        <x:f>IF(OR(E4248="",F4248=""),"",E4248*F4248)</x:f>
        <x:v>92412000</x:v>
      </x:c>
      <x:c r="H4248" s="36" t="n">
        <x:v>0.2639</x:v>
      </x:c>
      <x:c r="I4248" s="22" t="n">
        <x:f>IF(G4248="","",IF(ISNUMBER(H4248),G4248,""))</x:f>
        <x:v>92412000</x:v>
      </x:c>
      <x:c r="J4248" s="22" t="n">
        <x:f>IF(I4248="","",I4248*H4248)</x:f>
        <x:v>24387526.8</x:v>
      </x:c>
      <x:c r="K4248" t="str">
        <x:f>IF(G4248="","MISSING OEWS",IF(ISNUMBER(H4248),"MATCHED","MISSING WHARTON"))</x:f>
        <x:v>MATCHED</x:v>
      </x:c>
    </x:row>
    <x:row r="4249">
      <x:c r="A4249" t="str">
        <x:v>54</x:v>
      </x:c>
      <x:c r="B4249" t="str">
        <x:v>Professional, Scientific, and Technical Services</x:v>
      </x:c>
      <x:c r="C4249" t="str">
        <x:v>43-9081</x:v>
      </x:c>
      <x:c r="D4249" t="str">
        <x:v>Proofreaders and Copy Markers</x:v>
      </x:c>
      <x:c r="E4249" s="22" t="n">
        <x:v>1090</x:v>
      </x:c>
      <x:c r="F4249" s="22" t="n">
        <x:v>66830</x:v>
      </x:c>
      <x:c r="G4249" s="22" t="n">
        <x:f>IF(OR(E4249="",F4249=""),"",E4249*F4249)</x:f>
        <x:v>72844700</x:v>
      </x:c>
      <x:c r="H4249" s="36" t="n">
        <x:v>0.9273</x:v>
      </x:c>
      <x:c r="I4249" s="22" t="n">
        <x:f>IF(G4249="","",IF(ISNUMBER(H4249),G4249,""))</x:f>
        <x:v>72844700</x:v>
      </x:c>
      <x:c r="J4249" s="22" t="n">
        <x:f>IF(I4249="","",I4249*H4249)</x:f>
        <x:v>67548890.31</x:v>
      </x:c>
      <x:c r="K4249" t="str">
        <x:f>IF(G4249="","MISSING OEWS",IF(ISNUMBER(H4249),"MATCHED","MISSING WHARTON"))</x:f>
        <x:v>MATCHED</x:v>
      </x:c>
    </x:row>
    <x:row r="4250">
      <x:c r="A4250" t="str">
        <x:v>54</x:v>
      </x:c>
      <x:c r="B4250" t="str">
        <x:v>Professional, Scientific, and Technical Services</x:v>
      </x:c>
      <x:c r="C4250" t="str">
        <x:v>43-9111</x:v>
      </x:c>
      <x:c r="D4250" t="str">
        <x:v>Statistical Assistants</x:v>
      </x:c>
      <x:c r="E4250" s="22" t="n">
        <x:v>800</x:v>
      </x:c>
      <x:c r="F4250" s="22" t="n">
        <x:v>60250</x:v>
      </x:c>
      <x:c r="G4250" s="22" t="n">
        <x:f>IF(OR(E4250="",F4250=""),"",E4250*F4250)</x:f>
        <x:v>48200000</x:v>
      </x:c>
      <x:c r="H4250" s="36" t="n">
        <x:v>0.8679000000000001</x:v>
      </x:c>
      <x:c r="I4250" s="22" t="n">
        <x:f>IF(G4250="","",IF(ISNUMBER(H4250),G4250,""))</x:f>
        <x:v>48200000</x:v>
      </x:c>
      <x:c r="J4250" s="22" t="n">
        <x:f>IF(I4250="","",I4250*H4250)</x:f>
        <x:v>41832780.00000001</x:v>
      </x:c>
      <x:c r="K4250" t="str">
        <x:f>IF(G4250="","MISSING OEWS",IF(ISNUMBER(H4250),"MATCHED","MISSING WHARTON"))</x:f>
        <x:v>MATCHED</x:v>
      </x:c>
    </x:row>
    <x:row r="4251">
      <x:c r="A4251" t="str">
        <x:v>54</x:v>
      </x:c>
      <x:c r="B4251" t="str">
        <x:v>Professional, Scientific, and Technical Services</x:v>
      </x:c>
      <x:c r="C4251" t="str">
        <x:v>43-9199</x:v>
      </x:c>
      <x:c r="D4251" t="str">
        <x:v>Office and Administrative Support Workers, All Other</x:v>
      </x:c>
      <x:c r="E4251" s="22" t="n">
        <x:v>10830</x:v>
      </x:c>
      <x:c r="F4251" s="22" t="n">
        <x:v>48530</x:v>
      </x:c>
      <x:c r="G4251" s="22" t="n">
        <x:f>IF(OR(E4251="",F4251=""),"",E4251*F4251)</x:f>
        <x:v>525579900</x:v>
      </x:c>
      <x:c r="H4251" s="36"/>
      <x:c r="I4251" s="22" t="str">
        <x:f>IF(G4251="","",IF(ISNUMBER(H4251),G4251,""))</x:f>
      </x:c>
      <x:c r="J4251" s="22" t="str">
        <x:f>IF(I4251="","",I4251*H4251)</x:f>
      </x:c>
      <x:c r="K4251" t="str">
        <x:f>IF(G4251="","MISSING OEWS",IF(ISNUMBER(H4251),"MATCHED","MISSING WHARTON"))</x:f>
        <x:v>MISSING WHARTON</x:v>
      </x:c>
    </x:row>
    <x:row r="4252">
      <x:c r="A4252" t="str">
        <x:v>54</x:v>
      </x:c>
      <x:c r="B4252" t="str">
        <x:v>Professional, Scientific, and Technical Services</x:v>
      </x:c>
      <x:c r="C4252" t="str">
        <x:v>45-1011</x:v>
      </x:c>
      <x:c r="D4252" t="str">
        <x:v>First-Line Supervisors of Farming, Fishing, and Forestry Workers</x:v>
      </x:c>
      <x:c r="E4252" s="22" t="n">
        <x:v>470</x:v>
      </x:c>
      <x:c r="F4252" s="22" t="n">
        <x:v>65810</x:v>
      </x:c>
      <x:c r="G4252" s="22" t="n">
        <x:f>IF(OR(E4252="",F4252=""),"",E4252*F4252)</x:f>
        <x:v>30930700</x:v>
      </x:c>
      <x:c r="H4252" s="36" t="n">
        <x:v>0.22</x:v>
      </x:c>
      <x:c r="I4252" s="22" t="n">
        <x:f>IF(G4252="","",IF(ISNUMBER(H4252),G4252,""))</x:f>
        <x:v>30930700</x:v>
      </x:c>
      <x:c r="J4252" s="22" t="n">
        <x:f>IF(I4252="","",I4252*H4252)</x:f>
        <x:v>6804754</x:v>
      </x:c>
      <x:c r="K4252" t="str">
        <x:f>IF(G4252="","MISSING OEWS",IF(ISNUMBER(H4252),"MATCHED","MISSING WHARTON"))</x:f>
        <x:v>MATCHED</x:v>
      </x:c>
    </x:row>
    <x:row r="4253">
      <x:c r="A4253" t="str">
        <x:v>54</x:v>
      </x:c>
      <x:c r="B4253" t="str">
        <x:v>Professional, Scientific, and Technical Services</x:v>
      </x:c>
      <x:c r="C4253" t="str">
        <x:v>45-2011</x:v>
      </x:c>
      <x:c r="D4253" t="str">
        <x:v>Agricultural Inspectors</x:v>
      </x:c>
      <x:c r="E4253" s="22" t="n">
        <x:v>930</x:v>
      </x:c>
      <x:c r="F4253" s="22" t="n">
        <x:v>53230</x:v>
      </x:c>
      <x:c r="G4253" s="22" t="n">
        <x:f>IF(OR(E4253="",F4253=""),"",E4253*F4253)</x:f>
        <x:v>49503900</x:v>
      </x:c>
      <x:c r="H4253" s="36" t="n">
        <x:v>0.15</x:v>
      </x:c>
      <x:c r="I4253" s="22" t="n">
        <x:f>IF(G4253="","",IF(ISNUMBER(H4253),G4253,""))</x:f>
        <x:v>49503900</x:v>
      </x:c>
      <x:c r="J4253" s="22" t="n">
        <x:f>IF(I4253="","",I4253*H4253)</x:f>
        <x:v>7425585</x:v>
      </x:c>
      <x:c r="K4253" t="str">
        <x:f>IF(G4253="","MISSING OEWS",IF(ISNUMBER(H4253),"MATCHED","MISSING WHARTON"))</x:f>
        <x:v>MATCHED</x:v>
      </x:c>
    </x:row>
    <x:row r="4254">
      <x:c r="A4254" t="str">
        <x:v>54</x:v>
      </x:c>
      <x:c r="B4254" t="str">
        <x:v>Professional, Scientific, and Technical Services</x:v>
      </x:c>
      <x:c r="C4254" t="str">
        <x:v>45-2021</x:v>
      </x:c>
      <x:c r="D4254" t="str">
        <x:v>Animal Breeders</x:v>
      </x:c>
      <x:c r="E4254" s="22"/>
      <x:c r="F4254" s="22" t="n">
        <x:v>66060</x:v>
      </x:c>
      <x:c r="G4254" s="22" t="str">
        <x:f>IF(OR(E4254="",F4254=""),"",E4254*F4254)</x:f>
      </x:c>
      <x:c r="H4254" s="36" t="n">
        <x:v>0.039599999999999996</x:v>
      </x:c>
      <x:c r="I4254" s="22" t="str">
        <x:f>IF(G4254="","",IF(ISNUMBER(H4254),G4254,""))</x:f>
      </x:c>
      <x:c r="J4254" s="22" t="str">
        <x:f>IF(I4254="","",I4254*H4254)</x:f>
      </x:c>
      <x:c r="K4254" t="str">
        <x:f>IF(G4254="","MISSING OEWS",IF(ISNUMBER(H4254),"MATCHED","MISSING WHARTON"))</x:f>
        <x:v>MISSING OEWS</x:v>
      </x:c>
    </x:row>
    <x:row r="4255">
      <x:c r="A4255" t="str">
        <x:v>54</x:v>
      </x:c>
      <x:c r="B4255" t="str">
        <x:v>Professional, Scientific, and Technical Services</x:v>
      </x:c>
      <x:c r="C4255" t="str">
        <x:v>45-2041</x:v>
      </x:c>
      <x:c r="D4255" t="str">
        <x:v>Graders and Sorters, Agricultural Products</x:v>
      </x:c>
      <x:c r="E4255" s="22" t="n">
        <x:v>390</x:v>
      </x:c>
      <x:c r="F4255" s="22" t="n">
        <x:v>43680</x:v>
      </x:c>
      <x:c r="G4255" s="22" t="n">
        <x:f>IF(OR(E4255="",F4255=""),"",E4255*F4255)</x:f>
        <x:v>17035200</x:v>
      </x:c>
      <x:c r="H4255" s="36" t="n">
        <x:v>0.1583</x:v>
      </x:c>
      <x:c r="I4255" s="22" t="n">
        <x:f>IF(G4255="","",IF(ISNUMBER(H4255),G4255,""))</x:f>
        <x:v>17035200</x:v>
      </x:c>
      <x:c r="J4255" s="22" t="n">
        <x:f>IF(I4255="","",I4255*H4255)</x:f>
        <x:v>2696672.16</x:v>
      </x:c>
      <x:c r="K4255" t="str">
        <x:f>IF(G4255="","MISSING OEWS",IF(ISNUMBER(H4255),"MATCHED","MISSING WHARTON"))</x:f>
        <x:v>MATCHED</x:v>
      </x:c>
    </x:row>
    <x:row r="4256">
      <x:c r="A4256" t="str">
        <x:v>54</x:v>
      </x:c>
      <x:c r="B4256" t="str">
        <x:v>Professional, Scientific, and Technical Services</x:v>
      </x:c>
      <x:c r="C4256" t="str">
        <x:v>45-2091</x:v>
      </x:c>
      <x:c r="D4256" t="str">
        <x:v>Agricultural Equipment Operators</x:v>
      </x:c>
      <x:c r="E4256" s="22" t="n">
        <x:v>120</x:v>
      </x:c>
      <x:c r="F4256" s="22" t="n">
        <x:v>48020</x:v>
      </x:c>
      <x:c r="G4256" s="22" t="n">
        <x:f>IF(OR(E4256="",F4256=""),"",E4256*F4256)</x:f>
        <x:v>5762400</x:v>
      </x:c>
      <x:c r="H4256" s="36" t="n">
        <x:v>0.0559</x:v>
      </x:c>
      <x:c r="I4256" s="22" t="n">
        <x:f>IF(G4256="","",IF(ISNUMBER(H4256),G4256,""))</x:f>
        <x:v>5762400</x:v>
      </x:c>
      <x:c r="J4256" s="22" t="n">
        <x:f>IF(I4256="","",I4256*H4256)</x:f>
        <x:v>322118.16</x:v>
      </x:c>
      <x:c r="K4256" t="str">
        <x:f>IF(G4256="","MISSING OEWS",IF(ISNUMBER(H4256),"MATCHED","MISSING WHARTON"))</x:f>
        <x:v>MATCHED</x:v>
      </x:c>
    </x:row>
    <x:row r="4257">
      <x:c r="A4257" t="str">
        <x:v>54</x:v>
      </x:c>
      <x:c r="B4257" t="str">
        <x:v>Professional, Scientific, and Technical Services</x:v>
      </x:c>
      <x:c r="C4257" t="str">
        <x:v>45-2092</x:v>
      </x:c>
      <x:c r="D4257" t="str">
        <x:v>Farmworkers and Laborers, Crop, Nursery, and Greenhouse</x:v>
      </x:c>
      <x:c r="E4257" s="22" t="n">
        <x:v>1560</x:v>
      </x:c>
      <x:c r="F4257" s="22" t="n">
        <x:v>40030</x:v>
      </x:c>
      <x:c r="G4257" s="22" t="n">
        <x:f>IF(OR(E4257="",F4257=""),"",E4257*F4257)</x:f>
        <x:v>62446800</x:v>
      </x:c>
      <x:c r="H4257" s="36" t="n">
        <x:v>0.0633</x:v>
      </x:c>
      <x:c r="I4257" s="22" t="n">
        <x:f>IF(G4257="","",IF(ISNUMBER(H4257),G4257,""))</x:f>
        <x:v>62446800</x:v>
      </x:c>
      <x:c r="J4257" s="22" t="n">
        <x:f>IF(I4257="","",I4257*H4257)</x:f>
        <x:v>3952882.4399999995</x:v>
      </x:c>
      <x:c r="K4257" t="str">
        <x:f>IF(G4257="","MISSING OEWS",IF(ISNUMBER(H4257),"MATCHED","MISSING WHARTON"))</x:f>
        <x:v>MATCHED</x:v>
      </x:c>
    </x:row>
    <x:row r="4258">
      <x:c r="A4258" t="str">
        <x:v>54</x:v>
      </x:c>
      <x:c r="B4258" t="str">
        <x:v>Professional, Scientific, and Technical Services</x:v>
      </x:c>
      <x:c r="C4258" t="str">
        <x:v>45-2093</x:v>
      </x:c>
      <x:c r="D4258" t="str">
        <x:v>Farmworkers, Farm, Ranch, and Aquacultural Animals</x:v>
      </x:c>
      <x:c r="E4258" s="22" t="n">
        <x:v>670</x:v>
      </x:c>
      <x:c r="F4258" s="22" t="n">
        <x:v>43790</x:v>
      </x:c>
      <x:c r="G4258" s="22" t="n">
        <x:f>IF(OR(E4258="",F4258=""),"",E4258*F4258)</x:f>
        <x:v>29339300</x:v>
      </x:c>
      <x:c r="H4258" s="36" t="n">
        <x:v>0.0864</x:v>
      </x:c>
      <x:c r="I4258" s="22" t="n">
        <x:f>IF(G4258="","",IF(ISNUMBER(H4258),G4258,""))</x:f>
        <x:v>29339300</x:v>
      </x:c>
      <x:c r="J4258" s="22" t="n">
        <x:f>IF(I4258="","",I4258*H4258)</x:f>
        <x:v>2534915.52</x:v>
      </x:c>
      <x:c r="K4258" t="str">
        <x:f>IF(G4258="","MISSING OEWS",IF(ISNUMBER(H4258),"MATCHED","MISSING WHARTON"))</x:f>
        <x:v>MATCHED</x:v>
      </x:c>
    </x:row>
    <x:row r="4259">
      <x:c r="A4259" t="str">
        <x:v>54</x:v>
      </x:c>
      <x:c r="B4259" t="str">
        <x:v>Professional, Scientific, and Technical Services</x:v>
      </x:c>
      <x:c r="C4259" t="str">
        <x:v>45-2099</x:v>
      </x:c>
      <x:c r="D4259" t="str">
        <x:v>Agricultural Workers, All Other</x:v>
      </x:c>
      <x:c r="E4259" s="22" t="n">
        <x:v>370</x:v>
      </x:c>
      <x:c r="F4259" s="22" t="n">
        <x:v>48060</x:v>
      </x:c>
      <x:c r="G4259" s="22" t="n">
        <x:f>IF(OR(E4259="",F4259=""),"",E4259*F4259)</x:f>
        <x:v>17782200</x:v>
      </x:c>
      <x:c r="H4259" s="36"/>
      <x:c r="I4259" s="22" t="str">
        <x:f>IF(G4259="","",IF(ISNUMBER(H4259),G4259,""))</x:f>
      </x:c>
      <x:c r="J4259" s="22" t="str">
        <x:f>IF(I4259="","",I4259*H4259)</x:f>
      </x:c>
      <x:c r="K4259" t="str">
        <x:f>IF(G4259="","MISSING OEWS",IF(ISNUMBER(H4259),"MATCHED","MISSING WHARTON"))</x:f>
        <x:v>MISSING WHARTON</x:v>
      </x:c>
    </x:row>
    <x:row r="4260">
      <x:c r="A4260" t="str">
        <x:v>54</x:v>
      </x:c>
      <x:c r="B4260" t="str">
        <x:v>Professional, Scientific, and Technical Services</x:v>
      </x:c>
      <x:c r="C4260" t="str">
        <x:v>45-4011</x:v>
      </x:c>
      <x:c r="D4260" t="str">
        <x:v>Forest and Conservation Workers</x:v>
      </x:c>
      <x:c r="E4260" s="22" t="n">
        <x:v>50</x:v>
      </x:c>
      <x:c r="F4260" s="22" t="n">
        <x:v>40800</x:v>
      </x:c>
      <x:c r="G4260" s="22" t="n">
        <x:f>IF(OR(E4260="",F4260=""),"",E4260*F4260)</x:f>
        <x:v>2040000</x:v>
      </x:c>
      <x:c r="H4260" s="36" t="n">
        <x:v>0</x:v>
      </x:c>
      <x:c r="I4260" s="22" t="n">
        <x:f>IF(G4260="","",IF(ISNUMBER(H4260),G4260,""))</x:f>
        <x:v>2040000</x:v>
      </x:c>
      <x:c r="J4260" s="22" t="n">
        <x:f>IF(I4260="","",I4260*H4260)</x:f>
        <x:v>0</x:v>
      </x:c>
      <x:c r="K4260" t="str">
        <x:f>IF(G4260="","MISSING OEWS",IF(ISNUMBER(H4260),"MATCHED","MISSING WHARTON"))</x:f>
        <x:v>MATCHED</x:v>
      </x:c>
    </x:row>
    <x:row r="4261">
      <x:c r="A4261" t="str">
        <x:v>54</x:v>
      </x:c>
      <x:c r="B4261" t="str">
        <x:v>Professional, Scientific, and Technical Services</x:v>
      </x:c>
      <x:c r="C4261" t="str">
        <x:v>47-1011</x:v>
      </x:c>
      <x:c r="D4261" t="str">
        <x:v>First-Line Supervisors of Construction Trades and Extraction Workers</x:v>
      </x:c>
      <x:c r="E4261" s="22" t="n">
        <x:v>10230</x:v>
      </x:c>
      <x:c r="F4261" s="22" t="n">
        <x:v>91020</x:v>
      </x:c>
      <x:c r="G4261" s="22" t="n">
        <x:f>IF(OR(E4261="",F4261=""),"",E4261*F4261)</x:f>
        <x:v>931134600</x:v>
      </x:c>
      <x:c r="H4261" s="36" t="n">
        <x:v>0.265</x:v>
      </x:c>
      <x:c r="I4261" s="22" t="n">
        <x:f>IF(G4261="","",IF(ISNUMBER(H4261),G4261,""))</x:f>
        <x:v>931134600</x:v>
      </x:c>
      <x:c r="J4261" s="22" t="n">
        <x:f>IF(I4261="","",I4261*H4261)</x:f>
        <x:v>246750669</x:v>
      </x:c>
      <x:c r="K4261" t="str">
        <x:f>IF(G4261="","MISSING OEWS",IF(ISNUMBER(H4261),"MATCHED","MISSING WHARTON"))</x:f>
        <x:v>MATCHED</x:v>
      </x:c>
    </x:row>
    <x:row r="4262">
      <x:c r="A4262" t="str">
        <x:v>54</x:v>
      </x:c>
      <x:c r="B4262" t="str">
        <x:v>Professional, Scientific, and Technical Services</x:v>
      </x:c>
      <x:c r="C4262" t="str">
        <x:v>47-2031</x:v>
      </x:c>
      <x:c r="D4262" t="str">
        <x:v>Carpenters</x:v>
      </x:c>
      <x:c r="E4262" s="22" t="n">
        <x:v>5120</x:v>
      </x:c>
      <x:c r="F4262" s="22" t="n">
        <x:v>59520</x:v>
      </x:c>
      <x:c r="G4262" s="22" t="n">
        <x:f>IF(OR(E4262="",F4262=""),"",E4262*F4262)</x:f>
        <x:v>304742400</x:v>
      </x:c>
      <x:c r="H4262" s="36" t="n">
        <x:v>0.081</x:v>
      </x:c>
      <x:c r="I4262" s="22" t="n">
        <x:f>IF(G4262="","",IF(ISNUMBER(H4262),G4262,""))</x:f>
        <x:v>304742400</x:v>
      </x:c>
      <x:c r="J4262" s="22" t="n">
        <x:f>IF(I4262="","",I4262*H4262)</x:f>
        <x:v>24684134.400000002</x:v>
      </x:c>
      <x:c r="K4262" t="str">
        <x:f>IF(G4262="","MISSING OEWS",IF(ISNUMBER(H4262),"MATCHED","MISSING WHARTON"))</x:f>
        <x:v>MATCHED</x:v>
      </x:c>
    </x:row>
    <x:row r="4263">
      <x:c r="A4263" t="str">
        <x:v>54</x:v>
      </x:c>
      <x:c r="B4263" t="str">
        <x:v>Professional, Scientific, and Technical Services</x:v>
      </x:c>
      <x:c r="C4263" t="str">
        <x:v>47-2051</x:v>
      </x:c>
      <x:c r="D4263" t="str">
        <x:v>Cement Masons and Concrete Finishers</x:v>
      </x:c>
      <x:c r="E4263" s="22"/>
      <x:c r="F4263" s="22" t="n">
        <x:v>60560</x:v>
      </x:c>
      <x:c r="G4263" s="22" t="str">
        <x:f>IF(OR(E4263="",F4263=""),"",E4263*F4263)</x:f>
      </x:c>
      <x:c r="H4263" s="36" t="n">
        <x:v>0</x:v>
      </x:c>
      <x:c r="I4263" s="22" t="str">
        <x:f>IF(G4263="","",IF(ISNUMBER(H4263),G4263,""))</x:f>
      </x:c>
      <x:c r="J4263" s="22" t="str">
        <x:f>IF(I4263="","",I4263*H4263)</x:f>
      </x:c>
      <x:c r="K4263" t="str">
        <x:f>IF(G4263="","MISSING OEWS",IF(ISNUMBER(H4263),"MATCHED","MISSING WHARTON"))</x:f>
        <x:v>MISSING OEWS</x:v>
      </x:c>
    </x:row>
    <x:row r="4264">
      <x:c r="A4264" t="str">
        <x:v>54</x:v>
      </x:c>
      <x:c r="B4264" t="str">
        <x:v>Professional, Scientific, and Technical Services</x:v>
      </x:c>
      <x:c r="C4264" t="str">
        <x:v>47-2061</x:v>
      </x:c>
      <x:c r="D4264" t="str">
        <x:v>Construction Laborers</x:v>
      </x:c>
      <x:c r="E4264" s="22" t="n">
        <x:v>8500</x:v>
      </x:c>
      <x:c r="F4264" s="22" t="n">
        <x:v>53170</x:v>
      </x:c>
      <x:c r="G4264" s="22" t="n">
        <x:f>IF(OR(E4264="",F4264=""),"",E4264*F4264)</x:f>
        <x:v>451945000</x:v>
      </x:c>
      <x:c r="H4264" s="36" t="n">
        <x:v>0.0297</x:v>
      </x:c>
      <x:c r="I4264" s="22" t="n">
        <x:f>IF(G4264="","",IF(ISNUMBER(H4264),G4264,""))</x:f>
        <x:v>451945000</x:v>
      </x:c>
      <x:c r="J4264" s="22" t="n">
        <x:f>IF(I4264="","",I4264*H4264)</x:f>
        <x:v>13422766.5</x:v>
      </x:c>
      <x:c r="K4264" t="str">
        <x:f>IF(G4264="","MISSING OEWS",IF(ISNUMBER(H4264),"MATCHED","MISSING WHARTON"))</x:f>
        <x:v>MATCHED</x:v>
      </x:c>
    </x:row>
    <x:row r="4265">
      <x:c r="A4265" t="str">
        <x:v>54</x:v>
      </x:c>
      <x:c r="B4265" t="str">
        <x:v>Professional, Scientific, and Technical Services</x:v>
      </x:c>
      <x:c r="C4265" t="str">
        <x:v>47-2071</x:v>
      </x:c>
      <x:c r="D4265" t="str">
        <x:v>Paving, Surfacing, and Tamping Equipment Operators</x:v>
      </x:c>
      <x:c r="E4265" s="22"/>
      <x:c r="F4265" s="22" t="n">
        <x:v>43300</x:v>
      </x:c>
      <x:c r="G4265" s="22" t="str">
        <x:f>IF(OR(E4265="",F4265=""),"",E4265*F4265)</x:f>
      </x:c>
      <x:c r="H4265" s="36" t="n">
        <x:v>0</x:v>
      </x:c>
      <x:c r="I4265" s="22" t="str">
        <x:f>IF(G4265="","",IF(ISNUMBER(H4265),G4265,""))</x:f>
      </x:c>
      <x:c r="J4265" s="22" t="str">
        <x:f>IF(I4265="","",I4265*H4265)</x:f>
      </x:c>
      <x:c r="K4265" t="str">
        <x:f>IF(G4265="","MISSING OEWS",IF(ISNUMBER(H4265),"MATCHED","MISSING WHARTON"))</x:f>
        <x:v>MISSING OEWS</x:v>
      </x:c>
    </x:row>
    <x:row r="4266">
      <x:c r="A4266" t="str">
        <x:v>54</x:v>
      </x:c>
      <x:c r="B4266" t="str">
        <x:v>Professional, Scientific, and Technical Services</x:v>
      </x:c>
      <x:c r="C4266" t="str">
        <x:v>47-2073</x:v>
      </x:c>
      <x:c r="D4266" t="str">
        <x:v>Operating Engineers and Other Construction Equipment Operators</x:v>
      </x:c>
      <x:c r="E4266" s="22" t="n">
        <x:v>2730</x:v>
      </x:c>
      <x:c r="F4266" s="22" t="n">
        <x:v>64820</x:v>
      </x:c>
      <x:c r="G4266" s="22" t="n">
        <x:f>IF(OR(E4266="",F4266=""),"",E4266*F4266)</x:f>
        <x:v>176958600</x:v>
      </x:c>
      <x:c r="H4266" s="36" t="n">
        <x:v>0.058899999999999994</x:v>
      </x:c>
      <x:c r="I4266" s="22" t="n">
        <x:f>IF(G4266="","",IF(ISNUMBER(H4266),G4266,""))</x:f>
        <x:v>176958600</x:v>
      </x:c>
      <x:c r="J4266" s="22" t="n">
        <x:f>IF(I4266="","",I4266*H4266)</x:f>
        <x:v>10422861.54</x:v>
      </x:c>
      <x:c r="K4266" t="str">
        <x:f>IF(G4266="","MISSING OEWS",IF(ISNUMBER(H4266),"MATCHED","MISSING WHARTON"))</x:f>
        <x:v>MATCHED</x:v>
      </x:c>
    </x:row>
    <x:row r="4267">
      <x:c r="A4267" t="str">
        <x:v>54</x:v>
      </x:c>
      <x:c r="B4267" t="str">
        <x:v>Professional, Scientific, and Technical Services</x:v>
      </x:c>
      <x:c r="C4267" t="str">
        <x:v>47-2111</x:v>
      </x:c>
      <x:c r="D4267" t="str">
        <x:v>Electricians</x:v>
      </x:c>
      <x:c r="E4267" s="22" t="n">
        <x:v>6620</x:v>
      </x:c>
      <x:c r="F4267" s="22" t="n">
        <x:v>76630</x:v>
      </x:c>
      <x:c r="G4267" s="22" t="n">
        <x:f>IF(OR(E4267="",F4267=""),"",E4267*F4267)</x:f>
        <x:v>507290600</x:v>
      </x:c>
      <x:c r="H4267" s="36" t="n">
        <x:v>0.0786</x:v>
      </x:c>
      <x:c r="I4267" s="22" t="n">
        <x:f>IF(G4267="","",IF(ISNUMBER(H4267),G4267,""))</x:f>
        <x:v>507290600</x:v>
      </x:c>
      <x:c r="J4267" s="22" t="n">
        <x:f>IF(I4267="","",I4267*H4267)</x:f>
        <x:v>39873041.160000004</x:v>
      </x:c>
      <x:c r="K4267" t="str">
        <x:f>IF(G4267="","MISSING OEWS",IF(ISNUMBER(H4267),"MATCHED","MISSING WHARTON"))</x:f>
        <x:v>MATCHED</x:v>
      </x:c>
    </x:row>
    <x:row r="4268">
      <x:c r="A4268" t="str">
        <x:v>54</x:v>
      </x:c>
      <x:c r="B4268" t="str">
        <x:v>Professional, Scientific, and Technical Services</x:v>
      </x:c>
      <x:c r="C4268" t="str">
        <x:v>47-2121</x:v>
      </x:c>
      <x:c r="D4268" t="str">
        <x:v>Glaziers</x:v>
      </x:c>
      <x:c r="E4268" s="22"/>
      <x:c r="F4268" s="22" t="n">
        <x:v>73370</x:v>
      </x:c>
      <x:c r="G4268" s="22" t="str">
        <x:f>IF(OR(E4268="",F4268=""),"",E4268*F4268)</x:f>
      </x:c>
      <x:c r="H4268" s="36" t="n">
        <x:v>0</x:v>
      </x:c>
      <x:c r="I4268" s="22" t="str">
        <x:f>IF(G4268="","",IF(ISNUMBER(H4268),G4268,""))</x:f>
      </x:c>
      <x:c r="J4268" s="22" t="str">
        <x:f>IF(I4268="","",I4268*H4268)</x:f>
      </x:c>
      <x:c r="K4268" t="str">
        <x:f>IF(G4268="","MISSING OEWS",IF(ISNUMBER(H4268),"MATCHED","MISSING WHARTON"))</x:f>
        <x:v>MISSING OEWS</x:v>
      </x:c>
    </x:row>
    <x:row r="4269">
      <x:c r="A4269" t="str">
        <x:v>54</x:v>
      </x:c>
      <x:c r="B4269" t="str">
        <x:v>Professional, Scientific, and Technical Services</x:v>
      </x:c>
      <x:c r="C4269" t="str">
        <x:v>47-2131</x:v>
      </x:c>
      <x:c r="D4269" t="str">
        <x:v>Insulation Workers, Floor, Ceiling, and Wall</x:v>
      </x:c>
      <x:c r="E4269" s="22" t="n">
        <x:v>240</x:v>
      </x:c>
      <x:c r="F4269" s="22" t="n">
        <x:v>54520</x:v>
      </x:c>
      <x:c r="G4269" s="22" t="n">
        <x:f>IF(OR(E4269="",F4269=""),"",E4269*F4269)</x:f>
        <x:v>13084800</x:v>
      </x:c>
      <x:c r="H4269" s="36" t="n">
        <x:v>0</x:v>
      </x:c>
      <x:c r="I4269" s="22" t="n">
        <x:f>IF(G4269="","",IF(ISNUMBER(H4269),G4269,""))</x:f>
        <x:v>13084800</x:v>
      </x:c>
      <x:c r="J4269" s="22" t="n">
        <x:f>IF(I4269="","",I4269*H4269)</x:f>
        <x:v>0</x:v>
      </x:c>
      <x:c r="K4269" t="str">
        <x:f>IF(G4269="","MISSING OEWS",IF(ISNUMBER(H4269),"MATCHED","MISSING WHARTON"))</x:f>
        <x:v>MATCHED</x:v>
      </x:c>
    </x:row>
    <x:row r="4270">
      <x:c r="A4270" t="str">
        <x:v>54</x:v>
      </x:c>
      <x:c r="B4270" t="str">
        <x:v>Professional, Scientific, and Technical Services</x:v>
      </x:c>
      <x:c r="C4270" t="str">
        <x:v>47-2132</x:v>
      </x:c>
      <x:c r="D4270" t="str">
        <x:v>Insulation Workers, Mechanical</x:v>
      </x:c>
      <x:c r="E4270" s="22" t="n">
        <x:v>40</x:v>
      </x:c>
      <x:c r="F4270" s="22" t="n">
        <x:v>73880</x:v>
      </x:c>
      <x:c r="G4270" s="22" t="n">
        <x:f>IF(OR(E4270="",F4270=""),"",E4270*F4270)</x:f>
        <x:v>2955200</x:v>
      </x:c>
      <x:c r="H4270" s="36" t="n">
        <x:v>0.0731</x:v>
      </x:c>
      <x:c r="I4270" s="22" t="n">
        <x:f>IF(G4270="","",IF(ISNUMBER(H4270),G4270,""))</x:f>
        <x:v>2955200</x:v>
      </x:c>
      <x:c r="J4270" s="22" t="n">
        <x:f>IF(I4270="","",I4270*H4270)</x:f>
        <x:v>216025.12</x:v>
      </x:c>
      <x:c r="K4270" t="str">
        <x:f>IF(G4270="","MISSING OEWS",IF(ISNUMBER(H4270),"MATCHED","MISSING WHARTON"))</x:f>
        <x:v>MATCHED</x:v>
      </x:c>
    </x:row>
    <x:row r="4271">
      <x:c r="A4271" t="str">
        <x:v>54</x:v>
      </x:c>
      <x:c r="B4271" t="str">
        <x:v>Professional, Scientific, and Technical Services</x:v>
      </x:c>
      <x:c r="C4271" t="str">
        <x:v>47-2141</x:v>
      </x:c>
      <x:c r="D4271" t="str">
        <x:v>Painters, Construction and Maintenance</x:v>
      </x:c>
      <x:c r="E4271" s="22" t="n">
        <x:v>670</x:v>
      </x:c>
      <x:c r="F4271" s="22" t="n">
        <x:v>61100</x:v>
      </x:c>
      <x:c r="G4271" s="22" t="n">
        <x:f>IF(OR(E4271="",F4271=""),"",E4271*F4271)</x:f>
        <x:v>40937000</x:v>
      </x:c>
      <x:c r="H4271" s="36" t="n">
        <x:v>0.0368</x:v>
      </x:c>
      <x:c r="I4271" s="22" t="n">
        <x:f>IF(G4271="","",IF(ISNUMBER(H4271),G4271,""))</x:f>
        <x:v>40937000</x:v>
      </x:c>
      <x:c r="J4271" s="22" t="n">
        <x:f>IF(I4271="","",I4271*H4271)</x:f>
        <x:v>1506481.5999999999</x:v>
      </x:c>
      <x:c r="K4271" t="str">
        <x:f>IF(G4271="","MISSING OEWS",IF(ISNUMBER(H4271),"MATCHED","MISSING WHARTON"))</x:f>
        <x:v>MATCHED</x:v>
      </x:c>
    </x:row>
    <x:row r="4272">
      <x:c r="A4272" t="str">
        <x:v>54</x:v>
      </x:c>
      <x:c r="B4272" t="str">
        <x:v>Professional, Scientific, and Technical Services</x:v>
      </x:c>
      <x:c r="C4272" t="str">
        <x:v>47-2142</x:v>
      </x:c>
      <x:c r="D4272" t="str">
        <x:v>Paperhangers</x:v>
      </x:c>
      <x:c r="E4272" s="22" t="n">
        <x:v>1030</x:v>
      </x:c>
      <x:c r="F4272" s="22" t="n">
        <x:v>52160</x:v>
      </x:c>
      <x:c r="G4272" s="22" t="n">
        <x:f>IF(OR(E4272="",F4272=""),"",E4272*F4272)</x:f>
        <x:v>53724800</x:v>
      </x:c>
      <x:c r="H4272" s="36" t="n">
        <x:v>0</x:v>
      </x:c>
      <x:c r="I4272" s="22" t="n">
        <x:f>IF(G4272="","",IF(ISNUMBER(H4272),G4272,""))</x:f>
        <x:v>53724800</x:v>
      </x:c>
      <x:c r="J4272" s="22" t="n">
        <x:f>IF(I4272="","",I4272*H4272)</x:f>
        <x:v>0</x:v>
      </x:c>
      <x:c r="K4272" t="str">
        <x:f>IF(G4272="","MISSING OEWS",IF(ISNUMBER(H4272),"MATCHED","MISSING WHARTON"))</x:f>
        <x:v>MATCHED</x:v>
      </x:c>
    </x:row>
    <x:row r="4273">
      <x:c r="A4273" t="str">
        <x:v>54</x:v>
      </x:c>
      <x:c r="B4273" t="str">
        <x:v>Professional, Scientific, and Technical Services</x:v>
      </x:c>
      <x:c r="C4273" t="str">
        <x:v>47-2151</x:v>
      </x:c>
      <x:c r="D4273" t="str">
        <x:v>Pipelayers</x:v>
      </x:c>
      <x:c r="E4273" s="22"/>
      <x:c r="F4273" s="22" t="n">
        <x:v>45970</x:v>
      </x:c>
      <x:c r="G4273" s="22" t="str">
        <x:f>IF(OR(E4273="",F4273=""),"",E4273*F4273)</x:f>
      </x:c>
      <x:c r="H4273" s="36" t="n">
        <x:v>0</x:v>
      </x:c>
      <x:c r="I4273" s="22" t="str">
        <x:f>IF(G4273="","",IF(ISNUMBER(H4273),G4273,""))</x:f>
      </x:c>
      <x:c r="J4273" s="22" t="str">
        <x:f>IF(I4273="","",I4273*H4273)</x:f>
      </x:c>
      <x:c r="K4273" t="str">
        <x:f>IF(G4273="","MISSING OEWS",IF(ISNUMBER(H4273),"MATCHED","MISSING WHARTON"))</x:f>
        <x:v>MISSING OEWS</x:v>
      </x:c>
    </x:row>
    <x:row r="4274">
      <x:c r="A4274" t="str">
        <x:v>54</x:v>
      </x:c>
      <x:c r="B4274" t="str">
        <x:v>Professional, Scientific, and Technical Services</x:v>
      </x:c>
      <x:c r="C4274" t="str">
        <x:v>47-2152</x:v>
      </x:c>
      <x:c r="D4274" t="str">
        <x:v>Plumbers, Pipefitters, and Steamfitters</x:v>
      </x:c>
      <x:c r="E4274" s="22" t="n">
        <x:v>3350</x:v>
      </x:c>
      <x:c r="F4274" s="22" t="n">
        <x:v>69080</x:v>
      </x:c>
      <x:c r="G4274" s="22" t="n">
        <x:f>IF(OR(E4274="",F4274=""),"",E4274*F4274)</x:f>
        <x:v>231418000</x:v>
      </x:c>
      <x:c r="H4274" s="36" t="n">
        <x:v>0.04</x:v>
      </x:c>
      <x:c r="I4274" s="22" t="n">
        <x:f>IF(G4274="","",IF(ISNUMBER(H4274),G4274,""))</x:f>
        <x:v>231418000</x:v>
      </x:c>
      <x:c r="J4274" s="22" t="n">
        <x:f>IF(I4274="","",I4274*H4274)</x:f>
        <x:v>9256720</x:v>
      </x:c>
      <x:c r="K4274" t="str">
        <x:f>IF(G4274="","MISSING OEWS",IF(ISNUMBER(H4274),"MATCHED","MISSING WHARTON"))</x:f>
        <x:v>MATCHED</x:v>
      </x:c>
    </x:row>
    <x:row r="4275">
      <x:c r="A4275" t="str">
        <x:v>54</x:v>
      </x:c>
      <x:c r="B4275" t="str">
        <x:v>Professional, Scientific, and Technical Services</x:v>
      </x:c>
      <x:c r="C4275" t="str">
        <x:v>47-2171</x:v>
      </x:c>
      <x:c r="D4275" t="str">
        <x:v>Reinforcing Iron and Rebar Workers</x:v>
      </x:c>
      <x:c r="E4275" s="22"/>
      <x:c r="F4275" s="22" t="n">
        <x:v>60960</x:v>
      </x:c>
      <x:c r="G4275" s="22" t="str">
        <x:f>IF(OR(E4275="",F4275=""),"",E4275*F4275)</x:f>
      </x:c>
      <x:c r="H4275" s="36" t="n">
        <x:v>0</x:v>
      </x:c>
      <x:c r="I4275" s="22" t="str">
        <x:f>IF(G4275="","",IF(ISNUMBER(H4275),G4275,""))</x:f>
      </x:c>
      <x:c r="J4275" s="22" t="str">
        <x:f>IF(I4275="","",I4275*H4275)</x:f>
      </x:c>
      <x:c r="K4275" t="str">
        <x:f>IF(G4275="","MISSING OEWS",IF(ISNUMBER(H4275),"MATCHED","MISSING WHARTON"))</x:f>
        <x:v>MISSING OEWS</x:v>
      </x:c>
    </x:row>
    <x:row r="4276">
      <x:c r="A4276" t="str">
        <x:v>54</x:v>
      </x:c>
      <x:c r="B4276" t="str">
        <x:v>Professional, Scientific, and Technical Services</x:v>
      </x:c>
      <x:c r="C4276" t="str">
        <x:v>47-2181</x:v>
      </x:c>
      <x:c r="D4276" t="str">
        <x:v>Roofers</x:v>
      </x:c>
      <x:c r="E4276" s="22"/>
      <x:c r="F4276" s="22" t="n">
        <x:v>76450</x:v>
      </x:c>
      <x:c r="G4276" s="22" t="str">
        <x:f>IF(OR(E4276="",F4276=""),"",E4276*F4276)</x:f>
      </x:c>
      <x:c r="H4276" s="36" t="n">
        <x:v>0</x:v>
      </x:c>
      <x:c r="I4276" s="22" t="str">
        <x:f>IF(G4276="","",IF(ISNUMBER(H4276),G4276,""))</x:f>
      </x:c>
      <x:c r="J4276" s="22" t="str">
        <x:f>IF(I4276="","",I4276*H4276)</x:f>
      </x:c>
      <x:c r="K4276" t="str">
        <x:f>IF(G4276="","MISSING OEWS",IF(ISNUMBER(H4276),"MATCHED","MISSING WHARTON"))</x:f>
        <x:v>MISSING OEWS</x:v>
      </x:c>
    </x:row>
    <x:row r="4277">
      <x:c r="A4277" t="str">
        <x:v>54</x:v>
      </x:c>
      <x:c r="B4277" t="str">
        <x:v>Professional, Scientific, and Technical Services</x:v>
      </x:c>
      <x:c r="C4277" t="str">
        <x:v>47-2211</x:v>
      </x:c>
      <x:c r="D4277" t="str">
        <x:v>Sheet Metal Workers</x:v>
      </x:c>
      <x:c r="E4277" s="22" t="n">
        <x:v>640</x:v>
      </x:c>
      <x:c r="F4277" s="22" t="n">
        <x:v>65210</x:v>
      </x:c>
      <x:c r="G4277" s="22" t="n">
        <x:f>IF(OR(E4277="",F4277=""),"",E4277*F4277)</x:f>
        <x:v>41734400</x:v>
      </x:c>
      <x:c r="H4277" s="36" t="n">
        <x:v>0.0687</x:v>
      </x:c>
      <x:c r="I4277" s="22" t="n">
        <x:f>IF(G4277="","",IF(ISNUMBER(H4277),G4277,""))</x:f>
        <x:v>41734400</x:v>
      </x:c>
      <x:c r="J4277" s="22" t="n">
        <x:f>IF(I4277="","",I4277*H4277)</x:f>
        <x:v>2867153.28</x:v>
      </x:c>
      <x:c r="K4277" t="str">
        <x:f>IF(G4277="","MISSING OEWS",IF(ISNUMBER(H4277),"MATCHED","MISSING WHARTON"))</x:f>
        <x:v>MATCHED</x:v>
      </x:c>
    </x:row>
    <x:row r="4278">
      <x:c r="A4278" t="str">
        <x:v>54</x:v>
      </x:c>
      <x:c r="B4278" t="str">
        <x:v>Professional, Scientific, and Technical Services</x:v>
      </x:c>
      <x:c r="C4278" t="str">
        <x:v>47-2221</x:v>
      </x:c>
      <x:c r="D4278" t="str">
        <x:v>Structural Iron and Steel Workers</x:v>
      </x:c>
      <x:c r="E4278" s="22" t="n">
        <x:v>400</x:v>
      </x:c>
      <x:c r="F4278" s="22" t="n">
        <x:v>53930</x:v>
      </x:c>
      <x:c r="G4278" s="22" t="n">
        <x:f>IF(OR(E4278="",F4278=""),"",E4278*F4278)</x:f>
        <x:v>21572000</x:v>
      </x:c>
      <x:c r="H4278" s="36" t="n">
        <x:v>0</x:v>
      </x:c>
      <x:c r="I4278" s="22" t="n">
        <x:f>IF(G4278="","",IF(ISNUMBER(H4278),G4278,""))</x:f>
        <x:v>21572000</x:v>
      </x:c>
      <x:c r="J4278" s="22" t="n">
        <x:f>IF(I4278="","",I4278*H4278)</x:f>
        <x:v>0</x:v>
      </x:c>
      <x:c r="K4278" t="str">
        <x:f>IF(G4278="","MISSING OEWS",IF(ISNUMBER(H4278),"MATCHED","MISSING WHARTON"))</x:f>
        <x:v>MATCHED</x:v>
      </x:c>
    </x:row>
    <x:row r="4279">
      <x:c r="A4279" t="str">
        <x:v>54</x:v>
      </x:c>
      <x:c r="B4279" t="str">
        <x:v>Professional, Scientific, and Technical Services</x:v>
      </x:c>
      <x:c r="C4279" t="str">
        <x:v>47-2231</x:v>
      </x:c>
      <x:c r="D4279" t="str">
        <x:v>Solar Photovoltaic Installers</x:v>
      </x:c>
      <x:c r="E4279" s="22"/>
      <x:c r="F4279" s="22" t="n">
        <x:v>66750</x:v>
      </x:c>
      <x:c r="G4279" s="22" t="str">
        <x:f>IF(OR(E4279="",F4279=""),"",E4279*F4279)</x:f>
      </x:c>
      <x:c r="H4279" s="36" t="n">
        <x:v>0.0635</x:v>
      </x:c>
      <x:c r="I4279" s="22" t="str">
        <x:f>IF(G4279="","",IF(ISNUMBER(H4279),G4279,""))</x:f>
      </x:c>
      <x:c r="J4279" s="22" t="str">
        <x:f>IF(I4279="","",I4279*H4279)</x:f>
      </x:c>
      <x:c r="K4279" t="str">
        <x:f>IF(G4279="","MISSING OEWS",IF(ISNUMBER(H4279),"MATCHED","MISSING WHARTON"))</x:f>
        <x:v>MISSING OEWS</x:v>
      </x:c>
    </x:row>
    <x:row r="4280">
      <x:c r="A4280" t="str">
        <x:v>54</x:v>
      </x:c>
      <x:c r="B4280" t="str">
        <x:v>Professional, Scientific, and Technical Services</x:v>
      </x:c>
      <x:c r="C4280" t="str">
        <x:v>47-3013</x:v>
      </x:c>
      <x:c r="D4280" t="str">
        <x:v>Helpers--Electricians</x:v>
      </x:c>
      <x:c r="E4280" s="22" t="n">
        <x:v>120</x:v>
      </x:c>
      <x:c r="F4280" s="22" t="n">
        <x:v>44270</x:v>
      </x:c>
      <x:c r="G4280" s="22" t="n">
        <x:f>IF(OR(E4280="",F4280=""),"",E4280*F4280)</x:f>
        <x:v>5312400</x:v>
      </x:c>
      <x:c r="H4280" s="36" t="n">
        <x:v>0.039599999999999996</x:v>
      </x:c>
      <x:c r="I4280" s="22" t="n">
        <x:f>IF(G4280="","",IF(ISNUMBER(H4280),G4280,""))</x:f>
        <x:v>5312400</x:v>
      </x:c>
      <x:c r="J4280" s="22" t="n">
        <x:f>IF(I4280="","",I4280*H4280)</x:f>
        <x:v>210371.03999999998</x:v>
      </x:c>
      <x:c r="K4280" t="str">
        <x:f>IF(G4280="","MISSING OEWS",IF(ISNUMBER(H4280),"MATCHED","MISSING WHARTON"))</x:f>
        <x:v>MATCHED</x:v>
      </x:c>
    </x:row>
    <x:row r="4281">
      <x:c r="A4281" t="str">
        <x:v>54</x:v>
      </x:c>
      <x:c r="B4281" t="str">
        <x:v>Professional, Scientific, and Technical Services</x:v>
      </x:c>
      <x:c r="C4281" t="str">
        <x:v>47-3015</x:v>
      </x:c>
      <x:c r="D4281" t="str">
        <x:v>Helpers--Pipelayers, Plumbers, Pipefitters, and Steamfitters</x:v>
      </x:c>
      <x:c r="E4281" s="22" t="n">
        <x:v>160</x:v>
      </x:c>
      <x:c r="F4281" s="22" t="n">
        <x:v>52950</x:v>
      </x:c>
      <x:c r="G4281" s="22" t="n">
        <x:f>IF(OR(E4281="",F4281=""),"",E4281*F4281)</x:f>
        <x:v>8472000</x:v>
      </x:c>
      <x:c r="H4281" s="36" t="n">
        <x:v>0</x:v>
      </x:c>
      <x:c r="I4281" s="22" t="n">
        <x:f>IF(G4281="","",IF(ISNUMBER(H4281),G4281,""))</x:f>
        <x:v>8472000</x:v>
      </x:c>
      <x:c r="J4281" s="22" t="n">
        <x:f>IF(I4281="","",I4281*H4281)</x:f>
        <x:v>0</x:v>
      </x:c>
      <x:c r="K4281" t="str">
        <x:f>IF(G4281="","MISSING OEWS",IF(ISNUMBER(H4281),"MATCHED","MISSING WHARTON"))</x:f>
        <x:v>MATCHED</x:v>
      </x:c>
    </x:row>
    <x:row r="4282">
      <x:c r="A4282" t="str">
        <x:v>54</x:v>
      </x:c>
      <x:c r="B4282" t="str">
        <x:v>Professional, Scientific, and Technical Services</x:v>
      </x:c>
      <x:c r="C4282" t="str">
        <x:v>47-3019</x:v>
      </x:c>
      <x:c r="D4282" t="str">
        <x:v>Helpers, Construction Trades, All Other</x:v>
      </x:c>
      <x:c r="E4282" s="22" t="n">
        <x:v>70</x:v>
      </x:c>
      <x:c r="F4282" s="22" t="n">
        <x:v>27650</x:v>
      </x:c>
      <x:c r="G4282" s="22" t="n">
        <x:f>IF(OR(E4282="",F4282=""),"",E4282*F4282)</x:f>
        <x:v>1935500</x:v>
      </x:c>
      <x:c r="H4282" s="36"/>
      <x:c r="I4282" s="22" t="str">
        <x:f>IF(G4282="","",IF(ISNUMBER(H4282),G4282,""))</x:f>
      </x:c>
      <x:c r="J4282" s="22" t="str">
        <x:f>IF(I4282="","",I4282*H4282)</x:f>
      </x:c>
      <x:c r="K4282" t="str">
        <x:f>IF(G4282="","MISSING OEWS",IF(ISNUMBER(H4282),"MATCHED","MISSING WHARTON"))</x:f>
        <x:v>MISSING WHARTON</x:v>
      </x:c>
    </x:row>
    <x:row r="4283">
      <x:c r="A4283" t="str">
        <x:v>54</x:v>
      </x:c>
      <x:c r="B4283" t="str">
        <x:v>Professional, Scientific, and Technical Services</x:v>
      </x:c>
      <x:c r="C4283" t="str">
        <x:v>47-4011</x:v>
      </x:c>
      <x:c r="D4283" t="str">
        <x:v>Construction and Building Inspectors</x:v>
      </x:c>
      <x:c r="E4283" s="22" t="n">
        <x:v>57320</x:v>
      </x:c>
      <x:c r="F4283" s="22" t="n">
        <x:v>77730</x:v>
      </x:c>
      <x:c r="G4283" s="22" t="n">
        <x:f>IF(OR(E4283="",F4283=""),"",E4283*F4283)</x:f>
        <x:v>4455483600</x:v>
      </x:c>
      <x:c r="H4283" s="36" t="n">
        <x:v>0.3737</x:v>
      </x:c>
      <x:c r="I4283" s="22" t="n">
        <x:f>IF(G4283="","",IF(ISNUMBER(H4283),G4283,""))</x:f>
        <x:v>4455483600</x:v>
      </x:c>
      <x:c r="J4283" s="22" t="n">
        <x:f>IF(I4283="","",I4283*H4283)</x:f>
        <x:v>1665014221.32</x:v>
      </x:c>
      <x:c r="K4283" t="str">
        <x:f>IF(G4283="","MISSING OEWS",IF(ISNUMBER(H4283),"MATCHED","MISSING WHARTON"))</x:f>
        <x:v>MATCHED</x:v>
      </x:c>
    </x:row>
    <x:row r="4284">
      <x:c r="A4284" t="str">
        <x:v>54</x:v>
      </x:c>
      <x:c r="B4284" t="str">
        <x:v>Professional, Scientific, and Technical Services</x:v>
      </x:c>
      <x:c r="C4284" t="str">
        <x:v>47-4021</x:v>
      </x:c>
      <x:c r="D4284" t="str">
        <x:v>Elevator and Escalator Installers and Repairers</x:v>
      </x:c>
      <x:c r="E4284" s="22" t="n">
        <x:v>190</x:v>
      </x:c>
      <x:c r="F4284" s="22"/>
      <x:c r="G4284" s="22" t="str">
        <x:f>IF(OR(E4284="",F4284=""),"",E4284*F4284)</x:f>
      </x:c>
      <x:c r="H4284" s="36" t="n">
        <x:v>0.0475</x:v>
      </x:c>
      <x:c r="I4284" s="22" t="str">
        <x:f>IF(G4284="","",IF(ISNUMBER(H4284),G4284,""))</x:f>
      </x:c>
      <x:c r="J4284" s="22" t="str">
        <x:f>IF(I4284="","",I4284*H4284)</x:f>
      </x:c>
      <x:c r="K4284" t="str">
        <x:f>IF(G4284="","MISSING OEWS",IF(ISNUMBER(H4284),"MATCHED","MISSING WHARTON"))</x:f>
        <x:v>MISSING OEWS</x:v>
      </x:c>
    </x:row>
    <x:row r="4285">
      <x:c r="A4285" t="str">
        <x:v>54</x:v>
      </x:c>
      <x:c r="B4285" t="str">
        <x:v>Professional, Scientific, and Technical Services</x:v>
      </x:c>
      <x:c r="C4285" t="str">
        <x:v>47-4041</x:v>
      </x:c>
      <x:c r="D4285" t="str">
        <x:v>Hazardous Materials Removal Workers</x:v>
      </x:c>
      <x:c r="E4285" s="22" t="n">
        <x:v>1610</x:v>
      </x:c>
      <x:c r="F4285" s="22" t="n">
        <x:v>73790</x:v>
      </x:c>
      <x:c r="G4285" s="22" t="n">
        <x:f>IF(OR(E4285="",F4285=""),"",E4285*F4285)</x:f>
        <x:v>118801900</x:v>
      </x:c>
      <x:c r="H4285" s="36" t="n">
        <x:v>0.0452</x:v>
      </x:c>
      <x:c r="I4285" s="22" t="n">
        <x:f>IF(G4285="","",IF(ISNUMBER(H4285),G4285,""))</x:f>
        <x:v>118801900</x:v>
      </x:c>
      <x:c r="J4285" s="22" t="n">
        <x:f>IF(I4285="","",I4285*H4285)</x:f>
        <x:v>5369845.88</x:v>
      </x:c>
      <x:c r="K4285" t="str">
        <x:f>IF(G4285="","MISSING OEWS",IF(ISNUMBER(H4285),"MATCHED","MISSING WHARTON"))</x:f>
        <x:v>MATCHED</x:v>
      </x:c>
    </x:row>
    <x:row r="4286">
      <x:c r="A4286" t="str">
        <x:v>54</x:v>
      </x:c>
      <x:c r="B4286" t="str">
        <x:v>Professional, Scientific, and Technical Services</x:v>
      </x:c>
      <x:c r="C4286" t="str">
        <x:v>47-4071</x:v>
      </x:c>
      <x:c r="D4286" t="str">
        <x:v>Septic Tank Servicers and Sewer Pipe Cleaners</x:v>
      </x:c>
      <x:c r="E4286" s="22" t="n">
        <x:v>320</x:v>
      </x:c>
      <x:c r="F4286" s="22" t="n">
        <x:v>62620</x:v>
      </x:c>
      <x:c r="G4286" s="22" t="n">
        <x:f>IF(OR(E4286="",F4286=""),"",E4286*F4286)</x:f>
        <x:v>20038400</x:v>
      </x:c>
      <x:c r="H4286" s="36" t="n">
        <x:v>0.0864</x:v>
      </x:c>
      <x:c r="I4286" s="22" t="n">
        <x:f>IF(G4286="","",IF(ISNUMBER(H4286),G4286,""))</x:f>
        <x:v>20038400</x:v>
      </x:c>
      <x:c r="J4286" s="22" t="n">
        <x:f>IF(I4286="","",I4286*H4286)</x:f>
        <x:v>1731317.76</x:v>
      </x:c>
      <x:c r="K4286" t="str">
        <x:f>IF(G4286="","MISSING OEWS",IF(ISNUMBER(H4286),"MATCHED","MISSING WHARTON"))</x:f>
        <x:v>MATCHED</x:v>
      </x:c>
    </x:row>
    <x:row r="4287">
      <x:c r="A4287" t="str">
        <x:v>54</x:v>
      </x:c>
      <x:c r="B4287" t="str">
        <x:v>Professional, Scientific, and Technical Services</x:v>
      </x:c>
      <x:c r="C4287" t="str">
        <x:v>47-4090</x:v>
      </x:c>
      <x:c r="D4287" t="str">
        <x:v>Miscellaneous Construction and Related Workers</x:v>
      </x:c>
      <x:c r="E4287" s="22" t="n">
        <x:v>880</x:v>
      </x:c>
      <x:c r="F4287" s="22" t="n">
        <x:v>63590</x:v>
      </x:c>
      <x:c r="G4287" s="22" t="n">
        <x:f>IF(OR(E4287="",F4287=""),"",E4287*F4287)</x:f>
        <x:v>55959200</x:v>
      </x:c>
      <x:c r="H4287" s="36" t="n">
        <x:v>0.0825</x:v>
      </x:c>
      <x:c r="I4287" s="22" t="n">
        <x:f>IF(G4287="","",IF(ISNUMBER(H4287),G4287,""))</x:f>
        <x:v>55959200</x:v>
      </x:c>
      <x:c r="J4287" s="22" t="n">
        <x:f>IF(I4287="","",I4287*H4287)</x:f>
        <x:v>4616634</x:v>
      </x:c>
      <x:c r="K4287" t="str">
        <x:f>IF(G4287="","MISSING OEWS",IF(ISNUMBER(H4287),"MATCHED","MISSING WHARTON"))</x:f>
        <x:v>MATCHED</x:v>
      </x:c>
    </x:row>
    <x:row r="4288">
      <x:c r="A4288" t="str">
        <x:v>54</x:v>
      </x:c>
      <x:c r="B4288" t="str">
        <x:v>Professional, Scientific, and Technical Services</x:v>
      </x:c>
      <x:c r="C4288" t="str">
        <x:v>47-5011</x:v>
      </x:c>
      <x:c r="D4288" t="str">
        <x:v>Derrick Operators, Oil and Gas</x:v>
      </x:c>
      <x:c r="E4288" s="22"/>
      <x:c r="F4288" s="22" t="n">
        <x:v>65570</x:v>
      </x:c>
      <x:c r="G4288" s="22" t="str">
        <x:f>IF(OR(E4288="",F4288=""),"",E4288*F4288)</x:f>
      </x:c>
      <x:c r="H4288" s="36" t="n">
        <x:v>0</x:v>
      </x:c>
      <x:c r="I4288" s="22" t="str">
        <x:f>IF(G4288="","",IF(ISNUMBER(H4288),G4288,""))</x:f>
      </x:c>
      <x:c r="J4288" s="22" t="str">
        <x:f>IF(I4288="","",I4288*H4288)</x:f>
      </x:c>
      <x:c r="K4288" t="str">
        <x:f>IF(G4288="","MISSING OEWS",IF(ISNUMBER(H4288),"MATCHED","MISSING WHARTON"))</x:f>
        <x:v>MISSING OEWS</x:v>
      </x:c>
    </x:row>
    <x:row r="4289">
      <x:c r="A4289" t="str">
        <x:v>54</x:v>
      </x:c>
      <x:c r="B4289" t="str">
        <x:v>Professional, Scientific, and Technical Services</x:v>
      </x:c>
      <x:c r="C4289" t="str">
        <x:v>47-5012</x:v>
      </x:c>
      <x:c r="D4289" t="str">
        <x:v>Rotary Drill Operators, Oil and Gas</x:v>
      </x:c>
      <x:c r="E4289" s="22" t="n">
        <x:v>210</x:v>
      </x:c>
      <x:c r="F4289" s="22" t="n">
        <x:v>79540</x:v>
      </x:c>
      <x:c r="G4289" s="22" t="n">
        <x:f>IF(OR(E4289="",F4289=""),"",E4289*F4289)</x:f>
        <x:v>16703400</x:v>
      </x:c>
      <x:c r="H4289" s="36" t="n">
        <x:v>0.0432</x:v>
      </x:c>
      <x:c r="I4289" s="22" t="n">
        <x:f>IF(G4289="","",IF(ISNUMBER(H4289),G4289,""))</x:f>
        <x:v>16703400</x:v>
      </x:c>
      <x:c r="J4289" s="22" t="n">
        <x:f>IF(I4289="","",I4289*H4289)</x:f>
        <x:v>721586.88</x:v>
      </x:c>
      <x:c r="K4289" t="str">
        <x:f>IF(G4289="","MISSING OEWS",IF(ISNUMBER(H4289),"MATCHED","MISSING WHARTON"))</x:f>
        <x:v>MATCHED</x:v>
      </x:c>
    </x:row>
    <x:row r="4290">
      <x:c r="A4290" t="str">
        <x:v>54</x:v>
      </x:c>
      <x:c r="B4290" t="str">
        <x:v>Professional, Scientific, and Technical Services</x:v>
      </x:c>
      <x:c r="C4290" t="str">
        <x:v>47-5013</x:v>
      </x:c>
      <x:c r="D4290" t="str">
        <x:v>Service Unit Operators, Oil and Gas</x:v>
      </x:c>
      <x:c r="E4290" s="22" t="n">
        <x:v>120</x:v>
      </x:c>
      <x:c r="F4290" s="22" t="n">
        <x:v>69630</x:v>
      </x:c>
      <x:c r="G4290" s="22" t="n">
        <x:f>IF(OR(E4290="",F4290=""),"",E4290*F4290)</x:f>
        <x:v>8355600</x:v>
      </x:c>
      <x:c r="H4290" s="36" t="n">
        <x:v>0.05</x:v>
      </x:c>
      <x:c r="I4290" s="22" t="n">
        <x:f>IF(G4290="","",IF(ISNUMBER(H4290),G4290,""))</x:f>
        <x:v>8355600</x:v>
      </x:c>
      <x:c r="J4290" s="22" t="n">
        <x:f>IF(I4290="","",I4290*H4290)</x:f>
        <x:v>417780</x:v>
      </x:c>
      <x:c r="K4290" t="str">
        <x:f>IF(G4290="","MISSING OEWS",IF(ISNUMBER(H4290),"MATCHED","MISSING WHARTON"))</x:f>
        <x:v>MATCHED</x:v>
      </x:c>
    </x:row>
    <x:row r="4291">
      <x:c r="A4291" t="str">
        <x:v>54</x:v>
      </x:c>
      <x:c r="B4291" t="str">
        <x:v>Professional, Scientific, and Technical Services</x:v>
      </x:c>
      <x:c r="C4291" t="str">
        <x:v>47-5022</x:v>
      </x:c>
      <x:c r="D4291" t="str">
        <x:v>Excavating and Loading Machine and Dragline Operators, Surface Mining</x:v>
      </x:c>
      <x:c r="E4291" s="22"/>
      <x:c r="F4291" s="22" t="n">
        <x:v>53650</x:v>
      </x:c>
      <x:c r="G4291" s="22" t="str">
        <x:f>IF(OR(E4291="",F4291=""),"",E4291*F4291)</x:f>
      </x:c>
      <x:c r="H4291" s="36" t="n">
        <x:v>0</x:v>
      </x:c>
      <x:c r="I4291" s="22" t="str">
        <x:f>IF(G4291="","",IF(ISNUMBER(H4291),G4291,""))</x:f>
      </x:c>
      <x:c r="J4291" s="22" t="str">
        <x:f>IF(I4291="","",I4291*H4291)</x:f>
      </x:c>
      <x:c r="K4291" t="str">
        <x:f>IF(G4291="","MISSING OEWS",IF(ISNUMBER(H4291),"MATCHED","MISSING WHARTON"))</x:f>
        <x:v>MISSING OEWS</x:v>
      </x:c>
    </x:row>
    <x:row r="4292">
      <x:c r="A4292" t="str">
        <x:v>54</x:v>
      </x:c>
      <x:c r="B4292" t="str">
        <x:v>Professional, Scientific, and Technical Services</x:v>
      </x:c>
      <x:c r="C4292" t="str">
        <x:v>47-5023</x:v>
      </x:c>
      <x:c r="D4292" t="str">
        <x:v>Earth Drillers, Except Oil and Gas</x:v>
      </x:c>
      <x:c r="E4292" s="22" t="n">
        <x:v>1790</x:v>
      </x:c>
      <x:c r="F4292" s="22" t="n">
        <x:v>59610</x:v>
      </x:c>
      <x:c r="G4292" s="22" t="n">
        <x:f>IF(OR(E4292="",F4292=""),"",E4292*F4292)</x:f>
        <x:v>106701900</x:v>
      </x:c>
      <x:c r="H4292" s="36" t="n">
        <x:v>0.0233</x:v>
      </x:c>
      <x:c r="I4292" s="22" t="n">
        <x:f>IF(G4292="","",IF(ISNUMBER(H4292),G4292,""))</x:f>
        <x:v>106701900</x:v>
      </x:c>
      <x:c r="J4292" s="22" t="n">
        <x:f>IF(I4292="","",I4292*H4292)</x:f>
        <x:v>2486154.27</x:v>
      </x:c>
      <x:c r="K4292" t="str">
        <x:f>IF(G4292="","MISSING OEWS",IF(ISNUMBER(H4292),"MATCHED","MISSING WHARTON"))</x:f>
        <x:v>MATCHED</x:v>
      </x:c>
    </x:row>
    <x:row r="4293">
      <x:c r="A4293" t="str">
        <x:v>54</x:v>
      </x:c>
      <x:c r="B4293" t="str">
        <x:v>Professional, Scientific, and Technical Services</x:v>
      </x:c>
      <x:c r="C4293" t="str">
        <x:v>47-5032</x:v>
      </x:c>
      <x:c r="D4293" t="str">
        <x:v>Explosives Workers, Ordnance Handling Experts, and Blasters</x:v>
      </x:c>
      <x:c r="E4293" s="22"/>
      <x:c r="F4293" s="22" t="n">
        <x:v>74610</x:v>
      </x:c>
      <x:c r="G4293" s="22" t="str">
        <x:f>IF(OR(E4293="",F4293=""),"",E4293*F4293)</x:f>
      </x:c>
      <x:c r="H4293" s="36" t="n">
        <x:v>0.095</x:v>
      </x:c>
      <x:c r="I4293" s="22" t="str">
        <x:f>IF(G4293="","",IF(ISNUMBER(H4293),G4293,""))</x:f>
      </x:c>
      <x:c r="J4293" s="22" t="str">
        <x:f>IF(I4293="","",I4293*H4293)</x:f>
      </x:c>
      <x:c r="K4293" t="str">
        <x:f>IF(G4293="","MISSING OEWS",IF(ISNUMBER(H4293),"MATCHED","MISSING WHARTON"))</x:f>
        <x:v>MISSING OEWS</x:v>
      </x:c>
    </x:row>
    <x:row r="4294">
      <x:c r="A4294" t="str">
        <x:v>54</x:v>
      </x:c>
      <x:c r="B4294" t="str">
        <x:v>Professional, Scientific, and Technical Services</x:v>
      </x:c>
      <x:c r="C4294" t="str">
        <x:v>47-5071</x:v>
      </x:c>
      <x:c r="D4294" t="str">
        <x:v>Roustabouts, Oil and Gas</x:v>
      </x:c>
      <x:c r="E4294" s="22" t="n">
        <x:v>200</x:v>
      </x:c>
      <x:c r="F4294" s="22" t="n">
        <x:v>61080</x:v>
      </x:c>
      <x:c r="G4294" s="22" t="n">
        <x:f>IF(OR(E4294="",F4294=""),"",E4294*F4294)</x:f>
        <x:v>12216000</x:v>
      </x:c>
      <x:c r="H4294" s="36" t="n">
        <x:v>0</x:v>
      </x:c>
      <x:c r="I4294" s="22" t="n">
        <x:f>IF(G4294="","",IF(ISNUMBER(H4294),G4294,""))</x:f>
        <x:v>12216000</x:v>
      </x:c>
      <x:c r="J4294" s="22" t="n">
        <x:f>IF(I4294="","",I4294*H4294)</x:f>
        <x:v>0</x:v>
      </x:c>
      <x:c r="K4294" t="str">
        <x:f>IF(G4294="","MISSING OEWS",IF(ISNUMBER(H4294),"MATCHED","MISSING WHARTON"))</x:f>
        <x:v>MATCHED</x:v>
      </x:c>
    </x:row>
    <x:row r="4295">
      <x:c r="A4295" t="str">
        <x:v>54</x:v>
      </x:c>
      <x:c r="B4295" t="str">
        <x:v>Professional, Scientific, and Technical Services</x:v>
      </x:c>
      <x:c r="C4295" t="str">
        <x:v>47-5081</x:v>
      </x:c>
      <x:c r="D4295" t="str">
        <x:v>Helpers--Extraction Workers</x:v>
      </x:c>
      <x:c r="E4295" s="22" t="n">
        <x:v>370</x:v>
      </x:c>
      <x:c r="F4295" s="22" t="n">
        <x:v>42580</x:v>
      </x:c>
      <x:c r="G4295" s="22" t="n">
        <x:f>IF(OR(E4295="",F4295=""),"",E4295*F4295)</x:f>
        <x:v>15754600</x:v>
      </x:c>
      <x:c r="H4295" s="36" t="n">
        <x:v>0</x:v>
      </x:c>
      <x:c r="I4295" s="22" t="n">
        <x:f>IF(G4295="","",IF(ISNUMBER(H4295),G4295,""))</x:f>
        <x:v>15754600</x:v>
      </x:c>
      <x:c r="J4295" s="22" t="n">
        <x:f>IF(I4295="","",I4295*H4295)</x:f>
        <x:v>0</x:v>
      </x:c>
      <x:c r="K4295" t="str">
        <x:f>IF(G4295="","MISSING OEWS",IF(ISNUMBER(H4295),"MATCHED","MISSING WHARTON"))</x:f>
        <x:v>MATCHED</x:v>
      </x:c>
    </x:row>
    <x:row r="4296">
      <x:c r="A4296" t="str">
        <x:v>54</x:v>
      </x:c>
      <x:c r="B4296" t="str">
        <x:v>Professional, Scientific, and Technical Services</x:v>
      </x:c>
      <x:c r="C4296" t="str">
        <x:v>47-5099</x:v>
      </x:c>
      <x:c r="D4296" t="str">
        <x:v>Extraction Workers, All Other</x:v>
      </x:c>
      <x:c r="E4296" s="22" t="n">
        <x:v>200</x:v>
      </x:c>
      <x:c r="F4296" s="22" t="n">
        <x:v>51630</x:v>
      </x:c>
      <x:c r="G4296" s="22" t="n">
        <x:f>IF(OR(E4296="",F4296=""),"",E4296*F4296)</x:f>
        <x:v>10326000</x:v>
      </x:c>
      <x:c r="H4296" s="36"/>
      <x:c r="I4296" s="22" t="str">
        <x:f>IF(G4296="","",IF(ISNUMBER(H4296),G4296,""))</x:f>
      </x:c>
      <x:c r="J4296" s="22" t="str">
        <x:f>IF(I4296="","",I4296*H4296)</x:f>
      </x:c>
      <x:c r="K4296" t="str">
        <x:f>IF(G4296="","MISSING OEWS",IF(ISNUMBER(H4296),"MATCHED","MISSING WHARTON"))</x:f>
        <x:v>MISSING WHARTON</x:v>
      </x:c>
    </x:row>
    <x:row r="4297">
      <x:c r="A4297" t="str">
        <x:v>54</x:v>
      </x:c>
      <x:c r="B4297" t="str">
        <x:v>Professional, Scientific, and Technical Services</x:v>
      </x:c>
      <x:c r="C4297" t="str">
        <x:v>49-1011</x:v>
      </x:c>
      <x:c r="D4297" t="str">
        <x:v>First-Line Supervisors of Mechanics, Installers, and Repairers</x:v>
      </x:c>
      <x:c r="E4297" s="22" t="n">
        <x:v>7060</x:v>
      </x:c>
      <x:c r="F4297" s="22" t="n">
        <x:v>91610</x:v>
      </x:c>
      <x:c r="G4297" s="22" t="n">
        <x:f>IF(OR(E4297="",F4297=""),"",E4297*F4297)</x:f>
        <x:v>646766600</x:v>
      </x:c>
      <x:c r="H4297" s="36" t="n">
        <x:v>0.35229999999999995</x:v>
      </x:c>
      <x:c r="I4297" s="22" t="n">
        <x:f>IF(G4297="","",IF(ISNUMBER(H4297),G4297,""))</x:f>
        <x:v>646766600</x:v>
      </x:c>
      <x:c r="J4297" s="22" t="n">
        <x:f>IF(I4297="","",I4297*H4297)</x:f>
        <x:v>227855873.17999998</x:v>
      </x:c>
      <x:c r="K4297" t="str">
        <x:f>IF(G4297="","MISSING OEWS",IF(ISNUMBER(H4297),"MATCHED","MISSING WHARTON"))</x:f>
        <x:v>MATCHED</x:v>
      </x:c>
    </x:row>
    <x:row r="4298">
      <x:c r="A4298" t="str">
        <x:v>54</x:v>
      </x:c>
      <x:c r="B4298" t="str">
        <x:v>Professional, Scientific, and Technical Services</x:v>
      </x:c>
      <x:c r="C4298" t="str">
        <x:v>49-2011</x:v>
      </x:c>
      <x:c r="D4298" t="str">
        <x:v>Computer, Automated Teller, and Office Machine Repairers</x:v>
      </x:c>
      <x:c r="E4298" s="22" t="n">
        <x:v>3780</x:v>
      </x:c>
      <x:c r="F4298" s="22" t="n">
        <x:v>50930</x:v>
      </x:c>
      <x:c r="G4298" s="22" t="n">
        <x:f>IF(OR(E4298="",F4298=""),"",E4298*F4298)</x:f>
        <x:v>192515400</x:v>
      </x:c>
      <x:c r="H4298" s="36" t="n">
        <x:v>0.284</x:v>
      </x:c>
      <x:c r="I4298" s="22" t="n">
        <x:f>IF(G4298="","",IF(ISNUMBER(H4298),G4298,""))</x:f>
        <x:v>192515400</x:v>
      </x:c>
      <x:c r="J4298" s="22" t="n">
        <x:f>IF(I4298="","",I4298*H4298)</x:f>
        <x:v>54674373.599999994</x:v>
      </x:c>
      <x:c r="K4298" t="str">
        <x:f>IF(G4298="","MISSING OEWS",IF(ISNUMBER(H4298),"MATCHED","MISSING WHARTON"))</x:f>
        <x:v>MATCHED</x:v>
      </x:c>
    </x:row>
    <x:row r="4299">
      <x:c r="A4299" t="str">
        <x:v>54</x:v>
      </x:c>
      <x:c r="B4299" t="str">
        <x:v>Professional, Scientific, and Technical Services</x:v>
      </x:c>
      <x:c r="C4299" t="str">
        <x:v>49-2021</x:v>
      </x:c>
      <x:c r="D4299" t="str">
        <x:v>Radio, Cellular, and Tower Equipment Installers and Repairers</x:v>
      </x:c>
      <x:c r="E4299" s="22" t="n">
        <x:v>780</x:v>
      </x:c>
      <x:c r="F4299" s="22" t="n">
        <x:v>70070</x:v>
      </x:c>
      <x:c r="G4299" s="22" t="n">
        <x:f>IF(OR(E4299="",F4299=""),"",E4299*F4299)</x:f>
        <x:v>54654600</x:v>
      </x:c>
      <x:c r="H4299" s="36" t="n">
        <x:v>0.1583</x:v>
      </x:c>
      <x:c r="I4299" s="22" t="n">
        <x:f>IF(G4299="","",IF(ISNUMBER(H4299),G4299,""))</x:f>
        <x:v>54654600</x:v>
      </x:c>
      <x:c r="J4299" s="22" t="n">
        <x:f>IF(I4299="","",I4299*H4299)</x:f>
        <x:v>8651823.18</x:v>
      </x:c>
      <x:c r="K4299" t="str">
        <x:f>IF(G4299="","MISSING OEWS",IF(ISNUMBER(H4299),"MATCHED","MISSING WHARTON"))</x:f>
        <x:v>MATCHED</x:v>
      </x:c>
    </x:row>
    <x:row r="4300">
      <x:c r="A4300" t="str">
        <x:v>54</x:v>
      </x:c>
      <x:c r="B4300" t="str">
        <x:v>Professional, Scientific, and Technical Services</x:v>
      </x:c>
      <x:c r="C4300" t="str">
        <x:v>49-2022</x:v>
      </x:c>
      <x:c r="D4300" t="str">
        <x:v>Telecommunications Equipment Installers and Repairers, Except Line Installers</x:v>
      </x:c>
      <x:c r="E4300" s="22" t="n">
        <x:v>6040</x:v>
      </x:c>
      <x:c r="F4300" s="22" t="n">
        <x:v>66640</x:v>
      </x:c>
      <x:c r="G4300" s="22" t="n">
        <x:f>IF(OR(E4300="",F4300=""),"",E4300*F4300)</x:f>
        <x:v>402505600</x:v>
      </x:c>
      <x:c r="H4300" s="36" t="n">
        <x:v>0.195</x:v>
      </x:c>
      <x:c r="I4300" s="22" t="n">
        <x:f>IF(G4300="","",IF(ISNUMBER(H4300),G4300,""))</x:f>
        <x:v>402505600</x:v>
      </x:c>
      <x:c r="J4300" s="22" t="n">
        <x:f>IF(I4300="","",I4300*H4300)</x:f>
        <x:v>78488592</x:v>
      </x:c>
      <x:c r="K4300" t="str">
        <x:f>IF(G4300="","MISSING OEWS",IF(ISNUMBER(H4300),"MATCHED","MISSING WHARTON"))</x:f>
        <x:v>MATCHED</x:v>
      </x:c>
    </x:row>
    <x:row r="4301">
      <x:c r="A4301" t="str">
        <x:v>54</x:v>
      </x:c>
      <x:c r="B4301" t="str">
        <x:v>Professional, Scientific, and Technical Services</x:v>
      </x:c>
      <x:c r="C4301" t="str">
        <x:v>49-2091</x:v>
      </x:c>
      <x:c r="D4301" t="str">
        <x:v>Avionics Technicians</x:v>
      </x:c>
      <x:c r="E4301" s="22" t="n">
        <x:v>1770</x:v>
      </x:c>
      <x:c r="F4301" s="22" t="n">
        <x:v>89170</x:v>
      </x:c>
      <x:c r="G4301" s="22" t="n">
        <x:f>IF(OR(E4301="",F4301=""),"",E4301*F4301)</x:f>
        <x:v>157830900</x:v>
      </x:c>
      <x:c r="H4301" s="36" t="n">
        <x:v>0.2</x:v>
      </x:c>
      <x:c r="I4301" s="22" t="n">
        <x:f>IF(G4301="","",IF(ISNUMBER(H4301),G4301,""))</x:f>
        <x:v>157830900</x:v>
      </x:c>
      <x:c r="J4301" s="22" t="n">
        <x:f>IF(I4301="","",I4301*H4301)</x:f>
        <x:v>31566180</x:v>
      </x:c>
      <x:c r="K4301" t="str">
        <x:f>IF(G4301="","MISSING OEWS",IF(ISNUMBER(H4301),"MATCHED","MISSING WHARTON"))</x:f>
        <x:v>MATCHED</x:v>
      </x:c>
    </x:row>
    <x:row r="4302">
      <x:c r="A4302" t="str">
        <x:v>54</x:v>
      </x:c>
      <x:c r="B4302" t="str">
        <x:v>Professional, Scientific, and Technical Services</x:v>
      </x:c>
      <x:c r="C4302" t="str">
        <x:v>49-2092</x:v>
      </x:c>
      <x:c r="D4302" t="str">
        <x:v>Electric Motor, Power Tool, and Related Repairers</x:v>
      </x:c>
      <x:c r="E4302" s="22" t="n">
        <x:v>50</x:v>
      </x:c>
      <x:c r="F4302" s="22" t="n">
        <x:v>60970</x:v>
      </x:c>
      <x:c r="G4302" s="22" t="n">
        <x:f>IF(OR(E4302="",F4302=""),"",E4302*F4302)</x:f>
        <x:v>3048500</x:v>
      </x:c>
      <x:c r="H4302" s="36" t="n">
        <x:v>0.0667</x:v>
      </x:c>
      <x:c r="I4302" s="22" t="n">
        <x:f>IF(G4302="","",IF(ISNUMBER(H4302),G4302,""))</x:f>
        <x:v>3048500</x:v>
      </x:c>
      <x:c r="J4302" s="22" t="n">
        <x:f>IF(I4302="","",I4302*H4302)</x:f>
        <x:v>203334.94999999998</x:v>
      </x:c>
      <x:c r="K4302" t="str">
        <x:f>IF(G4302="","MISSING OEWS",IF(ISNUMBER(H4302),"MATCHED","MISSING WHARTON"))</x:f>
        <x:v>MATCHED</x:v>
      </x:c>
    </x:row>
    <x:row r="4303">
      <x:c r="A4303" t="str">
        <x:v>54</x:v>
      </x:c>
      <x:c r="B4303" t="str">
        <x:v>Professional, Scientific, and Technical Services</x:v>
      </x:c>
      <x:c r="C4303" t="str">
        <x:v>49-2093</x:v>
      </x:c>
      <x:c r="D4303" t="str">
        <x:v>Electrical and Electronics Installers and Repairers, Transportation Equipment</x:v>
      </x:c>
      <x:c r="E4303" s="22"/>
      <x:c r="F4303" s="22" t="n">
        <x:v>60110</x:v>
      </x:c>
      <x:c r="G4303" s="22" t="str">
        <x:f>IF(OR(E4303="",F4303=""),"",E4303*F4303)</x:f>
      </x:c>
      <x:c r="H4303" s="36" t="n">
        <x:v>0.20329999999999998</x:v>
      </x:c>
      <x:c r="I4303" s="22" t="str">
        <x:f>IF(G4303="","",IF(ISNUMBER(H4303),G4303,""))</x:f>
      </x:c>
      <x:c r="J4303" s="22" t="str">
        <x:f>IF(I4303="","",I4303*H4303)</x:f>
      </x:c>
      <x:c r="K4303" t="str">
        <x:f>IF(G4303="","MISSING OEWS",IF(ISNUMBER(H4303),"MATCHED","MISSING WHARTON"))</x:f>
        <x:v>MISSING OEWS</x:v>
      </x:c>
    </x:row>
    <x:row r="4304">
      <x:c r="A4304" t="str">
        <x:v>54</x:v>
      </x:c>
      <x:c r="B4304" t="str">
        <x:v>Professional, Scientific, and Technical Services</x:v>
      </x:c>
      <x:c r="C4304" t="str">
        <x:v>49-2094</x:v>
      </x:c>
      <x:c r="D4304" t="str">
        <x:v>Electrical and Electronics Repairers, Commercial and Industrial Equipment</x:v>
      </x:c>
      <x:c r="E4304" s="22" t="n">
        <x:v>5110</x:v>
      </x:c>
      <x:c r="F4304" s="22" t="n">
        <x:v>73000</x:v>
      </x:c>
      <x:c r="G4304" s="22" t="n">
        <x:f>IF(OR(E4304="",F4304=""),"",E4304*F4304)</x:f>
        <x:v>373030000</x:v>
      </x:c>
      <x:c r="H4304" s="36" t="n">
        <x:v>0.19</x:v>
      </x:c>
      <x:c r="I4304" s="22" t="n">
        <x:f>IF(G4304="","",IF(ISNUMBER(H4304),G4304,""))</x:f>
        <x:v>373030000</x:v>
      </x:c>
      <x:c r="J4304" s="22" t="n">
        <x:f>IF(I4304="","",I4304*H4304)</x:f>
        <x:v>70875700</x:v>
      </x:c>
      <x:c r="K4304" t="str">
        <x:f>IF(G4304="","MISSING OEWS",IF(ISNUMBER(H4304),"MATCHED","MISSING WHARTON"))</x:f>
        <x:v>MATCHED</x:v>
      </x:c>
    </x:row>
    <x:row r="4305">
      <x:c r="A4305" t="str">
        <x:v>54</x:v>
      </x:c>
      <x:c r="B4305" t="str">
        <x:v>Professional, Scientific, and Technical Services</x:v>
      </x:c>
      <x:c r="C4305" t="str">
        <x:v>49-2095</x:v>
      </x:c>
      <x:c r="D4305" t="str">
        <x:v>Electrical and Electronics Repairers, Powerhouse, Substation, and Relay</x:v>
      </x:c>
      <x:c r="E4305" s="22" t="n">
        <x:v>560</x:v>
      </x:c>
      <x:c r="F4305" s="22" t="n">
        <x:v>90700</x:v>
      </x:c>
      <x:c r="G4305" s="22" t="n">
        <x:f>IF(OR(E4305="",F4305=""),"",E4305*F4305)</x:f>
        <x:v>50792000</x:v>
      </x:c>
      <x:c r="H4305" s="36" t="n">
        <x:v>0.22190000000000001</x:v>
      </x:c>
      <x:c r="I4305" s="22" t="n">
        <x:f>IF(G4305="","",IF(ISNUMBER(H4305),G4305,""))</x:f>
        <x:v>50792000</x:v>
      </x:c>
      <x:c r="J4305" s="22" t="n">
        <x:f>IF(I4305="","",I4305*H4305)</x:f>
        <x:v>11270744.8</x:v>
      </x:c>
      <x:c r="K4305" t="str">
        <x:f>IF(G4305="","MISSING OEWS",IF(ISNUMBER(H4305),"MATCHED","MISSING WHARTON"))</x:f>
        <x:v>MATCHED</x:v>
      </x:c>
    </x:row>
    <x:row r="4306">
      <x:c r="A4306" t="str">
        <x:v>54</x:v>
      </x:c>
      <x:c r="B4306" t="str">
        <x:v>Professional, Scientific, and Technical Services</x:v>
      </x:c>
      <x:c r="C4306" t="str">
        <x:v>49-2096</x:v>
      </x:c>
      <x:c r="D4306" t="str">
        <x:v>Electronic Equipment Installers and Repairers, Motor Vehicles</x:v>
      </x:c>
      <x:c r="E4306" s="22" t="n">
        <x:v>40</x:v>
      </x:c>
      <x:c r="F4306" s="22" t="n">
        <x:v>63190</x:v>
      </x:c>
      <x:c r="G4306" s="22" t="n">
        <x:f>IF(OR(E4306="",F4306=""),"",E4306*F4306)</x:f>
        <x:v>2527600</x:v>
      </x:c>
      <x:c r="H4306" s="36" t="n">
        <x:v>0.1583</x:v>
      </x:c>
      <x:c r="I4306" s="22" t="n">
        <x:f>IF(G4306="","",IF(ISNUMBER(H4306),G4306,""))</x:f>
        <x:v>2527600</x:v>
      </x:c>
      <x:c r="J4306" s="22" t="n">
        <x:f>IF(I4306="","",I4306*H4306)</x:f>
        <x:v>400119.08</x:v>
      </x:c>
      <x:c r="K4306" t="str">
        <x:f>IF(G4306="","MISSING OEWS",IF(ISNUMBER(H4306),"MATCHED","MISSING WHARTON"))</x:f>
        <x:v>MATCHED</x:v>
      </x:c>
    </x:row>
    <x:row r="4307">
      <x:c r="A4307" t="str">
        <x:v>54</x:v>
      </x:c>
      <x:c r="B4307" t="str">
        <x:v>Professional, Scientific, and Technical Services</x:v>
      </x:c>
      <x:c r="C4307" t="str">
        <x:v>49-2097</x:v>
      </x:c>
      <x:c r="D4307" t="str">
        <x:v>Audiovisual Equipment Installers and Repairers</x:v>
      </x:c>
      <x:c r="E4307" s="22" t="n">
        <x:v>1070</x:v>
      </x:c>
      <x:c r="F4307" s="22" t="n">
        <x:v>71140</x:v>
      </x:c>
      <x:c r="G4307" s="22" t="n">
        <x:f>IF(OR(E4307="",F4307=""),"",E4307*F4307)</x:f>
        <x:v>76119800</x:v>
      </x:c>
      <x:c r="H4307" s="36" t="n">
        <x:v>0.2591</x:v>
      </x:c>
      <x:c r="I4307" s="22" t="n">
        <x:f>IF(G4307="","",IF(ISNUMBER(H4307),G4307,""))</x:f>
        <x:v>76119800</x:v>
      </x:c>
      <x:c r="J4307" s="22" t="n">
        <x:f>IF(I4307="","",I4307*H4307)</x:f>
        <x:v>19722640.18</x:v>
      </x:c>
      <x:c r="K4307" t="str">
        <x:f>IF(G4307="","MISSING OEWS",IF(ISNUMBER(H4307),"MATCHED","MISSING WHARTON"))</x:f>
        <x:v>MATCHED</x:v>
      </x:c>
    </x:row>
    <x:row r="4308">
      <x:c r="A4308" t="str">
        <x:v>54</x:v>
      </x:c>
      <x:c r="B4308" t="str">
        <x:v>Professional, Scientific, and Technical Services</x:v>
      </x:c>
      <x:c r="C4308" t="str">
        <x:v>49-2098</x:v>
      </x:c>
      <x:c r="D4308" t="str">
        <x:v>Security and Fire Alarm Systems Installers</x:v>
      </x:c>
      <x:c r="E4308" s="22" t="n">
        <x:v>550</x:v>
      </x:c>
      <x:c r="F4308" s="22" t="n">
        <x:v>66850</x:v>
      </x:c>
      <x:c r="G4308" s="22" t="n">
        <x:f>IF(OR(E4308="",F4308=""),"",E4308*F4308)</x:f>
        <x:v>36767500</x:v>
      </x:c>
      <x:c r="H4308" s="36" t="n">
        <x:v>0.22190000000000001</x:v>
      </x:c>
      <x:c r="I4308" s="22" t="n">
        <x:f>IF(G4308="","",IF(ISNUMBER(H4308),G4308,""))</x:f>
        <x:v>36767500</x:v>
      </x:c>
      <x:c r="J4308" s="22" t="n">
        <x:f>IF(I4308="","",I4308*H4308)</x:f>
        <x:v>8158708.250000001</x:v>
      </x:c>
      <x:c r="K4308" t="str">
        <x:f>IF(G4308="","MISSING OEWS",IF(ISNUMBER(H4308),"MATCHED","MISSING WHARTON"))</x:f>
        <x:v>MATCHED</x:v>
      </x:c>
    </x:row>
    <x:row r="4309">
      <x:c r="A4309" t="str">
        <x:v>54</x:v>
      </x:c>
      <x:c r="B4309" t="str">
        <x:v>Professional, Scientific, and Technical Services</x:v>
      </x:c>
      <x:c r="C4309" t="str">
        <x:v>49-3011</x:v>
      </x:c>
      <x:c r="D4309" t="str">
        <x:v>Aircraft Mechanics and Service Technicians</x:v>
      </x:c>
      <x:c r="E4309" s="22" t="n">
        <x:v>3100</x:v>
      </x:c>
      <x:c r="F4309" s="22" t="n">
        <x:v>85960</x:v>
      </x:c>
      <x:c r="G4309" s="22" t="n">
        <x:f>IF(OR(E4309="",F4309=""),"",E4309*F4309)</x:f>
        <x:v>266476000</x:v>
      </x:c>
      <x:c r="H4309" s="36" t="n">
        <x:v>0.0434</x:v>
      </x:c>
      <x:c r="I4309" s="22" t="n">
        <x:f>IF(G4309="","",IF(ISNUMBER(H4309),G4309,""))</x:f>
        <x:v>266476000</x:v>
      </x:c>
      <x:c r="J4309" s="22" t="n">
        <x:f>IF(I4309="","",I4309*H4309)</x:f>
        <x:v>11565058.4</x:v>
      </x:c>
      <x:c r="K4309" t="str">
        <x:f>IF(G4309="","MISSING OEWS",IF(ISNUMBER(H4309),"MATCHED","MISSING WHARTON"))</x:f>
        <x:v>MATCHED</x:v>
      </x:c>
    </x:row>
    <x:row r="4310">
      <x:c r="A4310" t="str">
        <x:v>54</x:v>
      </x:c>
      <x:c r="B4310" t="str">
        <x:v>Professional, Scientific, and Technical Services</x:v>
      </x:c>
      <x:c r="C4310" t="str">
        <x:v>49-3021</x:v>
      </x:c>
      <x:c r="D4310" t="str">
        <x:v>Automotive Body and Related Repairers</x:v>
      </x:c>
      <x:c r="E4310" s="22"/>
      <x:c r="F4310" s="22" t="n">
        <x:v>41400</x:v>
      </x:c>
      <x:c r="G4310" s="22" t="str">
        <x:f>IF(OR(E4310="",F4310=""),"",E4310*F4310)</x:f>
      </x:c>
      <x:c r="H4310" s="36" t="n">
        <x:v>0.027999999999999997</x:v>
      </x:c>
      <x:c r="I4310" s="22" t="str">
        <x:f>IF(G4310="","",IF(ISNUMBER(H4310),G4310,""))</x:f>
      </x:c>
      <x:c r="J4310" s="22" t="str">
        <x:f>IF(I4310="","",I4310*H4310)</x:f>
      </x:c>
      <x:c r="K4310" t="str">
        <x:f>IF(G4310="","MISSING OEWS",IF(ISNUMBER(H4310),"MATCHED","MISSING WHARTON"))</x:f>
        <x:v>MISSING OEWS</x:v>
      </x:c>
    </x:row>
    <x:row r="4311">
      <x:c r="A4311" t="str">
        <x:v>54</x:v>
      </x:c>
      <x:c r="B4311" t="str">
        <x:v>Professional, Scientific, and Technical Services</x:v>
      </x:c>
      <x:c r="C4311" t="str">
        <x:v>49-3023</x:v>
      </x:c>
      <x:c r="D4311" t="str">
        <x:v>Automotive Service Technicians and Mechanics</x:v>
      </x:c>
      <x:c r="E4311" s="22" t="n">
        <x:v>1830</x:v>
      </x:c>
      <x:c r="F4311" s="22" t="n">
        <x:v>62370</x:v>
      </x:c>
      <x:c r="G4311" s="22" t="n">
        <x:f>IF(OR(E4311="",F4311=""),"",E4311*F4311)</x:f>
        <x:v>114137100</x:v>
      </x:c>
      <x:c r="H4311" s="36" t="n">
        <x:v>0.0233</x:v>
      </x:c>
      <x:c r="I4311" s="22" t="n">
        <x:f>IF(G4311="","",IF(ISNUMBER(H4311),G4311,""))</x:f>
        <x:v>114137100</x:v>
      </x:c>
      <x:c r="J4311" s="22" t="n">
        <x:f>IF(I4311="","",I4311*H4311)</x:f>
        <x:v>2659394.43</x:v>
      </x:c>
      <x:c r="K4311" t="str">
        <x:f>IF(G4311="","MISSING OEWS",IF(ISNUMBER(H4311),"MATCHED","MISSING WHARTON"))</x:f>
        <x:v>MATCHED</x:v>
      </x:c>
    </x:row>
    <x:row r="4312">
      <x:c r="A4312" t="str">
        <x:v>54</x:v>
      </x:c>
      <x:c r="B4312" t="str">
        <x:v>Professional, Scientific, and Technical Services</x:v>
      </x:c>
      <x:c r="C4312" t="str">
        <x:v>49-3031</x:v>
      </x:c>
      <x:c r="D4312" t="str">
        <x:v>Bus and Truck Mechanics and Diesel Engine Specialists</x:v>
      </x:c>
      <x:c r="E4312" s="22" t="n">
        <x:v>1820</x:v>
      </x:c>
      <x:c r="F4312" s="22" t="n">
        <x:v>60690</x:v>
      </x:c>
      <x:c r="G4312" s="22" t="n">
        <x:f>IF(OR(E4312="",F4312=""),"",E4312*F4312)</x:f>
        <x:v>110455800</x:v>
      </x:c>
      <x:c r="H4312" s="36" t="n">
        <x:v>0</x:v>
      </x:c>
      <x:c r="I4312" s="22" t="n">
        <x:f>IF(G4312="","",IF(ISNUMBER(H4312),G4312,""))</x:f>
        <x:v>110455800</x:v>
      </x:c>
      <x:c r="J4312" s="22" t="n">
        <x:f>IF(I4312="","",I4312*H4312)</x:f>
        <x:v>0</x:v>
      </x:c>
      <x:c r="K4312" t="str">
        <x:f>IF(G4312="","MISSING OEWS",IF(ISNUMBER(H4312),"MATCHED","MISSING WHARTON"))</x:f>
        <x:v>MATCHED</x:v>
      </x:c>
    </x:row>
    <x:row r="4313">
      <x:c r="A4313" t="str">
        <x:v>54</x:v>
      </x:c>
      <x:c r="B4313" t="str">
        <x:v>Professional, Scientific, and Technical Services</x:v>
      </x:c>
      <x:c r="C4313" t="str">
        <x:v>49-3041</x:v>
      </x:c>
      <x:c r="D4313" t="str">
        <x:v>Farm Equipment Mechanics and Service Technicians</x:v>
      </x:c>
      <x:c r="E4313" s="22" t="n">
        <x:v>220</x:v>
      </x:c>
      <x:c r="F4313" s="22" t="n">
        <x:v>79190</x:v>
      </x:c>
      <x:c r="G4313" s="22" t="n">
        <x:f>IF(OR(E4313="",F4313=""),"",E4313*F4313)</x:f>
        <x:v>17421800</x:v>
      </x:c>
      <x:c r="H4313" s="36" t="n">
        <x:v>0.13570000000000002</x:v>
      </x:c>
      <x:c r="I4313" s="22" t="n">
        <x:f>IF(G4313="","",IF(ISNUMBER(H4313),G4313,""))</x:f>
        <x:v>17421800</x:v>
      </x:c>
      <x:c r="J4313" s="22" t="n">
        <x:f>IF(I4313="","",I4313*H4313)</x:f>
        <x:v>2364138.2600000002</x:v>
      </x:c>
      <x:c r="K4313" t="str">
        <x:f>IF(G4313="","MISSING OEWS",IF(ISNUMBER(H4313),"MATCHED","MISSING WHARTON"))</x:f>
        <x:v>MATCHED</x:v>
      </x:c>
    </x:row>
    <x:row r="4314">
      <x:c r="A4314" t="str">
        <x:v>54</x:v>
      </x:c>
      <x:c r="B4314" t="str">
        <x:v>Professional, Scientific, and Technical Services</x:v>
      </x:c>
      <x:c r="C4314" t="str">
        <x:v>49-3042</x:v>
      </x:c>
      <x:c r="D4314" t="str">
        <x:v>Mobile Heavy Equipment Mechanics, Except Engines</x:v>
      </x:c>
      <x:c r="E4314" s="22" t="n">
        <x:v>1630</x:v>
      </x:c>
      <x:c r="F4314" s="22" t="n">
        <x:v>84640</x:v>
      </x:c>
      <x:c r="G4314" s="22" t="n">
        <x:f>IF(OR(E4314="",F4314=""),"",E4314*F4314)</x:f>
        <x:v>137963200</x:v>
      </x:c>
      <x:c r="H4314" s="36" t="n">
        <x:v>0.1425</x:v>
      </x:c>
      <x:c r="I4314" s="22" t="n">
        <x:f>IF(G4314="","",IF(ISNUMBER(H4314),G4314,""))</x:f>
        <x:v>137963200</x:v>
      </x:c>
      <x:c r="J4314" s="22" t="n">
        <x:f>IF(I4314="","",I4314*H4314)</x:f>
        <x:v>19659756</x:v>
      </x:c>
      <x:c r="K4314" t="str">
        <x:f>IF(G4314="","MISSING OEWS",IF(ISNUMBER(H4314),"MATCHED","MISSING WHARTON"))</x:f>
        <x:v>MATCHED</x:v>
      </x:c>
    </x:row>
    <x:row r="4315">
      <x:c r="A4315" t="str">
        <x:v>54</x:v>
      </x:c>
      <x:c r="B4315" t="str">
        <x:v>Professional, Scientific, and Technical Services</x:v>
      </x:c>
      <x:c r="C4315" t="str">
        <x:v>49-3043</x:v>
      </x:c>
      <x:c r="D4315" t="str">
        <x:v>Rail Car Repairers</x:v>
      </x:c>
      <x:c r="E4315" s="22"/>
      <x:c r="F4315" s="22" t="n">
        <x:v>50080</x:v>
      </x:c>
      <x:c r="G4315" s="22" t="str">
        <x:f>IF(OR(E4315="",F4315=""),"",E4315*F4315)</x:f>
      </x:c>
      <x:c r="H4315" s="36" t="n">
        <x:v>0.0475</x:v>
      </x:c>
      <x:c r="I4315" s="22" t="str">
        <x:f>IF(G4315="","",IF(ISNUMBER(H4315),G4315,""))</x:f>
      </x:c>
      <x:c r="J4315" s="22" t="str">
        <x:f>IF(I4315="","",I4315*H4315)</x:f>
      </x:c>
      <x:c r="K4315" t="str">
        <x:f>IF(G4315="","MISSING OEWS",IF(ISNUMBER(H4315),"MATCHED","MISSING WHARTON"))</x:f>
        <x:v>MISSING OEWS</x:v>
      </x:c>
    </x:row>
    <x:row r="4316">
      <x:c r="A4316" t="str">
        <x:v>54</x:v>
      </x:c>
      <x:c r="B4316" t="str">
        <x:v>Professional, Scientific, and Technical Services</x:v>
      </x:c>
      <x:c r="C4316" t="str">
        <x:v>49-3051</x:v>
      </x:c>
      <x:c r="D4316" t="str">
        <x:v>Motorboat Mechanics and Service Technicians</x:v>
      </x:c>
      <x:c r="E4316" s="22" t="n">
        <x:v>160</x:v>
      </x:c>
      <x:c r="F4316" s="22" t="n">
        <x:v>65840</x:v>
      </x:c>
      <x:c r="G4316" s="22" t="n">
        <x:f>IF(OR(E4316="",F4316=""),"",E4316*F4316)</x:f>
        <x:v>10534400</x:v>
      </x:c>
      <x:c r="H4316" s="36" t="n">
        <x:v>0.0731</x:v>
      </x:c>
      <x:c r="I4316" s="22" t="n">
        <x:f>IF(G4316="","",IF(ISNUMBER(H4316),G4316,""))</x:f>
        <x:v>10534400</x:v>
      </x:c>
      <x:c r="J4316" s="22" t="n">
        <x:f>IF(I4316="","",I4316*H4316)</x:f>
        <x:v>770064.64</x:v>
      </x:c>
      <x:c r="K4316" t="str">
        <x:f>IF(G4316="","MISSING OEWS",IF(ISNUMBER(H4316),"MATCHED","MISSING WHARTON"))</x:f>
        <x:v>MATCHED</x:v>
      </x:c>
    </x:row>
    <x:row r="4317">
      <x:c r="A4317" t="str">
        <x:v>54</x:v>
      </x:c>
      <x:c r="B4317" t="str">
        <x:v>Professional, Scientific, and Technical Services</x:v>
      </x:c>
      <x:c r="C4317" t="str">
        <x:v>49-3053</x:v>
      </x:c>
      <x:c r="D4317" t="str">
        <x:v>Outdoor Power Equipment and Other Small Engine Mechanics</x:v>
      </x:c>
      <x:c r="E4317" s="22" t="n">
        <x:v>80</x:v>
      </x:c>
      <x:c r="F4317" s="22" t="n">
        <x:v>50980</x:v>
      </x:c>
      <x:c r="G4317" s="22" t="n">
        <x:f>IF(OR(E4317="",F4317=""),"",E4317*F4317)</x:f>
        <x:v>4078400</x:v>
      </x:c>
      <x:c r="H4317" s="36" t="n">
        <x:v>0.11789999999999999</x:v>
      </x:c>
      <x:c r="I4317" s="22" t="n">
        <x:f>IF(G4317="","",IF(ISNUMBER(H4317),G4317,""))</x:f>
        <x:v>4078400</x:v>
      </x:c>
      <x:c r="J4317" s="22" t="n">
        <x:f>IF(I4317="","",I4317*H4317)</x:f>
        <x:v>480843.36</x:v>
      </x:c>
      <x:c r="K4317" t="str">
        <x:f>IF(G4317="","MISSING OEWS",IF(ISNUMBER(H4317),"MATCHED","MISSING WHARTON"))</x:f>
        <x:v>MATCHED</x:v>
      </x:c>
    </x:row>
    <x:row r="4318">
      <x:c r="A4318" t="str">
        <x:v>54</x:v>
      </x:c>
      <x:c r="B4318" t="str">
        <x:v>Professional, Scientific, and Technical Services</x:v>
      </x:c>
      <x:c r="C4318" t="str">
        <x:v>49-3093</x:v>
      </x:c>
      <x:c r="D4318" t="str">
        <x:v>Tire Repairers and Changers</x:v>
      </x:c>
      <x:c r="E4318" s="22"/>
      <x:c r="F4318" s="22" t="n">
        <x:v>39170</x:v>
      </x:c>
      <x:c r="G4318" s="22" t="str">
        <x:f>IF(OR(E4318="",F4318=""),"",E4318*F4318)</x:f>
      </x:c>
      <x:c r="H4318" s="36" t="n">
        <x:v>0</x:v>
      </x:c>
      <x:c r="I4318" s="22" t="str">
        <x:f>IF(G4318="","",IF(ISNUMBER(H4318),G4318,""))</x:f>
      </x:c>
      <x:c r="J4318" s="22" t="str">
        <x:f>IF(I4318="","",I4318*H4318)</x:f>
      </x:c>
      <x:c r="K4318" t="str">
        <x:f>IF(G4318="","MISSING OEWS",IF(ISNUMBER(H4318),"MATCHED","MISSING WHARTON"))</x:f>
        <x:v>MISSING OEWS</x:v>
      </x:c>
    </x:row>
    <x:row r="4319">
      <x:c r="A4319" t="str">
        <x:v>54</x:v>
      </x:c>
      <x:c r="B4319" t="str">
        <x:v>Professional, Scientific, and Technical Services</x:v>
      </x:c>
      <x:c r="C4319" t="str">
        <x:v>49-9012</x:v>
      </x:c>
      <x:c r="D4319" t="str">
        <x:v>Control and Valve Installers and Repairers, Except Mechanical Door</x:v>
      </x:c>
      <x:c r="E4319" s="22" t="n">
        <x:v>360</x:v>
      </x:c>
      <x:c r="F4319" s="22" t="n">
        <x:v>63750</x:v>
      </x:c>
      <x:c r="G4319" s="22" t="n">
        <x:f>IF(OR(E4319="",F4319=""),"",E4319*F4319)</x:f>
        <x:v>22950000</x:v>
      </x:c>
      <x:c r="H4319" s="36" t="n">
        <x:v>0.0731</x:v>
      </x:c>
      <x:c r="I4319" s="22" t="n">
        <x:f>IF(G4319="","",IF(ISNUMBER(H4319),G4319,""))</x:f>
        <x:v>22950000</x:v>
      </x:c>
      <x:c r="J4319" s="22" t="n">
        <x:f>IF(I4319="","",I4319*H4319)</x:f>
        <x:v>1677645</x:v>
      </x:c>
      <x:c r="K4319" t="str">
        <x:f>IF(G4319="","MISSING OEWS",IF(ISNUMBER(H4319),"MATCHED","MISSING WHARTON"))</x:f>
        <x:v>MATCHED</x:v>
      </x:c>
    </x:row>
    <x:row r="4320">
      <x:c r="A4320" t="str">
        <x:v>54</x:v>
      </x:c>
      <x:c r="B4320" t="str">
        <x:v>Professional, Scientific, and Technical Services</x:v>
      </x:c>
      <x:c r="C4320" t="str">
        <x:v>49-9021</x:v>
      </x:c>
      <x:c r="D4320" t="str">
        <x:v>Heating, Air Conditioning, and Refrigeration Mechanics and Installers</x:v>
      </x:c>
      <x:c r="E4320" s="22" t="n">
        <x:v>2900</x:v>
      </x:c>
      <x:c r="F4320" s="22" t="n">
        <x:v>76580</x:v>
      </x:c>
      <x:c r="G4320" s="22" t="n">
        <x:f>IF(OR(E4320="",F4320=""),"",E4320*F4320)</x:f>
        <x:v>222082000</x:v>
      </x:c>
      <x:c r="H4320" s="36" t="n">
        <x:v>0.0867</x:v>
      </x:c>
      <x:c r="I4320" s="22" t="n">
        <x:f>IF(G4320="","",IF(ISNUMBER(H4320),G4320,""))</x:f>
        <x:v>222082000</x:v>
      </x:c>
      <x:c r="J4320" s="22" t="n">
        <x:f>IF(I4320="","",I4320*H4320)</x:f>
        <x:v>19254509.4</x:v>
      </x:c>
      <x:c r="K4320" t="str">
        <x:f>IF(G4320="","MISSING OEWS",IF(ISNUMBER(H4320),"MATCHED","MISSING WHARTON"))</x:f>
        <x:v>MATCHED</x:v>
      </x:c>
    </x:row>
    <x:row r="4321">
      <x:c r="A4321" t="str">
        <x:v>54</x:v>
      </x:c>
      <x:c r="B4321" t="str">
        <x:v>Professional, Scientific, and Technical Services</x:v>
      </x:c>
      <x:c r="C4321" t="str">
        <x:v>49-9031</x:v>
      </x:c>
      <x:c r="D4321" t="str">
        <x:v>Home Appliance Repairers</x:v>
      </x:c>
      <x:c r="E4321" s="22"/>
      <x:c r="F4321" s="22" t="n">
        <x:v>61600</x:v>
      </x:c>
      <x:c r="G4321" s="22" t="str">
        <x:f>IF(OR(E4321="",F4321=""),"",E4321*F4321)</x:f>
      </x:c>
      <x:c r="H4321" s="36" t="n">
        <x:v>0.1226</x:v>
      </x:c>
      <x:c r="I4321" s="22" t="str">
        <x:f>IF(G4321="","",IF(ISNUMBER(H4321),G4321,""))</x:f>
      </x:c>
      <x:c r="J4321" s="22" t="str">
        <x:f>IF(I4321="","",I4321*H4321)</x:f>
      </x:c>
      <x:c r="K4321" t="str">
        <x:f>IF(G4321="","MISSING OEWS",IF(ISNUMBER(H4321),"MATCHED","MISSING WHARTON"))</x:f>
        <x:v>MISSING OEWS</x:v>
      </x:c>
    </x:row>
    <x:row r="4322">
      <x:c r="A4322" t="str">
        <x:v>54</x:v>
      </x:c>
      <x:c r="B4322" t="str">
        <x:v>Professional, Scientific, and Technical Services</x:v>
      </x:c>
      <x:c r="C4322" t="str">
        <x:v>49-9041</x:v>
      </x:c>
      <x:c r="D4322" t="str">
        <x:v>Industrial Machinery Mechanics</x:v>
      </x:c>
      <x:c r="E4322" s="22" t="n">
        <x:v>4310</x:v>
      </x:c>
      <x:c r="F4322" s="22" t="n">
        <x:v>72380</x:v>
      </x:c>
      <x:c r="G4322" s="22" t="n">
        <x:f>IF(OR(E4322="",F4322=""),"",E4322*F4322)</x:f>
        <x:v>311957800</x:v>
      </x:c>
      <x:c r="H4322" s="36" t="n">
        <x:v>0.25</x:v>
      </x:c>
      <x:c r="I4322" s="22" t="n">
        <x:f>IF(G4322="","",IF(ISNUMBER(H4322),G4322,""))</x:f>
        <x:v>311957800</x:v>
      </x:c>
      <x:c r="J4322" s="22" t="n">
        <x:f>IF(I4322="","",I4322*H4322)</x:f>
        <x:v>77989450</x:v>
      </x:c>
      <x:c r="K4322" t="str">
        <x:f>IF(G4322="","MISSING OEWS",IF(ISNUMBER(H4322),"MATCHED","MISSING WHARTON"))</x:f>
        <x:v>MATCHED</x:v>
      </x:c>
    </x:row>
    <x:row r="4323">
      <x:c r="A4323" t="str">
        <x:v>54</x:v>
      </x:c>
      <x:c r="B4323" t="str">
        <x:v>Professional, Scientific, and Technical Services</x:v>
      </x:c>
      <x:c r="C4323" t="str">
        <x:v>49-9043</x:v>
      </x:c>
      <x:c r="D4323" t="str">
        <x:v>Maintenance Workers, Machinery</x:v>
      </x:c>
      <x:c r="E4323" s="22" t="n">
        <x:v>960</x:v>
      </x:c>
      <x:c r="F4323" s="22" t="n">
        <x:v>75530</x:v>
      </x:c>
      <x:c r="G4323" s="22" t="n">
        <x:f>IF(OR(E4323="",F4323=""),"",E4323*F4323)</x:f>
        <x:v>72508800</x:v>
      </x:c>
      <x:c r="H4323" s="36" t="n">
        <x:v>0.0528</x:v>
      </x:c>
      <x:c r="I4323" s="22" t="n">
        <x:f>IF(G4323="","",IF(ISNUMBER(H4323),G4323,""))</x:f>
        <x:v>72508800</x:v>
      </x:c>
      <x:c r="J4323" s="22" t="n">
        <x:f>IF(I4323="","",I4323*H4323)</x:f>
        <x:v>3828464.64</x:v>
      </x:c>
      <x:c r="K4323" t="str">
        <x:f>IF(G4323="","MISSING OEWS",IF(ISNUMBER(H4323),"MATCHED","MISSING WHARTON"))</x:f>
        <x:v>MATCHED</x:v>
      </x:c>
    </x:row>
    <x:row r="4324">
      <x:c r="A4324" t="str">
        <x:v>54</x:v>
      </x:c>
      <x:c r="B4324" t="str">
        <x:v>Professional, Scientific, and Technical Services</x:v>
      </x:c>
      <x:c r="C4324" t="str">
        <x:v>49-9044</x:v>
      </x:c>
      <x:c r="D4324" t="str">
        <x:v>Millwrights</x:v>
      </x:c>
      <x:c r="E4324" s="22" t="n">
        <x:v>500</x:v>
      </x:c>
      <x:c r="F4324" s="22" t="n">
        <x:v>69670</x:v>
      </x:c>
      <x:c r="G4324" s="22" t="n">
        <x:f>IF(OR(E4324="",F4324=""),"",E4324*F4324)</x:f>
        <x:v>34835000</x:v>
      </x:c>
      <x:c r="H4324" s="36" t="n">
        <x:v>0</x:v>
      </x:c>
      <x:c r="I4324" s="22" t="n">
        <x:f>IF(G4324="","",IF(ISNUMBER(H4324),G4324,""))</x:f>
        <x:v>34835000</x:v>
      </x:c>
      <x:c r="J4324" s="22" t="n">
        <x:f>IF(I4324="","",I4324*H4324)</x:f>
        <x:v>0</x:v>
      </x:c>
      <x:c r="K4324" t="str">
        <x:f>IF(G4324="","MISSING OEWS",IF(ISNUMBER(H4324),"MATCHED","MISSING WHARTON"))</x:f>
        <x:v>MATCHED</x:v>
      </x:c>
    </x:row>
    <x:row r="4325">
      <x:c r="A4325" t="str">
        <x:v>54</x:v>
      </x:c>
      <x:c r="B4325" t="str">
        <x:v>Professional, Scientific, and Technical Services</x:v>
      </x:c>
      <x:c r="C4325" t="str">
        <x:v>49-9051</x:v>
      </x:c>
      <x:c r="D4325" t="str">
        <x:v>Electrical Power-Line Installers and Repairers</x:v>
      </x:c>
      <x:c r="E4325" s="22" t="n">
        <x:v>260</x:v>
      </x:c>
      <x:c r="F4325" s="22" t="n">
        <x:v>70090</x:v>
      </x:c>
      <x:c r="G4325" s="22" t="n">
        <x:f>IF(OR(E4325="",F4325=""),"",E4325*F4325)</x:f>
        <x:v>18223400</x:v>
      </x:c>
      <x:c r="H4325" s="36" t="n">
        <x:v>0</x:v>
      </x:c>
      <x:c r="I4325" s="22" t="n">
        <x:f>IF(G4325="","",IF(ISNUMBER(H4325),G4325,""))</x:f>
        <x:v>18223400</x:v>
      </x:c>
      <x:c r="J4325" s="22" t="n">
        <x:f>IF(I4325="","",I4325*H4325)</x:f>
        <x:v>0</x:v>
      </x:c>
      <x:c r="K4325" t="str">
        <x:f>IF(G4325="","MISSING OEWS",IF(ISNUMBER(H4325),"MATCHED","MISSING WHARTON"))</x:f>
        <x:v>MATCHED</x:v>
      </x:c>
    </x:row>
    <x:row r="4326">
      <x:c r="A4326" t="str">
        <x:v>54</x:v>
      </x:c>
      <x:c r="B4326" t="str">
        <x:v>Professional, Scientific, and Technical Services</x:v>
      </x:c>
      <x:c r="C4326" t="str">
        <x:v>49-9052</x:v>
      </x:c>
      <x:c r="D4326" t="str">
        <x:v>Telecommunications Line Installers and Repairers</x:v>
      </x:c>
      <x:c r="E4326" s="22" t="n">
        <x:v>2490</x:v>
      </x:c>
      <x:c r="F4326" s="22" t="n">
        <x:v>57770</x:v>
      </x:c>
      <x:c r="G4326" s="22" t="n">
        <x:f>IF(OR(E4326="",F4326=""),"",E4326*F4326)</x:f>
        <x:v>143847300</x:v>
      </x:c>
      <x:c r="H4326" s="36" t="n">
        <x:v>0.0475</x:v>
      </x:c>
      <x:c r="I4326" s="22" t="n">
        <x:f>IF(G4326="","",IF(ISNUMBER(H4326),G4326,""))</x:f>
        <x:v>143847300</x:v>
      </x:c>
      <x:c r="J4326" s="22" t="n">
        <x:f>IF(I4326="","",I4326*H4326)</x:f>
        <x:v>6832746.75</x:v>
      </x:c>
      <x:c r="K4326" t="str">
        <x:f>IF(G4326="","MISSING OEWS",IF(ISNUMBER(H4326),"MATCHED","MISSING WHARTON"))</x:f>
        <x:v>MATCHED</x:v>
      </x:c>
    </x:row>
    <x:row r="4327">
      <x:c r="A4327" t="str">
        <x:v>54</x:v>
      </x:c>
      <x:c r="B4327" t="str">
        <x:v>Professional, Scientific, and Technical Services</x:v>
      </x:c>
      <x:c r="C4327" t="str">
        <x:v>49-9061</x:v>
      </x:c>
      <x:c r="D4327" t="str">
        <x:v>Camera and Photographic Equipment Repairers</x:v>
      </x:c>
      <x:c r="E4327" s="22"/>
      <x:c r="F4327" s="22" t="n">
        <x:v>52650</x:v>
      </x:c>
      <x:c r="G4327" s="22" t="str">
        <x:f>IF(OR(E4327="",F4327=""),"",E4327*F4327)</x:f>
      </x:c>
      <x:c r="H4327" s="36" t="n">
        <x:v>0.17329999999999998</x:v>
      </x:c>
      <x:c r="I4327" s="22" t="str">
        <x:f>IF(G4327="","",IF(ISNUMBER(H4327),G4327,""))</x:f>
      </x:c>
      <x:c r="J4327" s="22" t="str">
        <x:f>IF(I4327="","",I4327*H4327)</x:f>
      </x:c>
      <x:c r="K4327" t="str">
        <x:f>IF(G4327="","MISSING OEWS",IF(ISNUMBER(H4327),"MATCHED","MISSING WHARTON"))</x:f>
        <x:v>MISSING OEWS</x:v>
      </x:c>
    </x:row>
    <x:row r="4328">
      <x:c r="A4328" t="str">
        <x:v>54</x:v>
      </x:c>
      <x:c r="B4328" t="str">
        <x:v>Professional, Scientific, and Technical Services</x:v>
      </x:c>
      <x:c r="C4328" t="str">
        <x:v>49-9062</x:v>
      </x:c>
      <x:c r="D4328" t="str">
        <x:v>Medical Equipment Repairers</x:v>
      </x:c>
      <x:c r="E4328" s="22" t="n">
        <x:v>1000</x:v>
      </x:c>
      <x:c r="F4328" s="22" t="n">
        <x:v>76970</x:v>
      </x:c>
      <x:c r="G4328" s="22" t="n">
        <x:f>IF(OR(E4328="",F4328=""),"",E4328*F4328)</x:f>
        <x:v>76970000</x:v>
      </x:c>
      <x:c r="H4328" s="36" t="n">
        <x:v>0.2368</x:v>
      </x:c>
      <x:c r="I4328" s="22" t="n">
        <x:f>IF(G4328="","",IF(ISNUMBER(H4328),G4328,""))</x:f>
        <x:v>76970000</x:v>
      </x:c>
      <x:c r="J4328" s="22" t="n">
        <x:f>IF(I4328="","",I4328*H4328)</x:f>
        <x:v>18226496</x:v>
      </x:c>
      <x:c r="K4328" t="str">
        <x:f>IF(G4328="","MISSING OEWS",IF(ISNUMBER(H4328),"MATCHED","MISSING WHARTON"))</x:f>
        <x:v>MATCHED</x:v>
      </x:c>
    </x:row>
    <x:row r="4329">
      <x:c r="A4329" t="str">
        <x:v>54</x:v>
      </x:c>
      <x:c r="B4329" t="str">
        <x:v>Professional, Scientific, and Technical Services</x:v>
      </x:c>
      <x:c r="C4329" t="str">
        <x:v>49-9069</x:v>
      </x:c>
      <x:c r="D4329" t="str">
        <x:v>Precision Instrument and Equipment Repairers, All Other</x:v>
      </x:c>
      <x:c r="E4329" s="22" t="n">
        <x:v>880</x:v>
      </x:c>
      <x:c r="F4329" s="22" t="n">
        <x:v>76480</x:v>
      </x:c>
      <x:c r="G4329" s="22" t="n">
        <x:f>IF(OR(E4329="",F4329=""),"",E4329*F4329)</x:f>
        <x:v>67302400</x:v>
      </x:c>
      <x:c r="H4329" s="36"/>
      <x:c r="I4329" s="22" t="str">
        <x:f>IF(G4329="","",IF(ISNUMBER(H4329),G4329,""))</x:f>
      </x:c>
      <x:c r="J4329" s="22" t="str">
        <x:f>IF(I4329="","",I4329*H4329)</x:f>
      </x:c>
      <x:c r="K4329" t="str">
        <x:f>IF(G4329="","MISSING OEWS",IF(ISNUMBER(H4329),"MATCHED","MISSING WHARTON"))</x:f>
        <x:v>MISSING WHARTON</x:v>
      </x:c>
    </x:row>
    <x:row r="4330">
      <x:c r="A4330" t="str">
        <x:v>54</x:v>
      </x:c>
      <x:c r="B4330" t="str">
        <x:v>Professional, Scientific, and Technical Services</x:v>
      </x:c>
      <x:c r="C4330" t="str">
        <x:v>49-9071</x:v>
      </x:c>
      <x:c r="D4330" t="str">
        <x:v>Maintenance and Repair Workers, General</x:v>
      </x:c>
      <x:c r="E4330" s="22" t="n">
        <x:v>26580</x:v>
      </x:c>
      <x:c r="F4330" s="22" t="n">
        <x:v>59920</x:v>
      </x:c>
      <x:c r="G4330" s="22" t="n">
        <x:f>IF(OR(E4330="",F4330=""),"",E4330*F4330)</x:f>
        <x:v>1592673600</x:v>
      </x:c>
      <x:c r="H4330" s="36" t="n">
        <x:v>0.0867</x:v>
      </x:c>
      <x:c r="I4330" s="22" t="n">
        <x:f>IF(G4330="","",IF(ISNUMBER(H4330),G4330,""))</x:f>
        <x:v>1592673600</x:v>
      </x:c>
      <x:c r="J4330" s="22" t="n">
        <x:f>IF(I4330="","",I4330*H4330)</x:f>
        <x:v>138084801.12</x:v>
      </x:c>
      <x:c r="K4330" t="str">
        <x:f>IF(G4330="","MISSING OEWS",IF(ISNUMBER(H4330),"MATCHED","MISSING WHARTON"))</x:f>
        <x:v>MATCHED</x:v>
      </x:c>
    </x:row>
    <x:row r="4331">
      <x:c r="A4331" t="str">
        <x:v>54</x:v>
      </x:c>
      <x:c r="B4331" t="str">
        <x:v>Professional, Scientific, and Technical Services</x:v>
      </x:c>
      <x:c r="C4331" t="str">
        <x:v>49-9081</x:v>
      </x:c>
      <x:c r="D4331" t="str">
        <x:v>Wind Turbine Service Technicians</x:v>
      </x:c>
      <x:c r="E4331" s="22" t="n">
        <x:v>380</x:v>
      </x:c>
      <x:c r="F4331" s="22" t="n">
        <x:v>70630</x:v>
      </x:c>
      <x:c r="G4331" s="22" t="n">
        <x:f>IF(OR(E4331="",F4331=""),"",E4331*F4331)</x:f>
        <x:v>26839400</x:v>
      </x:c>
      <x:c r="H4331" s="36" t="n">
        <x:v>0</x:v>
      </x:c>
      <x:c r="I4331" s="22" t="n">
        <x:f>IF(G4331="","",IF(ISNUMBER(H4331),G4331,""))</x:f>
        <x:v>26839400</x:v>
      </x:c>
      <x:c r="J4331" s="22" t="n">
        <x:f>IF(I4331="","",I4331*H4331)</x:f>
        <x:v>0</x:v>
      </x:c>
      <x:c r="K4331" t="str">
        <x:f>IF(G4331="","MISSING OEWS",IF(ISNUMBER(H4331),"MATCHED","MISSING WHARTON"))</x:f>
        <x:v>MATCHED</x:v>
      </x:c>
    </x:row>
    <x:row r="4332">
      <x:c r="A4332" t="str">
        <x:v>54</x:v>
      </x:c>
      <x:c r="B4332" t="str">
        <x:v>Professional, Scientific, and Technical Services</x:v>
      </x:c>
      <x:c r="C4332" t="str">
        <x:v>49-9091</x:v>
      </x:c>
      <x:c r="D4332" t="str">
        <x:v>Coin, Vending, and Amusement Machine Servicers and Repairers</x:v>
      </x:c>
      <x:c r="E4332" s="22"/>
      <x:c r="F4332" s="22" t="n">
        <x:v>61410</x:v>
      </x:c>
      <x:c r="G4332" s="22" t="str">
        <x:f>IF(OR(E4332="",F4332=""),"",E4332*F4332)</x:f>
      </x:c>
      <x:c r="H4332" s="36" t="n">
        <x:v>0.2868</x:v>
      </x:c>
      <x:c r="I4332" s="22" t="str">
        <x:f>IF(G4332="","",IF(ISNUMBER(H4332),G4332,""))</x:f>
      </x:c>
      <x:c r="J4332" s="22" t="str">
        <x:f>IF(I4332="","",I4332*H4332)</x:f>
      </x:c>
      <x:c r="K4332" t="str">
        <x:f>IF(G4332="","MISSING OEWS",IF(ISNUMBER(H4332),"MATCHED","MISSING WHARTON"))</x:f>
        <x:v>MISSING OEWS</x:v>
      </x:c>
    </x:row>
    <x:row r="4333">
      <x:c r="A4333" t="str">
        <x:v>54</x:v>
      </x:c>
      <x:c r="B4333" t="str">
        <x:v>Professional, Scientific, and Technical Services</x:v>
      </x:c>
      <x:c r="C4333" t="str">
        <x:v>49-9092</x:v>
      </x:c>
      <x:c r="D4333" t="str">
        <x:v>Commercial Divers</x:v>
      </x:c>
      <x:c r="E4333" s="22" t="n">
        <x:v>240</x:v>
      </x:c>
      <x:c r="F4333" s="22" t="n">
        <x:v>79540</x:v>
      </x:c>
      <x:c r="G4333" s="22" t="n">
        <x:f>IF(OR(E4333="",F4333=""),"",E4333*F4333)</x:f>
        <x:v>19089600</x:v>
      </x:c>
      <x:c r="H4333" s="36" t="n">
        <x:v>0</x:v>
      </x:c>
      <x:c r="I4333" s="22" t="n">
        <x:f>IF(G4333="","",IF(ISNUMBER(H4333),G4333,""))</x:f>
        <x:v>19089600</x:v>
      </x:c>
      <x:c r="J4333" s="22" t="n">
        <x:f>IF(I4333="","",I4333*H4333)</x:f>
        <x:v>0</x:v>
      </x:c>
      <x:c r="K4333" t="str">
        <x:f>IF(G4333="","MISSING OEWS",IF(ISNUMBER(H4333),"MATCHED","MISSING WHARTON"))</x:f>
        <x:v>MATCHED</x:v>
      </x:c>
    </x:row>
    <x:row r="4334">
      <x:c r="A4334" t="str">
        <x:v>54</x:v>
      </x:c>
      <x:c r="B4334" t="str">
        <x:v>Professional, Scientific, and Technical Services</x:v>
      </x:c>
      <x:c r="C4334" t="str">
        <x:v>49-9094</x:v>
      </x:c>
      <x:c r="D4334" t="str">
        <x:v>Locksmiths and Safe Repairers</x:v>
      </x:c>
      <x:c r="E4334" s="22"/>
      <x:c r="F4334" s="22" t="n">
        <x:v>84200</x:v>
      </x:c>
      <x:c r="G4334" s="22" t="str">
        <x:f>IF(OR(E4334="",F4334=""),"",E4334*F4334)</x:f>
      </x:c>
      <x:c r="H4334" s="36" t="n">
        <x:v>0.0679</x:v>
      </x:c>
      <x:c r="I4334" s="22" t="str">
        <x:f>IF(G4334="","",IF(ISNUMBER(H4334),G4334,""))</x:f>
      </x:c>
      <x:c r="J4334" s="22" t="str">
        <x:f>IF(I4334="","",I4334*H4334)</x:f>
      </x:c>
      <x:c r="K4334" t="str">
        <x:f>IF(G4334="","MISSING OEWS",IF(ISNUMBER(H4334),"MATCHED","MISSING WHARTON"))</x:f>
        <x:v>MISSING OEWS</x:v>
      </x:c>
    </x:row>
    <x:row r="4335">
      <x:c r="A4335" t="str">
        <x:v>54</x:v>
      </x:c>
      <x:c r="B4335" t="str">
        <x:v>Professional, Scientific, and Technical Services</x:v>
      </x:c>
      <x:c r="C4335" t="str">
        <x:v>49-9096</x:v>
      </x:c>
      <x:c r="D4335" t="str">
        <x:v>Riggers</x:v>
      </x:c>
      <x:c r="E4335" s="22" t="n">
        <x:v>600</x:v>
      </x:c>
      <x:c r="F4335" s="22" t="n">
        <x:v>68120</x:v>
      </x:c>
      <x:c r="G4335" s="22" t="n">
        <x:f>IF(OR(E4335="",F4335=""),"",E4335*F4335)</x:f>
        <x:v>40872000</x:v>
      </x:c>
      <x:c r="H4335" s="36" t="n">
        <x:v>0</x:v>
      </x:c>
      <x:c r="I4335" s="22" t="n">
        <x:f>IF(G4335="","",IF(ISNUMBER(H4335),G4335,""))</x:f>
        <x:v>40872000</x:v>
      </x:c>
      <x:c r="J4335" s="22" t="n">
        <x:f>IF(I4335="","",I4335*H4335)</x:f>
        <x:v>0</x:v>
      </x:c>
      <x:c r="K4335" t="str">
        <x:f>IF(G4335="","MISSING OEWS",IF(ISNUMBER(H4335),"MATCHED","MISSING WHARTON"))</x:f>
        <x:v>MATCHED</x:v>
      </x:c>
    </x:row>
    <x:row r="4336">
      <x:c r="A4336" t="str">
        <x:v>54</x:v>
      </x:c>
      <x:c r="B4336" t="str">
        <x:v>Professional, Scientific, and Technical Services</x:v>
      </x:c>
      <x:c r="C4336" t="str">
        <x:v>49-9098</x:v>
      </x:c>
      <x:c r="D4336" t="str">
        <x:v>Helpers--Installation, Maintenance, and Repair Workers</x:v>
      </x:c>
      <x:c r="E4336" s="22" t="n">
        <x:v>770</x:v>
      </x:c>
      <x:c r="F4336" s="22" t="n">
        <x:v>45190</x:v>
      </x:c>
      <x:c r="G4336" s="22" t="n">
        <x:f>IF(OR(E4336="",F4336=""),"",E4336*F4336)</x:f>
        <x:v>34796300</x:v>
      </x:c>
      <x:c r="H4336" s="36" t="n">
        <x:v>0.0594</x:v>
      </x:c>
      <x:c r="I4336" s="22" t="n">
        <x:f>IF(G4336="","",IF(ISNUMBER(H4336),G4336,""))</x:f>
        <x:v>34796300</x:v>
      </x:c>
      <x:c r="J4336" s="22" t="n">
        <x:f>IF(I4336="","",I4336*H4336)</x:f>
        <x:v>2066900.22</x:v>
      </x:c>
      <x:c r="K4336" t="str">
        <x:f>IF(G4336="","MISSING OEWS",IF(ISNUMBER(H4336),"MATCHED","MISSING WHARTON"))</x:f>
        <x:v>MATCHED</x:v>
      </x:c>
    </x:row>
    <x:row r="4337">
      <x:c r="A4337" t="str">
        <x:v>54</x:v>
      </x:c>
      <x:c r="B4337" t="str">
        <x:v>Professional, Scientific, and Technical Services</x:v>
      </x:c>
      <x:c r="C4337" t="str">
        <x:v>49-9099</x:v>
      </x:c>
      <x:c r="D4337" t="str">
        <x:v>Installation, Maintenance, and Repair Workers, All Other</x:v>
      </x:c>
      <x:c r="E4337" s="22" t="n">
        <x:v>7950</x:v>
      </x:c>
      <x:c r="F4337" s="22" t="n">
        <x:v>53100</x:v>
      </x:c>
      <x:c r="G4337" s="22" t="n">
        <x:f>IF(OR(E4337="",F4337=""),"",E4337*F4337)</x:f>
        <x:v>422145000</x:v>
      </x:c>
      <x:c r="H4337" s="36" t="n">
        <x:v>0.16670000000000001</x:v>
      </x:c>
      <x:c r="I4337" s="22" t="n">
        <x:f>IF(G4337="","",IF(ISNUMBER(H4337),G4337,""))</x:f>
        <x:v>422145000</x:v>
      </x:c>
      <x:c r="J4337" s="22" t="n">
        <x:f>IF(I4337="","",I4337*H4337)</x:f>
        <x:v>70371571.5</x:v>
      </x:c>
      <x:c r="K4337" t="str">
        <x:f>IF(G4337="","MISSING OEWS",IF(ISNUMBER(H4337),"MATCHED","MISSING WHARTON"))</x:f>
        <x:v>MATCHED</x:v>
      </x:c>
    </x:row>
    <x:row r="4338">
      <x:c r="A4338" t="str">
        <x:v>54</x:v>
      </x:c>
      <x:c r="B4338" t="str">
        <x:v>Professional, Scientific, and Technical Services</x:v>
      </x:c>
      <x:c r="C4338" t="str">
        <x:v>51-1011</x:v>
      </x:c>
      <x:c r="D4338" t="str">
        <x:v>First-Line Supervisors of Production and Operating Workers</x:v>
      </x:c>
      <x:c r="E4338" s="22" t="n">
        <x:v>12750</x:v>
      </x:c>
      <x:c r="F4338" s="22" t="n">
        <x:v>83170</x:v>
      </x:c>
      <x:c r="G4338" s="22" t="n">
        <x:f>IF(OR(E4338="",F4338=""),"",E4338*F4338)</x:f>
        <x:v>1060417500</x:v>
      </x:c>
      <x:c r="H4338" s="36" t="n">
        <x:v>0.3775</x:v>
      </x:c>
      <x:c r="I4338" s="22" t="n">
        <x:f>IF(G4338="","",IF(ISNUMBER(H4338),G4338,""))</x:f>
        <x:v>1060417500</x:v>
      </x:c>
      <x:c r="J4338" s="22" t="n">
        <x:f>IF(I4338="","",I4338*H4338)</x:f>
        <x:v>400307606.25</x:v>
      </x:c>
      <x:c r="K4338" t="str">
        <x:f>IF(G4338="","MISSING OEWS",IF(ISNUMBER(H4338),"MATCHED","MISSING WHARTON"))</x:f>
        <x:v>MATCHED</x:v>
      </x:c>
    </x:row>
    <x:row r="4339">
      <x:c r="A4339" t="str">
        <x:v>54</x:v>
      </x:c>
      <x:c r="B4339" t="str">
        <x:v>Professional, Scientific, and Technical Services</x:v>
      </x:c>
      <x:c r="C4339" t="str">
        <x:v>51-2011</x:v>
      </x:c>
      <x:c r="D4339" t="str">
        <x:v>Aircraft Structure, Surfaces, Rigging, and Systems Assemblers</x:v>
      </x:c>
      <x:c r="E4339" s="22" t="n">
        <x:v>540</x:v>
      </x:c>
      <x:c r="F4339" s="22" t="n">
        <x:v>84730</x:v>
      </x:c>
      <x:c r="G4339" s="22" t="n">
        <x:f>IF(OR(E4339="",F4339=""),"",E4339*F4339)</x:f>
        <x:v>45754200</x:v>
      </x:c>
      <x:c r="H4339" s="36" t="n">
        <x:v>0.0317</x:v>
      </x:c>
      <x:c r="I4339" s="22" t="n">
        <x:f>IF(G4339="","",IF(ISNUMBER(H4339),G4339,""))</x:f>
        <x:v>45754200</x:v>
      </x:c>
      <x:c r="J4339" s="22" t="n">
        <x:f>IF(I4339="","",I4339*H4339)</x:f>
        <x:v>1450408.14</x:v>
      </x:c>
      <x:c r="K4339" t="str">
        <x:f>IF(G4339="","MISSING OEWS",IF(ISNUMBER(H4339),"MATCHED","MISSING WHARTON"))</x:f>
        <x:v>MATCHED</x:v>
      </x:c>
    </x:row>
    <x:row r="4340">
      <x:c r="A4340" t="str">
        <x:v>54</x:v>
      </x:c>
      <x:c r="B4340" t="str">
        <x:v>Professional, Scientific, and Technical Services</x:v>
      </x:c>
      <x:c r="C4340" t="str">
        <x:v>51-2028</x:v>
      </x:c>
      <x:c r="D4340" t="str">
        <x:v>Electrical, Electronic, and Electromechanical Assemblers, Except Coil Winders, Tapers, and Finishers</x:v>
      </x:c>
      <x:c r="E4340" s="22" t="n">
        <x:v>6610</x:v>
      </x:c>
      <x:c r="F4340" s="22" t="n">
        <x:v>55920</x:v>
      </x:c>
      <x:c r="G4340" s="22" t="n">
        <x:f>IF(OR(E4340="",F4340=""),"",E4340*F4340)</x:f>
        <x:v>369631200</x:v>
      </x:c>
      <x:c r="H4340" s="36" t="n">
        <x:v>0.0559</x:v>
      </x:c>
      <x:c r="I4340" s="22" t="n">
        <x:f>IF(G4340="","",IF(ISNUMBER(H4340),G4340,""))</x:f>
        <x:v>369631200</x:v>
      </x:c>
      <x:c r="J4340" s="22" t="n">
        <x:f>IF(I4340="","",I4340*H4340)</x:f>
        <x:v>20662384.08</x:v>
      </x:c>
      <x:c r="K4340" t="str">
        <x:f>IF(G4340="","MISSING OEWS",IF(ISNUMBER(H4340),"MATCHED","MISSING WHARTON"))</x:f>
        <x:v>MATCHED</x:v>
      </x:c>
    </x:row>
    <x:row r="4341">
      <x:c r="A4341" t="str">
        <x:v>54</x:v>
      </x:c>
      <x:c r="B4341" t="str">
        <x:v>Professional, Scientific, and Technical Services</x:v>
      </x:c>
      <x:c r="C4341" t="str">
        <x:v>51-2031</x:v>
      </x:c>
      <x:c r="D4341" t="str">
        <x:v>Engine and Other Machine Assemblers</x:v>
      </x:c>
      <x:c r="E4341" s="22" t="n">
        <x:v>580</x:v>
      </x:c>
      <x:c r="F4341" s="22" t="n">
        <x:v>60220</x:v>
      </x:c>
      <x:c r="G4341" s="22" t="n">
        <x:f>IF(OR(E4341="",F4341=""),"",E4341*F4341)</x:f>
        <x:v>34927600</x:v>
      </x:c>
      <x:c r="H4341" s="36" t="n">
        <x:v>0.0583</x:v>
      </x:c>
      <x:c r="I4341" s="22" t="n">
        <x:f>IF(G4341="","",IF(ISNUMBER(H4341),G4341,""))</x:f>
        <x:v>34927600</x:v>
      </x:c>
      <x:c r="J4341" s="22" t="n">
        <x:f>IF(I4341="","",I4341*H4341)</x:f>
        <x:v>2036279.0799999998</x:v>
      </x:c>
      <x:c r="K4341" t="str">
        <x:f>IF(G4341="","MISSING OEWS",IF(ISNUMBER(H4341),"MATCHED","MISSING WHARTON"))</x:f>
        <x:v>MATCHED</x:v>
      </x:c>
    </x:row>
    <x:row r="4342">
      <x:c r="A4342" t="str">
        <x:v>54</x:v>
      </x:c>
      <x:c r="B4342" t="str">
        <x:v>Professional, Scientific, and Technical Services</x:v>
      </x:c>
      <x:c r="C4342" t="str">
        <x:v>51-2041</x:v>
      </x:c>
      <x:c r="D4342" t="str">
        <x:v>Structural Metal Fabricators and Fitters</x:v>
      </x:c>
      <x:c r="E4342" s="22" t="n">
        <x:v>370</x:v>
      </x:c>
      <x:c r="F4342" s="22" t="n">
        <x:v>66770</x:v>
      </x:c>
      <x:c r="G4342" s="22" t="n">
        <x:f>IF(OR(E4342="",F4342=""),"",E4342*F4342)</x:f>
        <x:v>24704900</x:v>
      </x:c>
      <x:c r="H4342" s="36" t="n">
        <x:v>0</x:v>
      </x:c>
      <x:c r="I4342" s="22" t="n">
        <x:f>IF(G4342="","",IF(ISNUMBER(H4342),G4342,""))</x:f>
        <x:v>24704900</x:v>
      </x:c>
      <x:c r="J4342" s="22" t="n">
        <x:f>IF(I4342="","",I4342*H4342)</x:f>
        <x:v>0</x:v>
      </x:c>
      <x:c r="K4342" t="str">
        <x:f>IF(G4342="","MISSING OEWS",IF(ISNUMBER(H4342),"MATCHED","MISSING WHARTON"))</x:f>
        <x:v>MATCHED</x:v>
      </x:c>
    </x:row>
    <x:row r="4343">
      <x:c r="A4343" t="str">
        <x:v>54</x:v>
      </x:c>
      <x:c r="B4343" t="str">
        <x:v>Professional, Scientific, and Technical Services</x:v>
      </x:c>
      <x:c r="C4343" t="str">
        <x:v>51-2051</x:v>
      </x:c>
      <x:c r="D4343" t="str">
        <x:v>Fiberglass Laminators and Fabricators</x:v>
      </x:c>
      <x:c r="E4343" s="22"/>
      <x:c r="F4343" s="22" t="n">
        <x:v>49790</x:v>
      </x:c>
      <x:c r="G4343" s="22" t="str">
        <x:f>IF(OR(E4343="",F4343=""),"",E4343*F4343)</x:f>
      </x:c>
      <x:c r="H4343" s="36" t="n">
        <x:v>0</x:v>
      </x:c>
      <x:c r="I4343" s="22" t="str">
        <x:f>IF(G4343="","",IF(ISNUMBER(H4343),G4343,""))</x:f>
      </x:c>
      <x:c r="J4343" s="22" t="str">
        <x:f>IF(I4343="","",I4343*H4343)</x:f>
      </x:c>
      <x:c r="K4343" t="str">
        <x:f>IF(G4343="","MISSING OEWS",IF(ISNUMBER(H4343),"MATCHED","MISSING WHARTON"))</x:f>
        <x:v>MISSING OEWS</x:v>
      </x:c>
    </x:row>
    <x:row r="4344">
      <x:c r="A4344" t="str">
        <x:v>54</x:v>
      </x:c>
      <x:c r="B4344" t="str">
        <x:v>Professional, Scientific, and Technical Services</x:v>
      </x:c>
      <x:c r="C4344" t="str">
        <x:v>51-2090</x:v>
      </x:c>
      <x:c r="D4344" t="str">
        <x:v>Miscellaneous Assemblers and Fabricators</x:v>
      </x:c>
      <x:c r="E4344" s="22" t="n">
        <x:v>15860</x:v>
      </x:c>
      <x:c r="F4344" s="22" t="n">
        <x:v>48640</x:v>
      </x:c>
      <x:c r="G4344" s="22" t="n">
        <x:f>IF(OR(E4344="",F4344=""),"",E4344*F4344)</x:f>
        <x:v>771430400</x:v>
      </x:c>
      <x:c r="H4344" s="36" t="n">
        <x:v>0.15</x:v>
      </x:c>
      <x:c r="I4344" s="22" t="n">
        <x:f>IF(G4344="","",IF(ISNUMBER(H4344),G4344,""))</x:f>
        <x:v>771430400</x:v>
      </x:c>
      <x:c r="J4344" s="22" t="n">
        <x:f>IF(I4344="","",I4344*H4344)</x:f>
        <x:v>115714560</x:v>
      </x:c>
      <x:c r="K4344" t="str">
        <x:f>IF(G4344="","MISSING OEWS",IF(ISNUMBER(H4344),"MATCHED","MISSING WHARTON"))</x:f>
        <x:v>MATCHED</x:v>
      </x:c>
    </x:row>
    <x:row r="4345">
      <x:c r="A4345" t="str">
        <x:v>54</x:v>
      </x:c>
      <x:c r="B4345" t="str">
        <x:v>Professional, Scientific, and Technical Services</x:v>
      </x:c>
      <x:c r="C4345" t="str">
        <x:v>51-3011</x:v>
      </x:c>
      <x:c r="D4345" t="str">
        <x:v>Bakers</x:v>
      </x:c>
      <x:c r="E4345" s="22"/>
      <x:c r="F4345" s="22" t="n">
        <x:v>32820</x:v>
      </x:c>
      <x:c r="G4345" s="22" t="str">
        <x:f>IF(OR(E4345="",F4345=""),"",E4345*F4345)</x:f>
      </x:c>
      <x:c r="H4345" s="36" t="n">
        <x:v>0.1444</x:v>
      </x:c>
      <x:c r="I4345" s="22" t="str">
        <x:f>IF(G4345="","",IF(ISNUMBER(H4345),G4345,""))</x:f>
      </x:c>
      <x:c r="J4345" s="22" t="str">
        <x:f>IF(I4345="","",I4345*H4345)</x:f>
      </x:c>
      <x:c r="K4345" t="str">
        <x:f>IF(G4345="","MISSING OEWS",IF(ISNUMBER(H4345),"MATCHED","MISSING WHARTON"))</x:f>
        <x:v>MISSING OEWS</x:v>
      </x:c>
    </x:row>
    <x:row r="4346">
      <x:c r="A4346" t="str">
        <x:v>54</x:v>
      </x:c>
      <x:c r="B4346" t="str">
        <x:v>Professional, Scientific, and Technical Services</x:v>
      </x:c>
      <x:c r="C4346" t="str">
        <x:v>51-4031</x:v>
      </x:c>
      <x:c r="D4346" t="str">
        <x:v>Cutting, Punching, and Press Machine Setters, Operators, and Tenders, Metal and Plastic</x:v>
      </x:c>
      <x:c r="E4346" s="22" t="n">
        <x:v>280</x:v>
      </x:c>
      <x:c r="F4346" s="22" t="n">
        <x:v>51490</x:v>
      </x:c>
      <x:c r="G4346" s="22" t="n">
        <x:f>IF(OR(E4346="",F4346=""),"",E4346*F4346)</x:f>
        <x:v>14417200</x:v>
      </x:c>
      <x:c r="H4346" s="36" t="n">
        <x:v>0.0297</x:v>
      </x:c>
      <x:c r="I4346" s="22" t="n">
        <x:f>IF(G4346="","",IF(ISNUMBER(H4346),G4346,""))</x:f>
        <x:v>14417200</x:v>
      </x:c>
      <x:c r="J4346" s="22" t="n">
        <x:f>IF(I4346="","",I4346*H4346)</x:f>
        <x:v>428190.84</x:v>
      </x:c>
      <x:c r="K4346" t="str">
        <x:f>IF(G4346="","MISSING OEWS",IF(ISNUMBER(H4346),"MATCHED","MISSING WHARTON"))</x:f>
        <x:v>MATCHED</x:v>
      </x:c>
    </x:row>
    <x:row r="4347">
      <x:c r="A4347" t="str">
        <x:v>54</x:v>
      </x:c>
      <x:c r="B4347" t="str">
        <x:v>Professional, Scientific, and Technical Services</x:v>
      </x:c>
      <x:c r="C4347" t="str">
        <x:v>51-4032</x:v>
      </x:c>
      <x:c r="D4347" t="str">
        <x:v>Drilling and Boring Machine Tool Setters, Operators, and Tenders, Metal and Plastic</x:v>
      </x:c>
      <x:c r="E4347" s="22" t="n">
        <x:v>100</x:v>
      </x:c>
      <x:c r="F4347" s="22" t="n">
        <x:v>54660</x:v>
      </x:c>
      <x:c r="G4347" s="22" t="n">
        <x:f>IF(OR(E4347="",F4347=""),"",E4347*F4347)</x:f>
        <x:v>5466000</x:v>
      </x:c>
      <x:c r="H4347" s="36" t="n">
        <x:v>0</x:v>
      </x:c>
      <x:c r="I4347" s="22" t="n">
        <x:f>IF(G4347="","",IF(ISNUMBER(H4347),G4347,""))</x:f>
        <x:v>5466000</x:v>
      </x:c>
      <x:c r="J4347" s="22" t="n">
        <x:f>IF(I4347="","",I4347*H4347)</x:f>
        <x:v>0</x:v>
      </x:c>
      <x:c r="K4347" t="str">
        <x:f>IF(G4347="","MISSING OEWS",IF(ISNUMBER(H4347),"MATCHED","MISSING WHARTON"))</x:f>
        <x:v>MATCHED</x:v>
      </x:c>
    </x:row>
    <x:row r="4348">
      <x:c r="A4348" t="str">
        <x:v>54</x:v>
      </x:c>
      <x:c r="B4348" t="str">
        <x:v>Professional, Scientific, and Technical Services</x:v>
      </x:c>
      <x:c r="C4348" t="str">
        <x:v>51-4041</x:v>
      </x:c>
      <x:c r="D4348" t="str">
        <x:v>Machinists</x:v>
      </x:c>
      <x:c r="E4348" s="22" t="n">
        <x:v>4100</x:v>
      </x:c>
      <x:c r="F4348" s="22" t="n">
        <x:v>72310</x:v>
      </x:c>
      <x:c r="G4348" s="22" t="n">
        <x:f>IF(OR(E4348="",F4348=""),"",E4348*F4348)</x:f>
        <x:v>296471000</x:v>
      </x:c>
      <x:c r="H4348" s="36" t="n">
        <x:v>0.0897</x:v>
      </x:c>
      <x:c r="I4348" s="22" t="n">
        <x:f>IF(G4348="","",IF(ISNUMBER(H4348),G4348,""))</x:f>
        <x:v>296471000</x:v>
      </x:c>
      <x:c r="J4348" s="22" t="n">
        <x:f>IF(I4348="","",I4348*H4348)</x:f>
        <x:v>26593448.7</x:v>
      </x:c>
      <x:c r="K4348" t="str">
        <x:f>IF(G4348="","MISSING OEWS",IF(ISNUMBER(H4348),"MATCHED","MISSING WHARTON"))</x:f>
        <x:v>MATCHED</x:v>
      </x:c>
    </x:row>
    <x:row r="4349">
      <x:c r="A4349" t="str">
        <x:v>54</x:v>
      </x:c>
      <x:c r="B4349" t="str">
        <x:v>Professional, Scientific, and Technical Services</x:v>
      </x:c>
      <x:c r="C4349" t="str">
        <x:v>51-4061</x:v>
      </x:c>
      <x:c r="D4349" t="str">
        <x:v>Model Makers, Metal and Plastic</x:v>
      </x:c>
      <x:c r="E4349" s="22" t="n">
        <x:v>800</x:v>
      </x:c>
      <x:c r="F4349" s="22" t="n">
        <x:v>70960</x:v>
      </x:c>
      <x:c r="G4349" s="22" t="n">
        <x:f>IF(OR(E4349="",F4349=""),"",E4349*F4349)</x:f>
        <x:v>56768000</x:v>
      </x:c>
      <x:c r="H4349" s="36" t="n">
        <x:v>0.0594</x:v>
      </x:c>
      <x:c r="I4349" s="22" t="n">
        <x:f>IF(G4349="","",IF(ISNUMBER(H4349),G4349,""))</x:f>
        <x:v>56768000</x:v>
      </x:c>
      <x:c r="J4349" s="22" t="n">
        <x:f>IF(I4349="","",I4349*H4349)</x:f>
        <x:v>3372019.2</x:v>
      </x:c>
      <x:c r="K4349" t="str">
        <x:f>IF(G4349="","MISSING OEWS",IF(ISNUMBER(H4349),"MATCHED","MISSING WHARTON"))</x:f>
        <x:v>MATCHED</x:v>
      </x:c>
    </x:row>
    <x:row r="4350">
      <x:c r="A4350" t="str">
        <x:v>54</x:v>
      </x:c>
      <x:c r="B4350" t="str">
        <x:v>Professional, Scientific, and Technical Services</x:v>
      </x:c>
      <x:c r="C4350" t="str">
        <x:v>51-4072</x:v>
      </x:c>
      <x:c r="D4350" t="str">
        <x:v>Molding, Coremaking, and Casting Machine Setters, Operators, and Tenders, Metal and Plastic</x:v>
      </x:c>
      <x:c r="E4350" s="22" t="n">
        <x:v>310</x:v>
      </x:c>
      <x:c r="F4350" s="22" t="n">
        <x:v>46740</x:v>
      </x:c>
      <x:c r="G4350" s="22" t="n">
        <x:f>IF(OR(E4350="",F4350=""),"",E4350*F4350)</x:f>
        <x:v>14489400</x:v>
      </x:c>
      <x:c r="H4350" s="36" t="n">
        <x:v>0.0288</x:v>
      </x:c>
      <x:c r="I4350" s="22" t="n">
        <x:f>IF(G4350="","",IF(ISNUMBER(H4350),G4350,""))</x:f>
        <x:v>14489400</x:v>
      </x:c>
      <x:c r="J4350" s="22" t="n">
        <x:f>IF(I4350="","",I4350*H4350)</x:f>
        <x:v>417294.72</x:v>
      </x:c>
      <x:c r="K4350" t="str">
        <x:f>IF(G4350="","MISSING OEWS",IF(ISNUMBER(H4350),"MATCHED","MISSING WHARTON"))</x:f>
        <x:v>MATCHED</x:v>
      </x:c>
    </x:row>
    <x:row r="4351">
      <x:c r="A4351" t="str">
        <x:v>54</x:v>
      </x:c>
      <x:c r="B4351" t="str">
        <x:v>Professional, Scientific, and Technical Services</x:v>
      </x:c>
      <x:c r="C4351" t="str">
        <x:v>51-4081</x:v>
      </x:c>
      <x:c r="D4351" t="str">
        <x:v>Multiple Machine Tool Setters, Operators, and Tenders, Metal and Plastic</x:v>
      </x:c>
      <x:c r="E4351" s="22" t="n">
        <x:v>820</x:v>
      </x:c>
      <x:c r="F4351" s="22" t="n">
        <x:v>49290</x:v>
      </x:c>
      <x:c r="G4351" s="22" t="n">
        <x:f>IF(OR(E4351="",F4351=""),"",E4351*F4351)</x:f>
        <x:v>40417800</x:v>
      </x:c>
      <x:c r="H4351" s="36" t="n">
        <x:v>0.16899999999999998</x:v>
      </x:c>
      <x:c r="I4351" s="22" t="n">
        <x:f>IF(G4351="","",IF(ISNUMBER(H4351),G4351,""))</x:f>
        <x:v>40417800</x:v>
      </x:c>
      <x:c r="J4351" s="22" t="n">
        <x:f>IF(I4351="","",I4351*H4351)</x:f>
        <x:v>6830608.199999999</x:v>
      </x:c>
      <x:c r="K4351" t="str">
        <x:f>IF(G4351="","MISSING OEWS",IF(ISNUMBER(H4351),"MATCHED","MISSING WHARTON"))</x:f>
        <x:v>MATCHED</x:v>
      </x:c>
    </x:row>
    <x:row r="4352">
      <x:c r="A4352" t="str">
        <x:v>54</x:v>
      </x:c>
      <x:c r="B4352" t="str">
        <x:v>Professional, Scientific, and Technical Services</x:v>
      </x:c>
      <x:c r="C4352" t="str">
        <x:v>51-4111</x:v>
      </x:c>
      <x:c r="D4352" t="str">
        <x:v>Tool and Die Makers</x:v>
      </x:c>
      <x:c r="E4352" s="22" t="n">
        <x:v>300</x:v>
      </x:c>
      <x:c r="F4352" s="22" t="n">
        <x:v>77480</x:v>
      </x:c>
      <x:c r="G4352" s="22" t="n">
        <x:f>IF(OR(E4352="",F4352=""),"",E4352*F4352)</x:f>
        <x:v>23244000</x:v>
      </x:c>
      <x:c r="H4352" s="36" t="n">
        <x:v>0.0559</x:v>
      </x:c>
      <x:c r="I4352" s="22" t="n">
        <x:f>IF(G4352="","",IF(ISNUMBER(H4352),G4352,""))</x:f>
        <x:v>23244000</x:v>
      </x:c>
      <x:c r="J4352" s="22" t="n">
        <x:f>IF(I4352="","",I4352*H4352)</x:f>
        <x:v>1299339.5999999999</x:v>
      </x:c>
      <x:c r="K4352" t="str">
        <x:f>IF(G4352="","MISSING OEWS",IF(ISNUMBER(H4352),"MATCHED","MISSING WHARTON"))</x:f>
        <x:v>MATCHED</x:v>
      </x:c>
    </x:row>
    <x:row r="4353">
      <x:c r="A4353" t="str">
        <x:v>54</x:v>
      </x:c>
      <x:c r="B4353" t="str">
        <x:v>Professional, Scientific, and Technical Services</x:v>
      </x:c>
      <x:c r="C4353" t="str">
        <x:v>51-4121</x:v>
      </x:c>
      <x:c r="D4353" t="str">
        <x:v>Welders, Cutters, Solderers, and Brazers</x:v>
      </x:c>
      <x:c r="E4353" s="22" t="n">
        <x:v>3810</x:v>
      </x:c>
      <x:c r="F4353" s="22" t="n">
        <x:v>63100</x:v>
      </x:c>
      <x:c r="G4353" s="22" t="n">
        <x:f>IF(OR(E4353="",F4353=""),"",E4353*F4353)</x:f>
        <x:v>240411000</x:v>
      </x:c>
      <x:c r="H4353" s="36" t="n">
        <x:v>0.0233</x:v>
      </x:c>
      <x:c r="I4353" s="22" t="n">
        <x:f>IF(G4353="","",IF(ISNUMBER(H4353),G4353,""))</x:f>
        <x:v>240411000</x:v>
      </x:c>
      <x:c r="J4353" s="22" t="n">
        <x:f>IF(I4353="","",I4353*H4353)</x:f>
        <x:v>5601576.300000001</x:v>
      </x:c>
      <x:c r="K4353" t="str">
        <x:f>IF(G4353="","MISSING OEWS",IF(ISNUMBER(H4353),"MATCHED","MISSING WHARTON"))</x:f>
        <x:v>MATCHED</x:v>
      </x:c>
    </x:row>
    <x:row r="4354">
      <x:c r="A4354" t="str">
        <x:v>54</x:v>
      </x:c>
      <x:c r="B4354" t="str">
        <x:v>Professional, Scientific, and Technical Services</x:v>
      </x:c>
      <x:c r="C4354" t="str">
        <x:v>51-4122</x:v>
      </x:c>
      <x:c r="D4354" t="str">
        <x:v>Welding, Soldering, and Brazing Machine Setters, Operators, and Tenders</x:v>
      </x:c>
      <x:c r="E4354" s="22" t="n">
        <x:v>240</x:v>
      </x:c>
      <x:c r="F4354" s="22" t="n">
        <x:v>67100</x:v>
      </x:c>
      <x:c r="G4354" s="22" t="n">
        <x:f>IF(OR(E4354="",F4354=""),"",E4354*F4354)</x:f>
        <x:v>16104000</x:v>
      </x:c>
      <x:c r="H4354" s="36" t="n">
        <x:v>0.0983</x:v>
      </x:c>
      <x:c r="I4354" s="22" t="n">
        <x:f>IF(G4354="","",IF(ISNUMBER(H4354),G4354,""))</x:f>
        <x:v>16104000</x:v>
      </x:c>
      <x:c r="J4354" s="22" t="n">
        <x:f>IF(I4354="","",I4354*H4354)</x:f>
        <x:v>1583023.2</x:v>
      </x:c>
      <x:c r="K4354" t="str">
        <x:f>IF(G4354="","MISSING OEWS",IF(ISNUMBER(H4354),"MATCHED","MISSING WHARTON"))</x:f>
        <x:v>MATCHED</x:v>
      </x:c>
    </x:row>
    <x:row r="4355">
      <x:c r="A4355" t="str">
        <x:v>54</x:v>
      </x:c>
      <x:c r="B4355" t="str">
        <x:v>Professional, Scientific, and Technical Services</x:v>
      </x:c>
      <x:c r="C4355" t="str">
        <x:v>51-4193</x:v>
      </x:c>
      <x:c r="D4355" t="str">
        <x:v>Plating Machine Setters, Operators, and Tenders, Metal and Plastic</x:v>
      </x:c>
      <x:c r="E4355" s="22" t="n">
        <x:v>30</x:v>
      </x:c>
      <x:c r="F4355" s="22" t="n">
        <x:v>72570</x:v>
      </x:c>
      <x:c r="G4355" s="22" t="n">
        <x:f>IF(OR(E4355="",F4355=""),"",E4355*F4355)</x:f>
        <x:v>2177100</x:v>
      </x:c>
      <x:c r="H4355" s="36" t="n">
        <x:v>0.025</x:v>
      </x:c>
      <x:c r="I4355" s="22" t="n">
        <x:f>IF(G4355="","",IF(ISNUMBER(H4355),G4355,""))</x:f>
        <x:v>2177100</x:v>
      </x:c>
      <x:c r="J4355" s="22" t="n">
        <x:f>IF(I4355="","",I4355*H4355)</x:f>
        <x:v>54427.5</x:v>
      </x:c>
      <x:c r="K4355" t="str">
        <x:f>IF(G4355="","MISSING OEWS",IF(ISNUMBER(H4355),"MATCHED","MISSING WHARTON"))</x:f>
        <x:v>MATCHED</x:v>
      </x:c>
    </x:row>
    <x:row r="4356">
      <x:c r="A4356" t="str">
        <x:v>54</x:v>
      </x:c>
      <x:c r="B4356" t="str">
        <x:v>Professional, Scientific, and Technical Services</x:v>
      </x:c>
      <x:c r="C4356" t="str">
        <x:v>51-4199</x:v>
      </x:c>
      <x:c r="D4356" t="str">
        <x:v>Metal Workers and Plastic Workers, All Other</x:v>
      </x:c>
      <x:c r="E4356" s="22"/>
      <x:c r="F4356" s="22" t="n">
        <x:v>55760</x:v>
      </x:c>
      <x:c r="G4356" s="22" t="str">
        <x:f>IF(OR(E4356="",F4356=""),"",E4356*F4356)</x:f>
      </x:c>
      <x:c r="H4356" s="36"/>
      <x:c r="I4356" s="22" t="str">
        <x:f>IF(G4356="","",IF(ISNUMBER(H4356),G4356,""))</x:f>
      </x:c>
      <x:c r="J4356" s="22" t="str">
        <x:f>IF(I4356="","",I4356*H4356)</x:f>
      </x:c>
      <x:c r="K4356" t="str">
        <x:f>IF(G4356="","MISSING OEWS",IF(ISNUMBER(H4356),"MATCHED","MISSING WHARTON"))</x:f>
        <x:v>MISSING OEWS</x:v>
      </x:c>
    </x:row>
    <x:row r="4357">
      <x:c r="A4357" t="str">
        <x:v>54</x:v>
      </x:c>
      <x:c r="B4357" t="str">
        <x:v>Professional, Scientific, and Technical Services</x:v>
      </x:c>
      <x:c r="C4357" t="str">
        <x:v>51-5111</x:v>
      </x:c>
      <x:c r="D4357" t="str">
        <x:v>Prepress Technicians and Workers</x:v>
      </x:c>
      <x:c r="E4357" s="22" t="n">
        <x:v>1250</x:v>
      </x:c>
      <x:c r="F4357" s="22" t="n">
        <x:v>50380</x:v>
      </x:c>
      <x:c r="G4357" s="22" t="n">
        <x:f>IF(OR(E4357="",F4357=""),"",E4357*F4357)</x:f>
        <x:v>62975000</x:v>
      </x:c>
      <x:c r="H4357" s="36" t="n">
        <x:v>0.42</x:v>
      </x:c>
      <x:c r="I4357" s="22" t="n">
        <x:f>IF(G4357="","",IF(ISNUMBER(H4357),G4357,""))</x:f>
        <x:v>62975000</x:v>
      </x:c>
      <x:c r="J4357" s="22" t="n">
        <x:f>IF(I4357="","",I4357*H4357)</x:f>
        <x:v>26449500</x:v>
      </x:c>
      <x:c r="K4357" t="str">
        <x:f>IF(G4357="","MISSING OEWS",IF(ISNUMBER(H4357),"MATCHED","MISSING WHARTON"))</x:f>
        <x:v>MATCHED</x:v>
      </x:c>
    </x:row>
    <x:row r="4358">
      <x:c r="A4358" t="str">
        <x:v>54</x:v>
      </x:c>
      <x:c r="B4358" t="str">
        <x:v>Professional, Scientific, and Technical Services</x:v>
      </x:c>
      <x:c r="C4358" t="str">
        <x:v>51-5112</x:v>
      </x:c>
      <x:c r="D4358" t="str">
        <x:v>Printing Press Operators</x:v>
      </x:c>
      <x:c r="E4358" s="22" t="n">
        <x:v>12500</x:v>
      </x:c>
      <x:c r="F4358" s="22" t="n">
        <x:v>43930</x:v>
      </x:c>
      <x:c r="G4358" s="22" t="n">
        <x:f>IF(OR(E4358="",F4358=""),"",E4358*F4358)</x:f>
        <x:v>549125000</x:v>
      </x:c>
      <x:c r="H4358" s="36" t="n">
        <x:v>0.3348</x:v>
      </x:c>
      <x:c r="I4358" s="22" t="n">
        <x:f>IF(G4358="","",IF(ISNUMBER(H4358),G4358,""))</x:f>
        <x:v>549125000</x:v>
      </x:c>
      <x:c r="J4358" s="22" t="n">
        <x:f>IF(I4358="","",I4358*H4358)</x:f>
        <x:v>183847050</x:v>
      </x:c>
      <x:c r="K4358" t="str">
        <x:f>IF(G4358="","MISSING OEWS",IF(ISNUMBER(H4358),"MATCHED","MISSING WHARTON"))</x:f>
        <x:v>MATCHED</x:v>
      </x:c>
    </x:row>
    <x:row r="4359">
      <x:c r="A4359" t="str">
        <x:v>54</x:v>
      </x:c>
      <x:c r="B4359" t="str">
        <x:v>Professional, Scientific, and Technical Services</x:v>
      </x:c>
      <x:c r="C4359" t="str">
        <x:v>51-5113</x:v>
      </x:c>
      <x:c r="D4359" t="str">
        <x:v>Print Binding and Finishing Workers</x:v>
      </x:c>
      <x:c r="E4359" s="22" t="n">
        <x:v>1080</x:v>
      </x:c>
      <x:c r="F4359" s="22" t="n">
        <x:v>41350</x:v>
      </x:c>
      <x:c r="G4359" s="22" t="n">
        <x:f>IF(OR(E4359="",F4359=""),"",E4359*F4359)</x:f>
        <x:v>44658000</x:v>
      </x:c>
      <x:c r="H4359" s="36" t="n">
        <x:v>0.0385</x:v>
      </x:c>
      <x:c r="I4359" s="22" t="n">
        <x:f>IF(G4359="","",IF(ISNUMBER(H4359),G4359,""))</x:f>
        <x:v>44658000</x:v>
      </x:c>
      <x:c r="J4359" s="22" t="n">
        <x:f>IF(I4359="","",I4359*H4359)</x:f>
        <x:v>1719333</x:v>
      </x:c>
      <x:c r="K4359" t="str">
        <x:f>IF(G4359="","MISSING OEWS",IF(ISNUMBER(H4359),"MATCHED","MISSING WHARTON"))</x:f>
        <x:v>MATCHED</x:v>
      </x:c>
    </x:row>
    <x:row r="4360">
      <x:c r="A4360" t="str">
        <x:v>54</x:v>
      </x:c>
      <x:c r="B4360" t="str">
        <x:v>Professional, Scientific, and Technical Services</x:v>
      </x:c>
      <x:c r="C4360" t="str">
        <x:v>51-6011</x:v>
      </x:c>
      <x:c r="D4360" t="str">
        <x:v>Laundry and Dry-Cleaning Workers</x:v>
      </x:c>
      <x:c r="E4360" s="22"/>
      <x:c r="F4360" s="22" t="n">
        <x:v>35250</x:v>
      </x:c>
      <x:c r="G4360" s="22" t="str">
        <x:f>IF(OR(E4360="",F4360=""),"",E4360*F4360)</x:f>
      </x:c>
      <x:c r="H4360" s="36" t="n">
        <x:v>0</x:v>
      </x:c>
      <x:c r="I4360" s="22" t="str">
        <x:f>IF(G4360="","",IF(ISNUMBER(H4360),G4360,""))</x:f>
      </x:c>
      <x:c r="J4360" s="22" t="str">
        <x:f>IF(I4360="","",I4360*H4360)</x:f>
      </x:c>
      <x:c r="K4360" t="str">
        <x:f>IF(G4360="","MISSING OEWS",IF(ISNUMBER(H4360),"MATCHED","MISSING WHARTON"))</x:f>
        <x:v>MISSING OEWS</x:v>
      </x:c>
    </x:row>
    <x:row r="4361">
      <x:c r="A4361" t="str">
        <x:v>54</x:v>
      </x:c>
      <x:c r="B4361" t="str">
        <x:v>Professional, Scientific, and Technical Services</x:v>
      </x:c>
      <x:c r="C4361" t="str">
        <x:v>51-6021</x:v>
      </x:c>
      <x:c r="D4361" t="str">
        <x:v>Pressers, Textile, Garment, and Related Materials</x:v>
      </x:c>
      <x:c r="E4361" s="22"/>
      <x:c r="F4361" s="22" t="n">
        <x:v>36060</x:v>
      </x:c>
      <x:c r="G4361" s="22" t="str">
        <x:f>IF(OR(E4361="",F4361=""),"",E4361*F4361)</x:f>
      </x:c>
      <x:c r="H4361" s="36" t="n">
        <x:v>0</x:v>
      </x:c>
      <x:c r="I4361" s="22" t="str">
        <x:f>IF(G4361="","",IF(ISNUMBER(H4361),G4361,""))</x:f>
      </x:c>
      <x:c r="J4361" s="22" t="str">
        <x:f>IF(I4361="","",I4361*H4361)</x:f>
      </x:c>
      <x:c r="K4361" t="str">
        <x:f>IF(G4361="","MISSING OEWS",IF(ISNUMBER(H4361),"MATCHED","MISSING WHARTON"))</x:f>
        <x:v>MISSING OEWS</x:v>
      </x:c>
    </x:row>
    <x:row r="4362">
      <x:c r="A4362" t="str">
        <x:v>54</x:v>
      </x:c>
      <x:c r="B4362" t="str">
        <x:v>Professional, Scientific, and Technical Services</x:v>
      </x:c>
      <x:c r="C4362" t="str">
        <x:v>51-6031</x:v>
      </x:c>
      <x:c r="D4362" t="str">
        <x:v>Sewing Machine Operators</x:v>
      </x:c>
      <x:c r="E4362" s="22" t="n">
        <x:v>2290</x:v>
      </x:c>
      <x:c r="F4362" s="22" t="n">
        <x:v>40510</x:v>
      </x:c>
      <x:c r="G4362" s="22" t="n">
        <x:f>IF(OR(E4362="",F4362=""),"",E4362*F4362)</x:f>
        <x:v>92767900</x:v>
      </x:c>
      <x:c r="H4362" s="36" t="n">
        <x:v>0.0365</x:v>
      </x:c>
      <x:c r="I4362" s="22" t="n">
        <x:f>IF(G4362="","",IF(ISNUMBER(H4362),G4362,""))</x:f>
        <x:v>92767900</x:v>
      </x:c>
      <x:c r="J4362" s="22" t="n">
        <x:f>IF(I4362="","",I4362*H4362)</x:f>
        <x:v>3386028.3499999996</x:v>
      </x:c>
      <x:c r="K4362" t="str">
        <x:f>IF(G4362="","MISSING OEWS",IF(ISNUMBER(H4362),"MATCHED","MISSING WHARTON"))</x:f>
        <x:v>MATCHED</x:v>
      </x:c>
    </x:row>
    <x:row r="4363">
      <x:c r="A4363" t="str">
        <x:v>54</x:v>
      </x:c>
      <x:c r="B4363" t="str">
        <x:v>Professional, Scientific, and Technical Services</x:v>
      </x:c>
      <x:c r="C4363" t="str">
        <x:v>51-6051</x:v>
      </x:c>
      <x:c r="D4363" t="str">
        <x:v>Sewers, Hand</x:v>
      </x:c>
      <x:c r="E4363" s="22" t="n">
        <x:v>60</x:v>
      </x:c>
      <x:c r="F4363" s="22" t="n">
        <x:v>37700</x:v>
      </x:c>
      <x:c r="G4363" s="22" t="n">
        <x:f>IF(OR(E4363="",F4363=""),"",E4363*F4363)</x:f>
        <x:v>2262000</x:v>
      </x:c>
      <x:c r="H4363" s="36" t="n">
        <x:v>0</x:v>
      </x:c>
      <x:c r="I4363" s="22" t="n">
        <x:f>IF(G4363="","",IF(ISNUMBER(H4363),G4363,""))</x:f>
        <x:v>2262000</x:v>
      </x:c>
      <x:c r="J4363" s="22" t="n">
        <x:f>IF(I4363="","",I4363*H4363)</x:f>
        <x:v>0</x:v>
      </x:c>
      <x:c r="K4363" t="str">
        <x:f>IF(G4363="","MISSING OEWS",IF(ISNUMBER(H4363),"MATCHED","MISSING WHARTON"))</x:f>
        <x:v>MATCHED</x:v>
      </x:c>
    </x:row>
    <x:row r="4364">
      <x:c r="A4364" t="str">
        <x:v>54</x:v>
      </x:c>
      <x:c r="B4364" t="str">
        <x:v>Professional, Scientific, and Technical Services</x:v>
      </x:c>
      <x:c r="C4364" t="str">
        <x:v>51-6052</x:v>
      </x:c>
      <x:c r="D4364" t="str">
        <x:v>Tailors, Dressmakers, and Custom Sewers</x:v>
      </x:c>
      <x:c r="E4364" s="22" t="n">
        <x:v>110</x:v>
      </x:c>
      <x:c r="F4364" s="22" t="n">
        <x:v>49050</x:v>
      </x:c>
      <x:c r="G4364" s="22" t="n">
        <x:f>IF(OR(E4364="",F4364=""),"",E4364*F4364)</x:f>
        <x:v>5395500</x:v>
      </x:c>
      <x:c r="H4364" s="36" t="n">
        <x:v>0.0432</x:v>
      </x:c>
      <x:c r="I4364" s="22" t="n">
        <x:f>IF(G4364="","",IF(ISNUMBER(H4364),G4364,""))</x:f>
        <x:v>5395500</x:v>
      </x:c>
      <x:c r="J4364" s="22" t="n">
        <x:f>IF(I4364="","",I4364*H4364)</x:f>
        <x:v>233085.6</x:v>
      </x:c>
      <x:c r="K4364" t="str">
        <x:f>IF(G4364="","MISSING OEWS",IF(ISNUMBER(H4364),"MATCHED","MISSING WHARTON"))</x:f>
        <x:v>MATCHED</x:v>
      </x:c>
    </x:row>
    <x:row r="4365">
      <x:c r="A4365" t="str">
        <x:v>54</x:v>
      </x:c>
      <x:c r="B4365" t="str">
        <x:v>Professional, Scientific, and Technical Services</x:v>
      </x:c>
      <x:c r="C4365" t="str">
        <x:v>51-6092</x:v>
      </x:c>
      <x:c r="D4365" t="str">
        <x:v>Fabric and Apparel Patternmakers</x:v>
      </x:c>
      <x:c r="E4365" s="22" t="n">
        <x:v>70</x:v>
      </x:c>
      <x:c r="F4365" s="22" t="n">
        <x:v>53630</x:v>
      </x:c>
      <x:c r="G4365" s="22" t="n">
        <x:f>IF(OR(E4365="",F4365=""),"",E4365*F4365)</x:f>
        <x:v>3754100</x:v>
      </x:c>
      <x:c r="H4365" s="36" t="n">
        <x:v>0.1625</x:v>
      </x:c>
      <x:c r="I4365" s="22" t="n">
        <x:f>IF(G4365="","",IF(ISNUMBER(H4365),G4365,""))</x:f>
        <x:v>3754100</x:v>
      </x:c>
      <x:c r="J4365" s="22" t="n">
        <x:f>IF(I4365="","",I4365*H4365)</x:f>
        <x:v>610041.25</x:v>
      </x:c>
      <x:c r="K4365" t="str">
        <x:f>IF(G4365="","MISSING OEWS",IF(ISNUMBER(H4365),"MATCHED","MISSING WHARTON"))</x:f>
        <x:v>MATCHED</x:v>
      </x:c>
    </x:row>
    <x:row r="4366">
      <x:c r="A4366" t="str">
        <x:v>54</x:v>
      </x:c>
      <x:c r="B4366" t="str">
        <x:v>Professional, Scientific, and Technical Services</x:v>
      </x:c>
      <x:c r="C4366" t="str">
        <x:v>51-6093</x:v>
      </x:c>
      <x:c r="D4366" t="str">
        <x:v>Upholsterers</x:v>
      </x:c>
      <x:c r="E4366" s="22"/>
      <x:c r="F4366" s="22" t="n">
        <x:v>46560</x:v>
      </x:c>
      <x:c r="G4366" s="22" t="str">
        <x:f>IF(OR(E4366="",F4366=""),"",E4366*F4366)</x:f>
      </x:c>
      <x:c r="H4366" s="36" t="n">
        <x:v>0.0432</x:v>
      </x:c>
      <x:c r="I4366" s="22" t="str">
        <x:f>IF(G4366="","",IF(ISNUMBER(H4366),G4366,""))</x:f>
      </x:c>
      <x:c r="J4366" s="22" t="str">
        <x:f>IF(I4366="","",I4366*H4366)</x:f>
      </x:c>
      <x:c r="K4366" t="str">
        <x:f>IF(G4366="","MISSING OEWS",IF(ISNUMBER(H4366),"MATCHED","MISSING WHARTON"))</x:f>
        <x:v>MISSING OEWS</x:v>
      </x:c>
    </x:row>
    <x:row r="4367">
      <x:c r="A4367" t="str">
        <x:v>54</x:v>
      </x:c>
      <x:c r="B4367" t="str">
        <x:v>Professional, Scientific, and Technical Services</x:v>
      </x:c>
      <x:c r="C4367" t="str">
        <x:v>51-6099</x:v>
      </x:c>
      <x:c r="D4367" t="str">
        <x:v>Textile, Apparel, and Furnishings Workers, All Other</x:v>
      </x:c>
      <x:c r="E4367" s="22" t="n">
        <x:v>120</x:v>
      </x:c>
      <x:c r="F4367" s="22" t="n">
        <x:v>34380</x:v>
      </x:c>
      <x:c r="G4367" s="22" t="n">
        <x:f>IF(OR(E4367="",F4367=""),"",E4367*F4367)</x:f>
        <x:v>4125600</x:v>
      </x:c>
      <x:c r="H4367" s="36"/>
      <x:c r="I4367" s="22" t="str">
        <x:f>IF(G4367="","",IF(ISNUMBER(H4367),G4367,""))</x:f>
      </x:c>
      <x:c r="J4367" s="22" t="str">
        <x:f>IF(I4367="","",I4367*H4367)</x:f>
      </x:c>
      <x:c r="K4367" t="str">
        <x:f>IF(G4367="","MISSING OEWS",IF(ISNUMBER(H4367),"MATCHED","MISSING WHARTON"))</x:f>
        <x:v>MISSING WHARTON</x:v>
      </x:c>
    </x:row>
    <x:row r="4368">
      <x:c r="A4368" t="str">
        <x:v>54</x:v>
      </x:c>
      <x:c r="B4368" t="str">
        <x:v>Professional, Scientific, and Technical Services</x:v>
      </x:c>
      <x:c r="C4368" t="str">
        <x:v>51-7011</x:v>
      </x:c>
      <x:c r="D4368" t="str">
        <x:v>Cabinetmakers and Bench Carpenters</x:v>
      </x:c>
      <x:c r="E4368" s="22" t="n">
        <x:v>350</x:v>
      </x:c>
      <x:c r="F4368" s="22" t="n">
        <x:v>64720</x:v>
      </x:c>
      <x:c r="G4368" s="22" t="n">
        <x:f>IF(OR(E4368="",F4368=""),"",E4368*F4368)</x:f>
        <x:v>22652000</x:v>
      </x:c>
      <x:c r="H4368" s="36" t="n">
        <x:v>0.13</x:v>
      </x:c>
      <x:c r="I4368" s="22" t="n">
        <x:f>IF(G4368="","",IF(ISNUMBER(H4368),G4368,""))</x:f>
        <x:v>22652000</x:v>
      </x:c>
      <x:c r="J4368" s="22" t="n">
        <x:f>IF(I4368="","",I4368*H4368)</x:f>
        <x:v>2944760</x:v>
      </x:c>
      <x:c r="K4368" t="str">
        <x:f>IF(G4368="","MISSING OEWS",IF(ISNUMBER(H4368),"MATCHED","MISSING WHARTON"))</x:f>
        <x:v>MATCHED</x:v>
      </x:c>
    </x:row>
    <x:row r="4369">
      <x:c r="A4369" t="str">
        <x:v>54</x:v>
      </x:c>
      <x:c r="B4369" t="str">
        <x:v>Professional, Scientific, and Technical Services</x:v>
      </x:c>
      <x:c r="C4369" t="str">
        <x:v>51-8013</x:v>
      </x:c>
      <x:c r="D4369" t="str">
        <x:v>Power Plant Operators</x:v>
      </x:c>
      <x:c r="E4369" s="22" t="n">
        <x:v>880</x:v>
      </x:c>
      <x:c r="F4369" s="22" t="n">
        <x:v>77130</x:v>
      </x:c>
      <x:c r="G4369" s="22" t="n">
        <x:f>IF(OR(E4369="",F4369=""),"",E4369*F4369)</x:f>
        <x:v>67874400</x:v>
      </x:c>
      <x:c r="H4369" s="36" t="n">
        <x:v>0.1618</x:v>
      </x:c>
      <x:c r="I4369" s="22" t="n">
        <x:f>IF(G4369="","",IF(ISNUMBER(H4369),G4369,""))</x:f>
        <x:v>67874400</x:v>
      </x:c>
      <x:c r="J4369" s="22" t="n">
        <x:f>IF(I4369="","",I4369*H4369)</x:f>
        <x:v>10982077.92</x:v>
      </x:c>
      <x:c r="K4369" t="str">
        <x:f>IF(G4369="","MISSING OEWS",IF(ISNUMBER(H4369),"MATCHED","MISSING WHARTON"))</x:f>
        <x:v>MATCHED</x:v>
      </x:c>
    </x:row>
    <x:row r="4370">
      <x:c r="A4370" t="str">
        <x:v>54</x:v>
      </x:c>
      <x:c r="B4370" t="str">
        <x:v>Professional, Scientific, and Technical Services</x:v>
      </x:c>
      <x:c r="C4370" t="str">
        <x:v>51-8021</x:v>
      </x:c>
      <x:c r="D4370" t="str">
        <x:v>Stationary Engineers and Boiler Operators</x:v>
      </x:c>
      <x:c r="E4370" s="22" t="n">
        <x:v>340</x:v>
      </x:c>
      <x:c r="F4370" s="22" t="n">
        <x:v>85860</x:v>
      </x:c>
      <x:c r="G4370" s="22" t="n">
        <x:f>IF(OR(E4370="",F4370=""),"",E4370*F4370)</x:f>
        <x:v>29192400</x:v>
      </x:c>
      <x:c r="H4370" s="36" t="n">
        <x:v>0.10400000000000001</x:v>
      </x:c>
      <x:c r="I4370" s="22" t="n">
        <x:f>IF(G4370="","",IF(ISNUMBER(H4370),G4370,""))</x:f>
        <x:v>29192400</x:v>
      </x:c>
      <x:c r="J4370" s="22" t="n">
        <x:f>IF(I4370="","",I4370*H4370)</x:f>
        <x:v>3036009.6</x:v>
      </x:c>
      <x:c r="K4370" t="str">
        <x:f>IF(G4370="","MISSING OEWS",IF(ISNUMBER(H4370),"MATCHED","MISSING WHARTON"))</x:f>
        <x:v>MATCHED</x:v>
      </x:c>
    </x:row>
    <x:row r="4371">
      <x:c r="A4371" t="str">
        <x:v>54</x:v>
      </x:c>
      <x:c r="B4371" t="str">
        <x:v>Professional, Scientific, and Technical Services</x:v>
      </x:c>
      <x:c r="C4371" t="str">
        <x:v>51-8031</x:v>
      </x:c>
      <x:c r="D4371" t="str">
        <x:v>Water and Wastewater Treatment Plant and System Operators</x:v>
      </x:c>
      <x:c r="E4371" s="22" t="n">
        <x:v>1780</x:v>
      </x:c>
      <x:c r="F4371" s="22" t="n">
        <x:v>61920</x:v>
      </x:c>
      <x:c r="G4371" s="22" t="n">
        <x:f>IF(OR(E4371="",F4371=""),"",E4371*F4371)</x:f>
        <x:v>110217600</x:v>
      </x:c>
      <x:c r="H4371" s="36" t="n">
        <x:v>0.1188</x:v>
      </x:c>
      <x:c r="I4371" s="22" t="n">
        <x:f>IF(G4371="","",IF(ISNUMBER(H4371),G4371,""))</x:f>
        <x:v>110217600</x:v>
      </x:c>
      <x:c r="J4371" s="22" t="n">
        <x:f>IF(I4371="","",I4371*H4371)</x:f>
        <x:v>13093850.88</x:v>
      </x:c>
      <x:c r="K4371" t="str">
        <x:f>IF(G4371="","MISSING OEWS",IF(ISNUMBER(H4371),"MATCHED","MISSING WHARTON"))</x:f>
        <x:v>MATCHED</x:v>
      </x:c>
    </x:row>
    <x:row r="4372">
      <x:c r="A4372" t="str">
        <x:v>54</x:v>
      </x:c>
      <x:c r="B4372" t="str">
        <x:v>Professional, Scientific, and Technical Services</x:v>
      </x:c>
      <x:c r="C4372" t="str">
        <x:v>51-8091</x:v>
      </x:c>
      <x:c r="D4372" t="str">
        <x:v>Chemical Plant and System Operators</x:v>
      </x:c>
      <x:c r="E4372" s="22" t="n">
        <x:v>820</x:v>
      </x:c>
      <x:c r="F4372" s="22" t="n">
        <x:v>71930</x:v>
      </x:c>
      <x:c r="G4372" s="22" t="n">
        <x:f>IF(OR(E4372="",F4372=""),"",E4372*F4372)</x:f>
        <x:v>58982600</x:v>
      </x:c>
      <x:c r="H4372" s="36" t="n">
        <x:v>0.1</x:v>
      </x:c>
      <x:c r="I4372" s="22" t="n">
        <x:f>IF(G4372="","",IF(ISNUMBER(H4372),G4372,""))</x:f>
        <x:v>58982600</x:v>
      </x:c>
      <x:c r="J4372" s="22" t="n">
        <x:f>IF(I4372="","",I4372*H4372)</x:f>
        <x:v>5898260</x:v>
      </x:c>
      <x:c r="K4372" t="str">
        <x:f>IF(G4372="","MISSING OEWS",IF(ISNUMBER(H4372),"MATCHED","MISSING WHARTON"))</x:f>
        <x:v>MATCHED</x:v>
      </x:c>
    </x:row>
    <x:row r="4373">
      <x:c r="A4373" t="str">
        <x:v>54</x:v>
      </x:c>
      <x:c r="B4373" t="str">
        <x:v>Professional, Scientific, and Technical Services</x:v>
      </x:c>
      <x:c r="C4373" t="str">
        <x:v>51-8093</x:v>
      </x:c>
      <x:c r="D4373" t="str">
        <x:v>Petroleum Pump System Operators, Refinery Operators, and Gaugers</x:v>
      </x:c>
      <x:c r="E4373" s="22" t="n">
        <x:v>70</x:v>
      </x:c>
      <x:c r="F4373" s="22" t="n">
        <x:v>87940</x:v>
      </x:c>
      <x:c r="G4373" s="22" t="n">
        <x:f>IF(OR(E4373="",F4373=""),"",E4373*F4373)</x:f>
        <x:v>6155800</x:v>
      </x:c>
      <x:c r="H4373" s="36" t="n">
        <x:v>0.1583</x:v>
      </x:c>
      <x:c r="I4373" s="22" t="n">
        <x:f>IF(G4373="","",IF(ISNUMBER(H4373),G4373,""))</x:f>
        <x:v>6155800</x:v>
      </x:c>
      <x:c r="J4373" s="22" t="n">
        <x:f>IF(I4373="","",I4373*H4373)</x:f>
        <x:v>974463.14</x:v>
      </x:c>
      <x:c r="K4373" t="str">
        <x:f>IF(G4373="","MISSING OEWS",IF(ISNUMBER(H4373),"MATCHED","MISSING WHARTON"))</x:f>
        <x:v>MATCHED</x:v>
      </x:c>
    </x:row>
    <x:row r="4374">
      <x:c r="A4374" t="str">
        <x:v>54</x:v>
      </x:c>
      <x:c r="B4374" t="str">
        <x:v>Professional, Scientific, and Technical Services</x:v>
      </x:c>
      <x:c r="C4374" t="str">
        <x:v>51-8099</x:v>
      </x:c>
      <x:c r="D4374" t="str">
        <x:v>Plant and System Operators, All Other</x:v>
      </x:c>
      <x:c r="E4374" s="22" t="n">
        <x:v>70</x:v>
      </x:c>
      <x:c r="F4374" s="22" t="n">
        <x:v>71300</x:v>
      </x:c>
      <x:c r="G4374" s="22" t="n">
        <x:f>IF(OR(E4374="",F4374=""),"",E4374*F4374)</x:f>
        <x:v>4991000</x:v>
      </x:c>
      <x:c r="H4374" s="36" t="n">
        <x:v>0.1</x:v>
      </x:c>
      <x:c r="I4374" s="22" t="n">
        <x:f>IF(G4374="","",IF(ISNUMBER(H4374),G4374,""))</x:f>
        <x:v>4991000</x:v>
      </x:c>
      <x:c r="J4374" s="22" t="n">
        <x:f>IF(I4374="","",I4374*H4374)</x:f>
        <x:v>499100</x:v>
      </x:c>
      <x:c r="K4374" t="str">
        <x:f>IF(G4374="","MISSING OEWS",IF(ISNUMBER(H4374),"MATCHED","MISSING WHARTON"))</x:f>
        <x:v>MATCHED</x:v>
      </x:c>
    </x:row>
    <x:row r="4375">
      <x:c r="A4375" t="str">
        <x:v>54</x:v>
      </x:c>
      <x:c r="B4375" t="str">
        <x:v>Professional, Scientific, and Technical Services</x:v>
      </x:c>
      <x:c r="C4375" t="str">
        <x:v>51-9011</x:v>
      </x:c>
      <x:c r="D4375" t="str">
        <x:v>Chemical Equipment Operators and Tenders</x:v>
      </x:c>
      <x:c r="E4375" s="22" t="n">
        <x:v>670</x:v>
      </x:c>
      <x:c r="F4375" s="22" t="n">
        <x:v>71140</x:v>
      </x:c>
      <x:c r="G4375" s="22" t="n">
        <x:f>IF(OR(E4375="",F4375=""),"",E4375*F4375)</x:f>
        <x:v>47663800</x:v>
      </x:c>
      <x:c r="H4375" s="36" t="n">
        <x:v>0.113</x:v>
      </x:c>
      <x:c r="I4375" s="22" t="n">
        <x:f>IF(G4375="","",IF(ISNUMBER(H4375),G4375,""))</x:f>
        <x:v>47663800</x:v>
      </x:c>
      <x:c r="J4375" s="22" t="n">
        <x:f>IF(I4375="","",I4375*H4375)</x:f>
        <x:v>5386009.4</x:v>
      </x:c>
      <x:c r="K4375" t="str">
        <x:f>IF(G4375="","MISSING OEWS",IF(ISNUMBER(H4375),"MATCHED","MISSING WHARTON"))</x:f>
        <x:v>MATCHED</x:v>
      </x:c>
    </x:row>
    <x:row r="4376">
      <x:c r="A4376" t="str">
        <x:v>54</x:v>
      </x:c>
      <x:c r="B4376" t="str">
        <x:v>Professional, Scientific, and Technical Services</x:v>
      </x:c>
      <x:c r="C4376" t="str">
        <x:v>51-9012</x:v>
      </x:c>
      <x:c r="D4376" t="str">
        <x:v>Separating, Filtering, Clarifying, Precipitating, and Still Machine Setters, Operators, and Tenders</x:v>
      </x:c>
      <x:c r="E4376" s="22" t="n">
        <x:v>440</x:v>
      </x:c>
      <x:c r="F4376" s="22" t="n">
        <x:v>60760</x:v>
      </x:c>
      <x:c r="G4376" s="22" t="n">
        <x:f>IF(OR(E4376="",F4376=""),"",E4376*F4376)</x:f>
        <x:v>26734400</x:v>
      </x:c>
      <x:c r="H4376" s="36" t="n">
        <x:v>0.0452</x:v>
      </x:c>
      <x:c r="I4376" s="22" t="n">
        <x:f>IF(G4376="","",IF(ISNUMBER(H4376),G4376,""))</x:f>
        <x:v>26734400</x:v>
      </x:c>
      <x:c r="J4376" s="22" t="n">
        <x:f>IF(I4376="","",I4376*H4376)</x:f>
        <x:v>1208394.88</x:v>
      </x:c>
      <x:c r="K4376" t="str">
        <x:f>IF(G4376="","MISSING OEWS",IF(ISNUMBER(H4376),"MATCHED","MISSING WHARTON"))</x:f>
        <x:v>MATCHED</x:v>
      </x:c>
    </x:row>
    <x:row r="4377">
      <x:c r="A4377" t="str">
        <x:v>54</x:v>
      </x:c>
      <x:c r="B4377" t="str">
        <x:v>Professional, Scientific, and Technical Services</x:v>
      </x:c>
      <x:c r="C4377" t="str">
        <x:v>51-9021</x:v>
      </x:c>
      <x:c r="D4377" t="str">
        <x:v>Crushing, Grinding, and Polishing Machine Setters, Operators, and Tenders</x:v>
      </x:c>
      <x:c r="E4377" s="22" t="n">
        <x:v>120</x:v>
      </x:c>
      <x:c r="F4377" s="22" t="n">
        <x:v>57740</x:v>
      </x:c>
      <x:c r="G4377" s="22" t="n">
        <x:f>IF(OR(E4377="",F4377=""),"",E4377*F4377)</x:f>
        <x:v>6928800</x:v>
      </x:c>
      <x:c r="H4377" s="36" t="n">
        <x:v>0.0864</x:v>
      </x:c>
      <x:c r="I4377" s="22" t="n">
        <x:f>IF(G4377="","",IF(ISNUMBER(H4377),G4377,""))</x:f>
        <x:v>6928800</x:v>
      </x:c>
      <x:c r="J4377" s="22" t="n">
        <x:f>IF(I4377="","",I4377*H4377)</x:f>
        <x:v>598648.3200000001</x:v>
      </x:c>
      <x:c r="K4377" t="str">
        <x:f>IF(G4377="","MISSING OEWS",IF(ISNUMBER(H4377),"MATCHED","MISSING WHARTON"))</x:f>
        <x:v>MATCHED</x:v>
      </x:c>
    </x:row>
    <x:row r="4378">
      <x:c r="A4378" t="str">
        <x:v>54</x:v>
      </x:c>
      <x:c r="B4378" t="str">
        <x:v>Professional, Scientific, and Technical Services</x:v>
      </x:c>
      <x:c r="C4378" t="str">
        <x:v>51-9023</x:v>
      </x:c>
      <x:c r="D4378" t="str">
        <x:v>Mixing and Blending Machine Setters, Operators, and Tenders</x:v>
      </x:c>
      <x:c r="E4378" s="22" t="n">
        <x:v>510</x:v>
      </x:c>
      <x:c r="F4378" s="22" t="n">
        <x:v>58650</x:v>
      </x:c>
      <x:c r="G4378" s="22" t="n">
        <x:f>IF(OR(E4378="",F4378=""),"",E4378*F4378)</x:f>
        <x:v>29911500</x:v>
      </x:c>
      <x:c r="H4378" s="36" t="n">
        <x:v>0.1026</x:v>
      </x:c>
      <x:c r="I4378" s="22" t="n">
        <x:f>IF(G4378="","",IF(ISNUMBER(H4378),G4378,""))</x:f>
        <x:v>29911500</x:v>
      </x:c>
      <x:c r="J4378" s="22" t="n">
        <x:f>IF(I4378="","",I4378*H4378)</x:f>
        <x:v>3068919.9</x:v>
      </x:c>
      <x:c r="K4378" t="str">
        <x:f>IF(G4378="","MISSING OEWS",IF(ISNUMBER(H4378),"MATCHED","MISSING WHARTON"))</x:f>
        <x:v>MATCHED</x:v>
      </x:c>
    </x:row>
    <x:row r="4379">
      <x:c r="A4379" t="str">
        <x:v>54</x:v>
      </x:c>
      <x:c r="B4379" t="str">
        <x:v>Professional, Scientific, and Technical Services</x:v>
      </x:c>
      <x:c r="C4379" t="str">
        <x:v>51-9032</x:v>
      </x:c>
      <x:c r="D4379" t="str">
        <x:v>Cutting and Slicing Machine Setters, Operators, and Tenders</x:v>
      </x:c>
      <x:c r="E4379" s="22" t="n">
        <x:v>40</x:v>
      </x:c>
      <x:c r="F4379" s="22" t="n">
        <x:v>49160</x:v>
      </x:c>
      <x:c r="G4379" s="22" t="n">
        <x:f>IF(OR(E4379="",F4379=""),"",E4379*F4379)</x:f>
        <x:v>1966400</x:v>
      </x:c>
      <x:c r="H4379" s="36" t="n">
        <x:v>0.0339</x:v>
      </x:c>
      <x:c r="I4379" s="22" t="n">
        <x:f>IF(G4379="","",IF(ISNUMBER(H4379),G4379,""))</x:f>
        <x:v>1966400</x:v>
      </x:c>
      <x:c r="J4379" s="22" t="n">
        <x:f>IF(I4379="","",I4379*H4379)</x:f>
        <x:v>66660.96</x:v>
      </x:c>
      <x:c r="K4379" t="str">
        <x:f>IF(G4379="","MISSING OEWS",IF(ISNUMBER(H4379),"MATCHED","MISSING WHARTON"))</x:f>
        <x:v>MATCHED</x:v>
      </x:c>
    </x:row>
    <x:row r="4380">
      <x:c r="A4380" t="str">
        <x:v>54</x:v>
      </x:c>
      <x:c r="B4380" t="str">
        <x:v>Professional, Scientific, and Technical Services</x:v>
      </x:c>
      <x:c r="C4380" t="str">
        <x:v>51-9041</x:v>
      </x:c>
      <x:c r="D4380" t="str">
        <x:v>Extruding, Forming, Pressing, and Compacting Machine Setters, Operators, and Tenders</x:v>
      </x:c>
      <x:c r="E4380" s="22" t="n">
        <x:v>60</x:v>
      </x:c>
      <x:c r="F4380" s="22" t="n">
        <x:v>45090</x:v>
      </x:c>
      <x:c r="G4380" s="22" t="n">
        <x:f>IF(OR(E4380="",F4380=""),"",E4380*F4380)</x:f>
        <x:v>2705400</x:v>
      </x:c>
      <x:c r="H4380" s="36" t="n">
        <x:v>0.0679</x:v>
      </x:c>
      <x:c r="I4380" s="22" t="n">
        <x:f>IF(G4380="","",IF(ISNUMBER(H4380),G4380,""))</x:f>
        <x:v>2705400</x:v>
      </x:c>
      <x:c r="J4380" s="22" t="n">
        <x:f>IF(I4380="","",I4380*H4380)</x:f>
        <x:v>183696.66</x:v>
      </x:c>
      <x:c r="K4380" t="str">
        <x:f>IF(G4380="","MISSING OEWS",IF(ISNUMBER(H4380),"MATCHED","MISSING WHARTON"))</x:f>
        <x:v>MATCHED</x:v>
      </x:c>
    </x:row>
    <x:row r="4381">
      <x:c r="A4381" t="str">
        <x:v>54</x:v>
      </x:c>
      <x:c r="B4381" t="str">
        <x:v>Professional, Scientific, and Technical Services</x:v>
      </x:c>
      <x:c r="C4381" t="str">
        <x:v>51-9061</x:v>
      </x:c>
      <x:c r="D4381" t="str">
        <x:v>Inspectors, Testers, Sorters, Samplers, and Weighers</x:v>
      </x:c>
      <x:c r="E4381" s="22" t="n">
        <x:v>57860</x:v>
      </x:c>
      <x:c r="F4381" s="22" t="n">
        <x:v>59710</x:v>
      </x:c>
      <x:c r="G4381" s="22" t="n">
        <x:f>IF(OR(E4381="",F4381=""),"",E4381*F4381)</x:f>
        <x:v>3454820600</x:v>
      </x:c>
      <x:c r="H4381" s="36" t="n">
        <x:v>0.2969</x:v>
      </x:c>
      <x:c r="I4381" s="22" t="n">
        <x:f>IF(G4381="","",IF(ISNUMBER(H4381),G4381,""))</x:f>
        <x:v>3454820600</x:v>
      </x:c>
      <x:c r="J4381" s="22" t="n">
        <x:f>IF(I4381="","",I4381*H4381)</x:f>
        <x:v>1025736236.14</x:v>
      </x:c>
      <x:c r="K4381" t="str">
        <x:f>IF(G4381="","MISSING OEWS",IF(ISNUMBER(H4381),"MATCHED","MISSING WHARTON"))</x:f>
        <x:v>MATCHED</x:v>
      </x:c>
    </x:row>
    <x:row r="4382">
      <x:c r="A4382" t="str">
        <x:v>54</x:v>
      </x:c>
      <x:c r="B4382" t="str">
        <x:v>Professional, Scientific, and Technical Services</x:v>
      </x:c>
      <x:c r="C4382" t="str">
        <x:v>51-9071</x:v>
      </x:c>
      <x:c r="D4382" t="str">
        <x:v>Jewelers and Precious Stone and Metal Workers</x:v>
      </x:c>
      <x:c r="E4382" s="22" t="n">
        <x:v>460</x:v>
      </x:c>
      <x:c r="F4382" s="22" t="n">
        <x:v>62240</x:v>
      </x:c>
      <x:c r="G4382" s="22" t="n">
        <x:f>IF(OR(E4382="",F4382=""),"",E4382*F4382)</x:f>
        <x:v>28630400</x:v>
      </x:c>
      <x:c r="H4382" s="36" t="n">
        <x:v>0.0924</x:v>
      </x:c>
      <x:c r="I4382" s="22" t="n">
        <x:f>IF(G4382="","",IF(ISNUMBER(H4382),G4382,""))</x:f>
        <x:v>28630400</x:v>
      </x:c>
      <x:c r="J4382" s="22" t="n">
        <x:f>IF(I4382="","",I4382*H4382)</x:f>
        <x:v>2645448.96</x:v>
      </x:c>
      <x:c r="K4382" t="str">
        <x:f>IF(G4382="","MISSING OEWS",IF(ISNUMBER(H4382),"MATCHED","MISSING WHARTON"))</x:f>
        <x:v>MATCHED</x:v>
      </x:c>
    </x:row>
    <x:row r="4383">
      <x:c r="A4383" t="str">
        <x:v>54</x:v>
      </x:c>
      <x:c r="B4383" t="str">
        <x:v>Professional, Scientific, and Technical Services</x:v>
      </x:c>
      <x:c r="C4383" t="str">
        <x:v>51-9081</x:v>
      </x:c>
      <x:c r="D4383" t="str">
        <x:v>Dental Laboratory Technicians</x:v>
      </x:c>
      <x:c r="E4383" s="22" t="n">
        <x:v>30</x:v>
      </x:c>
      <x:c r="F4383" s="22" t="n">
        <x:v>45740</x:v>
      </x:c>
      <x:c r="G4383" s="22" t="n">
        <x:f>IF(OR(E4383="",F4383=""),"",E4383*F4383)</x:f>
        <x:v>1372200</x:v>
      </x:c>
      <x:c r="H4383" s="36" t="n">
        <x:v>0</x:v>
      </x:c>
      <x:c r="I4383" s="22" t="n">
        <x:f>IF(G4383="","",IF(ISNUMBER(H4383),G4383,""))</x:f>
        <x:v>1372200</x:v>
      </x:c>
      <x:c r="J4383" s="22" t="n">
        <x:f>IF(I4383="","",I4383*H4383)</x:f>
        <x:v>0</x:v>
      </x:c>
      <x:c r="K4383" t="str">
        <x:f>IF(G4383="","MISSING OEWS",IF(ISNUMBER(H4383),"MATCHED","MISSING WHARTON"))</x:f>
        <x:v>MATCHED</x:v>
      </x:c>
    </x:row>
    <x:row r="4384">
      <x:c r="A4384" t="str">
        <x:v>54</x:v>
      </x:c>
      <x:c r="B4384" t="str">
        <x:v>Professional, Scientific, and Technical Services</x:v>
      </x:c>
      <x:c r="C4384" t="str">
        <x:v>51-9111</x:v>
      </x:c>
      <x:c r="D4384" t="str">
        <x:v>Packaging and Filling Machine Operators and Tenders</x:v>
      </x:c>
      <x:c r="E4384" s="22" t="n">
        <x:v>1630</x:v>
      </x:c>
      <x:c r="F4384" s="22" t="n">
        <x:v>48940</x:v>
      </x:c>
      <x:c r="G4384" s="22" t="n">
        <x:f>IF(OR(E4384="",F4384=""),"",E4384*F4384)</x:f>
        <x:v>79772200</x:v>
      </x:c>
      <x:c r="H4384" s="36" t="n">
        <x:v>0.0475</x:v>
      </x:c>
      <x:c r="I4384" s="22" t="n">
        <x:f>IF(G4384="","",IF(ISNUMBER(H4384),G4384,""))</x:f>
        <x:v>79772200</x:v>
      </x:c>
      <x:c r="J4384" s="22" t="n">
        <x:f>IF(I4384="","",I4384*H4384)</x:f>
        <x:v>3789179.5</x:v>
      </x:c>
      <x:c r="K4384" t="str">
        <x:f>IF(G4384="","MISSING OEWS",IF(ISNUMBER(H4384),"MATCHED","MISSING WHARTON"))</x:f>
        <x:v>MATCHED</x:v>
      </x:c>
    </x:row>
    <x:row r="4385">
      <x:c r="A4385" t="str">
        <x:v>54</x:v>
      </x:c>
      <x:c r="B4385" t="str">
        <x:v>Professional, Scientific, and Technical Services</x:v>
      </x:c>
      <x:c r="C4385" t="str">
        <x:v>51-9123</x:v>
      </x:c>
      <x:c r="D4385" t="str">
        <x:v>Painting, Coating, and Decorating Workers</x:v>
      </x:c>
      <x:c r="E4385" s="22" t="n">
        <x:v>360</x:v>
      </x:c>
      <x:c r="F4385" s="22" t="n">
        <x:v>48820</x:v>
      </x:c>
      <x:c r="G4385" s="22" t="n">
        <x:f>IF(OR(E4385="",F4385=""),"",E4385*F4385)</x:f>
        <x:v>17575200</x:v>
      </x:c>
      <x:c r="H4385" s="36" t="n">
        <x:v>0</x:v>
      </x:c>
      <x:c r="I4385" s="22" t="n">
        <x:f>IF(G4385="","",IF(ISNUMBER(H4385),G4385,""))</x:f>
        <x:v>17575200</x:v>
      </x:c>
      <x:c r="J4385" s="22" t="n">
        <x:f>IF(I4385="","",I4385*H4385)</x:f>
        <x:v>0</x:v>
      </x:c>
      <x:c r="K4385" t="str">
        <x:f>IF(G4385="","MISSING OEWS",IF(ISNUMBER(H4385),"MATCHED","MISSING WHARTON"))</x:f>
        <x:v>MATCHED</x:v>
      </x:c>
    </x:row>
    <x:row r="4386">
      <x:c r="A4386" t="str">
        <x:v>54</x:v>
      </x:c>
      <x:c r="B4386" t="str">
        <x:v>Professional, Scientific, and Technical Services</x:v>
      </x:c>
      <x:c r="C4386" t="str">
        <x:v>51-9124</x:v>
      </x:c>
      <x:c r="D4386" t="str">
        <x:v>Coating, Painting, and Spraying Machine Setters, Operators, and Tenders</x:v>
      </x:c>
      <x:c r="E4386" s="22" t="n">
        <x:v>870</x:v>
      </x:c>
      <x:c r="F4386" s="22" t="n">
        <x:v>64090</x:v>
      </x:c>
      <x:c r="G4386" s="22" t="n">
        <x:f>IF(OR(E4386="",F4386=""),"",E4386*F4386)</x:f>
        <x:v>55758300</x:v>
      </x:c>
      <x:c r="H4386" s="36" t="n">
        <x:v>0.0317</x:v>
      </x:c>
      <x:c r="I4386" s="22" t="n">
        <x:f>IF(G4386="","",IF(ISNUMBER(H4386),G4386,""))</x:f>
        <x:v>55758300</x:v>
      </x:c>
      <x:c r="J4386" s="22" t="n">
        <x:f>IF(I4386="","",I4386*H4386)</x:f>
        <x:v>1767538.1099999999</x:v>
      </x:c>
      <x:c r="K4386" t="str">
        <x:f>IF(G4386="","MISSING OEWS",IF(ISNUMBER(H4386),"MATCHED","MISSING WHARTON"))</x:f>
        <x:v>MATCHED</x:v>
      </x:c>
    </x:row>
    <x:row r="4387">
      <x:c r="A4387" t="str">
        <x:v>54</x:v>
      </x:c>
      <x:c r="B4387" t="str">
        <x:v>Professional, Scientific, and Technical Services</x:v>
      </x:c>
      <x:c r="C4387" t="str">
        <x:v>51-9141</x:v>
      </x:c>
      <x:c r="D4387" t="str">
        <x:v>Semiconductor Processing Technicians</x:v>
      </x:c>
      <x:c r="E4387" s="22" t="n">
        <x:v>300</x:v>
      </x:c>
      <x:c r="F4387" s="22" t="n">
        <x:v>75070</x:v>
      </x:c>
      <x:c r="G4387" s="22" t="n">
        <x:f>IF(OR(E4387="",F4387=""),"",E4387*F4387)</x:f>
        <x:v>22521000</x:v>
      </x:c>
      <x:c r="H4387" s="36" t="n">
        <x:v>0.1875</x:v>
      </x:c>
      <x:c r="I4387" s="22" t="n">
        <x:f>IF(G4387="","",IF(ISNUMBER(H4387),G4387,""))</x:f>
        <x:v>22521000</x:v>
      </x:c>
      <x:c r="J4387" s="22" t="n">
        <x:f>IF(I4387="","",I4387*H4387)</x:f>
        <x:v>4222687.5</x:v>
      </x:c>
      <x:c r="K4387" t="str">
        <x:f>IF(G4387="","MISSING OEWS",IF(ISNUMBER(H4387),"MATCHED","MISSING WHARTON"))</x:f>
        <x:v>MATCHED</x:v>
      </x:c>
    </x:row>
    <x:row r="4388">
      <x:c r="A4388" t="str">
        <x:v>54</x:v>
      </x:c>
      <x:c r="B4388" t="str">
        <x:v>Professional, Scientific, and Technical Services</x:v>
      </x:c>
      <x:c r="C4388" t="str">
        <x:v>51-9151</x:v>
      </x:c>
      <x:c r="D4388" t="str">
        <x:v>Photographic Process Workers and Processing Machine Operators</x:v>
      </x:c>
      <x:c r="E4388" s="22" t="n">
        <x:v>2330</x:v>
      </x:c>
      <x:c r="F4388" s="22" t="n">
        <x:v>45040</x:v>
      </x:c>
      <x:c r="G4388" s="22" t="n">
        <x:f>IF(OR(E4388="",F4388=""),"",E4388*F4388)</x:f>
        <x:v>104943200</x:v>
      </x:c>
      <x:c r="H4388" s="36" t="n">
        <x:v>0.5390999999999999</x:v>
      </x:c>
      <x:c r="I4388" s="22" t="n">
        <x:f>IF(G4388="","",IF(ISNUMBER(H4388),G4388,""))</x:f>
        <x:v>104943200</x:v>
      </x:c>
      <x:c r="J4388" s="22" t="n">
        <x:f>IF(I4388="","",I4388*H4388)</x:f>
        <x:v>56574879.11999999</x:v>
      </x:c>
      <x:c r="K4388" t="str">
        <x:f>IF(G4388="","MISSING OEWS",IF(ISNUMBER(H4388),"MATCHED","MISSING WHARTON"))</x:f>
        <x:v>MATCHED</x:v>
      </x:c>
    </x:row>
    <x:row r="4389">
      <x:c r="A4389" t="str">
        <x:v>54</x:v>
      </x:c>
      <x:c r="B4389" t="str">
        <x:v>Professional, Scientific, and Technical Services</x:v>
      </x:c>
      <x:c r="C4389" t="str">
        <x:v>51-9161</x:v>
      </x:c>
      <x:c r="D4389" t="str">
        <x:v>Computer Numerically Controlled Tool Operators</x:v>
      </x:c>
      <x:c r="E4389" s="22" t="n">
        <x:v>1560</x:v>
      </x:c>
      <x:c r="F4389" s="22" t="n">
        <x:v>63430</x:v>
      </x:c>
      <x:c r="G4389" s="22" t="n">
        <x:f>IF(OR(E4389="",F4389=""),"",E4389*F4389)</x:f>
        <x:v>98950800</x:v>
      </x:c>
      <x:c r="H4389" s="36" t="n">
        <x:v>0.21109999999999998</x:v>
      </x:c>
      <x:c r="I4389" s="22" t="n">
        <x:f>IF(G4389="","",IF(ISNUMBER(H4389),G4389,""))</x:f>
        <x:v>98950800</x:v>
      </x:c>
      <x:c r="J4389" s="22" t="n">
        <x:f>IF(I4389="","",I4389*H4389)</x:f>
        <x:v>20888513.88</x:v>
      </x:c>
      <x:c r="K4389" t="str">
        <x:f>IF(G4389="","MISSING OEWS",IF(ISNUMBER(H4389),"MATCHED","MISSING WHARTON"))</x:f>
        <x:v>MATCHED</x:v>
      </x:c>
    </x:row>
    <x:row r="4390">
      <x:c r="A4390" t="str">
        <x:v>54</x:v>
      </x:c>
      <x:c r="B4390" t="str">
        <x:v>Professional, Scientific, and Technical Services</x:v>
      </x:c>
      <x:c r="C4390" t="str">
        <x:v>51-9162</x:v>
      </x:c>
      <x:c r="D4390" t="str">
        <x:v>Computer Numerically Controlled Tool Programmers</x:v>
      </x:c>
      <x:c r="E4390" s="22" t="n">
        <x:v>840</x:v>
      </x:c>
      <x:c r="F4390" s="22" t="n">
        <x:v>79360</x:v>
      </x:c>
      <x:c r="G4390" s="22" t="n">
        <x:f>IF(OR(E4390="",F4390=""),"",E4390*F4390)</x:f>
        <x:v>66662400</x:v>
      </x:c>
      <x:c r="H4390" s="36" t="n">
        <x:v>0.5938</x:v>
      </x:c>
      <x:c r="I4390" s="22" t="n">
        <x:f>IF(G4390="","",IF(ISNUMBER(H4390),G4390,""))</x:f>
        <x:v>66662400</x:v>
      </x:c>
      <x:c r="J4390" s="22" t="n">
        <x:f>IF(I4390="","",I4390*H4390)</x:f>
        <x:v>39584133.12</x:v>
      </x:c>
      <x:c r="K4390" t="str">
        <x:f>IF(G4390="","MISSING OEWS",IF(ISNUMBER(H4390),"MATCHED","MISSING WHARTON"))</x:f>
        <x:v>MATCHED</x:v>
      </x:c>
    </x:row>
    <x:row r="4391">
      <x:c r="A4391" t="str">
        <x:v>54</x:v>
      </x:c>
      <x:c r="B4391" t="str">
        <x:v>Professional, Scientific, and Technical Services</x:v>
      </x:c>
      <x:c r="C4391" t="str">
        <x:v>51-9192</x:v>
      </x:c>
      <x:c r="D4391" t="str">
        <x:v>Cleaning, Washing, and Metal Pickling Equipment Operators and Tenders</x:v>
      </x:c>
      <x:c r="E4391" s="22" t="n">
        <x:v>40</x:v>
      </x:c>
      <x:c r="F4391" s="22" t="n">
        <x:v>48160</x:v>
      </x:c>
      <x:c r="G4391" s="22" t="n">
        <x:f>IF(OR(E4391="",F4391=""),"",E4391*F4391)</x:f>
        <x:v>1926400</x:v>
      </x:c>
      <x:c r="H4391" s="36" t="n">
        <x:v>0.0864</x:v>
      </x:c>
      <x:c r="I4391" s="22" t="n">
        <x:f>IF(G4391="","",IF(ISNUMBER(H4391),G4391,""))</x:f>
        <x:v>1926400</x:v>
      </x:c>
      <x:c r="J4391" s="22" t="n">
        <x:f>IF(I4391="","",I4391*H4391)</x:f>
        <x:v>166440.96000000002</x:v>
      </x:c>
      <x:c r="K4391" t="str">
        <x:f>IF(G4391="","MISSING OEWS",IF(ISNUMBER(H4391),"MATCHED","MISSING WHARTON"))</x:f>
        <x:v>MATCHED</x:v>
      </x:c>
    </x:row>
    <x:row r="4392">
      <x:c r="A4392" t="str">
        <x:v>54</x:v>
      </x:c>
      <x:c r="B4392" t="str">
        <x:v>Professional, Scientific, and Technical Services</x:v>
      </x:c>
      <x:c r="C4392" t="str">
        <x:v>51-9194</x:v>
      </x:c>
      <x:c r="D4392" t="str">
        <x:v>Etchers and Engravers</x:v>
      </x:c>
      <x:c r="E4392" s="22" t="n">
        <x:v>290</x:v>
      </x:c>
      <x:c r="F4392" s="22" t="n">
        <x:v>42930</x:v>
      </x:c>
      <x:c r="G4392" s="22" t="n">
        <x:f>IF(OR(E4392="",F4392=""),"",E4392*F4392)</x:f>
        <x:v>12449700</x:v>
      </x:c>
      <x:c r="H4392" s="36" t="n">
        <x:v>0.0633</x:v>
      </x:c>
      <x:c r="I4392" s="22" t="n">
        <x:f>IF(G4392="","",IF(ISNUMBER(H4392),G4392,""))</x:f>
        <x:v>12449700</x:v>
      </x:c>
      <x:c r="J4392" s="22" t="n">
        <x:f>IF(I4392="","",I4392*H4392)</x:f>
        <x:v>788066.0099999999</x:v>
      </x:c>
      <x:c r="K4392" t="str">
        <x:f>IF(G4392="","MISSING OEWS",IF(ISNUMBER(H4392),"MATCHED","MISSING WHARTON"))</x:f>
        <x:v>MATCHED</x:v>
      </x:c>
    </x:row>
    <x:row r="4393">
      <x:c r="A4393" t="str">
        <x:v>54</x:v>
      </x:c>
      <x:c r="B4393" t="str">
        <x:v>Professional, Scientific, and Technical Services</x:v>
      </x:c>
      <x:c r="C4393" t="str">
        <x:v>51-9195</x:v>
      </x:c>
      <x:c r="D4393" t="str">
        <x:v>Molders, Shapers, and Casters, Except Metal and Plastic</x:v>
      </x:c>
      <x:c r="E4393" s="22"/>
      <x:c r="F4393" s="22" t="n">
        <x:v>50020</x:v>
      </x:c>
      <x:c r="G4393" s="22" t="str">
        <x:f>IF(OR(E4393="",F4393=""),"",E4393*F4393)</x:f>
      </x:c>
      <x:c r="H4393" s="36" t="n">
        <x:v>0.0125</x:v>
      </x:c>
      <x:c r="I4393" s="22" t="str">
        <x:f>IF(G4393="","",IF(ISNUMBER(H4393),G4393,""))</x:f>
      </x:c>
      <x:c r="J4393" s="22" t="str">
        <x:f>IF(I4393="","",I4393*H4393)</x:f>
      </x:c>
      <x:c r="K4393" t="str">
        <x:f>IF(G4393="","MISSING OEWS",IF(ISNUMBER(H4393),"MATCHED","MISSING WHARTON"))</x:f>
        <x:v>MISSING OEWS</x:v>
      </x:c>
    </x:row>
    <x:row r="4394">
      <x:c r="A4394" t="str">
        <x:v>54</x:v>
      </x:c>
      <x:c r="B4394" t="str">
        <x:v>Professional, Scientific, and Technical Services</x:v>
      </x:c>
      <x:c r="C4394" t="str">
        <x:v>51-9196</x:v>
      </x:c>
      <x:c r="D4394" t="str">
        <x:v>Paper Goods Machine Setters, Operators, and Tenders</x:v>
      </x:c>
      <x:c r="E4394" s="22" t="n">
        <x:v>70</x:v>
      </x:c>
      <x:c r="F4394" s="22" t="n">
        <x:v>48100</x:v>
      </x:c>
      <x:c r="G4394" s="22" t="n">
        <x:f>IF(OR(E4394="",F4394=""),"",E4394*F4394)</x:f>
        <x:v>3367000</x:v>
      </x:c>
      <x:c r="H4394" s="36" t="n">
        <x:v>0</x:v>
      </x:c>
      <x:c r="I4394" s="22" t="n">
        <x:f>IF(G4394="","",IF(ISNUMBER(H4394),G4394,""))</x:f>
        <x:v>3367000</x:v>
      </x:c>
      <x:c r="J4394" s="22" t="n">
        <x:f>IF(I4394="","",I4394*H4394)</x:f>
        <x:v>0</x:v>
      </x:c>
      <x:c r="K4394" t="str">
        <x:f>IF(G4394="","MISSING OEWS",IF(ISNUMBER(H4394),"MATCHED","MISSING WHARTON"))</x:f>
        <x:v>MATCHED</x:v>
      </x:c>
    </x:row>
    <x:row r="4395">
      <x:c r="A4395" t="str">
        <x:v>54</x:v>
      </x:c>
      <x:c r="B4395" t="str">
        <x:v>Professional, Scientific, and Technical Services</x:v>
      </x:c>
      <x:c r="C4395" t="str">
        <x:v>51-9198</x:v>
      </x:c>
      <x:c r="D4395" t="str">
        <x:v>Helpers--Production Workers</x:v>
      </x:c>
      <x:c r="E4395" s="22" t="n">
        <x:v>2770</x:v>
      </x:c>
      <x:c r="F4395" s="22" t="n">
        <x:v>40800</x:v>
      </x:c>
      <x:c r="G4395" s="22" t="n">
        <x:f>IF(OR(E4395="",F4395=""),"",E4395*F4395)</x:f>
        <x:v>113016000</x:v>
      </x:c>
      <x:c r="H4395" s="36" t="n">
        <x:v>0.08380000000000001</x:v>
      </x:c>
      <x:c r="I4395" s="22" t="n">
        <x:f>IF(G4395="","",IF(ISNUMBER(H4395),G4395,""))</x:f>
        <x:v>113016000</x:v>
      </x:c>
      <x:c r="J4395" s="22" t="n">
        <x:f>IF(I4395="","",I4395*H4395)</x:f>
        <x:v>9470740.8</x:v>
      </x:c>
      <x:c r="K4395" t="str">
        <x:f>IF(G4395="","MISSING OEWS",IF(ISNUMBER(H4395),"MATCHED","MISSING WHARTON"))</x:f>
        <x:v>MATCHED</x:v>
      </x:c>
    </x:row>
    <x:row r="4396">
      <x:c r="A4396" t="str">
        <x:v>54</x:v>
      </x:c>
      <x:c r="B4396" t="str">
        <x:v>Professional, Scientific, and Technical Services</x:v>
      </x:c>
      <x:c r="C4396" t="str">
        <x:v>51-9199</x:v>
      </x:c>
      <x:c r="D4396" t="str">
        <x:v>Production Workers, All Other</x:v>
      </x:c>
      <x:c r="E4396" s="22" t="n">
        <x:v>4950</x:v>
      </x:c>
      <x:c r="F4396" s="22" t="n">
        <x:v>50550</x:v>
      </x:c>
      <x:c r="G4396" s="22" t="n">
        <x:f>IF(OR(E4396="",F4396=""),"",E4396*F4396)</x:f>
        <x:v>250222500</x:v>
      </x:c>
      <x:c r="H4396" s="36"/>
      <x:c r="I4396" s="22" t="str">
        <x:f>IF(G4396="","",IF(ISNUMBER(H4396),G4396,""))</x:f>
      </x:c>
      <x:c r="J4396" s="22" t="str">
        <x:f>IF(I4396="","",I4396*H4396)</x:f>
      </x:c>
      <x:c r="K4396" t="str">
        <x:f>IF(G4396="","MISSING OEWS",IF(ISNUMBER(H4396),"MATCHED","MISSING WHARTON"))</x:f>
        <x:v>MISSING WHARTON</x:v>
      </x:c>
    </x:row>
    <x:row r="4397">
      <x:c r="A4397" t="str">
        <x:v>54</x:v>
      </x:c>
      <x:c r="B4397" t="str">
        <x:v>Professional, Scientific, and Technical Services</x:v>
      </x:c>
      <x:c r="C4397" t="str">
        <x:v>53-1047</x:v>
      </x:c>
      <x:c r="D4397" t="str">
        <x:v>First-Line Supervisors of Transportation and Material Moving Workers, Except Aircraft Cargo Handling Supervisors</x:v>
      </x:c>
      <x:c r="E4397" s="22" t="n">
        <x:v>6530</x:v>
      </x:c>
      <x:c r="F4397" s="22" t="n">
        <x:v>71120</x:v>
      </x:c>
      <x:c r="G4397" s="22" t="n">
        <x:f>IF(OR(E4397="",F4397=""),"",E4397*F4397)</x:f>
        <x:v>464413600</x:v>
      </x:c>
      <x:c r="H4397" s="36" t="n">
        <x:v>0.3429</x:v>
      </x:c>
      <x:c r="I4397" s="22" t="n">
        <x:f>IF(G4397="","",IF(ISNUMBER(H4397),G4397,""))</x:f>
        <x:v>464413600</x:v>
      </x:c>
      <x:c r="J4397" s="22" t="n">
        <x:f>IF(I4397="","",I4397*H4397)</x:f>
        <x:v>159247423.44</x:v>
      </x:c>
      <x:c r="K4397" t="str">
        <x:f>IF(G4397="","MISSING OEWS",IF(ISNUMBER(H4397),"MATCHED","MISSING WHARTON"))</x:f>
        <x:v>MATCHED</x:v>
      </x:c>
    </x:row>
    <x:row r="4398">
      <x:c r="A4398" t="str">
        <x:v>54</x:v>
      </x:c>
      <x:c r="B4398" t="str">
        <x:v>Professional, Scientific, and Technical Services</x:v>
      </x:c>
      <x:c r="C4398" t="str">
        <x:v>53-2011</x:v>
      </x:c>
      <x:c r="D4398" t="str">
        <x:v>Airline Pilots, Copilots, and Flight Engineers</x:v>
      </x:c>
      <x:c r="E4398" s="22" t="n">
        <x:v>100</x:v>
      </x:c>
      <x:c r="F4398" s="22" t="n">
        <x:v>146030</x:v>
      </x:c>
      <x:c r="G4398" s="22" t="n">
        <x:f>IF(OR(E4398="",F4398=""),"",E4398*F4398)</x:f>
        <x:v>14603000</x:v>
      </x:c>
      <x:c r="H4398" s="36" t="n">
        <x:v>0.5423</x:v>
      </x:c>
      <x:c r="I4398" s="22" t="n">
        <x:f>IF(G4398="","",IF(ISNUMBER(H4398),G4398,""))</x:f>
        <x:v>14603000</x:v>
      </x:c>
      <x:c r="J4398" s="22" t="n">
        <x:f>IF(I4398="","",I4398*H4398)</x:f>
        <x:v>7919206.9</x:v>
      </x:c>
      <x:c r="K4398" t="str">
        <x:f>IF(G4398="","MISSING OEWS",IF(ISNUMBER(H4398),"MATCHED","MISSING WHARTON"))</x:f>
        <x:v>MATCHED</x:v>
      </x:c>
    </x:row>
    <x:row r="4399">
      <x:c r="A4399" t="str">
        <x:v>54</x:v>
      </x:c>
      <x:c r="B4399" t="str">
        <x:v>Professional, Scientific, and Technical Services</x:v>
      </x:c>
      <x:c r="C4399" t="str">
        <x:v>53-2012</x:v>
      </x:c>
      <x:c r="D4399" t="str">
        <x:v>Commercial Pilots</x:v>
      </x:c>
      <x:c r="E4399" s="22" t="n">
        <x:v>2720</x:v>
      </x:c>
      <x:c r="F4399" s="22" t="n">
        <x:v>140730</x:v>
      </x:c>
      <x:c r="G4399" s="22" t="n">
        <x:f>IF(OR(E4399="",F4399=""),"",E4399*F4399)</x:f>
        <x:v>382785600</x:v>
      </x:c>
      <x:c r="H4399" s="36" t="n">
        <x:v>0.3558</x:v>
      </x:c>
      <x:c r="I4399" s="22" t="n">
        <x:f>IF(G4399="","",IF(ISNUMBER(H4399),G4399,""))</x:f>
        <x:v>382785600</x:v>
      </x:c>
      <x:c r="J4399" s="22" t="n">
        <x:f>IF(I4399="","",I4399*H4399)</x:f>
        <x:v>136195116.48</x:v>
      </x:c>
      <x:c r="K4399" t="str">
        <x:f>IF(G4399="","MISSING OEWS",IF(ISNUMBER(H4399),"MATCHED","MISSING WHARTON"))</x:f>
        <x:v>MATCHED</x:v>
      </x:c>
    </x:row>
    <x:row r="4400">
      <x:c r="A4400" t="str">
        <x:v>54</x:v>
      </x:c>
      <x:c r="B4400" t="str">
        <x:v>Professional, Scientific, and Technical Services</x:v>
      </x:c>
      <x:c r="C4400" t="str">
        <x:v>53-2021</x:v>
      </x:c>
      <x:c r="D4400" t="str">
        <x:v>Air Traffic Controllers</x:v>
      </x:c>
      <x:c r="E4400" s="22"/>
      <x:c r="F4400" s="22" t="n">
        <x:v>162980</x:v>
      </x:c>
      <x:c r="G4400" s="22" t="str">
        <x:f>IF(OR(E4400="",F4400=""),"",E4400*F4400)</x:f>
      </x:c>
      <x:c r="H4400" s="36" t="n">
        <x:v>0.5261</x:v>
      </x:c>
      <x:c r="I4400" s="22" t="str">
        <x:f>IF(G4400="","",IF(ISNUMBER(H4400),G4400,""))</x:f>
      </x:c>
      <x:c r="J4400" s="22" t="str">
        <x:f>IF(I4400="","",I4400*H4400)</x:f>
      </x:c>
      <x:c r="K4400" t="str">
        <x:f>IF(G4400="","MISSING OEWS",IF(ISNUMBER(H4400),"MATCHED","MISSING WHARTON"))</x:f>
        <x:v>MISSING OEWS</x:v>
      </x:c>
    </x:row>
    <x:row r="4401">
      <x:c r="A4401" t="str">
        <x:v>54</x:v>
      </x:c>
      <x:c r="B4401" t="str">
        <x:v>Professional, Scientific, and Technical Services</x:v>
      </x:c>
      <x:c r="C4401" t="str">
        <x:v>53-2022</x:v>
      </x:c>
      <x:c r="D4401" t="str">
        <x:v>Airfield Operations Specialists</x:v>
      </x:c>
      <x:c r="E4401" s="22"/>
      <x:c r="F4401" s="22" t="n">
        <x:v>95880</x:v>
      </x:c>
      <x:c r="G4401" s="22" t="str">
        <x:f>IF(OR(E4401="",F4401=""),"",E4401*F4401)</x:f>
      </x:c>
      <x:c r="H4401" s="36" t="n">
        <x:v>0.35</x:v>
      </x:c>
      <x:c r="I4401" s="22" t="str">
        <x:f>IF(G4401="","",IF(ISNUMBER(H4401),G4401,""))</x:f>
      </x:c>
      <x:c r="J4401" s="22" t="str">
        <x:f>IF(I4401="","",I4401*H4401)</x:f>
      </x:c>
      <x:c r="K4401" t="str">
        <x:f>IF(G4401="","MISSING OEWS",IF(ISNUMBER(H4401),"MATCHED","MISSING WHARTON"))</x:f>
        <x:v>MISSING OEWS</x:v>
      </x:c>
    </x:row>
    <x:row r="4402">
      <x:c r="A4402" t="str">
        <x:v>54</x:v>
      </x:c>
      <x:c r="B4402" t="str">
        <x:v>Professional, Scientific, and Technical Services</x:v>
      </x:c>
      <x:c r="C4402" t="str">
        <x:v>53-3031</x:v>
      </x:c>
      <x:c r="D4402" t="str">
        <x:v>Driver/Sales Workers</x:v>
      </x:c>
      <x:c r="E4402" s="22" t="n">
        <x:v>450</x:v>
      </x:c>
      <x:c r="F4402" s="22" t="n">
        <x:v>41940</x:v>
      </x:c>
      <x:c r="G4402" s="22" t="n">
        <x:f>IF(OR(E4402="",F4402=""),"",E4402*F4402)</x:f>
        <x:v>18873000</x:v>
      </x:c>
      <x:c r="H4402" s="36" t="n">
        <x:v>0.31670000000000004</x:v>
      </x:c>
      <x:c r="I4402" s="22" t="n">
        <x:f>IF(G4402="","",IF(ISNUMBER(H4402),G4402,""))</x:f>
        <x:v>18873000</x:v>
      </x:c>
      <x:c r="J4402" s="22" t="n">
        <x:f>IF(I4402="","",I4402*H4402)</x:f>
        <x:v>5977079.100000001</x:v>
      </x:c>
      <x:c r="K4402" t="str">
        <x:f>IF(G4402="","MISSING OEWS",IF(ISNUMBER(H4402),"MATCHED","MISSING WHARTON"))</x:f>
        <x:v>MATCHED</x:v>
      </x:c>
    </x:row>
    <x:row r="4403">
      <x:c r="A4403" t="str">
        <x:v>54</x:v>
      </x:c>
      <x:c r="B4403" t="str">
        <x:v>Professional, Scientific, and Technical Services</x:v>
      </x:c>
      <x:c r="C4403" t="str">
        <x:v>53-3032</x:v>
      </x:c>
      <x:c r="D4403" t="str">
        <x:v>Heavy and Tractor-Trailer Truck Drivers</x:v>
      </x:c>
      <x:c r="E4403" s="22" t="n">
        <x:v>19370</x:v>
      </x:c>
      <x:c r="F4403" s="22" t="n">
        <x:v>58290</x:v>
      </x:c>
      <x:c r="G4403" s="22" t="n">
        <x:f>IF(OR(E4403="",F4403=""),"",E4403*F4403)</x:f>
        <x:v>1129077300</x:v>
      </x:c>
      <x:c r="H4403" s="36" t="n">
        <x:v>0.2065</x:v>
      </x:c>
      <x:c r="I4403" s="22" t="n">
        <x:f>IF(G4403="","",IF(ISNUMBER(H4403),G4403,""))</x:f>
        <x:v>1129077300</x:v>
      </x:c>
      <x:c r="J4403" s="22" t="n">
        <x:f>IF(I4403="","",I4403*H4403)</x:f>
        <x:v>233154462.45</x:v>
      </x:c>
      <x:c r="K4403" t="str">
        <x:f>IF(G4403="","MISSING OEWS",IF(ISNUMBER(H4403),"MATCHED","MISSING WHARTON"))</x:f>
        <x:v>MATCHED</x:v>
      </x:c>
    </x:row>
    <x:row r="4404">
      <x:c r="A4404" t="str">
        <x:v>54</x:v>
      </x:c>
      <x:c r="B4404" t="str">
        <x:v>Professional, Scientific, and Technical Services</x:v>
      </x:c>
      <x:c r="C4404" t="str">
        <x:v>53-3033</x:v>
      </x:c>
      <x:c r="D4404" t="str">
        <x:v>Light Truck Drivers</x:v>
      </x:c>
      <x:c r="E4404" s="22" t="n">
        <x:v>12310</x:v>
      </x:c>
      <x:c r="F4404" s="22" t="n">
        <x:v>45100</x:v>
      </x:c>
      <x:c r="G4404" s="22" t="n">
        <x:f>IF(OR(E4404="",F4404=""),"",E4404*F4404)</x:f>
        <x:v>555181000</x:v>
      </x:c>
      <x:c r="H4404" s="36" t="n">
        <x:v>0.3393</x:v>
      </x:c>
      <x:c r="I4404" s="22" t="n">
        <x:f>IF(G4404="","",IF(ISNUMBER(H4404),G4404,""))</x:f>
        <x:v>555181000</x:v>
      </x:c>
      <x:c r="J4404" s="22" t="n">
        <x:f>IF(I4404="","",I4404*H4404)</x:f>
        <x:v>188372913.29999998</x:v>
      </x:c>
      <x:c r="K4404" t="str">
        <x:f>IF(G4404="","MISSING OEWS",IF(ISNUMBER(H4404),"MATCHED","MISSING WHARTON"))</x:f>
        <x:v>MATCHED</x:v>
      </x:c>
    </x:row>
    <x:row r="4405">
      <x:c r="A4405" t="str">
        <x:v>54</x:v>
      </x:c>
      <x:c r="B4405" t="str">
        <x:v>Professional, Scientific, and Technical Services</x:v>
      </x:c>
      <x:c r="C4405" t="str">
        <x:v>53-3053</x:v>
      </x:c>
      <x:c r="D4405" t="str">
        <x:v>Shuttle Drivers and Chauffeurs</x:v>
      </x:c>
      <x:c r="E4405" s="22" t="n">
        <x:v>780</x:v>
      </x:c>
      <x:c r="F4405" s="22" t="n">
        <x:v>56190</x:v>
      </x:c>
      <x:c r="G4405" s="22" t="n">
        <x:f>IF(OR(E4405="",F4405=""),"",E4405*F4405)</x:f>
        <x:v>43828200</x:v>
      </x:c>
      <x:c r="H4405" s="36" t="n">
        <x:v>0.32880000000000004</x:v>
      </x:c>
      <x:c r="I4405" s="22" t="n">
        <x:f>IF(G4405="","",IF(ISNUMBER(H4405),G4405,""))</x:f>
        <x:v>43828200</x:v>
      </x:c>
      <x:c r="J4405" s="22" t="n">
        <x:f>IF(I4405="","",I4405*H4405)</x:f>
        <x:v>14410712.160000002</x:v>
      </x:c>
      <x:c r="K4405" t="str">
        <x:f>IF(G4405="","MISSING OEWS",IF(ISNUMBER(H4405),"MATCHED","MISSING WHARTON"))</x:f>
        <x:v>MATCHED</x:v>
      </x:c>
    </x:row>
    <x:row r="4406">
      <x:c r="A4406" t="str">
        <x:v>54</x:v>
      </x:c>
      <x:c r="B4406" t="str">
        <x:v>Professional, Scientific, and Technical Services</x:v>
      </x:c>
      <x:c r="C4406" t="str">
        <x:v>53-3099</x:v>
      </x:c>
      <x:c r="D4406" t="str">
        <x:v>Motor Vehicle Operators, All Other</x:v>
      </x:c>
      <x:c r="E4406" s="22" t="n">
        <x:v>840</x:v>
      </x:c>
      <x:c r="F4406" s="22" t="n">
        <x:v>38200</x:v>
      </x:c>
      <x:c r="G4406" s="22" t="n">
        <x:f>IF(OR(E4406="",F4406=""),"",E4406*F4406)</x:f>
        <x:v>32088000</x:v>
      </x:c>
      <x:c r="H4406" s="36"/>
      <x:c r="I4406" s="22" t="str">
        <x:f>IF(G4406="","",IF(ISNUMBER(H4406),G4406,""))</x:f>
      </x:c>
      <x:c r="J4406" s="22" t="str">
        <x:f>IF(I4406="","",I4406*H4406)</x:f>
      </x:c>
      <x:c r="K4406" t="str">
        <x:f>IF(G4406="","MISSING OEWS",IF(ISNUMBER(H4406),"MATCHED","MISSING WHARTON"))</x:f>
        <x:v>MISSING WHARTON</x:v>
      </x:c>
    </x:row>
    <x:row r="4407">
      <x:c r="A4407" t="str">
        <x:v>54</x:v>
      </x:c>
      <x:c r="B4407" t="str">
        <x:v>Professional, Scientific, and Technical Services</x:v>
      </x:c>
      <x:c r="C4407" t="str">
        <x:v>53-4031</x:v>
      </x:c>
      <x:c r="D4407" t="str">
        <x:v>Railroad Conductors and Yardmasters</x:v>
      </x:c>
      <x:c r="E4407" s="22"/>
      <x:c r="F4407" s="22" t="n">
        <x:v>52830</x:v>
      </x:c>
      <x:c r="G4407" s="22" t="str">
        <x:f>IF(OR(E4407="",F4407=""),"",E4407*F4407)</x:f>
      </x:c>
      <x:c r="H4407" s="36" t="n">
        <x:v>0.39770000000000005</x:v>
      </x:c>
      <x:c r="I4407" s="22" t="str">
        <x:f>IF(G4407="","",IF(ISNUMBER(H4407),G4407,""))</x:f>
      </x:c>
      <x:c r="J4407" s="22" t="str">
        <x:f>IF(I4407="","",I4407*H4407)</x:f>
      </x:c>
      <x:c r="K4407" t="str">
        <x:f>IF(G4407="","MISSING OEWS",IF(ISNUMBER(H4407),"MATCHED","MISSING WHARTON"))</x:f>
        <x:v>MISSING OEWS</x:v>
      </x:c>
    </x:row>
    <x:row r="4408">
      <x:c r="A4408" t="str">
        <x:v>54</x:v>
      </x:c>
      <x:c r="B4408" t="str">
        <x:v>Professional, Scientific, and Technical Services</x:v>
      </x:c>
      <x:c r="C4408" t="str">
        <x:v>53-5011</x:v>
      </x:c>
      <x:c r="D4408" t="str">
        <x:v>Sailors and Marine Oilers</x:v>
      </x:c>
      <x:c r="E4408" s="22" t="n">
        <x:v>320</x:v>
      </x:c>
      <x:c r="F4408" s="22" t="n">
        <x:v>59560</x:v>
      </x:c>
      <x:c r="G4408" s="22" t="n">
        <x:f>IF(OR(E4408="",F4408=""),"",E4408*F4408)</x:f>
        <x:v>19059200</x:v>
      </x:c>
      <x:c r="H4408" s="36" t="n">
        <x:v>0.1018</x:v>
      </x:c>
      <x:c r="I4408" s="22" t="n">
        <x:f>IF(G4408="","",IF(ISNUMBER(H4408),G4408,""))</x:f>
        <x:v>19059200</x:v>
      </x:c>
      <x:c r="J4408" s="22" t="n">
        <x:f>IF(I4408="","",I4408*H4408)</x:f>
        <x:v>1940226.56</x:v>
      </x:c>
      <x:c r="K4408" t="str">
        <x:f>IF(G4408="","MISSING OEWS",IF(ISNUMBER(H4408),"MATCHED","MISSING WHARTON"))</x:f>
        <x:v>MATCHED</x:v>
      </x:c>
    </x:row>
    <x:row r="4409">
      <x:c r="A4409" t="str">
        <x:v>54</x:v>
      </x:c>
      <x:c r="B4409" t="str">
        <x:v>Professional, Scientific, and Technical Services</x:v>
      </x:c>
      <x:c r="C4409" t="str">
        <x:v>53-5021</x:v>
      </x:c>
      <x:c r="D4409" t="str">
        <x:v>Captains, Mates, and Pilots of Water Vessels</x:v>
      </x:c>
      <x:c r="E4409" s="22" t="n">
        <x:v>420</x:v>
      </x:c>
      <x:c r="F4409" s="22" t="n">
        <x:v>77110</x:v>
      </x:c>
      <x:c r="G4409" s="22" t="n">
        <x:f>IF(OR(E4409="",F4409=""),"",E4409*F4409)</x:f>
        <x:v>32386200</x:v>
      </x:c>
      <x:c r="H4409" s="36" t="n">
        <x:v>0.095</x:v>
      </x:c>
      <x:c r="I4409" s="22" t="n">
        <x:f>IF(G4409="","",IF(ISNUMBER(H4409),G4409,""))</x:f>
        <x:v>32386200</x:v>
      </x:c>
      <x:c r="J4409" s="22" t="n">
        <x:f>IF(I4409="","",I4409*H4409)</x:f>
        <x:v>3076689</x:v>
      </x:c>
      <x:c r="K4409" t="str">
        <x:f>IF(G4409="","MISSING OEWS",IF(ISNUMBER(H4409),"MATCHED","MISSING WHARTON"))</x:f>
        <x:v>MATCHED</x:v>
      </x:c>
    </x:row>
    <x:row r="4410">
      <x:c r="A4410" t="str">
        <x:v>54</x:v>
      </x:c>
      <x:c r="B4410" t="str">
        <x:v>Professional, Scientific, and Technical Services</x:v>
      </x:c>
      <x:c r="C4410" t="str">
        <x:v>53-5031</x:v>
      </x:c>
      <x:c r="D4410" t="str">
        <x:v>Ship Engineers</x:v>
      </x:c>
      <x:c r="E4410" s="22" t="n">
        <x:v>50</x:v>
      </x:c>
      <x:c r="F4410" s="22" t="n">
        <x:v>105960</x:v>
      </x:c>
      <x:c r="G4410" s="22" t="n">
        <x:f>IF(OR(E4410="",F4410=""),"",E4410*F4410)</x:f>
        <x:v>5298000</x:v>
      </x:c>
      <x:c r="H4410" s="36" t="n">
        <x:v>0.0971</x:v>
      </x:c>
      <x:c r="I4410" s="22" t="n">
        <x:f>IF(G4410="","",IF(ISNUMBER(H4410),G4410,""))</x:f>
        <x:v>5298000</x:v>
      </x:c>
      <x:c r="J4410" s="22" t="n">
        <x:f>IF(I4410="","",I4410*H4410)</x:f>
        <x:v>514435.80000000005</x:v>
      </x:c>
      <x:c r="K4410" t="str">
        <x:f>IF(G4410="","MISSING OEWS",IF(ISNUMBER(H4410),"MATCHED","MISSING WHARTON"))</x:f>
        <x:v>MATCHED</x:v>
      </x:c>
    </x:row>
    <x:row r="4411">
      <x:c r="A4411" t="str">
        <x:v>54</x:v>
      </x:c>
      <x:c r="B4411" t="str">
        <x:v>Professional, Scientific, and Technical Services</x:v>
      </x:c>
      <x:c r="C4411" t="str">
        <x:v>53-6021</x:v>
      </x:c>
      <x:c r="D4411" t="str">
        <x:v>Parking Attendants</x:v>
      </x:c>
      <x:c r="E4411" s="22" t="n">
        <x:v>100</x:v>
      </x:c>
      <x:c r="F4411" s="22" t="n">
        <x:v>35960</x:v>
      </x:c>
      <x:c r="G4411" s="22" t="n">
        <x:f>IF(OR(E4411="",F4411=""),"",E4411*F4411)</x:f>
        <x:v>3596000</x:v>
      </x:c>
      <x:c r="H4411" s="36" t="n">
        <x:v>0.1972</x:v>
      </x:c>
      <x:c r="I4411" s="22" t="n">
        <x:f>IF(G4411="","",IF(ISNUMBER(H4411),G4411,""))</x:f>
        <x:v>3596000</x:v>
      </x:c>
      <x:c r="J4411" s="22" t="n">
        <x:f>IF(I4411="","",I4411*H4411)</x:f>
        <x:v>709131.2</x:v>
      </x:c>
      <x:c r="K4411" t="str">
        <x:f>IF(G4411="","MISSING OEWS",IF(ISNUMBER(H4411),"MATCHED","MISSING WHARTON"))</x:f>
        <x:v>MATCHED</x:v>
      </x:c>
    </x:row>
    <x:row r="4412">
      <x:c r="A4412" t="str">
        <x:v>54</x:v>
      </x:c>
      <x:c r="B4412" t="str">
        <x:v>Professional, Scientific, and Technical Services</x:v>
      </x:c>
      <x:c r="C4412" t="str">
        <x:v>53-6032</x:v>
      </x:c>
      <x:c r="D4412" t="str">
        <x:v>Aircraft Service Attendants</x:v>
      </x:c>
      <x:c r="E4412" s="22"/>
      <x:c r="F4412" s="22" t="n">
        <x:v>57500</x:v>
      </x:c>
      <x:c r="G4412" s="22" t="str">
        <x:f>IF(OR(E4412="",F4412=""),"",E4412*F4412)</x:f>
      </x:c>
      <x:c r="H4412" s="36" t="n">
        <x:v>0.0528</x:v>
      </x:c>
      <x:c r="I4412" s="22" t="str">
        <x:f>IF(G4412="","",IF(ISNUMBER(H4412),G4412,""))</x:f>
      </x:c>
      <x:c r="J4412" s="22" t="str">
        <x:f>IF(I4412="","",I4412*H4412)</x:f>
      </x:c>
      <x:c r="K4412" t="str">
        <x:f>IF(G4412="","MISSING OEWS",IF(ISNUMBER(H4412),"MATCHED","MISSING WHARTON"))</x:f>
        <x:v>MISSING OEWS</x:v>
      </x:c>
    </x:row>
    <x:row r="4413">
      <x:c r="A4413" t="str">
        <x:v>54</x:v>
      </x:c>
      <x:c r="B4413" t="str">
        <x:v>Professional, Scientific, and Technical Services</x:v>
      </x:c>
      <x:c r="C4413" t="str">
        <x:v>53-6041</x:v>
      </x:c>
      <x:c r="D4413" t="str">
        <x:v>Traffic Technicians</x:v>
      </x:c>
      <x:c r="E4413" s="22" t="n">
        <x:v>1000</x:v>
      </x:c>
      <x:c r="F4413" s="22" t="n">
        <x:v>66760</x:v>
      </x:c>
      <x:c r="G4413" s="22" t="n">
        <x:f>IF(OR(E4413="",F4413=""),"",E4413*F4413)</x:f>
        <x:v>66760000</x:v>
      </x:c>
      <x:c r="H4413" s="36" t="n">
        <x:v>0.39380000000000004</x:v>
      </x:c>
      <x:c r="I4413" s="22" t="n">
        <x:f>IF(G4413="","",IF(ISNUMBER(H4413),G4413,""))</x:f>
        <x:v>66760000</x:v>
      </x:c>
      <x:c r="J4413" s="22" t="n">
        <x:f>IF(I4413="","",I4413*H4413)</x:f>
        <x:v>26290088.000000004</x:v>
      </x:c>
      <x:c r="K4413" t="str">
        <x:f>IF(G4413="","MISSING OEWS",IF(ISNUMBER(H4413),"MATCHED","MISSING WHARTON"))</x:f>
        <x:v>MATCHED</x:v>
      </x:c>
    </x:row>
    <x:row r="4414">
      <x:c r="A4414" t="str">
        <x:v>54</x:v>
      </x:c>
      <x:c r="B4414" t="str">
        <x:v>Professional, Scientific, and Technical Services</x:v>
      </x:c>
      <x:c r="C4414" t="str">
        <x:v>53-6051</x:v>
      </x:c>
      <x:c r="D4414" t="str">
        <x:v>Transportation Inspectors</x:v>
      </x:c>
      <x:c r="E4414" s="22"/>
      <x:c r="F4414" s="22" t="n">
        <x:v>79200</x:v>
      </x:c>
      <x:c r="G4414" s="22" t="str">
        <x:f>IF(OR(E4414="",F4414=""),"",E4414*F4414)</x:f>
      </x:c>
      <x:c r="H4414" s="36" t="n">
        <x:v>0.2192</x:v>
      </x:c>
      <x:c r="I4414" s="22" t="str">
        <x:f>IF(G4414="","",IF(ISNUMBER(H4414),G4414,""))</x:f>
      </x:c>
      <x:c r="J4414" s="22" t="str">
        <x:f>IF(I4414="","",I4414*H4414)</x:f>
      </x:c>
      <x:c r="K4414" t="str">
        <x:f>IF(G4414="","MISSING OEWS",IF(ISNUMBER(H4414),"MATCHED","MISSING WHARTON"))</x:f>
        <x:v>MISSING OEWS</x:v>
      </x:c>
    </x:row>
    <x:row r="4415">
      <x:c r="A4415" t="str">
        <x:v>54</x:v>
      </x:c>
      <x:c r="B4415" t="str">
        <x:v>Professional, Scientific, and Technical Services</x:v>
      </x:c>
      <x:c r="C4415" t="str">
        <x:v>53-6099</x:v>
      </x:c>
      <x:c r="D4415" t="str">
        <x:v>Transportation Workers, All Other</x:v>
      </x:c>
      <x:c r="E4415" s="22"/>
      <x:c r="F4415" s="22" t="n">
        <x:v>68890</x:v>
      </x:c>
      <x:c r="G4415" s="22" t="str">
        <x:f>IF(OR(E4415="",F4415=""),"",E4415*F4415)</x:f>
      </x:c>
      <x:c r="H4415" s="36"/>
      <x:c r="I4415" s="22" t="str">
        <x:f>IF(G4415="","",IF(ISNUMBER(H4415),G4415,""))</x:f>
      </x:c>
      <x:c r="J4415" s="22" t="str">
        <x:f>IF(I4415="","",I4415*H4415)</x:f>
      </x:c>
      <x:c r="K4415" t="str">
        <x:f>IF(G4415="","MISSING OEWS",IF(ISNUMBER(H4415),"MATCHED","MISSING WHARTON"))</x:f>
        <x:v>MISSING OEWS</x:v>
      </x:c>
    </x:row>
    <x:row r="4416">
      <x:c r="A4416" t="str">
        <x:v>54</x:v>
      </x:c>
      <x:c r="B4416" t="str">
        <x:v>Professional, Scientific, and Technical Services</x:v>
      </x:c>
      <x:c r="C4416" t="str">
        <x:v>53-7021</x:v>
      </x:c>
      <x:c r="D4416" t="str">
        <x:v>Crane and Tower Operators</x:v>
      </x:c>
      <x:c r="E4416" s="22" t="n">
        <x:v>80</x:v>
      </x:c>
      <x:c r="F4416" s="22" t="n">
        <x:v>76560</x:v>
      </x:c>
      <x:c r="G4416" s="22" t="n">
        <x:f>IF(OR(E4416="",F4416=""),"",E4416*F4416)</x:f>
        <x:v>6124800</x:v>
      </x:c>
      <x:c r="H4416" s="36" t="n">
        <x:v>0.0864</x:v>
      </x:c>
      <x:c r="I4416" s="22" t="n">
        <x:f>IF(G4416="","",IF(ISNUMBER(H4416),G4416,""))</x:f>
        <x:v>6124800</x:v>
      </x:c>
      <x:c r="J4416" s="22" t="n">
        <x:f>IF(I4416="","",I4416*H4416)</x:f>
        <x:v>529182.72</x:v>
      </x:c>
      <x:c r="K4416" t="str">
        <x:f>IF(G4416="","MISSING OEWS",IF(ISNUMBER(H4416),"MATCHED","MISSING WHARTON"))</x:f>
        <x:v>MATCHED</x:v>
      </x:c>
    </x:row>
    <x:row r="4417">
      <x:c r="A4417" t="str">
        <x:v>54</x:v>
      </x:c>
      <x:c r="B4417" t="str">
        <x:v>Professional, Scientific, and Technical Services</x:v>
      </x:c>
      <x:c r="C4417" t="str">
        <x:v>53-7041</x:v>
      </x:c>
      <x:c r="D4417" t="str">
        <x:v>Hoist and Winch Operators</x:v>
      </x:c>
      <x:c r="E4417" s="22"/>
      <x:c r="F4417" s="22" t="n">
        <x:v>70180</x:v>
      </x:c>
      <x:c r="G4417" s="22" t="str">
        <x:f>IF(OR(E4417="",F4417=""),"",E4417*F4417)</x:f>
      </x:c>
      <x:c r="H4417" s="36" t="n">
        <x:v>0</x:v>
      </x:c>
      <x:c r="I4417" s="22" t="str">
        <x:f>IF(G4417="","",IF(ISNUMBER(H4417),G4417,""))</x:f>
      </x:c>
      <x:c r="J4417" s="22" t="str">
        <x:f>IF(I4417="","",I4417*H4417)</x:f>
      </x:c>
      <x:c r="K4417" t="str">
        <x:f>IF(G4417="","MISSING OEWS",IF(ISNUMBER(H4417),"MATCHED","MISSING WHARTON"))</x:f>
        <x:v>MISSING OEWS</x:v>
      </x:c>
    </x:row>
    <x:row r="4418">
      <x:c r="A4418" t="str">
        <x:v>54</x:v>
      </x:c>
      <x:c r="B4418" t="str">
        <x:v>Professional, Scientific, and Technical Services</x:v>
      </x:c>
      <x:c r="C4418" t="str">
        <x:v>53-7051</x:v>
      </x:c>
      <x:c r="D4418" t="str">
        <x:v>Industrial Truck and Tractor Operators</x:v>
      </x:c>
      <x:c r="E4418" s="22" t="n">
        <x:v>7900</x:v>
      </x:c>
      <x:c r="F4418" s="22" t="n">
        <x:v>44000</x:v>
      </x:c>
      <x:c r="G4418" s="22" t="n">
        <x:f>IF(OR(E4418="",F4418=""),"",E4418*F4418)</x:f>
        <x:v>347600000</x:v>
      </x:c>
      <x:c r="H4418" s="36" t="n">
        <x:v>0</x:v>
      </x:c>
      <x:c r="I4418" s="22" t="n">
        <x:f>IF(G4418="","",IF(ISNUMBER(H4418),G4418,""))</x:f>
        <x:v>347600000</x:v>
      </x:c>
      <x:c r="J4418" s="22" t="n">
        <x:f>IF(I4418="","",I4418*H4418)</x:f>
        <x:v>0</x:v>
      </x:c>
      <x:c r="K4418" t="str">
        <x:f>IF(G4418="","MISSING OEWS",IF(ISNUMBER(H4418),"MATCHED","MISSING WHARTON"))</x:f>
        <x:v>MATCHED</x:v>
      </x:c>
    </x:row>
    <x:row r="4419">
      <x:c r="A4419" t="str">
        <x:v>54</x:v>
      </x:c>
      <x:c r="B4419" t="str">
        <x:v>Professional, Scientific, and Technical Services</x:v>
      </x:c>
      <x:c r="C4419" t="str">
        <x:v>53-7061</x:v>
      </x:c>
      <x:c r="D4419" t="str">
        <x:v>Cleaners of Vehicles and Equipment</x:v>
      </x:c>
      <x:c r="E4419" s="22" t="n">
        <x:v>1160</x:v>
      </x:c>
      <x:c r="F4419" s="22" t="n">
        <x:v>39330</x:v>
      </x:c>
      <x:c r="G4419" s="22" t="n">
        <x:f>IF(OR(E4419="",F4419=""),"",E4419*F4419)</x:f>
        <x:v>45622800</x:v>
      </x:c>
      <x:c r="H4419" s="36" t="n">
        <x:v>0.0452</x:v>
      </x:c>
      <x:c r="I4419" s="22" t="n">
        <x:f>IF(G4419="","",IF(ISNUMBER(H4419),G4419,""))</x:f>
        <x:v>45622800</x:v>
      </x:c>
      <x:c r="J4419" s="22" t="n">
        <x:f>IF(I4419="","",I4419*H4419)</x:f>
        <x:v>2062150.5599999998</x:v>
      </x:c>
      <x:c r="K4419" t="str">
        <x:f>IF(G4419="","MISSING OEWS",IF(ISNUMBER(H4419),"MATCHED","MISSING WHARTON"))</x:f>
        <x:v>MATCHED</x:v>
      </x:c>
    </x:row>
    <x:row r="4420">
      <x:c r="A4420" t="str">
        <x:v>54</x:v>
      </x:c>
      <x:c r="B4420" t="str">
        <x:v>Professional, Scientific, and Technical Services</x:v>
      </x:c>
      <x:c r="C4420" t="str">
        <x:v>53-7062</x:v>
      </x:c>
      <x:c r="D4420" t="str">
        <x:v>Laborers and Freight, Stock, and Material Movers, Hand</x:v>
      </x:c>
      <x:c r="E4420" s="22" t="n">
        <x:v>41450</x:v>
      </x:c>
      <x:c r="F4420" s="22" t="n">
        <x:v>44070</x:v>
      </x:c>
      <x:c r="G4420" s="22" t="n">
        <x:f>IF(OR(E4420="",F4420=""),"",E4420*F4420)</x:f>
        <x:v>1826701500</x:v>
      </x:c>
      <x:c r="H4420" s="36" t="n">
        <x:v>0.049</x:v>
      </x:c>
      <x:c r="I4420" s="22" t="n">
        <x:f>IF(G4420="","",IF(ISNUMBER(H4420),G4420,""))</x:f>
        <x:v>1826701500</x:v>
      </x:c>
      <x:c r="J4420" s="22" t="n">
        <x:f>IF(I4420="","",I4420*H4420)</x:f>
        <x:v>89508373.5</x:v>
      </x:c>
      <x:c r="K4420" t="str">
        <x:f>IF(G4420="","MISSING OEWS",IF(ISNUMBER(H4420),"MATCHED","MISSING WHARTON"))</x:f>
        <x:v>MATCHED</x:v>
      </x:c>
    </x:row>
    <x:row r="4421">
      <x:c r="A4421" t="str">
        <x:v>54</x:v>
      </x:c>
      <x:c r="B4421" t="str">
        <x:v>Professional, Scientific, and Technical Services</x:v>
      </x:c>
      <x:c r="C4421" t="str">
        <x:v>53-7063</x:v>
      </x:c>
      <x:c r="D4421" t="str">
        <x:v>Machine Feeders and Offbearers</x:v>
      </x:c>
      <x:c r="E4421" s="22" t="n">
        <x:v>70</x:v>
      </x:c>
      <x:c r="F4421" s="22" t="n">
        <x:v>45010</x:v>
      </x:c>
      <x:c r="G4421" s="22" t="n">
        <x:f>IF(OR(E4421="",F4421=""),"",E4421*F4421)</x:f>
        <x:v>3150700</x:v>
      </x:c>
      <x:c r="H4421" s="36" t="n">
        <x:v>0.0731</x:v>
      </x:c>
      <x:c r="I4421" s="22" t="n">
        <x:f>IF(G4421="","",IF(ISNUMBER(H4421),G4421,""))</x:f>
        <x:v>3150700</x:v>
      </x:c>
      <x:c r="J4421" s="22" t="n">
        <x:f>IF(I4421="","",I4421*H4421)</x:f>
        <x:v>230316.16999999998</x:v>
      </x:c>
      <x:c r="K4421" t="str">
        <x:f>IF(G4421="","MISSING OEWS",IF(ISNUMBER(H4421),"MATCHED","MISSING WHARTON"))</x:f>
        <x:v>MATCHED</x:v>
      </x:c>
    </x:row>
    <x:row r="4422">
      <x:c r="A4422" t="str">
        <x:v>54</x:v>
      </x:c>
      <x:c r="B4422" t="str">
        <x:v>Professional, Scientific, and Technical Services</x:v>
      </x:c>
      <x:c r="C4422" t="str">
        <x:v>53-7064</x:v>
      </x:c>
      <x:c r="D4422" t="str">
        <x:v>Packers and Packagers, Hand</x:v>
      </x:c>
      <x:c r="E4422" s="22" t="n">
        <x:v>4290</x:v>
      </x:c>
      <x:c r="F4422" s="22" t="n">
        <x:v>35180</x:v>
      </x:c>
      <x:c r="G4422" s="22" t="n">
        <x:f>IF(OR(E4422="",F4422=""),"",E4422*F4422)</x:f>
        <x:v>150922200</x:v>
      </x:c>
      <x:c r="H4422" s="36" t="n">
        <x:v>0.07919999999999999</x:v>
      </x:c>
      <x:c r="I4422" s="22" t="n">
        <x:f>IF(G4422="","",IF(ISNUMBER(H4422),G4422,""))</x:f>
        <x:v>150922200</x:v>
      </x:c>
      <x:c r="J4422" s="22" t="n">
        <x:f>IF(I4422="","",I4422*H4422)</x:f>
        <x:v>11953038.239999998</x:v>
      </x:c>
      <x:c r="K4422" t="str">
        <x:f>IF(G4422="","MISSING OEWS",IF(ISNUMBER(H4422),"MATCHED","MISSING WHARTON"))</x:f>
        <x:v>MATCHED</x:v>
      </x:c>
    </x:row>
    <x:row r="4423">
      <x:c r="A4423" t="str">
        <x:v>54</x:v>
      </x:c>
      <x:c r="B4423" t="str">
        <x:v>Professional, Scientific, and Technical Services</x:v>
      </x:c>
      <x:c r="C4423" t="str">
        <x:v>53-7065</x:v>
      </x:c>
      <x:c r="D4423" t="str">
        <x:v>Stockers and Order Fillers</x:v>
      </x:c>
      <x:c r="E4423" s="22" t="n">
        <x:v>19730</x:v>
      </x:c>
      <x:c r="F4423" s="22" t="n">
        <x:v>39060</x:v>
      </x:c>
      <x:c r="G4423" s="22" t="n">
        <x:f>IF(OR(E4423="",F4423=""),"",E4423*F4423)</x:f>
        <x:v>770653800</x:v>
      </x:c>
      <x:c r="H4423" s="36" t="n">
        <x:v>0.22329999999999997</x:v>
      </x:c>
      <x:c r="I4423" s="22" t="n">
        <x:f>IF(G4423="","",IF(ISNUMBER(H4423),G4423,""))</x:f>
        <x:v>770653800</x:v>
      </x:c>
      <x:c r="J4423" s="22" t="n">
        <x:f>IF(I4423="","",I4423*H4423)</x:f>
        <x:v>172086993.54</x:v>
      </x:c>
      <x:c r="K4423" t="str">
        <x:f>IF(G4423="","MISSING OEWS",IF(ISNUMBER(H4423),"MATCHED","MISSING WHARTON"))</x:f>
        <x:v>MATCHED</x:v>
      </x:c>
    </x:row>
    <x:row r="4424">
      <x:c r="A4424" t="str">
        <x:v>54</x:v>
      </x:c>
      <x:c r="B4424" t="str">
        <x:v>Professional, Scientific, and Technical Services</x:v>
      </x:c>
      <x:c r="C4424" t="str">
        <x:v>53-7073</x:v>
      </x:c>
      <x:c r="D4424" t="str">
        <x:v>Wellhead Pumpers</x:v>
      </x:c>
      <x:c r="E4424" s="22"/>
      <x:c r="F4424" s="22" t="n">
        <x:v>69030</x:v>
      </x:c>
      <x:c r="G4424" s="22" t="str">
        <x:f>IF(OR(E4424="",F4424=""),"",E4424*F4424)</x:f>
      </x:c>
      <x:c r="H4424" s="36" t="n">
        <x:v>0</x:v>
      </x:c>
      <x:c r="I4424" s="22" t="str">
        <x:f>IF(G4424="","",IF(ISNUMBER(H4424),G4424,""))</x:f>
      </x:c>
      <x:c r="J4424" s="22" t="str">
        <x:f>IF(I4424="","",I4424*H4424)</x:f>
      </x:c>
      <x:c r="K4424" t="str">
        <x:f>IF(G4424="","MISSING OEWS",IF(ISNUMBER(H4424),"MATCHED","MISSING WHARTON"))</x:f>
        <x:v>MISSING OEWS</x:v>
      </x:c>
    </x:row>
    <x:row r="4425">
      <x:c r="A4425" t="str">
        <x:v>54</x:v>
      </x:c>
      <x:c r="B4425" t="str">
        <x:v>Professional, Scientific, and Technical Services</x:v>
      </x:c>
      <x:c r="C4425" t="str">
        <x:v>53-7081</x:v>
      </x:c>
      <x:c r="D4425" t="str">
        <x:v>Refuse and Recyclable Material Collectors</x:v>
      </x:c>
      <x:c r="E4425" s="22" t="n">
        <x:v>200</x:v>
      </x:c>
      <x:c r="F4425" s="22" t="n">
        <x:v>58610</x:v>
      </x:c>
      <x:c r="G4425" s="22" t="n">
        <x:f>IF(OR(E4425="",F4425=""),"",E4425*F4425)</x:f>
        <x:v>11722000</x:v>
      </x:c>
      <x:c r="H4425" s="36" t="n">
        <x:v>0.2375</x:v>
      </x:c>
      <x:c r="I4425" s="22" t="n">
        <x:f>IF(G4425="","",IF(ISNUMBER(H4425),G4425,""))</x:f>
        <x:v>11722000</x:v>
      </x:c>
      <x:c r="J4425" s="22" t="n">
        <x:f>IF(I4425="","",I4425*H4425)</x:f>
        <x:v>2783975</x:v>
      </x:c>
      <x:c r="K4425" t="str">
        <x:f>IF(G4425="","MISSING OEWS",IF(ISNUMBER(H4425),"MATCHED","MISSING WHARTON"))</x:f>
        <x:v>MATCHED</x:v>
      </x:c>
    </x:row>
    <x:row r="4426">
      <x:c r="A4426" t="str">
        <x:v>54</x:v>
      </x:c>
      <x:c r="B4426" t="str">
        <x:v>Professional, Scientific, and Technical Services</x:v>
      </x:c>
      <x:c r="C4426" t="str">
        <x:v>53-7121</x:v>
      </x:c>
      <x:c r="D4426" t="str">
        <x:v>Tank Car, Truck, and Ship Loaders</x:v>
      </x:c>
      <x:c r="E4426" s="22"/>
      <x:c r="F4426" s="22" t="n">
        <x:v>48790</x:v>
      </x:c>
      <x:c r="G4426" s="22" t="str">
        <x:f>IF(OR(E4426="",F4426=""),"",E4426*F4426)</x:f>
      </x:c>
      <x:c r="H4426" s="36" t="n">
        <x:v>0.05</x:v>
      </x:c>
      <x:c r="I4426" s="22" t="str">
        <x:f>IF(G4426="","",IF(ISNUMBER(H4426),G4426,""))</x:f>
      </x:c>
      <x:c r="J4426" s="22" t="str">
        <x:f>IF(I4426="","",I4426*H4426)</x:f>
      </x:c>
      <x:c r="K4426" t="str">
        <x:f>IF(G4426="","MISSING OEWS",IF(ISNUMBER(H4426),"MATCHED","MISSING WHARTON"))</x:f>
        <x:v>MISSING OEWS</x:v>
      </x:c>
    </x:row>
    <x:row r="4427">
      <x:c r="A4427" t="str">
        <x:v>54</x:v>
      </x:c>
      <x:c r="B4427" t="str">
        <x:v>Professional, Scientific, and Technical Services</x:v>
      </x:c>
      <x:c r="C4427" t="str">
        <x:v>53-7199</x:v>
      </x:c>
      <x:c r="D4427" t="str">
        <x:v>Material Moving Workers, All Other</x:v>
      </x:c>
      <x:c r="E4427" s="22" t="n">
        <x:v>220</x:v>
      </x:c>
      <x:c r="F4427" s="22" t="n">
        <x:v>56240</x:v>
      </x:c>
      <x:c r="G4427" s="22" t="n">
        <x:f>IF(OR(E4427="",F4427=""),"",E4427*F4427)</x:f>
        <x:v>12372800</x:v>
      </x:c>
      <x:c r="H4427" s="36"/>
      <x:c r="I4427" s="22" t="str">
        <x:f>IF(G4427="","",IF(ISNUMBER(H4427),G4427,""))</x:f>
      </x:c>
      <x:c r="J4427" s="22" t="str">
        <x:f>IF(I4427="","",I4427*H4427)</x:f>
      </x:c>
      <x:c r="K4427" t="str">
        <x:f>IF(G4427="","MISSING OEWS",IF(ISNUMBER(H4427),"MATCHED","MISSING WHARTON"))</x:f>
        <x:v>MISSING WHARTON</x:v>
      </x:c>
    </x:row>
    <x:row r="4428">
      <x:c r="A4428" t="str">
        <x:v>55</x:v>
      </x:c>
      <x:c r="B4428" t="str">
        <x:v>Management of Companies and Enterprises</x:v>
      </x:c>
      <x:c r="C4428" t="str">
        <x:v>11-1011</x:v>
      </x:c>
      <x:c r="D4428" t="str">
        <x:v>Chief Executives</x:v>
      </x:c>
      <x:c r="E4428" s="22" t="n">
        <x:v>15470</x:v>
      </x:c>
      <x:c r="F4428" s="22" t="n">
        <x:v>413600</x:v>
      </x:c>
      <x:c r="G4428" s="22" t="n">
        <x:f>IF(OR(E4428="",F4428=""),"",E4428*F4428)</x:f>
        <x:v>6398392000</x:v>
      </x:c>
      <x:c r="H4428" s="36" t="n">
        <x:v>0.4775</x:v>
      </x:c>
      <x:c r="I4428" s="22" t="n">
        <x:f>IF(G4428="","",IF(ISNUMBER(H4428),G4428,""))</x:f>
        <x:v>6398392000</x:v>
      </x:c>
      <x:c r="J4428" s="22" t="n">
        <x:f>IF(I4428="","",I4428*H4428)</x:f>
        <x:v>3055232180</x:v>
      </x:c>
      <x:c r="K4428" t="str">
        <x:f>IF(G4428="","MISSING OEWS",IF(ISNUMBER(H4428),"MATCHED","MISSING WHARTON"))</x:f>
        <x:v>MATCHED</x:v>
      </x:c>
    </x:row>
    <x:row r="4429">
      <x:c r="A4429" t="str">
        <x:v>55</x:v>
      </x:c>
      <x:c r="B4429" t="str">
        <x:v>Management of Companies and Enterprises</x:v>
      </x:c>
      <x:c r="C4429" t="str">
        <x:v>11-1021</x:v>
      </x:c>
      <x:c r="D4429" t="str">
        <x:v>General and Operations Managers</x:v>
      </x:c>
      <x:c r="E4429" s="22" t="n">
        <x:v>124740</x:v>
      </x:c>
      <x:c r="F4429" s="22" t="n">
        <x:v>197930</x:v>
      </x:c>
      <x:c r="G4429" s="22" t="n">
        <x:f>IF(OR(E4429="",F4429=""),"",E4429*F4429)</x:f>
        <x:v>24689788200</x:v>
      </x:c>
      <x:c r="H4429" s="36" t="n">
        <x:v>0.5382</x:v>
      </x:c>
      <x:c r="I4429" s="22" t="n">
        <x:f>IF(G4429="","",IF(ISNUMBER(H4429),G4429,""))</x:f>
        <x:v>24689788200</x:v>
      </x:c>
      <x:c r="J4429" s="22" t="n">
        <x:f>IF(I4429="","",I4429*H4429)</x:f>
        <x:v>13288044009.24</x:v>
      </x:c>
      <x:c r="K4429" t="str">
        <x:f>IF(G4429="","MISSING OEWS",IF(ISNUMBER(H4429),"MATCHED","MISSING WHARTON"))</x:f>
        <x:v>MATCHED</x:v>
      </x:c>
    </x:row>
    <x:row r="4430">
      <x:c r="A4430" t="str">
        <x:v>55</x:v>
      </x:c>
      <x:c r="B4430" t="str">
        <x:v>Management of Companies and Enterprises</x:v>
      </x:c>
      <x:c r="C4430" t="str">
        <x:v>11-2011</x:v>
      </x:c>
      <x:c r="D4430" t="str">
        <x:v>Advertising and Promotions Managers</x:v>
      </x:c>
      <x:c r="E4430" s="22" t="n">
        <x:v>2200</x:v>
      </x:c>
      <x:c r="F4430" s="22" t="n">
        <x:v>185500</x:v>
      </x:c>
      <x:c r="G4430" s="22" t="n">
        <x:f>IF(OR(E4430="",F4430=""),"",E4430*F4430)</x:f>
        <x:v>408100000</x:v>
      </x:c>
      <x:c r="H4430" s="36" t="n">
        <x:v>0.5583</x:v>
      </x:c>
      <x:c r="I4430" s="22" t="n">
        <x:f>IF(G4430="","",IF(ISNUMBER(H4430),G4430,""))</x:f>
        <x:v>408100000</x:v>
      </x:c>
      <x:c r="J4430" s="22" t="n">
        <x:f>IF(I4430="","",I4430*H4430)</x:f>
        <x:v>227842230</x:v>
      </x:c>
      <x:c r="K4430" t="str">
        <x:f>IF(G4430="","MISSING OEWS",IF(ISNUMBER(H4430),"MATCHED","MISSING WHARTON"))</x:f>
        <x:v>MATCHED</x:v>
      </x:c>
    </x:row>
    <x:row r="4431">
      <x:c r="A4431" t="str">
        <x:v>55</x:v>
      </x:c>
      <x:c r="B4431" t="str">
        <x:v>Management of Companies and Enterprises</x:v>
      </x:c>
      <x:c r="C4431" t="str">
        <x:v>11-2021</x:v>
      </x:c>
      <x:c r="D4431" t="str">
        <x:v>Marketing Managers</x:v>
      </x:c>
      <x:c r="E4431" s="22" t="n">
        <x:v>52430</x:v>
      </x:c>
      <x:c r="F4431" s="22" t="n">
        <x:v>194000</x:v>
      </x:c>
      <x:c r="G4431" s="22" t="n">
        <x:f>IF(OR(E4431="",F4431=""),"",E4431*F4431)</x:f>
        <x:v>10171420000</x:v>
      </x:c>
      <x:c r="H4431" s="36" t="n">
        <x:v>0.445</x:v>
      </x:c>
      <x:c r="I4431" s="22" t="n">
        <x:f>IF(G4431="","",IF(ISNUMBER(H4431),G4431,""))</x:f>
        <x:v>10171420000</x:v>
      </x:c>
      <x:c r="J4431" s="22" t="n">
        <x:f>IF(I4431="","",I4431*H4431)</x:f>
        <x:v>4526281900</x:v>
      </x:c>
      <x:c r="K4431" t="str">
        <x:f>IF(G4431="","MISSING OEWS",IF(ISNUMBER(H4431),"MATCHED","MISSING WHARTON"))</x:f>
        <x:v>MATCHED</x:v>
      </x:c>
    </x:row>
    <x:row r="4432">
      <x:c r="A4432" t="str">
        <x:v>55</x:v>
      </x:c>
      <x:c r="B4432" t="str">
        <x:v>Management of Companies and Enterprises</x:v>
      </x:c>
      <x:c r="C4432" t="str">
        <x:v>11-2022</x:v>
      </x:c>
      <x:c r="D4432" t="str">
        <x:v>Sales Managers</x:v>
      </x:c>
      <x:c r="E4432" s="22" t="n">
        <x:v>37750</x:v>
      </x:c>
      <x:c r="F4432" s="22" t="n">
        <x:v>181030</x:v>
      </x:c>
      <x:c r="G4432" s="22" t="n">
        <x:f>IF(OR(E4432="",F4432=""),"",E4432*F4432)</x:f>
        <x:v>6833882500</x:v>
      </x:c>
      <x:c r="H4432" s="36" t="n">
        <x:v>0.3735</x:v>
      </x:c>
      <x:c r="I4432" s="22" t="n">
        <x:f>IF(G4432="","",IF(ISNUMBER(H4432),G4432,""))</x:f>
        <x:v>6833882500</x:v>
      </x:c>
      <x:c r="J4432" s="22" t="n">
        <x:f>IF(I4432="","",I4432*H4432)</x:f>
        <x:v>2552455113.75</x:v>
      </x:c>
      <x:c r="K4432" t="str">
        <x:f>IF(G4432="","MISSING OEWS",IF(ISNUMBER(H4432),"MATCHED","MISSING WHARTON"))</x:f>
        <x:v>MATCHED</x:v>
      </x:c>
    </x:row>
    <x:row r="4433">
      <x:c r="A4433" t="str">
        <x:v>55</x:v>
      </x:c>
      <x:c r="B4433" t="str">
        <x:v>Management of Companies and Enterprises</x:v>
      </x:c>
      <x:c r="C4433" t="str">
        <x:v>11-2032</x:v>
      </x:c>
      <x:c r="D4433" t="str">
        <x:v>Public Relations Managers</x:v>
      </x:c>
      <x:c r="E4433" s="22" t="n">
        <x:v>7710</x:v>
      </x:c>
      <x:c r="F4433" s="22" t="n">
        <x:v>189140</x:v>
      </x:c>
      <x:c r="G4433" s="22" t="n">
        <x:f>IF(OR(E4433="",F4433=""),"",E4433*F4433)</x:f>
        <x:v>1458269400</x:v>
      </x:c>
      <x:c r="H4433" s="36" t="n">
        <x:v>0.53</x:v>
      </x:c>
      <x:c r="I4433" s="22" t="n">
        <x:f>IF(G4433="","",IF(ISNUMBER(H4433),G4433,""))</x:f>
        <x:v>1458269400</x:v>
      </x:c>
      <x:c r="J4433" s="22" t="n">
        <x:f>IF(I4433="","",I4433*H4433)</x:f>
        <x:v>772882782</x:v>
      </x:c>
      <x:c r="K4433" t="str">
        <x:f>IF(G4433="","MISSING OEWS",IF(ISNUMBER(H4433),"MATCHED","MISSING WHARTON"))</x:f>
        <x:v>MATCHED</x:v>
      </x:c>
    </x:row>
    <x:row r="4434">
      <x:c r="A4434" t="str">
        <x:v>55</x:v>
      </x:c>
      <x:c r="B4434" t="str">
        <x:v>Management of Companies and Enterprises</x:v>
      </x:c>
      <x:c r="C4434" t="str">
        <x:v>11-2033</x:v>
      </x:c>
      <x:c r="D4434" t="str">
        <x:v>Fundraising Managers</x:v>
      </x:c>
      <x:c r="E4434" s="22" t="n">
        <x:v>1540</x:v>
      </x:c>
      <x:c r="F4434" s="22" t="n">
        <x:v>156170</x:v>
      </x:c>
      <x:c r="G4434" s="22" t="n">
        <x:f>IF(OR(E4434="",F4434=""),"",E4434*F4434)</x:f>
        <x:v>240501800</x:v>
      </x:c>
      <x:c r="H4434" s="36" t="n">
        <x:v>0.5594</x:v>
      </x:c>
      <x:c r="I4434" s="22" t="n">
        <x:f>IF(G4434="","",IF(ISNUMBER(H4434),G4434,""))</x:f>
        <x:v>240501800</x:v>
      </x:c>
      <x:c r="J4434" s="22" t="n">
        <x:f>IF(I4434="","",I4434*H4434)</x:f>
        <x:v>134536706.92000002</x:v>
      </x:c>
      <x:c r="K4434" t="str">
        <x:f>IF(G4434="","MISSING OEWS",IF(ISNUMBER(H4434),"MATCHED","MISSING WHARTON"))</x:f>
        <x:v>MATCHED</x:v>
      </x:c>
    </x:row>
    <x:row r="4435">
      <x:c r="A4435" t="str">
        <x:v>55</x:v>
      </x:c>
      <x:c r="B4435" t="str">
        <x:v>Management of Companies and Enterprises</x:v>
      </x:c>
      <x:c r="C4435" t="str">
        <x:v>11-3012</x:v>
      </x:c>
      <x:c r="D4435" t="str">
        <x:v>Administrative Services Managers</x:v>
      </x:c>
      <x:c r="E4435" s="22" t="n">
        <x:v>14780</x:v>
      </x:c>
      <x:c r="F4435" s="22" t="n">
        <x:v>164310</x:v>
      </x:c>
      <x:c r="G4435" s="22" t="n">
        <x:f>IF(OR(E4435="",F4435=""),"",E4435*F4435)</x:f>
        <x:v>2428501800</x:v>
      </x:c>
      <x:c r="H4435" s="36" t="n">
        <x:v>0.44439999999999996</x:v>
      </x:c>
      <x:c r="I4435" s="22" t="n">
        <x:f>IF(G4435="","",IF(ISNUMBER(H4435),G4435,""))</x:f>
        <x:v>2428501800</x:v>
      </x:c>
      <x:c r="J4435" s="22" t="n">
        <x:f>IF(I4435="","",I4435*H4435)</x:f>
        <x:v>1079226199.9199998</x:v>
      </x:c>
      <x:c r="K4435" t="str">
        <x:f>IF(G4435="","MISSING OEWS",IF(ISNUMBER(H4435),"MATCHED","MISSING WHARTON"))</x:f>
        <x:v>MATCHED</x:v>
      </x:c>
    </x:row>
    <x:row r="4436">
      <x:c r="A4436" t="str">
        <x:v>55</x:v>
      </x:c>
      <x:c r="B4436" t="str">
        <x:v>Management of Companies and Enterprises</x:v>
      </x:c>
      <x:c r="C4436" t="str">
        <x:v>11-3013</x:v>
      </x:c>
      <x:c r="D4436" t="str">
        <x:v>Facilities Managers</x:v>
      </x:c>
      <x:c r="E4436" s="22" t="n">
        <x:v>8960</x:v>
      </x:c>
      <x:c r="F4436" s="22" t="n">
        <x:v>135100</x:v>
      </x:c>
      <x:c r="G4436" s="22" t="n">
        <x:f>IF(OR(E4436="",F4436=""),"",E4436*F4436)</x:f>
        <x:v>1210496000</x:v>
      </x:c>
      <x:c r="H4436" s="36" t="n">
        <x:v>0.2907</x:v>
      </x:c>
      <x:c r="I4436" s="22" t="n">
        <x:f>IF(G4436="","",IF(ISNUMBER(H4436),G4436,""))</x:f>
        <x:v>1210496000</x:v>
      </x:c>
      <x:c r="J4436" s="22" t="n">
        <x:f>IF(I4436="","",I4436*H4436)</x:f>
        <x:v>351891187.2</x:v>
      </x:c>
      <x:c r="K4436" t="str">
        <x:f>IF(G4436="","MISSING OEWS",IF(ISNUMBER(H4436),"MATCHED","MISSING WHARTON"))</x:f>
        <x:v>MATCHED</x:v>
      </x:c>
    </x:row>
    <x:row r="4437">
      <x:c r="A4437" t="str">
        <x:v>55</x:v>
      </x:c>
      <x:c r="B4437" t="str">
        <x:v>Management of Companies and Enterprises</x:v>
      </x:c>
      <x:c r="C4437" t="str">
        <x:v>11-3021</x:v>
      </x:c>
      <x:c r="D4437" t="str">
        <x:v>Computer and Information Systems Managers</x:v>
      </x:c>
      <x:c r="E4437" s="22" t="n">
        <x:v>73160</x:v>
      </x:c>
      <x:c r="F4437" s="22" t="n">
        <x:v>209900</x:v>
      </x:c>
      <x:c r="G4437" s="22" t="n">
        <x:f>IF(OR(E4437="",F4437=""),"",E4437*F4437)</x:f>
        <x:v>15356284000</x:v>
      </x:c>
      <x:c r="H4437" s="36" t="n">
        <x:v>0.5265</x:v>
      </x:c>
      <x:c r="I4437" s="22" t="n">
        <x:f>IF(G4437="","",IF(ISNUMBER(H4437),G4437,""))</x:f>
        <x:v>15356284000</x:v>
      </x:c>
      <x:c r="J4437" s="22" t="n">
        <x:f>IF(I4437="","",I4437*H4437)</x:f>
        <x:v>8085083525.999999</x:v>
      </x:c>
      <x:c r="K4437" t="str">
        <x:f>IF(G4437="","MISSING OEWS",IF(ISNUMBER(H4437),"MATCHED","MISSING WHARTON"))</x:f>
        <x:v>MATCHED</x:v>
      </x:c>
    </x:row>
    <x:row r="4438">
      <x:c r="A4438" t="str">
        <x:v>55</x:v>
      </x:c>
      <x:c r="B4438" t="str">
        <x:v>Management of Companies and Enterprises</x:v>
      </x:c>
      <x:c r="C4438" t="str">
        <x:v>11-3031</x:v>
      </x:c>
      <x:c r="D4438" t="str">
        <x:v>Financial Managers</x:v>
      </x:c>
      <x:c r="E4438" s="22" t="n">
        <x:v>94170</x:v>
      </x:c>
      <x:c r="F4438" s="22" t="n">
        <x:v>202070</x:v>
      </x:c>
      <x:c r="G4438" s="22" t="n">
        <x:f>IF(OR(E4438="",F4438=""),"",E4438*F4438)</x:f>
        <x:v>19028931900</x:v>
      </x:c>
      <x:c r="H4438" s="36" t="n">
        <x:v>0.7221</x:v>
      </x:c>
      <x:c r="I4438" s="22" t="n">
        <x:f>IF(G4438="","",IF(ISNUMBER(H4438),G4438,""))</x:f>
        <x:v>19028931900</x:v>
      </x:c>
      <x:c r="J4438" s="22" t="n">
        <x:f>IF(I4438="","",I4438*H4438)</x:f>
        <x:v>13740791724.99</x:v>
      </x:c>
      <x:c r="K4438" t="str">
        <x:f>IF(G4438="","MISSING OEWS",IF(ISNUMBER(H4438),"MATCHED","MISSING WHARTON"))</x:f>
        <x:v>MATCHED</x:v>
      </x:c>
    </x:row>
    <x:row r="4439">
      <x:c r="A4439" t="str">
        <x:v>55</x:v>
      </x:c>
      <x:c r="B4439" t="str">
        <x:v>Management of Companies and Enterprises</x:v>
      </x:c>
      <x:c r="C4439" t="str">
        <x:v>11-3051</x:v>
      </x:c>
      <x:c r="D4439" t="str">
        <x:v>Industrial Production Managers</x:v>
      </x:c>
      <x:c r="E4439" s="22" t="n">
        <x:v>7120</x:v>
      </x:c>
      <x:c r="F4439" s="22" t="n">
        <x:v>175320</x:v>
      </x:c>
      <x:c r="G4439" s="22" t="n">
        <x:f>IF(OR(E4439="",F4439=""),"",E4439*F4439)</x:f>
        <x:v>1248278400</x:v>
      </x:c>
      <x:c r="H4439" s="36" t="n">
        <x:v>0.3636</x:v>
      </x:c>
      <x:c r="I4439" s="22" t="n">
        <x:f>IF(G4439="","",IF(ISNUMBER(H4439),G4439,""))</x:f>
        <x:v>1248278400</x:v>
      </x:c>
      <x:c r="J4439" s="22" t="n">
        <x:f>IF(I4439="","",I4439*H4439)</x:f>
        <x:v>453874026.23999995</x:v>
      </x:c>
      <x:c r="K4439" t="str">
        <x:f>IF(G4439="","MISSING OEWS",IF(ISNUMBER(H4439),"MATCHED","MISSING WHARTON"))</x:f>
        <x:v>MATCHED</x:v>
      </x:c>
    </x:row>
    <x:row r="4440">
      <x:c r="A4440" t="str">
        <x:v>55</x:v>
      </x:c>
      <x:c r="B4440" t="str">
        <x:v>Management of Companies and Enterprises</x:v>
      </x:c>
      <x:c r="C4440" t="str">
        <x:v>11-3061</x:v>
      </x:c>
      <x:c r="D4440" t="str">
        <x:v>Purchasing Managers</x:v>
      </x:c>
      <x:c r="E4440" s="22" t="n">
        <x:v>16750</x:v>
      </x:c>
      <x:c r="F4440" s="22" t="n">
        <x:v>178770</x:v>
      </x:c>
      <x:c r="G4440" s="22" t="n">
        <x:f>IF(OR(E4440="",F4440=""),"",E4440*F4440)</x:f>
        <x:v>2994397500</x:v>
      </x:c>
      <x:c r="H4440" s="36" t="n">
        <x:v>0.6944</x:v>
      </x:c>
      <x:c r="I4440" s="22" t="n">
        <x:f>IF(G4440="","",IF(ISNUMBER(H4440),G4440,""))</x:f>
        <x:v>2994397500</x:v>
      </x:c>
      <x:c r="J4440" s="22" t="n">
        <x:f>IF(I4440="","",I4440*H4440)</x:f>
        <x:v>2079309624</x:v>
      </x:c>
      <x:c r="K4440" t="str">
        <x:f>IF(G4440="","MISSING OEWS",IF(ISNUMBER(H4440),"MATCHED","MISSING WHARTON"))</x:f>
        <x:v>MATCHED</x:v>
      </x:c>
    </x:row>
    <x:row r="4441">
      <x:c r="A4441" t="str">
        <x:v>55</x:v>
      </x:c>
      <x:c r="B4441" t="str">
        <x:v>Management of Companies and Enterprises</x:v>
      </x:c>
      <x:c r="C4441" t="str">
        <x:v>11-3071</x:v>
      </x:c>
      <x:c r="D4441" t="str">
        <x:v>Transportation, Storage, and Distribution Managers</x:v>
      </x:c>
      <x:c r="E4441" s="22" t="n">
        <x:v>17630</x:v>
      </x:c>
      <x:c r="F4441" s="22" t="n">
        <x:v>164170</x:v>
      </x:c>
      <x:c r="G4441" s="22" t="n">
        <x:f>IF(OR(E4441="",F4441=""),"",E4441*F4441)</x:f>
        <x:v>2894317100</x:v>
      </x:c>
      <x:c r="H4441" s="36" t="n">
        <x:v>0.5783</x:v>
      </x:c>
      <x:c r="I4441" s="22" t="n">
        <x:f>IF(G4441="","",IF(ISNUMBER(H4441),G4441,""))</x:f>
        <x:v>2894317100</x:v>
      </x:c>
      <x:c r="J4441" s="22" t="n">
        <x:f>IF(I4441="","",I4441*H4441)</x:f>
        <x:v>1673783578.93</x:v>
      </x:c>
      <x:c r="K4441" t="str">
        <x:f>IF(G4441="","MISSING OEWS",IF(ISNUMBER(H4441),"MATCHED","MISSING WHARTON"))</x:f>
        <x:v>MATCHED</x:v>
      </x:c>
    </x:row>
    <x:row r="4442">
      <x:c r="A4442" t="str">
        <x:v>55</x:v>
      </x:c>
      <x:c r="B4442" t="str">
        <x:v>Management of Companies and Enterprises</x:v>
      </x:c>
      <x:c r="C4442" t="str">
        <x:v>11-3111</x:v>
      </x:c>
      <x:c r="D4442" t="str">
        <x:v>Compensation and Benefits Managers</x:v>
      </x:c>
      <x:c r="E4442" s="22" t="n">
        <x:v>5500</x:v>
      </x:c>
      <x:c r="F4442" s="22" t="n">
        <x:v>174350</x:v>
      </x:c>
      <x:c r="G4442" s="22" t="n">
        <x:f>IF(OR(E4442="",F4442=""),"",E4442*F4442)</x:f>
        <x:v>958925000</x:v>
      </x:c>
      <x:c r="H4442" s="36" t="n">
        <x:v>0.5771000000000001</x:v>
      </x:c>
      <x:c r="I4442" s="22" t="n">
        <x:f>IF(G4442="","",IF(ISNUMBER(H4442),G4442,""))</x:f>
        <x:v>958925000</x:v>
      </x:c>
      <x:c r="J4442" s="22" t="n">
        <x:f>IF(I4442="","",I4442*H4442)</x:f>
        <x:v>553395617.5</x:v>
      </x:c>
      <x:c r="K4442" t="str">
        <x:f>IF(G4442="","MISSING OEWS",IF(ISNUMBER(H4442),"MATCHED","MISSING WHARTON"))</x:f>
        <x:v>MATCHED</x:v>
      </x:c>
    </x:row>
    <x:row r="4443">
      <x:c r="A4443" t="str">
        <x:v>55</x:v>
      </x:c>
      <x:c r="B4443" t="str">
        <x:v>Management of Companies and Enterprises</x:v>
      </x:c>
      <x:c r="C4443" t="str">
        <x:v>11-3121</x:v>
      </x:c>
      <x:c r="D4443" t="str">
        <x:v>Human Resources Managers</x:v>
      </x:c>
      <x:c r="E4443" s="22" t="n">
        <x:v>33150</x:v>
      </x:c>
      <x:c r="F4443" s="22" t="n">
        <x:v>184820</x:v>
      </x:c>
      <x:c r="G4443" s="22" t="n">
        <x:f>IF(OR(E4443="",F4443=""),"",E4443*F4443)</x:f>
        <x:v>6126783000</x:v>
      </x:c>
      <x:c r="H4443" s="36" t="n">
        <x:v>0.5962</x:v>
      </x:c>
      <x:c r="I4443" s="22" t="n">
        <x:f>IF(G4443="","",IF(ISNUMBER(H4443),G4443,""))</x:f>
        <x:v>6126783000</x:v>
      </x:c>
      <x:c r="J4443" s="22" t="n">
        <x:f>IF(I4443="","",I4443*H4443)</x:f>
        <x:v>3652788024.6</x:v>
      </x:c>
      <x:c r="K4443" t="str">
        <x:f>IF(G4443="","MISSING OEWS",IF(ISNUMBER(H4443),"MATCHED","MISSING WHARTON"))</x:f>
        <x:v>MATCHED</x:v>
      </x:c>
    </x:row>
    <x:row r="4444">
      <x:c r="A4444" t="str">
        <x:v>55</x:v>
      </x:c>
      <x:c r="B4444" t="str">
        <x:v>Management of Companies and Enterprises</x:v>
      </x:c>
      <x:c r="C4444" t="str">
        <x:v>11-3131</x:v>
      </x:c>
      <x:c r="D4444" t="str">
        <x:v>Training and Development Managers</x:v>
      </x:c>
      <x:c r="E4444" s="22" t="n">
        <x:v>6510</x:v>
      </x:c>
      <x:c r="F4444" s="22" t="n">
        <x:v>152340</x:v>
      </x:c>
      <x:c r="G4444" s="22" t="n">
        <x:f>IF(OR(E4444="",F4444=""),"",E4444*F4444)</x:f>
        <x:v>991733400</x:v>
      </x:c>
      <x:c r="H4444" s="36" t="n">
        <x:v>0.6833</x:v>
      </x:c>
      <x:c r="I4444" s="22" t="n">
        <x:f>IF(G4444="","",IF(ISNUMBER(H4444),G4444,""))</x:f>
        <x:v>991733400</x:v>
      </x:c>
      <x:c r="J4444" s="22" t="n">
        <x:f>IF(I4444="","",I4444*H4444)</x:f>
        <x:v>677651432.22</x:v>
      </x:c>
      <x:c r="K4444" t="str">
        <x:f>IF(G4444="","MISSING OEWS",IF(ISNUMBER(H4444),"MATCHED","MISSING WHARTON"))</x:f>
        <x:v>MATCHED</x:v>
      </x:c>
    </x:row>
    <x:row r="4445">
      <x:c r="A4445" t="str">
        <x:v>55</x:v>
      </x:c>
      <x:c r="B4445" t="str">
        <x:v>Management of Companies and Enterprises</x:v>
      </x:c>
      <x:c r="C4445" t="str">
        <x:v>11-9013</x:v>
      </x:c>
      <x:c r="D4445" t="str">
        <x:v>Farmers, Ranchers, and Other Agricultural Managers</x:v>
      </x:c>
      <x:c r="E4445" s="22" t="n">
        <x:v>270</x:v>
      </x:c>
      <x:c r="F4445" s="22" t="n">
        <x:v>123390</x:v>
      </x:c>
      <x:c r="G4445" s="22" t="n">
        <x:f>IF(OR(E4445="",F4445=""),"",E4445*F4445)</x:f>
        <x:v>33315300</x:v>
      </x:c>
      <x:c r="H4445" s="36" t="n">
        <x:v>0.22</x:v>
      </x:c>
      <x:c r="I4445" s="22" t="n">
        <x:f>IF(G4445="","",IF(ISNUMBER(H4445),G4445,""))</x:f>
        <x:v>33315300</x:v>
      </x:c>
      <x:c r="J4445" s="22" t="n">
        <x:f>IF(I4445="","",I4445*H4445)</x:f>
        <x:v>7329366</x:v>
      </x:c>
      <x:c r="K4445" t="str">
        <x:f>IF(G4445="","MISSING OEWS",IF(ISNUMBER(H4445),"MATCHED","MISSING WHARTON"))</x:f>
        <x:v>MATCHED</x:v>
      </x:c>
    </x:row>
    <x:row r="4446">
      <x:c r="A4446" t="str">
        <x:v>55</x:v>
      </x:c>
      <x:c r="B4446" t="str">
        <x:v>Management of Companies and Enterprises</x:v>
      </x:c>
      <x:c r="C4446" t="str">
        <x:v>11-9021</x:v>
      </x:c>
      <x:c r="D4446" t="str">
        <x:v>Construction Managers</x:v>
      </x:c>
      <x:c r="E4446" s="22" t="n">
        <x:v>6530</x:v>
      </x:c>
      <x:c r="F4446" s="22" t="n">
        <x:v>153030</x:v>
      </x:c>
      <x:c r="G4446" s="22" t="n">
        <x:f>IF(OR(E4446="",F4446=""),"",E4446*F4446)</x:f>
        <x:v>999285900</x:v>
      </x:c>
      <x:c r="H4446" s="36" t="n">
        <x:v>0.374</x:v>
      </x:c>
      <x:c r="I4446" s="22" t="n">
        <x:f>IF(G4446="","",IF(ISNUMBER(H4446),G4446,""))</x:f>
        <x:v>999285900</x:v>
      </x:c>
      <x:c r="J4446" s="22" t="n">
        <x:f>IF(I4446="","",I4446*H4446)</x:f>
        <x:v>373732926.6</x:v>
      </x:c>
      <x:c r="K4446" t="str">
        <x:f>IF(G4446="","MISSING OEWS",IF(ISNUMBER(H4446),"MATCHED","MISSING WHARTON"))</x:f>
        <x:v>MATCHED</x:v>
      </x:c>
    </x:row>
    <x:row r="4447">
      <x:c r="A4447" t="str">
        <x:v>55</x:v>
      </x:c>
      <x:c r="B4447" t="str">
        <x:v>Management of Companies and Enterprises</x:v>
      </x:c>
      <x:c r="C4447" t="str">
        <x:v>11-9031</x:v>
      </x:c>
      <x:c r="D4447" t="str">
        <x:v>Education and Childcare Administrators, Preschool and Daycare</x:v>
      </x:c>
      <x:c r="E4447" s="22" t="n">
        <x:v>580</x:v>
      </x:c>
      <x:c r="F4447" s="22" t="n">
        <x:v>78710</x:v>
      </x:c>
      <x:c r="G4447" s="22" t="n">
        <x:f>IF(OR(E4447="",F4447=""),"",E4447*F4447)</x:f>
        <x:v>45651800</x:v>
      </x:c>
      <x:c r="H4447" s="36" t="n">
        <x:v>0.4</x:v>
      </x:c>
      <x:c r="I4447" s="22" t="n">
        <x:f>IF(G4447="","",IF(ISNUMBER(H4447),G4447,""))</x:f>
        <x:v>45651800</x:v>
      </x:c>
      <x:c r="J4447" s="22" t="n">
        <x:f>IF(I4447="","",I4447*H4447)</x:f>
        <x:v>18260720</x:v>
      </x:c>
      <x:c r="K4447" t="str">
        <x:f>IF(G4447="","MISSING OEWS",IF(ISNUMBER(H4447),"MATCHED","MISSING WHARTON"))</x:f>
        <x:v>MATCHED</x:v>
      </x:c>
    </x:row>
    <x:row r="4448">
      <x:c r="A4448" t="str">
        <x:v>55</x:v>
      </x:c>
      <x:c r="B4448" t="str">
        <x:v>Management of Companies and Enterprises</x:v>
      </x:c>
      <x:c r="C4448" t="str">
        <x:v>11-9032</x:v>
      </x:c>
      <x:c r="D4448" t="str">
        <x:v>Education Administrators, Kindergarten through Secondary</x:v>
      </x:c>
      <x:c r="E4448" s="22" t="n">
        <x:v>210</x:v>
      </x:c>
      <x:c r="F4448" s="22" t="n">
        <x:v>130340</x:v>
      </x:c>
      <x:c r="G4448" s="22" t="n">
        <x:f>IF(OR(E4448="",F4448=""),"",E4448*F4448)</x:f>
        <x:v>27371400</x:v>
      </x:c>
      <x:c r="H4448" s="36" t="n">
        <x:v>0.3</x:v>
      </x:c>
      <x:c r="I4448" s="22" t="n">
        <x:f>IF(G4448="","",IF(ISNUMBER(H4448),G4448,""))</x:f>
        <x:v>27371400</x:v>
      </x:c>
      <x:c r="J4448" s="22" t="n">
        <x:f>IF(I4448="","",I4448*H4448)</x:f>
        <x:v>8211420</x:v>
      </x:c>
      <x:c r="K4448" t="str">
        <x:f>IF(G4448="","MISSING OEWS",IF(ISNUMBER(H4448),"MATCHED","MISSING WHARTON"))</x:f>
        <x:v>MATCHED</x:v>
      </x:c>
    </x:row>
    <x:row r="4449">
      <x:c r="A4449" t="str">
        <x:v>55</x:v>
      </x:c>
      <x:c r="B4449" t="str">
        <x:v>Management of Companies and Enterprises</x:v>
      </x:c>
      <x:c r="C4449" t="str">
        <x:v>11-9033</x:v>
      </x:c>
      <x:c r="D4449" t="str">
        <x:v>Education Administrators, Postsecondary</x:v>
      </x:c>
      <x:c r="E4449" s="22" t="n">
        <x:v>320</x:v>
      </x:c>
      <x:c r="F4449" s="22" t="n">
        <x:v>141310</x:v>
      </x:c>
      <x:c r="G4449" s="22" t="n">
        <x:f>IF(OR(E4449="",F4449=""),"",E4449*F4449)</x:f>
        <x:v>45219200</x:v>
      </x:c>
      <x:c r="H4449" s="36" t="n">
        <x:v>0.4448</x:v>
      </x:c>
      <x:c r="I4449" s="22" t="n">
        <x:f>IF(G4449="","",IF(ISNUMBER(H4449),G4449,""))</x:f>
        <x:v>45219200</x:v>
      </x:c>
      <x:c r="J4449" s="22" t="n">
        <x:f>IF(I4449="","",I4449*H4449)</x:f>
        <x:v>20113500.16</x:v>
      </x:c>
      <x:c r="K4449" t="str">
        <x:f>IF(G4449="","MISSING OEWS",IF(ISNUMBER(H4449),"MATCHED","MISSING WHARTON"))</x:f>
        <x:v>MATCHED</x:v>
      </x:c>
    </x:row>
    <x:row r="4450">
      <x:c r="A4450" t="str">
        <x:v>55</x:v>
      </x:c>
      <x:c r="B4450" t="str">
        <x:v>Management of Companies and Enterprises</x:v>
      </x:c>
      <x:c r="C4450" t="str">
        <x:v>11-9039</x:v>
      </x:c>
      <x:c r="D4450" t="str">
        <x:v>Education Administrators, All Other</x:v>
      </x:c>
      <x:c r="E4450" s="22" t="n">
        <x:v>540</x:v>
      </x:c>
      <x:c r="F4450" s="22" t="n">
        <x:v>121960</x:v>
      </x:c>
      <x:c r="G4450" s="22" t="n">
        <x:f>IF(OR(E4450="",F4450=""),"",E4450*F4450)</x:f>
        <x:v>65858400</x:v>
      </x:c>
      <x:c r="H4450" s="36"/>
      <x:c r="I4450" s="22" t="str">
        <x:f>IF(G4450="","",IF(ISNUMBER(H4450),G4450,""))</x:f>
      </x:c>
      <x:c r="J4450" s="22" t="str">
        <x:f>IF(I4450="","",I4450*H4450)</x:f>
      </x:c>
      <x:c r="K4450" t="str">
        <x:f>IF(G4450="","MISSING OEWS",IF(ISNUMBER(H4450),"MATCHED","MISSING WHARTON"))</x:f>
        <x:v>MISSING WHARTON</x:v>
      </x:c>
    </x:row>
    <x:row r="4451">
      <x:c r="A4451" t="str">
        <x:v>55</x:v>
      </x:c>
      <x:c r="B4451" t="str">
        <x:v>Management of Companies and Enterprises</x:v>
      </x:c>
      <x:c r="C4451" t="str">
        <x:v>11-9041</x:v>
      </x:c>
      <x:c r="D4451" t="str">
        <x:v>Architectural and Engineering Managers</x:v>
      </x:c>
      <x:c r="E4451" s="22" t="n">
        <x:v>14950</x:v>
      </x:c>
      <x:c r="F4451" s="22" t="n">
        <x:v>197390</x:v>
      </x:c>
      <x:c r="G4451" s="22" t="n">
        <x:f>IF(OR(E4451="",F4451=""),"",E4451*F4451)</x:f>
        <x:v>2950980500</x:v>
      </x:c>
      <x:c r="H4451" s="36" t="n">
        <x:v>0.263</x:v>
      </x:c>
      <x:c r="I4451" s="22" t="n">
        <x:f>IF(G4451="","",IF(ISNUMBER(H4451),G4451,""))</x:f>
        <x:v>2950980500</x:v>
      </x:c>
      <x:c r="J4451" s="22" t="n">
        <x:f>IF(I4451="","",I4451*H4451)</x:f>
        <x:v>776107871.5</x:v>
      </x:c>
      <x:c r="K4451" t="str">
        <x:f>IF(G4451="","MISSING OEWS",IF(ISNUMBER(H4451),"MATCHED","MISSING WHARTON"))</x:f>
        <x:v>MATCHED</x:v>
      </x:c>
    </x:row>
    <x:row r="4452">
      <x:c r="A4452" t="str">
        <x:v>55</x:v>
      </x:c>
      <x:c r="B4452" t="str">
        <x:v>Management of Companies and Enterprises</x:v>
      </x:c>
      <x:c r="C4452" t="str">
        <x:v>11-9051</x:v>
      </x:c>
      <x:c r="D4452" t="str">
        <x:v>Food Service Managers</x:v>
      </x:c>
      <x:c r="E4452" s="22" t="n">
        <x:v>7720</x:v>
      </x:c>
      <x:c r="F4452" s="22" t="n">
        <x:v>90810</x:v>
      </x:c>
      <x:c r="G4452" s="22" t="n">
        <x:f>IF(OR(E4452="",F4452=""),"",E4452*F4452)</x:f>
        <x:v>701053200</x:v>
      </x:c>
      <x:c r="H4452" s="36" t="n">
        <x:v>0.3821</x:v>
      </x:c>
      <x:c r="I4452" s="22" t="n">
        <x:f>IF(G4452="","",IF(ISNUMBER(H4452),G4452,""))</x:f>
        <x:v>701053200</x:v>
      </x:c>
      <x:c r="J4452" s="22" t="n">
        <x:f>IF(I4452="","",I4452*H4452)</x:f>
        <x:v>267872427.72</x:v>
      </x:c>
      <x:c r="K4452" t="str">
        <x:f>IF(G4452="","MISSING OEWS",IF(ISNUMBER(H4452),"MATCHED","MISSING WHARTON"))</x:f>
        <x:v>MATCHED</x:v>
      </x:c>
    </x:row>
    <x:row r="4453">
      <x:c r="A4453" t="str">
        <x:v>55</x:v>
      </x:c>
      <x:c r="B4453" t="str">
        <x:v>Management of Companies and Enterprises</x:v>
      </x:c>
      <x:c r="C4453" t="str">
        <x:v>11-9071</x:v>
      </x:c>
      <x:c r="D4453" t="str">
        <x:v>Gambling Managers</x:v>
      </x:c>
      <x:c r="E4453" s="22" t="n">
        <x:v>80</x:v>
      </x:c>
      <x:c r="F4453" s="22" t="n">
        <x:v>160550</x:v>
      </x:c>
      <x:c r="G4453" s="22" t="n">
        <x:f>IF(OR(E4453="",F4453=""),"",E4453*F4453)</x:f>
        <x:v>12844000</x:v>
      </x:c>
      <x:c r="H4453" s="36" t="n">
        <x:v>0.6474</x:v>
      </x:c>
      <x:c r="I4453" s="22" t="n">
        <x:f>IF(G4453="","",IF(ISNUMBER(H4453),G4453,""))</x:f>
        <x:v>12844000</x:v>
      </x:c>
      <x:c r="J4453" s="22" t="n">
        <x:f>IF(I4453="","",I4453*H4453)</x:f>
        <x:v>8315205.6</x:v>
      </x:c>
      <x:c r="K4453" t="str">
        <x:f>IF(G4453="","MISSING OEWS",IF(ISNUMBER(H4453),"MATCHED","MISSING WHARTON"))</x:f>
        <x:v>MATCHED</x:v>
      </x:c>
    </x:row>
    <x:row r="4454">
      <x:c r="A4454" t="str">
        <x:v>55</x:v>
      </x:c>
      <x:c r="B4454" t="str">
        <x:v>Management of Companies and Enterprises</x:v>
      </x:c>
      <x:c r="C4454" t="str">
        <x:v>11-9072</x:v>
      </x:c>
      <x:c r="D4454" t="str">
        <x:v>Entertainment and Recreation Managers, Except Gambling</x:v>
      </x:c>
      <x:c r="E4454" s="22" t="n">
        <x:v>320</x:v>
      </x:c>
      <x:c r="F4454" s="22" t="n">
        <x:v>106280</x:v>
      </x:c>
      <x:c r="G4454" s="22" t="n">
        <x:f>IF(OR(E4454="",F4454=""),"",E4454*F4454)</x:f>
        <x:v>34009600</x:v>
      </x:c>
      <x:c r="H4454" s="36" t="n">
        <x:v>0.3176</x:v>
      </x:c>
      <x:c r="I4454" s="22" t="n">
        <x:f>IF(G4454="","",IF(ISNUMBER(H4454),G4454,""))</x:f>
        <x:v>34009600</x:v>
      </x:c>
      <x:c r="J4454" s="22" t="n">
        <x:f>IF(I4454="","",I4454*H4454)</x:f>
        <x:v>10801448.959999999</x:v>
      </x:c>
      <x:c r="K4454" t="str">
        <x:f>IF(G4454="","MISSING OEWS",IF(ISNUMBER(H4454),"MATCHED","MISSING WHARTON"))</x:f>
        <x:v>MATCHED</x:v>
      </x:c>
    </x:row>
    <x:row r="4455">
      <x:c r="A4455" t="str">
        <x:v>55</x:v>
      </x:c>
      <x:c r="B4455" t="str">
        <x:v>Management of Companies and Enterprises</x:v>
      </x:c>
      <x:c r="C4455" t="str">
        <x:v>11-9081</x:v>
      </x:c>
      <x:c r="D4455" t="str">
        <x:v>Lodging Managers</x:v>
      </x:c>
      <x:c r="E4455" s="22" t="n">
        <x:v>800</x:v>
      </x:c>
      <x:c r="F4455" s="22" t="n">
        <x:v>128760</x:v>
      </x:c>
      <x:c r="G4455" s="22" t="n">
        <x:f>IF(OR(E4455="",F4455=""),"",E4455*F4455)</x:f>
        <x:v>103008000</x:v>
      </x:c>
      <x:c r="H4455" s="36" t="n">
        <x:v>0.4729</x:v>
      </x:c>
      <x:c r="I4455" s="22" t="n">
        <x:f>IF(G4455="","",IF(ISNUMBER(H4455),G4455,""))</x:f>
        <x:v>103008000</x:v>
      </x:c>
      <x:c r="J4455" s="22" t="n">
        <x:f>IF(I4455="","",I4455*H4455)</x:f>
        <x:v>48712483.199999996</x:v>
      </x:c>
      <x:c r="K4455" t="str">
        <x:f>IF(G4455="","MISSING OEWS",IF(ISNUMBER(H4455),"MATCHED","MISSING WHARTON"))</x:f>
        <x:v>MATCHED</x:v>
      </x:c>
    </x:row>
    <x:row r="4456">
      <x:c r="A4456" t="str">
        <x:v>55</x:v>
      </x:c>
      <x:c r="B4456" t="str">
        <x:v>Management of Companies and Enterprises</x:v>
      </x:c>
      <x:c r="C4456" t="str">
        <x:v>11-9111</x:v>
      </x:c>
      <x:c r="D4456" t="str">
        <x:v>Medical and Health Services Managers</x:v>
      </x:c>
      <x:c r="E4456" s="22" t="n">
        <x:v>18960</x:v>
      </x:c>
      <x:c r="F4456" s="22" t="n">
        <x:v>177530</x:v>
      </x:c>
      <x:c r="G4456" s="22" t="n">
        <x:f>IF(OR(E4456="",F4456=""),"",E4456*F4456)</x:f>
        <x:v>3365968800</x:v>
      </x:c>
      <x:c r="H4456" s="36" t="n">
        <x:v>0.44170000000000004</x:v>
      </x:c>
      <x:c r="I4456" s="22" t="n">
        <x:f>IF(G4456="","",IF(ISNUMBER(H4456),G4456,""))</x:f>
        <x:v>3365968800</x:v>
      </x:c>
      <x:c r="J4456" s="22" t="n">
        <x:f>IF(I4456="","",I4456*H4456)</x:f>
        <x:v>1486748418.96</x:v>
      </x:c>
      <x:c r="K4456" t="str">
        <x:f>IF(G4456="","MISSING OEWS",IF(ISNUMBER(H4456),"MATCHED","MISSING WHARTON"))</x:f>
        <x:v>MATCHED</x:v>
      </x:c>
    </x:row>
    <x:row r="4457">
      <x:c r="A4457" t="str">
        <x:v>55</x:v>
      </x:c>
      <x:c r="B4457" t="str">
        <x:v>Management of Companies and Enterprises</x:v>
      </x:c>
      <x:c r="C4457" t="str">
        <x:v>11-9121</x:v>
      </x:c>
      <x:c r="D4457" t="str">
        <x:v>Natural Sciences Managers</x:v>
      </x:c>
      <x:c r="E4457" s="22" t="n">
        <x:v>5080</x:v>
      </x:c>
      <x:c r="F4457" s="22" t="n">
        <x:v>214450</x:v>
      </x:c>
      <x:c r="G4457" s="22" t="n">
        <x:f>IF(OR(E4457="",F4457=""),"",E4457*F4457)</x:f>
        <x:v>1089406000</x:v>
      </x:c>
      <x:c r="H4457" s="36" t="n">
        <x:v>0.382</x:v>
      </x:c>
      <x:c r="I4457" s="22" t="n">
        <x:f>IF(G4457="","",IF(ISNUMBER(H4457),G4457,""))</x:f>
        <x:v>1089406000</x:v>
      </x:c>
      <x:c r="J4457" s="22" t="n">
        <x:f>IF(I4457="","",I4457*H4457)</x:f>
        <x:v>416153092</x:v>
      </x:c>
      <x:c r="K4457" t="str">
        <x:f>IF(G4457="","MISSING OEWS",IF(ISNUMBER(H4457),"MATCHED","MISSING WHARTON"))</x:f>
        <x:v>MATCHED</x:v>
      </x:c>
    </x:row>
    <x:row r="4458">
      <x:c r="A4458" t="str">
        <x:v>55</x:v>
      </x:c>
      <x:c r="B4458" t="str">
        <x:v>Management of Companies and Enterprises</x:v>
      </x:c>
      <x:c r="C4458" t="str">
        <x:v>11-9141</x:v>
      </x:c>
      <x:c r="D4458" t="str">
        <x:v>Property, Real Estate, and Community Association Managers</x:v>
      </x:c>
      <x:c r="E4458" s="22" t="n">
        <x:v>8920</x:v>
      </x:c>
      <x:c r="F4458" s="22" t="n">
        <x:v>129280</x:v>
      </x:c>
      <x:c r="G4458" s="22" t="n">
        <x:f>IF(OR(E4458="",F4458=""),"",E4458*F4458)</x:f>
        <x:v>1153177600</x:v>
      </x:c>
      <x:c r="H4458" s="36" t="n">
        <x:v>0.3833</x:v>
      </x:c>
      <x:c r="I4458" s="22" t="n">
        <x:f>IF(G4458="","",IF(ISNUMBER(H4458),G4458,""))</x:f>
        <x:v>1153177600</x:v>
      </x:c>
      <x:c r="J4458" s="22" t="n">
        <x:f>IF(I4458="","",I4458*H4458)</x:f>
        <x:v>442012974.08</x:v>
      </x:c>
      <x:c r="K4458" t="str">
        <x:f>IF(G4458="","MISSING OEWS",IF(ISNUMBER(H4458),"MATCHED","MISSING WHARTON"))</x:f>
        <x:v>MATCHED</x:v>
      </x:c>
    </x:row>
    <x:row r="4459">
      <x:c r="A4459" t="str">
        <x:v>55</x:v>
      </x:c>
      <x:c r="B4459" t="str">
        <x:v>Management of Companies and Enterprises</x:v>
      </x:c>
      <x:c r="C4459" t="str">
        <x:v>11-9151</x:v>
      </x:c>
      <x:c r="D4459" t="str">
        <x:v>Social and Community Service Managers</x:v>
      </x:c>
      <x:c r="E4459" s="22" t="n">
        <x:v>5360</x:v>
      </x:c>
      <x:c r="F4459" s="22" t="n">
        <x:v>99110</x:v>
      </x:c>
      <x:c r="G4459" s="22" t="n">
        <x:f>IF(OR(E4459="",F4459=""),"",E4459*F4459)</x:f>
        <x:v>531229600</x:v>
      </x:c>
      <x:c r="H4459" s="36" t="n">
        <x:v>0.36560000000000004</x:v>
      </x:c>
      <x:c r="I4459" s="22" t="n">
        <x:f>IF(G4459="","",IF(ISNUMBER(H4459),G4459,""))</x:f>
        <x:v>531229600</x:v>
      </x:c>
      <x:c r="J4459" s="22" t="n">
        <x:f>IF(I4459="","",I4459*H4459)</x:f>
        <x:v>194217541.76000002</x:v>
      </x:c>
      <x:c r="K4459" t="str">
        <x:f>IF(G4459="","MISSING OEWS",IF(ISNUMBER(H4459),"MATCHED","MISSING WHARTON"))</x:f>
        <x:v>MATCHED</x:v>
      </x:c>
    </x:row>
    <x:row r="4460">
      <x:c r="A4460" t="str">
        <x:v>55</x:v>
      </x:c>
      <x:c r="B4460" t="str">
        <x:v>Management of Companies and Enterprises</x:v>
      </x:c>
      <x:c r="C4460" t="str">
        <x:v>11-9161</x:v>
      </x:c>
      <x:c r="D4460" t="str">
        <x:v>Emergency Management Directors</x:v>
      </x:c>
      <x:c r="E4460" s="22" t="n">
        <x:v>320</x:v>
      </x:c>
      <x:c r="F4460" s="22" t="n">
        <x:v>141920</x:v>
      </x:c>
      <x:c r="G4460" s="22" t="n">
        <x:f>IF(OR(E4460="",F4460=""),"",E4460*F4460)</x:f>
        <x:v>45414400</x:v>
      </x:c>
      <x:c r="H4460" s="36" t="n">
        <x:v>0.4174</x:v>
      </x:c>
      <x:c r="I4460" s="22" t="n">
        <x:f>IF(G4460="","",IF(ISNUMBER(H4460),G4460,""))</x:f>
        <x:v>45414400</x:v>
      </x:c>
      <x:c r="J4460" s="22" t="n">
        <x:f>IF(I4460="","",I4460*H4460)</x:f>
        <x:v>18955970.56</x:v>
      </x:c>
      <x:c r="K4460" t="str">
        <x:f>IF(G4460="","MISSING OEWS",IF(ISNUMBER(H4460),"MATCHED","MISSING WHARTON"))</x:f>
        <x:v>MATCHED</x:v>
      </x:c>
    </x:row>
    <x:row r="4461">
      <x:c r="A4461" t="str">
        <x:v>55</x:v>
      </x:c>
      <x:c r="B4461" t="str">
        <x:v>Management of Companies and Enterprises</x:v>
      </x:c>
      <x:c r="C4461" t="str">
        <x:v>11-9179</x:v>
      </x:c>
      <x:c r="D4461" t="str">
        <x:v>Personal Service Managers, All Other</x:v>
      </x:c>
      <x:c r="E4461" s="22" t="n">
        <x:v>210</x:v>
      </x:c>
      <x:c r="F4461" s="22" t="n">
        <x:v>101420</x:v>
      </x:c>
      <x:c r="G4461" s="22" t="n">
        <x:f>IF(OR(E4461="",F4461=""),"",E4461*F4461)</x:f>
        <x:v>21298200</x:v>
      </x:c>
      <x:c r="H4461" s="36" t="n">
        <x:v>0.4143</x:v>
      </x:c>
      <x:c r="I4461" s="22" t="n">
        <x:f>IF(G4461="","",IF(ISNUMBER(H4461),G4461,""))</x:f>
        <x:v>21298200</x:v>
      </x:c>
      <x:c r="J4461" s="22" t="n">
        <x:f>IF(I4461="","",I4461*H4461)</x:f>
        <x:v>8823844.26</x:v>
      </x:c>
      <x:c r="K4461" t="str">
        <x:f>IF(G4461="","MISSING OEWS",IF(ISNUMBER(H4461),"MATCHED","MISSING WHARTON"))</x:f>
        <x:v>MATCHED</x:v>
      </x:c>
    </x:row>
    <x:row r="4462">
      <x:c r="A4462" t="str">
        <x:v>55</x:v>
      </x:c>
      <x:c r="B4462" t="str">
        <x:v>Management of Companies and Enterprises</x:v>
      </x:c>
      <x:c r="C4462" t="str">
        <x:v>11-9199</x:v>
      </x:c>
      <x:c r="D4462" t="str">
        <x:v>Managers, All Other</x:v>
      </x:c>
      <x:c r="E4462" s="22" t="n">
        <x:v>51180</x:v>
      </x:c>
      <x:c r="F4462" s="22" t="n">
        <x:v>180280</x:v>
      </x:c>
      <x:c r="G4462" s="22" t="n">
        <x:f>IF(OR(E4462="",F4462=""),"",E4462*F4462)</x:f>
        <x:v>9226730400</x:v>
      </x:c>
      <x:c r="H4462" s="36" t="n">
        <x:v>0.48960000000000004</x:v>
      </x:c>
      <x:c r="I4462" s="22" t="n">
        <x:f>IF(G4462="","",IF(ISNUMBER(H4462),G4462,""))</x:f>
        <x:v>9226730400</x:v>
      </x:c>
      <x:c r="J4462" s="22" t="n">
        <x:f>IF(I4462="","",I4462*H4462)</x:f>
        <x:v>4517407203.84</x:v>
      </x:c>
      <x:c r="K4462" t="str">
        <x:f>IF(G4462="","MISSING OEWS",IF(ISNUMBER(H4462),"MATCHED","MISSING WHARTON"))</x:f>
        <x:v>MATCHED</x:v>
      </x:c>
    </x:row>
    <x:row r="4463">
      <x:c r="A4463" t="str">
        <x:v>55</x:v>
      </x:c>
      <x:c r="B4463" t="str">
        <x:v>Management of Companies and Enterprises</x:v>
      </x:c>
      <x:c r="C4463" t="str">
        <x:v>13-1020</x:v>
      </x:c>
      <x:c r="D4463" t="str">
        <x:v>Buyers and Purchasing Agents</x:v>
      </x:c>
      <x:c r="E4463" s="22" t="n">
        <x:v>46080</x:v>
      </x:c>
      <x:c r="F4463" s="22" t="n">
        <x:v>93960</x:v>
      </x:c>
      <x:c r="G4463" s="22" t="n">
        <x:f>IF(OR(E4463="",F4463=""),"",E4463*F4463)</x:f>
        <x:v>4329676800</x:v>
      </x:c>
      <x:c r="H4463" s="36" t="n">
        <x:v>0.5876</x:v>
      </x:c>
      <x:c r="I4463" s="22" t="n">
        <x:f>IF(G4463="","",IF(ISNUMBER(H4463),G4463,""))</x:f>
        <x:v>4329676800</x:v>
      </x:c>
      <x:c r="J4463" s="22" t="n">
        <x:f>IF(I4463="","",I4463*H4463)</x:f>
        <x:v>2544118087.68</x:v>
      </x:c>
      <x:c r="K4463" t="str">
        <x:f>IF(G4463="","MISSING OEWS",IF(ISNUMBER(H4463),"MATCHED","MISSING WHARTON"))</x:f>
        <x:v>MATCHED</x:v>
      </x:c>
    </x:row>
    <x:row r="4464">
      <x:c r="A4464" t="str">
        <x:v>55</x:v>
      </x:c>
      <x:c r="B4464" t="str">
        <x:v>Management of Companies and Enterprises</x:v>
      </x:c>
      <x:c r="C4464" t="str">
        <x:v>13-1031</x:v>
      </x:c>
      <x:c r="D4464" t="str">
        <x:v>Claims Adjusters, Examiners, and Investigators</x:v>
      </x:c>
      <x:c r="E4464" s="22" t="n">
        <x:v>6530</x:v>
      </x:c>
      <x:c r="F4464" s="22" t="n">
        <x:v>72730</x:v>
      </x:c>
      <x:c r="G4464" s="22" t="n">
        <x:f>IF(OR(E4464="",F4464=""),"",E4464*F4464)</x:f>
        <x:v>474926900</x:v>
      </x:c>
      <x:c r="H4464" s="36" t="n">
        <x:v>0.6983</x:v>
      </x:c>
      <x:c r="I4464" s="22" t="n">
        <x:f>IF(G4464="","",IF(ISNUMBER(H4464),G4464,""))</x:f>
        <x:v>474926900</x:v>
      </x:c>
      <x:c r="J4464" s="22" t="n">
        <x:f>IF(I4464="","",I4464*H4464)</x:f>
        <x:v>331641454.27000004</x:v>
      </x:c>
      <x:c r="K4464" t="str">
        <x:f>IF(G4464="","MISSING OEWS",IF(ISNUMBER(H4464),"MATCHED","MISSING WHARTON"))</x:f>
        <x:v>MATCHED</x:v>
      </x:c>
    </x:row>
    <x:row r="4465">
      <x:c r="A4465" t="str">
        <x:v>55</x:v>
      </x:c>
      <x:c r="B4465" t="str">
        <x:v>Management of Companies and Enterprises</x:v>
      </x:c>
      <x:c r="C4465" t="str">
        <x:v>13-1032</x:v>
      </x:c>
      <x:c r="D4465" t="str">
        <x:v>Insurance Appraisers, Auto Damage</x:v>
      </x:c>
      <x:c r="E4465" s="22"/>
      <x:c r="F4465" s="22" t="n">
        <x:v>65640</x:v>
      </x:c>
      <x:c r="G4465" s="22" t="str">
        <x:f>IF(OR(E4465="",F4465=""),"",E4465*F4465)</x:f>
      </x:c>
      <x:c r="H4465" s="36" t="n">
        <x:v>0.4714</x:v>
      </x:c>
      <x:c r="I4465" s="22" t="str">
        <x:f>IF(G4465="","",IF(ISNUMBER(H4465),G4465,""))</x:f>
      </x:c>
      <x:c r="J4465" s="22" t="str">
        <x:f>IF(I4465="","",I4465*H4465)</x:f>
      </x:c>
      <x:c r="K4465" t="str">
        <x:f>IF(G4465="","MISSING OEWS",IF(ISNUMBER(H4465),"MATCHED","MISSING WHARTON"))</x:f>
        <x:v>MISSING OEWS</x:v>
      </x:c>
    </x:row>
    <x:row r="4466">
      <x:c r="A4466" t="str">
        <x:v>55</x:v>
      </x:c>
      <x:c r="B4466" t="str">
        <x:v>Management of Companies and Enterprises</x:v>
      </x:c>
      <x:c r="C4466" t="str">
        <x:v>13-1041</x:v>
      </x:c>
      <x:c r="D4466" t="str">
        <x:v>Compliance Officers</x:v>
      </x:c>
      <x:c r="E4466" s="22" t="n">
        <x:v>23550</x:v>
      </x:c>
      <x:c r="F4466" s="22" t="n">
        <x:v>96620</x:v>
      </x:c>
      <x:c r="G4466" s="22" t="n">
        <x:f>IF(OR(E4466="",F4466=""),"",E4466*F4466)</x:f>
        <x:v>2275401000</x:v>
      </x:c>
      <x:c r="H4466" s="36" t="n">
        <x:v>0.4611</x:v>
      </x:c>
      <x:c r="I4466" s="22" t="n">
        <x:f>IF(G4466="","",IF(ISNUMBER(H4466),G4466,""))</x:f>
        <x:v>2275401000</x:v>
      </x:c>
      <x:c r="J4466" s="22" t="n">
        <x:f>IF(I4466="","",I4466*H4466)</x:f>
        <x:v>1049187401.1</x:v>
      </x:c>
      <x:c r="K4466" t="str">
        <x:f>IF(G4466="","MISSING OEWS",IF(ISNUMBER(H4466),"MATCHED","MISSING WHARTON"))</x:f>
        <x:v>MATCHED</x:v>
      </x:c>
    </x:row>
    <x:row r="4467">
      <x:c r="A4467" t="str">
        <x:v>55</x:v>
      </x:c>
      <x:c r="B4467" t="str">
        <x:v>Management of Companies and Enterprises</x:v>
      </x:c>
      <x:c r="C4467" t="str">
        <x:v>13-1051</x:v>
      </x:c>
      <x:c r="D4467" t="str">
        <x:v>Cost Estimators</x:v>
      </x:c>
      <x:c r="E4467" s="22" t="n">
        <x:v>3640</x:v>
      </x:c>
      <x:c r="F4467" s="22" t="n">
        <x:v>90940</x:v>
      </x:c>
      <x:c r="G4467" s="22" t="n">
        <x:f>IF(OR(E4467="",F4467=""),"",E4467*F4467)</x:f>
        <x:v>331021600</x:v>
      </x:c>
      <x:c r="H4467" s="36" t="n">
        <x:v>0.6393</x:v>
      </x:c>
      <x:c r="I4467" s="22" t="n">
        <x:f>IF(G4467="","",IF(ISNUMBER(H4467),G4467,""))</x:f>
        <x:v>331021600</x:v>
      </x:c>
      <x:c r="J4467" s="22" t="n">
        <x:f>IF(I4467="","",I4467*H4467)</x:f>
        <x:v>211622108.88</x:v>
      </x:c>
      <x:c r="K4467" t="str">
        <x:f>IF(G4467="","MISSING OEWS",IF(ISNUMBER(H4467),"MATCHED","MISSING WHARTON"))</x:f>
        <x:v>MATCHED</x:v>
      </x:c>
    </x:row>
    <x:row r="4468">
      <x:c r="A4468" t="str">
        <x:v>55</x:v>
      </x:c>
      <x:c r="B4468" t="str">
        <x:v>Management of Companies and Enterprises</x:v>
      </x:c>
      <x:c r="C4468" t="str">
        <x:v>13-1071</x:v>
      </x:c>
      <x:c r="D4468" t="str">
        <x:v>Human Resources Specialists</x:v>
      </x:c>
      <x:c r="E4468" s="22" t="n">
        <x:v>73460</x:v>
      </x:c>
      <x:c r="F4468" s="22" t="n">
        <x:v>87580</x:v>
      </x:c>
      <x:c r="G4468" s="22" t="n">
        <x:f>IF(OR(E4468="",F4468=""),"",E4468*F4468)</x:f>
        <x:v>6433626800</x:v>
      </x:c>
      <x:c r="H4468" s="36" t="n">
        <x:v>0.7807999999999999</x:v>
      </x:c>
      <x:c r="I4468" s="22" t="n">
        <x:f>IF(G4468="","",IF(ISNUMBER(H4468),G4468,""))</x:f>
        <x:v>6433626800</x:v>
      </x:c>
      <x:c r="J4468" s="22" t="n">
        <x:f>IF(I4468="","",I4468*H4468)</x:f>
        <x:v>5023375805.44</x:v>
      </x:c>
      <x:c r="K4468" t="str">
        <x:f>IF(G4468="","MISSING OEWS",IF(ISNUMBER(H4468),"MATCHED","MISSING WHARTON"))</x:f>
        <x:v>MATCHED</x:v>
      </x:c>
    </x:row>
    <x:row r="4469">
      <x:c r="A4469" t="str">
        <x:v>55</x:v>
      </x:c>
      <x:c r="B4469" t="str">
        <x:v>Management of Companies and Enterprises</x:v>
      </x:c>
      <x:c r="C4469" t="str">
        <x:v>13-1075</x:v>
      </x:c>
      <x:c r="D4469" t="str">
        <x:v>Labor Relations Specialists</x:v>
      </x:c>
      <x:c r="E4469" s="22" t="n">
        <x:v>2190</x:v>
      </x:c>
      <x:c r="F4469" s="22" t="n">
        <x:v>105790</x:v>
      </x:c>
      <x:c r="G4469" s="22" t="n">
        <x:f>IF(OR(E4469="",F4469=""),"",E4469*F4469)</x:f>
        <x:v>231680100</x:v>
      </x:c>
      <x:c r="H4469" s="36" t="n">
        <x:v>0.5536</x:v>
      </x:c>
      <x:c r="I4469" s="22" t="n">
        <x:f>IF(G4469="","",IF(ISNUMBER(H4469),G4469,""))</x:f>
        <x:v>231680100</x:v>
      </x:c>
      <x:c r="J4469" s="22" t="n">
        <x:f>IF(I4469="","",I4469*H4469)</x:f>
        <x:v>128258103.36</x:v>
      </x:c>
      <x:c r="K4469" t="str">
        <x:f>IF(G4469="","MISSING OEWS",IF(ISNUMBER(H4469),"MATCHED","MISSING WHARTON"))</x:f>
        <x:v>MATCHED</x:v>
      </x:c>
    </x:row>
    <x:row r="4470">
      <x:c r="A4470" t="str">
        <x:v>55</x:v>
      </x:c>
      <x:c r="B4470" t="str">
        <x:v>Management of Companies and Enterprises</x:v>
      </x:c>
      <x:c r="C4470" t="str">
        <x:v>13-1081</x:v>
      </x:c>
      <x:c r="D4470" t="str">
        <x:v>Logisticians</x:v>
      </x:c>
      <x:c r="E4470" s="22" t="n">
        <x:v>29300</x:v>
      </x:c>
      <x:c r="F4470" s="22" t="n">
        <x:v>96770</x:v>
      </x:c>
      <x:c r="G4470" s="22" t="n">
        <x:f>IF(OR(E4470="",F4470=""),"",E4470*F4470)</x:f>
        <x:v>2835361000</x:v>
      </x:c>
      <x:c r="H4470" s="36" t="n">
        <x:v>0.6943</x:v>
      </x:c>
      <x:c r="I4470" s="22" t="n">
        <x:f>IF(G4470="","",IF(ISNUMBER(H4470),G4470,""))</x:f>
        <x:v>2835361000</x:v>
      </x:c>
      <x:c r="J4470" s="22" t="n">
        <x:f>IF(I4470="","",I4470*H4470)</x:f>
        <x:v>1968591142.3000002</x:v>
      </x:c>
      <x:c r="K4470" t="str">
        <x:f>IF(G4470="","MISSING OEWS",IF(ISNUMBER(H4470),"MATCHED","MISSING WHARTON"))</x:f>
        <x:v>MATCHED</x:v>
      </x:c>
    </x:row>
    <x:row r="4471">
      <x:c r="A4471" t="str">
        <x:v>55</x:v>
      </x:c>
      <x:c r="B4471" t="str">
        <x:v>Management of Companies and Enterprises</x:v>
      </x:c>
      <x:c r="C4471" t="str">
        <x:v>13-1082</x:v>
      </x:c>
      <x:c r="D4471" t="str">
        <x:v>Project Management Specialists</x:v>
      </x:c>
      <x:c r="E4471" s="22" t="n">
        <x:v>50570</x:v>
      </x:c>
      <x:c r="F4471" s="22" t="n">
        <x:v>122540</x:v>
      </x:c>
      <x:c r="G4471" s="22" t="n">
        <x:f>IF(OR(E4471="",F4471=""),"",E4471*F4471)</x:f>
        <x:v>6196847800</x:v>
      </x:c>
      <x:c r="H4471" s="36" t="n">
        <x:v>0.6375</x:v>
      </x:c>
      <x:c r="I4471" s="22" t="n">
        <x:f>IF(G4471="","",IF(ISNUMBER(H4471),G4471,""))</x:f>
        <x:v>6196847800</x:v>
      </x:c>
      <x:c r="J4471" s="22" t="n">
        <x:f>IF(I4471="","",I4471*H4471)</x:f>
        <x:v>3950490472.4999995</x:v>
      </x:c>
      <x:c r="K4471" t="str">
        <x:f>IF(G4471="","MISSING OEWS",IF(ISNUMBER(H4471),"MATCHED","MISSING WHARTON"))</x:f>
        <x:v>MATCHED</x:v>
      </x:c>
    </x:row>
    <x:row r="4472">
      <x:c r="A4472" t="str">
        <x:v>55</x:v>
      </x:c>
      <x:c r="B4472" t="str">
        <x:v>Management of Companies and Enterprises</x:v>
      </x:c>
      <x:c r="C4472" t="str">
        <x:v>13-1111</x:v>
      </x:c>
      <x:c r="D4472" t="str">
        <x:v>Management Analysts</x:v>
      </x:c>
      <x:c r="E4472" s="22" t="n">
        <x:v>52380</x:v>
      </x:c>
      <x:c r="F4472" s="22" t="n">
        <x:v>113090</x:v>
      </x:c>
      <x:c r="G4472" s="22" t="n">
        <x:f>IF(OR(E4472="",F4472=""),"",E4472*F4472)</x:f>
        <x:v>5923654200</x:v>
      </x:c>
      <x:c r="H4472" s="36" t="n">
        <x:v>0.5772999999999999</x:v>
      </x:c>
      <x:c r="I4472" s="22" t="n">
        <x:f>IF(G4472="","",IF(ISNUMBER(H4472),G4472,""))</x:f>
        <x:v>5923654200</x:v>
      </x:c>
      <x:c r="J4472" s="22" t="n">
        <x:f>IF(I4472="","",I4472*H4472)</x:f>
        <x:v>3419725569.6599994</x:v>
      </x:c>
      <x:c r="K4472" t="str">
        <x:f>IF(G4472="","MISSING OEWS",IF(ISNUMBER(H4472),"MATCHED","MISSING WHARTON"))</x:f>
        <x:v>MATCHED</x:v>
      </x:c>
    </x:row>
    <x:row r="4473">
      <x:c r="A4473" t="str">
        <x:v>55</x:v>
      </x:c>
      <x:c r="B4473" t="str">
        <x:v>Management of Companies and Enterprises</x:v>
      </x:c>
      <x:c r="C4473" t="str">
        <x:v>13-1121</x:v>
      </x:c>
      <x:c r="D4473" t="str">
        <x:v>Meeting, Convention, and Event Planners</x:v>
      </x:c>
      <x:c r="E4473" s="22" t="n">
        <x:v>3530</x:v>
      </x:c>
      <x:c r="F4473" s="22" t="n">
        <x:v>90770</x:v>
      </x:c>
      <x:c r="G4473" s="22" t="n">
        <x:f>IF(OR(E4473="",F4473=""),"",E4473*F4473)</x:f>
        <x:v>320418100</x:v>
      </x:c>
      <x:c r="H4473" s="36" t="n">
        <x:v>0.4476</x:v>
      </x:c>
      <x:c r="I4473" s="22" t="n">
        <x:f>IF(G4473="","",IF(ISNUMBER(H4473),G4473,""))</x:f>
        <x:v>320418100</x:v>
      </x:c>
      <x:c r="J4473" s="22" t="n">
        <x:f>IF(I4473="","",I4473*H4473)</x:f>
        <x:v>143419141.56</x:v>
      </x:c>
      <x:c r="K4473" t="str">
        <x:f>IF(G4473="","MISSING OEWS",IF(ISNUMBER(H4473),"MATCHED","MISSING WHARTON"))</x:f>
        <x:v>MATCHED</x:v>
      </x:c>
    </x:row>
    <x:row r="4474">
      <x:c r="A4474" t="str">
        <x:v>55</x:v>
      </x:c>
      <x:c r="B4474" t="str">
        <x:v>Management of Companies and Enterprises</x:v>
      </x:c>
      <x:c r="C4474" t="str">
        <x:v>13-1131</x:v>
      </x:c>
      <x:c r="D4474" t="str">
        <x:v>Fundraisers</x:v>
      </x:c>
      <x:c r="E4474" s="22" t="n">
        <x:v>2870</x:v>
      </x:c>
      <x:c r="F4474" s="22" t="n">
        <x:v>78770</x:v>
      </x:c>
      <x:c r="G4474" s="22" t="n">
        <x:f>IF(OR(E4474="",F4474=""),"",E4474*F4474)</x:f>
        <x:v>226069900</x:v>
      </x:c>
      <x:c r="H4474" s="36" t="n">
        <x:v>0.5571</x:v>
      </x:c>
      <x:c r="I4474" s="22" t="n">
        <x:f>IF(G4474="","",IF(ISNUMBER(H4474),G4474,""))</x:f>
        <x:v>226069900</x:v>
      </x:c>
      <x:c r="J4474" s="22" t="n">
        <x:f>IF(I4474="","",I4474*H4474)</x:f>
        <x:v>125943541.29</x:v>
      </x:c>
      <x:c r="K4474" t="str">
        <x:f>IF(G4474="","MISSING OEWS",IF(ISNUMBER(H4474),"MATCHED","MISSING WHARTON"))</x:f>
        <x:v>MATCHED</x:v>
      </x:c>
    </x:row>
    <x:row r="4475">
      <x:c r="A4475" t="str">
        <x:v>55</x:v>
      </x:c>
      <x:c r="B4475" t="str">
        <x:v>Management of Companies and Enterprises</x:v>
      </x:c>
      <x:c r="C4475" t="str">
        <x:v>13-1141</x:v>
      </x:c>
      <x:c r="D4475" t="str">
        <x:v>Compensation, Benefits, and Job Analysis Specialists</x:v>
      </x:c>
      <x:c r="E4475" s="22" t="n">
        <x:v>13920</x:v>
      </x:c>
      <x:c r="F4475" s="22" t="n">
        <x:v>91730</x:v>
      </x:c>
      <x:c r="G4475" s="22" t="n">
        <x:f>IF(OR(E4475="",F4475=""),"",E4475*F4475)</x:f>
        <x:v>1276881600</x:v>
      </x:c>
      <x:c r="H4475" s="36" t="n">
        <x:v>0.6167</x:v>
      </x:c>
      <x:c r="I4475" s="22" t="n">
        <x:f>IF(G4475="","",IF(ISNUMBER(H4475),G4475,""))</x:f>
        <x:v>1276881600</x:v>
      </x:c>
      <x:c r="J4475" s="22" t="n">
        <x:f>IF(I4475="","",I4475*H4475)</x:f>
        <x:v>787452882.72</x:v>
      </x:c>
      <x:c r="K4475" t="str">
        <x:f>IF(G4475="","MISSING OEWS",IF(ISNUMBER(H4475),"MATCHED","MISSING WHARTON"))</x:f>
        <x:v>MATCHED</x:v>
      </x:c>
    </x:row>
    <x:row r="4476">
      <x:c r="A4476" t="str">
        <x:v>55</x:v>
      </x:c>
      <x:c r="B4476" t="str">
        <x:v>Management of Companies and Enterprises</x:v>
      </x:c>
      <x:c r="C4476" t="str">
        <x:v>13-1151</x:v>
      </x:c>
      <x:c r="D4476" t="str">
        <x:v>Training and Development Specialists</x:v>
      </x:c>
      <x:c r="E4476" s="22" t="n">
        <x:v>24530</x:v>
      </x:c>
      <x:c r="F4476" s="22" t="n">
        <x:v>86600</x:v>
      </x:c>
      <x:c r="G4476" s="22" t="n">
        <x:f>IF(OR(E4476="",F4476=""),"",E4476*F4476)</x:f>
        <x:v>2124298000</x:v>
      </x:c>
      <x:c r="H4476" s="36" t="n">
        <x:v>0.565</x:v>
      </x:c>
      <x:c r="I4476" s="22" t="n">
        <x:f>IF(G4476="","",IF(ISNUMBER(H4476),G4476,""))</x:f>
        <x:v>2124298000</x:v>
      </x:c>
      <x:c r="J4476" s="22" t="n">
        <x:f>IF(I4476="","",I4476*H4476)</x:f>
        <x:v>1200228370</x:v>
      </x:c>
      <x:c r="K4476" t="str">
        <x:f>IF(G4476="","MISSING OEWS",IF(ISNUMBER(H4476),"MATCHED","MISSING WHARTON"))</x:f>
        <x:v>MATCHED</x:v>
      </x:c>
    </x:row>
    <x:row r="4477">
      <x:c r="A4477" t="str">
        <x:v>55</x:v>
      </x:c>
      <x:c r="B4477" t="str">
        <x:v>Management of Companies and Enterprises</x:v>
      </x:c>
      <x:c r="C4477" t="str">
        <x:v>13-1161</x:v>
      </x:c>
      <x:c r="D4477" t="str">
        <x:v>Market Research Analysts and Marketing Specialists</x:v>
      </x:c>
      <x:c r="E4477" s="22" t="n">
        <x:v>74470</x:v>
      </x:c>
      <x:c r="F4477" s="22" t="n">
        <x:v>104380</x:v>
      </x:c>
      <x:c r="G4477" s="22" t="n">
        <x:f>IF(OR(E4477="",F4477=""),"",E4477*F4477)</x:f>
        <x:v>7773178600</x:v>
      </x:c>
      <x:c r="H4477" s="36" t="n">
        <x:v>0.7792</x:v>
      </x:c>
      <x:c r="I4477" s="22" t="n">
        <x:f>IF(G4477="","",IF(ISNUMBER(H4477),G4477,""))</x:f>
        <x:v>7773178600</x:v>
      </x:c>
      <x:c r="J4477" s="22" t="n">
        <x:f>IF(I4477="","",I4477*H4477)</x:f>
        <x:v>6056860765.12</x:v>
      </x:c>
      <x:c r="K4477" t="str">
        <x:f>IF(G4477="","MISSING OEWS",IF(ISNUMBER(H4477),"MATCHED","MISSING WHARTON"))</x:f>
        <x:v>MATCHED</x:v>
      </x:c>
    </x:row>
    <x:row r="4478">
      <x:c r="A4478" t="str">
        <x:v>55</x:v>
      </x:c>
      <x:c r="B4478" t="str">
        <x:v>Management of Companies and Enterprises</x:v>
      </x:c>
      <x:c r="C4478" t="str">
        <x:v>13-1199</x:v>
      </x:c>
      <x:c r="D4478" t="str">
        <x:v>Business Operations Specialists, All Other</x:v>
      </x:c>
      <x:c r="E4478" s="22" t="n">
        <x:v>64250</x:v>
      </x:c>
      <x:c r="F4478" s="22" t="n">
        <x:v>96970</x:v>
      </x:c>
      <x:c r="G4478" s="22" t="n">
        <x:f>IF(OR(E4478="",F4478=""),"",E4478*F4478)</x:f>
        <x:v>6230322500</x:v>
      </x:c>
      <x:c r="H4478" s="36" t="n">
        <x:v>0.6598999999999999</x:v>
      </x:c>
      <x:c r="I4478" s="22" t="n">
        <x:f>IF(G4478="","",IF(ISNUMBER(H4478),G4478,""))</x:f>
        <x:v>6230322500</x:v>
      </x:c>
      <x:c r="J4478" s="22" t="n">
        <x:f>IF(I4478="","",I4478*H4478)</x:f>
        <x:v>4111389817.7499995</x:v>
      </x:c>
      <x:c r="K4478" t="str">
        <x:f>IF(G4478="","MISSING OEWS",IF(ISNUMBER(H4478),"MATCHED","MISSING WHARTON"))</x:f>
        <x:v>MATCHED</x:v>
      </x:c>
    </x:row>
    <x:row r="4479">
      <x:c r="A4479" t="str">
        <x:v>55</x:v>
      </x:c>
      <x:c r="B4479" t="str">
        <x:v>Management of Companies and Enterprises</x:v>
      </x:c>
      <x:c r="C4479" t="str">
        <x:v>13-2011</x:v>
      </x:c>
      <x:c r="D4479" t="str">
        <x:v>Accountants and Auditors</x:v>
      </x:c>
      <x:c r="E4479" s="22" t="n">
        <x:v>105120</x:v>
      </x:c>
      <x:c r="F4479" s="22" t="n">
        <x:v>97900</x:v>
      </x:c>
      <x:c r="G4479" s="22" t="n">
        <x:f>IF(OR(E4479="",F4479=""),"",E4479*F4479)</x:f>
        <x:v>10291248000</x:v>
      </x:c>
      <x:c r="H4479" s="36" t="n">
        <x:v>0.795</x:v>
      </x:c>
      <x:c r="I4479" s="22" t="n">
        <x:f>IF(G4479="","",IF(ISNUMBER(H4479),G4479,""))</x:f>
        <x:v>10291248000</x:v>
      </x:c>
      <x:c r="J4479" s="22" t="n">
        <x:f>IF(I4479="","",I4479*H4479)</x:f>
        <x:v>8181542160</x:v>
      </x:c>
      <x:c r="K4479" t="str">
        <x:f>IF(G4479="","MISSING OEWS",IF(ISNUMBER(H4479),"MATCHED","MISSING WHARTON"))</x:f>
        <x:v>MATCHED</x:v>
      </x:c>
    </x:row>
    <x:row r="4480">
      <x:c r="A4480" t="str">
        <x:v>55</x:v>
      </x:c>
      <x:c r="B4480" t="str">
        <x:v>Management of Companies and Enterprises</x:v>
      </x:c>
      <x:c r="C4480" t="str">
        <x:v>13-2020</x:v>
      </x:c>
      <x:c r="D4480" t="str">
        <x:v>Property Appraisers and Assessors</x:v>
      </x:c>
      <x:c r="E4480" s="22" t="n">
        <x:v>870</x:v>
      </x:c>
      <x:c r="F4480" s="22" t="n">
        <x:v>90100</x:v>
      </x:c>
      <x:c r="G4480" s="22" t="n">
        <x:f>IF(OR(E4480="",F4480=""),"",E4480*F4480)</x:f>
        <x:v>78387000</x:v>
      </x:c>
      <x:c r="H4480" s="36" t="n">
        <x:v>0.6102000000000001</x:v>
      </x:c>
      <x:c r="I4480" s="22" t="n">
        <x:f>IF(G4480="","",IF(ISNUMBER(H4480),G4480,""))</x:f>
        <x:v>78387000</x:v>
      </x:c>
      <x:c r="J4480" s="22" t="n">
        <x:f>IF(I4480="","",I4480*H4480)</x:f>
        <x:v>47831747.400000006</x:v>
      </x:c>
      <x:c r="K4480" t="str">
        <x:f>IF(G4480="","MISSING OEWS",IF(ISNUMBER(H4480),"MATCHED","MISSING WHARTON"))</x:f>
        <x:v>MATCHED</x:v>
      </x:c>
    </x:row>
    <x:row r="4481">
      <x:c r="A4481" t="str">
        <x:v>55</x:v>
      </x:c>
      <x:c r="B4481" t="str">
        <x:v>Management of Companies and Enterprises</x:v>
      </x:c>
      <x:c r="C4481" t="str">
        <x:v>13-2031</x:v>
      </x:c>
      <x:c r="D4481" t="str">
        <x:v>Budget Analysts</x:v>
      </x:c>
      <x:c r="E4481" s="22" t="n">
        <x:v>3380</x:v>
      </x:c>
      <x:c r="F4481" s="22" t="n">
        <x:v>95820</x:v>
      </x:c>
      <x:c r="G4481" s="22" t="n">
        <x:f>IF(OR(E4481="",F4481=""),"",E4481*F4481)</x:f>
        <x:v>323871600</x:v>
      </x:c>
      <x:c r="H4481" s="36" t="n">
        <x:v>0.8</x:v>
      </x:c>
      <x:c r="I4481" s="22" t="n">
        <x:f>IF(G4481="","",IF(ISNUMBER(H4481),G4481,""))</x:f>
        <x:v>323871600</x:v>
      </x:c>
      <x:c r="J4481" s="22" t="n">
        <x:f>IF(I4481="","",I4481*H4481)</x:f>
        <x:v>259097280</x:v>
      </x:c>
      <x:c r="K4481" t="str">
        <x:f>IF(G4481="","MISSING OEWS",IF(ISNUMBER(H4481),"MATCHED","MISSING WHARTON"))</x:f>
        <x:v>MATCHED</x:v>
      </x:c>
    </x:row>
    <x:row r="4482">
      <x:c r="A4482" t="str">
        <x:v>55</x:v>
      </x:c>
      <x:c r="B4482" t="str">
        <x:v>Management of Companies and Enterprises</x:v>
      </x:c>
      <x:c r="C4482" t="str">
        <x:v>13-2041</x:v>
      </x:c>
      <x:c r="D4482" t="str">
        <x:v>Credit Analysts</x:v>
      </x:c>
      <x:c r="E4482" s="22" t="n">
        <x:v>7830</x:v>
      </x:c>
      <x:c r="F4482" s="22" t="n">
        <x:v>97770</x:v>
      </x:c>
      <x:c r="G4482" s="22" t="n">
        <x:f>IF(OR(E4482="",F4482=""),"",E4482*F4482)</x:f>
        <x:v>765539100</x:v>
      </x:c>
      <x:c r="H4482" s="36" t="n">
        <x:v>0.8181999999999999</x:v>
      </x:c>
      <x:c r="I4482" s="22" t="n">
        <x:f>IF(G4482="","",IF(ISNUMBER(H4482),G4482,""))</x:f>
        <x:v>765539100</x:v>
      </x:c>
      <x:c r="J4482" s="22" t="n">
        <x:f>IF(I4482="","",I4482*H4482)</x:f>
        <x:v>626364091.6199999</x:v>
      </x:c>
      <x:c r="K4482" t="str">
        <x:f>IF(G4482="","MISSING OEWS",IF(ISNUMBER(H4482),"MATCHED","MISSING WHARTON"))</x:f>
        <x:v>MATCHED</x:v>
      </x:c>
    </x:row>
    <x:row r="4483">
      <x:c r="A4483" t="str">
        <x:v>55</x:v>
      </x:c>
      <x:c r="B4483" t="str">
        <x:v>Management of Companies and Enterprises</x:v>
      </x:c>
      <x:c r="C4483" t="str">
        <x:v>13-2051</x:v>
      </x:c>
      <x:c r="D4483" t="str">
        <x:v>Financial and Investment Analysts</x:v>
      </x:c>
      <x:c r="E4483" s="22" t="n">
        <x:v>44850</x:v>
      </x:c>
      <x:c r="F4483" s="22" t="n">
        <x:v>109180</x:v>
      </x:c>
      <x:c r="G4483" s="22" t="n">
        <x:f>IF(OR(E4483="",F4483=""),"",E4483*F4483)</x:f>
        <x:v>4896723000</x:v>
      </x:c>
      <x:c r="H4483" s="36" t="n">
        <x:v>0.6904</x:v>
      </x:c>
      <x:c r="I4483" s="22" t="n">
        <x:f>IF(G4483="","",IF(ISNUMBER(H4483),G4483,""))</x:f>
        <x:v>4896723000</x:v>
      </x:c>
      <x:c r="J4483" s="22" t="n">
        <x:f>IF(I4483="","",I4483*H4483)</x:f>
        <x:v>3380697559.2000003</x:v>
      </x:c>
      <x:c r="K4483" t="str">
        <x:f>IF(G4483="","MISSING OEWS",IF(ISNUMBER(H4483),"MATCHED","MISSING WHARTON"))</x:f>
        <x:v>MATCHED</x:v>
      </x:c>
    </x:row>
    <x:row r="4484">
      <x:c r="A4484" t="str">
        <x:v>55</x:v>
      </x:c>
      <x:c r="B4484" t="str">
        <x:v>Management of Companies and Enterprises</x:v>
      </x:c>
      <x:c r="C4484" t="str">
        <x:v>13-2052</x:v>
      </x:c>
      <x:c r="D4484" t="str">
        <x:v>Personal Financial Advisors</x:v>
      </x:c>
      <x:c r="E4484" s="22" t="n">
        <x:v>4680</x:v>
      </x:c>
      <x:c r="F4484" s="22" t="n">
        <x:v>122670</x:v>
      </x:c>
      <x:c r="G4484" s="22" t="n">
        <x:f>IF(OR(E4484="",F4484=""),"",E4484*F4484)</x:f>
        <x:v>574095600</x:v>
      </x:c>
      <x:c r="H4484" s="36" t="n">
        <x:v>0.6857</x:v>
      </x:c>
      <x:c r="I4484" s="22" t="n">
        <x:f>IF(G4484="","",IF(ISNUMBER(H4484),G4484,""))</x:f>
        <x:v>574095600</x:v>
      </x:c>
      <x:c r="J4484" s="22" t="n">
        <x:f>IF(I4484="","",I4484*H4484)</x:f>
        <x:v>393657352.91999996</x:v>
      </x:c>
      <x:c r="K4484" t="str">
        <x:f>IF(G4484="","MISSING OEWS",IF(ISNUMBER(H4484),"MATCHED","MISSING WHARTON"))</x:f>
        <x:v>MATCHED</x:v>
      </x:c>
    </x:row>
    <x:row r="4485">
      <x:c r="A4485" t="str">
        <x:v>55</x:v>
      </x:c>
      <x:c r="B4485" t="str">
        <x:v>Management of Companies and Enterprises</x:v>
      </x:c>
      <x:c r="C4485" t="str">
        <x:v>13-2053</x:v>
      </x:c>
      <x:c r="D4485" t="str">
        <x:v>Insurance Underwriters</x:v>
      </x:c>
      <x:c r="E4485" s="22" t="n">
        <x:v>2940</x:v>
      </x:c>
      <x:c r="F4485" s="22" t="n">
        <x:v>89250</x:v>
      </x:c>
      <x:c r="G4485" s="22" t="n">
        <x:f>IF(OR(E4485="",F4485=""),"",E4485*F4485)</x:f>
        <x:v>262395000</x:v>
      </x:c>
      <x:c r="H4485" s="36" t="n">
        <x:v>0.95</x:v>
      </x:c>
      <x:c r="I4485" s="22" t="n">
        <x:f>IF(G4485="","",IF(ISNUMBER(H4485),G4485,""))</x:f>
        <x:v>262395000</x:v>
      </x:c>
      <x:c r="J4485" s="22" t="n">
        <x:f>IF(I4485="","",I4485*H4485)</x:f>
        <x:v>249275250</x:v>
      </x:c>
      <x:c r="K4485" t="str">
        <x:f>IF(G4485="","MISSING OEWS",IF(ISNUMBER(H4485),"MATCHED","MISSING WHARTON"))</x:f>
        <x:v>MATCHED</x:v>
      </x:c>
    </x:row>
    <x:row r="4486">
      <x:c r="A4486" t="str">
        <x:v>55</x:v>
      </x:c>
      <x:c r="B4486" t="str">
        <x:v>Management of Companies and Enterprises</x:v>
      </x:c>
      <x:c r="C4486" t="str">
        <x:v>13-2054</x:v>
      </x:c>
      <x:c r="D4486" t="str">
        <x:v>Financial Risk Specialists</x:v>
      </x:c>
      <x:c r="E4486" s="22" t="n">
        <x:v>6700</x:v>
      </x:c>
      <x:c r="F4486" s="22" t="n">
        <x:v>118270</x:v>
      </x:c>
      <x:c r="G4486" s="22" t="n">
        <x:f>IF(OR(E4486="",F4486=""),"",E4486*F4486)</x:f>
        <x:v>792409000</x:v>
      </x:c>
      <x:c r="H4486" s="36" t="n">
        <x:v>0.7767000000000001</x:v>
      </x:c>
      <x:c r="I4486" s="22" t="n">
        <x:f>IF(G4486="","",IF(ISNUMBER(H4486),G4486,""))</x:f>
        <x:v>792409000</x:v>
      </x:c>
      <x:c r="J4486" s="22" t="n">
        <x:f>IF(I4486="","",I4486*H4486)</x:f>
        <x:v>615464070.3000001</x:v>
      </x:c>
      <x:c r="K4486" t="str">
        <x:f>IF(G4486="","MISSING OEWS",IF(ISNUMBER(H4486),"MATCHED","MISSING WHARTON"))</x:f>
        <x:v>MATCHED</x:v>
      </x:c>
    </x:row>
    <x:row r="4487">
      <x:c r="A4487" t="str">
        <x:v>55</x:v>
      </x:c>
      <x:c r="B4487" t="str">
        <x:v>Management of Companies and Enterprises</x:v>
      </x:c>
      <x:c r="C4487" t="str">
        <x:v>13-2061</x:v>
      </x:c>
      <x:c r="D4487" t="str">
        <x:v>Financial Examiners</x:v>
      </x:c>
      <x:c r="E4487" s="22" t="n">
        <x:v>5030</x:v>
      </x:c>
      <x:c r="F4487" s="22" t="n">
        <x:v>98320</x:v>
      </x:c>
      <x:c r="G4487" s="22" t="n">
        <x:f>IF(OR(E4487="",F4487=""),"",E4487*F4487)</x:f>
        <x:v>494549600</x:v>
      </x:c>
      <x:c r="H4487" s="36" t="n">
        <x:v>0.5647</x:v>
      </x:c>
      <x:c r="I4487" s="22" t="n">
        <x:f>IF(G4487="","",IF(ISNUMBER(H4487),G4487,""))</x:f>
        <x:v>494549600</x:v>
      </x:c>
      <x:c r="J4487" s="22" t="n">
        <x:f>IF(I4487="","",I4487*H4487)</x:f>
        <x:v>279272159.12</x:v>
      </x:c>
      <x:c r="K4487" t="str">
        <x:f>IF(G4487="","MISSING OEWS",IF(ISNUMBER(H4487),"MATCHED","MISSING WHARTON"))</x:f>
        <x:v>MATCHED</x:v>
      </x:c>
    </x:row>
    <x:row r="4488">
      <x:c r="A4488" t="str">
        <x:v>55</x:v>
      </x:c>
      <x:c r="B4488" t="str">
        <x:v>Management of Companies and Enterprises</x:v>
      </x:c>
      <x:c r="C4488" t="str">
        <x:v>13-2071</x:v>
      </x:c>
      <x:c r="D4488" t="str">
        <x:v>Credit Counselors</x:v>
      </x:c>
      <x:c r="E4488" s="22" t="n">
        <x:v>900</x:v>
      </x:c>
      <x:c r="F4488" s="22" t="n">
        <x:v>62450</x:v>
      </x:c>
      <x:c r="G4488" s="22" t="n">
        <x:f>IF(OR(E4488="",F4488=""),"",E4488*F4488)</x:f>
        <x:v>56205000</x:v>
      </x:c>
      <x:c r="H4488" s="36" t="n">
        <x:v>0.7587</x:v>
      </x:c>
      <x:c r="I4488" s="22" t="n">
        <x:f>IF(G4488="","",IF(ISNUMBER(H4488),G4488,""))</x:f>
        <x:v>56205000</x:v>
      </x:c>
      <x:c r="J4488" s="22" t="n">
        <x:f>IF(I4488="","",I4488*H4488)</x:f>
        <x:v>42642733.5</x:v>
      </x:c>
      <x:c r="K4488" t="str">
        <x:f>IF(G4488="","MISSING OEWS",IF(ISNUMBER(H4488),"MATCHED","MISSING WHARTON"))</x:f>
        <x:v>MATCHED</x:v>
      </x:c>
    </x:row>
    <x:row r="4489">
      <x:c r="A4489" t="str">
        <x:v>55</x:v>
      </x:c>
      <x:c r="B4489" t="str">
        <x:v>Management of Companies and Enterprises</x:v>
      </x:c>
      <x:c r="C4489" t="str">
        <x:v>13-2072</x:v>
      </x:c>
      <x:c r="D4489" t="str">
        <x:v>Loan Officers</x:v>
      </x:c>
      <x:c r="E4489" s="22" t="n">
        <x:v>12320</x:v>
      </x:c>
      <x:c r="F4489" s="22" t="n">
        <x:v>93680</x:v>
      </x:c>
      <x:c r="G4489" s="22" t="n">
        <x:f>IF(OR(E4489="",F4489=""),"",E4489*F4489)</x:f>
        <x:v>1154137600</x:v>
      </x:c>
      <x:c r="H4489" s="36" t="n">
        <x:v>0.805</x:v>
      </x:c>
      <x:c r="I4489" s="22" t="n">
        <x:f>IF(G4489="","",IF(ISNUMBER(H4489),G4489,""))</x:f>
        <x:v>1154137600</x:v>
      </x:c>
      <x:c r="J4489" s="22" t="n">
        <x:f>IF(I4489="","",I4489*H4489)</x:f>
        <x:v>929080768</x:v>
      </x:c>
      <x:c r="K4489" t="str">
        <x:f>IF(G4489="","MISSING OEWS",IF(ISNUMBER(H4489),"MATCHED","MISSING WHARTON"))</x:f>
        <x:v>MATCHED</x:v>
      </x:c>
    </x:row>
    <x:row r="4490">
      <x:c r="A4490" t="str">
        <x:v>55</x:v>
      </x:c>
      <x:c r="B4490" t="str">
        <x:v>Management of Companies and Enterprises</x:v>
      </x:c>
      <x:c r="C4490" t="str">
        <x:v>13-2082</x:v>
      </x:c>
      <x:c r="D4490" t="str">
        <x:v>Tax Preparers</x:v>
      </x:c>
      <x:c r="E4490" s="22" t="n">
        <x:v>40</x:v>
      </x:c>
      <x:c r="F4490" s="22" t="n">
        <x:v>85980</x:v>
      </x:c>
      <x:c r="G4490" s="22" t="n">
        <x:f>IF(OR(E4490="",F4490=""),"",E4490*F4490)</x:f>
        <x:v>3439200</x:v>
      </x:c>
      <x:c r="H4490" s="36" t="n">
        <x:v>0.9083</x:v>
      </x:c>
      <x:c r="I4490" s="22" t="n">
        <x:f>IF(G4490="","",IF(ISNUMBER(H4490),G4490,""))</x:f>
        <x:v>3439200</x:v>
      </x:c>
      <x:c r="J4490" s="22" t="n">
        <x:f>IF(I4490="","",I4490*H4490)</x:f>
        <x:v>3123825.36</x:v>
      </x:c>
      <x:c r="K4490" t="str">
        <x:f>IF(G4490="","MISSING OEWS",IF(ISNUMBER(H4490),"MATCHED","MISSING WHARTON"))</x:f>
        <x:v>MATCHED</x:v>
      </x:c>
    </x:row>
    <x:row r="4491">
      <x:c r="A4491" t="str">
        <x:v>55</x:v>
      </x:c>
      <x:c r="B4491" t="str">
        <x:v>Management of Companies and Enterprises</x:v>
      </x:c>
      <x:c r="C4491" t="str">
        <x:v>13-2099</x:v>
      </x:c>
      <x:c r="D4491" t="str">
        <x:v>Financial Specialists, All Other</x:v>
      </x:c>
      <x:c r="E4491" s="22" t="n">
        <x:v>9310</x:v>
      </x:c>
      <x:c r="F4491" s="22" t="n">
        <x:v>99420</x:v>
      </x:c>
      <x:c r="G4491" s="22" t="n">
        <x:f>IF(OR(E4491="",F4491=""),"",E4491*F4491)</x:f>
        <x:v>925600200</x:v>
      </x:c>
      <x:c r="H4491" s="36" t="n">
        <x:v>0.6192</x:v>
      </x:c>
      <x:c r="I4491" s="22" t="n">
        <x:f>IF(G4491="","",IF(ISNUMBER(H4491),G4491,""))</x:f>
        <x:v>925600200</x:v>
      </x:c>
      <x:c r="J4491" s="22" t="n">
        <x:f>IF(I4491="","",I4491*H4491)</x:f>
        <x:v>573131643.84</x:v>
      </x:c>
      <x:c r="K4491" t="str">
        <x:f>IF(G4491="","MISSING OEWS",IF(ISNUMBER(H4491),"MATCHED","MISSING WHARTON"))</x:f>
        <x:v>MATCHED</x:v>
      </x:c>
    </x:row>
    <x:row r="4492">
      <x:c r="A4492" t="str">
        <x:v>55</x:v>
      </x:c>
      <x:c r="B4492" t="str">
        <x:v>Management of Companies and Enterprises</x:v>
      </x:c>
      <x:c r="C4492" t="str">
        <x:v>15-1211</x:v>
      </x:c>
      <x:c r="D4492" t="str">
        <x:v>Computer Systems Analysts</x:v>
      </x:c>
      <x:c r="E4492" s="22" t="n">
        <x:v>60580</x:v>
      </x:c>
      <x:c r="F4492" s="22" t="n">
        <x:v>116720</x:v>
      </x:c>
      <x:c r="G4492" s="22" t="n">
        <x:f>IF(OR(E4492="",F4492=""),"",E4492*F4492)</x:f>
        <x:v>7070897600</x:v>
      </x:c>
      <x:c r="H4492" s="36" t="n">
        <x:v>0.6388</x:v>
      </x:c>
      <x:c r="I4492" s="22" t="n">
        <x:f>IF(G4492="","",IF(ISNUMBER(H4492),G4492,""))</x:f>
        <x:v>7070897600</x:v>
      </x:c>
      <x:c r="J4492" s="22" t="n">
        <x:f>IF(I4492="","",I4492*H4492)</x:f>
        <x:v>4516889386.88</x:v>
      </x:c>
      <x:c r="K4492" t="str">
        <x:f>IF(G4492="","MISSING OEWS",IF(ISNUMBER(H4492),"MATCHED","MISSING WHARTON"))</x:f>
        <x:v>MATCHED</x:v>
      </x:c>
    </x:row>
    <x:row r="4493">
      <x:c r="A4493" t="str">
        <x:v>55</x:v>
      </x:c>
      <x:c r="B4493" t="str">
        <x:v>Management of Companies and Enterprises</x:v>
      </x:c>
      <x:c r="C4493" t="str">
        <x:v>15-1212</x:v>
      </x:c>
      <x:c r="D4493" t="str">
        <x:v>Information Security Analysts</x:v>
      </x:c>
      <x:c r="E4493" s="22" t="n">
        <x:v>19390</x:v>
      </x:c>
      <x:c r="F4493" s="22" t="n">
        <x:v>130550</x:v>
      </x:c>
      <x:c r="G4493" s="22" t="n">
        <x:f>IF(OR(E4493="",F4493=""),"",E4493*F4493)</x:f>
        <x:v>2531364500</x:v>
      </x:c>
      <x:c r="H4493" s="36" t="n">
        <x:v>0.6292</x:v>
      </x:c>
      <x:c r="I4493" s="22" t="n">
        <x:f>IF(G4493="","",IF(ISNUMBER(H4493),G4493,""))</x:f>
        <x:v>2531364500</x:v>
      </x:c>
      <x:c r="J4493" s="22" t="n">
        <x:f>IF(I4493="","",I4493*H4493)</x:f>
        <x:v>1592734543.3999999</x:v>
      </x:c>
      <x:c r="K4493" t="str">
        <x:f>IF(G4493="","MISSING OEWS",IF(ISNUMBER(H4493),"MATCHED","MISSING WHARTON"))</x:f>
        <x:v>MATCHED</x:v>
      </x:c>
    </x:row>
    <x:row r="4494">
      <x:c r="A4494" t="str">
        <x:v>55</x:v>
      </x:c>
      <x:c r="B4494" t="str">
        <x:v>Management of Companies and Enterprises</x:v>
      </x:c>
      <x:c r="C4494" t="str">
        <x:v>15-1221</x:v>
      </x:c>
      <x:c r="D4494" t="str">
        <x:v>Computer and Information Research Scientists</x:v>
      </x:c>
      <x:c r="E4494" s="22" t="n">
        <x:v>530</x:v>
      </x:c>
      <x:c r="F4494" s="22" t="n">
        <x:v>170050</x:v>
      </x:c>
      <x:c r="G4494" s="22" t="n">
        <x:f>IF(OR(E4494="",F4494=""),"",E4494*F4494)</x:f>
        <x:v>90126500</x:v>
      </x:c>
      <x:c r="H4494" s="36" t="n">
        <x:v>0.39</x:v>
      </x:c>
      <x:c r="I4494" s="22" t="n">
        <x:f>IF(G4494="","",IF(ISNUMBER(H4494),G4494,""))</x:f>
        <x:v>90126500</x:v>
      </x:c>
      <x:c r="J4494" s="22" t="n">
        <x:f>IF(I4494="","",I4494*H4494)</x:f>
        <x:v>35149335</x:v>
      </x:c>
      <x:c r="K4494" t="str">
        <x:f>IF(G4494="","MISSING OEWS",IF(ISNUMBER(H4494),"MATCHED","MISSING WHARTON"))</x:f>
        <x:v>MATCHED</x:v>
      </x:c>
    </x:row>
    <x:row r="4495">
      <x:c r="A4495" t="str">
        <x:v>55</x:v>
      </x:c>
      <x:c r="B4495" t="str">
        <x:v>Management of Companies and Enterprises</x:v>
      </x:c>
      <x:c r="C4495" t="str">
        <x:v>15-1231</x:v>
      </x:c>
      <x:c r="D4495" t="str">
        <x:v>Computer Network Support Specialists</x:v>
      </x:c>
      <x:c r="E4495" s="22" t="n">
        <x:v>8650</x:v>
      </x:c>
      <x:c r="F4495" s="22" t="n">
        <x:v>92040</x:v>
      </x:c>
      <x:c r="G4495" s="22" t="n">
        <x:f>IF(OR(E4495="",F4495=""),"",E4495*F4495)</x:f>
        <x:v>796146000</x:v>
      </x:c>
      <x:c r="H4495" s="36" t="n">
        <x:v>0.7095999999999999</x:v>
      </x:c>
      <x:c r="I4495" s="22" t="n">
        <x:f>IF(G4495="","",IF(ISNUMBER(H4495),G4495,""))</x:f>
        <x:v>796146000</x:v>
      </x:c>
      <x:c r="J4495" s="22" t="n">
        <x:f>IF(I4495="","",I4495*H4495)</x:f>
        <x:v>564945201.5999999</x:v>
      </x:c>
      <x:c r="K4495" t="str">
        <x:f>IF(G4495="","MISSING OEWS",IF(ISNUMBER(H4495),"MATCHED","MISSING WHARTON"))</x:f>
        <x:v>MATCHED</x:v>
      </x:c>
    </x:row>
    <x:row r="4496">
      <x:c r="A4496" t="str">
        <x:v>55</x:v>
      </x:c>
      <x:c r="B4496" t="str">
        <x:v>Management of Companies and Enterprises</x:v>
      </x:c>
      <x:c r="C4496" t="str">
        <x:v>15-1232</x:v>
      </x:c>
      <x:c r="D4496" t="str">
        <x:v>Computer User Support Specialists</x:v>
      </x:c>
      <x:c r="E4496" s="22" t="n">
        <x:v>39110</x:v>
      </x:c>
      <x:c r="F4496" s="22" t="n">
        <x:v>71380</x:v>
      </x:c>
      <x:c r="G4496" s="22" t="n">
        <x:f>IF(OR(E4496="",F4496=""),"",E4496*F4496)</x:f>
        <x:v>2791671800</x:v>
      </x:c>
      <x:c r="H4496" s="36" t="n">
        <x:v>0.6062</x:v>
      </x:c>
      <x:c r="I4496" s="22" t="n">
        <x:f>IF(G4496="","",IF(ISNUMBER(H4496),G4496,""))</x:f>
        <x:v>2791671800</x:v>
      </x:c>
      <x:c r="J4496" s="22" t="n">
        <x:f>IF(I4496="","",I4496*H4496)</x:f>
        <x:v>1692311445.1599998</x:v>
      </x:c>
      <x:c r="K4496" t="str">
        <x:f>IF(G4496="","MISSING OEWS",IF(ISNUMBER(H4496),"MATCHED","MISSING WHARTON"))</x:f>
        <x:v>MATCHED</x:v>
      </x:c>
    </x:row>
    <x:row r="4497">
      <x:c r="A4497" t="str">
        <x:v>55</x:v>
      </x:c>
      <x:c r="B4497" t="str">
        <x:v>Management of Companies and Enterprises</x:v>
      </x:c>
      <x:c r="C4497" t="str">
        <x:v>15-1241</x:v>
      </x:c>
      <x:c r="D4497" t="str">
        <x:v>Computer Network Architects</x:v>
      </x:c>
      <x:c r="E4497" s="22" t="n">
        <x:v>16910</x:v>
      </x:c>
      <x:c r="F4497" s="22" t="n">
        <x:v>144590</x:v>
      </x:c>
      <x:c r="G4497" s="22" t="n">
        <x:f>IF(OR(E4497="",F4497=""),"",E4497*F4497)</x:f>
        <x:v>2445016900</x:v>
      </x:c>
      <x:c r="H4497" s="36" t="n">
        <x:v>0.6278</x:v>
      </x:c>
      <x:c r="I4497" s="22" t="n">
        <x:f>IF(G4497="","",IF(ISNUMBER(H4497),G4497,""))</x:f>
        <x:v>2445016900</x:v>
      </x:c>
      <x:c r="J4497" s="22" t="n">
        <x:f>IF(I4497="","",I4497*H4497)</x:f>
        <x:v>1534981609.8200002</x:v>
      </x:c>
      <x:c r="K4497" t="str">
        <x:f>IF(G4497="","MISSING OEWS",IF(ISNUMBER(H4497),"MATCHED","MISSING WHARTON"))</x:f>
        <x:v>MATCHED</x:v>
      </x:c>
    </x:row>
    <x:row r="4498">
      <x:c r="A4498" t="str">
        <x:v>55</x:v>
      </x:c>
      <x:c r="B4498" t="str">
        <x:v>Management of Companies and Enterprises</x:v>
      </x:c>
      <x:c r="C4498" t="str">
        <x:v>15-1242</x:v>
      </x:c>
      <x:c r="D4498" t="str">
        <x:v>Database Administrators</x:v>
      </x:c>
      <x:c r="E4498" s="22" t="n">
        <x:v>5320</x:v>
      </x:c>
      <x:c r="F4498" s="22" t="n">
        <x:v>119400</x:v>
      </x:c>
      <x:c r="G4498" s="22" t="n">
        <x:f>IF(OR(E4498="",F4498=""),"",E4498*F4498)</x:f>
        <x:v>635208000</x:v>
      </x:c>
      <x:c r="H4498" s="36" t="n">
        <x:v>0.8389</x:v>
      </x:c>
      <x:c r="I4498" s="22" t="n">
        <x:f>IF(G4498="","",IF(ISNUMBER(H4498),G4498,""))</x:f>
        <x:v>635208000</x:v>
      </x:c>
      <x:c r="J4498" s="22" t="n">
        <x:f>IF(I4498="","",I4498*H4498)</x:f>
        <x:v>532875991.2</x:v>
      </x:c>
      <x:c r="K4498" t="str">
        <x:f>IF(G4498="","MISSING OEWS",IF(ISNUMBER(H4498),"MATCHED","MISSING WHARTON"))</x:f>
        <x:v>MATCHED</x:v>
      </x:c>
    </x:row>
    <x:row r="4499">
      <x:c r="A4499" t="str">
        <x:v>55</x:v>
      </x:c>
      <x:c r="B4499" t="str">
        <x:v>Management of Companies and Enterprises</x:v>
      </x:c>
      <x:c r="C4499" t="str">
        <x:v>15-1243</x:v>
      </x:c>
      <x:c r="D4499" t="str">
        <x:v>Database Architects</x:v>
      </x:c>
      <x:c r="E4499" s="22" t="n">
        <x:v>6830</x:v>
      </x:c>
      <x:c r="F4499" s="22" t="n">
        <x:v>142890</x:v>
      </x:c>
      <x:c r="G4499" s="22" t="n">
        <x:f>IF(OR(E4499="",F4499=""),"",E4499*F4499)</x:f>
        <x:v>975938700</x:v>
      </x:c>
      <x:c r="H4499" s="36" t="n">
        <x:v>0.8502</x:v>
      </x:c>
      <x:c r="I4499" s="22" t="n">
        <x:f>IF(G4499="","",IF(ISNUMBER(H4499),G4499,""))</x:f>
        <x:v>975938700</x:v>
      </x:c>
      <x:c r="J4499" s="22" t="n">
        <x:f>IF(I4499="","",I4499*H4499)</x:f>
        <x:v>829743082.74</x:v>
      </x:c>
      <x:c r="K4499" t="str">
        <x:f>IF(G4499="","MISSING OEWS",IF(ISNUMBER(H4499),"MATCHED","MISSING WHARTON"))</x:f>
        <x:v>MATCHED</x:v>
      </x:c>
    </x:row>
    <x:row r="4500">
      <x:c r="A4500" t="str">
        <x:v>55</x:v>
      </x:c>
      <x:c r="B4500" t="str">
        <x:v>Management of Companies and Enterprises</x:v>
      </x:c>
      <x:c r="C4500" t="str">
        <x:v>15-1244</x:v>
      </x:c>
      <x:c r="D4500" t="str">
        <x:v>Network and Computer Systems Administrators</x:v>
      </x:c>
      <x:c r="E4500" s="22" t="n">
        <x:v>23490</x:v>
      </x:c>
      <x:c r="F4500" s="22" t="n">
        <x:v>108490</x:v>
      </x:c>
      <x:c r="G4500" s="22" t="n">
        <x:f>IF(OR(E4500="",F4500=""),"",E4500*F4500)</x:f>
        <x:v>2548430100</x:v>
      </x:c>
      <x:c r="H4500" s="36" t="n">
        <x:v>0.695</x:v>
      </x:c>
      <x:c r="I4500" s="22" t="n">
        <x:f>IF(G4500="","",IF(ISNUMBER(H4500),G4500,""))</x:f>
        <x:v>2548430100</x:v>
      </x:c>
      <x:c r="J4500" s="22" t="n">
        <x:f>IF(I4500="","",I4500*H4500)</x:f>
        <x:v>1771158919.4999998</x:v>
      </x:c>
      <x:c r="K4500" t="str">
        <x:f>IF(G4500="","MISSING OEWS",IF(ISNUMBER(H4500),"MATCHED","MISSING WHARTON"))</x:f>
        <x:v>MATCHED</x:v>
      </x:c>
    </x:row>
    <x:row r="4501">
      <x:c r="A4501" t="str">
        <x:v>55</x:v>
      </x:c>
      <x:c r="B4501" t="str">
        <x:v>Management of Companies and Enterprises</x:v>
      </x:c>
      <x:c r="C4501" t="str">
        <x:v>15-1251</x:v>
      </x:c>
      <x:c r="D4501" t="str">
        <x:v>Computer Programmers</x:v>
      </x:c>
      <x:c r="E4501" s="22" t="n">
        <x:v>3290</x:v>
      </x:c>
      <x:c r="F4501" s="22" t="n">
        <x:v>110990</x:v>
      </x:c>
      <x:c r="G4501" s="22" t="n">
        <x:f>IF(OR(E4501="",F4501=""),"",E4501*F4501)</x:f>
        <x:v>365157100</x:v>
      </x:c>
      <x:c r="H4501" s="36" t="n">
        <x:v>0.6823999999999999</x:v>
      </x:c>
      <x:c r="I4501" s="22" t="n">
        <x:f>IF(G4501="","",IF(ISNUMBER(H4501),G4501,""))</x:f>
        <x:v>365157100</x:v>
      </x:c>
      <x:c r="J4501" s="22" t="n">
        <x:f>IF(I4501="","",I4501*H4501)</x:f>
        <x:v>249183205.03999996</x:v>
      </x:c>
      <x:c r="K4501" t="str">
        <x:f>IF(G4501="","MISSING OEWS",IF(ISNUMBER(H4501),"MATCHED","MISSING WHARTON"))</x:f>
        <x:v>MATCHED</x:v>
      </x:c>
    </x:row>
    <x:row r="4502">
      <x:c r="A4502" t="str">
        <x:v>55</x:v>
      </x:c>
      <x:c r="B4502" t="str">
        <x:v>Management of Companies and Enterprises</x:v>
      </x:c>
      <x:c r="C4502" t="str">
        <x:v>15-1252</x:v>
      </x:c>
      <x:c r="D4502" t="str">
        <x:v>Software Developers</x:v>
      </x:c>
      <x:c r="E4502" s="22" t="n">
        <x:v>103450</x:v>
      </x:c>
      <x:c r="F4502" s="22" t="n">
        <x:v>156760</x:v>
      </x:c>
      <x:c r="G4502" s="22" t="n">
        <x:f>IF(OR(E4502="",F4502=""),"",E4502*F4502)</x:f>
        <x:v>16216822000</x:v>
      </x:c>
      <x:c r="H4502" s="36" t="n">
        <x:v>0.5211</x:v>
      </x:c>
      <x:c r="I4502" s="22" t="n">
        <x:f>IF(G4502="","",IF(ISNUMBER(H4502),G4502,""))</x:f>
        <x:v>16216822000</x:v>
      </x:c>
      <x:c r="J4502" s="22" t="n">
        <x:f>IF(I4502="","",I4502*H4502)</x:f>
        <x:v>8450585944.2</x:v>
      </x:c>
      <x:c r="K4502" t="str">
        <x:f>IF(G4502="","MISSING OEWS",IF(ISNUMBER(H4502),"MATCHED","MISSING WHARTON"))</x:f>
        <x:v>MATCHED</x:v>
      </x:c>
    </x:row>
    <x:row r="4503">
      <x:c r="A4503" t="str">
        <x:v>55</x:v>
      </x:c>
      <x:c r="B4503" t="str">
        <x:v>Management of Companies and Enterprises</x:v>
      </x:c>
      <x:c r="C4503" t="str">
        <x:v>15-1253</x:v>
      </x:c>
      <x:c r="D4503" t="str">
        <x:v>Software Quality Assurance Analysts and Testers</x:v>
      </x:c>
      <x:c r="E4503" s="22" t="n">
        <x:v>10290</x:v>
      </x:c>
      <x:c r="F4503" s="22" t="n">
        <x:v>121240</x:v>
      </x:c>
      <x:c r="G4503" s="22" t="n">
        <x:f>IF(OR(E4503="",F4503=""),"",E4503*F4503)</x:f>
        <x:v>1247559600</x:v>
      </x:c>
      <x:c r="H4503" s="36" t="n">
        <x:v>0.8117</x:v>
      </x:c>
      <x:c r="I4503" s="22" t="n">
        <x:f>IF(G4503="","",IF(ISNUMBER(H4503),G4503,""))</x:f>
        <x:v>1247559600</x:v>
      </x:c>
      <x:c r="J4503" s="22" t="n">
        <x:f>IF(I4503="","",I4503*H4503)</x:f>
        <x:v>1012644127.3199999</x:v>
      </x:c>
      <x:c r="K4503" t="str">
        <x:f>IF(G4503="","MISSING OEWS",IF(ISNUMBER(H4503),"MATCHED","MISSING WHARTON"))</x:f>
        <x:v>MATCHED</x:v>
      </x:c>
    </x:row>
    <x:row r="4504">
      <x:c r="A4504" t="str">
        <x:v>55</x:v>
      </x:c>
      <x:c r="B4504" t="str">
        <x:v>Management of Companies and Enterprises</x:v>
      </x:c>
      <x:c r="C4504" t="str">
        <x:v>15-1254</x:v>
      </x:c>
      <x:c r="D4504" t="str">
        <x:v>Web Developers</x:v>
      </x:c>
      <x:c r="E4504" s="22" t="n">
        <x:v>2900</x:v>
      </x:c>
      <x:c r="F4504" s="22" t="n">
        <x:v>114890</x:v>
      </x:c>
      <x:c r="G4504" s="22" t="n">
        <x:f>IF(OR(E4504="",F4504=""),"",E4504*F4504)</x:f>
        <x:v>333181000</x:v>
      </x:c>
      <x:c r="H4504" s="36" t="n">
        <x:v>0.8276</x:v>
      </x:c>
      <x:c r="I4504" s="22" t="n">
        <x:f>IF(G4504="","",IF(ISNUMBER(H4504),G4504,""))</x:f>
        <x:v>333181000</x:v>
      </x:c>
      <x:c r="J4504" s="22" t="n">
        <x:f>IF(I4504="","",I4504*H4504)</x:f>
        <x:v>275740595.6</x:v>
      </x:c>
      <x:c r="K4504" t="str">
        <x:f>IF(G4504="","MISSING OEWS",IF(ISNUMBER(H4504),"MATCHED","MISSING WHARTON"))</x:f>
        <x:v>MATCHED</x:v>
      </x:c>
    </x:row>
    <x:row r="4505">
      <x:c r="A4505" t="str">
        <x:v>55</x:v>
      </x:c>
      <x:c r="B4505" t="str">
        <x:v>Management of Companies and Enterprises</x:v>
      </x:c>
      <x:c r="C4505" t="str">
        <x:v>15-1255</x:v>
      </x:c>
      <x:c r="D4505" t="str">
        <x:v>Web and Digital Interface Designers</x:v>
      </x:c>
      <x:c r="E4505" s="22" t="n">
        <x:v>6280</x:v>
      </x:c>
      <x:c r="F4505" s="22" t="n">
        <x:v>132060</x:v>
      </x:c>
      <x:c r="G4505" s="22" t="n">
        <x:f>IF(OR(E4505="",F4505=""),"",E4505*F4505)</x:f>
        <x:v>829336800</x:v>
      </x:c>
      <x:c r="H4505" s="36" t="n">
        <x:v>0.6827</x:v>
      </x:c>
      <x:c r="I4505" s="22" t="n">
        <x:f>IF(G4505="","",IF(ISNUMBER(H4505),G4505,""))</x:f>
        <x:v>829336800</x:v>
      </x:c>
      <x:c r="J4505" s="22" t="n">
        <x:f>IF(I4505="","",I4505*H4505)</x:f>
        <x:v>566188233.36</x:v>
      </x:c>
      <x:c r="K4505" t="str">
        <x:f>IF(G4505="","MISSING OEWS",IF(ISNUMBER(H4505),"MATCHED","MISSING WHARTON"))</x:f>
        <x:v>MATCHED</x:v>
      </x:c>
    </x:row>
    <x:row r="4506">
      <x:c r="A4506" t="str">
        <x:v>55</x:v>
      </x:c>
      <x:c r="B4506" t="str">
        <x:v>Management of Companies and Enterprises</x:v>
      </x:c>
      <x:c r="C4506" t="str">
        <x:v>15-1299</x:v>
      </x:c>
      <x:c r="D4506" t="str">
        <x:v>Computer Occupations, All Other</x:v>
      </x:c>
      <x:c r="E4506" s="22" t="n">
        <x:v>25080</x:v>
      </x:c>
      <x:c r="F4506" s="22" t="n">
        <x:v>133260</x:v>
      </x:c>
      <x:c r="G4506" s="22" t="n">
        <x:f>IF(OR(E4506="",F4506=""),"",E4506*F4506)</x:f>
        <x:v>3342160800</x:v>
      </x:c>
      <x:c r="H4506" s="36" t="n">
        <x:v>0.7425</x:v>
      </x:c>
      <x:c r="I4506" s="22" t="n">
        <x:f>IF(G4506="","",IF(ISNUMBER(H4506),G4506,""))</x:f>
        <x:v>3342160800</x:v>
      </x:c>
      <x:c r="J4506" s="22" t="n">
        <x:f>IF(I4506="","",I4506*H4506)</x:f>
        <x:v>2481554394</x:v>
      </x:c>
      <x:c r="K4506" t="str">
        <x:f>IF(G4506="","MISSING OEWS",IF(ISNUMBER(H4506),"MATCHED","MISSING WHARTON"))</x:f>
        <x:v>MATCHED</x:v>
      </x:c>
    </x:row>
    <x:row r="4507">
      <x:c r="A4507" t="str">
        <x:v>55</x:v>
      </x:c>
      <x:c r="B4507" t="str">
        <x:v>Management of Companies and Enterprises</x:v>
      </x:c>
      <x:c r="C4507" t="str">
        <x:v>15-2011</x:v>
      </x:c>
      <x:c r="D4507" t="str">
        <x:v>Actuaries</x:v>
      </x:c>
      <x:c r="E4507" s="22" t="n">
        <x:v>1150</x:v>
      </x:c>
      <x:c r="F4507" s="22" t="n">
        <x:v>140690</x:v>
      </x:c>
      <x:c r="G4507" s="22" t="n">
        <x:f>IF(OR(E4507="",F4507=""),"",E4507*F4507)</x:f>
        <x:v>161793500</x:v>
      </x:c>
      <x:c r="H4507" s="36" t="n">
        <x:v>0.74</x:v>
      </x:c>
      <x:c r="I4507" s="22" t="n">
        <x:f>IF(G4507="","",IF(ISNUMBER(H4507),G4507,""))</x:f>
        <x:v>161793500</x:v>
      </x:c>
      <x:c r="J4507" s="22" t="n">
        <x:f>IF(I4507="","",I4507*H4507)</x:f>
        <x:v>119727190</x:v>
      </x:c>
      <x:c r="K4507" t="str">
        <x:f>IF(G4507="","MISSING OEWS",IF(ISNUMBER(H4507),"MATCHED","MISSING WHARTON"))</x:f>
        <x:v>MATCHED</x:v>
      </x:c>
    </x:row>
    <x:row r="4508">
      <x:c r="A4508" t="str">
        <x:v>55</x:v>
      </x:c>
      <x:c r="B4508" t="str">
        <x:v>Management of Companies and Enterprises</x:v>
      </x:c>
      <x:c r="C4508" t="str">
        <x:v>15-2021</x:v>
      </x:c>
      <x:c r="D4508" t="str">
        <x:v>Mathematicians</x:v>
      </x:c>
      <x:c r="E4508" s="22" t="n">
        <x:v>30</x:v>
      </x:c>
      <x:c r="F4508" s="22" t="n">
        <x:v>124370</x:v>
      </x:c>
      <x:c r="G4508" s="22" t="n">
        <x:f>IF(OR(E4508="",F4508=""),"",E4508*F4508)</x:f>
        <x:v>3731100</x:v>
      </x:c>
      <x:c r="H4508" s="36" t="n">
        <x:v>0.5318</x:v>
      </x:c>
      <x:c r="I4508" s="22" t="n">
        <x:f>IF(G4508="","",IF(ISNUMBER(H4508),G4508,""))</x:f>
        <x:v>3731100</x:v>
      </x:c>
      <x:c r="J4508" s="22" t="n">
        <x:f>IF(I4508="","",I4508*H4508)</x:f>
        <x:v>1984198.9800000002</x:v>
      </x:c>
      <x:c r="K4508" t="str">
        <x:f>IF(G4508="","MISSING OEWS",IF(ISNUMBER(H4508),"MATCHED","MISSING WHARTON"))</x:f>
        <x:v>MATCHED</x:v>
      </x:c>
    </x:row>
    <x:row r="4509">
      <x:c r="A4509" t="str">
        <x:v>55</x:v>
      </x:c>
      <x:c r="B4509" t="str">
        <x:v>Management of Companies and Enterprises</x:v>
      </x:c>
      <x:c r="C4509" t="str">
        <x:v>15-2031</x:v>
      </x:c>
      <x:c r="D4509" t="str">
        <x:v>Operations Research Analysts</x:v>
      </x:c>
      <x:c r="E4509" s="22" t="n">
        <x:v>10550</x:v>
      </x:c>
      <x:c r="F4509" s="22" t="n">
        <x:v>103130</x:v>
      </x:c>
      <x:c r="G4509" s="22" t="n">
        <x:f>IF(OR(E4509="",F4509=""),"",E4509*F4509)</x:f>
        <x:v>1088021500</x:v>
      </x:c>
      <x:c r="H4509" s="36" t="n">
        <x:v>0.6031</x:v>
      </x:c>
      <x:c r="I4509" s="22" t="n">
        <x:f>IF(G4509="","",IF(ISNUMBER(H4509),G4509,""))</x:f>
        <x:v>1088021500</x:v>
      </x:c>
      <x:c r="J4509" s="22" t="n">
        <x:f>IF(I4509="","",I4509*H4509)</x:f>
        <x:v>656185766.65</x:v>
      </x:c>
      <x:c r="K4509" t="str">
        <x:f>IF(G4509="","MISSING OEWS",IF(ISNUMBER(H4509),"MATCHED","MISSING WHARTON"))</x:f>
        <x:v>MATCHED</x:v>
      </x:c>
    </x:row>
    <x:row r="4510">
      <x:c r="A4510" t="str">
        <x:v>55</x:v>
      </x:c>
      <x:c r="B4510" t="str">
        <x:v>Management of Companies and Enterprises</x:v>
      </x:c>
      <x:c r="C4510" t="str">
        <x:v>15-2041</x:v>
      </x:c>
      <x:c r="D4510" t="str">
        <x:v>Statisticians</x:v>
      </x:c>
      <x:c r="E4510" s="22" t="n">
        <x:v>1390</x:v>
      </x:c>
      <x:c r="F4510" s="22" t="n">
        <x:v>124470</x:v>
      </x:c>
      <x:c r="G4510" s="22" t="n">
        <x:f>IF(OR(E4510="",F4510=""),"",E4510*F4510)</x:f>
        <x:v>173013300</x:v>
      </x:c>
      <x:c r="H4510" s="36" t="n">
        <x:v>0.7282</x:v>
      </x:c>
      <x:c r="I4510" s="22" t="n">
        <x:f>IF(G4510="","",IF(ISNUMBER(H4510),G4510,""))</x:f>
        <x:v>173013300</x:v>
      </x:c>
      <x:c r="J4510" s="22" t="n">
        <x:f>IF(I4510="","",I4510*H4510)</x:f>
        <x:v>125988285.05999999</x:v>
      </x:c>
      <x:c r="K4510" t="str">
        <x:f>IF(G4510="","MISSING OEWS",IF(ISNUMBER(H4510),"MATCHED","MISSING WHARTON"))</x:f>
        <x:v>MATCHED</x:v>
      </x:c>
    </x:row>
    <x:row r="4511">
      <x:c r="A4511" t="str">
        <x:v>55</x:v>
      </x:c>
      <x:c r="B4511" t="str">
        <x:v>Management of Companies and Enterprises</x:v>
      </x:c>
      <x:c r="C4511" t="str">
        <x:v>15-2051</x:v>
      </x:c>
      <x:c r="D4511" t="str">
        <x:v>Data Scientists</x:v>
      </x:c>
      <x:c r="E4511" s="22" t="n">
        <x:v>28620</x:v>
      </x:c>
      <x:c r="F4511" s="22" t="n">
        <x:v>135910</x:v>
      </x:c>
      <x:c r="G4511" s="22" t="n">
        <x:f>IF(OR(E4511="",F4511=""),"",E4511*F4511)</x:f>
        <x:v>3889744200</x:v>
      </x:c>
      <x:c r="H4511" s="36" t="n">
        <x:v>0.8228</x:v>
      </x:c>
      <x:c r="I4511" s="22" t="n">
        <x:f>IF(G4511="","",IF(ISNUMBER(H4511),G4511,""))</x:f>
        <x:v>3889744200</x:v>
      </x:c>
      <x:c r="J4511" s="22" t="n">
        <x:f>IF(I4511="","",I4511*H4511)</x:f>
        <x:v>3200481527.7599998</x:v>
      </x:c>
      <x:c r="K4511" t="str">
        <x:f>IF(G4511="","MISSING OEWS",IF(ISNUMBER(H4511),"MATCHED","MISSING WHARTON"))</x:f>
        <x:v>MATCHED</x:v>
      </x:c>
    </x:row>
    <x:row r="4512">
      <x:c r="A4512" t="str">
        <x:v>55</x:v>
      </x:c>
      <x:c r="B4512" t="str">
        <x:v>Management of Companies and Enterprises</x:v>
      </x:c>
      <x:c r="C4512" t="str">
        <x:v>15-2099</x:v>
      </x:c>
      <x:c r="D4512" t="str">
        <x:v>Mathematical Science Occupations, All Other</x:v>
      </x:c>
      <x:c r="E4512" s="22" t="n">
        <x:v>130</x:v>
      </x:c>
      <x:c r="F4512" s="22" t="n">
        <x:v>80880</x:v>
      </x:c>
      <x:c r="G4512" s="22" t="n">
        <x:f>IF(OR(E4512="",F4512=""),"",E4512*F4512)</x:f>
        <x:v>10514400</x:v>
      </x:c>
      <x:c r="H4512" s="36" t="n">
        <x:v>0.7711</x:v>
      </x:c>
      <x:c r="I4512" s="22" t="n">
        <x:f>IF(G4512="","",IF(ISNUMBER(H4512),G4512,""))</x:f>
        <x:v>10514400</x:v>
      </x:c>
      <x:c r="J4512" s="22" t="n">
        <x:f>IF(I4512="","",I4512*H4512)</x:f>
        <x:v>8107653.84</x:v>
      </x:c>
      <x:c r="K4512" t="str">
        <x:f>IF(G4512="","MISSING OEWS",IF(ISNUMBER(H4512),"MATCHED","MISSING WHARTON"))</x:f>
        <x:v>MATCHED</x:v>
      </x:c>
    </x:row>
    <x:row r="4513">
      <x:c r="A4513" t="str">
        <x:v>55</x:v>
      </x:c>
      <x:c r="B4513" t="str">
        <x:v>Management of Companies and Enterprises</x:v>
      </x:c>
      <x:c r="C4513" t="str">
        <x:v>17-1011</x:v>
      </x:c>
      <x:c r="D4513" t="str">
        <x:v>Architects, Except Landscape and Naval</x:v>
      </x:c>
      <x:c r="E4513" s="22" t="n">
        <x:v>840</x:v>
      </x:c>
      <x:c r="F4513" s="22" t="n">
        <x:v>133140</x:v>
      </x:c>
      <x:c r="G4513" s="22" t="n">
        <x:f>IF(OR(E4513="",F4513=""),"",E4513*F4513)</x:f>
        <x:v>111837600</x:v>
      </x:c>
      <x:c r="H4513" s="36" t="n">
        <x:v>0.5375</x:v>
      </x:c>
      <x:c r="I4513" s="22" t="n">
        <x:f>IF(G4513="","",IF(ISNUMBER(H4513),G4513,""))</x:f>
        <x:v>111837600</x:v>
      </x:c>
      <x:c r="J4513" s="22" t="n">
        <x:f>IF(I4513="","",I4513*H4513)</x:f>
        <x:v>60112710</x:v>
      </x:c>
      <x:c r="K4513" t="str">
        <x:f>IF(G4513="","MISSING OEWS",IF(ISNUMBER(H4513),"MATCHED","MISSING WHARTON"))</x:f>
        <x:v>MATCHED</x:v>
      </x:c>
    </x:row>
    <x:row r="4514">
      <x:c r="A4514" t="str">
        <x:v>55</x:v>
      </x:c>
      <x:c r="B4514" t="str">
        <x:v>Management of Companies and Enterprises</x:v>
      </x:c>
      <x:c r="C4514" t="str">
        <x:v>17-1012</x:v>
      </x:c>
      <x:c r="D4514" t="str">
        <x:v>Landscape Architects</x:v>
      </x:c>
      <x:c r="E4514" s="22" t="n">
        <x:v>40</x:v>
      </x:c>
      <x:c r="F4514" s="22" t="n">
        <x:v>126610</x:v>
      </x:c>
      <x:c r="G4514" s="22" t="n">
        <x:f>IF(OR(E4514="",F4514=""),"",E4514*F4514)</x:f>
        <x:v>5064400</x:v>
      </x:c>
      <x:c r="H4514" s="36" t="n">
        <x:v>0.3342</x:v>
      </x:c>
      <x:c r="I4514" s="22" t="n">
        <x:f>IF(G4514="","",IF(ISNUMBER(H4514),G4514,""))</x:f>
        <x:v>5064400</x:v>
      </x:c>
      <x:c r="J4514" s="22" t="n">
        <x:f>IF(I4514="","",I4514*H4514)</x:f>
        <x:v>1692522.48</x:v>
      </x:c>
      <x:c r="K4514" t="str">
        <x:f>IF(G4514="","MISSING OEWS",IF(ISNUMBER(H4514),"MATCHED","MISSING WHARTON"))</x:f>
        <x:v>MATCHED</x:v>
      </x:c>
    </x:row>
    <x:row r="4515">
      <x:c r="A4515" t="str">
        <x:v>55</x:v>
      </x:c>
      <x:c r="B4515" t="str">
        <x:v>Management of Companies and Enterprises</x:v>
      </x:c>
      <x:c r="C4515" t="str">
        <x:v>17-1021</x:v>
      </x:c>
      <x:c r="D4515" t="str">
        <x:v>Cartographers and Photogrammetrists</x:v>
      </x:c>
      <x:c r="E4515" s="22" t="n">
        <x:v>300</x:v>
      </x:c>
      <x:c r="F4515" s="22" t="n">
        <x:v>101700</x:v>
      </x:c>
      <x:c r="G4515" s="22" t="n">
        <x:f>IF(OR(E4515="",F4515=""),"",E4515*F4515)</x:f>
        <x:v>30510000</x:v>
      </x:c>
      <x:c r="H4515" s="36" t="n">
        <x:v>0.7929</x:v>
      </x:c>
      <x:c r="I4515" s="22" t="n">
        <x:f>IF(G4515="","",IF(ISNUMBER(H4515),G4515,""))</x:f>
        <x:v>30510000</x:v>
      </x:c>
      <x:c r="J4515" s="22" t="n">
        <x:f>IF(I4515="","",I4515*H4515)</x:f>
        <x:v>24191379</x:v>
      </x:c>
      <x:c r="K4515" t="str">
        <x:f>IF(G4515="","MISSING OEWS",IF(ISNUMBER(H4515),"MATCHED","MISSING WHARTON"))</x:f>
        <x:v>MATCHED</x:v>
      </x:c>
    </x:row>
    <x:row r="4516">
      <x:c r="A4516" t="str">
        <x:v>55</x:v>
      </x:c>
      <x:c r="B4516" t="str">
        <x:v>Management of Companies and Enterprises</x:v>
      </x:c>
      <x:c r="C4516" t="str">
        <x:v>17-1022</x:v>
      </x:c>
      <x:c r="D4516" t="str">
        <x:v>Surveyors</x:v>
      </x:c>
      <x:c r="E4516" s="22" t="n">
        <x:v>300</x:v>
      </x:c>
      <x:c r="F4516" s="22" t="n">
        <x:v>94010</x:v>
      </x:c>
      <x:c r="G4516" s="22" t="n">
        <x:f>IF(OR(E4516="",F4516=""),"",E4516*F4516)</x:f>
        <x:v>28203000</x:v>
      </x:c>
      <x:c r="H4516" s="36" t="n">
        <x:v>0.3682</x:v>
      </x:c>
      <x:c r="I4516" s="22" t="n">
        <x:f>IF(G4516="","",IF(ISNUMBER(H4516),G4516,""))</x:f>
        <x:v>28203000</x:v>
      </x:c>
      <x:c r="J4516" s="22" t="n">
        <x:f>IF(I4516="","",I4516*H4516)</x:f>
        <x:v>10384344.600000001</x:v>
      </x:c>
      <x:c r="K4516" t="str">
        <x:f>IF(G4516="","MISSING OEWS",IF(ISNUMBER(H4516),"MATCHED","MISSING WHARTON"))</x:f>
        <x:v>MATCHED</x:v>
      </x:c>
    </x:row>
    <x:row r="4517">
      <x:c r="A4517" t="str">
        <x:v>55</x:v>
      </x:c>
      <x:c r="B4517" t="str">
        <x:v>Management of Companies and Enterprises</x:v>
      </x:c>
      <x:c r="C4517" t="str">
        <x:v>17-2011</x:v>
      </x:c>
      <x:c r="D4517" t="str">
        <x:v>Aerospace Engineers</x:v>
      </x:c>
      <x:c r="E4517" s="22" t="n">
        <x:v>860</x:v>
      </x:c>
      <x:c r="F4517" s="22" t="n">
        <x:v>146310</x:v>
      </x:c>
      <x:c r="G4517" s="22" t="n">
        <x:f>IF(OR(E4517="",F4517=""),"",E4517*F4517)</x:f>
        <x:v>125826600</x:v>
      </x:c>
      <x:c r="H4517" s="36" t="n">
        <x:v>0.5333</x:v>
      </x:c>
      <x:c r="I4517" s="22" t="n">
        <x:f>IF(G4517="","",IF(ISNUMBER(H4517),G4517,""))</x:f>
        <x:v>125826600</x:v>
      </x:c>
      <x:c r="J4517" s="22" t="n">
        <x:f>IF(I4517="","",I4517*H4517)</x:f>
        <x:v>67103325.78</x:v>
      </x:c>
      <x:c r="K4517" t="str">
        <x:f>IF(G4517="","MISSING OEWS",IF(ISNUMBER(H4517),"MATCHED","MISSING WHARTON"))</x:f>
        <x:v>MATCHED</x:v>
      </x:c>
    </x:row>
    <x:row r="4518">
      <x:c r="A4518" t="str">
        <x:v>55</x:v>
      </x:c>
      <x:c r="B4518" t="str">
        <x:v>Management of Companies and Enterprises</x:v>
      </x:c>
      <x:c r="C4518" t="str">
        <x:v>17-2021</x:v>
      </x:c>
      <x:c r="D4518" t="str">
        <x:v>Agricultural Engineers</x:v>
      </x:c>
      <x:c r="E4518" s="22" t="n">
        <x:v>120</x:v>
      </x:c>
      <x:c r="F4518" s="22" t="n">
        <x:v>125030</x:v>
      </x:c>
      <x:c r="G4518" s="22" t="n">
        <x:f>IF(OR(E4518="",F4518=""),"",E4518*F4518)</x:f>
        <x:v>15003600</x:v>
      </x:c>
      <x:c r="H4518" s="36" t="n">
        <x:v>0.1</x:v>
      </x:c>
      <x:c r="I4518" s="22" t="n">
        <x:f>IF(G4518="","",IF(ISNUMBER(H4518),G4518,""))</x:f>
        <x:v>15003600</x:v>
      </x:c>
      <x:c r="J4518" s="22" t="n">
        <x:f>IF(I4518="","",I4518*H4518)</x:f>
        <x:v>1500360</x:v>
      </x:c>
      <x:c r="K4518" t="str">
        <x:f>IF(G4518="","MISSING OEWS",IF(ISNUMBER(H4518),"MATCHED","MISSING WHARTON"))</x:f>
        <x:v>MATCHED</x:v>
      </x:c>
    </x:row>
    <x:row r="4519">
      <x:c r="A4519" t="str">
        <x:v>55</x:v>
      </x:c>
      <x:c r="B4519" t="str">
        <x:v>Management of Companies and Enterprises</x:v>
      </x:c>
      <x:c r="C4519" t="str">
        <x:v>17-2031</x:v>
      </x:c>
      <x:c r="D4519" t="str">
        <x:v>Bioengineers and Biomedical Engineers</x:v>
      </x:c>
      <x:c r="E4519" s="22" t="n">
        <x:v>1230</x:v>
      </x:c>
      <x:c r="F4519" s="22" t="n">
        <x:v>130420</x:v>
      </x:c>
      <x:c r="G4519" s="22" t="n">
        <x:f>IF(OR(E4519="",F4519=""),"",E4519*F4519)</x:f>
        <x:v>160416600</x:v>
      </x:c>
      <x:c r="H4519" s="36" t="n">
        <x:v>0.4067</x:v>
      </x:c>
      <x:c r="I4519" s="22" t="n">
        <x:f>IF(G4519="","",IF(ISNUMBER(H4519),G4519,""))</x:f>
        <x:v>160416600</x:v>
      </x:c>
      <x:c r="J4519" s="22" t="n">
        <x:f>IF(I4519="","",I4519*H4519)</x:f>
        <x:v>65241431.22</x:v>
      </x:c>
      <x:c r="K4519" t="str">
        <x:f>IF(G4519="","MISSING OEWS",IF(ISNUMBER(H4519),"MATCHED","MISSING WHARTON"))</x:f>
        <x:v>MATCHED</x:v>
      </x:c>
    </x:row>
    <x:row r="4520">
      <x:c r="A4520" t="str">
        <x:v>55</x:v>
      </x:c>
      <x:c r="B4520" t="str">
        <x:v>Management of Companies and Enterprises</x:v>
      </x:c>
      <x:c r="C4520" t="str">
        <x:v>17-2041</x:v>
      </x:c>
      <x:c r="D4520" t="str">
        <x:v>Chemical Engineers</x:v>
      </x:c>
      <x:c r="E4520" s="22" t="n">
        <x:v>1360</x:v>
      </x:c>
      <x:c r="F4520" s="22" t="n">
        <x:v>144510</x:v>
      </x:c>
      <x:c r="G4520" s="22" t="n">
        <x:f>IF(OR(E4520="",F4520=""),"",E4520*F4520)</x:f>
        <x:v>196533600</x:v>
      </x:c>
      <x:c r="H4520" s="36" t="n">
        <x:v>0.3615</x:v>
      </x:c>
      <x:c r="I4520" s="22" t="n">
        <x:f>IF(G4520="","",IF(ISNUMBER(H4520),G4520,""))</x:f>
        <x:v>196533600</x:v>
      </x:c>
      <x:c r="J4520" s="22" t="n">
        <x:f>IF(I4520="","",I4520*H4520)</x:f>
        <x:v>71046896.39999999</x:v>
      </x:c>
      <x:c r="K4520" t="str">
        <x:f>IF(G4520="","MISSING OEWS",IF(ISNUMBER(H4520),"MATCHED","MISSING WHARTON"))</x:f>
        <x:v>MATCHED</x:v>
      </x:c>
    </x:row>
    <x:row r="4521">
      <x:c r="A4521" t="str">
        <x:v>55</x:v>
      </x:c>
      <x:c r="B4521" t="str">
        <x:v>Management of Companies and Enterprises</x:v>
      </x:c>
      <x:c r="C4521" t="str">
        <x:v>17-2051</x:v>
      </x:c>
      <x:c r="D4521" t="str">
        <x:v>Civil Engineers</x:v>
      </x:c>
      <x:c r="E4521" s="22" t="n">
        <x:v>3040</x:v>
      </x:c>
      <x:c r="F4521" s="22" t="n">
        <x:v>124330</x:v>
      </x:c>
      <x:c r="G4521" s="22" t="n">
        <x:f>IF(OR(E4521="",F4521=""),"",E4521*F4521)</x:f>
        <x:v>377963200</x:v>
      </x:c>
      <x:c r="H4521" s="36" t="n">
        <x:v>0.4218</x:v>
      </x:c>
      <x:c r="I4521" s="22" t="n">
        <x:f>IF(G4521="","",IF(ISNUMBER(H4521),G4521,""))</x:f>
        <x:v>377963200</x:v>
      </x:c>
      <x:c r="J4521" s="22" t="n">
        <x:f>IF(I4521="","",I4521*H4521)</x:f>
        <x:v>159424877.76</x:v>
      </x:c>
      <x:c r="K4521" t="str">
        <x:f>IF(G4521="","MISSING OEWS",IF(ISNUMBER(H4521),"MATCHED","MISSING WHARTON"))</x:f>
        <x:v>MATCHED</x:v>
      </x:c>
    </x:row>
    <x:row r="4522">
      <x:c r="A4522" t="str">
        <x:v>55</x:v>
      </x:c>
      <x:c r="B4522" t="str">
        <x:v>Management of Companies and Enterprises</x:v>
      </x:c>
      <x:c r="C4522" t="str">
        <x:v>17-2061</x:v>
      </x:c>
      <x:c r="D4522" t="str">
        <x:v>Computer Hardware Engineers</x:v>
      </x:c>
      <x:c r="E4522" s="22" t="n">
        <x:v>3930</x:v>
      </x:c>
      <x:c r="F4522" s="22" t="n">
        <x:v>164480</x:v>
      </x:c>
      <x:c r="G4522" s="22" t="n">
        <x:f>IF(OR(E4522="",F4522=""),"",E4522*F4522)</x:f>
        <x:v>646406400</x:v>
      </x:c>
      <x:c r="H4522" s="36" t="n">
        <x:v>0.3639</x:v>
      </x:c>
      <x:c r="I4522" s="22" t="n">
        <x:f>IF(G4522="","",IF(ISNUMBER(H4522),G4522,""))</x:f>
        <x:v>646406400</x:v>
      </x:c>
      <x:c r="J4522" s="22" t="n">
        <x:f>IF(I4522="","",I4522*H4522)</x:f>
        <x:v>235227288.96</x:v>
      </x:c>
      <x:c r="K4522" t="str">
        <x:f>IF(G4522="","MISSING OEWS",IF(ISNUMBER(H4522),"MATCHED","MISSING WHARTON"))</x:f>
        <x:v>MATCHED</x:v>
      </x:c>
    </x:row>
    <x:row r="4523">
      <x:c r="A4523" t="str">
        <x:v>55</x:v>
      </x:c>
      <x:c r="B4523" t="str">
        <x:v>Management of Companies and Enterprises</x:v>
      </x:c>
      <x:c r="C4523" t="str">
        <x:v>17-2071</x:v>
      </x:c>
      <x:c r="D4523" t="str">
        <x:v>Electrical Engineers</x:v>
      </x:c>
      <x:c r="E4523" s="22" t="n">
        <x:v>10260</x:v>
      </x:c>
      <x:c r="F4523" s="22" t="n">
        <x:v>134640</x:v>
      </x:c>
      <x:c r="G4523" s="22" t="n">
        <x:f>IF(OR(E4523="",F4523=""),"",E4523*F4523)</x:f>
        <x:v>1381406400</x:v>
      </x:c>
      <x:c r="H4523" s="36" t="n">
        <x:v>0.35229999999999995</x:v>
      </x:c>
      <x:c r="I4523" s="22" t="n">
        <x:f>IF(G4523="","",IF(ISNUMBER(H4523),G4523,""))</x:f>
        <x:v>1381406400</x:v>
      </x:c>
      <x:c r="J4523" s="22" t="n">
        <x:f>IF(I4523="","",I4523*H4523)</x:f>
        <x:v>486669474.7199999</x:v>
      </x:c>
      <x:c r="K4523" t="str">
        <x:f>IF(G4523="","MISSING OEWS",IF(ISNUMBER(H4523),"MATCHED","MISSING WHARTON"))</x:f>
        <x:v>MATCHED</x:v>
      </x:c>
    </x:row>
    <x:row r="4524">
      <x:c r="A4524" t="str">
        <x:v>55</x:v>
      </x:c>
      <x:c r="B4524" t="str">
        <x:v>Management of Companies and Enterprises</x:v>
      </x:c>
      <x:c r="C4524" t="str">
        <x:v>17-2072</x:v>
      </x:c>
      <x:c r="D4524" t="str">
        <x:v>Electronics Engineers, Except Computer</x:v>
      </x:c>
      <x:c r="E4524" s="22" t="n">
        <x:v>2940</x:v>
      </x:c>
      <x:c r="F4524" s="22" t="n">
        <x:v>148370</x:v>
      </x:c>
      <x:c r="G4524" s="22" t="n">
        <x:f>IF(OR(E4524="",F4524=""),"",E4524*F4524)</x:f>
        <x:v>436207800</x:v>
      </x:c>
      <x:c r="H4524" s="36" t="n">
        <x:v>0.4536</x:v>
      </x:c>
      <x:c r="I4524" s="22" t="n">
        <x:f>IF(G4524="","",IF(ISNUMBER(H4524),G4524,""))</x:f>
        <x:v>436207800</x:v>
      </x:c>
      <x:c r="J4524" s="22" t="n">
        <x:f>IF(I4524="","",I4524*H4524)</x:f>
        <x:v>197863858.08</x:v>
      </x:c>
      <x:c r="K4524" t="str">
        <x:f>IF(G4524="","MISSING OEWS",IF(ISNUMBER(H4524),"MATCHED","MISSING WHARTON"))</x:f>
        <x:v>MATCHED</x:v>
      </x:c>
    </x:row>
    <x:row r="4525">
      <x:c r="A4525" t="str">
        <x:v>55</x:v>
      </x:c>
      <x:c r="B4525" t="str">
        <x:v>Management of Companies and Enterprises</x:v>
      </x:c>
      <x:c r="C4525" t="str">
        <x:v>17-2081</x:v>
      </x:c>
      <x:c r="D4525" t="str">
        <x:v>Environmental Engineers</x:v>
      </x:c>
      <x:c r="E4525" s="22" t="n">
        <x:v>1040</x:v>
      </x:c>
      <x:c r="F4525" s="22" t="n">
        <x:v>122120</x:v>
      </x:c>
      <x:c r="G4525" s="22" t="n">
        <x:f>IF(OR(E4525="",F4525=""),"",E4525*F4525)</x:f>
        <x:v>127004800</x:v>
      </x:c>
      <x:c r="H4525" s="36" t="n">
        <x:v>0.5196000000000001</x:v>
      </x:c>
      <x:c r="I4525" s="22" t="n">
        <x:f>IF(G4525="","",IF(ISNUMBER(H4525),G4525,""))</x:f>
        <x:v>127004800</x:v>
      </x:c>
      <x:c r="J4525" s="22" t="n">
        <x:f>IF(I4525="","",I4525*H4525)</x:f>
        <x:v>65991694.080000006</x:v>
      </x:c>
      <x:c r="K4525" t="str">
        <x:f>IF(G4525="","MISSING OEWS",IF(ISNUMBER(H4525),"MATCHED","MISSING WHARTON"))</x:f>
        <x:v>MATCHED</x:v>
      </x:c>
    </x:row>
    <x:row r="4526">
      <x:c r="A4526" t="str">
        <x:v>55</x:v>
      </x:c>
      <x:c r="B4526" t="str">
        <x:v>Management of Companies and Enterprises</x:v>
      </x:c>
      <x:c r="C4526" t="str">
        <x:v>17-2111</x:v>
      </x:c>
      <x:c r="D4526" t="str">
        <x:v>Health and Safety Engineers, Except Mining Safety Engineers and Inspectors</x:v>
      </x:c>
      <x:c r="E4526" s="22" t="n">
        <x:v>1050</x:v>
      </x:c>
      <x:c r="F4526" s="22" t="n">
        <x:v>130480</x:v>
      </x:c>
      <x:c r="G4526" s="22" t="n">
        <x:f>IF(OR(E4526="",F4526=""),"",E4526*F4526)</x:f>
        <x:v>137004000</x:v>
      </x:c>
      <x:c r="H4526" s="36" t="n">
        <x:v>0.2672</x:v>
      </x:c>
      <x:c r="I4526" s="22" t="n">
        <x:f>IF(G4526="","",IF(ISNUMBER(H4526),G4526,""))</x:f>
        <x:v>137004000</x:v>
      </x:c>
      <x:c r="J4526" s="22" t="n">
        <x:f>IF(I4526="","",I4526*H4526)</x:f>
        <x:v>36607468.8</x:v>
      </x:c>
      <x:c r="K4526" t="str">
        <x:f>IF(G4526="","MISSING OEWS",IF(ISNUMBER(H4526),"MATCHED","MISSING WHARTON"))</x:f>
        <x:v>MATCHED</x:v>
      </x:c>
    </x:row>
    <x:row r="4527">
      <x:c r="A4527" t="str">
        <x:v>55</x:v>
      </x:c>
      <x:c r="B4527" t="str">
        <x:v>Management of Companies and Enterprises</x:v>
      </x:c>
      <x:c r="C4527" t="str">
        <x:v>17-2112</x:v>
      </x:c>
      <x:c r="D4527" t="str">
        <x:v>Industrial Engineers</x:v>
      </x:c>
      <x:c r="E4527" s="22" t="n">
        <x:v>15380</x:v>
      </x:c>
      <x:c r="F4527" s="22" t="n">
        <x:v>124560</x:v>
      </x:c>
      <x:c r="G4527" s="22" t="n">
        <x:f>IF(OR(E4527="",F4527=""),"",E4527*F4527)</x:f>
        <x:v>1915732800</x:v>
      </x:c>
      <x:c r="H4527" s="36" t="n">
        <x:v>0.47859999999999997</x:v>
      </x:c>
      <x:c r="I4527" s="22" t="n">
        <x:f>IF(G4527="","",IF(ISNUMBER(H4527),G4527,""))</x:f>
        <x:v>1915732800</x:v>
      </x:c>
      <x:c r="J4527" s="22" t="n">
        <x:f>IF(I4527="","",I4527*H4527)</x:f>
        <x:v>916869718.0799999</x:v>
      </x:c>
      <x:c r="K4527" t="str">
        <x:f>IF(G4527="","MISSING OEWS",IF(ISNUMBER(H4527),"MATCHED","MISSING WHARTON"))</x:f>
        <x:v>MATCHED</x:v>
      </x:c>
    </x:row>
    <x:row r="4528">
      <x:c r="A4528" t="str">
        <x:v>55</x:v>
      </x:c>
      <x:c r="B4528" t="str">
        <x:v>Management of Companies and Enterprises</x:v>
      </x:c>
      <x:c r="C4528" t="str">
        <x:v>17-2121</x:v>
      </x:c>
      <x:c r="D4528" t="str">
        <x:v>Marine Engineers and Naval Architects</x:v>
      </x:c>
      <x:c r="E4528" s="22" t="n">
        <x:v>60</x:v>
      </x:c>
      <x:c r="F4528" s="22" t="n">
        <x:v>169480</x:v>
      </x:c>
      <x:c r="G4528" s="22" t="n">
        <x:f>IF(OR(E4528="",F4528=""),"",E4528*F4528)</x:f>
        <x:v>10168800</x:v>
      </x:c>
      <x:c r="H4528" s="36" t="n">
        <x:v>0.24170000000000003</x:v>
      </x:c>
      <x:c r="I4528" s="22" t="n">
        <x:f>IF(G4528="","",IF(ISNUMBER(H4528),G4528,""))</x:f>
        <x:v>10168800</x:v>
      </x:c>
      <x:c r="J4528" s="22" t="n">
        <x:f>IF(I4528="","",I4528*H4528)</x:f>
        <x:v>2457798.9600000004</x:v>
      </x:c>
      <x:c r="K4528" t="str">
        <x:f>IF(G4528="","MISSING OEWS",IF(ISNUMBER(H4528),"MATCHED","MISSING WHARTON"))</x:f>
        <x:v>MATCHED</x:v>
      </x:c>
    </x:row>
    <x:row r="4529">
      <x:c r="A4529" t="str">
        <x:v>55</x:v>
      </x:c>
      <x:c r="B4529" t="str">
        <x:v>Management of Companies and Enterprises</x:v>
      </x:c>
      <x:c r="C4529" t="str">
        <x:v>17-2131</x:v>
      </x:c>
      <x:c r="D4529" t="str">
        <x:v>Materials Engineers</x:v>
      </x:c>
      <x:c r="E4529" s="22" t="n">
        <x:v>1740</x:v>
      </x:c>
      <x:c r="F4529" s="22" t="n">
        <x:v>127190</x:v>
      </x:c>
      <x:c r="G4529" s="22" t="n">
        <x:f>IF(OR(E4529="",F4529=""),"",E4529*F4529)</x:f>
        <x:v>221310600</x:v>
      </x:c>
      <x:c r="H4529" s="36" t="n">
        <x:v>0.26899999999999996</x:v>
      </x:c>
      <x:c r="I4529" s="22" t="n">
        <x:f>IF(G4529="","",IF(ISNUMBER(H4529),G4529,""))</x:f>
        <x:v>221310600</x:v>
      </x:c>
      <x:c r="J4529" s="22" t="n">
        <x:f>IF(I4529="","",I4529*H4529)</x:f>
        <x:v>59532551.39999999</x:v>
      </x:c>
      <x:c r="K4529" t="str">
        <x:f>IF(G4529="","MISSING OEWS",IF(ISNUMBER(H4529),"MATCHED","MISSING WHARTON"))</x:f>
        <x:v>MATCHED</x:v>
      </x:c>
    </x:row>
    <x:row r="4530">
      <x:c r="A4530" t="str">
        <x:v>55</x:v>
      </x:c>
      <x:c r="B4530" t="str">
        <x:v>Management of Companies and Enterprises</x:v>
      </x:c>
      <x:c r="C4530" t="str">
        <x:v>17-2141</x:v>
      </x:c>
      <x:c r="D4530" t="str">
        <x:v>Mechanical Engineers</x:v>
      </x:c>
      <x:c r="E4530" s="22" t="n">
        <x:v>11950</x:v>
      </x:c>
      <x:c r="F4530" s="22" t="n">
        <x:v>129140</x:v>
      </x:c>
      <x:c r="G4530" s="22" t="n">
        <x:f>IF(OR(E4530="",F4530=""),"",E4530*F4530)</x:f>
        <x:v>1543223000</x:v>
      </x:c>
      <x:c r="H4530" s="36" t="n">
        <x:v>0.30079999999999996</x:v>
      </x:c>
      <x:c r="I4530" s="22" t="n">
        <x:f>IF(G4530="","",IF(ISNUMBER(H4530),G4530,""))</x:f>
        <x:v>1543223000</x:v>
      </x:c>
      <x:c r="J4530" s="22" t="n">
        <x:f>IF(I4530="","",I4530*H4530)</x:f>
        <x:v>464201478.3999999</x:v>
      </x:c>
      <x:c r="K4530" t="str">
        <x:f>IF(G4530="","MISSING OEWS",IF(ISNUMBER(H4530),"MATCHED","MISSING WHARTON"))</x:f>
        <x:v>MATCHED</x:v>
      </x:c>
    </x:row>
    <x:row r="4531">
      <x:c r="A4531" t="str">
        <x:v>55</x:v>
      </x:c>
      <x:c r="B4531" t="str">
        <x:v>Management of Companies and Enterprises</x:v>
      </x:c>
      <x:c r="C4531" t="str">
        <x:v>17-2151</x:v>
      </x:c>
      <x:c r="D4531" t="str">
        <x:v>Mining and Geological Engineers, Including Mining Safety Engineers</x:v>
      </x:c>
      <x:c r="E4531" s="22" t="n">
        <x:v>350</x:v>
      </x:c>
      <x:c r="F4531" s="22" t="n">
        <x:v>131450</x:v>
      </x:c>
      <x:c r="G4531" s="22" t="n">
        <x:f>IF(OR(E4531="",F4531=""),"",E4531*F4531)</x:f>
        <x:v>46007500</x:v>
      </x:c>
      <x:c r="H4531" s="36" t="n">
        <x:v>0.2861</x:v>
      </x:c>
      <x:c r="I4531" s="22" t="n">
        <x:f>IF(G4531="","",IF(ISNUMBER(H4531),G4531,""))</x:f>
        <x:v>46007500</x:v>
      </x:c>
      <x:c r="J4531" s="22" t="n">
        <x:f>IF(I4531="","",I4531*H4531)</x:f>
        <x:v>13162745.750000002</x:v>
      </x:c>
      <x:c r="K4531" t="str">
        <x:f>IF(G4531="","MISSING OEWS",IF(ISNUMBER(H4531),"MATCHED","MISSING WHARTON"))</x:f>
        <x:v>MATCHED</x:v>
      </x:c>
    </x:row>
    <x:row r="4532">
      <x:c r="A4532" t="str">
        <x:v>55</x:v>
      </x:c>
      <x:c r="B4532" t="str">
        <x:v>Management of Companies and Enterprises</x:v>
      </x:c>
      <x:c r="C4532" t="str">
        <x:v>17-2161</x:v>
      </x:c>
      <x:c r="D4532" t="str">
        <x:v>Nuclear Engineers</x:v>
      </x:c>
      <x:c r="E4532" s="22" t="n">
        <x:v>340</x:v>
      </x:c>
      <x:c r="F4532" s="22" t="n">
        <x:v>142540</x:v>
      </x:c>
      <x:c r="G4532" s="22" t="n">
        <x:f>IF(OR(E4532="",F4532=""),"",E4532*F4532)</x:f>
        <x:v>48463600</x:v>
      </x:c>
      <x:c r="H4532" s="36" t="n">
        <x:v>0.2825</x:v>
      </x:c>
      <x:c r="I4532" s="22" t="n">
        <x:f>IF(G4532="","",IF(ISNUMBER(H4532),G4532,""))</x:f>
        <x:v>48463600</x:v>
      </x:c>
      <x:c r="J4532" s="22" t="n">
        <x:f>IF(I4532="","",I4532*H4532)</x:f>
        <x:v>13690966.999999998</x:v>
      </x:c>
      <x:c r="K4532" t="str">
        <x:f>IF(G4532="","MISSING OEWS",IF(ISNUMBER(H4532),"MATCHED","MISSING WHARTON"))</x:f>
        <x:v>MATCHED</x:v>
      </x:c>
    </x:row>
    <x:row r="4533">
      <x:c r="A4533" t="str">
        <x:v>55</x:v>
      </x:c>
      <x:c r="B4533" t="str">
        <x:v>Management of Companies and Enterprises</x:v>
      </x:c>
      <x:c r="C4533" t="str">
        <x:v>17-2171</x:v>
      </x:c>
      <x:c r="D4533" t="str">
        <x:v>Petroleum Engineers</x:v>
      </x:c>
      <x:c r="E4533" s="22" t="n">
        <x:v>1670</x:v>
      </x:c>
      <x:c r="F4533" s="22" t="n">
        <x:v>177950</x:v>
      </x:c>
      <x:c r="G4533" s="22" t="n">
        <x:f>IF(OR(E4533="",F4533=""),"",E4533*F4533)</x:f>
        <x:v>297176500</x:v>
      </x:c>
      <x:c r="H4533" s="36" t="n">
        <x:v>0.3065</x:v>
      </x:c>
      <x:c r="I4533" s="22" t="n">
        <x:f>IF(G4533="","",IF(ISNUMBER(H4533),G4533,""))</x:f>
        <x:v>297176500</x:v>
      </x:c>
      <x:c r="J4533" s="22" t="n">
        <x:f>IF(I4533="","",I4533*H4533)</x:f>
        <x:v>91084597.25</x:v>
      </x:c>
      <x:c r="K4533" t="str">
        <x:f>IF(G4533="","MISSING OEWS",IF(ISNUMBER(H4533),"MATCHED","MISSING WHARTON"))</x:f>
        <x:v>MATCHED</x:v>
      </x:c>
    </x:row>
    <x:row r="4534">
      <x:c r="A4534" t="str">
        <x:v>55</x:v>
      </x:c>
      <x:c r="B4534" t="str">
        <x:v>Management of Companies and Enterprises</x:v>
      </x:c>
      <x:c r="C4534" t="str">
        <x:v>17-2199</x:v>
      </x:c>
      <x:c r="D4534" t="str">
        <x:v>Engineers, All Other</x:v>
      </x:c>
      <x:c r="E4534" s="22" t="n">
        <x:v>8330</x:v>
      </x:c>
      <x:c r="F4534" s="22" t="n">
        <x:v>130650</x:v>
      </x:c>
      <x:c r="G4534" s="22" t="n">
        <x:f>IF(OR(E4534="",F4534=""),"",E4534*F4534)</x:f>
        <x:v>1088314500</x:v>
      </x:c>
      <x:c r="H4534" s="36" t="n">
        <x:v>0.315</x:v>
      </x:c>
      <x:c r="I4534" s="22" t="n">
        <x:f>IF(G4534="","",IF(ISNUMBER(H4534),G4534,""))</x:f>
        <x:v>1088314500</x:v>
      </x:c>
      <x:c r="J4534" s="22" t="n">
        <x:f>IF(I4534="","",I4534*H4534)</x:f>
        <x:v>342819067.5</x:v>
      </x:c>
      <x:c r="K4534" t="str">
        <x:f>IF(G4534="","MISSING OEWS",IF(ISNUMBER(H4534),"MATCHED","MISSING WHARTON"))</x:f>
        <x:v>MATCHED</x:v>
      </x:c>
    </x:row>
    <x:row r="4535">
      <x:c r="A4535" t="str">
        <x:v>55</x:v>
      </x:c>
      <x:c r="B4535" t="str">
        <x:v>Management of Companies and Enterprises</x:v>
      </x:c>
      <x:c r="C4535" t="str">
        <x:v>17-3011</x:v>
      </x:c>
      <x:c r="D4535" t="str">
        <x:v>Architectural and Civil Drafters</x:v>
      </x:c>
      <x:c r="E4535" s="22" t="n">
        <x:v>2150</x:v>
      </x:c>
      <x:c r="F4535" s="22" t="n">
        <x:v>81480</x:v>
      </x:c>
      <x:c r="G4535" s="22" t="n">
        <x:f>IF(OR(E4535="",F4535=""),"",E4535*F4535)</x:f>
        <x:v>175182000</x:v>
      </x:c>
      <x:c r="H4535" s="36" t="n">
        <x:v>0.7</x:v>
      </x:c>
      <x:c r="I4535" s="22" t="n">
        <x:f>IF(G4535="","",IF(ISNUMBER(H4535),G4535,""))</x:f>
        <x:v>175182000</x:v>
      </x:c>
      <x:c r="J4535" s="22" t="n">
        <x:f>IF(I4535="","",I4535*H4535)</x:f>
        <x:v>122627399.99999999</x:v>
      </x:c>
      <x:c r="K4535" t="str">
        <x:f>IF(G4535="","MISSING OEWS",IF(ISNUMBER(H4535),"MATCHED","MISSING WHARTON"))</x:f>
        <x:v>MATCHED</x:v>
      </x:c>
    </x:row>
    <x:row r="4536">
      <x:c r="A4536" t="str">
        <x:v>55</x:v>
      </x:c>
      <x:c r="B4536" t="str">
        <x:v>Management of Companies and Enterprises</x:v>
      </x:c>
      <x:c r="C4536" t="str">
        <x:v>17-3012</x:v>
      </x:c>
      <x:c r="D4536" t="str">
        <x:v>Electrical and Electronics Drafters</x:v>
      </x:c>
      <x:c r="E4536" s="22" t="n">
        <x:v>300</x:v>
      </x:c>
      <x:c r="F4536" s="22" t="n">
        <x:v>83610</x:v>
      </x:c>
      <x:c r="G4536" s="22" t="n">
        <x:f>IF(OR(E4536="",F4536=""),"",E4536*F4536)</x:f>
        <x:v>25083000</x:v>
      </x:c>
      <x:c r="H4536" s="36" t="n">
        <x:v>0.5217</x:v>
      </x:c>
      <x:c r="I4536" s="22" t="n">
        <x:f>IF(G4536="","",IF(ISNUMBER(H4536),G4536,""))</x:f>
        <x:v>25083000</x:v>
      </x:c>
      <x:c r="J4536" s="22" t="n">
        <x:f>IF(I4536="","",I4536*H4536)</x:f>
        <x:v>13085801.100000001</x:v>
      </x:c>
      <x:c r="K4536" t="str">
        <x:f>IF(G4536="","MISSING OEWS",IF(ISNUMBER(H4536),"MATCHED","MISSING WHARTON"))</x:f>
        <x:v>MATCHED</x:v>
      </x:c>
    </x:row>
    <x:row r="4537">
      <x:c r="A4537" t="str">
        <x:v>55</x:v>
      </x:c>
      <x:c r="B4537" t="str">
        <x:v>Management of Companies and Enterprises</x:v>
      </x:c>
      <x:c r="C4537" t="str">
        <x:v>17-3013</x:v>
      </x:c>
      <x:c r="D4537" t="str">
        <x:v>Mechanical Drafters</x:v>
      </x:c>
      <x:c r="E4537" s="22" t="n">
        <x:v>620</x:v>
      </x:c>
      <x:c r="F4537" s="22" t="n">
        <x:v>83800</x:v>
      </x:c>
      <x:c r="G4537" s="22" t="n">
        <x:f>IF(OR(E4537="",F4537=""),"",E4537*F4537)</x:f>
        <x:v>51956000</x:v>
      </x:c>
      <x:c r="H4537" s="36" t="n">
        <x:v>0.71</x:v>
      </x:c>
      <x:c r="I4537" s="22" t="n">
        <x:f>IF(G4537="","",IF(ISNUMBER(H4537),G4537,""))</x:f>
        <x:v>51956000</x:v>
      </x:c>
      <x:c r="J4537" s="22" t="n">
        <x:f>IF(I4537="","",I4537*H4537)</x:f>
        <x:v>36888760</x:v>
      </x:c>
      <x:c r="K4537" t="str">
        <x:f>IF(G4537="","MISSING OEWS",IF(ISNUMBER(H4537),"MATCHED","MISSING WHARTON"))</x:f>
        <x:v>MATCHED</x:v>
      </x:c>
    </x:row>
    <x:row r="4538">
      <x:c r="A4538" t="str">
        <x:v>55</x:v>
      </x:c>
      <x:c r="B4538" t="str">
        <x:v>Management of Companies and Enterprises</x:v>
      </x:c>
      <x:c r="C4538" t="str">
        <x:v>17-3019</x:v>
      </x:c>
      <x:c r="D4538" t="str">
        <x:v>Drafters, All Other</x:v>
      </x:c>
      <x:c r="E4538" s="22" t="n">
        <x:v>300</x:v>
      </x:c>
      <x:c r="F4538" s="22" t="n">
        <x:v>76330</x:v>
      </x:c>
      <x:c r="G4538" s="22" t="n">
        <x:f>IF(OR(E4538="",F4538=""),"",E4538*F4538)</x:f>
        <x:v>22899000</x:v>
      </x:c>
      <x:c r="H4538" s="36"/>
      <x:c r="I4538" s="22" t="str">
        <x:f>IF(G4538="","",IF(ISNUMBER(H4538),G4538,""))</x:f>
      </x:c>
      <x:c r="J4538" s="22" t="str">
        <x:f>IF(I4538="","",I4538*H4538)</x:f>
      </x:c>
      <x:c r="K4538" t="str">
        <x:f>IF(G4538="","MISSING OEWS",IF(ISNUMBER(H4538),"MATCHED","MISSING WHARTON"))</x:f>
        <x:v>MISSING WHARTON</x:v>
      </x:c>
    </x:row>
    <x:row r="4539">
      <x:c r="A4539" t="str">
        <x:v>55</x:v>
      </x:c>
      <x:c r="B4539" t="str">
        <x:v>Management of Companies and Enterprises</x:v>
      </x:c>
      <x:c r="C4539" t="str">
        <x:v>17-3022</x:v>
      </x:c>
      <x:c r="D4539" t="str">
        <x:v>Civil Engineering Technologists and Technicians</x:v>
      </x:c>
      <x:c r="E4539" s="22" t="n">
        <x:v>220</x:v>
      </x:c>
      <x:c r="F4539" s="22" t="n">
        <x:v>77070</x:v>
      </x:c>
      <x:c r="G4539" s="22" t="n">
        <x:f>IF(OR(E4539="",F4539=""),"",E4539*F4539)</x:f>
        <x:v>16955400</x:v>
      </x:c>
      <x:c r="H4539" s="36" t="n">
        <x:v>0.4567</x:v>
      </x:c>
      <x:c r="I4539" s="22" t="n">
        <x:f>IF(G4539="","",IF(ISNUMBER(H4539),G4539,""))</x:f>
        <x:v>16955400</x:v>
      </x:c>
      <x:c r="J4539" s="22" t="n">
        <x:f>IF(I4539="","",I4539*H4539)</x:f>
        <x:v>7743531.18</x:v>
      </x:c>
      <x:c r="K4539" t="str">
        <x:f>IF(G4539="","MISSING OEWS",IF(ISNUMBER(H4539),"MATCHED","MISSING WHARTON"))</x:f>
        <x:v>MATCHED</x:v>
      </x:c>
    </x:row>
    <x:row r="4540">
      <x:c r="A4540" t="str">
        <x:v>55</x:v>
      </x:c>
      <x:c r="B4540" t="str">
        <x:v>Management of Companies and Enterprises</x:v>
      </x:c>
      <x:c r="C4540" t="str">
        <x:v>17-3023</x:v>
      </x:c>
      <x:c r="D4540" t="str">
        <x:v>Electrical and Electronic Engineering Technologists and Technicians</x:v>
      </x:c>
      <x:c r="E4540" s="22" t="n">
        <x:v>2210</x:v>
      </x:c>
      <x:c r="F4540" s="22" t="n">
        <x:v>84180</x:v>
      </x:c>
      <x:c r="G4540" s="22" t="n">
        <x:f>IF(OR(E4540="",F4540=""),"",E4540*F4540)</x:f>
        <x:v>186037800</x:v>
      </x:c>
      <x:c r="H4540" s="36" t="n">
        <x:v>0.4</x:v>
      </x:c>
      <x:c r="I4540" s="22" t="n">
        <x:f>IF(G4540="","",IF(ISNUMBER(H4540),G4540,""))</x:f>
        <x:v>186037800</x:v>
      </x:c>
      <x:c r="J4540" s="22" t="n">
        <x:f>IF(I4540="","",I4540*H4540)</x:f>
        <x:v>74415120</x:v>
      </x:c>
      <x:c r="K4540" t="str">
        <x:f>IF(G4540="","MISSING OEWS",IF(ISNUMBER(H4540),"MATCHED","MISSING WHARTON"))</x:f>
        <x:v>MATCHED</x:v>
      </x:c>
    </x:row>
    <x:row r="4541">
      <x:c r="A4541" t="str">
        <x:v>55</x:v>
      </x:c>
      <x:c r="B4541" t="str">
        <x:v>Management of Companies and Enterprises</x:v>
      </x:c>
      <x:c r="C4541" t="str">
        <x:v>17-3024</x:v>
      </x:c>
      <x:c r="D4541" t="str">
        <x:v>Electro-Mechanical and Mechatronics Technologists and Technicians</x:v>
      </x:c>
      <x:c r="E4541" s="22" t="n">
        <x:v>50</x:v>
      </x:c>
      <x:c r="F4541" s="22" t="n">
        <x:v>76370</x:v>
      </x:c>
      <x:c r="G4541" s="22" t="n">
        <x:f>IF(OR(E4541="",F4541=""),"",E4541*F4541)</x:f>
        <x:v>3818500</x:v>
      </x:c>
      <x:c r="H4541" s="36" t="n">
        <x:v>0.17809999999999998</x:v>
      </x:c>
      <x:c r="I4541" s="22" t="n">
        <x:f>IF(G4541="","",IF(ISNUMBER(H4541),G4541,""))</x:f>
        <x:v>3818500</x:v>
      </x:c>
      <x:c r="J4541" s="22" t="n">
        <x:f>IF(I4541="","",I4541*H4541)</x:f>
        <x:v>680074.85</x:v>
      </x:c>
      <x:c r="K4541" t="str">
        <x:f>IF(G4541="","MISSING OEWS",IF(ISNUMBER(H4541),"MATCHED","MISSING WHARTON"))</x:f>
        <x:v>MATCHED</x:v>
      </x:c>
    </x:row>
    <x:row r="4542">
      <x:c r="A4542" t="str">
        <x:v>55</x:v>
      </x:c>
      <x:c r="B4542" t="str">
        <x:v>Management of Companies and Enterprises</x:v>
      </x:c>
      <x:c r="C4542" t="str">
        <x:v>17-3025</x:v>
      </x:c>
      <x:c r="D4542" t="str">
        <x:v>Environmental Engineering Technologists and Technicians</x:v>
      </x:c>
      <x:c r="E4542" s="22" t="n">
        <x:v>100</x:v>
      </x:c>
      <x:c r="F4542" s="22" t="n">
        <x:v>87530</x:v>
      </x:c>
      <x:c r="G4542" s="22" t="n">
        <x:f>IF(OR(E4542="",F4542=""),"",E4542*F4542)</x:f>
        <x:v>8753000</x:v>
      </x:c>
      <x:c r="H4542" s="36" t="n">
        <x:v>0.46149999999999997</x:v>
      </x:c>
      <x:c r="I4542" s="22" t="n">
        <x:f>IF(G4542="","",IF(ISNUMBER(H4542),G4542,""))</x:f>
        <x:v>8753000</x:v>
      </x:c>
      <x:c r="J4542" s="22" t="n">
        <x:f>IF(I4542="","",I4542*H4542)</x:f>
        <x:v>4039509.4999999995</x:v>
      </x:c>
      <x:c r="K4542" t="str">
        <x:f>IF(G4542="","MISSING OEWS",IF(ISNUMBER(H4542),"MATCHED","MISSING WHARTON"))</x:f>
        <x:v>MATCHED</x:v>
      </x:c>
    </x:row>
    <x:row r="4543">
      <x:c r="A4543" t="str">
        <x:v>55</x:v>
      </x:c>
      <x:c r="B4543" t="str">
        <x:v>Management of Companies and Enterprises</x:v>
      </x:c>
      <x:c r="C4543" t="str">
        <x:v>17-3026</x:v>
      </x:c>
      <x:c r="D4543" t="str">
        <x:v>Industrial Engineering Technologists and Technicians</x:v>
      </x:c>
      <x:c r="E4543" s="22" t="n">
        <x:v>2540</x:v>
      </x:c>
      <x:c r="F4543" s="22" t="n">
        <x:v>85460</x:v>
      </x:c>
      <x:c r="G4543" s="22" t="n">
        <x:f>IF(OR(E4543="",F4543=""),"",E4543*F4543)</x:f>
        <x:v>217068400</x:v>
      </x:c>
      <x:c r="H4543" s="36" t="n">
        <x:v>0.28550000000000003</x:v>
      </x:c>
      <x:c r="I4543" s="22" t="n">
        <x:f>IF(G4543="","",IF(ISNUMBER(H4543),G4543,""))</x:f>
        <x:v>217068400</x:v>
      </x:c>
      <x:c r="J4543" s="22" t="n">
        <x:f>IF(I4543="","",I4543*H4543)</x:f>
        <x:v>61973028.20000001</x:v>
      </x:c>
      <x:c r="K4543" t="str">
        <x:f>IF(G4543="","MISSING OEWS",IF(ISNUMBER(H4543),"MATCHED","MISSING WHARTON"))</x:f>
        <x:v>MATCHED</x:v>
      </x:c>
    </x:row>
    <x:row r="4544">
      <x:c r="A4544" t="str">
        <x:v>55</x:v>
      </x:c>
      <x:c r="B4544" t="str">
        <x:v>Management of Companies and Enterprises</x:v>
      </x:c>
      <x:c r="C4544" t="str">
        <x:v>17-3027</x:v>
      </x:c>
      <x:c r="D4544" t="str">
        <x:v>Mechanical Engineering Technologists and Technicians</x:v>
      </x:c>
      <x:c r="E4544" s="22" t="n">
        <x:v>650</x:v>
      </x:c>
      <x:c r="F4544" s="22" t="n">
        <x:v>83190</x:v>
      </x:c>
      <x:c r="G4544" s="22" t="n">
        <x:f>IF(OR(E4544="",F4544=""),"",E4544*F4544)</x:f>
        <x:v>54073500</x:v>
      </x:c>
      <x:c r="H4544" s="36" t="n">
        <x:v>0.3125</x:v>
      </x:c>
      <x:c r="I4544" s="22" t="n">
        <x:f>IF(G4544="","",IF(ISNUMBER(H4544),G4544,""))</x:f>
        <x:v>54073500</x:v>
      </x:c>
      <x:c r="J4544" s="22" t="n">
        <x:f>IF(I4544="","",I4544*H4544)</x:f>
        <x:v>16897968.75</x:v>
      </x:c>
      <x:c r="K4544" t="str">
        <x:f>IF(G4544="","MISSING OEWS",IF(ISNUMBER(H4544),"MATCHED","MISSING WHARTON"))</x:f>
        <x:v>MATCHED</x:v>
      </x:c>
    </x:row>
    <x:row r="4545">
      <x:c r="A4545" t="str">
        <x:v>55</x:v>
      </x:c>
      <x:c r="B4545" t="str">
        <x:v>Management of Companies and Enterprises</x:v>
      </x:c>
      <x:c r="C4545" t="str">
        <x:v>17-3028</x:v>
      </x:c>
      <x:c r="D4545" t="str">
        <x:v>Calibration Technologists and Technicians</x:v>
      </x:c>
      <x:c r="E4545" s="22" t="n">
        <x:v>50</x:v>
      </x:c>
      <x:c r="F4545" s="22" t="n">
        <x:v>82780</x:v>
      </x:c>
      <x:c r="G4545" s="22" t="n">
        <x:f>IF(OR(E4545="",F4545=""),"",E4545*F4545)</x:f>
        <x:v>4139000</x:v>
      </x:c>
      <x:c r="H4545" s="36" t="n">
        <x:v>0.17329999999999998</x:v>
      </x:c>
      <x:c r="I4545" s="22" t="n">
        <x:f>IF(G4545="","",IF(ISNUMBER(H4545),G4545,""))</x:f>
        <x:v>4139000</x:v>
      </x:c>
      <x:c r="J4545" s="22" t="n">
        <x:f>IF(I4545="","",I4545*H4545)</x:f>
        <x:v>717288.7</x:v>
      </x:c>
      <x:c r="K4545" t="str">
        <x:f>IF(G4545="","MISSING OEWS",IF(ISNUMBER(H4545),"MATCHED","MISSING WHARTON"))</x:f>
        <x:v>MATCHED</x:v>
      </x:c>
    </x:row>
    <x:row r="4546">
      <x:c r="A4546" t="str">
        <x:v>55</x:v>
      </x:c>
      <x:c r="B4546" t="str">
        <x:v>Management of Companies and Enterprises</x:v>
      </x:c>
      <x:c r="C4546" t="str">
        <x:v>17-3029</x:v>
      </x:c>
      <x:c r="D4546" t="str">
        <x:v>Engineering Technologists and Technicians, Except Drafters, All Other</x:v>
      </x:c>
      <x:c r="E4546" s="22" t="n">
        <x:v>1330</x:v>
      </x:c>
      <x:c r="F4546" s="22" t="n">
        <x:v>77110</x:v>
      </x:c>
      <x:c r="G4546" s="22" t="n">
        <x:f>IF(OR(E4546="",F4546=""),"",E4546*F4546)</x:f>
        <x:v>102556300</x:v>
      </x:c>
      <x:c r="H4546" s="36" t="n">
        <x:v>0.1404</x:v>
      </x:c>
      <x:c r="I4546" s="22" t="n">
        <x:f>IF(G4546="","",IF(ISNUMBER(H4546),G4546,""))</x:f>
        <x:v>102556300</x:v>
      </x:c>
      <x:c r="J4546" s="22" t="n">
        <x:f>IF(I4546="","",I4546*H4546)</x:f>
        <x:v>14398904.52</x:v>
      </x:c>
      <x:c r="K4546" t="str">
        <x:f>IF(G4546="","MISSING OEWS",IF(ISNUMBER(H4546),"MATCHED","MISSING WHARTON"))</x:f>
        <x:v>MATCHED</x:v>
      </x:c>
    </x:row>
    <x:row r="4547">
      <x:c r="A4547" t="str">
        <x:v>55</x:v>
      </x:c>
      <x:c r="B4547" t="str">
        <x:v>Management of Companies and Enterprises</x:v>
      </x:c>
      <x:c r="C4547" t="str">
        <x:v>17-3031</x:v>
      </x:c>
      <x:c r="D4547" t="str">
        <x:v>Surveying and Mapping Technicians</x:v>
      </x:c>
      <x:c r="E4547" s="22"/>
      <x:c r="F4547" s="22" t="n">
        <x:v>77130</x:v>
      </x:c>
      <x:c r="G4547" s="22" t="str">
        <x:f>IF(OR(E4547="",F4547=""),"",E4547*F4547)</x:f>
      </x:c>
      <x:c r="H4547" s="36" t="n">
        <x:v>0.6783</x:v>
      </x:c>
      <x:c r="I4547" s="22" t="str">
        <x:f>IF(G4547="","",IF(ISNUMBER(H4547),G4547,""))</x:f>
      </x:c>
      <x:c r="J4547" s="22" t="str">
        <x:f>IF(I4547="","",I4547*H4547)</x:f>
      </x:c>
      <x:c r="K4547" t="str">
        <x:f>IF(G4547="","MISSING OEWS",IF(ISNUMBER(H4547),"MATCHED","MISSING WHARTON"))</x:f>
        <x:v>MISSING OEWS</x:v>
      </x:c>
    </x:row>
    <x:row r="4548">
      <x:c r="A4548" t="str">
        <x:v>55</x:v>
      </x:c>
      <x:c r="B4548" t="str">
        <x:v>Management of Companies and Enterprises</x:v>
      </x:c>
      <x:c r="C4548" t="str">
        <x:v>19-1011</x:v>
      </x:c>
      <x:c r="D4548" t="str">
        <x:v>Animal Scientists</x:v>
      </x:c>
      <x:c r="E4548" s="22" t="n">
        <x:v>90</x:v>
      </x:c>
      <x:c r="F4548" s="22" t="n">
        <x:v>105800</x:v>
      </x:c>
      <x:c r="G4548" s="22" t="n">
        <x:f>IF(OR(E4548="",F4548=""),"",E4548*F4548)</x:f>
        <x:v>9522000</x:v>
      </x:c>
      <x:c r="H4548" s="36" t="n">
        <x:v>0.23329999999999998</x:v>
      </x:c>
      <x:c r="I4548" s="22" t="n">
        <x:f>IF(G4548="","",IF(ISNUMBER(H4548),G4548,""))</x:f>
        <x:v>9522000</x:v>
      </x:c>
      <x:c r="J4548" s="22" t="n">
        <x:f>IF(I4548="","",I4548*H4548)</x:f>
        <x:v>2221482.5999999996</x:v>
      </x:c>
      <x:c r="K4548" t="str">
        <x:f>IF(G4548="","MISSING OEWS",IF(ISNUMBER(H4548),"MATCHED","MISSING WHARTON"))</x:f>
        <x:v>MATCHED</x:v>
      </x:c>
    </x:row>
    <x:row r="4549">
      <x:c r="A4549" t="str">
        <x:v>55</x:v>
      </x:c>
      <x:c r="B4549" t="str">
        <x:v>Management of Companies and Enterprises</x:v>
      </x:c>
      <x:c r="C4549" t="str">
        <x:v>19-1012</x:v>
      </x:c>
      <x:c r="D4549" t="str">
        <x:v>Food Scientists and Technologists</x:v>
      </x:c>
      <x:c r="E4549" s="22" t="n">
        <x:v>1610</x:v>
      </x:c>
      <x:c r="F4549" s="22" t="n">
        <x:v>112920</x:v>
      </x:c>
      <x:c r="G4549" s="22" t="n">
        <x:f>IF(OR(E4549="",F4549=""),"",E4549*F4549)</x:f>
        <x:v>181801200</x:v>
      </x:c>
      <x:c r="H4549" s="36" t="n">
        <x:v>0.12689999999999999</x:v>
      </x:c>
      <x:c r="I4549" s="22" t="n">
        <x:f>IF(G4549="","",IF(ISNUMBER(H4549),G4549,""))</x:f>
        <x:v>181801200</x:v>
      </x:c>
      <x:c r="J4549" s="22" t="n">
        <x:f>IF(I4549="","",I4549*H4549)</x:f>
        <x:v>23070572.279999997</x:v>
      </x:c>
      <x:c r="K4549" t="str">
        <x:f>IF(G4549="","MISSING OEWS",IF(ISNUMBER(H4549),"MATCHED","MISSING WHARTON"))</x:f>
        <x:v>MATCHED</x:v>
      </x:c>
    </x:row>
    <x:row r="4550">
      <x:c r="A4550" t="str">
        <x:v>55</x:v>
      </x:c>
      <x:c r="B4550" t="str">
        <x:v>Management of Companies and Enterprises</x:v>
      </x:c>
      <x:c r="C4550" t="str">
        <x:v>19-1013</x:v>
      </x:c>
      <x:c r="D4550" t="str">
        <x:v>Soil and Plant Scientists</x:v>
      </x:c>
      <x:c r="E4550" s="22" t="n">
        <x:v>300</x:v>
      </x:c>
      <x:c r="F4550" s="22" t="n">
        <x:v>103500</x:v>
      </x:c>
      <x:c r="G4550" s="22" t="n">
        <x:f>IF(OR(E4550="",F4550=""),"",E4550*F4550)</x:f>
        <x:v>31050000</x:v>
      </x:c>
      <x:c r="H4550" s="36" t="n">
        <x:v>0.0519</x:v>
      </x:c>
      <x:c r="I4550" s="22" t="n">
        <x:f>IF(G4550="","",IF(ISNUMBER(H4550),G4550,""))</x:f>
        <x:v>31050000</x:v>
      </x:c>
      <x:c r="J4550" s="22" t="n">
        <x:f>IF(I4550="","",I4550*H4550)</x:f>
        <x:v>1611495</x:v>
      </x:c>
      <x:c r="K4550" t="str">
        <x:f>IF(G4550="","MISSING OEWS",IF(ISNUMBER(H4550),"MATCHED","MISSING WHARTON"))</x:f>
        <x:v>MATCHED</x:v>
      </x:c>
    </x:row>
    <x:row r="4551">
      <x:c r="A4551" t="str">
        <x:v>55</x:v>
      </x:c>
      <x:c r="B4551" t="str">
        <x:v>Management of Companies and Enterprises</x:v>
      </x:c>
      <x:c r="C4551" t="str">
        <x:v>19-1021</x:v>
      </x:c>
      <x:c r="D4551" t="str">
        <x:v>Biochemists and Biophysicists</x:v>
      </x:c>
      <x:c r="E4551" s="22"/>
      <x:c r="F4551" s="22" t="n">
        <x:v>116220</x:v>
      </x:c>
      <x:c r="G4551" s="22" t="str">
        <x:f>IF(OR(E4551="",F4551=""),"",E4551*F4551)</x:f>
      </x:c>
      <x:c r="H4551" s="36" t="n">
        <x:v>0.16670000000000001</x:v>
      </x:c>
      <x:c r="I4551" s="22" t="str">
        <x:f>IF(G4551="","",IF(ISNUMBER(H4551),G4551,""))</x:f>
      </x:c>
      <x:c r="J4551" s="22" t="str">
        <x:f>IF(I4551="","",I4551*H4551)</x:f>
      </x:c>
      <x:c r="K4551" t="str">
        <x:f>IF(G4551="","MISSING OEWS",IF(ISNUMBER(H4551),"MATCHED","MISSING WHARTON"))</x:f>
        <x:v>MISSING OEWS</x:v>
      </x:c>
    </x:row>
    <x:row r="4552">
      <x:c r="A4552" t="str">
        <x:v>55</x:v>
      </x:c>
      <x:c r="B4552" t="str">
        <x:v>Management of Companies and Enterprises</x:v>
      </x:c>
      <x:c r="C4552" t="str">
        <x:v>19-1022</x:v>
      </x:c>
      <x:c r="D4552" t="str">
        <x:v>Microbiologists</x:v>
      </x:c>
      <x:c r="E4552" s="22" t="n">
        <x:v>320</x:v>
      </x:c>
      <x:c r="F4552" s="22" t="n">
        <x:v>114990</x:v>
      </x:c>
      <x:c r="G4552" s="22" t="n">
        <x:f>IF(OR(E4552="",F4552=""),"",E4552*F4552)</x:f>
        <x:v>36796800</x:v>
      </x:c>
      <x:c r="H4552" s="36" t="n">
        <x:v>0.05</x:v>
      </x:c>
      <x:c r="I4552" s="22" t="n">
        <x:f>IF(G4552="","",IF(ISNUMBER(H4552),G4552,""))</x:f>
        <x:v>36796800</x:v>
      </x:c>
      <x:c r="J4552" s="22" t="n">
        <x:f>IF(I4552="","",I4552*H4552)</x:f>
        <x:v>1839840</x:v>
      </x:c>
      <x:c r="K4552" t="str">
        <x:f>IF(G4552="","MISSING OEWS",IF(ISNUMBER(H4552),"MATCHED","MISSING WHARTON"))</x:f>
        <x:v>MATCHED</x:v>
      </x:c>
    </x:row>
    <x:row r="4553">
      <x:c r="A4553" t="str">
        <x:v>55</x:v>
      </x:c>
      <x:c r="B4553" t="str">
        <x:v>Management of Companies and Enterprises</x:v>
      </x:c>
      <x:c r="C4553" t="str">
        <x:v>19-1029</x:v>
      </x:c>
      <x:c r="D4553" t="str">
        <x:v>Biological Scientists, All Other</x:v>
      </x:c>
      <x:c r="E4553" s="22" t="n">
        <x:v>690</x:v>
      </x:c>
      <x:c r="F4553" s="22" t="n">
        <x:v>132760</x:v>
      </x:c>
      <x:c r="G4553" s="22" t="n">
        <x:f>IF(OR(E4553="",F4553=""),"",E4553*F4553)</x:f>
        <x:v>91604400</x:v>
      </x:c>
      <x:c r="H4553" s="36" t="n">
        <x:v>0.40369999999999995</x:v>
      </x:c>
      <x:c r="I4553" s="22" t="n">
        <x:f>IF(G4553="","",IF(ISNUMBER(H4553),G4553,""))</x:f>
        <x:v>91604400</x:v>
      </x:c>
      <x:c r="J4553" s="22" t="n">
        <x:f>IF(I4553="","",I4553*H4553)</x:f>
        <x:v>36980696.279999994</x:v>
      </x:c>
      <x:c r="K4553" t="str">
        <x:f>IF(G4553="","MISSING OEWS",IF(ISNUMBER(H4553),"MATCHED","MISSING WHARTON"))</x:f>
        <x:v>MATCHED</x:v>
      </x:c>
    </x:row>
    <x:row r="4554">
      <x:c r="A4554" t="str">
        <x:v>55</x:v>
      </x:c>
      <x:c r="B4554" t="str">
        <x:v>Management of Companies and Enterprises</x:v>
      </x:c>
      <x:c r="C4554" t="str">
        <x:v>19-1032</x:v>
      </x:c>
      <x:c r="D4554" t="str">
        <x:v>Foresters</x:v>
      </x:c>
      <x:c r="E4554" s="22" t="n">
        <x:v>270</x:v>
      </x:c>
      <x:c r="F4554" s="22" t="n">
        <x:v>97140</x:v>
      </x:c>
      <x:c r="G4554" s="22" t="n">
        <x:f>IF(OR(E4554="",F4554=""),"",E4554*F4554)</x:f>
        <x:v>26227800</x:v>
      </x:c>
      <x:c r="H4554" s="36" t="n">
        <x:v>0.055999999999999994</x:v>
      </x:c>
      <x:c r="I4554" s="22" t="n">
        <x:f>IF(G4554="","",IF(ISNUMBER(H4554),G4554,""))</x:f>
        <x:v>26227800</x:v>
      </x:c>
      <x:c r="J4554" s="22" t="n">
        <x:f>IF(I4554="","",I4554*H4554)</x:f>
        <x:v>1468756.7999999998</x:v>
      </x:c>
      <x:c r="K4554" t="str">
        <x:f>IF(G4554="","MISSING OEWS",IF(ISNUMBER(H4554),"MATCHED","MISSING WHARTON"))</x:f>
        <x:v>MATCHED</x:v>
      </x:c>
    </x:row>
    <x:row r="4555">
      <x:c r="A4555" t="str">
        <x:v>55</x:v>
      </x:c>
      <x:c r="B4555" t="str">
        <x:v>Management of Companies and Enterprises</x:v>
      </x:c>
      <x:c r="C4555" t="str">
        <x:v>19-1041</x:v>
      </x:c>
      <x:c r="D4555" t="str">
        <x:v>Epidemiologists</x:v>
      </x:c>
      <x:c r="E4555" s="22" t="n">
        <x:v>210</x:v>
      </x:c>
      <x:c r="F4555" s="22"/>
      <x:c r="G4555" s="22" t="str">
        <x:f>IF(OR(E4555="",F4555=""),"",E4555*F4555)</x:f>
      </x:c>
      <x:c r="H4555" s="36" t="n">
        <x:v>0.3433</x:v>
      </x:c>
      <x:c r="I4555" s="22" t="str">
        <x:f>IF(G4555="","",IF(ISNUMBER(H4555),G4555,""))</x:f>
      </x:c>
      <x:c r="J4555" s="22" t="str">
        <x:f>IF(I4555="","",I4555*H4555)</x:f>
      </x:c>
      <x:c r="K4555" t="str">
        <x:f>IF(G4555="","MISSING OEWS",IF(ISNUMBER(H4555),"MATCHED","MISSING WHARTON"))</x:f>
        <x:v>MISSING OEWS</x:v>
      </x:c>
    </x:row>
    <x:row r="4556">
      <x:c r="A4556" t="str">
        <x:v>55</x:v>
      </x:c>
      <x:c r="B4556" t="str">
        <x:v>Management of Companies and Enterprises</x:v>
      </x:c>
      <x:c r="C4556" t="str">
        <x:v>19-1042</x:v>
      </x:c>
      <x:c r="D4556" t="str">
        <x:v>Medical Scientists, Except Epidemiologists</x:v>
      </x:c>
      <x:c r="E4556" s="22" t="n">
        <x:v>2510</x:v>
      </x:c>
      <x:c r="F4556" s="22" t="n">
        <x:v>138180</x:v>
      </x:c>
      <x:c r="G4556" s="22" t="n">
        <x:f>IF(OR(E4556="",F4556=""),"",E4556*F4556)</x:f>
        <x:v>346831800</x:v>
      </x:c>
      <x:c r="H4556" s="36" t="n">
        <x:v>0.1857</x:v>
      </x:c>
      <x:c r="I4556" s="22" t="n">
        <x:f>IF(G4556="","",IF(ISNUMBER(H4556),G4556,""))</x:f>
        <x:v>346831800</x:v>
      </x:c>
      <x:c r="J4556" s="22" t="n">
        <x:f>IF(I4556="","",I4556*H4556)</x:f>
        <x:v>64406665.26</x:v>
      </x:c>
      <x:c r="K4556" t="str">
        <x:f>IF(G4556="","MISSING OEWS",IF(ISNUMBER(H4556),"MATCHED","MISSING WHARTON"))</x:f>
        <x:v>MATCHED</x:v>
      </x:c>
    </x:row>
    <x:row r="4557">
      <x:c r="A4557" t="str">
        <x:v>55</x:v>
      </x:c>
      <x:c r="B4557" t="str">
        <x:v>Management of Companies and Enterprises</x:v>
      </x:c>
      <x:c r="C4557" t="str">
        <x:v>19-1099</x:v>
      </x:c>
      <x:c r="D4557" t="str">
        <x:v>Life Scientists, All Other</x:v>
      </x:c>
      <x:c r="E4557" s="22"/>
      <x:c r="F4557" s="22" t="n">
        <x:v>106560</x:v>
      </x:c>
      <x:c r="G4557" s="22" t="str">
        <x:f>IF(OR(E4557="",F4557=""),"",E4557*F4557)</x:f>
      </x:c>
      <x:c r="H4557" s="36"/>
      <x:c r="I4557" s="22" t="str">
        <x:f>IF(G4557="","",IF(ISNUMBER(H4557),G4557,""))</x:f>
      </x:c>
      <x:c r="J4557" s="22" t="str">
        <x:f>IF(I4557="","",I4557*H4557)</x:f>
      </x:c>
      <x:c r="K4557" t="str">
        <x:f>IF(G4557="","MISSING OEWS",IF(ISNUMBER(H4557),"MATCHED","MISSING WHARTON"))</x:f>
        <x:v>MISSING OEWS</x:v>
      </x:c>
    </x:row>
    <x:row r="4558">
      <x:c r="A4558" t="str">
        <x:v>55</x:v>
      </x:c>
      <x:c r="B4558" t="str">
        <x:v>Management of Companies and Enterprises</x:v>
      </x:c>
      <x:c r="C4558" t="str">
        <x:v>19-2021</x:v>
      </x:c>
      <x:c r="D4558" t="str">
        <x:v>Atmospheric and Space Scientists</x:v>
      </x:c>
      <x:c r="E4558" s="22" t="n">
        <x:v>100</x:v>
      </x:c>
      <x:c r="F4558" s="22" t="n">
        <x:v>102790</x:v>
      </x:c>
      <x:c r="G4558" s="22" t="n">
        <x:f>IF(OR(E4558="",F4558=""),"",E4558*F4558)</x:f>
        <x:v>10279000</x:v>
      </x:c>
      <x:c r="H4558" s="36" t="n">
        <x:v>0.5759000000000001</x:v>
      </x:c>
      <x:c r="I4558" s="22" t="n">
        <x:f>IF(G4558="","",IF(ISNUMBER(H4558),G4558,""))</x:f>
        <x:v>10279000</x:v>
      </x:c>
      <x:c r="J4558" s="22" t="n">
        <x:f>IF(I4558="","",I4558*H4558)</x:f>
        <x:v>5919676.100000001</x:v>
      </x:c>
      <x:c r="K4558" t="str">
        <x:f>IF(G4558="","MISSING OEWS",IF(ISNUMBER(H4558),"MATCHED","MISSING WHARTON"))</x:f>
        <x:v>MATCHED</x:v>
      </x:c>
    </x:row>
    <x:row r="4559">
      <x:c r="A4559" t="str">
        <x:v>55</x:v>
      </x:c>
      <x:c r="B4559" t="str">
        <x:v>Management of Companies and Enterprises</x:v>
      </x:c>
      <x:c r="C4559" t="str">
        <x:v>19-2031</x:v>
      </x:c>
      <x:c r="D4559" t="str">
        <x:v>Chemists</x:v>
      </x:c>
      <x:c r="E4559" s="22" t="n">
        <x:v>2690</x:v>
      </x:c>
      <x:c r="F4559" s="22" t="n">
        <x:v>123440</x:v>
      </x:c>
      <x:c r="G4559" s="22" t="n">
        <x:f>IF(OR(E4559="",F4559=""),"",E4559*F4559)</x:f>
        <x:v>332053600</x:v>
      </x:c>
      <x:c r="H4559" s="36" t="n">
        <x:v>0.1808</x:v>
      </x:c>
      <x:c r="I4559" s="22" t="n">
        <x:f>IF(G4559="","",IF(ISNUMBER(H4559),G4559,""))</x:f>
        <x:v>332053600</x:v>
      </x:c>
      <x:c r="J4559" s="22" t="n">
        <x:f>IF(I4559="","",I4559*H4559)</x:f>
        <x:v>60035290.879999995</x:v>
      </x:c>
      <x:c r="K4559" t="str">
        <x:f>IF(G4559="","MISSING OEWS",IF(ISNUMBER(H4559),"MATCHED","MISSING WHARTON"))</x:f>
        <x:v>MATCHED</x:v>
      </x:c>
    </x:row>
    <x:row r="4560">
      <x:c r="A4560" t="str">
        <x:v>55</x:v>
      </x:c>
      <x:c r="B4560" t="str">
        <x:v>Management of Companies and Enterprises</x:v>
      </x:c>
      <x:c r="C4560" t="str">
        <x:v>19-2032</x:v>
      </x:c>
      <x:c r="D4560" t="str">
        <x:v>Materials Scientists</x:v>
      </x:c>
      <x:c r="E4560" s="22" t="n">
        <x:v>590</x:v>
      </x:c>
      <x:c r="F4560" s="22" t="n">
        <x:v>124770</x:v>
      </x:c>
      <x:c r="G4560" s="22" t="n">
        <x:f>IF(OR(E4560="",F4560=""),"",E4560*F4560)</x:f>
        <x:v>73614300</x:v>
      </x:c>
      <x:c r="H4560" s="36" t="n">
        <x:v>0.20620000000000002</x:v>
      </x:c>
      <x:c r="I4560" s="22" t="n">
        <x:f>IF(G4560="","",IF(ISNUMBER(H4560),G4560,""))</x:f>
        <x:v>73614300</x:v>
      </x:c>
      <x:c r="J4560" s="22" t="n">
        <x:f>IF(I4560="","",I4560*H4560)</x:f>
        <x:v>15179268.660000002</x:v>
      </x:c>
      <x:c r="K4560" t="str">
        <x:f>IF(G4560="","MISSING OEWS",IF(ISNUMBER(H4560),"MATCHED","MISSING WHARTON"))</x:f>
        <x:v>MATCHED</x:v>
      </x:c>
    </x:row>
    <x:row r="4561">
      <x:c r="A4561" t="str">
        <x:v>55</x:v>
      </x:c>
      <x:c r="B4561" t="str">
        <x:v>Management of Companies and Enterprises</x:v>
      </x:c>
      <x:c r="C4561" t="str">
        <x:v>19-2041</x:v>
      </x:c>
      <x:c r="D4561" t="str">
        <x:v>Environmental Scientists and Specialists, Including Health</x:v>
      </x:c>
      <x:c r="E4561" s="22" t="n">
        <x:v>1410</x:v>
      </x:c>
      <x:c r="F4561" s="22" t="n">
        <x:v>118310</x:v>
      </x:c>
      <x:c r="G4561" s="22" t="n">
        <x:f>IF(OR(E4561="",F4561=""),"",E4561*F4561)</x:f>
        <x:v>166817100</x:v>
      </x:c>
      <x:c r="H4561" s="36" t="n">
        <x:v>0.46619999999999995</x:v>
      </x:c>
      <x:c r="I4561" s="22" t="n">
        <x:f>IF(G4561="","",IF(ISNUMBER(H4561),G4561,""))</x:f>
        <x:v>166817100</x:v>
      </x:c>
      <x:c r="J4561" s="22" t="n">
        <x:f>IF(I4561="","",I4561*H4561)</x:f>
        <x:v>77770132.02</x:v>
      </x:c>
      <x:c r="K4561" t="str">
        <x:f>IF(G4561="","MISSING OEWS",IF(ISNUMBER(H4561),"MATCHED","MISSING WHARTON"))</x:f>
        <x:v>MATCHED</x:v>
      </x:c>
    </x:row>
    <x:row r="4562">
      <x:c r="A4562" t="str">
        <x:v>55</x:v>
      </x:c>
      <x:c r="B4562" t="str">
        <x:v>Management of Companies and Enterprises</x:v>
      </x:c>
      <x:c r="C4562" t="str">
        <x:v>19-2042</x:v>
      </x:c>
      <x:c r="D4562" t="str">
        <x:v>Geoscientists, Except Hydrologists and Geographers</x:v>
      </x:c>
      <x:c r="E4562" s="22" t="n">
        <x:v>910</x:v>
      </x:c>
      <x:c r="F4562" s="22" t="n">
        <x:v>171000</x:v>
      </x:c>
      <x:c r="G4562" s="22" t="n">
        <x:f>IF(OR(E4562="",F4562=""),"",E4562*F4562)</x:f>
        <x:v>155610000</x:v>
      </x:c>
      <x:c r="H4562" s="36" t="n">
        <x:v>0.2937</x:v>
      </x:c>
      <x:c r="I4562" s="22" t="n">
        <x:f>IF(G4562="","",IF(ISNUMBER(H4562),G4562,""))</x:f>
        <x:v>155610000</x:v>
      </x:c>
      <x:c r="J4562" s="22" t="n">
        <x:f>IF(I4562="","",I4562*H4562)</x:f>
        <x:v>45702657</x:v>
      </x:c>
      <x:c r="K4562" t="str">
        <x:f>IF(G4562="","MISSING OEWS",IF(ISNUMBER(H4562),"MATCHED","MISSING WHARTON"))</x:f>
        <x:v>MATCHED</x:v>
      </x:c>
    </x:row>
    <x:row r="4563">
      <x:c r="A4563" t="str">
        <x:v>55</x:v>
      </x:c>
      <x:c r="B4563" t="str">
        <x:v>Management of Companies and Enterprises</x:v>
      </x:c>
      <x:c r="C4563" t="str">
        <x:v>19-2099</x:v>
      </x:c>
      <x:c r="D4563" t="str">
        <x:v>Physical Scientists, All Other</x:v>
      </x:c>
      <x:c r="E4563" s="22" t="n">
        <x:v>400</x:v>
      </x:c>
      <x:c r="F4563" s="22" t="n">
        <x:v>188610</x:v>
      </x:c>
      <x:c r="G4563" s="22" t="n">
        <x:f>IF(OR(E4563="",F4563=""),"",E4563*F4563)</x:f>
        <x:v>75444000</x:v>
      </x:c>
      <x:c r="H4563" s="36" t="n">
        <x:v>0.5312</x:v>
      </x:c>
      <x:c r="I4563" s="22" t="n">
        <x:f>IF(G4563="","",IF(ISNUMBER(H4563),G4563,""))</x:f>
        <x:v>75444000</x:v>
      </x:c>
      <x:c r="J4563" s="22" t="n">
        <x:f>IF(I4563="","",I4563*H4563)</x:f>
        <x:v>40075852.8</x:v>
      </x:c>
      <x:c r="K4563" t="str">
        <x:f>IF(G4563="","MISSING OEWS",IF(ISNUMBER(H4563),"MATCHED","MISSING WHARTON"))</x:f>
        <x:v>MATCHED</x:v>
      </x:c>
    </x:row>
    <x:row r="4564">
      <x:c r="A4564" t="str">
        <x:v>55</x:v>
      </x:c>
      <x:c r="B4564" t="str">
        <x:v>Management of Companies and Enterprises</x:v>
      </x:c>
      <x:c r="C4564" t="str">
        <x:v>19-3011</x:v>
      </x:c>
      <x:c r="D4564" t="str">
        <x:v>Economists</x:v>
      </x:c>
      <x:c r="E4564" s="22" t="n">
        <x:v>170</x:v>
      </x:c>
      <x:c r="F4564" s="22" t="n">
        <x:v>179250</x:v>
      </x:c>
      <x:c r="G4564" s="22" t="n">
        <x:f>IF(OR(E4564="",F4564=""),"",E4564*F4564)</x:f>
        <x:v>30472500</x:v>
      </x:c>
      <x:c r="H4564" s="36" t="n">
        <x:v>0.5271</x:v>
      </x:c>
      <x:c r="I4564" s="22" t="n">
        <x:f>IF(G4564="","",IF(ISNUMBER(H4564),G4564,""))</x:f>
        <x:v>30472500</x:v>
      </x:c>
      <x:c r="J4564" s="22" t="n">
        <x:f>IF(I4564="","",I4564*H4564)</x:f>
        <x:v>16062054.75</x:v>
      </x:c>
      <x:c r="K4564" t="str">
        <x:f>IF(G4564="","MISSING OEWS",IF(ISNUMBER(H4564),"MATCHED","MISSING WHARTON"))</x:f>
        <x:v>MATCHED</x:v>
      </x:c>
    </x:row>
    <x:row r="4565">
      <x:c r="A4565" t="str">
        <x:v>55</x:v>
      </x:c>
      <x:c r="B4565" t="str">
        <x:v>Management of Companies and Enterprises</x:v>
      </x:c>
      <x:c r="C4565" t="str">
        <x:v>19-3022</x:v>
      </x:c>
      <x:c r="D4565" t="str">
        <x:v>Survey Researchers</x:v>
      </x:c>
      <x:c r="E4565" s="22" t="n">
        <x:v>60</x:v>
      </x:c>
      <x:c r="F4565" s="22" t="n">
        <x:v>99470</x:v>
      </x:c>
      <x:c r="G4565" s="22" t="n">
        <x:f>IF(OR(E4565="",F4565=""),"",E4565*F4565)</x:f>
        <x:v>5968200</x:v>
      </x:c>
      <x:c r="H4565" s="36" t="n">
        <x:v>0.7375</x:v>
      </x:c>
      <x:c r="I4565" s="22" t="n">
        <x:f>IF(G4565="","",IF(ISNUMBER(H4565),G4565,""))</x:f>
        <x:v>5968200</x:v>
      </x:c>
      <x:c r="J4565" s="22" t="n">
        <x:f>IF(I4565="","",I4565*H4565)</x:f>
        <x:v>4401547.5</x:v>
      </x:c>
      <x:c r="K4565" t="str">
        <x:f>IF(G4565="","MISSING OEWS",IF(ISNUMBER(H4565),"MATCHED","MISSING WHARTON"))</x:f>
        <x:v>MATCHED</x:v>
      </x:c>
    </x:row>
    <x:row r="4566">
      <x:c r="A4566" t="str">
        <x:v>55</x:v>
      </x:c>
      <x:c r="B4566" t="str">
        <x:v>Management of Companies and Enterprises</x:v>
      </x:c>
      <x:c r="C4566" t="str">
        <x:v>19-3032</x:v>
      </x:c>
      <x:c r="D4566" t="str">
        <x:v>Industrial-Organizational Psychologists</x:v>
      </x:c>
      <x:c r="E4566" s="22" t="n">
        <x:v>30</x:v>
      </x:c>
      <x:c r="F4566" s="22" t="n">
        <x:v>152660</x:v>
      </x:c>
      <x:c r="G4566" s="22" t="n">
        <x:f>IF(OR(E4566="",F4566=""),"",E4566*F4566)</x:f>
        <x:v>4579800</x:v>
      </x:c>
      <x:c r="H4566" s="36" t="n">
        <x:v>0.488</x:v>
      </x:c>
      <x:c r="I4566" s="22" t="n">
        <x:f>IF(G4566="","",IF(ISNUMBER(H4566),G4566,""))</x:f>
        <x:v>4579800</x:v>
      </x:c>
      <x:c r="J4566" s="22" t="n">
        <x:f>IF(I4566="","",I4566*H4566)</x:f>
        <x:v>2234942.4</x:v>
      </x:c>
      <x:c r="K4566" t="str">
        <x:f>IF(G4566="","MISSING OEWS",IF(ISNUMBER(H4566),"MATCHED","MISSING WHARTON"))</x:f>
        <x:v>MATCHED</x:v>
      </x:c>
    </x:row>
    <x:row r="4567">
      <x:c r="A4567" t="str">
        <x:v>55</x:v>
      </x:c>
      <x:c r="B4567" t="str">
        <x:v>Management of Companies and Enterprises</x:v>
      </x:c>
      <x:c r="C4567" t="str">
        <x:v>19-3033</x:v>
      </x:c>
      <x:c r="D4567" t="str">
        <x:v>Clinical and Counseling Psychologists</x:v>
      </x:c>
      <x:c r="E4567" s="22" t="n">
        <x:v>580</x:v>
      </x:c>
      <x:c r="F4567" s="22" t="n">
        <x:v>88450</x:v>
      </x:c>
      <x:c r="G4567" s="22" t="n">
        <x:f>IF(OR(E4567="",F4567=""),"",E4567*F4567)</x:f>
        <x:v>51301000</x:v>
      </x:c>
      <x:c r="H4567" s="36" t="n">
        <x:v>0.1883</x:v>
      </x:c>
      <x:c r="I4567" s="22" t="n">
        <x:f>IF(G4567="","",IF(ISNUMBER(H4567),G4567,""))</x:f>
        <x:v>51301000</x:v>
      </x:c>
      <x:c r="J4567" s="22" t="n">
        <x:f>IF(I4567="","",I4567*H4567)</x:f>
        <x:v>9659978.299999999</x:v>
      </x:c>
      <x:c r="K4567" t="str">
        <x:f>IF(G4567="","MISSING OEWS",IF(ISNUMBER(H4567),"MATCHED","MISSING WHARTON"))</x:f>
        <x:v>MATCHED</x:v>
      </x:c>
    </x:row>
    <x:row r="4568">
      <x:c r="A4568" t="str">
        <x:v>55</x:v>
      </x:c>
      <x:c r="B4568" t="str">
        <x:v>Management of Companies and Enterprises</x:v>
      </x:c>
      <x:c r="C4568" t="str">
        <x:v>19-3034</x:v>
      </x:c>
      <x:c r="D4568" t="str">
        <x:v>School Psychologists</x:v>
      </x:c>
      <x:c r="E4568" s="22" t="n">
        <x:v>150</x:v>
      </x:c>
      <x:c r="F4568" s="22" t="n">
        <x:v>80060</x:v>
      </x:c>
      <x:c r="G4568" s="22" t="n">
        <x:f>IF(OR(E4568="",F4568=""),"",E4568*F4568)</x:f>
        <x:v>12009000</x:v>
      </x:c>
      <x:c r="H4568" s="36" t="n">
        <x:v>0.3447</x:v>
      </x:c>
      <x:c r="I4568" s="22" t="n">
        <x:f>IF(G4568="","",IF(ISNUMBER(H4568),G4568,""))</x:f>
        <x:v>12009000</x:v>
      </x:c>
      <x:c r="J4568" s="22" t="n">
        <x:f>IF(I4568="","",I4568*H4568)</x:f>
        <x:v>4139502.3000000003</x:v>
      </x:c>
      <x:c r="K4568" t="str">
        <x:f>IF(G4568="","MISSING OEWS",IF(ISNUMBER(H4568),"MATCHED","MISSING WHARTON"))</x:f>
        <x:v>MATCHED</x:v>
      </x:c>
    </x:row>
    <x:row r="4569">
      <x:c r="A4569" t="str">
        <x:v>55</x:v>
      </x:c>
      <x:c r="B4569" t="str">
        <x:v>Management of Companies and Enterprises</x:v>
      </x:c>
      <x:c r="C4569" t="str">
        <x:v>19-3039</x:v>
      </x:c>
      <x:c r="D4569" t="str">
        <x:v>Psychologists, All Other</x:v>
      </x:c>
      <x:c r="E4569" s="22" t="n">
        <x:v>80</x:v>
      </x:c>
      <x:c r="F4569" s="22" t="n">
        <x:v>135040</x:v>
      </x:c>
      <x:c r="G4569" s="22" t="n">
        <x:f>IF(OR(E4569="",F4569=""),"",E4569*F4569)</x:f>
        <x:v>10803200</x:v>
      </x:c>
      <x:c r="H4569" s="36" t="n">
        <x:v>0.1333</x:v>
      </x:c>
      <x:c r="I4569" s="22" t="n">
        <x:f>IF(G4569="","",IF(ISNUMBER(H4569),G4569,""))</x:f>
        <x:v>10803200</x:v>
      </x:c>
      <x:c r="J4569" s="22" t="n">
        <x:f>IF(I4569="","",I4569*H4569)</x:f>
        <x:v>1440066.56</x:v>
      </x:c>
      <x:c r="K4569" t="str">
        <x:f>IF(G4569="","MISSING OEWS",IF(ISNUMBER(H4569),"MATCHED","MISSING WHARTON"))</x:f>
        <x:v>MATCHED</x:v>
      </x:c>
    </x:row>
    <x:row r="4570">
      <x:c r="A4570" t="str">
        <x:v>55</x:v>
      </x:c>
      <x:c r="B4570" t="str">
        <x:v>Management of Companies and Enterprises</x:v>
      </x:c>
      <x:c r="C4570" t="str">
        <x:v>19-3099</x:v>
      </x:c>
      <x:c r="D4570" t="str">
        <x:v>Social Scientists and Related Workers, All Other</x:v>
      </x:c>
      <x:c r="E4570" s="22" t="n">
        <x:v>780</x:v>
      </x:c>
      <x:c r="F4570" s="22" t="n">
        <x:v>184110</x:v>
      </x:c>
      <x:c r="G4570" s="22" t="n">
        <x:f>IF(OR(E4570="",F4570=""),"",E4570*F4570)</x:f>
        <x:v>143605800</x:v>
      </x:c>
      <x:c r="H4570" s="36" t="n">
        <x:v>0.5545</x:v>
      </x:c>
      <x:c r="I4570" s="22" t="n">
        <x:f>IF(G4570="","",IF(ISNUMBER(H4570),G4570,""))</x:f>
        <x:v>143605800</x:v>
      </x:c>
      <x:c r="J4570" s="22" t="n">
        <x:f>IF(I4570="","",I4570*H4570)</x:f>
        <x:v>79629416.1</x:v>
      </x:c>
      <x:c r="K4570" t="str">
        <x:f>IF(G4570="","MISSING OEWS",IF(ISNUMBER(H4570),"MATCHED","MISSING WHARTON"))</x:f>
        <x:v>MATCHED</x:v>
      </x:c>
    </x:row>
    <x:row r="4571">
      <x:c r="A4571" t="str">
        <x:v>55</x:v>
      </x:c>
      <x:c r="B4571" t="str">
        <x:v>Management of Companies and Enterprises</x:v>
      </x:c>
      <x:c r="C4571" t="str">
        <x:v>19-4012</x:v>
      </x:c>
      <x:c r="D4571" t="str">
        <x:v>Agricultural Technicians</x:v>
      </x:c>
      <x:c r="E4571" s="22" t="n">
        <x:v>410</x:v>
      </x:c>
      <x:c r="F4571" s="22" t="n">
        <x:v>63200</x:v>
      </x:c>
      <x:c r="G4571" s="22" t="n">
        <x:f>IF(OR(E4571="",F4571=""),"",E4571*F4571)</x:f>
        <x:v>25912000</x:v>
      </x:c>
      <x:c r="H4571" s="36" t="n">
        <x:v>0.374</x:v>
      </x:c>
      <x:c r="I4571" s="22" t="n">
        <x:f>IF(G4571="","",IF(ISNUMBER(H4571),G4571,""))</x:f>
        <x:v>25912000</x:v>
      </x:c>
      <x:c r="J4571" s="22" t="n">
        <x:f>IF(I4571="","",I4571*H4571)</x:f>
        <x:v>9691088</x:v>
      </x:c>
      <x:c r="K4571" t="str">
        <x:f>IF(G4571="","MISSING OEWS",IF(ISNUMBER(H4571),"MATCHED","MISSING WHARTON"))</x:f>
        <x:v>MATCHED</x:v>
      </x:c>
    </x:row>
    <x:row r="4572">
      <x:c r="A4572" t="str">
        <x:v>55</x:v>
      </x:c>
      <x:c r="B4572" t="str">
        <x:v>Management of Companies and Enterprises</x:v>
      </x:c>
      <x:c r="C4572" t="str">
        <x:v>19-4013</x:v>
      </x:c>
      <x:c r="D4572" t="str">
        <x:v>Food Science Technicians</x:v>
      </x:c>
      <x:c r="E4572" s="22" t="n">
        <x:v>660</x:v>
      </x:c>
      <x:c r="F4572" s="22" t="n">
        <x:v>71090</x:v>
      </x:c>
      <x:c r="G4572" s="22" t="n">
        <x:f>IF(OR(E4572="",F4572=""),"",E4572*F4572)</x:f>
        <x:v>46919400</x:v>
      </x:c>
      <x:c r="H4572" s="36" t="n">
        <x:v>0.2969</x:v>
      </x:c>
      <x:c r="I4572" s="22" t="n">
        <x:f>IF(G4572="","",IF(ISNUMBER(H4572),G4572,""))</x:f>
        <x:v>46919400</x:v>
      </x:c>
      <x:c r="J4572" s="22" t="n">
        <x:f>IF(I4572="","",I4572*H4572)</x:f>
        <x:v>13930369.86</x:v>
      </x:c>
      <x:c r="K4572" t="str">
        <x:f>IF(G4572="","MISSING OEWS",IF(ISNUMBER(H4572),"MATCHED","MISSING WHARTON"))</x:f>
        <x:v>MATCHED</x:v>
      </x:c>
    </x:row>
    <x:row r="4573">
      <x:c r="A4573" t="str">
        <x:v>55</x:v>
      </x:c>
      <x:c r="B4573" t="str">
        <x:v>Management of Companies and Enterprises</x:v>
      </x:c>
      <x:c r="C4573" t="str">
        <x:v>19-4021</x:v>
      </x:c>
      <x:c r="D4573" t="str">
        <x:v>Biological Technicians</x:v>
      </x:c>
      <x:c r="E4573" s="22" t="n">
        <x:v>250</x:v>
      </x:c>
      <x:c r="F4573" s="22" t="n">
        <x:v>65490</x:v>
      </x:c>
      <x:c r="G4573" s="22" t="n">
        <x:f>IF(OR(E4573="",F4573=""),"",E4573*F4573)</x:f>
        <x:v>16372500</x:v>
      </x:c>
      <x:c r="H4573" s="36" t="n">
        <x:v>0.2778</x:v>
      </x:c>
      <x:c r="I4573" s="22" t="n">
        <x:f>IF(G4573="","",IF(ISNUMBER(H4573),G4573,""))</x:f>
        <x:v>16372500</x:v>
      </x:c>
      <x:c r="J4573" s="22" t="n">
        <x:f>IF(I4573="","",I4573*H4573)</x:f>
        <x:v>4548280.5</x:v>
      </x:c>
      <x:c r="K4573" t="str">
        <x:f>IF(G4573="","MISSING OEWS",IF(ISNUMBER(H4573),"MATCHED","MISSING WHARTON"))</x:f>
        <x:v>MATCHED</x:v>
      </x:c>
    </x:row>
    <x:row r="4574">
      <x:c r="A4574" t="str">
        <x:v>55</x:v>
      </x:c>
      <x:c r="B4574" t="str">
        <x:v>Management of Companies and Enterprises</x:v>
      </x:c>
      <x:c r="C4574" t="str">
        <x:v>19-4031</x:v>
      </x:c>
      <x:c r="D4574" t="str">
        <x:v>Chemical Technicians</x:v>
      </x:c>
      <x:c r="E4574" s="22" t="n">
        <x:v>1160</x:v>
      </x:c>
      <x:c r="F4574" s="22" t="n">
        <x:v>69020</x:v>
      </x:c>
      <x:c r="G4574" s="22" t="n">
        <x:f>IF(OR(E4574="",F4574=""),"",E4574*F4574)</x:f>
        <x:v>80063200</x:v>
      </x:c>
      <x:c r="H4574" s="36" t="n">
        <x:v>0.25</x:v>
      </x:c>
      <x:c r="I4574" s="22" t="n">
        <x:f>IF(G4574="","",IF(ISNUMBER(H4574),G4574,""))</x:f>
        <x:v>80063200</x:v>
      </x:c>
      <x:c r="J4574" s="22" t="n">
        <x:f>IF(I4574="","",I4574*H4574)</x:f>
        <x:v>20015800</x:v>
      </x:c>
      <x:c r="K4574" t="str">
        <x:f>IF(G4574="","MISSING OEWS",IF(ISNUMBER(H4574),"MATCHED","MISSING WHARTON"))</x:f>
        <x:v>MATCHED</x:v>
      </x:c>
    </x:row>
    <x:row r="4575">
      <x:c r="A4575" t="str">
        <x:v>55</x:v>
      </x:c>
      <x:c r="B4575" t="str">
        <x:v>Management of Companies and Enterprises</x:v>
      </x:c>
      <x:c r="C4575" t="str">
        <x:v>19-4042</x:v>
      </x:c>
      <x:c r="D4575" t="str">
        <x:v>Environmental Science and Protection Technicians, Including Health</x:v>
      </x:c>
      <x:c r="E4575" s="22" t="n">
        <x:v>310</x:v>
      </x:c>
      <x:c r="F4575" s="22" t="n">
        <x:v>67890</x:v>
      </x:c>
      <x:c r="G4575" s="22" t="n">
        <x:f>IF(OR(E4575="",F4575=""),"",E4575*F4575)</x:f>
        <x:v>21045900</x:v>
      </x:c>
      <x:c r="H4575" s="36" t="n">
        <x:v>0.2635</x:v>
      </x:c>
      <x:c r="I4575" s="22" t="n">
        <x:f>IF(G4575="","",IF(ISNUMBER(H4575),G4575,""))</x:f>
        <x:v>21045900</x:v>
      </x:c>
      <x:c r="J4575" s="22" t="n">
        <x:f>IF(I4575="","",I4575*H4575)</x:f>
        <x:v>5545594.65</x:v>
      </x:c>
      <x:c r="K4575" t="str">
        <x:f>IF(G4575="","MISSING OEWS",IF(ISNUMBER(H4575),"MATCHED","MISSING WHARTON"))</x:f>
        <x:v>MATCHED</x:v>
      </x:c>
    </x:row>
    <x:row r="4576">
      <x:c r="A4576" t="str">
        <x:v>55</x:v>
      </x:c>
      <x:c r="B4576" t="str">
        <x:v>Management of Companies and Enterprises</x:v>
      </x:c>
      <x:c r="C4576" t="str">
        <x:v>19-4043</x:v>
      </x:c>
      <x:c r="D4576" t="str">
        <x:v>Geological Technicians, Except Hydrologic Technicians</x:v>
      </x:c>
      <x:c r="E4576" s="22" t="n">
        <x:v>90</x:v>
      </x:c>
      <x:c r="F4576" s="22" t="n">
        <x:v>92210</x:v>
      </x:c>
      <x:c r="G4576" s="22" t="n">
        <x:f>IF(OR(E4576="",F4576=""),"",E4576*F4576)</x:f>
        <x:v>8298900</x:v>
      </x:c>
      <x:c r="H4576" s="36" t="n">
        <x:v>0.3617</x:v>
      </x:c>
      <x:c r="I4576" s="22" t="n">
        <x:f>IF(G4576="","",IF(ISNUMBER(H4576),G4576,""))</x:f>
        <x:v>8298900</x:v>
      </x:c>
      <x:c r="J4576" s="22" t="n">
        <x:f>IF(I4576="","",I4576*H4576)</x:f>
        <x:v>3001712.1300000004</x:v>
      </x:c>
      <x:c r="K4576" t="str">
        <x:f>IF(G4576="","MISSING OEWS",IF(ISNUMBER(H4576),"MATCHED","MISSING WHARTON"))</x:f>
        <x:v>MATCHED</x:v>
      </x:c>
    </x:row>
    <x:row r="4577">
      <x:c r="A4577" t="str">
        <x:v>55</x:v>
      </x:c>
      <x:c r="B4577" t="str">
        <x:v>Management of Companies and Enterprises</x:v>
      </x:c>
      <x:c r="C4577" t="str">
        <x:v>19-4051</x:v>
      </x:c>
      <x:c r="D4577" t="str">
        <x:v>Nuclear Technicians</x:v>
      </x:c>
      <x:c r="E4577" s="22" t="n">
        <x:v>90</x:v>
      </x:c>
      <x:c r="F4577" s="22" t="n">
        <x:v>114380</x:v>
      </x:c>
      <x:c r="G4577" s="22" t="n">
        <x:f>IF(OR(E4577="",F4577=""),"",E4577*F4577)</x:f>
        <x:v>10294200</x:v>
      </x:c>
      <x:c r="H4577" s="36" t="n">
        <x:v>0.16190000000000002</x:v>
      </x:c>
      <x:c r="I4577" s="22" t="n">
        <x:f>IF(G4577="","",IF(ISNUMBER(H4577),G4577,""))</x:f>
        <x:v>10294200</x:v>
      </x:c>
      <x:c r="J4577" s="22" t="n">
        <x:f>IF(I4577="","",I4577*H4577)</x:f>
        <x:v>1666630.9800000002</x:v>
      </x:c>
      <x:c r="K4577" t="str">
        <x:f>IF(G4577="","MISSING OEWS",IF(ISNUMBER(H4577),"MATCHED","MISSING WHARTON"))</x:f>
        <x:v>MATCHED</x:v>
      </x:c>
    </x:row>
    <x:row r="4578">
      <x:c r="A4578" t="str">
        <x:v>55</x:v>
      </x:c>
      <x:c r="B4578" t="str">
        <x:v>Management of Companies and Enterprises</x:v>
      </x:c>
      <x:c r="C4578" t="str">
        <x:v>19-4061</x:v>
      </x:c>
      <x:c r="D4578" t="str">
        <x:v>Social Science Research Assistants</x:v>
      </x:c>
      <x:c r="E4578" s="22" t="n">
        <x:v>190</x:v>
      </x:c>
      <x:c r="F4578" s="22" t="n">
        <x:v>56040</x:v>
      </x:c>
      <x:c r="G4578" s="22" t="n">
        <x:f>IF(OR(E4578="",F4578=""),"",E4578*F4578)</x:f>
        <x:v>10647600</x:v>
      </x:c>
      <x:c r="H4578" s="36" t="n">
        <x:v>0.7087</x:v>
      </x:c>
      <x:c r="I4578" s="22" t="n">
        <x:f>IF(G4578="","",IF(ISNUMBER(H4578),G4578,""))</x:f>
        <x:v>10647600</x:v>
      </x:c>
      <x:c r="J4578" s="22" t="n">
        <x:f>IF(I4578="","",I4578*H4578)</x:f>
        <x:v>7545954.12</x:v>
      </x:c>
      <x:c r="K4578" t="str">
        <x:f>IF(G4578="","MISSING OEWS",IF(ISNUMBER(H4578),"MATCHED","MISSING WHARTON"))</x:f>
        <x:v>MATCHED</x:v>
      </x:c>
    </x:row>
    <x:row r="4579">
      <x:c r="A4579" t="str">
        <x:v>55</x:v>
      </x:c>
      <x:c r="B4579" t="str">
        <x:v>Management of Companies and Enterprises</x:v>
      </x:c>
      <x:c r="C4579" t="str">
        <x:v>19-4099</x:v>
      </x:c>
      <x:c r="D4579" t="str">
        <x:v>Life, Physical, and Social Science Technicians, All Other</x:v>
      </x:c>
      <x:c r="E4579" s="22" t="n">
        <x:v>800</x:v>
      </x:c>
      <x:c r="F4579" s="22" t="n">
        <x:v>75090</x:v>
      </x:c>
      <x:c r="G4579" s="22" t="n">
        <x:f>IF(OR(E4579="",F4579=""),"",E4579*F4579)</x:f>
        <x:v>60072000</x:v>
      </x:c>
      <x:c r="H4579" s="36" t="n">
        <x:v>0.5519</x:v>
      </x:c>
      <x:c r="I4579" s="22" t="n">
        <x:f>IF(G4579="","",IF(ISNUMBER(H4579),G4579,""))</x:f>
        <x:v>60072000</x:v>
      </x:c>
      <x:c r="J4579" s="22" t="n">
        <x:f>IF(I4579="","",I4579*H4579)</x:f>
        <x:v>33153736.799999997</x:v>
      </x:c>
      <x:c r="K4579" t="str">
        <x:f>IF(G4579="","MISSING OEWS",IF(ISNUMBER(H4579),"MATCHED","MISSING WHARTON"))</x:f>
        <x:v>MATCHED</x:v>
      </x:c>
    </x:row>
    <x:row r="4580">
      <x:c r="A4580" t="str">
        <x:v>55</x:v>
      </x:c>
      <x:c r="B4580" t="str">
        <x:v>Management of Companies and Enterprises</x:v>
      </x:c>
      <x:c r="C4580" t="str">
        <x:v>19-5011</x:v>
      </x:c>
      <x:c r="D4580" t="str">
        <x:v>Occupational Health and Safety Specialists</x:v>
      </x:c>
      <x:c r="E4580" s="22" t="n">
        <x:v>6070</x:v>
      </x:c>
      <x:c r="F4580" s="22" t="n">
        <x:v>104280</x:v>
      </x:c>
      <x:c r="G4580" s="22" t="n">
        <x:f>IF(OR(E4580="",F4580=""),"",E4580*F4580)</x:f>
        <x:v>632979600</x:v>
      </x:c>
      <x:c r="H4580" s="36" t="n">
        <x:v>0.2786</x:v>
      </x:c>
      <x:c r="I4580" s="22" t="n">
        <x:f>IF(G4580="","",IF(ISNUMBER(H4580),G4580,""))</x:f>
        <x:v>632979600</x:v>
      </x:c>
      <x:c r="J4580" s="22" t="n">
        <x:f>IF(I4580="","",I4580*H4580)</x:f>
        <x:v>176348116.56</x:v>
      </x:c>
      <x:c r="K4580" t="str">
        <x:f>IF(G4580="","MISSING OEWS",IF(ISNUMBER(H4580),"MATCHED","MISSING WHARTON"))</x:f>
        <x:v>MATCHED</x:v>
      </x:c>
    </x:row>
    <x:row r="4581">
      <x:c r="A4581" t="str">
        <x:v>55</x:v>
      </x:c>
      <x:c r="B4581" t="str">
        <x:v>Management of Companies and Enterprises</x:v>
      </x:c>
      <x:c r="C4581" t="str">
        <x:v>19-5012</x:v>
      </x:c>
      <x:c r="D4581" t="str">
        <x:v>Occupational Health and Safety Technicians</x:v>
      </x:c>
      <x:c r="E4581" s="22" t="n">
        <x:v>910</x:v>
      </x:c>
      <x:c r="F4581" s="22" t="n">
        <x:v>70340</x:v>
      </x:c>
      <x:c r="G4581" s="22" t="n">
        <x:f>IF(OR(E4581="",F4581=""),"",E4581*F4581)</x:f>
        <x:v>64009400</x:v>
      </x:c>
      <x:c r="H4581" s="36" t="n">
        <x:v>0.2712</x:v>
      </x:c>
      <x:c r="I4581" s="22" t="n">
        <x:f>IF(G4581="","",IF(ISNUMBER(H4581),G4581,""))</x:f>
        <x:v>64009400</x:v>
      </x:c>
      <x:c r="J4581" s="22" t="n">
        <x:f>IF(I4581="","",I4581*H4581)</x:f>
        <x:v>17359349.28</x:v>
      </x:c>
      <x:c r="K4581" t="str">
        <x:f>IF(G4581="","MISSING OEWS",IF(ISNUMBER(H4581),"MATCHED","MISSING WHARTON"))</x:f>
        <x:v>MATCHED</x:v>
      </x:c>
    </x:row>
    <x:row r="4582">
      <x:c r="A4582" t="str">
        <x:v>55</x:v>
      </x:c>
      <x:c r="B4582" t="str">
        <x:v>Management of Companies and Enterprises</x:v>
      </x:c>
      <x:c r="C4582" t="str">
        <x:v>21-1012</x:v>
      </x:c>
      <x:c r="D4582" t="str">
        <x:v>Educational, Guidance, and Career Counselors and Advisors</x:v>
      </x:c>
      <x:c r="E4582" s="22" t="n">
        <x:v>1060</x:v>
      </x:c>
      <x:c r="F4582" s="22" t="n">
        <x:v>62600</x:v>
      </x:c>
      <x:c r="G4582" s="22" t="n">
        <x:f>IF(OR(E4582="",F4582=""),"",E4582*F4582)</x:f>
        <x:v>66356000</x:v>
      </x:c>
      <x:c r="H4582" s="36" t="n">
        <x:v>0.3176</x:v>
      </x:c>
      <x:c r="I4582" s="22" t="n">
        <x:f>IF(G4582="","",IF(ISNUMBER(H4582),G4582,""))</x:f>
        <x:v>66356000</x:v>
      </x:c>
      <x:c r="J4582" s="22" t="n">
        <x:f>IF(I4582="","",I4582*H4582)</x:f>
        <x:v>21074665.599999998</x:v>
      </x:c>
      <x:c r="K4582" t="str">
        <x:f>IF(G4582="","MISSING OEWS",IF(ISNUMBER(H4582),"MATCHED","MISSING WHARTON"))</x:f>
        <x:v>MATCHED</x:v>
      </x:c>
    </x:row>
    <x:row r="4583">
      <x:c r="A4583" t="str">
        <x:v>55</x:v>
      </x:c>
      <x:c r="B4583" t="str">
        <x:v>Management of Companies and Enterprises</x:v>
      </x:c>
      <x:c r="C4583" t="str">
        <x:v>21-1013</x:v>
      </x:c>
      <x:c r="D4583" t="str">
        <x:v>Marriage and Family Therapists</x:v>
      </x:c>
      <x:c r="E4583" s="22" t="n">
        <x:v>350</x:v>
      </x:c>
      <x:c r="F4583" s="22" t="n">
        <x:v>70600</x:v>
      </x:c>
      <x:c r="G4583" s="22" t="n">
        <x:f>IF(OR(E4583="",F4583=""),"",E4583*F4583)</x:f>
        <x:v>24710000</x:v>
      </x:c>
      <x:c r="H4583" s="36" t="n">
        <x:v>0.0594</x:v>
      </x:c>
      <x:c r="I4583" s="22" t="n">
        <x:f>IF(G4583="","",IF(ISNUMBER(H4583),G4583,""))</x:f>
        <x:v>24710000</x:v>
      </x:c>
      <x:c r="J4583" s="22" t="n">
        <x:f>IF(I4583="","",I4583*H4583)</x:f>
        <x:v>1467774</x:v>
      </x:c>
      <x:c r="K4583" t="str">
        <x:f>IF(G4583="","MISSING OEWS",IF(ISNUMBER(H4583),"MATCHED","MISSING WHARTON"))</x:f>
        <x:v>MATCHED</x:v>
      </x:c>
    </x:row>
    <x:row r="4584">
      <x:c r="A4584" t="str">
        <x:v>55</x:v>
      </x:c>
      <x:c r="B4584" t="str">
        <x:v>Management of Companies and Enterprises</x:v>
      </x:c>
      <x:c r="C4584" t="str">
        <x:v>21-1015</x:v>
      </x:c>
      <x:c r="D4584" t="str">
        <x:v>Rehabilitation Counselors</x:v>
      </x:c>
      <x:c r="E4584" s="22" t="n">
        <x:v>1070</x:v>
      </x:c>
      <x:c r="F4584" s="22" t="n">
        <x:v>48790</x:v>
      </x:c>
      <x:c r="G4584" s="22" t="n">
        <x:f>IF(OR(E4584="",F4584=""),"",E4584*F4584)</x:f>
        <x:v>52205300</x:v>
      </x:c>
      <x:c r="H4584" s="36" t="n">
        <x:v>0.2618</x:v>
      </x:c>
      <x:c r="I4584" s="22" t="n">
        <x:f>IF(G4584="","",IF(ISNUMBER(H4584),G4584,""))</x:f>
        <x:v>52205300</x:v>
      </x:c>
      <x:c r="J4584" s="22" t="n">
        <x:f>IF(I4584="","",I4584*H4584)</x:f>
        <x:v>13667347.54</x:v>
      </x:c>
      <x:c r="K4584" t="str">
        <x:f>IF(G4584="","MISSING OEWS",IF(ISNUMBER(H4584),"MATCHED","MISSING WHARTON"))</x:f>
        <x:v>MATCHED</x:v>
      </x:c>
    </x:row>
    <x:row r="4585">
      <x:c r="A4585" t="str">
        <x:v>55</x:v>
      </x:c>
      <x:c r="B4585" t="str">
        <x:v>Management of Companies and Enterprises</x:v>
      </x:c>
      <x:c r="C4585" t="str">
        <x:v>21-1018</x:v>
      </x:c>
      <x:c r="D4585" t="str">
        <x:v>Substance Abuse, Behavioral Disorder, and Mental Health Counselors</x:v>
      </x:c>
      <x:c r="E4585" s="22" t="n">
        <x:v>2850</x:v>
      </x:c>
      <x:c r="F4585" s="22" t="n">
        <x:v>63450</x:v>
      </x:c>
      <x:c r="G4585" s="22" t="n">
        <x:f>IF(OR(E4585="",F4585=""),"",E4585*F4585)</x:f>
        <x:v>180832500</x:v>
      </x:c>
      <x:c r="H4585" s="36" t="n">
        <x:v>0.1862</x:v>
      </x:c>
      <x:c r="I4585" s="22" t="n">
        <x:f>IF(G4585="","",IF(ISNUMBER(H4585),G4585,""))</x:f>
        <x:v>180832500</x:v>
      </x:c>
      <x:c r="J4585" s="22" t="n">
        <x:f>IF(I4585="","",I4585*H4585)</x:f>
        <x:v>33671011.5</x:v>
      </x:c>
      <x:c r="K4585" t="str">
        <x:f>IF(G4585="","MISSING OEWS",IF(ISNUMBER(H4585),"MATCHED","MISSING WHARTON"))</x:f>
        <x:v>MATCHED</x:v>
      </x:c>
    </x:row>
    <x:row r="4586">
      <x:c r="A4586" t="str">
        <x:v>55</x:v>
      </x:c>
      <x:c r="B4586" t="str">
        <x:v>Management of Companies and Enterprises</x:v>
      </x:c>
      <x:c r="C4586" t="str">
        <x:v>21-1019</x:v>
      </x:c>
      <x:c r="D4586" t="str">
        <x:v>Counselors, All Other</x:v>
      </x:c>
      <x:c r="E4586" s="22" t="n">
        <x:v>190</x:v>
      </x:c>
      <x:c r="F4586" s="22" t="n">
        <x:v>63920</x:v>
      </x:c>
      <x:c r="G4586" s="22" t="n">
        <x:f>IF(OR(E4586="",F4586=""),"",E4586*F4586)</x:f>
        <x:v>12144800</x:v>
      </x:c>
      <x:c r="H4586" s="36"/>
      <x:c r="I4586" s="22" t="str">
        <x:f>IF(G4586="","",IF(ISNUMBER(H4586),G4586,""))</x:f>
      </x:c>
      <x:c r="J4586" s="22" t="str">
        <x:f>IF(I4586="","",I4586*H4586)</x:f>
      </x:c>
      <x:c r="K4586" t="str">
        <x:f>IF(G4586="","MISSING OEWS",IF(ISNUMBER(H4586),"MATCHED","MISSING WHARTON"))</x:f>
        <x:v>MISSING WHARTON</x:v>
      </x:c>
    </x:row>
    <x:row r="4587">
      <x:c r="A4587" t="str">
        <x:v>55</x:v>
      </x:c>
      <x:c r="B4587" t="str">
        <x:v>Management of Companies and Enterprises</x:v>
      </x:c>
      <x:c r="C4587" t="str">
        <x:v>21-1021</x:v>
      </x:c>
      <x:c r="D4587" t="str">
        <x:v>Child, Family, and School Social Workers</x:v>
      </x:c>
      <x:c r="E4587" s="22" t="n">
        <x:v>2930</x:v>
      </x:c>
      <x:c r="F4587" s="22" t="n">
        <x:v>56750</x:v>
      </x:c>
      <x:c r="G4587" s="22" t="n">
        <x:f>IF(OR(E4587="",F4587=""),"",E4587*F4587)</x:f>
        <x:v>166277500</x:v>
      </x:c>
      <x:c r="H4587" s="36" t="n">
        <x:v>0.2457</x:v>
      </x:c>
      <x:c r="I4587" s="22" t="n">
        <x:f>IF(G4587="","",IF(ISNUMBER(H4587),G4587,""))</x:f>
        <x:v>166277500</x:v>
      </x:c>
      <x:c r="J4587" s="22" t="n">
        <x:f>IF(I4587="","",I4587*H4587)</x:f>
        <x:v>40854381.75</x:v>
      </x:c>
      <x:c r="K4587" t="str">
        <x:f>IF(G4587="","MISSING OEWS",IF(ISNUMBER(H4587),"MATCHED","MISSING WHARTON"))</x:f>
        <x:v>MATCHED</x:v>
      </x:c>
    </x:row>
    <x:row r="4588">
      <x:c r="A4588" t="str">
        <x:v>55</x:v>
      </x:c>
      <x:c r="B4588" t="str">
        <x:v>Management of Companies and Enterprises</x:v>
      </x:c>
      <x:c r="C4588" t="str">
        <x:v>21-1022</x:v>
      </x:c>
      <x:c r="D4588" t="str">
        <x:v>Healthcare Social Workers</x:v>
      </x:c>
      <x:c r="E4588" s="22" t="n">
        <x:v>4000</x:v>
      </x:c>
      <x:c r="F4588" s="22" t="n">
        <x:v>63130</x:v>
      </x:c>
      <x:c r="G4588" s="22" t="n">
        <x:f>IF(OR(E4588="",F4588=""),"",E4588*F4588)</x:f>
        <x:v>252520000</x:v>
      </x:c>
      <x:c r="H4588" s="36" t="n">
        <x:v>0.2206</x:v>
      </x:c>
      <x:c r="I4588" s="22" t="n">
        <x:f>IF(G4588="","",IF(ISNUMBER(H4588),G4588,""))</x:f>
        <x:v>252520000</x:v>
      </x:c>
      <x:c r="J4588" s="22" t="n">
        <x:f>IF(I4588="","",I4588*H4588)</x:f>
        <x:v>55705912</x:v>
      </x:c>
      <x:c r="K4588" t="str">
        <x:f>IF(G4588="","MISSING OEWS",IF(ISNUMBER(H4588),"MATCHED","MISSING WHARTON"))</x:f>
        <x:v>MATCHED</x:v>
      </x:c>
    </x:row>
    <x:row r="4589">
      <x:c r="A4589" t="str">
        <x:v>55</x:v>
      </x:c>
      <x:c r="B4589" t="str">
        <x:v>Management of Companies and Enterprises</x:v>
      </x:c>
      <x:c r="C4589" t="str">
        <x:v>21-1023</x:v>
      </x:c>
      <x:c r="D4589" t="str">
        <x:v>Mental Health and Substance Abuse Social Workers</x:v>
      </x:c>
      <x:c r="E4589" s="22" t="n">
        <x:v>1600</x:v>
      </x:c>
      <x:c r="F4589" s="22" t="n">
        <x:v>71990</x:v>
      </x:c>
      <x:c r="G4589" s="22" t="n">
        <x:f>IF(OR(E4589="",F4589=""),"",E4589*F4589)</x:f>
        <x:v>115184000</x:v>
      </x:c>
      <x:c r="H4589" s="36" t="n">
        <x:v>0.16149999999999998</x:v>
      </x:c>
      <x:c r="I4589" s="22" t="n">
        <x:f>IF(G4589="","",IF(ISNUMBER(H4589),G4589,""))</x:f>
        <x:v>115184000</x:v>
      </x:c>
      <x:c r="J4589" s="22" t="n">
        <x:f>IF(I4589="","",I4589*H4589)</x:f>
        <x:v>18602215.999999996</x:v>
      </x:c>
      <x:c r="K4589" t="str">
        <x:f>IF(G4589="","MISSING OEWS",IF(ISNUMBER(H4589),"MATCHED","MISSING WHARTON"))</x:f>
        <x:v>MATCHED</x:v>
      </x:c>
    </x:row>
    <x:row r="4590">
      <x:c r="A4590" t="str">
        <x:v>55</x:v>
      </x:c>
      <x:c r="B4590" t="str">
        <x:v>Management of Companies and Enterprises</x:v>
      </x:c>
      <x:c r="C4590" t="str">
        <x:v>21-1029</x:v>
      </x:c>
      <x:c r="D4590" t="str">
        <x:v>Social Workers, All Other</x:v>
      </x:c>
      <x:c r="E4590" s="22" t="n">
        <x:v>720</x:v>
      </x:c>
      <x:c r="F4590" s="22" t="n">
        <x:v>59500</x:v>
      </x:c>
      <x:c r="G4590" s="22" t="n">
        <x:f>IF(OR(E4590="",F4590=""),"",E4590*F4590)</x:f>
        <x:v>42840000</x:v>
      </x:c>
      <x:c r="H4590" s="36"/>
      <x:c r="I4590" s="22" t="str">
        <x:f>IF(G4590="","",IF(ISNUMBER(H4590),G4590,""))</x:f>
      </x:c>
      <x:c r="J4590" s="22" t="str">
        <x:f>IF(I4590="","",I4590*H4590)</x:f>
      </x:c>
      <x:c r="K4590" t="str">
        <x:f>IF(G4590="","MISSING OEWS",IF(ISNUMBER(H4590),"MATCHED","MISSING WHARTON"))</x:f>
        <x:v>MISSING WHARTON</x:v>
      </x:c>
    </x:row>
    <x:row r="4591">
      <x:c r="A4591" t="str">
        <x:v>55</x:v>
      </x:c>
      <x:c r="B4591" t="str">
        <x:v>Management of Companies and Enterprises</x:v>
      </x:c>
      <x:c r="C4591" t="str">
        <x:v>21-1091</x:v>
      </x:c>
      <x:c r="D4591" t="str">
        <x:v>Health Education Specialists</x:v>
      </x:c>
      <x:c r="E4591" s="22" t="n">
        <x:v>1370</x:v>
      </x:c>
      <x:c r="F4591" s="22" t="n">
        <x:v>73870</x:v>
      </x:c>
      <x:c r="G4591" s="22" t="n">
        <x:f>IF(OR(E4591="",F4591=""),"",E4591*F4591)</x:f>
        <x:v>101201900</x:v>
      </x:c>
      <x:c r="H4591" s="36" t="n">
        <x:v>0.5875</x:v>
      </x:c>
      <x:c r="I4591" s="22" t="n">
        <x:f>IF(G4591="","",IF(ISNUMBER(H4591),G4591,""))</x:f>
        <x:v>101201900</x:v>
      </x:c>
      <x:c r="J4591" s="22" t="n">
        <x:f>IF(I4591="","",I4591*H4591)</x:f>
        <x:v>59456116.25</x:v>
      </x:c>
      <x:c r="K4591" t="str">
        <x:f>IF(G4591="","MISSING OEWS",IF(ISNUMBER(H4591),"MATCHED","MISSING WHARTON"))</x:f>
        <x:v>MATCHED</x:v>
      </x:c>
    </x:row>
    <x:row r="4592">
      <x:c r="A4592" t="str">
        <x:v>55</x:v>
      </x:c>
      <x:c r="B4592" t="str">
        <x:v>Management of Companies and Enterprises</x:v>
      </x:c>
      <x:c r="C4592" t="str">
        <x:v>21-1093</x:v>
      </x:c>
      <x:c r="D4592" t="str">
        <x:v>Social and Human Service Assistants</x:v>
      </x:c>
      <x:c r="E4592" s="22" t="n">
        <x:v>7550</x:v>
      </x:c>
      <x:c r="F4592" s="22" t="n">
        <x:v>48420</x:v>
      </x:c>
      <x:c r="G4592" s="22" t="n">
        <x:f>IF(OR(E4592="",F4592=""),"",E4592*F4592)</x:f>
        <x:v>365571000</x:v>
      </x:c>
      <x:c r="H4592" s="36" t="n">
        <x:v>0.4</x:v>
      </x:c>
      <x:c r="I4592" s="22" t="n">
        <x:f>IF(G4592="","",IF(ISNUMBER(H4592),G4592,""))</x:f>
        <x:v>365571000</x:v>
      </x:c>
      <x:c r="J4592" s="22" t="n">
        <x:f>IF(I4592="","",I4592*H4592)</x:f>
        <x:v>146228400</x:v>
      </x:c>
      <x:c r="K4592" t="str">
        <x:f>IF(G4592="","MISSING OEWS",IF(ISNUMBER(H4592),"MATCHED","MISSING WHARTON"))</x:f>
        <x:v>MATCHED</x:v>
      </x:c>
    </x:row>
    <x:row r="4593">
      <x:c r="A4593" t="str">
        <x:v>55</x:v>
      </x:c>
      <x:c r="B4593" t="str">
        <x:v>Management of Companies and Enterprises</x:v>
      </x:c>
      <x:c r="C4593" t="str">
        <x:v>21-1094</x:v>
      </x:c>
      <x:c r="D4593" t="str">
        <x:v>Community Health Workers</x:v>
      </x:c>
      <x:c r="E4593" s="22" t="n">
        <x:v>1480</x:v>
      </x:c>
      <x:c r="F4593" s="22" t="n">
        <x:v>58480</x:v>
      </x:c>
      <x:c r="G4593" s="22" t="n">
        <x:f>IF(OR(E4593="",F4593=""),"",E4593*F4593)</x:f>
        <x:v>86550400</x:v>
      </x:c>
      <x:c r="H4593" s="36" t="n">
        <x:v>0.2672</x:v>
      </x:c>
      <x:c r="I4593" s="22" t="n">
        <x:f>IF(G4593="","",IF(ISNUMBER(H4593),G4593,""))</x:f>
        <x:v>86550400</x:v>
      </x:c>
      <x:c r="J4593" s="22" t="n">
        <x:f>IF(I4593="","",I4593*H4593)</x:f>
        <x:v>23126266.88</x:v>
      </x:c>
      <x:c r="K4593" t="str">
        <x:f>IF(G4593="","MISSING OEWS",IF(ISNUMBER(H4593),"MATCHED","MISSING WHARTON"))</x:f>
        <x:v>MATCHED</x:v>
      </x:c>
    </x:row>
    <x:row r="4594">
      <x:c r="A4594" t="str">
        <x:v>55</x:v>
      </x:c>
      <x:c r="B4594" t="str">
        <x:v>Management of Companies and Enterprises</x:v>
      </x:c>
      <x:c r="C4594" t="str">
        <x:v>21-1099</x:v>
      </x:c>
      <x:c r="D4594" t="str">
        <x:v>Community and Social Service Specialists, All Other</x:v>
      </x:c>
      <x:c r="E4594" s="22" t="n">
        <x:v>1630</x:v>
      </x:c>
      <x:c r="F4594" s="22" t="n">
        <x:v>56540</x:v>
      </x:c>
      <x:c r="G4594" s="22" t="n">
        <x:f>IF(OR(E4594="",F4594=""),"",E4594*F4594)</x:f>
        <x:v>92160200</x:v>
      </x:c>
      <x:c r="H4594" s="36"/>
      <x:c r="I4594" s="22" t="str">
        <x:f>IF(G4594="","",IF(ISNUMBER(H4594),G4594,""))</x:f>
      </x:c>
      <x:c r="J4594" s="22" t="str">
        <x:f>IF(I4594="","",I4594*H4594)</x:f>
      </x:c>
      <x:c r="K4594" t="str">
        <x:f>IF(G4594="","MISSING OEWS",IF(ISNUMBER(H4594),"MATCHED","MISSING WHARTON"))</x:f>
        <x:v>MISSING WHARTON</x:v>
      </x:c>
    </x:row>
    <x:row r="4595">
      <x:c r="A4595" t="str">
        <x:v>55</x:v>
      </x:c>
      <x:c r="B4595" t="str">
        <x:v>Management of Companies and Enterprises</x:v>
      </x:c>
      <x:c r="C4595" t="str">
        <x:v>21-2011</x:v>
      </x:c>
      <x:c r="D4595" t="str">
        <x:v>Clergy</x:v>
      </x:c>
      <x:c r="E4595" s="22" t="n">
        <x:v>610</x:v>
      </x:c>
      <x:c r="F4595" s="22" t="n">
        <x:v>67950</x:v>
      </x:c>
      <x:c r="G4595" s="22" t="n">
        <x:f>IF(OR(E4595="",F4595=""),"",E4595*F4595)</x:f>
        <x:v>41449500</x:v>
      </x:c>
      <x:c r="H4595" s="36" t="n">
        <x:v>0.17859999999999998</x:v>
      </x:c>
      <x:c r="I4595" s="22" t="n">
        <x:f>IF(G4595="","",IF(ISNUMBER(H4595),G4595,""))</x:f>
        <x:v>41449500</x:v>
      </x:c>
      <x:c r="J4595" s="22" t="n">
        <x:f>IF(I4595="","",I4595*H4595)</x:f>
        <x:v>7402880.699999999</x:v>
      </x:c>
      <x:c r="K4595" t="str">
        <x:f>IF(G4595="","MISSING OEWS",IF(ISNUMBER(H4595),"MATCHED","MISSING WHARTON"))</x:f>
        <x:v>MATCHED</x:v>
      </x:c>
    </x:row>
    <x:row r="4596">
      <x:c r="A4596" t="str">
        <x:v>55</x:v>
      </x:c>
      <x:c r="B4596" t="str">
        <x:v>Management of Companies and Enterprises</x:v>
      </x:c>
      <x:c r="C4596" t="str">
        <x:v>21-2021</x:v>
      </x:c>
      <x:c r="D4596" t="str">
        <x:v>Directors, Religious Activities and Education</x:v>
      </x:c>
      <x:c r="E4596" s="22" t="n">
        <x:v>70</x:v>
      </x:c>
      <x:c r="F4596" s="22" t="n">
        <x:v>73480</x:v>
      </x:c>
      <x:c r="G4596" s="22" t="n">
        <x:f>IF(OR(E4596="",F4596=""),"",E4596*F4596)</x:f>
        <x:v>5143600</x:v>
      </x:c>
      <x:c r="H4596" s="36" t="n">
        <x:v>0.2974</x:v>
      </x:c>
      <x:c r="I4596" s="22" t="n">
        <x:f>IF(G4596="","",IF(ISNUMBER(H4596),G4596,""))</x:f>
        <x:v>5143600</x:v>
      </x:c>
      <x:c r="J4596" s="22" t="n">
        <x:f>IF(I4596="","",I4596*H4596)</x:f>
        <x:v>1529706.64</x:v>
      </x:c>
      <x:c r="K4596" t="str">
        <x:f>IF(G4596="","MISSING OEWS",IF(ISNUMBER(H4596),"MATCHED","MISSING WHARTON"))</x:f>
        <x:v>MATCHED</x:v>
      </x:c>
    </x:row>
    <x:row r="4597">
      <x:c r="A4597" t="str">
        <x:v>55</x:v>
      </x:c>
      <x:c r="B4597" t="str">
        <x:v>Management of Companies and Enterprises</x:v>
      </x:c>
      <x:c r="C4597" t="str">
        <x:v>23-1011</x:v>
      </x:c>
      <x:c r="D4597" t="str">
        <x:v>Lawyers</x:v>
      </x:c>
      <x:c r="E4597" s="22" t="n">
        <x:v>24980</x:v>
      </x:c>
      <x:c r="F4597" s="22" t="n">
        <x:v>245000</x:v>
      </x:c>
      <x:c r="G4597" s="22" t="n">
        <x:f>IF(OR(E4597="",F4597=""),"",E4597*F4597)</x:f>
        <x:v>6120100000</x:v>
      </x:c>
      <x:c r="H4597" s="36" t="n">
        <x:v>0.45</x:v>
      </x:c>
      <x:c r="I4597" s="22" t="n">
        <x:f>IF(G4597="","",IF(ISNUMBER(H4597),G4597,""))</x:f>
        <x:v>6120100000</x:v>
      </x:c>
      <x:c r="J4597" s="22" t="n">
        <x:f>IF(I4597="","",I4597*H4597)</x:f>
        <x:v>2754045000</x:v>
      </x:c>
      <x:c r="K4597" t="str">
        <x:f>IF(G4597="","MISSING OEWS",IF(ISNUMBER(H4597),"MATCHED","MISSING WHARTON"))</x:f>
        <x:v>MATCHED</x:v>
      </x:c>
    </x:row>
    <x:row r="4598">
      <x:c r="A4598" t="str">
        <x:v>55</x:v>
      </x:c>
      <x:c r="B4598" t="str">
        <x:v>Management of Companies and Enterprises</x:v>
      </x:c>
      <x:c r="C4598" t="str">
        <x:v>23-1022</x:v>
      </x:c>
      <x:c r="D4598" t="str">
        <x:v>Arbitrators, Mediators, and Conciliators</x:v>
      </x:c>
      <x:c r="E4598" s="22" t="n">
        <x:v>70</x:v>
      </x:c>
      <x:c r="F4598" s="22" t="n">
        <x:v>75050</x:v>
      </x:c>
      <x:c r="G4598" s="22" t="n">
        <x:f>IF(OR(E4598="",F4598=""),"",E4598*F4598)</x:f>
        <x:v>5253500</x:v>
      </x:c>
      <x:c r="H4598" s="36" t="n">
        <x:v>0.4375</x:v>
      </x:c>
      <x:c r="I4598" s="22" t="n">
        <x:f>IF(G4598="","",IF(ISNUMBER(H4598),G4598,""))</x:f>
        <x:v>5253500</x:v>
      </x:c>
      <x:c r="J4598" s="22" t="n">
        <x:f>IF(I4598="","",I4598*H4598)</x:f>
        <x:v>2298406.25</x:v>
      </x:c>
      <x:c r="K4598" t="str">
        <x:f>IF(G4598="","MISSING OEWS",IF(ISNUMBER(H4598),"MATCHED","MISSING WHARTON"))</x:f>
        <x:v>MATCHED</x:v>
      </x:c>
    </x:row>
    <x:row r="4599">
      <x:c r="A4599" t="str">
        <x:v>55</x:v>
      </x:c>
      <x:c r="B4599" t="str">
        <x:v>Management of Companies and Enterprises</x:v>
      </x:c>
      <x:c r="C4599" t="str">
        <x:v>23-2011</x:v>
      </x:c>
      <x:c r="D4599" t="str">
        <x:v>Paralegals and Legal Assistants</x:v>
      </x:c>
      <x:c r="E4599" s="22" t="n">
        <x:v>6970</x:v>
      </x:c>
      <x:c r="F4599" s="22" t="n">
        <x:v>94320</x:v>
      </x:c>
      <x:c r="G4599" s="22" t="n">
        <x:f>IF(OR(E4599="",F4599=""),"",E4599*F4599)</x:f>
        <x:v>657410400</x:v>
      </x:c>
      <x:c r="H4599" s="36" t="n">
        <x:v>0.5917</x:v>
      </x:c>
      <x:c r="I4599" s="22" t="n">
        <x:f>IF(G4599="","",IF(ISNUMBER(H4599),G4599,""))</x:f>
        <x:v>657410400</x:v>
      </x:c>
      <x:c r="J4599" s="22" t="n">
        <x:f>IF(I4599="","",I4599*H4599)</x:f>
        <x:v>388989733.68</x:v>
      </x:c>
      <x:c r="K4599" t="str">
        <x:f>IF(G4599="","MISSING OEWS",IF(ISNUMBER(H4599),"MATCHED","MISSING WHARTON"))</x:f>
        <x:v>MATCHED</x:v>
      </x:c>
    </x:row>
    <x:row r="4600">
      <x:c r="A4600" t="str">
        <x:v>55</x:v>
      </x:c>
      <x:c r="B4600" t="str">
        <x:v>Management of Companies and Enterprises</x:v>
      </x:c>
      <x:c r="C4600" t="str">
        <x:v>23-2093</x:v>
      </x:c>
      <x:c r="D4600" t="str">
        <x:v>Title Examiners, Abstractors, and Searchers</x:v>
      </x:c>
      <x:c r="E4600" s="22" t="n">
        <x:v>560</x:v>
      </x:c>
      <x:c r="F4600" s="22" t="n">
        <x:v>63890</x:v>
      </x:c>
      <x:c r="G4600" s="22" t="n">
        <x:f>IF(OR(E4600="",F4600=""),"",E4600*F4600)</x:f>
        <x:v>35778400</x:v>
      </x:c>
      <x:c r="H4600" s="36" t="n">
        <x:v>0.8794</x:v>
      </x:c>
      <x:c r="I4600" s="22" t="n">
        <x:f>IF(G4600="","",IF(ISNUMBER(H4600),G4600,""))</x:f>
        <x:v>35778400</x:v>
      </x:c>
      <x:c r="J4600" s="22" t="n">
        <x:f>IF(I4600="","",I4600*H4600)</x:f>
        <x:v>31463524.959999997</x:v>
      </x:c>
      <x:c r="K4600" t="str">
        <x:f>IF(G4600="","MISSING OEWS",IF(ISNUMBER(H4600),"MATCHED","MISSING WHARTON"))</x:f>
        <x:v>MATCHED</x:v>
      </x:c>
    </x:row>
    <x:row r="4601">
      <x:c r="A4601" t="str">
        <x:v>55</x:v>
      </x:c>
      <x:c r="B4601" t="str">
        <x:v>Management of Companies and Enterprises</x:v>
      </x:c>
      <x:c r="C4601" t="str">
        <x:v>23-2099</x:v>
      </x:c>
      <x:c r="D4601" t="str">
        <x:v>Legal Support Workers, All Other</x:v>
      </x:c>
      <x:c r="E4601" s="22" t="n">
        <x:v>810</x:v>
      </x:c>
      <x:c r="F4601" s="22" t="n">
        <x:v>93210</x:v>
      </x:c>
      <x:c r="G4601" s="22" t="n">
        <x:f>IF(OR(E4601="",F4601=""),"",E4601*F4601)</x:f>
        <x:v>75500100</x:v>
      </x:c>
      <x:c r="H4601" s="36"/>
      <x:c r="I4601" s="22" t="str">
        <x:f>IF(G4601="","",IF(ISNUMBER(H4601),G4601,""))</x:f>
      </x:c>
      <x:c r="J4601" s="22" t="str">
        <x:f>IF(I4601="","",I4601*H4601)</x:f>
      </x:c>
      <x:c r="K4601" t="str">
        <x:f>IF(G4601="","MISSING OEWS",IF(ISNUMBER(H4601),"MATCHED","MISSING WHARTON"))</x:f>
        <x:v>MISSING WHARTON</x:v>
      </x:c>
    </x:row>
    <x:row r="4602">
      <x:c r="A4602" t="str">
        <x:v>55</x:v>
      </x:c>
      <x:c r="B4602" t="str">
        <x:v>Management of Companies and Enterprises</x:v>
      </x:c>
      <x:c r="C4602" t="str">
        <x:v>25-2011</x:v>
      </x:c>
      <x:c r="D4602" t="str">
        <x:v>Preschool Teachers, Except Special Education</x:v>
      </x:c>
      <x:c r="E4602" s="22" t="n">
        <x:v>550</x:v>
      </x:c>
      <x:c r="F4602" s="22" t="n">
        <x:v>45790</x:v>
      </x:c>
      <x:c r="G4602" s="22" t="n">
        <x:f>IF(OR(E4602="",F4602=""),"",E4602*F4602)</x:f>
        <x:v>25184500</x:v>
      </x:c>
      <x:c r="H4602" s="36" t="n">
        <x:v>0.1176</x:v>
      </x:c>
      <x:c r="I4602" s="22" t="n">
        <x:f>IF(G4602="","",IF(ISNUMBER(H4602),G4602,""))</x:f>
        <x:v>25184500</x:v>
      </x:c>
      <x:c r="J4602" s="22" t="n">
        <x:f>IF(I4602="","",I4602*H4602)</x:f>
        <x:v>2961697.1999999997</x:v>
      </x:c>
      <x:c r="K4602" t="str">
        <x:f>IF(G4602="","MISSING OEWS",IF(ISNUMBER(H4602),"MATCHED","MISSING WHARTON"))</x:f>
        <x:v>MATCHED</x:v>
      </x:c>
    </x:row>
    <x:row r="4603">
      <x:c r="A4603" t="str">
        <x:v>55</x:v>
      </x:c>
      <x:c r="B4603" t="str">
        <x:v>Management of Companies and Enterprises</x:v>
      </x:c>
      <x:c r="C4603" t="str">
        <x:v>25-2059</x:v>
      </x:c>
      <x:c r="D4603" t="str">
        <x:v>Special Education Teachers, All Other</x:v>
      </x:c>
      <x:c r="E4603" s="22" t="n">
        <x:v>90</x:v>
      </x:c>
      <x:c r="F4603" s="22" t="n">
        <x:v>69330</x:v>
      </x:c>
      <x:c r="G4603" s="22" t="n">
        <x:f>IF(OR(E4603="",F4603=""),"",E4603*F4603)</x:f>
        <x:v>6239700</x:v>
      </x:c>
      <x:c r="H4603" s="36" t="n">
        <x:v>0.27</x:v>
      </x:c>
      <x:c r="I4603" s="22" t="n">
        <x:f>IF(G4603="","",IF(ISNUMBER(H4603),G4603,""))</x:f>
        <x:v>6239700</x:v>
      </x:c>
      <x:c r="J4603" s="22" t="n">
        <x:f>IF(I4603="","",I4603*H4603)</x:f>
        <x:v>1684719</x:v>
      </x:c>
      <x:c r="K4603" t="str">
        <x:f>IF(G4603="","MISSING OEWS",IF(ISNUMBER(H4603),"MATCHED","MISSING WHARTON"))</x:f>
        <x:v>MATCHED</x:v>
      </x:c>
    </x:row>
    <x:row r="4604">
      <x:c r="A4604" t="str">
        <x:v>55</x:v>
      </x:c>
      <x:c r="B4604" t="str">
        <x:v>Management of Companies and Enterprises</x:v>
      </x:c>
      <x:c r="C4604" t="str">
        <x:v>25-3011</x:v>
      </x:c>
      <x:c r="D4604" t="str">
        <x:v>Adult Basic Education, Adult Secondary Education, and English as a Second Language Instructors</x:v>
      </x:c>
      <x:c r="E4604" s="22"/>
      <x:c r="F4604" s="22" t="n">
        <x:v>60990</x:v>
      </x:c>
      <x:c r="G4604" s="22" t="str">
        <x:f>IF(OR(E4604="",F4604=""),"",E4604*F4604)</x:f>
      </x:c>
      <x:c r="H4604" s="36" t="n">
        <x:v>0.3372</x:v>
      </x:c>
      <x:c r="I4604" s="22" t="str">
        <x:f>IF(G4604="","",IF(ISNUMBER(H4604),G4604,""))</x:f>
      </x:c>
      <x:c r="J4604" s="22" t="str">
        <x:f>IF(I4604="","",I4604*H4604)</x:f>
      </x:c>
      <x:c r="K4604" t="str">
        <x:f>IF(G4604="","MISSING OEWS",IF(ISNUMBER(H4604),"MATCHED","MISSING WHARTON"))</x:f>
        <x:v>MISSING OEWS</x:v>
      </x:c>
    </x:row>
    <x:row r="4605">
      <x:c r="A4605" t="str">
        <x:v>55</x:v>
      </x:c>
      <x:c r="B4605" t="str">
        <x:v>Management of Companies and Enterprises</x:v>
      </x:c>
      <x:c r="C4605" t="str">
        <x:v>25-3021</x:v>
      </x:c>
      <x:c r="D4605" t="str">
        <x:v>Self-Enrichment Teachers</x:v>
      </x:c>
      <x:c r="E4605" s="22" t="n">
        <x:v>450</x:v>
      </x:c>
      <x:c r="F4605" s="22" t="n">
        <x:v>54960</x:v>
      </x:c>
      <x:c r="G4605" s="22" t="n">
        <x:f>IF(OR(E4605="",F4605=""),"",E4605*F4605)</x:f>
        <x:v>24732000</x:v>
      </x:c>
      <x:c r="H4605" s="36" t="n">
        <x:v>0.33</x:v>
      </x:c>
      <x:c r="I4605" s="22" t="n">
        <x:f>IF(G4605="","",IF(ISNUMBER(H4605),G4605,""))</x:f>
        <x:v>24732000</x:v>
      </x:c>
      <x:c r="J4605" s="22" t="n">
        <x:f>IF(I4605="","",I4605*H4605)</x:f>
        <x:v>8161560</x:v>
      </x:c>
      <x:c r="K4605" t="str">
        <x:f>IF(G4605="","MISSING OEWS",IF(ISNUMBER(H4605),"MATCHED","MISSING WHARTON"))</x:f>
        <x:v>MATCHED</x:v>
      </x:c>
    </x:row>
    <x:row r="4606">
      <x:c r="A4606" t="str">
        <x:v>55</x:v>
      </x:c>
      <x:c r="B4606" t="str">
        <x:v>Management of Companies and Enterprises</x:v>
      </x:c>
      <x:c r="C4606" t="str">
        <x:v>25-3031</x:v>
      </x:c>
      <x:c r="D4606" t="str">
        <x:v>Substitute Teachers, Short-Term</x:v>
      </x:c>
      <x:c r="E4606" s="22" t="n">
        <x:v>60</x:v>
      </x:c>
      <x:c r="F4606" s="22" t="n">
        <x:v>34740</x:v>
      </x:c>
      <x:c r="G4606" s="22" t="n">
        <x:f>IF(OR(E4606="",F4606=""),"",E4606*F4606)</x:f>
        <x:v>2084400</x:v>
      </x:c>
      <x:c r="H4606" s="36" t="n">
        <x:v>0.1972</x:v>
      </x:c>
      <x:c r="I4606" s="22" t="n">
        <x:f>IF(G4606="","",IF(ISNUMBER(H4606),G4606,""))</x:f>
        <x:v>2084400</x:v>
      </x:c>
      <x:c r="J4606" s="22" t="n">
        <x:f>IF(I4606="","",I4606*H4606)</x:f>
        <x:v>411043.68</x:v>
      </x:c>
      <x:c r="K4606" t="str">
        <x:f>IF(G4606="","MISSING OEWS",IF(ISNUMBER(H4606),"MATCHED","MISSING WHARTON"))</x:f>
        <x:v>MATCHED</x:v>
      </x:c>
    </x:row>
    <x:row r="4607">
      <x:c r="A4607" t="str">
        <x:v>55</x:v>
      </x:c>
      <x:c r="B4607" t="str">
        <x:v>Management of Companies and Enterprises</x:v>
      </x:c>
      <x:c r="C4607" t="str">
        <x:v>25-3041</x:v>
      </x:c>
      <x:c r="D4607" t="str">
        <x:v>Tutors</x:v>
      </x:c>
      <x:c r="E4607" s="22" t="n">
        <x:v>110</x:v>
      </x:c>
      <x:c r="F4607" s="22" t="n">
        <x:v>43090</x:v>
      </x:c>
      <x:c r="G4607" s="22" t="n">
        <x:f>IF(OR(E4607="",F4607=""),"",E4607*F4607)</x:f>
        <x:v>4739900</x:v>
      </x:c>
      <x:c r="H4607" s="36" t="n">
        <x:v>0.39740000000000003</x:v>
      </x:c>
      <x:c r="I4607" s="22" t="n">
        <x:f>IF(G4607="","",IF(ISNUMBER(H4607),G4607,""))</x:f>
        <x:v>4739900</x:v>
      </x:c>
      <x:c r="J4607" s="22" t="n">
        <x:f>IF(I4607="","",I4607*H4607)</x:f>
        <x:v>1883636.2600000002</x:v>
      </x:c>
      <x:c r="K4607" t="str">
        <x:f>IF(G4607="","MISSING OEWS",IF(ISNUMBER(H4607),"MATCHED","MISSING WHARTON"))</x:f>
        <x:v>MATCHED</x:v>
      </x:c>
    </x:row>
    <x:row r="4608">
      <x:c r="A4608" t="str">
        <x:v>55</x:v>
      </x:c>
      <x:c r="B4608" t="str">
        <x:v>Management of Companies and Enterprises</x:v>
      </x:c>
      <x:c r="C4608" t="str">
        <x:v>25-3099</x:v>
      </x:c>
      <x:c r="D4608" t="str">
        <x:v>Teachers and Instructors, All Other</x:v>
      </x:c>
      <x:c r="E4608" s="22" t="n">
        <x:v>220</x:v>
      </x:c>
      <x:c r="F4608" s="22" t="n">
        <x:v>48010</x:v>
      </x:c>
      <x:c r="G4608" s="22" t="n">
        <x:f>IF(OR(E4608="",F4608=""),"",E4608*F4608)</x:f>
        <x:v>10562200</x:v>
      </x:c>
      <x:c r="H4608" s="36"/>
      <x:c r="I4608" s="22" t="str">
        <x:f>IF(G4608="","",IF(ISNUMBER(H4608),G4608,""))</x:f>
      </x:c>
      <x:c r="J4608" s="22" t="str">
        <x:f>IF(I4608="","",I4608*H4608)</x:f>
      </x:c>
      <x:c r="K4608" t="str">
        <x:f>IF(G4608="","MISSING OEWS",IF(ISNUMBER(H4608),"MATCHED","MISSING WHARTON"))</x:f>
        <x:v>MISSING WHARTON</x:v>
      </x:c>
    </x:row>
    <x:row r="4609">
      <x:c r="A4609" t="str">
        <x:v>55</x:v>
      </x:c>
      <x:c r="B4609" t="str">
        <x:v>Management of Companies and Enterprises</x:v>
      </x:c>
      <x:c r="C4609" t="str">
        <x:v>25-4011</x:v>
      </x:c>
      <x:c r="D4609" t="str">
        <x:v>Archivists</x:v>
      </x:c>
      <x:c r="E4609" s="22" t="n">
        <x:v>200</x:v>
      </x:c>
      <x:c r="F4609" s="22" t="n">
        <x:v>91840</x:v>
      </x:c>
      <x:c r="G4609" s="22" t="n">
        <x:f>IF(OR(E4609="",F4609=""),"",E4609*F4609)</x:f>
        <x:v>18368000</x:v>
      </x:c>
      <x:c r="H4609" s="36" t="n">
        <x:v>0.4154</x:v>
      </x:c>
      <x:c r="I4609" s="22" t="n">
        <x:f>IF(G4609="","",IF(ISNUMBER(H4609),G4609,""))</x:f>
        <x:v>18368000</x:v>
      </x:c>
      <x:c r="J4609" s="22" t="n">
        <x:f>IF(I4609="","",I4609*H4609)</x:f>
        <x:v>7630067.2</x:v>
      </x:c>
      <x:c r="K4609" t="str">
        <x:f>IF(G4609="","MISSING OEWS",IF(ISNUMBER(H4609),"MATCHED","MISSING WHARTON"))</x:f>
        <x:v>MATCHED</x:v>
      </x:c>
    </x:row>
    <x:row r="4610">
      <x:c r="A4610" t="str">
        <x:v>55</x:v>
      </x:c>
      <x:c r="B4610" t="str">
        <x:v>Management of Companies and Enterprises</x:v>
      </x:c>
      <x:c r="C4610" t="str">
        <x:v>25-4012</x:v>
      </x:c>
      <x:c r="D4610" t="str">
        <x:v>Curators</x:v>
      </x:c>
      <x:c r="E4610" s="22" t="n">
        <x:v>30</x:v>
      </x:c>
      <x:c r="F4610" s="22" t="n">
        <x:v>82060</x:v>
      </x:c>
      <x:c r="G4610" s="22" t="n">
        <x:f>IF(OR(E4610="",F4610=""),"",E4610*F4610)</x:f>
        <x:v>2461800</x:v>
      </x:c>
      <x:c r="H4610" s="36" t="n">
        <x:v>0.2833</x:v>
      </x:c>
      <x:c r="I4610" s="22" t="n">
        <x:f>IF(G4610="","",IF(ISNUMBER(H4610),G4610,""))</x:f>
        <x:v>2461800</x:v>
      </x:c>
      <x:c r="J4610" s="22" t="n">
        <x:f>IF(I4610="","",I4610*H4610)</x:f>
        <x:v>697427.94</x:v>
      </x:c>
      <x:c r="K4610" t="str">
        <x:f>IF(G4610="","MISSING OEWS",IF(ISNUMBER(H4610),"MATCHED","MISSING WHARTON"))</x:f>
        <x:v>MATCHED</x:v>
      </x:c>
    </x:row>
    <x:row r="4611">
      <x:c r="A4611" t="str">
        <x:v>55</x:v>
      </x:c>
      <x:c r="B4611" t="str">
        <x:v>Management of Companies and Enterprises</x:v>
      </x:c>
      <x:c r="C4611" t="str">
        <x:v>25-4022</x:v>
      </x:c>
      <x:c r="D4611" t="str">
        <x:v>Librarians and Media Collections Specialists</x:v>
      </x:c>
      <x:c r="E4611" s="22" t="n">
        <x:v>130</x:v>
      </x:c>
      <x:c r="F4611" s="22" t="n">
        <x:v>88860</x:v>
      </x:c>
      <x:c r="G4611" s="22" t="n">
        <x:f>IF(OR(E4611="",F4611=""),"",E4611*F4611)</x:f>
        <x:v>11551800</x:v>
      </x:c>
      <x:c r="H4611" s="36" t="n">
        <x:v>0.4167</x:v>
      </x:c>
      <x:c r="I4611" s="22" t="n">
        <x:f>IF(G4611="","",IF(ISNUMBER(H4611),G4611,""))</x:f>
        <x:v>11551800</x:v>
      </x:c>
      <x:c r="J4611" s="22" t="n">
        <x:f>IF(I4611="","",I4611*H4611)</x:f>
        <x:v>4813635.0600000005</x:v>
      </x:c>
      <x:c r="K4611" t="str">
        <x:f>IF(G4611="","MISSING OEWS",IF(ISNUMBER(H4611),"MATCHED","MISSING WHARTON"))</x:f>
        <x:v>MATCHED</x:v>
      </x:c>
    </x:row>
    <x:row r="4612">
      <x:c r="A4612" t="str">
        <x:v>55</x:v>
      </x:c>
      <x:c r="B4612" t="str">
        <x:v>Management of Companies and Enterprises</x:v>
      </x:c>
      <x:c r="C4612" t="str">
        <x:v>25-9031</x:v>
      </x:c>
      <x:c r="D4612" t="str">
        <x:v>Instructional Coordinators</x:v>
      </x:c>
      <x:c r="E4612" s="22" t="n">
        <x:v>1500</x:v>
      </x:c>
      <x:c r="F4612" s="22" t="n">
        <x:v>76920</x:v>
      </x:c>
      <x:c r="G4612" s="22" t="n">
        <x:f>IF(OR(E4612="",F4612=""),"",E4612*F4612)</x:f>
        <x:v>115380000</x:v>
      </x:c>
      <x:c r="H4612" s="36" t="n">
        <x:v>0.5783</x:v>
      </x:c>
      <x:c r="I4612" s="22" t="n">
        <x:f>IF(G4612="","",IF(ISNUMBER(H4612),G4612,""))</x:f>
        <x:v>115380000</x:v>
      </x:c>
      <x:c r="J4612" s="22" t="n">
        <x:f>IF(I4612="","",I4612*H4612)</x:f>
        <x:v>66724254.00000001</x:v>
      </x:c>
      <x:c r="K4612" t="str">
        <x:f>IF(G4612="","MISSING OEWS",IF(ISNUMBER(H4612),"MATCHED","MISSING WHARTON"))</x:f>
        <x:v>MATCHED</x:v>
      </x:c>
    </x:row>
    <x:row r="4613">
      <x:c r="A4613" t="str">
        <x:v>55</x:v>
      </x:c>
      <x:c r="B4613" t="str">
        <x:v>Management of Companies and Enterprises</x:v>
      </x:c>
      <x:c r="C4613" t="str">
        <x:v>25-9045</x:v>
      </x:c>
      <x:c r="D4613" t="str">
        <x:v>Teaching Assistants, Except Postsecondary</x:v>
      </x:c>
      <x:c r="E4613" s="22" t="n">
        <x:v>740</x:v>
      </x:c>
      <x:c r="F4613" s="22" t="n">
        <x:v>38830</x:v>
      </x:c>
      <x:c r="G4613" s="22" t="n">
        <x:f>IF(OR(E4613="",F4613=""),"",E4613*F4613)</x:f>
        <x:v>28734200</x:v>
      </x:c>
      <x:c r="H4613" s="36" t="n">
        <x:v>0.20829999999999999</x:v>
      </x:c>
      <x:c r="I4613" s="22" t="n">
        <x:f>IF(G4613="","",IF(ISNUMBER(H4613),G4613,""))</x:f>
        <x:v>28734200</x:v>
      </x:c>
      <x:c r="J4613" s="22" t="n">
        <x:f>IF(I4613="","",I4613*H4613)</x:f>
        <x:v>5985333.859999999</x:v>
      </x:c>
      <x:c r="K4613" t="str">
        <x:f>IF(G4613="","MISSING OEWS",IF(ISNUMBER(H4613),"MATCHED","MISSING WHARTON"))</x:f>
        <x:v>MATCHED</x:v>
      </x:c>
    </x:row>
    <x:row r="4614">
      <x:c r="A4614" t="str">
        <x:v>55</x:v>
      </x:c>
      <x:c r="B4614" t="str">
        <x:v>Management of Companies and Enterprises</x:v>
      </x:c>
      <x:c r="C4614" t="str">
        <x:v>25-9099</x:v>
      </x:c>
      <x:c r="D4614" t="str">
        <x:v>Educational Instruction and Library Workers, All Other</x:v>
      </x:c>
      <x:c r="E4614" s="22" t="n">
        <x:v>250</x:v>
      </x:c>
      <x:c r="F4614" s="22" t="n">
        <x:v>65480</x:v>
      </x:c>
      <x:c r="G4614" s="22" t="n">
        <x:f>IF(OR(E4614="",F4614=""),"",E4614*F4614)</x:f>
        <x:v>16370000</x:v>
      </x:c>
      <x:c r="H4614" s="36"/>
      <x:c r="I4614" s="22" t="str">
        <x:f>IF(G4614="","",IF(ISNUMBER(H4614),G4614,""))</x:f>
      </x:c>
      <x:c r="J4614" s="22" t="str">
        <x:f>IF(I4614="","",I4614*H4614)</x:f>
      </x:c>
      <x:c r="K4614" t="str">
        <x:f>IF(G4614="","MISSING OEWS",IF(ISNUMBER(H4614),"MATCHED","MISSING WHARTON"))</x:f>
        <x:v>MISSING WHARTON</x:v>
      </x:c>
    </x:row>
    <x:row r="4615">
      <x:c r="A4615" t="str">
        <x:v>55</x:v>
      </x:c>
      <x:c r="B4615" t="str">
        <x:v>Management of Companies and Enterprises</x:v>
      </x:c>
      <x:c r="C4615" t="str">
        <x:v>27-1011</x:v>
      </x:c>
      <x:c r="D4615" t="str">
        <x:v>Art Directors</x:v>
      </x:c>
      <x:c r="E4615" s="22" t="n">
        <x:v>3240</x:v>
      </x:c>
      <x:c r="F4615" s="22" t="n">
        <x:v>154350</x:v>
      </x:c>
      <x:c r="G4615" s="22" t="n">
        <x:f>IF(OR(E4615="",F4615=""),"",E4615*F4615)</x:f>
        <x:v>500094000</x:v>
      </x:c>
      <x:c r="H4615" s="36" t="n">
        <x:v>0.3688</x:v>
      </x:c>
      <x:c r="I4615" s="22" t="n">
        <x:f>IF(G4615="","",IF(ISNUMBER(H4615),G4615,""))</x:f>
        <x:v>500094000</x:v>
      </x:c>
      <x:c r="J4615" s="22" t="n">
        <x:f>IF(I4615="","",I4615*H4615)</x:f>
        <x:v>184434667.20000002</x:v>
      </x:c>
      <x:c r="K4615" t="str">
        <x:f>IF(G4615="","MISSING OEWS",IF(ISNUMBER(H4615),"MATCHED","MISSING WHARTON"))</x:f>
        <x:v>MATCHED</x:v>
      </x:c>
    </x:row>
    <x:row r="4616">
      <x:c r="A4616" t="str">
        <x:v>55</x:v>
      </x:c>
      <x:c r="B4616" t="str">
        <x:v>Management of Companies and Enterprises</x:v>
      </x:c>
      <x:c r="C4616" t="str">
        <x:v>27-1013</x:v>
      </x:c>
      <x:c r="D4616" t="str">
        <x:v>Fine Artists, Including Painters, Sculptors, and Illustrators</x:v>
      </x:c>
      <x:c r="E4616" s="22"/>
      <x:c r="F4616" s="22" t="n">
        <x:v>93390</x:v>
      </x:c>
      <x:c r="G4616" s="22" t="str">
        <x:f>IF(OR(E4616="",F4616=""),"",E4616*F4616)</x:f>
      </x:c>
      <x:c r="H4616" s="36" t="n">
        <x:v>0.2281</x:v>
      </x:c>
      <x:c r="I4616" s="22" t="str">
        <x:f>IF(G4616="","",IF(ISNUMBER(H4616),G4616,""))</x:f>
      </x:c>
      <x:c r="J4616" s="22" t="str">
        <x:f>IF(I4616="","",I4616*H4616)</x:f>
      </x:c>
      <x:c r="K4616" t="str">
        <x:f>IF(G4616="","MISSING OEWS",IF(ISNUMBER(H4616),"MATCHED","MISSING WHARTON"))</x:f>
        <x:v>MISSING OEWS</x:v>
      </x:c>
    </x:row>
    <x:row r="4617">
      <x:c r="A4617" t="str">
        <x:v>55</x:v>
      </x:c>
      <x:c r="B4617" t="str">
        <x:v>Management of Companies and Enterprises</x:v>
      </x:c>
      <x:c r="C4617" t="str">
        <x:v>27-1014</x:v>
      </x:c>
      <x:c r="D4617" t="str">
        <x:v>Special Effects Artists and Animators</x:v>
      </x:c>
      <x:c r="E4617" s="22" t="n">
        <x:v>610</x:v>
      </x:c>
      <x:c r="F4617" s="22"/>
      <x:c r="G4617" s="22" t="str">
        <x:f>IF(OR(E4617="",F4617=""),"",E4617*F4617)</x:f>
      </x:c>
      <x:c r="H4617" s="36" t="n">
        <x:v>0.7071</x:v>
      </x:c>
      <x:c r="I4617" s="22" t="str">
        <x:f>IF(G4617="","",IF(ISNUMBER(H4617),G4617,""))</x:f>
      </x:c>
      <x:c r="J4617" s="22" t="str">
        <x:f>IF(I4617="","",I4617*H4617)</x:f>
      </x:c>
      <x:c r="K4617" t="str">
        <x:f>IF(G4617="","MISSING OEWS",IF(ISNUMBER(H4617),"MATCHED","MISSING WHARTON"))</x:f>
        <x:v>MISSING OEWS</x:v>
      </x:c>
    </x:row>
    <x:row r="4618">
      <x:c r="A4618" t="str">
        <x:v>55</x:v>
      </x:c>
      <x:c r="B4618" t="str">
        <x:v>Management of Companies and Enterprises</x:v>
      </x:c>
      <x:c r="C4618" t="str">
        <x:v>27-1019</x:v>
      </x:c>
      <x:c r="D4618" t="str">
        <x:v>Artists and Related Workers, All Other</x:v>
      </x:c>
      <x:c r="E4618" s="22" t="n">
        <x:v>40</x:v>
      </x:c>
      <x:c r="F4618" s="22" t="n">
        <x:v>66300</x:v>
      </x:c>
      <x:c r="G4618" s="22" t="n">
        <x:f>IF(OR(E4618="",F4618=""),"",E4618*F4618)</x:f>
        <x:v>2652000</x:v>
      </x:c>
      <x:c r="H4618" s="36"/>
      <x:c r="I4618" s="22" t="str">
        <x:f>IF(G4618="","",IF(ISNUMBER(H4618),G4618,""))</x:f>
      </x:c>
      <x:c r="J4618" s="22" t="str">
        <x:f>IF(I4618="","",I4618*H4618)</x:f>
      </x:c>
      <x:c r="K4618" t="str">
        <x:f>IF(G4618="","MISSING OEWS",IF(ISNUMBER(H4618),"MATCHED","MISSING WHARTON"))</x:f>
        <x:v>MISSING WHARTON</x:v>
      </x:c>
    </x:row>
    <x:row r="4619">
      <x:c r="A4619" t="str">
        <x:v>55</x:v>
      </x:c>
      <x:c r="B4619" t="str">
        <x:v>Management of Companies and Enterprises</x:v>
      </x:c>
      <x:c r="C4619" t="str">
        <x:v>27-1021</x:v>
      </x:c>
      <x:c r="D4619" t="str">
        <x:v>Commercial and Industrial Designers</x:v>
      </x:c>
      <x:c r="E4619" s="22" t="n">
        <x:v>3820</x:v>
      </x:c>
      <x:c r="F4619" s="22" t="n">
        <x:v>105210</x:v>
      </x:c>
      <x:c r="G4619" s="22" t="n">
        <x:f>IF(OR(E4619="",F4619=""),"",E4619*F4619)</x:f>
        <x:v>401902200</x:v>
      </x:c>
      <x:c r="H4619" s="36" t="n">
        <x:v>0.3029</x:v>
      </x:c>
      <x:c r="I4619" s="22" t="n">
        <x:f>IF(G4619="","",IF(ISNUMBER(H4619),G4619,""))</x:f>
        <x:v>401902200</x:v>
      </x:c>
      <x:c r="J4619" s="22" t="n">
        <x:f>IF(I4619="","",I4619*H4619)</x:f>
        <x:v>121736176.38</x:v>
      </x:c>
      <x:c r="K4619" t="str">
        <x:f>IF(G4619="","MISSING OEWS",IF(ISNUMBER(H4619),"MATCHED","MISSING WHARTON"))</x:f>
        <x:v>MATCHED</x:v>
      </x:c>
    </x:row>
    <x:row r="4620">
      <x:c r="A4620" t="str">
        <x:v>55</x:v>
      </x:c>
      <x:c r="B4620" t="str">
        <x:v>Management of Companies and Enterprises</x:v>
      </x:c>
      <x:c r="C4620" t="str">
        <x:v>27-1022</x:v>
      </x:c>
      <x:c r="D4620" t="str">
        <x:v>Fashion Designers</x:v>
      </x:c>
      <x:c r="E4620" s="22" t="n">
        <x:v>3890</x:v>
      </x:c>
      <x:c r="F4620" s="22" t="n">
        <x:v>113240</x:v>
      </x:c>
      <x:c r="G4620" s="22" t="n">
        <x:f>IF(OR(E4620="",F4620=""),"",E4620*F4620)</x:f>
        <x:v>440503600</x:v>
      </x:c>
      <x:c r="H4620" s="36" t="n">
        <x:v>0.1875</x:v>
      </x:c>
      <x:c r="I4620" s="22" t="n">
        <x:f>IF(G4620="","",IF(ISNUMBER(H4620),G4620,""))</x:f>
        <x:v>440503600</x:v>
      </x:c>
      <x:c r="J4620" s="22" t="n">
        <x:f>IF(I4620="","",I4620*H4620)</x:f>
        <x:v>82594425</x:v>
      </x:c>
      <x:c r="K4620" t="str">
        <x:f>IF(G4620="","MISSING OEWS",IF(ISNUMBER(H4620),"MATCHED","MISSING WHARTON"))</x:f>
        <x:v>MATCHED</x:v>
      </x:c>
    </x:row>
    <x:row r="4621">
      <x:c r="A4621" t="str">
        <x:v>55</x:v>
      </x:c>
      <x:c r="B4621" t="str">
        <x:v>Management of Companies and Enterprises</x:v>
      </x:c>
      <x:c r="C4621" t="str">
        <x:v>27-1023</x:v>
      </x:c>
      <x:c r="D4621" t="str">
        <x:v>Floral Designers</x:v>
      </x:c>
      <x:c r="E4621" s="22" t="n">
        <x:v>90</x:v>
      </x:c>
      <x:c r="F4621" s="22" t="n">
        <x:v>55390</x:v>
      </x:c>
      <x:c r="G4621" s="22" t="n">
        <x:f>IF(OR(E4621="",F4621=""),"",E4621*F4621)</x:f>
        <x:v>4985100</x:v>
      </x:c>
      <x:c r="H4621" s="36" t="n">
        <x:v>0.1188</x:v>
      </x:c>
      <x:c r="I4621" s="22" t="n">
        <x:f>IF(G4621="","",IF(ISNUMBER(H4621),G4621,""))</x:f>
        <x:v>4985100</x:v>
      </x:c>
      <x:c r="J4621" s="22" t="n">
        <x:f>IF(I4621="","",I4621*H4621)</x:f>
        <x:v>592229.88</x:v>
      </x:c>
      <x:c r="K4621" t="str">
        <x:f>IF(G4621="","MISSING OEWS",IF(ISNUMBER(H4621),"MATCHED","MISSING WHARTON"))</x:f>
        <x:v>MATCHED</x:v>
      </x:c>
    </x:row>
    <x:row r="4622">
      <x:c r="A4622" t="str">
        <x:v>55</x:v>
      </x:c>
      <x:c r="B4622" t="str">
        <x:v>Management of Companies and Enterprises</x:v>
      </x:c>
      <x:c r="C4622" t="str">
        <x:v>27-1024</x:v>
      </x:c>
      <x:c r="D4622" t="str">
        <x:v>Graphic Designers</x:v>
      </x:c>
      <x:c r="E4622" s="22" t="n">
        <x:v>8590</x:v>
      </x:c>
      <x:c r="F4622" s="22" t="n">
        <x:v>83060</x:v>
      </x:c>
      <x:c r="G4622" s="22" t="n">
        <x:f>IF(OR(E4622="",F4622=""),"",E4622*F4622)</x:f>
        <x:v>713485400</x:v>
      </x:c>
      <x:c r="H4622" s="36" t="n">
        <x:v>0.7375</x:v>
      </x:c>
      <x:c r="I4622" s="22" t="n">
        <x:f>IF(G4622="","",IF(ISNUMBER(H4622),G4622,""))</x:f>
        <x:v>713485400</x:v>
      </x:c>
      <x:c r="J4622" s="22" t="n">
        <x:f>IF(I4622="","",I4622*H4622)</x:f>
        <x:v>526195482.50000006</x:v>
      </x:c>
      <x:c r="K4622" t="str">
        <x:f>IF(G4622="","MISSING OEWS",IF(ISNUMBER(H4622),"MATCHED","MISSING WHARTON"))</x:f>
        <x:v>MATCHED</x:v>
      </x:c>
    </x:row>
    <x:row r="4623">
      <x:c r="A4623" t="str">
        <x:v>55</x:v>
      </x:c>
      <x:c r="B4623" t="str">
        <x:v>Management of Companies and Enterprises</x:v>
      </x:c>
      <x:c r="C4623" t="str">
        <x:v>27-1025</x:v>
      </x:c>
      <x:c r="D4623" t="str">
        <x:v>Interior Designers</x:v>
      </x:c>
      <x:c r="E4623" s="22" t="n">
        <x:v>1870</x:v>
      </x:c>
      <x:c r="F4623" s="22" t="n">
        <x:v>92420</x:v>
      </x:c>
      <x:c r="G4623" s="22" t="n">
        <x:f>IF(OR(E4623="",F4623=""),"",E4623*F4623)</x:f>
        <x:v>172825400</x:v>
      </x:c>
      <x:c r="H4623" s="36" t="n">
        <x:v>0.31329999999999997</x:v>
      </x:c>
      <x:c r="I4623" s="22" t="n">
        <x:f>IF(G4623="","",IF(ISNUMBER(H4623),G4623,""))</x:f>
        <x:v>172825400</x:v>
      </x:c>
      <x:c r="J4623" s="22" t="n">
        <x:f>IF(I4623="","",I4623*H4623)</x:f>
        <x:v>54146197.81999999</x:v>
      </x:c>
      <x:c r="K4623" t="str">
        <x:f>IF(G4623="","MISSING OEWS",IF(ISNUMBER(H4623),"MATCHED","MISSING WHARTON"))</x:f>
        <x:v>MATCHED</x:v>
      </x:c>
    </x:row>
    <x:row r="4624">
      <x:c r="A4624" t="str">
        <x:v>55</x:v>
      </x:c>
      <x:c r="B4624" t="str">
        <x:v>Management of Companies and Enterprises</x:v>
      </x:c>
      <x:c r="C4624" t="str">
        <x:v>27-1026</x:v>
      </x:c>
      <x:c r="D4624" t="str">
        <x:v>Merchandise Displayers and Window Trimmers</x:v>
      </x:c>
      <x:c r="E4624" s="22" t="n">
        <x:v>4720</x:v>
      </x:c>
      <x:c r="F4624" s="22" t="n">
        <x:v>60640</x:v>
      </x:c>
      <x:c r="G4624" s="22" t="n">
        <x:f>IF(OR(E4624="",F4624=""),"",E4624*F4624)</x:f>
        <x:v>286220800</x:v>
      </x:c>
      <x:c r="H4624" s="36" t="n">
        <x:v>0.038</x:v>
      </x:c>
      <x:c r="I4624" s="22" t="n">
        <x:f>IF(G4624="","",IF(ISNUMBER(H4624),G4624,""))</x:f>
        <x:v>286220800</x:v>
      </x:c>
      <x:c r="J4624" s="22" t="n">
        <x:f>IF(I4624="","",I4624*H4624)</x:f>
        <x:v>10876390.4</x:v>
      </x:c>
      <x:c r="K4624" t="str">
        <x:f>IF(G4624="","MISSING OEWS",IF(ISNUMBER(H4624),"MATCHED","MISSING WHARTON"))</x:f>
        <x:v>MATCHED</x:v>
      </x:c>
    </x:row>
    <x:row r="4625">
      <x:c r="A4625" t="str">
        <x:v>55</x:v>
      </x:c>
      <x:c r="B4625" t="str">
        <x:v>Management of Companies and Enterprises</x:v>
      </x:c>
      <x:c r="C4625" t="str">
        <x:v>27-1027</x:v>
      </x:c>
      <x:c r="D4625" t="str">
        <x:v>Set and Exhibit Designers</x:v>
      </x:c>
      <x:c r="E4625" s="22" t="n">
        <x:v>50</x:v>
      </x:c>
      <x:c r="F4625" s="22" t="n">
        <x:v>84860</x:v>
      </x:c>
      <x:c r="G4625" s="22" t="n">
        <x:f>IF(OR(E4625="",F4625=""),"",E4625*F4625)</x:f>
        <x:v>4243000</x:v>
      </x:c>
      <x:c r="H4625" s="36" t="n">
        <x:v>0.2167</x:v>
      </x:c>
      <x:c r="I4625" s="22" t="n">
        <x:f>IF(G4625="","",IF(ISNUMBER(H4625),G4625,""))</x:f>
        <x:v>4243000</x:v>
      </x:c>
      <x:c r="J4625" s="22" t="n">
        <x:f>IF(I4625="","",I4625*H4625)</x:f>
        <x:v>919458.1</x:v>
      </x:c>
      <x:c r="K4625" t="str">
        <x:f>IF(G4625="","MISSING OEWS",IF(ISNUMBER(H4625),"MATCHED","MISSING WHARTON"))</x:f>
        <x:v>MATCHED</x:v>
      </x:c>
    </x:row>
    <x:row r="4626">
      <x:c r="A4626" t="str">
        <x:v>55</x:v>
      </x:c>
      <x:c r="B4626" t="str">
        <x:v>Management of Companies and Enterprises</x:v>
      </x:c>
      <x:c r="C4626" t="str">
        <x:v>27-1029</x:v>
      </x:c>
      <x:c r="D4626" t="str">
        <x:v>Designers, All Other</x:v>
      </x:c>
      <x:c r="E4626" s="22" t="n">
        <x:v>690</x:v>
      </x:c>
      <x:c r="F4626" s="22" t="n">
        <x:v>91170</x:v>
      </x:c>
      <x:c r="G4626" s="22" t="n">
        <x:f>IF(OR(E4626="",F4626=""),"",E4626*F4626)</x:f>
        <x:v>62907300</x:v>
      </x:c>
      <x:c r="H4626" s="36"/>
      <x:c r="I4626" s="22" t="str">
        <x:f>IF(G4626="","",IF(ISNUMBER(H4626),G4626,""))</x:f>
      </x:c>
      <x:c r="J4626" s="22" t="str">
        <x:f>IF(I4626="","",I4626*H4626)</x:f>
      </x:c>
      <x:c r="K4626" t="str">
        <x:f>IF(G4626="","MISSING OEWS",IF(ISNUMBER(H4626),"MATCHED","MISSING WHARTON"))</x:f>
        <x:v>MISSING WHARTON</x:v>
      </x:c>
    </x:row>
    <x:row r="4627">
      <x:c r="A4627" t="str">
        <x:v>55</x:v>
      </x:c>
      <x:c r="B4627" t="str">
        <x:v>Management of Companies and Enterprises</x:v>
      </x:c>
      <x:c r="C4627" t="str">
        <x:v>27-2012</x:v>
      </x:c>
      <x:c r="D4627" t="str">
        <x:v>Producers and Directors</x:v>
      </x:c>
      <x:c r="E4627" s="22" t="n">
        <x:v>2350</x:v>
      </x:c>
      <x:c r="F4627" s="22" t="n">
        <x:v>240800</x:v>
      </x:c>
      <x:c r="G4627" s="22" t="n">
        <x:f>IF(OR(E4627="",F4627=""),"",E4627*F4627)</x:f>
        <x:v>565880000</x:v>
      </x:c>
      <x:c r="H4627" s="36" t="n">
        <x:v>0.34630000000000005</x:v>
      </x:c>
      <x:c r="I4627" s="22" t="n">
        <x:f>IF(G4627="","",IF(ISNUMBER(H4627),G4627,""))</x:f>
        <x:v>565880000</x:v>
      </x:c>
      <x:c r="J4627" s="22" t="n">
        <x:f>IF(I4627="","",I4627*H4627)</x:f>
        <x:v>195964244.00000003</x:v>
      </x:c>
      <x:c r="K4627" t="str">
        <x:f>IF(G4627="","MISSING OEWS",IF(ISNUMBER(H4627),"MATCHED","MISSING WHARTON"))</x:f>
        <x:v>MATCHED</x:v>
      </x:c>
    </x:row>
    <x:row r="4628">
      <x:c r="A4628" t="str">
        <x:v>55</x:v>
      </x:c>
      <x:c r="B4628" t="str">
        <x:v>Management of Companies and Enterprises</x:v>
      </x:c>
      <x:c r="C4628" t="str">
        <x:v>27-3023</x:v>
      </x:c>
      <x:c r="D4628" t="str">
        <x:v>News Analysts, Reporters, and Journalists</x:v>
      </x:c>
      <x:c r="E4628" s="22"/>
      <x:c r="F4628" s="22" t="n">
        <x:v>89100</x:v>
      </x:c>
      <x:c r="G4628" s="22" t="str">
        <x:f>IF(OR(E4628="",F4628=""),"",E4628*F4628)</x:f>
      </x:c>
      <x:c r="H4628" s="36" t="n">
        <x:v>0.71</x:v>
      </x:c>
      <x:c r="I4628" s="22" t="str">
        <x:f>IF(G4628="","",IF(ISNUMBER(H4628),G4628,""))</x:f>
      </x:c>
      <x:c r="J4628" s="22" t="str">
        <x:f>IF(I4628="","",I4628*H4628)</x:f>
      </x:c>
      <x:c r="K4628" t="str">
        <x:f>IF(G4628="","MISSING OEWS",IF(ISNUMBER(H4628),"MATCHED","MISSING WHARTON"))</x:f>
        <x:v>MISSING OEWS</x:v>
      </x:c>
    </x:row>
    <x:row r="4629">
      <x:c r="A4629" t="str">
        <x:v>55</x:v>
      </x:c>
      <x:c r="B4629" t="str">
        <x:v>Management of Companies and Enterprises</x:v>
      </x:c>
      <x:c r="C4629" t="str">
        <x:v>27-3031</x:v>
      </x:c>
      <x:c r="D4629" t="str">
        <x:v>Public Relations Specialists</x:v>
      </x:c>
      <x:c r="E4629" s="22" t="n">
        <x:v>13420</x:v>
      </x:c>
      <x:c r="F4629" s="22" t="n">
        <x:v>99790</x:v>
      </x:c>
      <x:c r="G4629" s="22" t="n">
        <x:f>IF(OR(E4629="",F4629=""),"",E4629*F4629)</x:f>
        <x:v>1339181800</x:v>
      </x:c>
      <x:c r="H4629" s="36" t="n">
        <x:v>0.575</x:v>
      </x:c>
      <x:c r="I4629" s="22" t="n">
        <x:f>IF(G4629="","",IF(ISNUMBER(H4629),G4629,""))</x:f>
        <x:v>1339181800</x:v>
      </x:c>
      <x:c r="J4629" s="22" t="n">
        <x:f>IF(I4629="","",I4629*H4629)</x:f>
        <x:v>770029535</x:v>
      </x:c>
      <x:c r="K4629" t="str">
        <x:f>IF(G4629="","MISSING OEWS",IF(ISNUMBER(H4629),"MATCHED","MISSING WHARTON"))</x:f>
        <x:v>MATCHED</x:v>
      </x:c>
    </x:row>
    <x:row r="4630">
      <x:c r="A4630" t="str">
        <x:v>55</x:v>
      </x:c>
      <x:c r="B4630" t="str">
        <x:v>Management of Companies and Enterprises</x:v>
      </x:c>
      <x:c r="C4630" t="str">
        <x:v>27-3041</x:v>
      </x:c>
      <x:c r="D4630" t="str">
        <x:v>Editors</x:v>
      </x:c>
      <x:c r="E4630" s="22" t="n">
        <x:v>1170</x:v>
      </x:c>
      <x:c r="F4630" s="22" t="n">
        <x:v>103660</x:v>
      </x:c>
      <x:c r="G4630" s="22" t="n">
        <x:f>IF(OR(E4630="",F4630=""),"",E4630*F4630)</x:f>
        <x:v>121282200</x:v>
      </x:c>
      <x:c r="H4630" s="36" t="n">
        <x:v>0.6643000000000001</x:v>
      </x:c>
      <x:c r="I4630" s="22" t="n">
        <x:f>IF(G4630="","",IF(ISNUMBER(H4630),G4630,""))</x:f>
        <x:v>121282200</x:v>
      </x:c>
      <x:c r="J4630" s="22" t="n">
        <x:f>IF(I4630="","",I4630*H4630)</x:f>
        <x:v>80567765.46000001</x:v>
      </x:c>
      <x:c r="K4630" t="str">
        <x:f>IF(G4630="","MISSING OEWS",IF(ISNUMBER(H4630),"MATCHED","MISSING WHARTON"))</x:f>
        <x:v>MATCHED</x:v>
      </x:c>
    </x:row>
    <x:row r="4631">
      <x:c r="A4631" t="str">
        <x:v>55</x:v>
      </x:c>
      <x:c r="B4631" t="str">
        <x:v>Management of Companies and Enterprises</x:v>
      </x:c>
      <x:c r="C4631" t="str">
        <x:v>27-3042</x:v>
      </x:c>
      <x:c r="D4631" t="str">
        <x:v>Technical Writers</x:v>
      </x:c>
      <x:c r="E4631" s="22" t="n">
        <x:v>1560</x:v>
      </x:c>
      <x:c r="F4631" s="22" t="n">
        <x:v>96940</x:v>
      </x:c>
      <x:c r="G4631" s="22" t="n">
        <x:f>IF(OR(E4631="",F4631=""),"",E4631*F4631)</x:f>
        <x:v>151226400</x:v>
      </x:c>
      <x:c r="H4631" s="36" t="n">
        <x:v>0.71</x:v>
      </x:c>
      <x:c r="I4631" s="22" t="n">
        <x:f>IF(G4631="","",IF(ISNUMBER(H4631),G4631,""))</x:f>
        <x:v>151226400</x:v>
      </x:c>
      <x:c r="J4631" s="22" t="n">
        <x:f>IF(I4631="","",I4631*H4631)</x:f>
        <x:v>107370744</x:v>
      </x:c>
      <x:c r="K4631" t="str">
        <x:f>IF(G4631="","MISSING OEWS",IF(ISNUMBER(H4631),"MATCHED","MISSING WHARTON"))</x:f>
        <x:v>MATCHED</x:v>
      </x:c>
    </x:row>
    <x:row r="4632">
      <x:c r="A4632" t="str">
        <x:v>55</x:v>
      </x:c>
      <x:c r="B4632" t="str">
        <x:v>Management of Companies and Enterprises</x:v>
      </x:c>
      <x:c r="C4632" t="str">
        <x:v>27-3043</x:v>
      </x:c>
      <x:c r="D4632" t="str">
        <x:v>Writers and Authors</x:v>
      </x:c>
      <x:c r="E4632" s="22" t="n">
        <x:v>1620</x:v>
      </x:c>
      <x:c r="F4632" s="22" t="n">
        <x:v>91160</x:v>
      </x:c>
      <x:c r="G4632" s="22" t="n">
        <x:f>IF(OR(E4632="",F4632=""),"",E4632*F4632)</x:f>
        <x:v>147679200</x:v>
      </x:c>
      <x:c r="H4632" s="36" t="n">
        <x:v>0.7744</x:v>
      </x:c>
      <x:c r="I4632" s="22" t="n">
        <x:f>IF(G4632="","",IF(ISNUMBER(H4632),G4632,""))</x:f>
        <x:v>147679200</x:v>
      </x:c>
      <x:c r="J4632" s="22" t="n">
        <x:f>IF(I4632="","",I4632*H4632)</x:f>
        <x:v>114362772.47999999</x:v>
      </x:c>
      <x:c r="K4632" t="str">
        <x:f>IF(G4632="","MISSING OEWS",IF(ISNUMBER(H4632),"MATCHED","MISSING WHARTON"))</x:f>
        <x:v>MATCHED</x:v>
      </x:c>
    </x:row>
    <x:row r="4633">
      <x:c r="A4633" t="str">
        <x:v>55</x:v>
      </x:c>
      <x:c r="B4633" t="str">
        <x:v>Management of Companies and Enterprises</x:v>
      </x:c>
      <x:c r="C4633" t="str">
        <x:v>27-3091</x:v>
      </x:c>
      <x:c r="D4633" t="str">
        <x:v>Interpreters and Translators</x:v>
      </x:c>
      <x:c r="E4633" s="22" t="n">
        <x:v>290</x:v>
      </x:c>
      <x:c r="F4633" s="22" t="n">
        <x:v>63600</x:v>
      </x:c>
      <x:c r="G4633" s="22" t="n">
        <x:f>IF(OR(E4633="",F4633=""),"",E4633*F4633)</x:f>
        <x:v>18444000</x:v>
      </x:c>
      <x:c r="H4633" s="36" t="n">
        <x:v>0.6294</x:v>
      </x:c>
      <x:c r="I4633" s="22" t="n">
        <x:f>IF(G4633="","",IF(ISNUMBER(H4633),G4633,""))</x:f>
        <x:v>18444000</x:v>
      </x:c>
      <x:c r="J4633" s="22" t="n">
        <x:f>IF(I4633="","",I4633*H4633)</x:f>
        <x:v>11608653.6</x:v>
      </x:c>
      <x:c r="K4633" t="str">
        <x:f>IF(G4633="","MISSING OEWS",IF(ISNUMBER(H4633),"MATCHED","MISSING WHARTON"))</x:f>
        <x:v>MATCHED</x:v>
      </x:c>
    </x:row>
    <x:row r="4634">
      <x:c r="A4634" t="str">
        <x:v>55</x:v>
      </x:c>
      <x:c r="B4634" t="str">
        <x:v>Management of Companies and Enterprises</x:v>
      </x:c>
      <x:c r="C4634" t="str">
        <x:v>27-3099</x:v>
      </x:c>
      <x:c r="D4634" t="str">
        <x:v>Media and Communication Workers, All Other</x:v>
      </x:c>
      <x:c r="E4634" s="22" t="n">
        <x:v>430</x:v>
      </x:c>
      <x:c r="F4634" s="22" t="n">
        <x:v>106800</x:v>
      </x:c>
      <x:c r="G4634" s="22" t="n">
        <x:f>IF(OR(E4634="",F4634=""),"",E4634*F4634)</x:f>
        <x:v>45924000</x:v>
      </x:c>
      <x:c r="H4634" s="36"/>
      <x:c r="I4634" s="22" t="str">
        <x:f>IF(G4634="","",IF(ISNUMBER(H4634),G4634,""))</x:f>
      </x:c>
      <x:c r="J4634" s="22" t="str">
        <x:f>IF(I4634="","",I4634*H4634)</x:f>
      </x:c>
      <x:c r="K4634" t="str">
        <x:f>IF(G4634="","MISSING OEWS",IF(ISNUMBER(H4634),"MATCHED","MISSING WHARTON"))</x:f>
        <x:v>MISSING WHARTON</x:v>
      </x:c>
    </x:row>
    <x:row r="4635">
      <x:c r="A4635" t="str">
        <x:v>55</x:v>
      </x:c>
      <x:c r="B4635" t="str">
        <x:v>Management of Companies and Enterprises</x:v>
      </x:c>
      <x:c r="C4635" t="str">
        <x:v>27-4011</x:v>
      </x:c>
      <x:c r="D4635" t="str">
        <x:v>Audio and Video Technicians</x:v>
      </x:c>
      <x:c r="E4635" s="22" t="n">
        <x:v>590</x:v>
      </x:c>
      <x:c r="F4635" s="22" t="n">
        <x:v>74150</x:v>
      </x:c>
      <x:c r="G4635" s="22" t="n">
        <x:f>IF(OR(E4635="",F4635=""),"",E4635*F4635)</x:f>
        <x:v>43748500</x:v>
      </x:c>
      <x:c r="H4635" s="36" t="n">
        <x:v>0.5483</x:v>
      </x:c>
      <x:c r="I4635" s="22" t="n">
        <x:f>IF(G4635="","",IF(ISNUMBER(H4635),G4635,""))</x:f>
        <x:v>43748500</x:v>
      </x:c>
      <x:c r="J4635" s="22" t="n">
        <x:f>IF(I4635="","",I4635*H4635)</x:f>
        <x:v>23987302.55</x:v>
      </x:c>
      <x:c r="K4635" t="str">
        <x:f>IF(G4635="","MISSING OEWS",IF(ISNUMBER(H4635),"MATCHED","MISSING WHARTON"))</x:f>
        <x:v>MATCHED</x:v>
      </x:c>
    </x:row>
    <x:row r="4636">
      <x:c r="A4636" t="str">
        <x:v>55</x:v>
      </x:c>
      <x:c r="B4636" t="str">
        <x:v>Management of Companies and Enterprises</x:v>
      </x:c>
      <x:c r="C4636" t="str">
        <x:v>27-4012</x:v>
      </x:c>
      <x:c r="D4636" t="str">
        <x:v>Broadcast Technicians</x:v>
      </x:c>
      <x:c r="E4636" s="22" t="n">
        <x:v>60</x:v>
      </x:c>
      <x:c r="F4636" s="22" t="n">
        <x:v>81790</x:v>
      </x:c>
      <x:c r="G4636" s="22" t="n">
        <x:f>IF(OR(E4636="",F4636=""),"",E4636*F4636)</x:f>
        <x:v>4907400</x:v>
      </x:c>
      <x:c r="H4636" s="36" t="n">
        <x:v>0.6138</x:v>
      </x:c>
      <x:c r="I4636" s="22" t="n">
        <x:f>IF(G4636="","",IF(ISNUMBER(H4636),G4636,""))</x:f>
        <x:v>4907400</x:v>
      </x:c>
      <x:c r="J4636" s="22" t="n">
        <x:f>IF(I4636="","",I4636*H4636)</x:f>
        <x:v>3012162.12</x:v>
      </x:c>
      <x:c r="K4636" t="str">
        <x:f>IF(G4636="","MISSING OEWS",IF(ISNUMBER(H4636),"MATCHED","MISSING WHARTON"))</x:f>
        <x:v>MATCHED</x:v>
      </x:c>
    </x:row>
    <x:row r="4637">
      <x:c r="A4637" t="str">
        <x:v>55</x:v>
      </x:c>
      <x:c r="B4637" t="str">
        <x:v>Management of Companies and Enterprises</x:v>
      </x:c>
      <x:c r="C4637" t="str">
        <x:v>27-4014</x:v>
      </x:c>
      <x:c r="D4637" t="str">
        <x:v>Sound Engineering Technicians</x:v>
      </x:c>
      <x:c r="E4637" s="22" t="n">
        <x:v>100</x:v>
      </x:c>
      <x:c r="F4637" s="22"/>
      <x:c r="G4637" s="22" t="str">
        <x:f>IF(OR(E4637="",F4637=""),"",E4637*F4637)</x:f>
      </x:c>
      <x:c r="H4637" s="36" t="n">
        <x:v>0.5607</x:v>
      </x:c>
      <x:c r="I4637" s="22" t="str">
        <x:f>IF(G4637="","",IF(ISNUMBER(H4637),G4637,""))</x:f>
      </x:c>
      <x:c r="J4637" s="22" t="str">
        <x:f>IF(I4637="","",I4637*H4637)</x:f>
      </x:c>
      <x:c r="K4637" t="str">
        <x:f>IF(G4637="","MISSING OEWS",IF(ISNUMBER(H4637),"MATCHED","MISSING WHARTON"))</x:f>
        <x:v>MISSING OEWS</x:v>
      </x:c>
    </x:row>
    <x:row r="4638">
      <x:c r="A4638" t="str">
        <x:v>55</x:v>
      </x:c>
      <x:c r="B4638" t="str">
        <x:v>Management of Companies and Enterprises</x:v>
      </x:c>
      <x:c r="C4638" t="str">
        <x:v>27-4021</x:v>
      </x:c>
      <x:c r="D4638" t="str">
        <x:v>Photographers</x:v>
      </x:c>
      <x:c r="E4638" s="22" t="n">
        <x:v>600</x:v>
      </x:c>
      <x:c r="F4638" s="22" t="n">
        <x:v>80220</x:v>
      </x:c>
      <x:c r="G4638" s="22" t="n">
        <x:f>IF(OR(E4638="",F4638=""),"",E4638*F4638)</x:f>
        <x:v>48132000</x:v>
      </x:c>
      <x:c r="H4638" s="36" t="n">
        <x:v>0.3207</x:v>
      </x:c>
      <x:c r="I4638" s="22" t="n">
        <x:f>IF(G4638="","",IF(ISNUMBER(H4638),G4638,""))</x:f>
        <x:v>48132000</x:v>
      </x:c>
      <x:c r="J4638" s="22" t="n">
        <x:f>IF(I4638="","",I4638*H4638)</x:f>
        <x:v>15435932.399999999</x:v>
      </x:c>
      <x:c r="K4638" t="str">
        <x:f>IF(G4638="","MISSING OEWS",IF(ISNUMBER(H4638),"MATCHED","MISSING WHARTON"))</x:f>
        <x:v>MATCHED</x:v>
      </x:c>
    </x:row>
    <x:row r="4639">
      <x:c r="A4639" t="str">
        <x:v>55</x:v>
      </x:c>
      <x:c r="B4639" t="str">
        <x:v>Management of Companies and Enterprises</x:v>
      </x:c>
      <x:c r="C4639" t="str">
        <x:v>27-4031</x:v>
      </x:c>
      <x:c r="D4639" t="str">
        <x:v>Camera Operators, Television, Video, and Film</x:v>
      </x:c>
      <x:c r="E4639" s="22" t="n">
        <x:v>240</x:v>
      </x:c>
      <x:c r="F4639" s="22" t="n">
        <x:v>78440</x:v>
      </x:c>
      <x:c r="G4639" s="22" t="n">
        <x:f>IF(OR(E4639="",F4639=""),"",E4639*F4639)</x:f>
        <x:v>18825600</x:v>
      </x:c>
      <x:c r="H4639" s="36" t="n">
        <x:v>0.3458</x:v>
      </x:c>
      <x:c r="I4639" s="22" t="n">
        <x:f>IF(G4639="","",IF(ISNUMBER(H4639),G4639,""))</x:f>
        <x:v>18825600</x:v>
      </x:c>
      <x:c r="J4639" s="22" t="n">
        <x:f>IF(I4639="","",I4639*H4639)</x:f>
        <x:v>6509892.4799999995</x:v>
      </x:c>
      <x:c r="K4639" t="str">
        <x:f>IF(G4639="","MISSING OEWS",IF(ISNUMBER(H4639),"MATCHED","MISSING WHARTON"))</x:f>
        <x:v>MATCHED</x:v>
      </x:c>
    </x:row>
    <x:row r="4640">
      <x:c r="A4640" t="str">
        <x:v>55</x:v>
      </x:c>
      <x:c r="B4640" t="str">
        <x:v>Management of Companies and Enterprises</x:v>
      </x:c>
      <x:c r="C4640" t="str">
        <x:v>27-4032</x:v>
      </x:c>
      <x:c r="D4640" t="str">
        <x:v>Film and Video Editors</x:v>
      </x:c>
      <x:c r="E4640" s="22" t="n">
        <x:v>430</x:v>
      </x:c>
      <x:c r="F4640" s="22" t="n">
        <x:v>95930</x:v>
      </x:c>
      <x:c r="G4640" s="22" t="n">
        <x:f>IF(OR(E4640="",F4640=""),"",E4640*F4640)</x:f>
        <x:v>41249900</x:v>
      </x:c>
      <x:c r="H4640" s="36" t="n">
        <x:v>0.6065</x:v>
      </x:c>
      <x:c r="I4640" s="22" t="n">
        <x:f>IF(G4640="","",IF(ISNUMBER(H4640),G4640,""))</x:f>
        <x:v>41249900</x:v>
      </x:c>
      <x:c r="J4640" s="22" t="n">
        <x:f>IF(I4640="","",I4640*H4640)</x:f>
        <x:v>25018064.35</x:v>
      </x:c>
      <x:c r="K4640" t="str">
        <x:f>IF(G4640="","MISSING OEWS",IF(ISNUMBER(H4640),"MATCHED","MISSING WHARTON"))</x:f>
        <x:v>MATCHED</x:v>
      </x:c>
    </x:row>
    <x:row r="4641">
      <x:c r="A4641" t="str">
        <x:v>55</x:v>
      </x:c>
      <x:c r="B4641" t="str">
        <x:v>Management of Companies and Enterprises</x:v>
      </x:c>
      <x:c r="C4641" t="str">
        <x:v>27-4099</x:v>
      </x:c>
      <x:c r="D4641" t="str">
        <x:v>Media and Communication Equipment Workers, All Other</x:v>
      </x:c>
      <x:c r="E4641" s="22" t="n">
        <x:v>60</x:v>
      </x:c>
      <x:c r="F4641" s="22" t="n">
        <x:v>74030</x:v>
      </x:c>
      <x:c r="G4641" s="22" t="n">
        <x:f>IF(OR(E4641="",F4641=""),"",E4641*F4641)</x:f>
        <x:v>4441800</x:v>
      </x:c>
      <x:c r="H4641" s="36"/>
      <x:c r="I4641" s="22" t="str">
        <x:f>IF(G4641="","",IF(ISNUMBER(H4641),G4641,""))</x:f>
      </x:c>
      <x:c r="J4641" s="22" t="str">
        <x:f>IF(I4641="","",I4641*H4641)</x:f>
      </x:c>
      <x:c r="K4641" t="str">
        <x:f>IF(G4641="","MISSING OEWS",IF(ISNUMBER(H4641),"MATCHED","MISSING WHARTON"))</x:f>
        <x:v>MISSING WHARTON</x:v>
      </x:c>
    </x:row>
    <x:row r="4642">
      <x:c r="A4642" t="str">
        <x:v>55</x:v>
      </x:c>
      <x:c r="B4642" t="str">
        <x:v>Management of Companies and Enterprises</x:v>
      </x:c>
      <x:c r="C4642" t="str">
        <x:v>29-1011</x:v>
      </x:c>
      <x:c r="D4642" t="str">
        <x:v>Chiropractors</x:v>
      </x:c>
      <x:c r="E4642" s="22" t="n">
        <x:v>200</x:v>
      </x:c>
      <x:c r="F4642" s="22" t="n">
        <x:v>103280</x:v>
      </x:c>
      <x:c r="G4642" s="22" t="n">
        <x:f>IF(OR(E4642="",F4642=""),"",E4642*F4642)</x:f>
        <x:v>20656000</x:v>
      </x:c>
      <x:c r="H4642" s="36" t="n">
        <x:v>0.42729999999999996</x:v>
      </x:c>
      <x:c r="I4642" s="22" t="n">
        <x:f>IF(G4642="","",IF(ISNUMBER(H4642),G4642,""))</x:f>
        <x:v>20656000</x:v>
      </x:c>
      <x:c r="J4642" s="22" t="n">
        <x:f>IF(I4642="","",I4642*H4642)</x:f>
        <x:v>8826308.799999999</x:v>
      </x:c>
      <x:c r="K4642" t="str">
        <x:f>IF(G4642="","MISSING OEWS",IF(ISNUMBER(H4642),"MATCHED","MISSING WHARTON"))</x:f>
        <x:v>MATCHED</x:v>
      </x:c>
    </x:row>
    <x:row r="4643">
      <x:c r="A4643" t="str">
        <x:v>55</x:v>
      </x:c>
      <x:c r="B4643" t="str">
        <x:v>Management of Companies and Enterprises</x:v>
      </x:c>
      <x:c r="C4643" t="str">
        <x:v>29-1021</x:v>
      </x:c>
      <x:c r="D4643" t="str">
        <x:v>Dentists, General</x:v>
      </x:c>
      <x:c r="E4643" s="22" t="n">
        <x:v>140</x:v>
      </x:c>
      <x:c r="F4643" s="22"/>
      <x:c r="G4643" s="22" t="str">
        <x:f>IF(OR(E4643="",F4643=""),"",E4643*F4643)</x:f>
      </x:c>
      <x:c r="H4643" s="36" t="n">
        <x:v>0.07</x:v>
      </x:c>
      <x:c r="I4643" s="22" t="str">
        <x:f>IF(G4643="","",IF(ISNUMBER(H4643),G4643,""))</x:f>
      </x:c>
      <x:c r="J4643" s="22" t="str">
        <x:f>IF(I4643="","",I4643*H4643)</x:f>
      </x:c>
      <x:c r="K4643" t="str">
        <x:f>IF(G4643="","MISSING OEWS",IF(ISNUMBER(H4643),"MATCHED","MISSING WHARTON"))</x:f>
        <x:v>MISSING OEWS</x:v>
      </x:c>
    </x:row>
    <x:row r="4644">
      <x:c r="A4644" t="str">
        <x:v>55</x:v>
      </x:c>
      <x:c r="B4644" t="str">
        <x:v>Management of Companies and Enterprises</x:v>
      </x:c>
      <x:c r="C4644" t="str">
        <x:v>29-1031</x:v>
      </x:c>
      <x:c r="D4644" t="str">
        <x:v>Dietitians and Nutritionists</x:v>
      </x:c>
      <x:c r="E4644" s="22" t="n">
        <x:v>800</x:v>
      </x:c>
      <x:c r="F4644" s="22" t="n">
        <x:v>80360</x:v>
      </x:c>
      <x:c r="G4644" s="22" t="n">
        <x:f>IF(OR(E4644="",F4644=""),"",E4644*F4644)</x:f>
        <x:v>64288000</x:v>
      </x:c>
      <x:c r="H4644" s="36" t="n">
        <x:v>0.4679</x:v>
      </x:c>
      <x:c r="I4644" s="22" t="n">
        <x:f>IF(G4644="","",IF(ISNUMBER(H4644),G4644,""))</x:f>
        <x:v>64288000</x:v>
      </x:c>
      <x:c r="J4644" s="22" t="n">
        <x:f>IF(I4644="","",I4644*H4644)</x:f>
        <x:v>30080355.2</x:v>
      </x:c>
      <x:c r="K4644" t="str">
        <x:f>IF(G4644="","MISSING OEWS",IF(ISNUMBER(H4644),"MATCHED","MISSING WHARTON"))</x:f>
        <x:v>MATCHED</x:v>
      </x:c>
    </x:row>
    <x:row r="4645">
      <x:c r="A4645" t="str">
        <x:v>55</x:v>
      </x:c>
      <x:c r="B4645" t="str">
        <x:v>Management of Companies and Enterprises</x:v>
      </x:c>
      <x:c r="C4645" t="str">
        <x:v>29-1041</x:v>
      </x:c>
      <x:c r="D4645" t="str">
        <x:v>Optometrists</x:v>
      </x:c>
      <x:c r="E4645" s="22" t="n">
        <x:v>60</x:v>
      </x:c>
      <x:c r="F4645" s="22" t="n">
        <x:v>152520</x:v>
      </x:c>
      <x:c r="G4645" s="22" t="n">
        <x:f>IF(OR(E4645="",F4645=""),"",E4645*F4645)</x:f>
        <x:v>9151200</x:v>
      </x:c>
      <x:c r="H4645" s="36" t="n">
        <x:v>0.07</x:v>
      </x:c>
      <x:c r="I4645" s="22" t="n">
        <x:f>IF(G4645="","",IF(ISNUMBER(H4645),G4645,""))</x:f>
        <x:v>9151200</x:v>
      </x:c>
      <x:c r="J4645" s="22" t="n">
        <x:f>IF(I4645="","",I4645*H4645)</x:f>
        <x:v>640584.0000000001</x:v>
      </x:c>
      <x:c r="K4645" t="str">
        <x:f>IF(G4645="","MISSING OEWS",IF(ISNUMBER(H4645),"MATCHED","MISSING WHARTON"))</x:f>
        <x:v>MATCHED</x:v>
      </x:c>
    </x:row>
    <x:row r="4646">
      <x:c r="A4646" t="str">
        <x:v>55</x:v>
      </x:c>
      <x:c r="B4646" t="str">
        <x:v>Management of Companies and Enterprises</x:v>
      </x:c>
      <x:c r="C4646" t="str">
        <x:v>29-1051</x:v>
      </x:c>
      <x:c r="D4646" t="str">
        <x:v>Pharmacists</x:v>
      </x:c>
      <x:c r="E4646" s="22" t="n">
        <x:v>4710</x:v>
      </x:c>
      <x:c r="F4646" s="22" t="n">
        <x:v>145290</x:v>
      </x:c>
      <x:c r="G4646" s="22" t="n">
        <x:f>IF(OR(E4646="",F4646=""),"",E4646*F4646)</x:f>
        <x:v>684315900</x:v>
      </x:c>
      <x:c r="H4646" s="36" t="n">
        <x:v>0.43810000000000004</x:v>
      </x:c>
      <x:c r="I4646" s="22" t="n">
        <x:f>IF(G4646="","",IF(ISNUMBER(H4646),G4646,""))</x:f>
        <x:v>684315900</x:v>
      </x:c>
      <x:c r="J4646" s="22" t="n">
        <x:f>IF(I4646="","",I4646*H4646)</x:f>
        <x:v>299798795.79</x:v>
      </x:c>
      <x:c r="K4646" t="str">
        <x:f>IF(G4646="","MISSING OEWS",IF(ISNUMBER(H4646),"MATCHED","MISSING WHARTON"))</x:f>
        <x:v>MATCHED</x:v>
      </x:c>
    </x:row>
    <x:row r="4647">
      <x:c r="A4647" t="str">
        <x:v>55</x:v>
      </x:c>
      <x:c r="B4647" t="str">
        <x:v>Management of Companies and Enterprises</x:v>
      </x:c>
      <x:c r="C4647" t="str">
        <x:v>29-1071</x:v>
      </x:c>
      <x:c r="D4647" t="str">
        <x:v>Physician Assistants</x:v>
      </x:c>
      <x:c r="E4647" s="22" t="n">
        <x:v>350</x:v>
      </x:c>
      <x:c r="F4647" s="22" t="n">
        <x:v>136730</x:v>
      </x:c>
      <x:c r="G4647" s="22" t="n">
        <x:f>IF(OR(E4647="",F4647=""),"",E4647*F4647)</x:f>
        <x:v>47855500</x:v>
      </x:c>
      <x:c r="H4647" s="36" t="n">
        <x:v>0.1495</x:v>
      </x:c>
      <x:c r="I4647" s="22" t="n">
        <x:f>IF(G4647="","",IF(ISNUMBER(H4647),G4647,""))</x:f>
        <x:v>47855500</x:v>
      </x:c>
      <x:c r="J4647" s="22" t="n">
        <x:f>IF(I4647="","",I4647*H4647)</x:f>
        <x:v>7154397.25</x:v>
      </x:c>
      <x:c r="K4647" t="str">
        <x:f>IF(G4647="","MISSING OEWS",IF(ISNUMBER(H4647),"MATCHED","MISSING WHARTON"))</x:f>
        <x:v>MATCHED</x:v>
      </x:c>
    </x:row>
    <x:row r="4648">
      <x:c r="A4648" t="str">
        <x:v>55</x:v>
      </x:c>
      <x:c r="B4648" t="str">
        <x:v>Management of Companies and Enterprises</x:v>
      </x:c>
      <x:c r="C4648" t="str">
        <x:v>29-1081</x:v>
      </x:c>
      <x:c r="D4648" t="str">
        <x:v>Podiatrists</x:v>
      </x:c>
      <x:c r="E4648" s="22" t="n">
        <x:v>40</x:v>
      </x:c>
      <x:c r="F4648" s="22" t="n">
        <x:v>185440</x:v>
      </x:c>
      <x:c r="G4648" s="22" t="n">
        <x:f>IF(OR(E4648="",F4648=""),"",E4648*F4648)</x:f>
        <x:v>7417600</x:v>
      </x:c>
      <x:c r="H4648" s="36" t="n">
        <x:v>0.21359999999999998</x:v>
      </x:c>
      <x:c r="I4648" s="22" t="n">
        <x:f>IF(G4648="","",IF(ISNUMBER(H4648),G4648,""))</x:f>
        <x:v>7417600</x:v>
      </x:c>
      <x:c r="J4648" s="22" t="n">
        <x:f>IF(I4648="","",I4648*H4648)</x:f>
        <x:v>1584399.3599999999</x:v>
      </x:c>
      <x:c r="K4648" t="str">
        <x:f>IF(G4648="","MISSING OEWS",IF(ISNUMBER(H4648),"MATCHED","MISSING WHARTON"))</x:f>
        <x:v>MATCHED</x:v>
      </x:c>
    </x:row>
    <x:row r="4649">
      <x:c r="A4649" t="str">
        <x:v>55</x:v>
      </x:c>
      <x:c r="B4649" t="str">
        <x:v>Management of Companies and Enterprises</x:v>
      </x:c>
      <x:c r="C4649" t="str">
        <x:v>29-1122</x:v>
      </x:c>
      <x:c r="D4649" t="str">
        <x:v>Occupational Therapists</x:v>
      </x:c>
      <x:c r="E4649" s="22" t="n">
        <x:v>570</x:v>
      </x:c>
      <x:c r="F4649" s="22" t="n">
        <x:v>101040</x:v>
      </x:c>
      <x:c r="G4649" s="22" t="n">
        <x:f>IF(OR(E4649="",F4649=""),"",E4649*F4649)</x:f>
        <x:v>57592800</x:v>
      </x:c>
      <x:c r="H4649" s="36" t="n">
        <x:v>0.18289999999999998</x:v>
      </x:c>
      <x:c r="I4649" s="22" t="n">
        <x:f>IF(G4649="","",IF(ISNUMBER(H4649),G4649,""))</x:f>
        <x:v>57592800</x:v>
      </x:c>
      <x:c r="J4649" s="22" t="n">
        <x:f>IF(I4649="","",I4649*H4649)</x:f>
        <x:v>10533723.12</x:v>
      </x:c>
      <x:c r="K4649" t="str">
        <x:f>IF(G4649="","MISSING OEWS",IF(ISNUMBER(H4649),"MATCHED","MISSING WHARTON"))</x:f>
        <x:v>MATCHED</x:v>
      </x:c>
    </x:row>
    <x:row r="4650">
      <x:c r="A4650" t="str">
        <x:v>55</x:v>
      </x:c>
      <x:c r="B4650" t="str">
        <x:v>Management of Companies and Enterprises</x:v>
      </x:c>
      <x:c r="C4650" t="str">
        <x:v>29-1123</x:v>
      </x:c>
      <x:c r="D4650" t="str">
        <x:v>Physical Therapists</x:v>
      </x:c>
      <x:c r="E4650" s="22" t="n">
        <x:v>670</x:v>
      </x:c>
      <x:c r="F4650" s="22" t="n">
        <x:v>102610</x:v>
      </x:c>
      <x:c r="G4650" s="22" t="n">
        <x:f>IF(OR(E4650="",F4650=""),"",E4650*F4650)</x:f>
        <x:v>68748700</x:v>
      </x:c>
      <x:c r="H4650" s="36" t="n">
        <x:v>0.19579999999999997</x:v>
      </x:c>
      <x:c r="I4650" s="22" t="n">
        <x:f>IF(G4650="","",IF(ISNUMBER(H4650),G4650,""))</x:f>
        <x:v>68748700</x:v>
      </x:c>
      <x:c r="J4650" s="22" t="n">
        <x:f>IF(I4650="","",I4650*H4650)</x:f>
        <x:v>13460995.459999999</x:v>
      </x:c>
      <x:c r="K4650" t="str">
        <x:f>IF(G4650="","MISSING OEWS",IF(ISNUMBER(H4650),"MATCHED","MISSING WHARTON"))</x:f>
        <x:v>MATCHED</x:v>
      </x:c>
    </x:row>
    <x:row r="4651">
      <x:c r="A4651" t="str">
        <x:v>55</x:v>
      </x:c>
      <x:c r="B4651" t="str">
        <x:v>Management of Companies and Enterprises</x:v>
      </x:c>
      <x:c r="C4651" t="str">
        <x:v>29-1126</x:v>
      </x:c>
      <x:c r="D4651" t="str">
        <x:v>Respiratory Therapists</x:v>
      </x:c>
      <x:c r="E4651" s="22" t="n">
        <x:v>200</x:v>
      </x:c>
      <x:c r="F4651" s="22" t="n">
        <x:v>85560</x:v>
      </x:c>
      <x:c r="G4651" s="22" t="n">
        <x:f>IF(OR(E4651="",F4651=""),"",E4651*F4651)</x:f>
        <x:v>17112000</x:v>
      </x:c>
      <x:c r="H4651" s="36" t="n">
        <x:v>0.0864</x:v>
      </x:c>
      <x:c r="I4651" s="22" t="n">
        <x:f>IF(G4651="","",IF(ISNUMBER(H4651),G4651,""))</x:f>
        <x:v>17112000</x:v>
      </x:c>
      <x:c r="J4651" s="22" t="n">
        <x:f>IF(I4651="","",I4651*H4651)</x:f>
        <x:v>1478476.8</x:v>
      </x:c>
      <x:c r="K4651" t="str">
        <x:f>IF(G4651="","MISSING OEWS",IF(ISNUMBER(H4651),"MATCHED","MISSING WHARTON"))</x:f>
        <x:v>MATCHED</x:v>
      </x:c>
    </x:row>
    <x:row r="4652">
      <x:c r="A4652" t="str">
        <x:v>55</x:v>
      </x:c>
      <x:c r="B4652" t="str">
        <x:v>Management of Companies and Enterprises</x:v>
      </x:c>
      <x:c r="C4652" t="str">
        <x:v>29-1127</x:v>
      </x:c>
      <x:c r="D4652" t="str">
        <x:v>Speech-Language Pathologists</x:v>
      </x:c>
      <x:c r="E4652" s="22" t="n">
        <x:v>530</x:v>
      </x:c>
      <x:c r="F4652" s="22" t="n">
        <x:v>88550</x:v>
      </x:c>
      <x:c r="G4652" s="22" t="n">
        <x:f>IF(OR(E4652="",F4652=""),"",E4652*F4652)</x:f>
        <x:v>46931500</x:v>
      </x:c>
      <x:c r="H4652" s="36" t="n">
        <x:v>0.19579999999999997</x:v>
      </x:c>
      <x:c r="I4652" s="22" t="n">
        <x:f>IF(G4652="","",IF(ISNUMBER(H4652),G4652,""))</x:f>
        <x:v>46931500</x:v>
      </x:c>
      <x:c r="J4652" s="22" t="n">
        <x:f>IF(I4652="","",I4652*H4652)</x:f>
        <x:v>9189187.7</x:v>
      </x:c>
      <x:c r="K4652" t="str">
        <x:f>IF(G4652="","MISSING OEWS",IF(ISNUMBER(H4652),"MATCHED","MISSING WHARTON"))</x:f>
        <x:v>MATCHED</x:v>
      </x:c>
    </x:row>
    <x:row r="4653">
      <x:c r="A4653" t="str">
        <x:v>55</x:v>
      </x:c>
      <x:c r="B4653" t="str">
        <x:v>Management of Companies and Enterprises</x:v>
      </x:c>
      <x:c r="C4653" t="str">
        <x:v>29-1129</x:v>
      </x:c>
      <x:c r="D4653" t="str">
        <x:v>Therapists, All Other</x:v>
      </x:c>
      <x:c r="E4653" s="22" t="n">
        <x:v>100</x:v>
      </x:c>
      <x:c r="F4653" s="22" t="n">
        <x:v>72610</x:v>
      </x:c>
      <x:c r="G4653" s="22" t="n">
        <x:f>IF(OR(E4653="",F4653=""),"",E4653*F4653)</x:f>
        <x:v>7261000</x:v>
      </x:c>
      <x:c r="H4653" s="36" t="n">
        <x:v>0.1775</x:v>
      </x:c>
      <x:c r="I4653" s="22" t="n">
        <x:f>IF(G4653="","",IF(ISNUMBER(H4653),G4653,""))</x:f>
        <x:v>7261000</x:v>
      </x:c>
      <x:c r="J4653" s="22" t="n">
        <x:f>IF(I4653="","",I4653*H4653)</x:f>
        <x:v>1288827.5</x:v>
      </x:c>
      <x:c r="K4653" t="str">
        <x:f>IF(G4653="","MISSING OEWS",IF(ISNUMBER(H4653),"MATCHED","MISSING WHARTON"))</x:f>
        <x:v>MATCHED</x:v>
      </x:c>
    </x:row>
    <x:row r="4654">
      <x:c r="A4654" t="str">
        <x:v>55</x:v>
      </x:c>
      <x:c r="B4654" t="str">
        <x:v>Management of Companies and Enterprises</x:v>
      </x:c>
      <x:c r="C4654" t="str">
        <x:v>29-1131</x:v>
      </x:c>
      <x:c r="D4654" t="str">
        <x:v>Veterinarians</x:v>
      </x:c>
      <x:c r="E4654" s="22" t="n">
        <x:v>70</x:v>
      </x:c>
      <x:c r="F4654" s="22" t="n">
        <x:v>144800</x:v>
      </x:c>
      <x:c r="G4654" s="22" t="n">
        <x:f>IF(OR(E4654="",F4654=""),"",E4654*F4654)</x:f>
        <x:v>10136000</x:v>
      </x:c>
      <x:c r="H4654" s="36" t="n">
        <x:v>0.163</x:v>
      </x:c>
      <x:c r="I4654" s="22" t="n">
        <x:f>IF(G4654="","",IF(ISNUMBER(H4654),G4654,""))</x:f>
        <x:v>10136000</x:v>
      </x:c>
      <x:c r="J4654" s="22" t="n">
        <x:f>IF(I4654="","",I4654*H4654)</x:f>
        <x:v>1652168</x:v>
      </x:c>
      <x:c r="K4654" t="str">
        <x:f>IF(G4654="","MISSING OEWS",IF(ISNUMBER(H4654),"MATCHED","MISSING WHARTON"))</x:f>
        <x:v>MATCHED</x:v>
      </x:c>
    </x:row>
    <x:row r="4655">
      <x:c r="A4655" t="str">
        <x:v>55</x:v>
      </x:c>
      <x:c r="B4655" t="str">
        <x:v>Management of Companies and Enterprises</x:v>
      </x:c>
      <x:c r="C4655" t="str">
        <x:v>29-1141</x:v>
      </x:c>
      <x:c r="D4655" t="str">
        <x:v>Registered Nurses</x:v>
      </x:c>
      <x:c r="E4655" s="22" t="n">
        <x:v>22900</x:v>
      </x:c>
      <x:c r="F4655" s="22" t="n">
        <x:v>103540</x:v>
      </x:c>
      <x:c r="G4655" s="22" t="n">
        <x:f>IF(OR(E4655="",F4655=""),"",E4655*F4655)</x:f>
        <x:v>2371066000</x:v>
      </x:c>
      <x:c r="H4655" s="36" t="n">
        <x:v>0.19579999999999997</x:v>
      </x:c>
      <x:c r="I4655" s="22" t="n">
        <x:f>IF(G4655="","",IF(ISNUMBER(H4655),G4655,""))</x:f>
        <x:v>2371066000</x:v>
      </x:c>
      <x:c r="J4655" s="22" t="n">
        <x:f>IF(I4655="","",I4655*H4655)</x:f>
        <x:v>464254722.79999995</x:v>
      </x:c>
      <x:c r="K4655" t="str">
        <x:f>IF(G4655="","MISSING OEWS",IF(ISNUMBER(H4655),"MATCHED","MISSING WHARTON"))</x:f>
        <x:v>MATCHED</x:v>
      </x:c>
    </x:row>
    <x:row r="4656">
      <x:c r="A4656" t="str">
        <x:v>55</x:v>
      </x:c>
      <x:c r="B4656" t="str">
        <x:v>Management of Companies and Enterprises</x:v>
      </x:c>
      <x:c r="C4656" t="str">
        <x:v>29-1171</x:v>
      </x:c>
      <x:c r="D4656" t="str">
        <x:v>Nurse Practitioners</x:v>
      </x:c>
      <x:c r="E4656" s="22" t="n">
        <x:v>1810</x:v>
      </x:c>
      <x:c r="F4656" s="22" t="n">
        <x:v>140690</x:v>
      </x:c>
      <x:c r="G4656" s="22" t="n">
        <x:f>IF(OR(E4656="",F4656=""),"",E4656*F4656)</x:f>
        <x:v>254648900</x:v>
      </x:c>
      <x:c r="H4656" s="36" t="n">
        <x:v>0.313</x:v>
      </x:c>
      <x:c r="I4656" s="22" t="n">
        <x:f>IF(G4656="","",IF(ISNUMBER(H4656),G4656,""))</x:f>
        <x:v>254648900</x:v>
      </x:c>
      <x:c r="J4656" s="22" t="n">
        <x:f>IF(I4656="","",I4656*H4656)</x:f>
        <x:v>79705105.7</x:v>
      </x:c>
      <x:c r="K4656" t="str">
        <x:f>IF(G4656="","MISSING OEWS",IF(ISNUMBER(H4656),"MATCHED","MISSING WHARTON"))</x:f>
        <x:v>MATCHED</x:v>
      </x:c>
    </x:row>
    <x:row r="4657">
      <x:c r="A4657" t="str">
        <x:v>55</x:v>
      </x:c>
      <x:c r="B4657" t="str">
        <x:v>Management of Companies and Enterprises</x:v>
      </x:c>
      <x:c r="C4657" t="str">
        <x:v>29-1212</x:v>
      </x:c>
      <x:c r="D4657" t="str">
        <x:v>Cardiologists</x:v>
      </x:c>
      <x:c r="E4657" s="22" t="n">
        <x:v>280</x:v>
      </x:c>
      <x:c r="F4657" s="22"/>
      <x:c r="G4657" s="22" t="str">
        <x:f>IF(OR(E4657="",F4657=""),"",E4657*F4657)</x:f>
      </x:c>
      <x:c r="H4657" s="36" t="n">
        <x:v>0.2346</x:v>
      </x:c>
      <x:c r="I4657" s="22" t="str">
        <x:f>IF(G4657="","",IF(ISNUMBER(H4657),G4657,""))</x:f>
      </x:c>
      <x:c r="J4657" s="22" t="str">
        <x:f>IF(I4657="","",I4657*H4657)</x:f>
      </x:c>
      <x:c r="K4657" t="str">
        <x:f>IF(G4657="","MISSING OEWS",IF(ISNUMBER(H4657),"MATCHED","MISSING WHARTON"))</x:f>
        <x:v>MISSING OEWS</x:v>
      </x:c>
    </x:row>
    <x:row r="4658">
      <x:c r="A4658" t="str">
        <x:v>55</x:v>
      </x:c>
      <x:c r="B4658" t="str">
        <x:v>Management of Companies and Enterprises</x:v>
      </x:c>
      <x:c r="C4658" t="str">
        <x:v>29-1214</x:v>
      </x:c>
      <x:c r="D4658" t="str">
        <x:v>Emergency Medicine Physicians</x:v>
      </x:c>
      <x:c r="E4658" s="22" t="n">
        <x:v>320</x:v>
      </x:c>
      <x:c r="F4658" s="22"/>
      <x:c r="G4658" s="22" t="str">
        <x:f>IF(OR(E4658="",F4658=""),"",E4658*F4658)</x:f>
      </x:c>
      <x:c r="H4658" s="36" t="n">
        <x:v>0.1794</x:v>
      </x:c>
      <x:c r="I4658" s="22" t="str">
        <x:f>IF(G4658="","",IF(ISNUMBER(H4658),G4658,""))</x:f>
      </x:c>
      <x:c r="J4658" s="22" t="str">
        <x:f>IF(I4658="","",I4658*H4658)</x:f>
      </x:c>
      <x:c r="K4658" t="str">
        <x:f>IF(G4658="","MISSING OEWS",IF(ISNUMBER(H4658),"MATCHED","MISSING WHARTON"))</x:f>
        <x:v>MISSING OEWS</x:v>
      </x:c>
    </x:row>
    <x:row r="4659">
      <x:c r="A4659" t="str">
        <x:v>55</x:v>
      </x:c>
      <x:c r="B4659" t="str">
        <x:v>Management of Companies and Enterprises</x:v>
      </x:c>
      <x:c r="C4659" t="str">
        <x:v>29-1215</x:v>
      </x:c>
      <x:c r="D4659" t="str">
        <x:v>Family Medicine Physicians</x:v>
      </x:c>
      <x:c r="E4659" s="22" t="n">
        <x:v>1160</x:v>
      </x:c>
      <x:c r="F4659" s="22" t="n">
        <x:v>245300</x:v>
      </x:c>
      <x:c r="G4659" s="22" t="n">
        <x:f>IF(OR(E4659="",F4659=""),"",E4659*F4659)</x:f>
        <x:v>284548000</x:v>
      </x:c>
      <x:c r="H4659" s="36" t="n">
        <x:v>0.28850000000000003</x:v>
      </x:c>
      <x:c r="I4659" s="22" t="n">
        <x:f>IF(G4659="","",IF(ISNUMBER(H4659),G4659,""))</x:f>
        <x:v>284548000</x:v>
      </x:c>
      <x:c r="J4659" s="22" t="n">
        <x:f>IF(I4659="","",I4659*H4659)</x:f>
        <x:v>82092098.00000001</x:v>
      </x:c>
      <x:c r="K4659" t="str">
        <x:f>IF(G4659="","MISSING OEWS",IF(ISNUMBER(H4659),"MATCHED","MISSING WHARTON"))</x:f>
        <x:v>MATCHED</x:v>
      </x:c>
    </x:row>
    <x:row r="4660">
      <x:c r="A4660" t="str">
        <x:v>55</x:v>
      </x:c>
      <x:c r="B4660" t="str">
        <x:v>Management of Companies and Enterprises</x:v>
      </x:c>
      <x:c r="C4660" t="str">
        <x:v>29-1216</x:v>
      </x:c>
      <x:c r="D4660" t="str">
        <x:v>General Internal Medicine Physicians</x:v>
      </x:c>
      <x:c r="E4660" s="22" t="n">
        <x:v>160</x:v>
      </x:c>
      <x:c r="F4660" s="22" t="n">
        <x:v>322670</x:v>
      </x:c>
      <x:c r="G4660" s="22" t="n">
        <x:f>IF(OR(E4660="",F4660=""),"",E4660*F4660)</x:f>
        <x:v>51627200</x:v>
      </x:c>
      <x:c r="H4660" s="36" t="n">
        <x:v>0.2237</x:v>
      </x:c>
      <x:c r="I4660" s="22" t="n">
        <x:f>IF(G4660="","",IF(ISNUMBER(H4660),G4660,""))</x:f>
        <x:v>51627200</x:v>
      </x:c>
      <x:c r="J4660" s="22" t="n">
        <x:f>IF(I4660="","",I4660*H4660)</x:f>
        <x:v>11549004.64</x:v>
      </x:c>
      <x:c r="K4660" t="str">
        <x:f>IF(G4660="","MISSING OEWS",IF(ISNUMBER(H4660),"MATCHED","MISSING WHARTON"))</x:f>
        <x:v>MATCHED</x:v>
      </x:c>
    </x:row>
    <x:row r="4661">
      <x:c r="A4661" t="str">
        <x:v>55</x:v>
      </x:c>
      <x:c r="B4661" t="str">
        <x:v>Management of Companies and Enterprises</x:v>
      </x:c>
      <x:c r="C4661" t="str">
        <x:v>29-1218</x:v>
      </x:c>
      <x:c r="D4661" t="str">
        <x:v>Obstetricians and Gynecologists</x:v>
      </x:c>
      <x:c r="E4661" s="22" t="n">
        <x:v>50</x:v>
      </x:c>
      <x:c r="F4661" s="22" t="n">
        <x:v>249910</x:v>
      </x:c>
      <x:c r="G4661" s="22" t="n">
        <x:f>IF(OR(E4661="",F4661=""),"",E4661*F4661)</x:f>
        <x:v>12495500</x:v>
      </x:c>
      <x:c r="H4661" s="36" t="n">
        <x:v>0.33</x:v>
      </x:c>
      <x:c r="I4661" s="22" t="n">
        <x:f>IF(G4661="","",IF(ISNUMBER(H4661),G4661,""))</x:f>
        <x:v>12495500</x:v>
      </x:c>
      <x:c r="J4661" s="22" t="n">
        <x:f>IF(I4661="","",I4661*H4661)</x:f>
        <x:v>4123515</x:v>
      </x:c>
      <x:c r="K4661" t="str">
        <x:f>IF(G4661="","MISSING OEWS",IF(ISNUMBER(H4661),"MATCHED","MISSING WHARTON"))</x:f>
        <x:v>MATCHED</x:v>
      </x:c>
    </x:row>
    <x:row r="4662">
      <x:c r="A4662" t="str">
        <x:v>55</x:v>
      </x:c>
      <x:c r="B4662" t="str">
        <x:v>Management of Companies and Enterprises</x:v>
      </x:c>
      <x:c r="C4662" t="str">
        <x:v>29-1221</x:v>
      </x:c>
      <x:c r="D4662" t="str">
        <x:v>Pediatricians, General</x:v>
      </x:c>
      <x:c r="E4662" s="22" t="n">
        <x:v>30</x:v>
      </x:c>
      <x:c r="F4662" s="22" t="n">
        <x:v>285160</x:v>
      </x:c>
      <x:c r="G4662" s="22" t="n">
        <x:f>IF(OR(E4662="",F4662=""),"",E4662*F4662)</x:f>
        <x:v>8554800</x:v>
      </x:c>
      <x:c r="H4662" s="36" t="n">
        <x:v>0.1941</x:v>
      </x:c>
      <x:c r="I4662" s="22" t="n">
        <x:f>IF(G4662="","",IF(ISNUMBER(H4662),G4662,""))</x:f>
        <x:v>8554800</x:v>
      </x:c>
      <x:c r="J4662" s="22" t="n">
        <x:f>IF(I4662="","",I4662*H4662)</x:f>
        <x:v>1660486.68</x:v>
      </x:c>
      <x:c r="K4662" t="str">
        <x:f>IF(G4662="","MISSING OEWS",IF(ISNUMBER(H4662),"MATCHED","MISSING WHARTON"))</x:f>
        <x:v>MATCHED</x:v>
      </x:c>
    </x:row>
    <x:row r="4663">
      <x:c r="A4663" t="str">
        <x:v>55</x:v>
      </x:c>
      <x:c r="B4663" t="str">
        <x:v>Management of Companies and Enterprises</x:v>
      </x:c>
      <x:c r="C4663" t="str">
        <x:v>29-1223</x:v>
      </x:c>
      <x:c r="D4663" t="str">
        <x:v>Psychiatrists</x:v>
      </x:c>
      <x:c r="E4663" s="22" t="n">
        <x:v>90</x:v>
      </x:c>
      <x:c r="F4663" s="22" t="n">
        <x:v>306590</x:v>
      </x:c>
      <x:c r="G4663" s="22" t="n">
        <x:f>IF(OR(E4663="",F4663=""),"",E4663*F4663)</x:f>
        <x:v>27593100</x:v>
      </x:c>
      <x:c r="H4663" s="36" t="n">
        <x:v>0.1375</x:v>
      </x:c>
      <x:c r="I4663" s="22" t="n">
        <x:f>IF(G4663="","",IF(ISNUMBER(H4663),G4663,""))</x:f>
        <x:v>27593100</x:v>
      </x:c>
      <x:c r="J4663" s="22" t="n">
        <x:f>IF(I4663="","",I4663*H4663)</x:f>
        <x:v>3794051.2500000005</x:v>
      </x:c>
      <x:c r="K4663" t="str">
        <x:f>IF(G4663="","MISSING OEWS",IF(ISNUMBER(H4663),"MATCHED","MISSING WHARTON"))</x:f>
        <x:v>MATCHED</x:v>
      </x:c>
    </x:row>
    <x:row r="4664">
      <x:c r="A4664" t="str">
        <x:v>55</x:v>
      </x:c>
      <x:c r="B4664" t="str">
        <x:v>Management of Companies and Enterprises</x:v>
      </x:c>
      <x:c r="C4664" t="str">
        <x:v>29-1229</x:v>
      </x:c>
      <x:c r="D4664" t="str">
        <x:v>Physicians, All Other</x:v>
      </x:c>
      <x:c r="E4664" s="22" t="n">
        <x:v>1620</x:v>
      </x:c>
      <x:c r="F4664" s="22" t="n">
        <x:v>271270</x:v>
      </x:c>
      <x:c r="G4664" s="22" t="n">
        <x:f>IF(OR(E4664="",F4664=""),"",E4664*F4664)</x:f>
        <x:v>439457400</x:v>
      </x:c>
      <x:c r="H4664" s="36" t="n">
        <x:v>0.20079999999999998</x:v>
      </x:c>
      <x:c r="I4664" s="22" t="n">
        <x:f>IF(G4664="","",IF(ISNUMBER(H4664),G4664,""))</x:f>
        <x:v>439457400</x:v>
      </x:c>
      <x:c r="J4664" s="22" t="n">
        <x:f>IF(I4664="","",I4664*H4664)</x:f>
        <x:v>88243045.91999999</x:v>
      </x:c>
      <x:c r="K4664" t="str">
        <x:f>IF(G4664="","MISSING OEWS",IF(ISNUMBER(H4664),"MATCHED","MISSING WHARTON"))</x:f>
        <x:v>MATCHED</x:v>
      </x:c>
    </x:row>
    <x:row r="4665">
      <x:c r="A4665" t="str">
        <x:v>55</x:v>
      </x:c>
      <x:c r="B4665" t="str">
        <x:v>Management of Companies and Enterprises</x:v>
      </x:c>
      <x:c r="C4665" t="str">
        <x:v>29-1241</x:v>
      </x:c>
      <x:c r="D4665" t="str">
        <x:v>Ophthalmologists, Except Pediatric</x:v>
      </x:c>
      <x:c r="E4665" s="22"/>
      <x:c r="F4665" s="22"/>
      <x:c r="G4665" s="22" t="str">
        <x:f>IF(OR(E4665="",F4665=""),"",E4665*F4665)</x:f>
      </x:c>
      <x:c r="H4665" s="36" t="n">
        <x:v>0.07780000000000001</x:v>
      </x:c>
      <x:c r="I4665" s="22" t="str">
        <x:f>IF(G4665="","",IF(ISNUMBER(H4665),G4665,""))</x:f>
      </x:c>
      <x:c r="J4665" s="22" t="str">
        <x:f>IF(I4665="","",I4665*H4665)</x:f>
      </x:c>
      <x:c r="K4665" t="str">
        <x:f>IF(G4665="","MISSING OEWS",IF(ISNUMBER(H4665),"MATCHED","MISSING WHARTON"))</x:f>
        <x:v>MISSING OEWS</x:v>
      </x:c>
    </x:row>
    <x:row r="4666">
      <x:c r="A4666" t="str">
        <x:v>55</x:v>
      </x:c>
      <x:c r="B4666" t="str">
        <x:v>Management of Companies and Enterprises</x:v>
      </x:c>
      <x:c r="C4666" t="str">
        <x:v>29-1292</x:v>
      </x:c>
      <x:c r="D4666" t="str">
        <x:v>Dental Hygienists</x:v>
      </x:c>
      <x:c r="E4666" s="22" t="n">
        <x:v>120</x:v>
      </x:c>
      <x:c r="F4666" s="22" t="n">
        <x:v>98030</x:v>
      </x:c>
      <x:c r="G4666" s="22" t="n">
        <x:f>IF(OR(E4666="",F4666=""),"",E4666*F4666)</x:f>
        <x:v>11763600</x:v>
      </x:c>
      <x:c r="H4666" s="36" t="n">
        <x:v>0.1583</x:v>
      </x:c>
      <x:c r="I4666" s="22" t="n">
        <x:f>IF(G4666="","",IF(ISNUMBER(H4666),G4666,""))</x:f>
        <x:v>11763600</x:v>
      </x:c>
      <x:c r="J4666" s="22" t="n">
        <x:f>IF(I4666="","",I4666*H4666)</x:f>
        <x:v>1862177.88</x:v>
      </x:c>
      <x:c r="K4666" t="str">
        <x:f>IF(G4666="","MISSING OEWS",IF(ISNUMBER(H4666),"MATCHED","MISSING WHARTON"))</x:f>
        <x:v>MATCHED</x:v>
      </x:c>
    </x:row>
    <x:row r="4667">
      <x:c r="A4667" t="str">
        <x:v>55</x:v>
      </x:c>
      <x:c r="B4667" t="str">
        <x:v>Management of Companies and Enterprises</x:v>
      </x:c>
      <x:c r="C4667" t="str">
        <x:v>29-1299</x:v>
      </x:c>
      <x:c r="D4667" t="str">
        <x:v>Healthcare Diagnosing or Treating Practitioners, All Other</x:v>
      </x:c>
      <x:c r="E4667" s="22" t="n">
        <x:v>70</x:v>
      </x:c>
      <x:c r="F4667" s="22" t="n">
        <x:v>111560</x:v>
      </x:c>
      <x:c r="G4667" s="22" t="n">
        <x:f>IF(OR(E4667="",F4667=""),"",E4667*F4667)</x:f>
        <x:v>7809200</x:v>
      </x:c>
      <x:c r="H4667" s="36" t="n">
        <x:v>0.1875</x:v>
      </x:c>
      <x:c r="I4667" s="22" t="n">
        <x:f>IF(G4667="","",IF(ISNUMBER(H4667),G4667,""))</x:f>
        <x:v>7809200</x:v>
      </x:c>
      <x:c r="J4667" s="22" t="n">
        <x:f>IF(I4667="","",I4667*H4667)</x:f>
        <x:v>1464225</x:v>
      </x:c>
      <x:c r="K4667" t="str">
        <x:f>IF(G4667="","MISSING OEWS",IF(ISNUMBER(H4667),"MATCHED","MISSING WHARTON"))</x:f>
        <x:v>MATCHED</x:v>
      </x:c>
    </x:row>
    <x:row r="4668">
      <x:c r="A4668" t="str">
        <x:v>55</x:v>
      </x:c>
      <x:c r="B4668" t="str">
        <x:v>Management of Companies and Enterprises</x:v>
      </x:c>
      <x:c r="C4668" t="str">
        <x:v>29-2010</x:v>
      </x:c>
      <x:c r="D4668" t="str">
        <x:v>Clinical Laboratory Technologists and Technicians</x:v>
      </x:c>
      <x:c r="E4668" s="22" t="n">
        <x:v>2250</x:v>
      </x:c>
      <x:c r="F4668" s="22" t="n">
        <x:v>66220</x:v>
      </x:c>
      <x:c r="G4668" s="22" t="n">
        <x:f>IF(OR(E4668="",F4668=""),"",E4668*F4668)</x:f>
        <x:v>148995000</x:v>
      </x:c>
      <x:c r="H4668" s="36" t="n">
        <x:v>0.1612</x:v>
      </x:c>
      <x:c r="I4668" s="22" t="n">
        <x:f>IF(G4668="","",IF(ISNUMBER(H4668),G4668,""))</x:f>
        <x:v>148995000</x:v>
      </x:c>
      <x:c r="J4668" s="22" t="n">
        <x:f>IF(I4668="","",I4668*H4668)</x:f>
        <x:v>24017994</x:v>
      </x:c>
      <x:c r="K4668" t="str">
        <x:f>IF(G4668="","MISSING OEWS",IF(ISNUMBER(H4668),"MATCHED","MISSING WHARTON"))</x:f>
        <x:v>MATCHED</x:v>
      </x:c>
    </x:row>
    <x:row r="4669">
      <x:c r="A4669" t="str">
        <x:v>55</x:v>
      </x:c>
      <x:c r="B4669" t="str">
        <x:v>Management of Companies and Enterprises</x:v>
      </x:c>
      <x:c r="C4669" t="str">
        <x:v>29-2031</x:v>
      </x:c>
      <x:c r="D4669" t="str">
        <x:v>Cardiovascular Technologists and Technicians</x:v>
      </x:c>
      <x:c r="E4669" s="22" t="n">
        <x:v>140</x:v>
      </x:c>
      <x:c r="F4669" s="22"/>
      <x:c r="G4669" s="22" t="str">
        <x:f>IF(OR(E4669="",F4669=""),"",E4669*F4669)</x:f>
      </x:c>
      <x:c r="H4669" s="36" t="n">
        <x:v>0.304</x:v>
      </x:c>
      <x:c r="I4669" s="22" t="str">
        <x:f>IF(G4669="","",IF(ISNUMBER(H4669),G4669,""))</x:f>
      </x:c>
      <x:c r="J4669" s="22" t="str">
        <x:f>IF(I4669="","",I4669*H4669)</x:f>
      </x:c>
      <x:c r="K4669" t="str">
        <x:f>IF(G4669="","MISSING OEWS",IF(ISNUMBER(H4669),"MATCHED","MISSING WHARTON"))</x:f>
        <x:v>MISSING OEWS</x:v>
      </x:c>
    </x:row>
    <x:row r="4670">
      <x:c r="A4670" t="str">
        <x:v>55</x:v>
      </x:c>
      <x:c r="B4670" t="str">
        <x:v>Management of Companies and Enterprises</x:v>
      </x:c>
      <x:c r="C4670" t="str">
        <x:v>29-2032</x:v>
      </x:c>
      <x:c r="D4670" t="str">
        <x:v>Diagnostic Medical Sonographers</x:v>
      </x:c>
      <x:c r="E4670" s="22" t="n">
        <x:v>180</x:v>
      </x:c>
      <x:c r="F4670" s="22" t="n">
        <x:v>118400</x:v>
      </x:c>
      <x:c r="G4670" s="22" t="n">
        <x:f>IF(OR(E4670="",F4670=""),"",E4670*F4670)</x:f>
        <x:v>21312000</x:v>
      </x:c>
      <x:c r="H4670" s="36" t="n">
        <x:v>0.345</x:v>
      </x:c>
      <x:c r="I4670" s="22" t="n">
        <x:f>IF(G4670="","",IF(ISNUMBER(H4670),G4670,""))</x:f>
        <x:v>21312000</x:v>
      </x:c>
      <x:c r="J4670" s="22" t="n">
        <x:f>IF(I4670="","",I4670*H4670)</x:f>
        <x:v>7352639.999999999</x:v>
      </x:c>
      <x:c r="K4670" t="str">
        <x:f>IF(G4670="","MISSING OEWS",IF(ISNUMBER(H4670),"MATCHED","MISSING WHARTON"))</x:f>
        <x:v>MATCHED</x:v>
      </x:c>
    </x:row>
    <x:row r="4671">
      <x:c r="A4671" t="str">
        <x:v>55</x:v>
      </x:c>
      <x:c r="B4671" t="str">
        <x:v>Management of Companies and Enterprises</x:v>
      </x:c>
      <x:c r="C4671" t="str">
        <x:v>29-2034</x:v>
      </x:c>
      <x:c r="D4671" t="str">
        <x:v>Radiologic Technologists and Technicians</x:v>
      </x:c>
      <x:c r="E4671" s="22" t="n">
        <x:v>680</x:v>
      </x:c>
      <x:c r="F4671" s="22" t="n">
        <x:v>106570</x:v>
      </x:c>
      <x:c r="G4671" s="22" t="n">
        <x:f>IF(OR(E4671="",F4671=""),"",E4671*F4671)</x:f>
        <x:v>72467600</x:v>
      </x:c>
      <x:c r="H4671" s="36" t="n">
        <x:v>0.315</x:v>
      </x:c>
      <x:c r="I4671" s="22" t="n">
        <x:f>IF(G4671="","",IF(ISNUMBER(H4671),G4671,""))</x:f>
        <x:v>72467600</x:v>
      </x:c>
      <x:c r="J4671" s="22" t="n">
        <x:f>IF(I4671="","",I4671*H4671)</x:f>
        <x:v>22827294</x:v>
      </x:c>
      <x:c r="K4671" t="str">
        <x:f>IF(G4671="","MISSING OEWS",IF(ISNUMBER(H4671),"MATCHED","MISSING WHARTON"))</x:f>
        <x:v>MATCHED</x:v>
      </x:c>
    </x:row>
    <x:row r="4672">
      <x:c r="A4672" t="str">
        <x:v>55</x:v>
      </x:c>
      <x:c r="B4672" t="str">
        <x:v>Management of Companies and Enterprises</x:v>
      </x:c>
      <x:c r="C4672" t="str">
        <x:v>29-2035</x:v>
      </x:c>
      <x:c r="D4672" t="str">
        <x:v>Magnetic Resonance Imaging Technologists</x:v>
      </x:c>
      <x:c r="E4672" s="22" t="n">
        <x:v>100</x:v>
      </x:c>
      <x:c r="F4672" s="22" t="n">
        <x:v>109890</x:v>
      </x:c>
      <x:c r="G4672" s="22" t="n">
        <x:f>IF(OR(E4672="",F4672=""),"",E4672*F4672)</x:f>
        <x:v>10989000</x:v>
      </x:c>
      <x:c r="H4672" s="36" t="n">
        <x:v>0.4239</x:v>
      </x:c>
      <x:c r="I4672" s="22" t="n">
        <x:f>IF(G4672="","",IF(ISNUMBER(H4672),G4672,""))</x:f>
        <x:v>10989000</x:v>
      </x:c>
      <x:c r="J4672" s="22" t="n">
        <x:f>IF(I4672="","",I4672*H4672)</x:f>
        <x:v>4658237.1</x:v>
      </x:c>
      <x:c r="K4672" t="str">
        <x:f>IF(G4672="","MISSING OEWS",IF(ISNUMBER(H4672),"MATCHED","MISSING WHARTON"))</x:f>
        <x:v>MATCHED</x:v>
      </x:c>
    </x:row>
    <x:row r="4673">
      <x:c r="A4673" t="str">
        <x:v>55</x:v>
      </x:c>
      <x:c r="B4673" t="str">
        <x:v>Management of Companies and Enterprises</x:v>
      </x:c>
      <x:c r="C4673" t="str">
        <x:v>29-2042</x:v>
      </x:c>
      <x:c r="D4673" t="str">
        <x:v>Emergency Medical Technicians</x:v>
      </x:c>
      <x:c r="E4673" s="22" t="n">
        <x:v>40</x:v>
      </x:c>
      <x:c r="F4673" s="22" t="n">
        <x:v>59770</x:v>
      </x:c>
      <x:c r="G4673" s="22" t="n">
        <x:f>IF(OR(E4673="",F4673=""),"",E4673*F4673)</x:f>
        <x:v>2390800</x:v>
      </x:c>
      <x:c r="H4673" s="36" t="n">
        <x:v>0.07919999999999999</x:v>
      </x:c>
      <x:c r="I4673" s="22" t="n">
        <x:f>IF(G4673="","",IF(ISNUMBER(H4673),G4673,""))</x:f>
        <x:v>2390800</x:v>
      </x:c>
      <x:c r="J4673" s="22" t="n">
        <x:f>IF(I4673="","",I4673*H4673)</x:f>
        <x:v>189351.36</x:v>
      </x:c>
      <x:c r="K4673" t="str">
        <x:f>IF(G4673="","MISSING OEWS",IF(ISNUMBER(H4673),"MATCHED","MISSING WHARTON"))</x:f>
        <x:v>MATCHED</x:v>
      </x:c>
    </x:row>
    <x:row r="4674">
      <x:c r="A4674" t="str">
        <x:v>55</x:v>
      </x:c>
      <x:c r="B4674" t="str">
        <x:v>Management of Companies and Enterprises</x:v>
      </x:c>
      <x:c r="C4674" t="str">
        <x:v>29-2043</x:v>
      </x:c>
      <x:c r="D4674" t="str">
        <x:v>Paramedics</x:v>
      </x:c>
      <x:c r="E4674" s="22" t="n">
        <x:v>140</x:v>
      </x:c>
      <x:c r="F4674" s="22" t="n">
        <x:v>59670</x:v>
      </x:c>
      <x:c r="G4674" s="22" t="n">
        <x:f>IF(OR(E4674="",F4674=""),"",E4674*F4674)</x:f>
        <x:v>8353800</x:v>
      </x:c>
      <x:c r="H4674" s="36" t="n">
        <x:v>0</x:v>
      </x:c>
      <x:c r="I4674" s="22" t="n">
        <x:f>IF(G4674="","",IF(ISNUMBER(H4674),G4674,""))</x:f>
        <x:v>8353800</x:v>
      </x:c>
      <x:c r="J4674" s="22" t="n">
        <x:f>IF(I4674="","",I4674*H4674)</x:f>
        <x:v>0</x:v>
      </x:c>
      <x:c r="K4674" t="str">
        <x:f>IF(G4674="","MISSING OEWS",IF(ISNUMBER(H4674),"MATCHED","MISSING WHARTON"))</x:f>
        <x:v>MATCHED</x:v>
      </x:c>
    </x:row>
    <x:row r="4675">
      <x:c r="A4675" t="str">
        <x:v>55</x:v>
      </x:c>
      <x:c r="B4675" t="str">
        <x:v>Management of Companies and Enterprises</x:v>
      </x:c>
      <x:c r="C4675" t="str">
        <x:v>29-2051</x:v>
      </x:c>
      <x:c r="D4675" t="str">
        <x:v>Dietetic Technicians</x:v>
      </x:c>
      <x:c r="E4675" s="22"/>
      <x:c r="F4675" s="22" t="n">
        <x:v>32240</x:v>
      </x:c>
      <x:c r="G4675" s="22" t="str">
        <x:f>IF(OR(E4675="",F4675=""),"",E4675*F4675)</x:f>
      </x:c>
      <x:c r="H4675" s="36" t="n">
        <x:v>0.4154</x:v>
      </x:c>
      <x:c r="I4675" s="22" t="str">
        <x:f>IF(G4675="","",IF(ISNUMBER(H4675),G4675,""))</x:f>
      </x:c>
      <x:c r="J4675" s="22" t="str">
        <x:f>IF(I4675="","",I4675*H4675)</x:f>
      </x:c>
      <x:c r="K4675" t="str">
        <x:f>IF(G4675="","MISSING OEWS",IF(ISNUMBER(H4675),"MATCHED","MISSING WHARTON"))</x:f>
        <x:v>MISSING OEWS</x:v>
      </x:c>
    </x:row>
    <x:row r="4676">
      <x:c r="A4676" t="str">
        <x:v>55</x:v>
      </x:c>
      <x:c r="B4676" t="str">
        <x:v>Management of Companies and Enterprises</x:v>
      </x:c>
      <x:c r="C4676" t="str">
        <x:v>29-2052</x:v>
      </x:c>
      <x:c r="D4676" t="str">
        <x:v>Pharmacy Technicians</x:v>
      </x:c>
      <x:c r="E4676" s="22" t="n">
        <x:v>2870</x:v>
      </x:c>
      <x:c r="F4676" s="22" t="n">
        <x:v>51640</x:v>
      </x:c>
      <x:c r="G4676" s="22" t="n">
        <x:f>IF(OR(E4676="",F4676=""),"",E4676*F4676)</x:f>
        <x:v>148206800</x:v>
      </x:c>
      <x:c r="H4676" s="36" t="n">
        <x:v>0.6357</x:v>
      </x:c>
      <x:c r="I4676" s="22" t="n">
        <x:f>IF(G4676="","",IF(ISNUMBER(H4676),G4676,""))</x:f>
        <x:v>148206800</x:v>
      </x:c>
      <x:c r="J4676" s="22" t="n">
        <x:f>IF(I4676="","",I4676*H4676)</x:f>
        <x:v>94215062.76</x:v>
      </x:c>
      <x:c r="K4676" t="str">
        <x:f>IF(G4676="","MISSING OEWS",IF(ISNUMBER(H4676),"MATCHED","MISSING WHARTON"))</x:f>
        <x:v>MATCHED</x:v>
      </x:c>
    </x:row>
    <x:row r="4677">
      <x:c r="A4677" t="str">
        <x:v>55</x:v>
      </x:c>
      <x:c r="B4677" t="str">
        <x:v>Management of Companies and Enterprises</x:v>
      </x:c>
      <x:c r="C4677" t="str">
        <x:v>29-2053</x:v>
      </x:c>
      <x:c r="D4677" t="str">
        <x:v>Psychiatric Technicians</x:v>
      </x:c>
      <x:c r="E4677" s="22"/>
      <x:c r="F4677" s="22" t="n">
        <x:v>51790</x:v>
      </x:c>
      <x:c r="G4677" s="22" t="str">
        <x:f>IF(OR(E4677="",F4677=""),"",E4677*F4677)</x:f>
      </x:c>
      <x:c r="H4677" s="36" t="n">
        <x:v>0.0594</x:v>
      </x:c>
      <x:c r="I4677" s="22" t="str">
        <x:f>IF(G4677="","",IF(ISNUMBER(H4677),G4677,""))</x:f>
      </x:c>
      <x:c r="J4677" s="22" t="str">
        <x:f>IF(I4677="","",I4677*H4677)</x:f>
      </x:c>
      <x:c r="K4677" t="str">
        <x:f>IF(G4677="","MISSING OEWS",IF(ISNUMBER(H4677),"MATCHED","MISSING WHARTON"))</x:f>
        <x:v>MISSING OEWS</x:v>
      </x:c>
    </x:row>
    <x:row r="4678">
      <x:c r="A4678" t="str">
        <x:v>55</x:v>
      </x:c>
      <x:c r="B4678" t="str">
        <x:v>Management of Companies and Enterprises</x:v>
      </x:c>
      <x:c r="C4678" t="str">
        <x:v>29-2055</x:v>
      </x:c>
      <x:c r="D4678" t="str">
        <x:v>Surgical Technologists</x:v>
      </x:c>
      <x:c r="E4678" s="22" t="n">
        <x:v>410</x:v>
      </x:c>
      <x:c r="F4678" s="22" t="n">
        <x:v>50030</x:v>
      </x:c>
      <x:c r="G4678" s="22" t="n">
        <x:f>IF(OR(E4678="",F4678=""),"",E4678*F4678)</x:f>
        <x:v>20512300</x:v>
      </x:c>
      <x:c r="H4678" s="36" t="n">
        <x:v>0.1188</x:v>
      </x:c>
      <x:c r="I4678" s="22" t="n">
        <x:f>IF(G4678="","",IF(ISNUMBER(H4678),G4678,""))</x:f>
        <x:v>20512300</x:v>
      </x:c>
      <x:c r="J4678" s="22" t="n">
        <x:f>IF(I4678="","",I4678*H4678)</x:f>
        <x:v>2436861.24</x:v>
      </x:c>
      <x:c r="K4678" t="str">
        <x:f>IF(G4678="","MISSING OEWS",IF(ISNUMBER(H4678),"MATCHED","MISSING WHARTON"))</x:f>
        <x:v>MATCHED</x:v>
      </x:c>
    </x:row>
    <x:row r="4679">
      <x:c r="A4679" t="str">
        <x:v>55</x:v>
      </x:c>
      <x:c r="B4679" t="str">
        <x:v>Management of Companies and Enterprises</x:v>
      </x:c>
      <x:c r="C4679" t="str">
        <x:v>29-2056</x:v>
      </x:c>
      <x:c r="D4679" t="str">
        <x:v>Veterinary Technologists and Technicians</x:v>
      </x:c>
      <x:c r="E4679" s="22" t="n">
        <x:v>40</x:v>
      </x:c>
      <x:c r="F4679" s="22" t="n">
        <x:v>68100</x:v>
      </x:c>
      <x:c r="G4679" s="22" t="n">
        <x:f>IF(OR(E4679="",F4679=""),"",E4679*F4679)</x:f>
        <x:v>2724000</x:v>
      </x:c>
      <x:c r="H4679" s="36" t="n">
        <x:v>0.2065</x:v>
      </x:c>
      <x:c r="I4679" s="22" t="n">
        <x:f>IF(G4679="","",IF(ISNUMBER(H4679),G4679,""))</x:f>
        <x:v>2724000</x:v>
      </x:c>
      <x:c r="J4679" s="22" t="n">
        <x:f>IF(I4679="","",I4679*H4679)</x:f>
        <x:v>562506</x:v>
      </x:c>
      <x:c r="K4679" t="str">
        <x:f>IF(G4679="","MISSING OEWS",IF(ISNUMBER(H4679),"MATCHED","MISSING WHARTON"))</x:f>
        <x:v>MATCHED</x:v>
      </x:c>
    </x:row>
    <x:row r="4680">
      <x:c r="A4680" t="str">
        <x:v>55</x:v>
      </x:c>
      <x:c r="B4680" t="str">
        <x:v>Management of Companies and Enterprises</x:v>
      </x:c>
      <x:c r="C4680" t="str">
        <x:v>29-2057</x:v>
      </x:c>
      <x:c r="D4680" t="str">
        <x:v>Ophthalmic Medical Technicians</x:v>
      </x:c>
      <x:c r="E4680" s="22"/>
      <x:c r="F4680" s="22" t="n">
        <x:v>58480</x:v>
      </x:c>
      <x:c r="G4680" s="22" t="str">
        <x:f>IF(OR(E4680="",F4680=""),"",E4680*F4680)</x:f>
      </x:c>
      <x:c r="H4680" s="36" t="n">
        <x:v>0.19</x:v>
      </x:c>
      <x:c r="I4680" s="22" t="str">
        <x:f>IF(G4680="","",IF(ISNUMBER(H4680),G4680,""))</x:f>
      </x:c>
      <x:c r="J4680" s="22" t="str">
        <x:f>IF(I4680="","",I4680*H4680)</x:f>
      </x:c>
      <x:c r="K4680" t="str">
        <x:f>IF(G4680="","MISSING OEWS",IF(ISNUMBER(H4680),"MATCHED","MISSING WHARTON"))</x:f>
        <x:v>MISSING OEWS</x:v>
      </x:c>
    </x:row>
    <x:row r="4681">
      <x:c r="A4681" t="str">
        <x:v>55</x:v>
      </x:c>
      <x:c r="B4681" t="str">
        <x:v>Management of Companies and Enterprises</x:v>
      </x:c>
      <x:c r="C4681" t="str">
        <x:v>29-2061</x:v>
      </x:c>
      <x:c r="D4681" t="str">
        <x:v>Licensed Practical and Licensed Vocational Nurses</x:v>
      </x:c>
      <x:c r="E4681" s="22" t="n">
        <x:v>1920</x:v>
      </x:c>
      <x:c r="F4681" s="22" t="n">
        <x:v>67180</x:v>
      </x:c>
      <x:c r="G4681" s="22" t="n">
        <x:f>IF(OR(E4681="",F4681=""),"",E4681*F4681)</x:f>
        <x:v>128985600</x:v>
      </x:c>
      <x:c r="H4681" s="36" t="n">
        <x:v>0.12390000000000001</x:v>
      </x:c>
      <x:c r="I4681" s="22" t="n">
        <x:f>IF(G4681="","",IF(ISNUMBER(H4681),G4681,""))</x:f>
        <x:v>128985600</x:v>
      </x:c>
      <x:c r="J4681" s="22" t="n">
        <x:f>IF(I4681="","",I4681*H4681)</x:f>
        <x:v>15981315.840000002</x:v>
      </x:c>
      <x:c r="K4681" t="str">
        <x:f>IF(G4681="","MISSING OEWS",IF(ISNUMBER(H4681),"MATCHED","MISSING WHARTON"))</x:f>
        <x:v>MATCHED</x:v>
      </x:c>
    </x:row>
    <x:row r="4682">
      <x:c r="A4682" t="str">
        <x:v>55</x:v>
      </x:c>
      <x:c r="B4682" t="str">
        <x:v>Management of Companies and Enterprises</x:v>
      </x:c>
      <x:c r="C4682" t="str">
        <x:v>29-2072</x:v>
      </x:c>
      <x:c r="D4682" t="str">
        <x:v>Medical Records Specialists</x:v>
      </x:c>
      <x:c r="E4682" s="22" t="n">
        <x:v>14870</x:v>
      </x:c>
      <x:c r="F4682" s="22" t="n">
        <x:v>64590</x:v>
      </x:c>
      <x:c r="G4682" s="22" t="n">
        <x:f>IF(OR(E4682="",F4682=""),"",E4682*F4682)</x:f>
        <x:v>960453300</x:v>
      </x:c>
      <x:c r="H4682" s="36" t="n">
        <x:v>0.9353</x:v>
      </x:c>
      <x:c r="I4682" s="22" t="n">
        <x:f>IF(G4682="","",IF(ISNUMBER(H4682),G4682,""))</x:f>
        <x:v>960453300</x:v>
      </x:c>
      <x:c r="J4682" s="22" t="n">
        <x:f>IF(I4682="","",I4682*H4682)</x:f>
        <x:v>898311971.49</x:v>
      </x:c>
      <x:c r="K4682" t="str">
        <x:f>IF(G4682="","MISSING OEWS",IF(ISNUMBER(H4682),"MATCHED","MISSING WHARTON"))</x:f>
        <x:v>MATCHED</x:v>
      </x:c>
    </x:row>
    <x:row r="4683">
      <x:c r="A4683" t="str">
        <x:v>55</x:v>
      </x:c>
      <x:c r="B4683" t="str">
        <x:v>Management of Companies and Enterprises</x:v>
      </x:c>
      <x:c r="C4683" t="str">
        <x:v>29-2081</x:v>
      </x:c>
      <x:c r="D4683" t="str">
        <x:v>Opticians, Dispensing</x:v>
      </x:c>
      <x:c r="E4683" s="22"/>
      <x:c r="F4683" s="22" t="n">
        <x:v>64770</x:v>
      </x:c>
      <x:c r="G4683" s="22" t="str">
        <x:f>IF(OR(E4683="",F4683=""),"",E4683*F4683)</x:f>
      </x:c>
      <x:c r="H4683" s="36" t="n">
        <x:v>0.2143</x:v>
      </x:c>
      <x:c r="I4683" s="22" t="str">
        <x:f>IF(G4683="","",IF(ISNUMBER(H4683),G4683,""))</x:f>
      </x:c>
      <x:c r="J4683" s="22" t="str">
        <x:f>IF(I4683="","",I4683*H4683)</x:f>
      </x:c>
      <x:c r="K4683" t="str">
        <x:f>IF(G4683="","MISSING OEWS",IF(ISNUMBER(H4683),"MATCHED","MISSING WHARTON"))</x:f>
        <x:v>MISSING OEWS</x:v>
      </x:c>
    </x:row>
    <x:row r="4684">
      <x:c r="A4684" t="str">
        <x:v>55</x:v>
      </x:c>
      <x:c r="B4684" t="str">
        <x:v>Management of Companies and Enterprises</x:v>
      </x:c>
      <x:c r="C4684" t="str">
        <x:v>29-2099</x:v>
      </x:c>
      <x:c r="D4684" t="str">
        <x:v>Health Technologists and Technicians, All Other</x:v>
      </x:c>
      <x:c r="E4684" s="22" t="n">
        <x:v>2310</x:v>
      </x:c>
      <x:c r="F4684" s="22" t="n">
        <x:v>56690</x:v>
      </x:c>
      <x:c r="G4684" s="22" t="n">
        <x:f>IF(OR(E4684="",F4684=""),"",E4684*F4684)</x:f>
        <x:v>130953900</x:v>
      </x:c>
      <x:c r="H4684" s="36" t="n">
        <x:v>0.2977</x:v>
      </x:c>
      <x:c r="I4684" s="22" t="n">
        <x:f>IF(G4684="","",IF(ISNUMBER(H4684),G4684,""))</x:f>
        <x:v>130953900</x:v>
      </x:c>
      <x:c r="J4684" s="22" t="n">
        <x:f>IF(I4684="","",I4684*H4684)</x:f>
        <x:v>38984976.03</x:v>
      </x:c>
      <x:c r="K4684" t="str">
        <x:f>IF(G4684="","MISSING OEWS",IF(ISNUMBER(H4684),"MATCHED","MISSING WHARTON"))</x:f>
        <x:v>MATCHED</x:v>
      </x:c>
    </x:row>
    <x:row r="4685">
      <x:c r="A4685" t="str">
        <x:v>55</x:v>
      </x:c>
      <x:c r="B4685" t="str">
        <x:v>Management of Companies and Enterprises</x:v>
      </x:c>
      <x:c r="C4685" t="str">
        <x:v>29-9021</x:v>
      </x:c>
      <x:c r="D4685" t="str">
        <x:v>Health Information Technologists and Medical Registrars</x:v>
      </x:c>
      <x:c r="E4685" s="22" t="n">
        <x:v>2690</x:v>
      </x:c>
      <x:c r="F4685" s="22" t="n">
        <x:v>84340</x:v>
      </x:c>
      <x:c r="G4685" s="22" t="n">
        <x:f>IF(OR(E4685="",F4685=""),"",E4685*F4685)</x:f>
        <x:v>226874600</x:v>
      </x:c>
      <x:c r="H4685" s="36" t="n">
        <x:v>0.7968999999999999</x:v>
      </x:c>
      <x:c r="I4685" s="22" t="n">
        <x:f>IF(G4685="","",IF(ISNUMBER(H4685),G4685,""))</x:f>
        <x:v>226874600</x:v>
      </x:c>
      <x:c r="J4685" s="22" t="n">
        <x:f>IF(I4685="","",I4685*H4685)</x:f>
        <x:v>180796368.73999998</x:v>
      </x:c>
      <x:c r="K4685" t="str">
        <x:f>IF(G4685="","MISSING OEWS",IF(ISNUMBER(H4685),"MATCHED","MISSING WHARTON"))</x:f>
        <x:v>MATCHED</x:v>
      </x:c>
    </x:row>
    <x:row r="4686">
      <x:c r="A4686" t="str">
        <x:v>55</x:v>
      </x:c>
      <x:c r="B4686" t="str">
        <x:v>Management of Companies and Enterprises</x:v>
      </x:c>
      <x:c r="C4686" t="str">
        <x:v>29-9091</x:v>
      </x:c>
      <x:c r="D4686" t="str">
        <x:v>Athletic Trainers</x:v>
      </x:c>
      <x:c r="E4686" s="22" t="n">
        <x:v>40</x:v>
      </x:c>
      <x:c r="F4686" s="22" t="n">
        <x:v>64470</x:v>
      </x:c>
      <x:c r="G4686" s="22" t="n">
        <x:f>IF(OR(E4686="",F4686=""),"",E4686*F4686)</x:f>
        <x:v>2578800</x:v>
      </x:c>
      <x:c r="H4686" s="36" t="n">
        <x:v>0.1435</x:v>
      </x:c>
      <x:c r="I4686" s="22" t="n">
        <x:f>IF(G4686="","",IF(ISNUMBER(H4686),G4686,""))</x:f>
        <x:v>2578800</x:v>
      </x:c>
      <x:c r="J4686" s="22" t="n">
        <x:f>IF(I4686="","",I4686*H4686)</x:f>
        <x:v>370057.8</x:v>
      </x:c>
      <x:c r="K4686" t="str">
        <x:f>IF(G4686="","MISSING OEWS",IF(ISNUMBER(H4686),"MATCHED","MISSING WHARTON"))</x:f>
        <x:v>MATCHED</x:v>
      </x:c>
    </x:row>
    <x:row r="4687">
      <x:c r="A4687" t="str">
        <x:v>55</x:v>
      </x:c>
      <x:c r="B4687" t="str">
        <x:v>Management of Companies and Enterprises</x:v>
      </x:c>
      <x:c r="C4687" t="str">
        <x:v>29-9092</x:v>
      </x:c>
      <x:c r="D4687" t="str">
        <x:v>Genetic Counselors</x:v>
      </x:c>
      <x:c r="E4687" s="22" t="n">
        <x:v>60</x:v>
      </x:c>
      <x:c r="F4687" s="22" t="n">
        <x:v>122530</x:v>
      </x:c>
      <x:c r="G4687" s="22" t="n">
        <x:f>IF(OR(E4687="",F4687=""),"",E4687*F4687)</x:f>
        <x:v>7351800</x:v>
      </x:c>
      <x:c r="H4687" s="36" t="n">
        <x:v>0.5421</x:v>
      </x:c>
      <x:c r="I4687" s="22" t="n">
        <x:f>IF(G4687="","",IF(ISNUMBER(H4687),G4687,""))</x:f>
        <x:v>7351800</x:v>
      </x:c>
      <x:c r="J4687" s="22" t="n">
        <x:f>IF(I4687="","",I4687*H4687)</x:f>
        <x:v>3985410.7800000003</x:v>
      </x:c>
      <x:c r="K4687" t="str">
        <x:f>IF(G4687="","MISSING OEWS",IF(ISNUMBER(H4687),"MATCHED","MISSING WHARTON"))</x:f>
        <x:v>MATCHED</x:v>
      </x:c>
    </x:row>
    <x:row r="4688">
      <x:c r="A4688" t="str">
        <x:v>55</x:v>
      </x:c>
      <x:c r="B4688" t="str">
        <x:v>Management of Companies and Enterprises</x:v>
      </x:c>
      <x:c r="C4688" t="str">
        <x:v>29-9093</x:v>
      </x:c>
      <x:c r="D4688" t="str">
        <x:v>Surgical Assistants</x:v>
      </x:c>
      <x:c r="E4688" s="22" t="n">
        <x:v>310</x:v>
      </x:c>
      <x:c r="F4688" s="22" t="n">
        <x:v>71760</x:v>
      </x:c>
      <x:c r="G4688" s="22" t="n">
        <x:f>IF(OR(E4688="",F4688=""),"",E4688*F4688)</x:f>
        <x:v>22245600</x:v>
      </x:c>
      <x:c r="H4688" s="36" t="n">
        <x:v>0</x:v>
      </x:c>
      <x:c r="I4688" s="22" t="n">
        <x:f>IF(G4688="","",IF(ISNUMBER(H4688),G4688,""))</x:f>
        <x:v>22245600</x:v>
      </x:c>
      <x:c r="J4688" s="22" t="n">
        <x:f>IF(I4688="","",I4688*H4688)</x:f>
        <x:v>0</x:v>
      </x:c>
      <x:c r="K4688" t="str">
        <x:f>IF(G4688="","MISSING OEWS",IF(ISNUMBER(H4688),"MATCHED","MISSING WHARTON"))</x:f>
        <x:v>MATCHED</x:v>
      </x:c>
    </x:row>
    <x:row r="4689">
      <x:c r="A4689" t="str">
        <x:v>55</x:v>
      </x:c>
      <x:c r="B4689" t="str">
        <x:v>Management of Companies and Enterprises</x:v>
      </x:c>
      <x:c r="C4689" t="str">
        <x:v>29-9099</x:v>
      </x:c>
      <x:c r="D4689" t="str">
        <x:v>Healthcare Practitioners and Technical Workers, All Other</x:v>
      </x:c>
      <x:c r="E4689" s="22" t="n">
        <x:v>630</x:v>
      </x:c>
      <x:c r="F4689" s="22" t="n">
        <x:v>91150</x:v>
      </x:c>
      <x:c r="G4689" s="22" t="n">
        <x:f>IF(OR(E4689="",F4689=""),"",E4689*F4689)</x:f>
        <x:v>57424500</x:v>
      </x:c>
      <x:c r="H4689" s="36" t="n">
        <x:v>0.2347</x:v>
      </x:c>
      <x:c r="I4689" s="22" t="n">
        <x:f>IF(G4689="","",IF(ISNUMBER(H4689),G4689,""))</x:f>
        <x:v>57424500</x:v>
      </x:c>
      <x:c r="J4689" s="22" t="n">
        <x:f>IF(I4689="","",I4689*H4689)</x:f>
        <x:v>13477530.15</x:v>
      </x:c>
      <x:c r="K4689" t="str">
        <x:f>IF(G4689="","MISSING OEWS",IF(ISNUMBER(H4689),"MATCHED","MISSING WHARTON"))</x:f>
        <x:v>MATCHED</x:v>
      </x:c>
    </x:row>
    <x:row r="4690">
      <x:c r="A4690" t="str">
        <x:v>55</x:v>
      </x:c>
      <x:c r="B4690" t="str">
        <x:v>Management of Companies and Enterprises</x:v>
      </x:c>
      <x:c r="C4690" t="str">
        <x:v>31-1120</x:v>
      </x:c>
      <x:c r="D4690" t="str">
        <x:v>Home Health and Personal Care Aides</x:v>
      </x:c>
      <x:c r="E4690" s="22" t="n">
        <x:v>6690</x:v>
      </x:c>
      <x:c r="F4690" s="22" t="n">
        <x:v>39270</x:v>
      </x:c>
      <x:c r="G4690" s="22" t="n">
        <x:f>IF(OR(E4690="",F4690=""),"",E4690*F4690)</x:f>
        <x:v>262716300</x:v>
      </x:c>
      <x:c r="H4690" s="36" t="n">
        <x:v>0.11800000000000001</x:v>
      </x:c>
      <x:c r="I4690" s="22" t="n">
        <x:f>IF(G4690="","",IF(ISNUMBER(H4690),G4690,""))</x:f>
        <x:v>262716300</x:v>
      </x:c>
      <x:c r="J4690" s="22" t="n">
        <x:f>IF(I4690="","",I4690*H4690)</x:f>
        <x:v>31000523.400000002</x:v>
      </x:c>
      <x:c r="K4690" t="str">
        <x:f>IF(G4690="","MISSING OEWS",IF(ISNUMBER(H4690),"MATCHED","MISSING WHARTON"))</x:f>
        <x:v>MATCHED</x:v>
      </x:c>
    </x:row>
    <x:row r="4691">
      <x:c r="A4691" t="str">
        <x:v>55</x:v>
      </x:c>
      <x:c r="B4691" t="str">
        <x:v>Management of Companies and Enterprises</x:v>
      </x:c>
      <x:c r="C4691" t="str">
        <x:v>31-1131</x:v>
      </x:c>
      <x:c r="D4691" t="str">
        <x:v>Nursing Assistants</x:v>
      </x:c>
      <x:c r="E4691" s="22" t="n">
        <x:v>2220</x:v>
      </x:c>
      <x:c r="F4691" s="22" t="n">
        <x:v>43750</x:v>
      </x:c>
      <x:c r="G4691" s="22" t="n">
        <x:f>IF(OR(E4691="",F4691=""),"",E4691*F4691)</x:f>
        <x:v>97125000</x:v>
      </x:c>
      <x:c r="H4691" s="36" t="n">
        <x:v>0.05</x:v>
      </x:c>
      <x:c r="I4691" s="22" t="n">
        <x:f>IF(G4691="","",IF(ISNUMBER(H4691),G4691,""))</x:f>
        <x:v>97125000</x:v>
      </x:c>
      <x:c r="J4691" s="22" t="n">
        <x:f>IF(I4691="","",I4691*H4691)</x:f>
        <x:v>4856250</x:v>
      </x:c>
      <x:c r="K4691" t="str">
        <x:f>IF(G4691="","MISSING OEWS",IF(ISNUMBER(H4691),"MATCHED","MISSING WHARTON"))</x:f>
        <x:v>MATCHED</x:v>
      </x:c>
    </x:row>
    <x:row r="4692">
      <x:c r="A4692" t="str">
        <x:v>55</x:v>
      </x:c>
      <x:c r="B4692" t="str">
        <x:v>Management of Companies and Enterprises</x:v>
      </x:c>
      <x:c r="C4692" t="str">
        <x:v>31-1132</x:v>
      </x:c>
      <x:c r="D4692" t="str">
        <x:v>Orderlies</x:v>
      </x:c>
      <x:c r="E4692" s="22" t="n">
        <x:v>160</x:v>
      </x:c>
      <x:c r="F4692" s="22" t="n">
        <x:v>44800</x:v>
      </x:c>
      <x:c r="G4692" s="22" t="n">
        <x:f>IF(OR(E4692="",F4692=""),"",E4692*F4692)</x:f>
        <x:v>7168000</x:v>
      </x:c>
      <x:c r="H4692" s="36" t="n">
        <x:v>0.0417</x:v>
      </x:c>
      <x:c r="I4692" s="22" t="n">
        <x:f>IF(G4692="","",IF(ISNUMBER(H4692),G4692,""))</x:f>
        <x:v>7168000</x:v>
      </x:c>
      <x:c r="J4692" s="22" t="n">
        <x:f>IF(I4692="","",I4692*H4692)</x:f>
        <x:v>298905.60000000003</x:v>
      </x:c>
      <x:c r="K4692" t="str">
        <x:f>IF(G4692="","MISSING OEWS",IF(ISNUMBER(H4692),"MATCHED","MISSING WHARTON"))</x:f>
        <x:v>MATCHED</x:v>
      </x:c>
    </x:row>
    <x:row r="4693">
      <x:c r="A4693" t="str">
        <x:v>55</x:v>
      </x:c>
      <x:c r="B4693" t="str">
        <x:v>Management of Companies and Enterprises</x:v>
      </x:c>
      <x:c r="C4693" t="str">
        <x:v>31-1133</x:v>
      </x:c>
      <x:c r="D4693" t="str">
        <x:v>Psychiatric Aides</x:v>
      </x:c>
      <x:c r="E4693" s="22" t="n">
        <x:v>190</x:v>
      </x:c>
      <x:c r="F4693" s="22" t="n">
        <x:v>45320</x:v>
      </x:c>
      <x:c r="G4693" s="22" t="n">
        <x:f>IF(OR(E4693="",F4693=""),"",E4693*F4693)</x:f>
        <x:v>8610800</x:v>
      </x:c>
      <x:c r="H4693" s="36" t="n">
        <x:v>0.1118</x:v>
      </x:c>
      <x:c r="I4693" s="22" t="n">
        <x:f>IF(G4693="","",IF(ISNUMBER(H4693),G4693,""))</x:f>
        <x:v>8610800</x:v>
      </x:c>
      <x:c r="J4693" s="22" t="n">
        <x:f>IF(I4693="","",I4693*H4693)</x:f>
        <x:v>962687.44</x:v>
      </x:c>
      <x:c r="K4693" t="str">
        <x:f>IF(G4693="","MISSING OEWS",IF(ISNUMBER(H4693),"MATCHED","MISSING WHARTON"))</x:f>
        <x:v>MATCHED</x:v>
      </x:c>
    </x:row>
    <x:row r="4694">
      <x:c r="A4694" t="str">
        <x:v>55</x:v>
      </x:c>
      <x:c r="B4694" t="str">
        <x:v>Management of Companies and Enterprises</x:v>
      </x:c>
      <x:c r="C4694" t="str">
        <x:v>31-2011</x:v>
      </x:c>
      <x:c r="D4694" t="str">
        <x:v>Occupational Therapy Assistants</x:v>
      </x:c>
      <x:c r="E4694" s="22"/>
      <x:c r="F4694" s="22" t="n">
        <x:v>70790</x:v>
      </x:c>
      <x:c r="G4694" s="22" t="str">
        <x:f>IF(OR(E4694="",F4694=""),"",E4694*F4694)</x:f>
      </x:c>
      <x:c r="H4694" s="36" t="n">
        <x:v>0.10679999999999999</x:v>
      </x:c>
      <x:c r="I4694" s="22" t="str">
        <x:f>IF(G4694="","",IF(ISNUMBER(H4694),G4694,""))</x:f>
      </x:c>
      <x:c r="J4694" s="22" t="str">
        <x:f>IF(I4694="","",I4694*H4694)</x:f>
      </x:c>
      <x:c r="K4694" t="str">
        <x:f>IF(G4694="","MISSING OEWS",IF(ISNUMBER(H4694),"MATCHED","MISSING WHARTON"))</x:f>
        <x:v>MISSING OEWS</x:v>
      </x:c>
    </x:row>
    <x:row r="4695">
      <x:c r="A4695" t="str">
        <x:v>55</x:v>
      </x:c>
      <x:c r="B4695" t="str">
        <x:v>Management of Companies and Enterprises</x:v>
      </x:c>
      <x:c r="C4695" t="str">
        <x:v>31-2021</x:v>
      </x:c>
      <x:c r="D4695" t="str">
        <x:v>Physical Therapist Assistants</x:v>
      </x:c>
      <x:c r="E4695" s="22"/>
      <x:c r="F4695" s="22" t="n">
        <x:v>71560</x:v>
      </x:c>
      <x:c r="G4695" s="22" t="str">
        <x:f>IF(OR(E4695="",F4695=""),"",E4695*F4695)</x:f>
      </x:c>
      <x:c r="H4695" s="36" t="n">
        <x:v>0.09050000000000001</x:v>
      </x:c>
      <x:c r="I4695" s="22" t="str">
        <x:f>IF(G4695="","",IF(ISNUMBER(H4695),G4695,""))</x:f>
      </x:c>
      <x:c r="J4695" s="22" t="str">
        <x:f>IF(I4695="","",I4695*H4695)</x:f>
      </x:c>
      <x:c r="K4695" t="str">
        <x:f>IF(G4695="","MISSING OEWS",IF(ISNUMBER(H4695),"MATCHED","MISSING WHARTON"))</x:f>
        <x:v>MISSING OEWS</x:v>
      </x:c>
    </x:row>
    <x:row r="4696">
      <x:c r="A4696" t="str">
        <x:v>55</x:v>
      </x:c>
      <x:c r="B4696" t="str">
        <x:v>Management of Companies and Enterprises</x:v>
      </x:c>
      <x:c r="C4696" t="str">
        <x:v>31-9091</x:v>
      </x:c>
      <x:c r="D4696" t="str">
        <x:v>Dental Assistants</x:v>
      </x:c>
      <x:c r="E4696" s="22" t="n">
        <x:v>200</x:v>
      </x:c>
      <x:c r="F4696" s="22" t="n">
        <x:v>46920</x:v>
      </x:c>
      <x:c r="G4696" s="22" t="n">
        <x:f>IF(OR(E4696="",F4696=""),"",E4696*F4696)</x:f>
        <x:v>9384000</x:v>
      </x:c>
      <x:c r="H4696" s="36" t="n">
        <x:v>0.22190000000000001</x:v>
      </x:c>
      <x:c r="I4696" s="22" t="n">
        <x:f>IF(G4696="","",IF(ISNUMBER(H4696),G4696,""))</x:f>
        <x:v>9384000</x:v>
      </x:c>
      <x:c r="J4696" s="22" t="n">
        <x:f>IF(I4696="","",I4696*H4696)</x:f>
        <x:v>2082309.6</x:v>
      </x:c>
      <x:c r="K4696" t="str">
        <x:f>IF(G4696="","MISSING OEWS",IF(ISNUMBER(H4696),"MATCHED","MISSING WHARTON"))</x:f>
        <x:v>MATCHED</x:v>
      </x:c>
    </x:row>
    <x:row r="4697">
      <x:c r="A4697" t="str">
        <x:v>55</x:v>
      </x:c>
      <x:c r="B4697" t="str">
        <x:v>Management of Companies and Enterprises</x:v>
      </x:c>
      <x:c r="C4697" t="str">
        <x:v>31-9092</x:v>
      </x:c>
      <x:c r="D4697" t="str">
        <x:v>Medical Assistants</x:v>
      </x:c>
      <x:c r="E4697" s="22" t="n">
        <x:v>5060</x:v>
      </x:c>
      <x:c r="F4697" s="22" t="n">
        <x:v>47650</x:v>
      </x:c>
      <x:c r="G4697" s="22" t="n">
        <x:f>IF(OR(E4697="",F4697=""),"",E4697*F4697)</x:f>
        <x:v>241109000</x:v>
      </x:c>
      <x:c r="H4697" s="36" t="n">
        <x:v>0.4025</x:v>
      </x:c>
      <x:c r="I4697" s="22" t="n">
        <x:f>IF(G4697="","",IF(ISNUMBER(H4697),G4697,""))</x:f>
        <x:v>241109000</x:v>
      </x:c>
      <x:c r="J4697" s="22" t="n">
        <x:f>IF(I4697="","",I4697*H4697)</x:f>
        <x:v>97046372.5</x:v>
      </x:c>
      <x:c r="K4697" t="str">
        <x:f>IF(G4697="","MISSING OEWS",IF(ISNUMBER(H4697),"MATCHED","MISSING WHARTON"))</x:f>
        <x:v>MATCHED</x:v>
      </x:c>
    </x:row>
    <x:row r="4698">
      <x:c r="A4698" t="str">
        <x:v>55</x:v>
      </x:c>
      <x:c r="B4698" t="str">
        <x:v>Management of Companies and Enterprises</x:v>
      </x:c>
      <x:c r="C4698" t="str">
        <x:v>31-9093</x:v>
      </x:c>
      <x:c r="D4698" t="str">
        <x:v>Medical Equipment Preparers</x:v>
      </x:c>
      <x:c r="E4698" s="22" t="n">
        <x:v>390</x:v>
      </x:c>
      <x:c r="F4698" s="22" t="n">
        <x:v>51840</x:v>
      </x:c>
      <x:c r="G4698" s="22" t="n">
        <x:f>IF(OR(E4698="",F4698=""),"",E4698*F4698)</x:f>
        <x:v>20217600</x:v>
      </x:c>
      <x:c r="H4698" s="36" t="n">
        <x:v>0.1188</x:v>
      </x:c>
      <x:c r="I4698" s="22" t="n">
        <x:f>IF(G4698="","",IF(ISNUMBER(H4698),G4698,""))</x:f>
        <x:v>20217600</x:v>
      </x:c>
      <x:c r="J4698" s="22" t="n">
        <x:f>IF(I4698="","",I4698*H4698)</x:f>
        <x:v>2401850.88</x:v>
      </x:c>
      <x:c r="K4698" t="str">
        <x:f>IF(G4698="","MISSING OEWS",IF(ISNUMBER(H4698),"MATCHED","MISSING WHARTON"))</x:f>
        <x:v>MATCHED</x:v>
      </x:c>
    </x:row>
    <x:row r="4699">
      <x:c r="A4699" t="str">
        <x:v>55</x:v>
      </x:c>
      <x:c r="B4699" t="str">
        <x:v>Management of Companies and Enterprises</x:v>
      </x:c>
      <x:c r="C4699" t="str">
        <x:v>31-9094</x:v>
      </x:c>
      <x:c r="D4699" t="str">
        <x:v>Medical Transcriptionists</x:v>
      </x:c>
      <x:c r="E4699" s="22" t="n">
        <x:v>550</x:v>
      </x:c>
      <x:c r="F4699" s="22" t="n">
        <x:v>50930</x:v>
      </x:c>
      <x:c r="G4699" s="22" t="n">
        <x:f>IF(OR(E4699="",F4699=""),"",E4699*F4699)</x:f>
        <x:v>28011500</x:v>
      </x:c>
      <x:c r="H4699" s="36" t="n">
        <x:v>0.8733</x:v>
      </x:c>
      <x:c r="I4699" s="22" t="n">
        <x:f>IF(G4699="","",IF(ISNUMBER(H4699),G4699,""))</x:f>
        <x:v>28011500</x:v>
      </x:c>
      <x:c r="J4699" s="22" t="n">
        <x:f>IF(I4699="","",I4699*H4699)</x:f>
        <x:v>24462442.95</x:v>
      </x:c>
      <x:c r="K4699" t="str">
        <x:f>IF(G4699="","MISSING OEWS",IF(ISNUMBER(H4699),"MATCHED","MISSING WHARTON"))</x:f>
        <x:v>MATCHED</x:v>
      </x:c>
    </x:row>
    <x:row r="4700">
      <x:c r="A4700" t="str">
        <x:v>55</x:v>
      </x:c>
      <x:c r="B4700" t="str">
        <x:v>Management of Companies and Enterprises</x:v>
      </x:c>
      <x:c r="C4700" t="str">
        <x:v>31-9095</x:v>
      </x:c>
      <x:c r="D4700" t="str">
        <x:v>Pharmacy Aides</x:v>
      </x:c>
      <x:c r="E4700" s="22" t="n">
        <x:v>140</x:v>
      </x:c>
      <x:c r="F4700" s="22" t="n">
        <x:v>49450</x:v>
      </x:c>
      <x:c r="G4700" s="22" t="n">
        <x:f>IF(OR(E4700="",F4700=""),"",E4700*F4700)</x:f>
        <x:v>6923000</x:v>
      </x:c>
      <x:c r="H4700" s="36" t="n">
        <x:v>0.5088</x:v>
      </x:c>
      <x:c r="I4700" s="22" t="n">
        <x:f>IF(G4700="","",IF(ISNUMBER(H4700),G4700,""))</x:f>
        <x:v>6923000</x:v>
      </x:c>
      <x:c r="J4700" s="22" t="n">
        <x:f>IF(I4700="","",I4700*H4700)</x:f>
        <x:v>3522422.4000000004</x:v>
      </x:c>
      <x:c r="K4700" t="str">
        <x:f>IF(G4700="","MISSING OEWS",IF(ISNUMBER(H4700),"MATCHED","MISSING WHARTON"))</x:f>
        <x:v>MATCHED</x:v>
      </x:c>
    </x:row>
    <x:row r="4701">
      <x:c r="A4701" t="str">
        <x:v>55</x:v>
      </x:c>
      <x:c r="B4701" t="str">
        <x:v>Management of Companies and Enterprises</x:v>
      </x:c>
      <x:c r="C4701" t="str">
        <x:v>31-9097</x:v>
      </x:c>
      <x:c r="D4701" t="str">
        <x:v>Phlebotomists</x:v>
      </x:c>
      <x:c r="E4701" s="22" t="n">
        <x:v>330</x:v>
      </x:c>
      <x:c r="F4701" s="22" t="n">
        <x:v>57090</x:v>
      </x:c>
      <x:c r="G4701" s="22" t="n">
        <x:f>IF(OR(E4701="",F4701=""),"",E4701*F4701)</x:f>
        <x:v>18839700</x:v>
      </x:c>
      <x:c r="H4701" s="36" t="n">
        <x:v>0.07919999999999999</x:v>
      </x:c>
      <x:c r="I4701" s="22" t="n">
        <x:f>IF(G4701="","",IF(ISNUMBER(H4701),G4701,""))</x:f>
        <x:v>18839700</x:v>
      </x:c>
      <x:c r="J4701" s="22" t="n">
        <x:f>IF(I4701="","",I4701*H4701)</x:f>
        <x:v>1492104.2399999998</x:v>
      </x:c>
      <x:c r="K4701" t="str">
        <x:f>IF(G4701="","MISSING OEWS",IF(ISNUMBER(H4701),"MATCHED","MISSING WHARTON"))</x:f>
        <x:v>MATCHED</x:v>
      </x:c>
    </x:row>
    <x:row r="4702">
      <x:c r="A4702" t="str">
        <x:v>55</x:v>
      </x:c>
      <x:c r="B4702" t="str">
        <x:v>Management of Companies and Enterprises</x:v>
      </x:c>
      <x:c r="C4702" t="str">
        <x:v>31-9099</x:v>
      </x:c>
      <x:c r="D4702" t="str">
        <x:v>Healthcare Support Workers, All Other</x:v>
      </x:c>
      <x:c r="E4702" s="22" t="n">
        <x:v>860</x:v>
      </x:c>
      <x:c r="F4702" s="22" t="n">
        <x:v>42610</x:v>
      </x:c>
      <x:c r="G4702" s="22" t="n">
        <x:f>IF(OR(E4702="",F4702=""),"",E4702*F4702)</x:f>
        <x:v>36644600</x:v>
      </x:c>
      <x:c r="H4702" s="36" t="n">
        <x:v>0.25420000000000004</x:v>
      </x:c>
      <x:c r="I4702" s="22" t="n">
        <x:f>IF(G4702="","",IF(ISNUMBER(H4702),G4702,""))</x:f>
        <x:v>36644600</x:v>
      </x:c>
      <x:c r="J4702" s="22" t="n">
        <x:f>IF(I4702="","",I4702*H4702)</x:f>
        <x:v>9315057.320000002</x:v>
      </x:c>
      <x:c r="K4702" t="str">
        <x:f>IF(G4702="","MISSING OEWS",IF(ISNUMBER(H4702),"MATCHED","MISSING WHARTON"))</x:f>
        <x:v>MATCHED</x:v>
      </x:c>
    </x:row>
    <x:row r="4703">
      <x:c r="A4703" t="str">
        <x:v>55</x:v>
      </x:c>
      <x:c r="B4703" t="str">
        <x:v>Management of Companies and Enterprises</x:v>
      </x:c>
      <x:c r="C4703" t="str">
        <x:v>33-1091</x:v>
      </x:c>
      <x:c r="D4703" t="str">
        <x:v>First-Line Supervisors of Security Workers</x:v>
      </x:c>
      <x:c r="E4703" s="22" t="n">
        <x:v>1520</x:v>
      </x:c>
      <x:c r="F4703" s="22" t="n">
        <x:v>83880</x:v>
      </x:c>
      <x:c r="G4703" s="22" t="n">
        <x:f>IF(OR(E4703="",F4703=""),"",E4703*F4703)</x:f>
        <x:v>127497600</x:v>
      </x:c>
      <x:c r="H4703" s="36" t="n">
        <x:v>0.39289999999999997</x:v>
      </x:c>
      <x:c r="I4703" s="22" t="n">
        <x:f>IF(G4703="","",IF(ISNUMBER(H4703),G4703,""))</x:f>
        <x:v>127497600</x:v>
      </x:c>
      <x:c r="J4703" s="22" t="n">
        <x:f>IF(I4703="","",I4703*H4703)</x:f>
        <x:v>50093807.04</x:v>
      </x:c>
      <x:c r="K4703" t="str">
        <x:f>IF(G4703="","MISSING OEWS",IF(ISNUMBER(H4703),"MATCHED","MISSING WHARTON"))</x:f>
        <x:v>MATCHED</x:v>
      </x:c>
    </x:row>
    <x:row r="4704">
      <x:c r="A4704" t="str">
        <x:v>55</x:v>
      </x:c>
      <x:c r="B4704" t="str">
        <x:v>Management of Companies and Enterprises</x:v>
      </x:c>
      <x:c r="C4704" t="str">
        <x:v>33-1099</x:v>
      </x:c>
      <x:c r="D4704" t="str">
        <x:v>First-Line Supervisors of Protective Service Workers, All Other</x:v>
      </x:c>
      <x:c r="E4704" s="22" t="n">
        <x:v>210</x:v>
      </x:c>
      <x:c r="F4704" s="22" t="n">
        <x:v>96240</x:v>
      </x:c>
      <x:c r="G4704" s="22" t="n">
        <x:f>IF(OR(E4704="",F4704=""),"",E4704*F4704)</x:f>
        <x:v>20210400</x:v>
      </x:c>
      <x:c r="H4704" s="36"/>
      <x:c r="I4704" s="22" t="str">
        <x:f>IF(G4704="","",IF(ISNUMBER(H4704),G4704,""))</x:f>
      </x:c>
      <x:c r="J4704" s="22" t="str">
        <x:f>IF(I4704="","",I4704*H4704)</x:f>
      </x:c>
      <x:c r="K4704" t="str">
        <x:f>IF(G4704="","MISSING OEWS",IF(ISNUMBER(H4704),"MATCHED","MISSING WHARTON"))</x:f>
        <x:v>MISSING WHARTON</x:v>
      </x:c>
    </x:row>
    <x:row r="4705">
      <x:c r="A4705" t="str">
        <x:v>55</x:v>
      </x:c>
      <x:c r="B4705" t="str">
        <x:v>Management of Companies and Enterprises</x:v>
      </x:c>
      <x:c r="C4705" t="str">
        <x:v>33-9021</x:v>
      </x:c>
      <x:c r="D4705" t="str">
        <x:v>Private Detectives and Investigators</x:v>
      </x:c>
      <x:c r="E4705" s="22" t="n">
        <x:v>1270</x:v>
      </x:c>
      <x:c r="F4705" s="22" t="n">
        <x:v>84770</x:v>
      </x:c>
      <x:c r="G4705" s="22" t="n">
        <x:f>IF(OR(E4705="",F4705=""),"",E4705*F4705)</x:f>
        <x:v>107657900</x:v>
      </x:c>
      <x:c r="H4705" s="36" t="n">
        <x:v>0.33240000000000003</x:v>
      </x:c>
      <x:c r="I4705" s="22" t="n">
        <x:f>IF(G4705="","",IF(ISNUMBER(H4705),G4705,""))</x:f>
        <x:v>107657900</x:v>
      </x:c>
      <x:c r="J4705" s="22" t="n">
        <x:f>IF(I4705="","",I4705*H4705)</x:f>
        <x:v>35785485.96</x:v>
      </x:c>
      <x:c r="K4705" t="str">
        <x:f>IF(G4705="","MISSING OEWS",IF(ISNUMBER(H4705),"MATCHED","MISSING WHARTON"))</x:f>
        <x:v>MATCHED</x:v>
      </x:c>
    </x:row>
    <x:row r="4706">
      <x:c r="A4706" t="str">
        <x:v>55</x:v>
      </x:c>
      <x:c r="B4706" t="str">
        <x:v>Management of Companies and Enterprises</x:v>
      </x:c>
      <x:c r="C4706" t="str">
        <x:v>33-9032</x:v>
      </x:c>
      <x:c r="D4706" t="str">
        <x:v>Security Guards</x:v>
      </x:c>
      <x:c r="E4706" s="22" t="n">
        <x:v>9700</x:v>
      </x:c>
      <x:c r="F4706" s="22" t="n">
        <x:v>50740</x:v>
      </x:c>
      <x:c r="G4706" s="22" t="n">
        <x:f>IF(OR(E4706="",F4706=""),"",E4706*F4706)</x:f>
        <x:v>492178000</x:v>
      </x:c>
      <x:c r="H4706" s="36" t="n">
        <x:v>0.13570000000000002</x:v>
      </x:c>
      <x:c r="I4706" s="22" t="n">
        <x:f>IF(G4706="","",IF(ISNUMBER(H4706),G4706,""))</x:f>
        <x:v>492178000</x:v>
      </x:c>
      <x:c r="J4706" s="22" t="n">
        <x:f>IF(I4706="","",I4706*H4706)</x:f>
        <x:v>66788554.60000001</x:v>
      </x:c>
      <x:c r="K4706" t="str">
        <x:f>IF(G4706="","MISSING OEWS",IF(ISNUMBER(H4706),"MATCHED","MISSING WHARTON"))</x:f>
        <x:v>MATCHED</x:v>
      </x:c>
    </x:row>
    <x:row r="4707">
      <x:c r="A4707" t="str">
        <x:v>55</x:v>
      </x:c>
      <x:c r="B4707" t="str">
        <x:v>Management of Companies and Enterprises</x:v>
      </x:c>
      <x:c r="C4707" t="str">
        <x:v>33-9092</x:v>
      </x:c>
      <x:c r="D4707" t="str">
        <x:v>Lifeguards, Ski Patrol, and Other Recreational Protective Service Workers</x:v>
      </x:c>
      <x:c r="E4707" s="22"/>
      <x:c r="F4707" s="22" t="n">
        <x:v>27260</x:v>
      </x:c>
      <x:c r="G4707" s="22" t="str">
        <x:f>IF(OR(E4707="",F4707=""),"",E4707*F4707)</x:f>
      </x:c>
      <x:c r="H4707" s="36" t="n">
        <x:v>0.0633</x:v>
      </x:c>
      <x:c r="I4707" s="22" t="str">
        <x:f>IF(G4707="","",IF(ISNUMBER(H4707),G4707,""))</x:f>
      </x:c>
      <x:c r="J4707" s="22" t="str">
        <x:f>IF(I4707="","",I4707*H4707)</x:f>
      </x:c>
      <x:c r="K4707" t="str">
        <x:f>IF(G4707="","MISSING OEWS",IF(ISNUMBER(H4707),"MATCHED","MISSING WHARTON"))</x:f>
        <x:v>MISSING OEWS</x:v>
      </x:c>
    </x:row>
    <x:row r="4708">
      <x:c r="A4708" t="str">
        <x:v>55</x:v>
      </x:c>
      <x:c r="B4708" t="str">
        <x:v>Management of Companies and Enterprises</x:v>
      </x:c>
      <x:c r="C4708" t="str">
        <x:v>33-9099</x:v>
      </x:c>
      <x:c r="D4708" t="str">
        <x:v>Protective Service Workers, All Other</x:v>
      </x:c>
      <x:c r="E4708" s="22" t="n">
        <x:v>1410</x:v>
      </x:c>
      <x:c r="F4708" s="22" t="n">
        <x:v>62770</x:v>
      </x:c>
      <x:c r="G4708" s="22" t="n">
        <x:f>IF(OR(E4708="",F4708=""),"",E4708*F4708)</x:f>
        <x:v>88505700</x:v>
      </x:c>
      <x:c r="H4708" s="36" t="n">
        <x:v>0.3357</x:v>
      </x:c>
      <x:c r="I4708" s="22" t="n">
        <x:f>IF(G4708="","",IF(ISNUMBER(H4708),G4708,""))</x:f>
        <x:v>88505700</x:v>
      </x:c>
      <x:c r="J4708" s="22" t="n">
        <x:f>IF(I4708="","",I4708*H4708)</x:f>
        <x:v>29711363.49</x:v>
      </x:c>
      <x:c r="K4708" t="str">
        <x:f>IF(G4708="","MISSING OEWS",IF(ISNUMBER(H4708),"MATCHED","MISSING WHARTON"))</x:f>
        <x:v>MATCHED</x:v>
      </x:c>
    </x:row>
    <x:row r="4709">
      <x:c r="A4709" t="str">
        <x:v>55</x:v>
      </x:c>
      <x:c r="B4709" t="str">
        <x:v>Management of Companies and Enterprises</x:v>
      </x:c>
      <x:c r="C4709" t="str">
        <x:v>35-1011</x:v>
      </x:c>
      <x:c r="D4709" t="str">
        <x:v>Chefs and Head Cooks</x:v>
      </x:c>
      <x:c r="E4709" s="22" t="n">
        <x:v>1660</x:v>
      </x:c>
      <x:c r="F4709" s="22" t="n">
        <x:v>87630</x:v>
      </x:c>
      <x:c r="G4709" s="22" t="n">
        <x:f>IF(OR(E4709="",F4709=""),"",E4709*F4709)</x:f>
        <x:v>145465800</x:v>
      </x:c>
      <x:c r="H4709" s="36" t="n">
        <x:v>0.281</x:v>
      </x:c>
      <x:c r="I4709" s="22" t="n">
        <x:f>IF(G4709="","",IF(ISNUMBER(H4709),G4709,""))</x:f>
        <x:v>145465800</x:v>
      </x:c>
      <x:c r="J4709" s="22" t="n">
        <x:f>IF(I4709="","",I4709*H4709)</x:f>
        <x:v>40875889.800000004</x:v>
      </x:c>
      <x:c r="K4709" t="str">
        <x:f>IF(G4709="","MISSING OEWS",IF(ISNUMBER(H4709),"MATCHED","MISSING WHARTON"))</x:f>
        <x:v>MATCHED</x:v>
      </x:c>
    </x:row>
    <x:row r="4710">
      <x:c r="A4710" t="str">
        <x:v>55</x:v>
      </x:c>
      <x:c r="B4710" t="str">
        <x:v>Management of Companies and Enterprises</x:v>
      </x:c>
      <x:c r="C4710" t="str">
        <x:v>35-1012</x:v>
      </x:c>
      <x:c r="D4710" t="str">
        <x:v>First-Line Supervisors of Food Preparation and Serving Workers</x:v>
      </x:c>
      <x:c r="E4710" s="22" t="n">
        <x:v>4300</x:v>
      </x:c>
      <x:c r="F4710" s="22" t="n">
        <x:v>49470</x:v>
      </x:c>
      <x:c r="G4710" s="22" t="n">
        <x:f>IF(OR(E4710="",F4710=""),"",E4710*F4710)</x:f>
        <x:v>212721000</x:v>
      </x:c>
      <x:c r="H4710" s="36" t="n">
        <x:v>0.41729999999999995</x:v>
      </x:c>
      <x:c r="I4710" s="22" t="n">
        <x:f>IF(G4710="","",IF(ISNUMBER(H4710),G4710,""))</x:f>
        <x:v>212721000</x:v>
      </x:c>
      <x:c r="J4710" s="22" t="n">
        <x:f>IF(I4710="","",I4710*H4710)</x:f>
        <x:v>88768473.29999998</x:v>
      </x:c>
      <x:c r="K4710" t="str">
        <x:f>IF(G4710="","MISSING OEWS",IF(ISNUMBER(H4710),"MATCHED","MISSING WHARTON"))</x:f>
        <x:v>MATCHED</x:v>
      </x:c>
    </x:row>
    <x:row r="4711">
      <x:c r="A4711" t="str">
        <x:v>55</x:v>
      </x:c>
      <x:c r="B4711" t="str">
        <x:v>Management of Companies and Enterprises</x:v>
      </x:c>
      <x:c r="C4711" t="str">
        <x:v>35-2012</x:v>
      </x:c>
      <x:c r="D4711" t="str">
        <x:v>Cooks, Institution and Cafeteria</x:v>
      </x:c>
      <x:c r="E4711" s="22" t="n">
        <x:v>710</x:v>
      </x:c>
      <x:c r="F4711" s="22" t="n">
        <x:v>41730</x:v>
      </x:c>
      <x:c r="G4711" s="22" t="n">
        <x:f>IF(OR(E4711="",F4711=""),"",E4711*F4711)</x:f>
        <x:v>29628300</x:v>
      </x:c>
      <x:c r="H4711" s="36" t="n">
        <x:v>0.25</x:v>
      </x:c>
      <x:c r="I4711" s="22" t="n">
        <x:f>IF(G4711="","",IF(ISNUMBER(H4711),G4711,""))</x:f>
        <x:v>29628300</x:v>
      </x:c>
      <x:c r="J4711" s="22" t="n">
        <x:f>IF(I4711="","",I4711*H4711)</x:f>
        <x:v>7407075</x:v>
      </x:c>
      <x:c r="K4711" t="str">
        <x:f>IF(G4711="","MISSING OEWS",IF(ISNUMBER(H4711),"MATCHED","MISSING WHARTON"))</x:f>
        <x:v>MATCHED</x:v>
      </x:c>
    </x:row>
    <x:row r="4712">
      <x:c r="A4712" t="str">
        <x:v>55</x:v>
      </x:c>
      <x:c r="B4712" t="str">
        <x:v>Management of Companies and Enterprises</x:v>
      </x:c>
      <x:c r="C4712" t="str">
        <x:v>35-2014</x:v>
      </x:c>
      <x:c r="D4712" t="str">
        <x:v>Cooks, Restaurant</x:v>
      </x:c>
      <x:c r="E4712" s="22" t="n">
        <x:v>610</x:v>
      </x:c>
      <x:c r="F4712" s="22" t="n">
        <x:v>44700</x:v>
      </x:c>
      <x:c r="G4712" s="22" t="n">
        <x:f>IF(OR(E4712="",F4712=""),"",E4712*F4712)</x:f>
        <x:v>27267000</x:v>
      </x:c>
      <x:c r="H4712" s="36" t="n">
        <x:v>0.1175</x:v>
      </x:c>
      <x:c r="I4712" s="22" t="n">
        <x:f>IF(G4712="","",IF(ISNUMBER(H4712),G4712,""))</x:f>
        <x:v>27267000</x:v>
      </x:c>
      <x:c r="J4712" s="22" t="n">
        <x:f>IF(I4712="","",I4712*H4712)</x:f>
        <x:v>3203872.5</x:v>
      </x:c>
      <x:c r="K4712" t="str">
        <x:f>IF(G4712="","MISSING OEWS",IF(ISNUMBER(H4712),"MATCHED","MISSING WHARTON"))</x:f>
        <x:v>MATCHED</x:v>
      </x:c>
    </x:row>
    <x:row r="4713">
      <x:c r="A4713" t="str">
        <x:v>55</x:v>
      </x:c>
      <x:c r="B4713" t="str">
        <x:v>Management of Companies and Enterprises</x:v>
      </x:c>
      <x:c r="C4713" t="str">
        <x:v>35-2019</x:v>
      </x:c>
      <x:c r="D4713" t="str">
        <x:v>Cooks, All Other</x:v>
      </x:c>
      <x:c r="E4713" s="22" t="n">
        <x:v>50</x:v>
      </x:c>
      <x:c r="F4713" s="22" t="n">
        <x:v>58000</x:v>
      </x:c>
      <x:c r="G4713" s="22" t="n">
        <x:f>IF(OR(E4713="",F4713=""),"",E4713*F4713)</x:f>
        <x:v>2900000</x:v>
      </x:c>
      <x:c r="H4713" s="36"/>
      <x:c r="I4713" s="22" t="str">
        <x:f>IF(G4713="","",IF(ISNUMBER(H4713),G4713,""))</x:f>
      </x:c>
      <x:c r="J4713" s="22" t="str">
        <x:f>IF(I4713="","",I4713*H4713)</x:f>
      </x:c>
      <x:c r="K4713" t="str">
        <x:f>IF(G4713="","MISSING OEWS",IF(ISNUMBER(H4713),"MATCHED","MISSING WHARTON"))</x:f>
        <x:v>MISSING WHARTON</x:v>
      </x:c>
    </x:row>
    <x:row r="4714">
      <x:c r="A4714" t="str">
        <x:v>55</x:v>
      </x:c>
      <x:c r="B4714" t="str">
        <x:v>Management of Companies and Enterprises</x:v>
      </x:c>
      <x:c r="C4714" t="str">
        <x:v>35-2021</x:v>
      </x:c>
      <x:c r="D4714" t="str">
        <x:v>Food Preparation Workers</x:v>
      </x:c>
      <x:c r="E4714" s="22" t="n">
        <x:v>1260</x:v>
      </x:c>
      <x:c r="F4714" s="22" t="n">
        <x:v>38400</x:v>
      </x:c>
      <x:c r="G4714" s="22" t="n">
        <x:f>IF(OR(E4714="",F4714=""),"",E4714*F4714)</x:f>
        <x:v>48384000</x:v>
      </x:c>
      <x:c r="H4714" s="36" t="n">
        <x:v>0.0613</x:v>
      </x:c>
      <x:c r="I4714" s="22" t="n">
        <x:f>IF(G4714="","",IF(ISNUMBER(H4714),G4714,""))</x:f>
        <x:v>48384000</x:v>
      </x:c>
      <x:c r="J4714" s="22" t="n">
        <x:f>IF(I4714="","",I4714*H4714)</x:f>
        <x:v>2965939.2</x:v>
      </x:c>
      <x:c r="K4714" t="str">
        <x:f>IF(G4714="","MISSING OEWS",IF(ISNUMBER(H4714),"MATCHED","MISSING WHARTON"))</x:f>
        <x:v>MATCHED</x:v>
      </x:c>
    </x:row>
    <x:row r="4715">
      <x:c r="A4715" t="str">
        <x:v>55</x:v>
      </x:c>
      <x:c r="B4715" t="str">
        <x:v>Management of Companies and Enterprises</x:v>
      </x:c>
      <x:c r="C4715" t="str">
        <x:v>35-3011</x:v>
      </x:c>
      <x:c r="D4715" t="str">
        <x:v>Bartenders</x:v>
      </x:c>
      <x:c r="E4715" s="22" t="n">
        <x:v>240</x:v>
      </x:c>
      <x:c r="F4715" s="22" t="n">
        <x:v>37800</x:v>
      </x:c>
      <x:c r="G4715" s="22" t="n">
        <x:f>IF(OR(E4715="",F4715=""),"",E4715*F4715)</x:f>
        <x:v>9072000</x:v>
      </x:c>
      <x:c r="H4715" s="36" t="n">
        <x:v>0.1425</x:v>
      </x:c>
      <x:c r="I4715" s="22" t="n">
        <x:f>IF(G4715="","",IF(ISNUMBER(H4715),G4715,""))</x:f>
        <x:v>9072000</x:v>
      </x:c>
      <x:c r="J4715" s="22" t="n">
        <x:f>IF(I4715="","",I4715*H4715)</x:f>
        <x:v>1292760</x:v>
      </x:c>
      <x:c r="K4715" t="str">
        <x:f>IF(G4715="","MISSING OEWS",IF(ISNUMBER(H4715),"MATCHED","MISSING WHARTON"))</x:f>
        <x:v>MATCHED</x:v>
      </x:c>
    </x:row>
    <x:row r="4716">
      <x:c r="A4716" t="str">
        <x:v>55</x:v>
      </x:c>
      <x:c r="B4716" t="str">
        <x:v>Management of Companies and Enterprises</x:v>
      </x:c>
      <x:c r="C4716" t="str">
        <x:v>35-3031</x:v>
      </x:c>
      <x:c r="D4716" t="str">
        <x:v>Waiters and Waitresses</x:v>
      </x:c>
      <x:c r="E4716" s="22" t="n">
        <x:v>830</x:v>
      </x:c>
      <x:c r="F4716" s="22" t="n">
        <x:v>37050</x:v>
      </x:c>
      <x:c r="G4716" s="22" t="n">
        <x:f>IF(OR(E4716="",F4716=""),"",E4716*F4716)</x:f>
        <x:v>30751500</x:v>
      </x:c>
      <x:c r="H4716" s="36" t="n">
        <x:v>0.152</x:v>
      </x:c>
      <x:c r="I4716" s="22" t="n">
        <x:f>IF(G4716="","",IF(ISNUMBER(H4716),G4716,""))</x:f>
        <x:v>30751500</x:v>
      </x:c>
      <x:c r="J4716" s="22" t="n">
        <x:f>IF(I4716="","",I4716*H4716)</x:f>
        <x:v>4674228</x:v>
      </x:c>
      <x:c r="K4716" t="str">
        <x:f>IF(G4716="","MISSING OEWS",IF(ISNUMBER(H4716),"MATCHED","MISSING WHARTON"))</x:f>
        <x:v>MATCHED</x:v>
      </x:c>
    </x:row>
    <x:row r="4717">
      <x:c r="A4717" t="str">
        <x:v>55</x:v>
      </x:c>
      <x:c r="B4717" t="str">
        <x:v>Management of Companies and Enterprises</x:v>
      </x:c>
      <x:c r="C4717" t="str">
        <x:v>35-3041</x:v>
      </x:c>
      <x:c r="D4717" t="str">
        <x:v>Food Servers, Nonrestaurant</x:v>
      </x:c>
      <x:c r="E4717" s="22" t="n">
        <x:v>650</x:v>
      </x:c>
      <x:c r="F4717" s="22" t="n">
        <x:v>33510</x:v>
      </x:c>
      <x:c r="G4717" s="22" t="n">
        <x:f>IF(OR(E4717="",F4717=""),"",E4717*F4717)</x:f>
        <x:v>21781500</x:v>
      </x:c>
      <x:c r="H4717" s="36" t="n">
        <x:v>0.13570000000000002</x:v>
      </x:c>
      <x:c r="I4717" s="22" t="n">
        <x:f>IF(G4717="","",IF(ISNUMBER(H4717),G4717,""))</x:f>
        <x:v>21781500</x:v>
      </x:c>
      <x:c r="J4717" s="22" t="n">
        <x:f>IF(I4717="","",I4717*H4717)</x:f>
        <x:v>2955749.5500000003</x:v>
      </x:c>
      <x:c r="K4717" t="str">
        <x:f>IF(G4717="","MISSING OEWS",IF(ISNUMBER(H4717),"MATCHED","MISSING WHARTON"))</x:f>
        <x:v>MATCHED</x:v>
      </x:c>
    </x:row>
    <x:row r="4718">
      <x:c r="A4718" t="str">
        <x:v>55</x:v>
      </x:c>
      <x:c r="B4718" t="str">
        <x:v>Management of Companies and Enterprises</x:v>
      </x:c>
      <x:c r="C4718" t="str">
        <x:v>35-9011</x:v>
      </x:c>
      <x:c r="D4718" t="str">
        <x:v>Dining Room and Cafeteria Attendants and Bartender Helpers</x:v>
      </x:c>
      <x:c r="E4718" s="22" t="n">
        <x:v>290</x:v>
      </x:c>
      <x:c r="F4718" s="22" t="n">
        <x:v>39390</x:v>
      </x:c>
      <x:c r="G4718" s="22" t="n">
        <x:f>IF(OR(E4718="",F4718=""),"",E4718*F4718)</x:f>
        <x:v>11423100</x:v>
      </x:c>
      <x:c r="H4718" s="36" t="n">
        <x:v>0.0417</x:v>
      </x:c>
      <x:c r="I4718" s="22" t="n">
        <x:f>IF(G4718="","",IF(ISNUMBER(H4718),G4718,""))</x:f>
        <x:v>11423100</x:v>
      </x:c>
      <x:c r="J4718" s="22" t="n">
        <x:f>IF(I4718="","",I4718*H4718)</x:f>
        <x:v>476343.27</x:v>
      </x:c>
      <x:c r="K4718" t="str">
        <x:f>IF(G4718="","MISSING OEWS",IF(ISNUMBER(H4718),"MATCHED","MISSING WHARTON"))</x:f>
        <x:v>MATCHED</x:v>
      </x:c>
    </x:row>
    <x:row r="4719">
      <x:c r="A4719" t="str">
        <x:v>55</x:v>
      </x:c>
      <x:c r="B4719" t="str">
        <x:v>Management of Companies and Enterprises</x:v>
      </x:c>
      <x:c r="C4719" t="str">
        <x:v>35-9021</x:v>
      </x:c>
      <x:c r="D4719" t="str">
        <x:v>Dishwashers</x:v>
      </x:c>
      <x:c r="E4719" s="22" t="n">
        <x:v>160</x:v>
      </x:c>
      <x:c r="F4719" s="22" t="n">
        <x:v>40770</x:v>
      </x:c>
      <x:c r="G4719" s="22" t="n">
        <x:f>IF(OR(E4719="",F4719=""),"",E4719*F4719)</x:f>
        <x:v>6523200</x:v>
      </x:c>
      <x:c r="H4719" s="36" t="n">
        <x:v>0</x:v>
      </x:c>
      <x:c r="I4719" s="22" t="n">
        <x:f>IF(G4719="","",IF(ISNUMBER(H4719),G4719,""))</x:f>
        <x:v>6523200</x:v>
      </x:c>
      <x:c r="J4719" s="22" t="n">
        <x:f>IF(I4719="","",I4719*H4719)</x:f>
        <x:v>0</x:v>
      </x:c>
      <x:c r="K4719" t="str">
        <x:f>IF(G4719="","MISSING OEWS",IF(ISNUMBER(H4719),"MATCHED","MISSING WHARTON"))</x:f>
        <x:v>MATCHED</x:v>
      </x:c>
    </x:row>
    <x:row r="4720">
      <x:c r="A4720" t="str">
        <x:v>55</x:v>
      </x:c>
      <x:c r="B4720" t="str">
        <x:v>Management of Companies and Enterprises</x:v>
      </x:c>
      <x:c r="C4720" t="str">
        <x:v>35-9031</x:v>
      </x:c>
      <x:c r="D4720" t="str">
        <x:v>Hosts and Hostesses, Restaurant, Lounge, and Coffee Shop</x:v>
      </x:c>
      <x:c r="E4720" s="22" t="n">
        <x:v>210</x:v>
      </x:c>
      <x:c r="F4720" s="22" t="n">
        <x:v>33060</x:v>
      </x:c>
      <x:c r="G4720" s="22" t="n">
        <x:f>IF(OR(E4720="",F4720=""),"",E4720*F4720)</x:f>
        <x:v>6942600</x:v>
      </x:c>
      <x:c r="H4720" s="36" t="n">
        <x:v>0.3023</x:v>
      </x:c>
      <x:c r="I4720" s="22" t="n">
        <x:f>IF(G4720="","",IF(ISNUMBER(H4720),G4720,""))</x:f>
        <x:v>6942600</x:v>
      </x:c>
      <x:c r="J4720" s="22" t="n">
        <x:f>IF(I4720="","",I4720*H4720)</x:f>
        <x:v>2098747.98</x:v>
      </x:c>
      <x:c r="K4720" t="str">
        <x:f>IF(G4720="","MISSING OEWS",IF(ISNUMBER(H4720),"MATCHED","MISSING WHARTON"))</x:f>
        <x:v>MATCHED</x:v>
      </x:c>
    </x:row>
    <x:row r="4721">
      <x:c r="A4721" t="str">
        <x:v>55</x:v>
      </x:c>
      <x:c r="B4721" t="str">
        <x:v>Management of Companies and Enterprises</x:v>
      </x:c>
      <x:c r="C4721" t="str">
        <x:v>37-1011</x:v>
      </x:c>
      <x:c r="D4721" t="str">
        <x:v>First-Line Supervisors of Housekeeping and Janitorial Workers</x:v>
      </x:c>
      <x:c r="E4721" s="22" t="n">
        <x:v>450</x:v>
      </x:c>
      <x:c r="F4721" s="22" t="n">
        <x:v>58300</x:v>
      </x:c>
      <x:c r="G4721" s="22" t="n">
        <x:f>IF(OR(E4721="",F4721=""),"",E4721*F4721)</x:f>
        <x:v>26235000</x:v>
      </x:c>
      <x:c r="H4721" s="36" t="n">
        <x:v>0.22690000000000002</x:v>
      </x:c>
      <x:c r="I4721" s="22" t="n">
        <x:f>IF(G4721="","",IF(ISNUMBER(H4721),G4721,""))</x:f>
        <x:v>26235000</x:v>
      </x:c>
      <x:c r="J4721" s="22" t="n">
        <x:f>IF(I4721="","",I4721*H4721)</x:f>
        <x:v>5952721.500000001</x:v>
      </x:c>
      <x:c r="K4721" t="str">
        <x:f>IF(G4721="","MISSING OEWS",IF(ISNUMBER(H4721),"MATCHED","MISSING WHARTON"))</x:f>
        <x:v>MATCHED</x:v>
      </x:c>
    </x:row>
    <x:row r="4722">
      <x:c r="A4722" t="str">
        <x:v>55</x:v>
      </x:c>
      <x:c r="B4722" t="str">
        <x:v>Management of Companies and Enterprises</x:v>
      </x:c>
      <x:c r="C4722" t="str">
        <x:v>37-1012</x:v>
      </x:c>
      <x:c r="D4722" t="str">
        <x:v>First-Line Supervisors of Landscaping, Lawn Service, and Groundskeeping Workers</x:v>
      </x:c>
      <x:c r="E4722" s="22" t="n">
        <x:v>100</x:v>
      </x:c>
      <x:c r="F4722" s="22" t="n">
        <x:v>69800</x:v>
      </x:c>
      <x:c r="G4722" s="22" t="n">
        <x:f>IF(OR(E4722="",F4722=""),"",E4722*F4722)</x:f>
        <x:v>6980000</x:v>
      </x:c>
      <x:c r="H4722" s="36" t="n">
        <x:v>0.2357</x:v>
      </x:c>
      <x:c r="I4722" s="22" t="n">
        <x:f>IF(G4722="","",IF(ISNUMBER(H4722),G4722,""))</x:f>
        <x:v>6980000</x:v>
      </x:c>
      <x:c r="J4722" s="22" t="n">
        <x:f>IF(I4722="","",I4722*H4722)</x:f>
        <x:v>1645186</x:v>
      </x:c>
      <x:c r="K4722" t="str">
        <x:f>IF(G4722="","MISSING OEWS",IF(ISNUMBER(H4722),"MATCHED","MISSING WHARTON"))</x:f>
        <x:v>MATCHED</x:v>
      </x:c>
    </x:row>
    <x:row r="4723">
      <x:c r="A4723" t="str">
        <x:v>55</x:v>
      </x:c>
      <x:c r="B4723" t="str">
        <x:v>Management of Companies and Enterprises</x:v>
      </x:c>
      <x:c r="C4723" t="str">
        <x:v>37-2011</x:v>
      </x:c>
      <x:c r="D4723" t="str">
        <x:v>Janitors and Cleaners, Except Maids and Housekeeping Cleaners</x:v>
      </x:c>
      <x:c r="E4723" s="22" t="n">
        <x:v>6930</x:v>
      </x:c>
      <x:c r="F4723" s="22" t="n">
        <x:v>41590</x:v>
      </x:c>
      <x:c r="G4723" s="22" t="n">
        <x:f>IF(OR(E4723="",F4723=""),"",E4723*F4723)</x:f>
        <x:v>288218700</x:v>
      </x:c>
      <x:c r="H4723" s="36" t="n">
        <x:v>0</x:v>
      </x:c>
      <x:c r="I4723" s="22" t="n">
        <x:f>IF(G4723="","",IF(ISNUMBER(H4723),G4723,""))</x:f>
        <x:v>288218700</x:v>
      </x:c>
      <x:c r="J4723" s="22" t="n">
        <x:f>IF(I4723="","",I4723*H4723)</x:f>
        <x:v>0</x:v>
      </x:c>
      <x:c r="K4723" t="str">
        <x:f>IF(G4723="","MISSING OEWS",IF(ISNUMBER(H4723),"MATCHED","MISSING WHARTON"))</x:f>
        <x:v>MATCHED</x:v>
      </x:c>
    </x:row>
    <x:row r="4724">
      <x:c r="A4724" t="str">
        <x:v>55</x:v>
      </x:c>
      <x:c r="B4724" t="str">
        <x:v>Management of Companies and Enterprises</x:v>
      </x:c>
      <x:c r="C4724" t="str">
        <x:v>37-2021</x:v>
      </x:c>
      <x:c r="D4724" t="str">
        <x:v>Pest Control Workers</x:v>
      </x:c>
      <x:c r="E4724" s="22" t="n">
        <x:v>180</x:v>
      </x:c>
      <x:c r="F4724" s="22" t="n">
        <x:v>46840</x:v>
      </x:c>
      <x:c r="G4724" s="22" t="n">
        <x:f>IF(OR(E4724="",F4724=""),"",E4724*F4724)</x:f>
        <x:v>8431200</x:v>
      </x:c>
      <x:c r="H4724" s="36" t="n">
        <x:v>0.1567</x:v>
      </x:c>
      <x:c r="I4724" s="22" t="n">
        <x:f>IF(G4724="","",IF(ISNUMBER(H4724),G4724,""))</x:f>
        <x:v>8431200</x:v>
      </x:c>
      <x:c r="J4724" s="22" t="n">
        <x:f>IF(I4724="","",I4724*H4724)</x:f>
        <x:v>1321169.04</x:v>
      </x:c>
      <x:c r="K4724" t="str">
        <x:f>IF(G4724="","MISSING OEWS",IF(ISNUMBER(H4724),"MATCHED","MISSING WHARTON"))</x:f>
        <x:v>MATCHED</x:v>
      </x:c>
    </x:row>
    <x:row r="4725">
      <x:c r="A4725" t="str">
        <x:v>55</x:v>
      </x:c>
      <x:c r="B4725" t="str">
        <x:v>Management of Companies and Enterprises</x:v>
      </x:c>
      <x:c r="C4725" t="str">
        <x:v>37-3011</x:v>
      </x:c>
      <x:c r="D4725" t="str">
        <x:v>Landscaping and Groundskeeping Workers</x:v>
      </x:c>
      <x:c r="E4725" s="22" t="n">
        <x:v>1380</x:v>
      </x:c>
      <x:c r="F4725" s="22" t="n">
        <x:v>43820</x:v>
      </x:c>
      <x:c r="G4725" s="22" t="n">
        <x:f>IF(OR(E4725="",F4725=""),"",E4725*F4725)</x:f>
        <x:v>60471600</x:v>
      </x:c>
      <x:c r="H4725" s="36" t="n">
        <x:v>0</x:v>
      </x:c>
      <x:c r="I4725" s="22" t="n">
        <x:f>IF(G4725="","",IF(ISNUMBER(H4725),G4725,""))</x:f>
        <x:v>60471600</x:v>
      </x:c>
      <x:c r="J4725" s="22" t="n">
        <x:f>IF(I4725="","",I4725*H4725)</x:f>
        <x:v>0</x:v>
      </x:c>
      <x:c r="K4725" t="str">
        <x:f>IF(G4725="","MISSING OEWS",IF(ISNUMBER(H4725),"MATCHED","MISSING WHARTON"))</x:f>
        <x:v>MATCHED</x:v>
      </x:c>
    </x:row>
    <x:row r="4726">
      <x:c r="A4726" t="str">
        <x:v>55</x:v>
      </x:c>
      <x:c r="B4726" t="str">
        <x:v>Management of Companies and Enterprises</x:v>
      </x:c>
      <x:c r="C4726" t="str">
        <x:v>37-3019</x:v>
      </x:c>
      <x:c r="D4726" t="str">
        <x:v>Grounds Maintenance Workers, All Other</x:v>
      </x:c>
      <x:c r="E4726" s="22"/>
      <x:c r="F4726" s="22" t="n">
        <x:v>37370</x:v>
      </x:c>
      <x:c r="G4726" s="22" t="str">
        <x:f>IF(OR(E4726="",F4726=""),"",E4726*F4726)</x:f>
      </x:c>
      <x:c r="H4726" s="36"/>
      <x:c r="I4726" s="22" t="str">
        <x:f>IF(G4726="","",IF(ISNUMBER(H4726),G4726,""))</x:f>
      </x:c>
      <x:c r="J4726" s="22" t="str">
        <x:f>IF(I4726="","",I4726*H4726)</x:f>
      </x:c>
      <x:c r="K4726" t="str">
        <x:f>IF(G4726="","MISSING OEWS",IF(ISNUMBER(H4726),"MATCHED","MISSING WHARTON"))</x:f>
        <x:v>MISSING OEWS</x:v>
      </x:c>
    </x:row>
    <x:row r="4727">
      <x:c r="A4727" t="str">
        <x:v>55</x:v>
      </x:c>
      <x:c r="B4727" t="str">
        <x:v>Management of Companies and Enterprises</x:v>
      </x:c>
      <x:c r="C4727" t="str">
        <x:v>39-1014</x:v>
      </x:c>
      <x:c r="D4727" t="str">
        <x:v>First-Line Supervisors of Entertainment and Recreation Workers, Except Gambling Services</x:v>
      </x:c>
      <x:c r="E4727" s="22" t="n">
        <x:v>240</x:v>
      </x:c>
      <x:c r="F4727" s="22" t="n">
        <x:v>51860</x:v>
      </x:c>
      <x:c r="G4727" s="22" t="n">
        <x:f>IF(OR(E4727="",F4727=""),"",E4727*F4727)</x:f>
        <x:v>12446400</x:v>
      </x:c>
      <x:c r="H4727" s="36" t="n">
        <x:v>0.2974</x:v>
      </x:c>
      <x:c r="I4727" s="22" t="n">
        <x:f>IF(G4727="","",IF(ISNUMBER(H4727),G4727,""))</x:f>
        <x:v>12446400</x:v>
      </x:c>
      <x:c r="J4727" s="22" t="n">
        <x:f>IF(I4727="","",I4727*H4727)</x:f>
        <x:v>3701559.36</x:v>
      </x:c>
      <x:c r="K4727" t="str">
        <x:f>IF(G4727="","MISSING OEWS",IF(ISNUMBER(H4727),"MATCHED","MISSING WHARTON"))</x:f>
        <x:v>MATCHED</x:v>
      </x:c>
    </x:row>
    <x:row r="4728">
      <x:c r="A4728" t="str">
        <x:v>55</x:v>
      </x:c>
      <x:c r="B4728" t="str">
        <x:v>Management of Companies and Enterprises</x:v>
      </x:c>
      <x:c r="C4728" t="str">
        <x:v>39-1022</x:v>
      </x:c>
      <x:c r="D4728" t="str">
        <x:v>First-Line Supervisors of Personal Service Workers</x:v>
      </x:c>
      <x:c r="E4728" s="22" t="n">
        <x:v>690</x:v>
      </x:c>
      <x:c r="F4728" s="22" t="n">
        <x:v>60190</x:v>
      </x:c>
      <x:c r="G4728" s="22" t="n">
        <x:f>IF(OR(E4728="",F4728=""),"",E4728*F4728)</x:f>
        <x:v>41531100</x:v>
      </x:c>
      <x:c r="H4728" s="36" t="n">
        <x:v>0.27649999999999997</x:v>
      </x:c>
      <x:c r="I4728" s="22" t="n">
        <x:f>IF(G4728="","",IF(ISNUMBER(H4728),G4728,""))</x:f>
        <x:v>41531100</x:v>
      </x:c>
      <x:c r="J4728" s="22" t="n">
        <x:f>IF(I4728="","",I4728*H4728)</x:f>
        <x:v>11483349.149999999</x:v>
      </x:c>
      <x:c r="K4728" t="str">
        <x:f>IF(G4728="","MISSING OEWS",IF(ISNUMBER(H4728),"MATCHED","MISSING WHARTON"))</x:f>
        <x:v>MATCHED</x:v>
      </x:c>
    </x:row>
    <x:row r="4729">
      <x:c r="A4729" t="str">
        <x:v>55</x:v>
      </x:c>
      <x:c r="B4729" t="str">
        <x:v>Management of Companies and Enterprises</x:v>
      </x:c>
      <x:c r="C4729" t="str">
        <x:v>39-2011</x:v>
      </x:c>
      <x:c r="D4729" t="str">
        <x:v>Animal Trainers</x:v>
      </x:c>
      <x:c r="E4729" s="22"/>
      <x:c r="F4729" s="22" t="n">
        <x:v>60320</x:v>
      </x:c>
      <x:c r="G4729" s="22" t="str">
        <x:f>IF(OR(E4729="",F4729=""),"",E4729*F4729)</x:f>
      </x:c>
      <x:c r="H4729" s="36" t="n">
        <x:v>0.05</x:v>
      </x:c>
      <x:c r="I4729" s="22" t="str">
        <x:f>IF(G4729="","",IF(ISNUMBER(H4729),G4729,""))</x:f>
      </x:c>
      <x:c r="J4729" s="22" t="str">
        <x:f>IF(I4729="","",I4729*H4729)</x:f>
      </x:c>
      <x:c r="K4729" t="str">
        <x:f>IF(G4729="","MISSING OEWS",IF(ISNUMBER(H4729),"MATCHED","MISSING WHARTON"))</x:f>
        <x:v>MISSING OEWS</x:v>
      </x:c>
    </x:row>
    <x:row r="4730">
      <x:c r="A4730" t="str">
        <x:v>55</x:v>
      </x:c>
      <x:c r="B4730" t="str">
        <x:v>Management of Companies and Enterprises</x:v>
      </x:c>
      <x:c r="C4730" t="str">
        <x:v>39-2021</x:v>
      </x:c>
      <x:c r="D4730" t="str">
        <x:v>Animal Caretakers</x:v>
      </x:c>
      <x:c r="E4730" s="22"/>
      <x:c r="F4730" s="22" t="n">
        <x:v>47960</x:v>
      </x:c>
      <x:c r="G4730" s="22" t="str">
        <x:f>IF(OR(E4730="",F4730=""),"",E4730*F4730)</x:f>
      </x:c>
      <x:c r="H4730" s="36" t="n">
        <x:v>0.16140000000000002</x:v>
      </x:c>
      <x:c r="I4730" s="22" t="str">
        <x:f>IF(G4730="","",IF(ISNUMBER(H4730),G4730,""))</x:f>
      </x:c>
      <x:c r="J4730" s="22" t="str">
        <x:f>IF(I4730="","",I4730*H4730)</x:f>
      </x:c>
      <x:c r="K4730" t="str">
        <x:f>IF(G4730="","MISSING OEWS",IF(ISNUMBER(H4730),"MATCHED","MISSING WHARTON"))</x:f>
        <x:v>MISSING OEWS</x:v>
      </x:c>
    </x:row>
    <x:row r="4731">
      <x:c r="A4731" t="str">
        <x:v>55</x:v>
      </x:c>
      <x:c r="B4731" t="str">
        <x:v>Management of Companies and Enterprises</x:v>
      </x:c>
      <x:c r="C4731" t="str">
        <x:v>39-3031</x:v>
      </x:c>
      <x:c r="D4731" t="str">
        <x:v>Ushers, Lobby Attendants, and Ticket Takers</x:v>
      </x:c>
      <x:c r="E4731" s="22"/>
      <x:c r="F4731" s="22" t="n">
        <x:v>33700</x:v>
      </x:c>
      <x:c r="G4731" s="22" t="str">
        <x:f>IF(OR(E4731="",F4731=""),"",E4731*F4731)</x:f>
      </x:c>
      <x:c r="H4731" s="36" t="n">
        <x:v>0.2109</x:v>
      </x:c>
      <x:c r="I4731" s="22" t="str">
        <x:f>IF(G4731="","",IF(ISNUMBER(H4731),G4731,""))</x:f>
      </x:c>
      <x:c r="J4731" s="22" t="str">
        <x:f>IF(I4731="","",I4731*H4731)</x:f>
      </x:c>
      <x:c r="K4731" t="str">
        <x:f>IF(G4731="","MISSING OEWS",IF(ISNUMBER(H4731),"MATCHED","MISSING WHARTON"))</x:f>
        <x:v>MISSING OEWS</x:v>
      </x:c>
    </x:row>
    <x:row r="4732">
      <x:c r="A4732" t="str">
        <x:v>55</x:v>
      </x:c>
      <x:c r="B4732" t="str">
        <x:v>Management of Companies and Enterprises</x:v>
      </x:c>
      <x:c r="C4732" t="str">
        <x:v>39-3091</x:v>
      </x:c>
      <x:c r="D4732" t="str">
        <x:v>Amusement and Recreation Attendants</x:v>
      </x:c>
      <x:c r="E4732" s="22" t="n">
        <x:v>420</x:v>
      </x:c>
      <x:c r="F4732" s="22" t="n">
        <x:v>35310</x:v>
      </x:c>
      <x:c r="G4732" s="22" t="n">
        <x:f>IF(OR(E4732="",F4732=""),"",E4732*F4732)</x:f>
        <x:v>14830200</x:v>
      </x:c>
      <x:c r="H4732" s="36" t="n">
        <x:v>0.25</x:v>
      </x:c>
      <x:c r="I4732" s="22" t="n">
        <x:f>IF(G4732="","",IF(ISNUMBER(H4732),G4732,""))</x:f>
        <x:v>14830200</x:v>
      </x:c>
      <x:c r="J4732" s="22" t="n">
        <x:f>IF(I4732="","",I4732*H4732)</x:f>
        <x:v>3707550</x:v>
      </x:c>
      <x:c r="K4732" t="str">
        <x:f>IF(G4732="","MISSING OEWS",IF(ISNUMBER(H4732),"MATCHED","MISSING WHARTON"))</x:f>
        <x:v>MATCHED</x:v>
      </x:c>
    </x:row>
    <x:row r="4733">
      <x:c r="A4733" t="str">
        <x:v>55</x:v>
      </x:c>
      <x:c r="B4733" t="str">
        <x:v>Management of Companies and Enterprises</x:v>
      </x:c>
      <x:c r="C4733" t="str">
        <x:v>39-5012</x:v>
      </x:c>
      <x:c r="D4733" t="str">
        <x:v>Hairdressers, Hairstylists, and Cosmetologists</x:v>
      </x:c>
      <x:c r="E4733" s="22"/>
      <x:c r="F4733" s="22" t="n">
        <x:v>52970</x:v>
      </x:c>
      <x:c r="G4733" s="22" t="str">
        <x:f>IF(OR(E4733="",F4733=""),"",E4733*F4733)</x:f>
      </x:c>
      <x:c r="H4733" s="36" t="n">
        <x:v>0.12390000000000001</x:v>
      </x:c>
      <x:c r="I4733" s="22" t="str">
        <x:f>IF(G4733="","",IF(ISNUMBER(H4733),G4733,""))</x:f>
      </x:c>
      <x:c r="J4733" s="22" t="str">
        <x:f>IF(I4733="","",I4733*H4733)</x:f>
      </x:c>
      <x:c r="K4733" t="str">
        <x:f>IF(G4733="","MISSING OEWS",IF(ISNUMBER(H4733),"MATCHED","MISSING WHARTON"))</x:f>
        <x:v>MISSING OEWS</x:v>
      </x:c>
    </x:row>
    <x:row r="4734">
      <x:c r="A4734" t="str">
        <x:v>55</x:v>
      </x:c>
      <x:c r="B4734" t="str">
        <x:v>Management of Companies and Enterprises</x:v>
      </x:c>
      <x:c r="C4734" t="str">
        <x:v>39-5094</x:v>
      </x:c>
      <x:c r="D4734" t="str">
        <x:v>Skincare Specialists</x:v>
      </x:c>
      <x:c r="E4734" s="22"/>
      <x:c r="F4734" s="22" t="n">
        <x:v>66890</x:v>
      </x:c>
      <x:c r="G4734" s="22" t="str">
        <x:f>IF(OR(E4734="",F4734=""),"",E4734*F4734)</x:f>
      </x:c>
      <x:c r="H4734" s="36" t="n">
        <x:v>0.1056</x:v>
      </x:c>
      <x:c r="I4734" s="22" t="str">
        <x:f>IF(G4734="","",IF(ISNUMBER(H4734),G4734,""))</x:f>
      </x:c>
      <x:c r="J4734" s="22" t="str">
        <x:f>IF(I4734="","",I4734*H4734)</x:f>
      </x:c>
      <x:c r="K4734" t="str">
        <x:f>IF(G4734="","MISSING OEWS",IF(ISNUMBER(H4734),"MATCHED","MISSING WHARTON"))</x:f>
        <x:v>MISSING OEWS</x:v>
      </x:c>
    </x:row>
    <x:row r="4735">
      <x:c r="A4735" t="str">
        <x:v>55</x:v>
      </x:c>
      <x:c r="B4735" t="str">
        <x:v>Management of Companies and Enterprises</x:v>
      </x:c>
      <x:c r="C4735" t="str">
        <x:v>39-6012</x:v>
      </x:c>
      <x:c r="D4735" t="str">
        <x:v>Concierges</x:v>
      </x:c>
      <x:c r="E4735" s="22" t="n">
        <x:v>670</x:v>
      </x:c>
      <x:c r="F4735" s="22" t="n">
        <x:v>42260</x:v>
      </x:c>
      <x:c r="G4735" s="22" t="n">
        <x:f>IF(OR(E4735="",F4735=""),"",E4735*F4735)</x:f>
        <x:v>28314200</x:v>
      </x:c>
      <x:c r="H4735" s="36" t="n">
        <x:v>0.65</x:v>
      </x:c>
      <x:c r="I4735" s="22" t="n">
        <x:f>IF(G4735="","",IF(ISNUMBER(H4735),G4735,""))</x:f>
        <x:v>28314200</x:v>
      </x:c>
      <x:c r="J4735" s="22" t="n">
        <x:f>IF(I4735="","",I4735*H4735)</x:f>
        <x:v>18404230</x:v>
      </x:c>
      <x:c r="K4735" t="str">
        <x:f>IF(G4735="","MISSING OEWS",IF(ISNUMBER(H4735),"MATCHED","MISSING WHARTON"))</x:f>
        <x:v>MATCHED</x:v>
      </x:c>
    </x:row>
    <x:row r="4736">
      <x:c r="A4736" t="str">
        <x:v>55</x:v>
      </x:c>
      <x:c r="B4736" t="str">
        <x:v>Management of Companies and Enterprises</x:v>
      </x:c>
      <x:c r="C4736" t="str">
        <x:v>39-7010</x:v>
      </x:c>
      <x:c r="D4736" t="str">
        <x:v>Tour and Travel Guides</x:v>
      </x:c>
      <x:c r="E4736" s="22"/>
      <x:c r="F4736" s="22" t="n">
        <x:v>45530</x:v>
      </x:c>
      <x:c r="G4736" s="22" t="str">
        <x:f>IF(OR(E4736="",F4736=""),"",E4736*F4736)</x:f>
      </x:c>
      <x:c r="H4736" s="36" t="n">
        <x:v>0.3177</x:v>
      </x:c>
      <x:c r="I4736" s="22" t="str">
        <x:f>IF(G4736="","",IF(ISNUMBER(H4736),G4736,""))</x:f>
      </x:c>
      <x:c r="J4736" s="22" t="str">
        <x:f>IF(I4736="","",I4736*H4736)</x:f>
      </x:c>
      <x:c r="K4736" t="str">
        <x:f>IF(G4736="","MISSING OEWS",IF(ISNUMBER(H4736),"MATCHED","MISSING WHARTON"))</x:f>
        <x:v>MISSING OEWS</x:v>
      </x:c>
    </x:row>
    <x:row r="4737">
      <x:c r="A4737" t="str">
        <x:v>55</x:v>
      </x:c>
      <x:c r="B4737" t="str">
        <x:v>Management of Companies and Enterprises</x:v>
      </x:c>
      <x:c r="C4737" t="str">
        <x:v>39-9011</x:v>
      </x:c>
      <x:c r="D4737" t="str">
        <x:v>Childcare Workers</x:v>
      </x:c>
      <x:c r="E4737" s="22" t="n">
        <x:v>890</x:v>
      </x:c>
      <x:c r="F4737" s="22" t="n">
        <x:v>35170</x:v>
      </x:c>
      <x:c r="G4737" s="22" t="n">
        <x:f>IF(OR(E4737="",F4737=""),"",E4737*F4737)</x:f>
        <x:v>31301300</x:v>
      </x:c>
      <x:c r="H4737" s="36" t="n">
        <x:v>0.105</x:v>
      </x:c>
      <x:c r="I4737" s="22" t="n">
        <x:f>IF(G4737="","",IF(ISNUMBER(H4737),G4737,""))</x:f>
        <x:v>31301300</x:v>
      </x:c>
      <x:c r="J4737" s="22" t="n">
        <x:f>IF(I4737="","",I4737*H4737)</x:f>
        <x:v>3286636.5</x:v>
      </x:c>
      <x:c r="K4737" t="str">
        <x:f>IF(G4737="","MISSING OEWS",IF(ISNUMBER(H4737),"MATCHED","MISSING WHARTON"))</x:f>
        <x:v>MATCHED</x:v>
      </x:c>
    </x:row>
    <x:row r="4738">
      <x:c r="A4738" t="str">
        <x:v>55</x:v>
      </x:c>
      <x:c r="B4738" t="str">
        <x:v>Management of Companies and Enterprises</x:v>
      </x:c>
      <x:c r="C4738" t="str">
        <x:v>39-9031</x:v>
      </x:c>
      <x:c r="D4738" t="str">
        <x:v>Exercise Trainers and Group Fitness Instructors</x:v>
      </x:c>
      <x:c r="E4738" s="22"/>
      <x:c r="F4738" s="22" t="n">
        <x:v>73450</x:v>
      </x:c>
      <x:c r="G4738" s="22" t="str">
        <x:f>IF(OR(E4738="",F4738=""),"",E4738*F4738)</x:f>
      </x:c>
      <x:c r="H4738" s="36" t="n">
        <x:v>0.0636</x:v>
      </x:c>
      <x:c r="I4738" s="22" t="str">
        <x:f>IF(G4738="","",IF(ISNUMBER(H4738),G4738,""))</x:f>
      </x:c>
      <x:c r="J4738" s="22" t="str">
        <x:f>IF(I4738="","",I4738*H4738)</x:f>
      </x:c>
      <x:c r="K4738" t="str">
        <x:f>IF(G4738="","MISSING OEWS",IF(ISNUMBER(H4738),"MATCHED","MISSING WHARTON"))</x:f>
        <x:v>MISSING OEWS</x:v>
      </x:c>
    </x:row>
    <x:row r="4739">
      <x:c r="A4739" t="str">
        <x:v>55</x:v>
      </x:c>
      <x:c r="B4739" t="str">
        <x:v>Management of Companies and Enterprises</x:v>
      </x:c>
      <x:c r="C4739" t="str">
        <x:v>39-9032</x:v>
      </x:c>
      <x:c r="D4739" t="str">
        <x:v>Recreation Workers</x:v>
      </x:c>
      <x:c r="E4739" s="22" t="n">
        <x:v>600</x:v>
      </x:c>
      <x:c r="F4739" s="22" t="n">
        <x:v>39760</x:v>
      </x:c>
      <x:c r="G4739" s="22" t="n">
        <x:f>IF(OR(E4739="",F4739=""),"",E4739*F4739)</x:f>
        <x:v>23856000</x:v>
      </x:c>
      <x:c r="H4739" s="36" t="n">
        <x:v>0.16670000000000001</x:v>
      </x:c>
      <x:c r="I4739" s="22" t="n">
        <x:f>IF(G4739="","",IF(ISNUMBER(H4739),G4739,""))</x:f>
        <x:v>23856000</x:v>
      </x:c>
      <x:c r="J4739" s="22" t="n">
        <x:f>IF(I4739="","",I4739*H4739)</x:f>
        <x:v>3976795.2</x:v>
      </x:c>
      <x:c r="K4739" t="str">
        <x:f>IF(G4739="","MISSING OEWS",IF(ISNUMBER(H4739),"MATCHED","MISSING WHARTON"))</x:f>
        <x:v>MATCHED</x:v>
      </x:c>
    </x:row>
    <x:row r="4740">
      <x:c r="A4740" t="str">
        <x:v>55</x:v>
      </x:c>
      <x:c r="B4740" t="str">
        <x:v>Management of Companies and Enterprises</x:v>
      </x:c>
      <x:c r="C4740" t="str">
        <x:v>39-9041</x:v>
      </x:c>
      <x:c r="D4740" t="str">
        <x:v>Residential Advisors</x:v>
      </x:c>
      <x:c r="E4740" s="22" t="n">
        <x:v>630</x:v>
      </x:c>
      <x:c r="F4740" s="22" t="n">
        <x:v>58200</x:v>
      </x:c>
      <x:c r="G4740" s="22" t="n">
        <x:f>IF(OR(E4740="",F4740=""),"",E4740*F4740)</x:f>
        <x:v>36666000</x:v>
      </x:c>
      <x:c r="H4740" s="36" t="n">
        <x:v>0.2917</x:v>
      </x:c>
      <x:c r="I4740" s="22" t="n">
        <x:f>IF(G4740="","",IF(ISNUMBER(H4740),G4740,""))</x:f>
        <x:v>36666000</x:v>
      </x:c>
      <x:c r="J4740" s="22" t="n">
        <x:f>IF(I4740="","",I4740*H4740)</x:f>
        <x:v>10695472.200000001</x:v>
      </x:c>
      <x:c r="K4740" t="str">
        <x:f>IF(G4740="","MISSING OEWS",IF(ISNUMBER(H4740),"MATCHED","MISSING WHARTON"))</x:f>
        <x:v>MATCHED</x:v>
      </x:c>
    </x:row>
    <x:row r="4741">
      <x:c r="A4741" t="str">
        <x:v>55</x:v>
      </x:c>
      <x:c r="B4741" t="str">
        <x:v>Management of Companies and Enterprises</x:v>
      </x:c>
      <x:c r="C4741" t="str">
        <x:v>39-9099</x:v>
      </x:c>
      <x:c r="D4741" t="str">
        <x:v>Personal Care and Service Workers, All Other</x:v>
      </x:c>
      <x:c r="E4741" s="22"/>
      <x:c r="F4741" s="22" t="n">
        <x:v>52960</x:v>
      </x:c>
      <x:c r="G4741" s="22" t="str">
        <x:f>IF(OR(E4741="",F4741=""),"",E4741*F4741)</x:f>
      </x:c>
      <x:c r="H4741" s="36"/>
      <x:c r="I4741" s="22" t="str">
        <x:f>IF(G4741="","",IF(ISNUMBER(H4741),G4741,""))</x:f>
      </x:c>
      <x:c r="J4741" s="22" t="str">
        <x:f>IF(I4741="","",I4741*H4741)</x:f>
      </x:c>
      <x:c r="K4741" t="str">
        <x:f>IF(G4741="","MISSING OEWS",IF(ISNUMBER(H4741),"MATCHED","MISSING WHARTON"))</x:f>
        <x:v>MISSING OEWS</x:v>
      </x:c>
    </x:row>
    <x:row r="4742">
      <x:c r="A4742" t="str">
        <x:v>55</x:v>
      </x:c>
      <x:c r="B4742" t="str">
        <x:v>Management of Companies and Enterprises</x:v>
      </x:c>
      <x:c r="C4742" t="str">
        <x:v>41-1011</x:v>
      </x:c>
      <x:c r="D4742" t="str">
        <x:v>First-Line Supervisors of Retail Sales Workers</x:v>
      </x:c>
      <x:c r="E4742" s="22" t="n">
        <x:v>4330</x:v>
      </x:c>
      <x:c r="F4742" s="22" t="n">
        <x:v>66550</x:v>
      </x:c>
      <x:c r="G4742" s="22" t="n">
        <x:f>IF(OR(E4742="",F4742=""),"",E4742*F4742)</x:f>
        <x:v>288161500</x:v>
      </x:c>
      <x:c r="H4742" s="36" t="n">
        <x:v>0.4476</x:v>
      </x:c>
      <x:c r="I4742" s="22" t="n">
        <x:f>IF(G4742="","",IF(ISNUMBER(H4742),G4742,""))</x:f>
        <x:v>288161500</x:v>
      </x:c>
      <x:c r="J4742" s="22" t="n">
        <x:f>IF(I4742="","",I4742*H4742)</x:f>
        <x:v>128981087.4</x:v>
      </x:c>
      <x:c r="K4742" t="str">
        <x:f>IF(G4742="","MISSING OEWS",IF(ISNUMBER(H4742),"MATCHED","MISSING WHARTON"))</x:f>
        <x:v>MATCHED</x:v>
      </x:c>
    </x:row>
    <x:row r="4743">
      <x:c r="A4743" t="str">
        <x:v>55</x:v>
      </x:c>
      <x:c r="B4743" t="str">
        <x:v>Management of Companies and Enterprises</x:v>
      </x:c>
      <x:c r="C4743" t="str">
        <x:v>41-1012</x:v>
      </x:c>
      <x:c r="D4743" t="str">
        <x:v>First-Line Supervisors of Non-Retail Sales Workers</x:v>
      </x:c>
      <x:c r="E4743" s="22" t="n">
        <x:v>6750</x:v>
      </x:c>
      <x:c r="F4743" s="22" t="n">
        <x:v>123330</x:v>
      </x:c>
      <x:c r="G4743" s="22" t="n">
        <x:f>IF(OR(E4743="",F4743=""),"",E4743*F4743)</x:f>
        <x:v>832477500</x:v>
      </x:c>
      <x:c r="H4743" s="36" t="n">
        <x:v>0.4833</x:v>
      </x:c>
      <x:c r="I4743" s="22" t="n">
        <x:f>IF(G4743="","",IF(ISNUMBER(H4743),G4743,""))</x:f>
        <x:v>832477500</x:v>
      </x:c>
      <x:c r="J4743" s="22" t="n">
        <x:f>IF(I4743="","",I4743*H4743)</x:f>
        <x:v>402336375.75</x:v>
      </x:c>
      <x:c r="K4743" t="str">
        <x:f>IF(G4743="","MISSING OEWS",IF(ISNUMBER(H4743),"MATCHED","MISSING WHARTON"))</x:f>
        <x:v>MATCHED</x:v>
      </x:c>
    </x:row>
    <x:row r="4744">
      <x:c r="A4744" t="str">
        <x:v>55</x:v>
      </x:c>
      <x:c r="B4744" t="str">
        <x:v>Management of Companies and Enterprises</x:v>
      </x:c>
      <x:c r="C4744" t="str">
        <x:v>41-2011</x:v>
      </x:c>
      <x:c r="D4744" t="str">
        <x:v>Cashiers</x:v>
      </x:c>
      <x:c r="E4744" s="22" t="n">
        <x:v>2050</x:v>
      </x:c>
      <x:c r="F4744" s="22" t="n">
        <x:v>37750</x:v>
      </x:c>
      <x:c r="G4744" s="22" t="n">
        <x:f>IF(OR(E4744="",F4744=""),"",E4744*F4744)</x:f>
        <x:v>77387500</x:v>
      </x:c>
      <x:c r="H4744" s="36" t="n">
        <x:v>0.6672</x:v>
      </x:c>
      <x:c r="I4744" s="22" t="n">
        <x:f>IF(G4744="","",IF(ISNUMBER(H4744),G4744,""))</x:f>
        <x:v>77387500</x:v>
      </x:c>
      <x:c r="J4744" s="22" t="n">
        <x:f>IF(I4744="","",I4744*H4744)</x:f>
        <x:v>51632940</x:v>
      </x:c>
      <x:c r="K4744" t="str">
        <x:f>IF(G4744="","MISSING OEWS",IF(ISNUMBER(H4744),"MATCHED","MISSING WHARTON"))</x:f>
        <x:v>MATCHED</x:v>
      </x:c>
    </x:row>
    <x:row r="4745">
      <x:c r="A4745" t="str">
        <x:v>55</x:v>
      </x:c>
      <x:c r="B4745" t="str">
        <x:v>Management of Companies and Enterprises</x:v>
      </x:c>
      <x:c r="C4745" t="str">
        <x:v>41-2021</x:v>
      </x:c>
      <x:c r="D4745" t="str">
        <x:v>Counter and Rental Clerks</x:v>
      </x:c>
      <x:c r="E4745" s="22" t="n">
        <x:v>800</x:v>
      </x:c>
      <x:c r="F4745" s="22" t="n">
        <x:v>45520</x:v>
      </x:c>
      <x:c r="G4745" s="22" t="n">
        <x:f>IF(OR(E4745="",F4745=""),"",E4745*F4745)</x:f>
        <x:v>36416000</x:v>
      </x:c>
      <x:c r="H4745" s="36" t="n">
        <x:v>0.7719</x:v>
      </x:c>
      <x:c r="I4745" s="22" t="n">
        <x:f>IF(G4745="","",IF(ISNUMBER(H4745),G4745,""))</x:f>
        <x:v>36416000</x:v>
      </x:c>
      <x:c r="J4745" s="22" t="n">
        <x:f>IF(I4745="","",I4745*H4745)</x:f>
        <x:v>28109510.400000002</x:v>
      </x:c>
      <x:c r="K4745" t="str">
        <x:f>IF(G4745="","MISSING OEWS",IF(ISNUMBER(H4745),"MATCHED","MISSING WHARTON"))</x:f>
        <x:v>MATCHED</x:v>
      </x:c>
    </x:row>
    <x:row r="4746">
      <x:c r="A4746" t="str">
        <x:v>55</x:v>
      </x:c>
      <x:c r="B4746" t="str">
        <x:v>Management of Companies and Enterprises</x:v>
      </x:c>
      <x:c r="C4746" t="str">
        <x:v>41-2022</x:v>
      </x:c>
      <x:c r="D4746" t="str">
        <x:v>Parts Salespersons</x:v>
      </x:c>
      <x:c r="E4746" s="22" t="n">
        <x:v>510</x:v>
      </x:c>
      <x:c r="F4746" s="22" t="n">
        <x:v>56570</x:v>
      </x:c>
      <x:c r="G4746" s="22" t="n">
        <x:f>IF(OR(E4746="",F4746=""),"",E4746*F4746)</x:f>
        <x:v>28850700</x:v>
      </x:c>
      <x:c r="H4746" s="36" t="n">
        <x:v>0.3737</x:v>
      </x:c>
      <x:c r="I4746" s="22" t="n">
        <x:f>IF(G4746="","",IF(ISNUMBER(H4746),G4746,""))</x:f>
        <x:v>28850700</x:v>
      </x:c>
      <x:c r="J4746" s="22" t="n">
        <x:f>IF(I4746="","",I4746*H4746)</x:f>
        <x:v>10781506.59</x:v>
      </x:c>
      <x:c r="K4746" t="str">
        <x:f>IF(G4746="","MISSING OEWS",IF(ISNUMBER(H4746),"MATCHED","MISSING WHARTON"))</x:f>
        <x:v>MATCHED</x:v>
      </x:c>
    </x:row>
    <x:row r="4747">
      <x:c r="A4747" t="str">
        <x:v>55</x:v>
      </x:c>
      <x:c r="B4747" t="str">
        <x:v>Management of Companies and Enterprises</x:v>
      </x:c>
      <x:c r="C4747" t="str">
        <x:v>41-2031</x:v>
      </x:c>
      <x:c r="D4747" t="str">
        <x:v>Retail Salespersons</x:v>
      </x:c>
      <x:c r="E4747" s="22" t="n">
        <x:v>7960</x:v>
      </x:c>
      <x:c r="F4747" s="22" t="n">
        <x:v>42360</x:v>
      </x:c>
      <x:c r="G4747" s="22" t="n">
        <x:f>IF(OR(E4747="",F4747=""),"",E4747*F4747)</x:f>
        <x:v>337185600</x:v>
      </x:c>
      <x:c r="H4747" s="36" t="n">
        <x:v>0.4938</x:v>
      </x:c>
      <x:c r="I4747" s="22" t="n">
        <x:f>IF(G4747="","",IF(ISNUMBER(H4747),G4747,""))</x:f>
        <x:v>337185600</x:v>
      </x:c>
      <x:c r="J4747" s="22" t="n">
        <x:f>IF(I4747="","",I4747*H4747)</x:f>
        <x:v>166502249.28</x:v>
      </x:c>
      <x:c r="K4747" t="str">
        <x:f>IF(G4747="","MISSING OEWS",IF(ISNUMBER(H4747),"MATCHED","MISSING WHARTON"))</x:f>
        <x:v>MATCHED</x:v>
      </x:c>
    </x:row>
    <x:row r="4748">
      <x:c r="A4748" t="str">
        <x:v>55</x:v>
      </x:c>
      <x:c r="B4748" t="str">
        <x:v>Management of Companies and Enterprises</x:v>
      </x:c>
      <x:c r="C4748" t="str">
        <x:v>41-3011</x:v>
      </x:c>
      <x:c r="D4748" t="str">
        <x:v>Advertising Sales Agents</x:v>
      </x:c>
      <x:c r="E4748" s="22" t="n">
        <x:v>740</x:v>
      </x:c>
      <x:c r="F4748" s="22" t="n">
        <x:v>90910</x:v>
      </x:c>
      <x:c r="G4748" s="22" t="n">
        <x:f>IF(OR(E4748="",F4748=""),"",E4748*F4748)</x:f>
        <x:v>67273400</x:v>
      </x:c>
      <x:c r="H4748" s="36" t="n">
        <x:v>0.6725</x:v>
      </x:c>
      <x:c r="I4748" s="22" t="n">
        <x:f>IF(G4748="","",IF(ISNUMBER(H4748),G4748,""))</x:f>
        <x:v>67273400</x:v>
      </x:c>
      <x:c r="J4748" s="22" t="n">
        <x:f>IF(I4748="","",I4748*H4748)</x:f>
        <x:v>45241361.5</x:v>
      </x:c>
      <x:c r="K4748" t="str">
        <x:f>IF(G4748="","MISSING OEWS",IF(ISNUMBER(H4748),"MATCHED","MISSING WHARTON"))</x:f>
        <x:v>MATCHED</x:v>
      </x:c>
    </x:row>
    <x:row r="4749">
      <x:c r="A4749" t="str">
        <x:v>55</x:v>
      </x:c>
      <x:c r="B4749" t="str">
        <x:v>Management of Companies and Enterprises</x:v>
      </x:c>
      <x:c r="C4749" t="str">
        <x:v>41-3021</x:v>
      </x:c>
      <x:c r="D4749" t="str">
        <x:v>Insurance Sales Agents</x:v>
      </x:c>
      <x:c r="E4749" s="22" t="n">
        <x:v>3240</x:v>
      </x:c>
      <x:c r="F4749" s="22" t="n">
        <x:v>101420</x:v>
      </x:c>
      <x:c r="G4749" s="22" t="n">
        <x:f>IF(OR(E4749="",F4749=""),"",E4749*F4749)</x:f>
        <x:v>328600800</x:v>
      </x:c>
      <x:c r="H4749" s="36" t="n">
        <x:v>0.6684</x:v>
      </x:c>
      <x:c r="I4749" s="22" t="n">
        <x:f>IF(G4749="","",IF(ISNUMBER(H4749),G4749,""))</x:f>
        <x:v>328600800</x:v>
      </x:c>
      <x:c r="J4749" s="22" t="n">
        <x:f>IF(I4749="","",I4749*H4749)</x:f>
        <x:v>219636774.72</x:v>
      </x:c>
      <x:c r="K4749" t="str">
        <x:f>IF(G4749="","MISSING OEWS",IF(ISNUMBER(H4749),"MATCHED","MISSING WHARTON"))</x:f>
        <x:v>MATCHED</x:v>
      </x:c>
    </x:row>
    <x:row r="4750">
      <x:c r="A4750" t="str">
        <x:v>55</x:v>
      </x:c>
      <x:c r="B4750" t="str">
        <x:v>Management of Companies and Enterprises</x:v>
      </x:c>
      <x:c r="C4750" t="str">
        <x:v>41-3031</x:v>
      </x:c>
      <x:c r="D4750" t="str">
        <x:v>Securities, Commodities, and Financial Services Sales Agents</x:v>
      </x:c>
      <x:c r="E4750" s="22" t="n">
        <x:v>12610</x:v>
      </x:c>
      <x:c r="F4750" s="22" t="n">
        <x:v>119910</x:v>
      </x:c>
      <x:c r="G4750" s="22" t="n">
        <x:f>IF(OR(E4750="",F4750=""),"",E4750*F4750)</x:f>
        <x:v>1512065100</x:v>
      </x:c>
      <x:c r="H4750" s="36" t="n">
        <x:v>0.845</x:v>
      </x:c>
      <x:c r="I4750" s="22" t="n">
        <x:f>IF(G4750="","",IF(ISNUMBER(H4750),G4750,""))</x:f>
        <x:v>1512065100</x:v>
      </x:c>
      <x:c r="J4750" s="22" t="n">
        <x:f>IF(I4750="","",I4750*H4750)</x:f>
        <x:v>1277695009.5</x:v>
      </x:c>
      <x:c r="K4750" t="str">
        <x:f>IF(G4750="","MISSING OEWS",IF(ISNUMBER(H4750),"MATCHED","MISSING WHARTON"))</x:f>
        <x:v>MATCHED</x:v>
      </x:c>
    </x:row>
    <x:row r="4751">
      <x:c r="A4751" t="str">
        <x:v>55</x:v>
      </x:c>
      <x:c r="B4751" t="str">
        <x:v>Management of Companies and Enterprises</x:v>
      </x:c>
      <x:c r="C4751" t="str">
        <x:v>41-3041</x:v>
      </x:c>
      <x:c r="D4751" t="str">
        <x:v>Travel Agents</x:v>
      </x:c>
      <x:c r="E4751" s="22" t="n">
        <x:v>2690</x:v>
      </x:c>
      <x:c r="F4751" s="22" t="n">
        <x:v>61440</x:v>
      </x:c>
      <x:c r="G4751" s="22" t="n">
        <x:f>IF(OR(E4751="",F4751=""),"",E4751*F4751)</x:f>
        <x:v>165273600</x:v>
      </x:c>
      <x:c r="H4751" s="36" t="n">
        <x:v>0.925</x:v>
      </x:c>
      <x:c r="I4751" s="22" t="n">
        <x:f>IF(G4751="","",IF(ISNUMBER(H4751),G4751,""))</x:f>
        <x:v>165273600</x:v>
      </x:c>
      <x:c r="J4751" s="22" t="n">
        <x:f>IF(I4751="","",I4751*H4751)</x:f>
        <x:v>152878080</x:v>
      </x:c>
      <x:c r="K4751" t="str">
        <x:f>IF(G4751="","MISSING OEWS",IF(ISNUMBER(H4751),"MATCHED","MISSING WHARTON"))</x:f>
        <x:v>MATCHED</x:v>
      </x:c>
    </x:row>
    <x:row r="4752">
      <x:c r="A4752" t="str">
        <x:v>55</x:v>
      </x:c>
      <x:c r="B4752" t="str">
        <x:v>Management of Companies and Enterprises</x:v>
      </x:c>
      <x:c r="C4752" t="str">
        <x:v>41-3091</x:v>
      </x:c>
      <x:c r="D4752" t="str">
        <x:v>Sales Representatives of Services, Except Advertising, Insurance, Financial Services, and Travel</x:v>
      </x:c>
      <x:c r="E4752" s="22" t="n">
        <x:v>28370</x:v>
      </x:c>
      <x:c r="F4752" s="22" t="n">
        <x:v>83840</x:v>
      </x:c>
      <x:c r="G4752" s="22" t="n">
        <x:f>IF(OR(E4752="",F4752=""),"",E4752*F4752)</x:f>
        <x:v>2378540800</x:v>
      </x:c>
      <x:c r="H4752" s="36" t="n">
        <x:v>0.73</x:v>
      </x:c>
      <x:c r="I4752" s="22" t="n">
        <x:f>IF(G4752="","",IF(ISNUMBER(H4752),G4752,""))</x:f>
        <x:v>2378540800</x:v>
      </x:c>
      <x:c r="J4752" s="22" t="n">
        <x:f>IF(I4752="","",I4752*H4752)</x:f>
        <x:v>1736334784</x:v>
      </x:c>
      <x:c r="K4752" t="str">
        <x:f>IF(G4752="","MISSING OEWS",IF(ISNUMBER(H4752),"MATCHED","MISSING WHARTON"))</x:f>
        <x:v>MATCHED</x:v>
      </x:c>
    </x:row>
    <x:row r="4753">
      <x:c r="A4753" t="str">
        <x:v>55</x:v>
      </x:c>
      <x:c r="B4753" t="str">
        <x:v>Management of Companies and Enterprises</x:v>
      </x:c>
      <x:c r="C4753" t="str">
        <x:v>41-4011</x:v>
      </x:c>
      <x:c r="D4753" t="str">
        <x:v>Sales Representatives, Wholesale and Manufacturing, Technical and Scientific Products</x:v>
      </x:c>
      <x:c r="E4753" s="22" t="n">
        <x:v>6170</x:v>
      </x:c>
      <x:c r="F4753" s="22" t="n">
        <x:v>116760</x:v>
      </x:c>
      <x:c r="G4753" s="22" t="n">
        <x:f>IF(OR(E4753="",F4753=""),"",E4753*F4753)</x:f>
        <x:v>720409200</x:v>
      </x:c>
      <x:c r="H4753" s="36" t="n">
        <x:v>0.6463</x:v>
      </x:c>
      <x:c r="I4753" s="22" t="n">
        <x:f>IF(G4753="","",IF(ISNUMBER(H4753),G4753,""))</x:f>
        <x:v>720409200</x:v>
      </x:c>
      <x:c r="J4753" s="22" t="n">
        <x:f>IF(I4753="","",I4753*H4753)</x:f>
        <x:v>465600465.96</x:v>
      </x:c>
      <x:c r="K4753" t="str">
        <x:f>IF(G4753="","MISSING OEWS",IF(ISNUMBER(H4753),"MATCHED","MISSING WHARTON"))</x:f>
        <x:v>MATCHED</x:v>
      </x:c>
    </x:row>
    <x:row r="4754">
      <x:c r="A4754" t="str">
        <x:v>55</x:v>
      </x:c>
      <x:c r="B4754" t="str">
        <x:v>Management of Companies and Enterprises</x:v>
      </x:c>
      <x:c r="C4754" t="str">
        <x:v>41-4012</x:v>
      </x:c>
      <x:c r="D4754" t="str">
        <x:v>Sales Representatives, Wholesale and Manufacturing, Except Technical and Scientific Products</x:v>
      </x:c>
      <x:c r="E4754" s="22" t="n">
        <x:v>30320</x:v>
      </x:c>
      <x:c r="F4754" s="22" t="n">
        <x:v>94530</x:v>
      </x:c>
      <x:c r="G4754" s="22" t="n">
        <x:f>IF(OR(E4754="",F4754=""),"",E4754*F4754)</x:f>
        <x:v>2866149600</x:v>
      </x:c>
      <x:c r="H4754" s="36" t="n">
        <x:v>0.5105</x:v>
      </x:c>
      <x:c r="I4754" s="22" t="n">
        <x:f>IF(G4754="","",IF(ISNUMBER(H4754),G4754,""))</x:f>
        <x:v>2866149600</x:v>
      </x:c>
      <x:c r="J4754" s="22" t="n">
        <x:f>IF(I4754="","",I4754*H4754)</x:f>
        <x:v>1463169370.8</x:v>
      </x:c>
      <x:c r="K4754" t="str">
        <x:f>IF(G4754="","MISSING OEWS",IF(ISNUMBER(H4754),"MATCHED","MISSING WHARTON"))</x:f>
        <x:v>MATCHED</x:v>
      </x:c>
    </x:row>
    <x:row r="4755">
      <x:c r="A4755" t="str">
        <x:v>55</x:v>
      </x:c>
      <x:c r="B4755" t="str">
        <x:v>Management of Companies and Enterprises</x:v>
      </x:c>
      <x:c r="C4755" t="str">
        <x:v>41-9011</x:v>
      </x:c>
      <x:c r="D4755" t="str">
        <x:v>Demonstrators and Product Promoters</x:v>
      </x:c>
      <x:c r="E4755" s="22" t="n">
        <x:v>670</x:v>
      </x:c>
      <x:c r="F4755" s="22" t="n">
        <x:v>50380</x:v>
      </x:c>
      <x:c r="G4755" s="22" t="n">
        <x:f>IF(OR(E4755="",F4755=""),"",E4755*F4755)</x:f>
        <x:v>33754600</x:v>
      </x:c>
      <x:c r="H4755" s="36" t="n">
        <x:v>0.3062</x:v>
      </x:c>
      <x:c r="I4755" s="22" t="n">
        <x:f>IF(G4755="","",IF(ISNUMBER(H4755),G4755,""))</x:f>
        <x:v>33754600</x:v>
      </x:c>
      <x:c r="J4755" s="22" t="n">
        <x:f>IF(I4755="","",I4755*H4755)</x:f>
        <x:v>10335658.520000001</x:v>
      </x:c>
      <x:c r="K4755" t="str">
        <x:f>IF(G4755="","MISSING OEWS",IF(ISNUMBER(H4755),"MATCHED","MISSING WHARTON"))</x:f>
        <x:v>MATCHED</x:v>
      </x:c>
    </x:row>
    <x:row r="4756">
      <x:c r="A4756" t="str">
        <x:v>55</x:v>
      </x:c>
      <x:c r="B4756" t="str">
        <x:v>Management of Companies and Enterprises</x:v>
      </x:c>
      <x:c r="C4756" t="str">
        <x:v>41-9012</x:v>
      </x:c>
      <x:c r="D4756" t="str">
        <x:v>Models</x:v>
      </x:c>
      <x:c r="E4756" s="22" t="n">
        <x:v>70</x:v>
      </x:c>
      <x:c r="F4756" s="22" t="n">
        <x:v>65120</x:v>
      </x:c>
      <x:c r="G4756" s="22" t="n">
        <x:f>IF(OR(E4756="",F4756=""),"",E4756*F4756)</x:f>
        <x:v>4558400</x:v>
      </x:c>
      <x:c r="H4756" s="36" t="n">
        <x:v>0.2071</x:v>
      </x:c>
      <x:c r="I4756" s="22" t="n">
        <x:f>IF(G4756="","",IF(ISNUMBER(H4756),G4756,""))</x:f>
        <x:v>4558400</x:v>
      </x:c>
      <x:c r="J4756" s="22" t="n">
        <x:f>IF(I4756="","",I4756*H4756)</x:f>
        <x:v>944044.64</x:v>
      </x:c>
      <x:c r="K4756" t="str">
        <x:f>IF(G4756="","MISSING OEWS",IF(ISNUMBER(H4756),"MATCHED","MISSING WHARTON"))</x:f>
        <x:v>MATCHED</x:v>
      </x:c>
    </x:row>
    <x:row r="4757">
      <x:c r="A4757" t="str">
        <x:v>55</x:v>
      </x:c>
      <x:c r="B4757" t="str">
        <x:v>Management of Companies and Enterprises</x:v>
      </x:c>
      <x:c r="C4757" t="str">
        <x:v>41-9021</x:v>
      </x:c>
      <x:c r="D4757" t="str">
        <x:v>Real Estate Brokers</x:v>
      </x:c>
      <x:c r="E4757" s="22" t="n">
        <x:v>350</x:v>
      </x:c>
      <x:c r="F4757" s="22" t="n">
        <x:v>85980</x:v>
      </x:c>
      <x:c r="G4757" s="22" t="n">
        <x:f>IF(OR(E4757="",F4757=""),"",E4757*F4757)</x:f>
        <x:v>30093000</x:v>
      </x:c>
      <x:c r="H4757" s="36" t="n">
        <x:v>0.5816</x:v>
      </x:c>
      <x:c r="I4757" s="22" t="n">
        <x:f>IF(G4757="","",IF(ISNUMBER(H4757),G4757,""))</x:f>
        <x:v>30093000</x:v>
      </x:c>
      <x:c r="J4757" s="22" t="n">
        <x:f>IF(I4757="","",I4757*H4757)</x:f>
        <x:v>17502088.8</x:v>
      </x:c>
      <x:c r="K4757" t="str">
        <x:f>IF(G4757="","MISSING OEWS",IF(ISNUMBER(H4757),"MATCHED","MISSING WHARTON"))</x:f>
        <x:v>MATCHED</x:v>
      </x:c>
    </x:row>
    <x:row r="4758">
      <x:c r="A4758" t="str">
        <x:v>55</x:v>
      </x:c>
      <x:c r="B4758" t="str">
        <x:v>Management of Companies and Enterprises</x:v>
      </x:c>
      <x:c r="C4758" t="str">
        <x:v>41-9022</x:v>
      </x:c>
      <x:c r="D4758" t="str">
        <x:v>Real Estate Sales Agents</x:v>
      </x:c>
      <x:c r="E4758" s="22" t="n">
        <x:v>2340</x:v>
      </x:c>
      <x:c r="F4758" s="22" t="n">
        <x:v>94540</x:v>
      </x:c>
      <x:c r="G4758" s="22" t="n">
        <x:f>IF(OR(E4758="",F4758=""),"",E4758*F4758)</x:f>
        <x:v>221223600</x:v>
      </x:c>
      <x:c r="H4758" s="36" t="n">
        <x:v>0.5939</x:v>
      </x:c>
      <x:c r="I4758" s="22" t="n">
        <x:f>IF(G4758="","",IF(ISNUMBER(H4758),G4758,""))</x:f>
        <x:v>221223600</x:v>
      </x:c>
      <x:c r="J4758" s="22" t="n">
        <x:f>IF(I4758="","",I4758*H4758)</x:f>
        <x:v>131384696.03999999</x:v>
      </x:c>
      <x:c r="K4758" t="str">
        <x:f>IF(G4758="","MISSING OEWS",IF(ISNUMBER(H4758),"MATCHED","MISSING WHARTON"))</x:f>
        <x:v>MATCHED</x:v>
      </x:c>
    </x:row>
    <x:row r="4759">
      <x:c r="A4759" t="str">
        <x:v>55</x:v>
      </x:c>
      <x:c r="B4759" t="str">
        <x:v>Management of Companies and Enterprises</x:v>
      </x:c>
      <x:c r="C4759" t="str">
        <x:v>41-9031</x:v>
      </x:c>
      <x:c r="D4759" t="str">
        <x:v>Sales Engineers</x:v>
      </x:c>
      <x:c r="E4759" s="22" t="n">
        <x:v>1210</x:v>
      </x:c>
      <x:c r="F4759" s="22" t="n">
        <x:v>142420</x:v>
      </x:c>
      <x:c r="G4759" s="22" t="n">
        <x:f>IF(OR(E4759="",F4759=""),"",E4759*F4759)</x:f>
        <x:v>172328200</x:v>
      </x:c>
      <x:c r="H4759" s="36" t="n">
        <x:v>0.518</x:v>
      </x:c>
      <x:c r="I4759" s="22" t="n">
        <x:f>IF(G4759="","",IF(ISNUMBER(H4759),G4759,""))</x:f>
        <x:v>172328200</x:v>
      </x:c>
      <x:c r="J4759" s="22" t="n">
        <x:f>IF(I4759="","",I4759*H4759)</x:f>
        <x:v>89266007.60000001</x:v>
      </x:c>
      <x:c r="K4759" t="str">
        <x:f>IF(G4759="","MISSING OEWS",IF(ISNUMBER(H4759),"MATCHED","MISSING WHARTON"))</x:f>
        <x:v>MATCHED</x:v>
      </x:c>
    </x:row>
    <x:row r="4760">
      <x:c r="A4760" t="str">
        <x:v>55</x:v>
      </x:c>
      <x:c r="B4760" t="str">
        <x:v>Management of Companies and Enterprises</x:v>
      </x:c>
      <x:c r="C4760" t="str">
        <x:v>41-9041</x:v>
      </x:c>
      <x:c r="D4760" t="str">
        <x:v>Telemarketers</x:v>
      </x:c>
      <x:c r="E4760" s="22"/>
      <x:c r="F4760" s="22" t="n">
        <x:v>45480</x:v>
      </x:c>
      <x:c r="G4760" s="22" t="str">
        <x:f>IF(OR(E4760="",F4760=""),"",E4760*F4760)</x:f>
      </x:c>
      <x:c r="H4760" s="36" t="n">
        <x:v>0.9625</x:v>
      </x:c>
      <x:c r="I4760" s="22" t="str">
        <x:f>IF(G4760="","",IF(ISNUMBER(H4760),G4760,""))</x:f>
      </x:c>
      <x:c r="J4760" s="22" t="str">
        <x:f>IF(I4760="","",I4760*H4760)</x:f>
      </x:c>
      <x:c r="K4760" t="str">
        <x:f>IF(G4760="","MISSING OEWS",IF(ISNUMBER(H4760),"MATCHED","MISSING WHARTON"))</x:f>
        <x:v>MISSING OEWS</x:v>
      </x:c>
    </x:row>
    <x:row r="4761">
      <x:c r="A4761" t="str">
        <x:v>55</x:v>
      </x:c>
      <x:c r="B4761" t="str">
        <x:v>Management of Companies and Enterprises</x:v>
      </x:c>
      <x:c r="C4761" t="str">
        <x:v>41-9099</x:v>
      </x:c>
      <x:c r="D4761" t="str">
        <x:v>Sales and Related Workers, All Other</x:v>
      </x:c>
      <x:c r="E4761" s="22" t="n">
        <x:v>4120</x:v>
      </x:c>
      <x:c r="F4761" s="22" t="n">
        <x:v>69020</x:v>
      </x:c>
      <x:c r="G4761" s="22" t="n">
        <x:f>IF(OR(E4761="",F4761=""),"",E4761*F4761)</x:f>
        <x:v>284362400</x:v>
      </x:c>
      <x:c r="H4761" s="36"/>
      <x:c r="I4761" s="22" t="str">
        <x:f>IF(G4761="","",IF(ISNUMBER(H4761),G4761,""))</x:f>
      </x:c>
      <x:c r="J4761" s="22" t="str">
        <x:f>IF(I4761="","",I4761*H4761)</x:f>
      </x:c>
      <x:c r="K4761" t="str">
        <x:f>IF(G4761="","MISSING OEWS",IF(ISNUMBER(H4761),"MATCHED","MISSING WHARTON"))</x:f>
        <x:v>MISSING WHARTON</x:v>
      </x:c>
    </x:row>
    <x:row r="4762">
      <x:c r="A4762" t="str">
        <x:v>55</x:v>
      </x:c>
      <x:c r="B4762" t="str">
        <x:v>Management of Companies and Enterprises</x:v>
      </x:c>
      <x:c r="C4762" t="str">
        <x:v>43-1011</x:v>
      </x:c>
      <x:c r="D4762" t="str">
        <x:v>First-Line Supervisors of Office and Administrative Support Workers</x:v>
      </x:c>
      <x:c r="E4762" s="22" t="n">
        <x:v>55680</x:v>
      </x:c>
      <x:c r="F4762" s="22" t="n">
        <x:v>87600</x:v>
      </x:c>
      <x:c r="G4762" s="22" t="n">
        <x:f>IF(OR(E4762="",F4762=""),"",E4762*F4762)</x:f>
        <x:v>4877568000</x:v>
      </x:c>
      <x:c r="H4762" s="36" t="n">
        <x:v>0.5034000000000001</x:v>
      </x:c>
      <x:c r="I4762" s="22" t="n">
        <x:f>IF(G4762="","",IF(ISNUMBER(H4762),G4762,""))</x:f>
        <x:v>4877568000</x:v>
      </x:c>
      <x:c r="J4762" s="22" t="n">
        <x:f>IF(I4762="","",I4762*H4762)</x:f>
        <x:v>2455367731.2000003</x:v>
      </x:c>
      <x:c r="K4762" t="str">
        <x:f>IF(G4762="","MISSING OEWS",IF(ISNUMBER(H4762),"MATCHED","MISSING WHARTON"))</x:f>
        <x:v>MATCHED</x:v>
      </x:c>
    </x:row>
    <x:row r="4763">
      <x:c r="A4763" t="str">
        <x:v>55</x:v>
      </x:c>
      <x:c r="B4763" t="str">
        <x:v>Management of Companies and Enterprises</x:v>
      </x:c>
      <x:c r="C4763" t="str">
        <x:v>43-2011</x:v>
      </x:c>
      <x:c r="D4763" t="str">
        <x:v>Switchboard Operators, Including Answering Service</x:v>
      </x:c>
      <x:c r="E4763" s="22" t="n">
        <x:v>720</x:v>
      </x:c>
      <x:c r="F4763" s="22" t="n">
        <x:v>42310</x:v>
      </x:c>
      <x:c r="G4763" s="22" t="n">
        <x:f>IF(OR(E4763="",F4763=""),"",E4763*F4763)</x:f>
        <x:v>30463200</x:v>
      </x:c>
      <x:c r="H4763" s="36" t="n">
        <x:v>0.7579</x:v>
      </x:c>
      <x:c r="I4763" s="22" t="n">
        <x:f>IF(G4763="","",IF(ISNUMBER(H4763),G4763,""))</x:f>
        <x:v>30463200</x:v>
      </x:c>
      <x:c r="J4763" s="22" t="n">
        <x:f>IF(I4763="","",I4763*H4763)</x:f>
        <x:v>23088059.28</x:v>
      </x:c>
      <x:c r="K4763" t="str">
        <x:f>IF(G4763="","MISSING OEWS",IF(ISNUMBER(H4763),"MATCHED","MISSING WHARTON"))</x:f>
        <x:v>MATCHED</x:v>
      </x:c>
    </x:row>
    <x:row r="4764">
      <x:c r="A4764" t="str">
        <x:v>55</x:v>
      </x:c>
      <x:c r="B4764" t="str">
        <x:v>Management of Companies and Enterprises</x:v>
      </x:c>
      <x:c r="C4764" t="str">
        <x:v>43-2021</x:v>
      </x:c>
      <x:c r="D4764" t="str">
        <x:v>Telephone Operators</x:v>
      </x:c>
      <x:c r="E4764" s="22" t="n">
        <x:v>60</x:v>
      </x:c>
      <x:c r="F4764" s="22" t="n">
        <x:v>50860</x:v>
      </x:c>
      <x:c r="G4764" s="22" t="n">
        <x:f>IF(OR(E4764="",F4764=""),"",E4764*F4764)</x:f>
        <x:v>3051600</x:v>
      </x:c>
      <x:c r="H4764" s="36" t="n">
        <x:v>0.9156</x:v>
      </x:c>
      <x:c r="I4764" s="22" t="n">
        <x:f>IF(G4764="","",IF(ISNUMBER(H4764),G4764,""))</x:f>
        <x:v>3051600</x:v>
      </x:c>
      <x:c r="J4764" s="22" t="n">
        <x:f>IF(I4764="","",I4764*H4764)</x:f>
        <x:v>2794044.96</x:v>
      </x:c>
      <x:c r="K4764" t="str">
        <x:f>IF(G4764="","MISSING OEWS",IF(ISNUMBER(H4764),"MATCHED","MISSING WHARTON"))</x:f>
        <x:v>MATCHED</x:v>
      </x:c>
    </x:row>
    <x:row r="4765">
      <x:c r="A4765" t="str">
        <x:v>55</x:v>
      </x:c>
      <x:c r="B4765" t="str">
        <x:v>Management of Companies and Enterprises</x:v>
      </x:c>
      <x:c r="C4765" t="str">
        <x:v>43-3011</x:v>
      </x:c>
      <x:c r="D4765" t="str">
        <x:v>Bill and Account Collectors</x:v>
      </x:c>
      <x:c r="E4765" s="22" t="n">
        <x:v>11510</x:v>
      </x:c>
      <x:c r="F4765" s="22" t="n">
        <x:v>53870</x:v>
      </x:c>
      <x:c r="G4765" s="22" t="n">
        <x:f>IF(OR(E4765="",F4765=""),"",E4765*F4765)</x:f>
        <x:v>620043700</x:v>
      </x:c>
      <x:c r="H4765" s="36" t="n">
        <x:v>0.9</x:v>
      </x:c>
      <x:c r="I4765" s="22" t="n">
        <x:f>IF(G4765="","",IF(ISNUMBER(H4765),G4765,""))</x:f>
        <x:v>620043700</x:v>
      </x:c>
      <x:c r="J4765" s="22" t="n">
        <x:f>IF(I4765="","",I4765*H4765)</x:f>
        <x:v>558039330</x:v>
      </x:c>
      <x:c r="K4765" t="str">
        <x:f>IF(G4765="","MISSING OEWS",IF(ISNUMBER(H4765),"MATCHED","MISSING WHARTON"))</x:f>
        <x:v>MATCHED</x:v>
      </x:c>
    </x:row>
    <x:row r="4766">
      <x:c r="A4766" t="str">
        <x:v>55</x:v>
      </x:c>
      <x:c r="B4766" t="str">
        <x:v>Management of Companies and Enterprises</x:v>
      </x:c>
      <x:c r="C4766" t="str">
        <x:v>43-3021</x:v>
      </x:c>
      <x:c r="D4766" t="str">
        <x:v>Billing and Posting Clerks</x:v>
      </x:c>
      <x:c r="E4766" s="22" t="n">
        <x:v>27520</x:v>
      </x:c>
      <x:c r="F4766" s="22" t="n">
        <x:v>51860</x:v>
      </x:c>
      <x:c r="G4766" s="22" t="n">
        <x:f>IF(OR(E4766="",F4766=""),"",E4766*F4766)</x:f>
        <x:v>1427187200</x:v>
      </x:c>
      <x:c r="H4766" s="36" t="n">
        <x:v>0.8617</x:v>
      </x:c>
      <x:c r="I4766" s="22" t="n">
        <x:f>IF(G4766="","",IF(ISNUMBER(H4766),G4766,""))</x:f>
        <x:v>1427187200</x:v>
      </x:c>
      <x:c r="J4766" s="22" t="n">
        <x:f>IF(I4766="","",I4766*H4766)</x:f>
        <x:v>1229807210.24</x:v>
      </x:c>
      <x:c r="K4766" t="str">
        <x:f>IF(G4766="","MISSING OEWS",IF(ISNUMBER(H4766),"MATCHED","MISSING WHARTON"))</x:f>
        <x:v>MATCHED</x:v>
      </x:c>
    </x:row>
    <x:row r="4767">
      <x:c r="A4767" t="str">
        <x:v>55</x:v>
      </x:c>
      <x:c r="B4767" t="str">
        <x:v>Management of Companies and Enterprises</x:v>
      </x:c>
      <x:c r="C4767" t="str">
        <x:v>43-3031</x:v>
      </x:c>
      <x:c r="D4767" t="str">
        <x:v>Bookkeeping, Accounting, and Auditing Clerks</x:v>
      </x:c>
      <x:c r="E4767" s="22" t="n">
        <x:v>71290</x:v>
      </x:c>
      <x:c r="F4767" s="22" t="n">
        <x:v>54740</x:v>
      </x:c>
      <x:c r="G4767" s="22" t="n">
        <x:f>IF(OR(E4767="",F4767=""),"",E4767*F4767)</x:f>
        <x:v>3902414600</x:v>
      </x:c>
      <x:c r="H4767" s="36" t="n">
        <x:v>0.9517</x:v>
      </x:c>
      <x:c r="I4767" s="22" t="n">
        <x:f>IF(G4767="","",IF(ISNUMBER(H4767),G4767,""))</x:f>
        <x:v>3902414600</x:v>
      </x:c>
      <x:c r="J4767" s="22" t="n">
        <x:f>IF(I4767="","",I4767*H4767)</x:f>
        <x:v>3713927974.82</x:v>
      </x:c>
      <x:c r="K4767" t="str">
        <x:f>IF(G4767="","MISSING OEWS",IF(ISNUMBER(H4767),"MATCHED","MISSING WHARTON"))</x:f>
        <x:v>MATCHED</x:v>
      </x:c>
    </x:row>
    <x:row r="4768">
      <x:c r="A4768" t="str">
        <x:v>55</x:v>
      </x:c>
      <x:c r="B4768" t="str">
        <x:v>Management of Companies and Enterprises</x:v>
      </x:c>
      <x:c r="C4768" t="str">
        <x:v>43-3051</x:v>
      </x:c>
      <x:c r="D4768" t="str">
        <x:v>Payroll and Timekeeping Clerks</x:v>
      </x:c>
      <x:c r="E4768" s="22" t="n">
        <x:v>14220</x:v>
      </x:c>
      <x:c r="F4768" s="22" t="n">
        <x:v>63370</x:v>
      </x:c>
      <x:c r="G4768" s="22" t="n">
        <x:f>IF(OR(E4768="",F4768=""),"",E4768*F4768)</x:f>
        <x:v>901121400</x:v>
      </x:c>
      <x:c r="H4768" s="36" t="n">
        <x:v>0.9409000000000001</x:v>
      </x:c>
      <x:c r="I4768" s="22" t="n">
        <x:f>IF(G4768="","",IF(ISNUMBER(H4768),G4768,""))</x:f>
        <x:v>901121400</x:v>
      </x:c>
      <x:c r="J4768" s="22" t="n">
        <x:f>IF(I4768="","",I4768*H4768)</x:f>
        <x:v>847865125.2600001</x:v>
      </x:c>
      <x:c r="K4768" t="str">
        <x:f>IF(G4768="","MISSING OEWS",IF(ISNUMBER(H4768),"MATCHED","MISSING WHARTON"))</x:f>
        <x:v>MATCHED</x:v>
      </x:c>
    </x:row>
    <x:row r="4769">
      <x:c r="A4769" t="str">
        <x:v>55</x:v>
      </x:c>
      <x:c r="B4769" t="str">
        <x:v>Management of Companies and Enterprises</x:v>
      </x:c>
      <x:c r="C4769" t="str">
        <x:v>43-3061</x:v>
      </x:c>
      <x:c r="D4769" t="str">
        <x:v>Procurement Clerks</x:v>
      </x:c>
      <x:c r="E4769" s="22" t="n">
        <x:v>3040</x:v>
      </x:c>
      <x:c r="F4769" s="22" t="n">
        <x:v>55280</x:v>
      </x:c>
      <x:c r="G4769" s="22" t="n">
        <x:f>IF(OR(E4769="",F4769=""),"",E4769*F4769)</x:f>
        <x:v>168051200</x:v>
      </x:c>
      <x:c r="H4769" s="36" t="n">
        <x:v>0.8237000000000001</x:v>
      </x:c>
      <x:c r="I4769" s="22" t="n">
        <x:f>IF(G4769="","",IF(ISNUMBER(H4769),G4769,""))</x:f>
        <x:v>168051200</x:v>
      </x:c>
      <x:c r="J4769" s="22" t="n">
        <x:f>IF(I4769="","",I4769*H4769)</x:f>
        <x:v>138423773.44000003</x:v>
      </x:c>
      <x:c r="K4769" t="str">
        <x:f>IF(G4769="","MISSING OEWS",IF(ISNUMBER(H4769),"MATCHED","MISSING WHARTON"))</x:f>
        <x:v>MATCHED</x:v>
      </x:c>
    </x:row>
    <x:row r="4770">
      <x:c r="A4770" t="str">
        <x:v>55</x:v>
      </x:c>
      <x:c r="B4770" t="str">
        <x:v>Management of Companies and Enterprises</x:v>
      </x:c>
      <x:c r="C4770" t="str">
        <x:v>43-3071</x:v>
      </x:c>
      <x:c r="D4770" t="str">
        <x:v>Tellers</x:v>
      </x:c>
      <x:c r="E4770" s="22" t="n">
        <x:v>4340</x:v>
      </x:c>
      <x:c r="F4770" s="22" t="n">
        <x:v>44680</x:v>
      </x:c>
      <x:c r="G4770" s="22" t="n">
        <x:f>IF(OR(E4770="",F4770=""),"",E4770*F4770)</x:f>
        <x:v>193911200</x:v>
      </x:c>
      <x:c r="H4770" s="36" t="n">
        <x:v>0.9138</x:v>
      </x:c>
      <x:c r="I4770" s="22" t="n">
        <x:f>IF(G4770="","",IF(ISNUMBER(H4770),G4770,""))</x:f>
        <x:v>193911200</x:v>
      </x:c>
      <x:c r="J4770" s="22" t="n">
        <x:f>IF(I4770="","",I4770*H4770)</x:f>
        <x:v>177196054.56</x:v>
      </x:c>
      <x:c r="K4770" t="str">
        <x:f>IF(G4770="","MISSING OEWS",IF(ISNUMBER(H4770),"MATCHED","MISSING WHARTON"))</x:f>
        <x:v>MATCHED</x:v>
      </x:c>
    </x:row>
    <x:row r="4771">
      <x:c r="A4771" t="str">
        <x:v>55</x:v>
      </x:c>
      <x:c r="B4771" t="str">
        <x:v>Management of Companies and Enterprises</x:v>
      </x:c>
      <x:c r="C4771" t="str">
        <x:v>43-3099</x:v>
      </x:c>
      <x:c r="D4771" t="str">
        <x:v>Financial Clerks, All Other</x:v>
      </x:c>
      <x:c r="E4771" s="22" t="n">
        <x:v>2670</x:v>
      </x:c>
      <x:c r="F4771" s="22" t="n">
        <x:v>56450</x:v>
      </x:c>
      <x:c r="G4771" s="22" t="n">
        <x:f>IF(OR(E4771="",F4771=""),"",E4771*F4771)</x:f>
        <x:v>150721500</x:v>
      </x:c>
      <x:c r="H4771" s="36"/>
      <x:c r="I4771" s="22" t="str">
        <x:f>IF(G4771="","",IF(ISNUMBER(H4771),G4771,""))</x:f>
      </x:c>
      <x:c r="J4771" s="22" t="str">
        <x:f>IF(I4771="","",I4771*H4771)</x:f>
      </x:c>
      <x:c r="K4771" t="str">
        <x:f>IF(G4771="","MISSING OEWS",IF(ISNUMBER(H4771),"MATCHED","MISSING WHARTON"))</x:f>
        <x:v>MISSING WHARTON</x:v>
      </x:c>
    </x:row>
    <x:row r="4772">
      <x:c r="A4772" t="str">
        <x:v>55</x:v>
      </x:c>
      <x:c r="B4772" t="str">
        <x:v>Management of Companies and Enterprises</x:v>
      </x:c>
      <x:c r="C4772" t="str">
        <x:v>43-4011</x:v>
      </x:c>
      <x:c r="D4772" t="str">
        <x:v>Brokerage Clerks</x:v>
      </x:c>
      <x:c r="E4772" s="22" t="n">
        <x:v>1430</x:v>
      </x:c>
      <x:c r="F4772" s="22" t="n">
        <x:v>72280</x:v>
      </x:c>
      <x:c r="G4772" s="22" t="n">
        <x:f>IF(OR(E4772="",F4772=""),"",E4772*F4772)</x:f>
        <x:v>103360400</x:v>
      </x:c>
      <x:c r="H4772" s="36" t="n">
        <x:v>0.95</x:v>
      </x:c>
      <x:c r="I4772" s="22" t="n">
        <x:f>IF(G4772="","",IF(ISNUMBER(H4772),G4772,""))</x:f>
        <x:v>103360400</x:v>
      </x:c>
      <x:c r="J4772" s="22" t="n">
        <x:f>IF(I4772="","",I4772*H4772)</x:f>
        <x:v>98192380</x:v>
      </x:c>
      <x:c r="K4772" t="str">
        <x:f>IF(G4772="","MISSING OEWS",IF(ISNUMBER(H4772),"MATCHED","MISSING WHARTON"))</x:f>
        <x:v>MATCHED</x:v>
      </x:c>
    </x:row>
    <x:row r="4773">
      <x:c r="A4773" t="str">
        <x:v>55</x:v>
      </x:c>
      <x:c r="B4773" t="str">
        <x:v>Management of Companies and Enterprises</x:v>
      </x:c>
      <x:c r="C4773" t="str">
        <x:v>43-4021</x:v>
      </x:c>
      <x:c r="D4773" t="str">
        <x:v>Correspondence Clerks</x:v>
      </x:c>
      <x:c r="E4773" s="22" t="n">
        <x:v>260</x:v>
      </x:c>
      <x:c r="F4773" s="22" t="n">
        <x:v>48940</x:v>
      </x:c>
      <x:c r="G4773" s="22" t="n">
        <x:f>IF(OR(E4773="",F4773=""),"",E4773*F4773)</x:f>
        <x:v>12724400</x:v>
      </x:c>
      <x:c r="H4773" s="36" t="n">
        <x:v>0.85</x:v>
      </x:c>
      <x:c r="I4773" s="22" t="n">
        <x:f>IF(G4773="","",IF(ISNUMBER(H4773),G4773,""))</x:f>
        <x:v>12724400</x:v>
      </x:c>
      <x:c r="J4773" s="22" t="n">
        <x:f>IF(I4773="","",I4773*H4773)</x:f>
        <x:v>10815740</x:v>
      </x:c>
      <x:c r="K4773" t="str">
        <x:f>IF(G4773="","MISSING OEWS",IF(ISNUMBER(H4773),"MATCHED","MISSING WHARTON"))</x:f>
        <x:v>MATCHED</x:v>
      </x:c>
    </x:row>
    <x:row r="4774">
      <x:c r="A4774" t="str">
        <x:v>55</x:v>
      </x:c>
      <x:c r="B4774" t="str">
        <x:v>Management of Companies and Enterprises</x:v>
      </x:c>
      <x:c r="C4774" t="str">
        <x:v>43-4041</x:v>
      </x:c>
      <x:c r="D4774" t="str">
        <x:v>Credit Authorizers, Checkers, and Clerks</x:v>
      </x:c>
      <x:c r="E4774" s="22" t="n">
        <x:v>1390</x:v>
      </x:c>
      <x:c r="F4774" s="22" t="n">
        <x:v>57380</x:v>
      </x:c>
      <x:c r="G4774" s="22" t="n">
        <x:f>IF(OR(E4774="",F4774=""),"",E4774*F4774)</x:f>
        <x:v>79758200</x:v>
      </x:c>
      <x:c r="H4774" s="36" t="n">
        <x:v>0.9469</x:v>
      </x:c>
      <x:c r="I4774" s="22" t="n">
        <x:f>IF(G4774="","",IF(ISNUMBER(H4774),G4774,""))</x:f>
        <x:v>79758200</x:v>
      </x:c>
      <x:c r="J4774" s="22" t="n">
        <x:f>IF(I4774="","",I4774*H4774)</x:f>
        <x:v>75523039.58</x:v>
      </x:c>
      <x:c r="K4774" t="str">
        <x:f>IF(G4774="","MISSING OEWS",IF(ISNUMBER(H4774),"MATCHED","MISSING WHARTON"))</x:f>
        <x:v>MATCHED</x:v>
      </x:c>
    </x:row>
    <x:row r="4775">
      <x:c r="A4775" t="str">
        <x:v>55</x:v>
      </x:c>
      <x:c r="B4775" t="str">
        <x:v>Management of Companies and Enterprises</x:v>
      </x:c>
      <x:c r="C4775" t="str">
        <x:v>43-4051</x:v>
      </x:c>
      <x:c r="D4775" t="str">
        <x:v>Customer Service Representatives</x:v>
      </x:c>
      <x:c r="E4775" s="22" t="n">
        <x:v>108330</x:v>
      </x:c>
      <x:c r="F4775" s="22" t="n">
        <x:v>51700</x:v>
      </x:c>
      <x:c r="G4775" s="22" t="n">
        <x:f>IF(OR(E4775="",F4775=""),"",E4775*F4775)</x:f>
        <x:v>5600661000</x:v>
      </x:c>
      <x:c r="H4775" s="36" t="n">
        <x:v>0.82</x:v>
      </x:c>
      <x:c r="I4775" s="22" t="n">
        <x:f>IF(G4775="","",IF(ISNUMBER(H4775),G4775,""))</x:f>
        <x:v>5600661000</x:v>
      </x:c>
      <x:c r="J4775" s="22" t="n">
        <x:f>IF(I4775="","",I4775*H4775)</x:f>
        <x:v>4592542020</x:v>
      </x:c>
      <x:c r="K4775" t="str">
        <x:f>IF(G4775="","MISSING OEWS",IF(ISNUMBER(H4775),"MATCHED","MISSING WHARTON"))</x:f>
        <x:v>MATCHED</x:v>
      </x:c>
    </x:row>
    <x:row r="4776">
      <x:c r="A4776" t="str">
        <x:v>55</x:v>
      </x:c>
      <x:c r="B4776" t="str">
        <x:v>Management of Companies and Enterprises</x:v>
      </x:c>
      <x:c r="C4776" t="str">
        <x:v>43-4061</x:v>
      </x:c>
      <x:c r="D4776" t="str">
        <x:v>Eligibility Interviewers, Government Programs</x:v>
      </x:c>
      <x:c r="E4776" s="22" t="n">
        <x:v>320</x:v>
      </x:c>
      <x:c r="F4776" s="22" t="n">
        <x:v>53060</x:v>
      </x:c>
      <x:c r="G4776" s="22" t="n">
        <x:f>IF(OR(E4776="",F4776=""),"",E4776*F4776)</x:f>
        <x:v>16979200</x:v>
      </x:c>
      <x:c r="H4776" s="36" t="n">
        <x:v>0.7912</x:v>
      </x:c>
      <x:c r="I4776" s="22" t="n">
        <x:f>IF(G4776="","",IF(ISNUMBER(H4776),G4776,""))</x:f>
        <x:v>16979200</x:v>
      </x:c>
      <x:c r="J4776" s="22" t="n">
        <x:f>IF(I4776="","",I4776*H4776)</x:f>
        <x:v>13433943.040000001</x:v>
      </x:c>
      <x:c r="K4776" t="str">
        <x:f>IF(G4776="","MISSING OEWS",IF(ISNUMBER(H4776),"MATCHED","MISSING WHARTON"))</x:f>
        <x:v>MATCHED</x:v>
      </x:c>
    </x:row>
    <x:row r="4777">
      <x:c r="A4777" t="str">
        <x:v>55</x:v>
      </x:c>
      <x:c r="B4777" t="str">
        <x:v>Management of Companies and Enterprises</x:v>
      </x:c>
      <x:c r="C4777" t="str">
        <x:v>43-4071</x:v>
      </x:c>
      <x:c r="D4777" t="str">
        <x:v>File Clerks</x:v>
      </x:c>
      <x:c r="E4777" s="22" t="n">
        <x:v>1970</x:v>
      </x:c>
      <x:c r="F4777" s="22" t="n">
        <x:v>45790</x:v>
      </x:c>
      <x:c r="G4777" s="22" t="n">
        <x:f>IF(OR(E4777="",F4777=""),"",E4777*F4777)</x:f>
        <x:v>90206300</x:v>
      </x:c>
      <x:c r="H4777" s="36" t="n">
        <x:v>0.7526</x:v>
      </x:c>
      <x:c r="I4777" s="22" t="n">
        <x:f>IF(G4777="","",IF(ISNUMBER(H4777),G4777,""))</x:f>
        <x:v>90206300</x:v>
      </x:c>
      <x:c r="J4777" s="22" t="n">
        <x:f>IF(I4777="","",I4777*H4777)</x:f>
        <x:v>67889261.38000001</x:v>
      </x:c>
      <x:c r="K4777" t="str">
        <x:f>IF(G4777="","MISSING OEWS",IF(ISNUMBER(H4777),"MATCHED","MISSING WHARTON"))</x:f>
        <x:v>MATCHED</x:v>
      </x:c>
    </x:row>
    <x:row r="4778">
      <x:c r="A4778" t="str">
        <x:v>55</x:v>
      </x:c>
      <x:c r="B4778" t="str">
        <x:v>Management of Companies and Enterprises</x:v>
      </x:c>
      <x:c r="C4778" t="str">
        <x:v>43-4081</x:v>
      </x:c>
      <x:c r="D4778" t="str">
        <x:v>Hotel, Motel, and Resort Desk Clerks</x:v>
      </x:c>
      <x:c r="E4778" s="22" t="n">
        <x:v>600</x:v>
      </x:c>
      <x:c r="F4778" s="22" t="n">
        <x:v>43180</x:v>
      </x:c>
      <x:c r="G4778" s="22" t="n">
        <x:f>IF(OR(E4778="",F4778=""),"",E4778*F4778)</x:f>
        <x:v>25908000</x:v>
      </x:c>
      <x:c r="H4778" s="36" t="n">
        <x:v>0.665</x:v>
      </x:c>
      <x:c r="I4778" s="22" t="n">
        <x:f>IF(G4778="","",IF(ISNUMBER(H4778),G4778,""))</x:f>
        <x:v>25908000</x:v>
      </x:c>
      <x:c r="J4778" s="22" t="n">
        <x:f>IF(I4778="","",I4778*H4778)</x:f>
        <x:v>17228820</x:v>
      </x:c>
      <x:c r="K4778" t="str">
        <x:f>IF(G4778="","MISSING OEWS",IF(ISNUMBER(H4778),"MATCHED","MISSING WHARTON"))</x:f>
        <x:v>MATCHED</x:v>
      </x:c>
    </x:row>
    <x:row r="4779">
      <x:c r="A4779" t="str">
        <x:v>55</x:v>
      </x:c>
      <x:c r="B4779" t="str">
        <x:v>Management of Companies and Enterprises</x:v>
      </x:c>
      <x:c r="C4779" t="str">
        <x:v>43-4111</x:v>
      </x:c>
      <x:c r="D4779" t="str">
        <x:v>Interviewers, Except Eligibility and Loan</x:v>
      </x:c>
      <x:c r="E4779" s="22" t="n">
        <x:v>4660</x:v>
      </x:c>
      <x:c r="F4779" s="22" t="n">
        <x:v>50840</x:v>
      </x:c>
      <x:c r="G4779" s="22" t="n">
        <x:f>IF(OR(E4779="",F4779=""),"",E4779*F4779)</x:f>
        <x:v>236914400</x:v>
      </x:c>
      <x:c r="H4779" s="36" t="n">
        <x:v>0.7088</x:v>
      </x:c>
      <x:c r="I4779" s="22" t="n">
        <x:f>IF(G4779="","",IF(ISNUMBER(H4779),G4779,""))</x:f>
        <x:v>236914400</x:v>
      </x:c>
      <x:c r="J4779" s="22" t="n">
        <x:f>IF(I4779="","",I4779*H4779)</x:f>
        <x:v>167924926.72</x:v>
      </x:c>
      <x:c r="K4779" t="str">
        <x:f>IF(G4779="","MISSING OEWS",IF(ISNUMBER(H4779),"MATCHED","MISSING WHARTON"))</x:f>
        <x:v>MATCHED</x:v>
      </x:c>
    </x:row>
    <x:row r="4780">
      <x:c r="A4780" t="str">
        <x:v>55</x:v>
      </x:c>
      <x:c r="B4780" t="str">
        <x:v>Management of Companies and Enterprises</x:v>
      </x:c>
      <x:c r="C4780" t="str">
        <x:v>43-4131</x:v>
      </x:c>
      <x:c r="D4780" t="str">
        <x:v>Loan Interviewers and Clerks</x:v>
      </x:c>
      <x:c r="E4780" s="22" t="n">
        <x:v>9360</x:v>
      </x:c>
      <x:c r="F4780" s="22" t="n">
        <x:v>55320</x:v>
      </x:c>
      <x:c r="G4780" s="22" t="n">
        <x:f>IF(OR(E4780="",F4780=""),"",E4780*F4780)</x:f>
        <x:v>517795200</x:v>
      </x:c>
      <x:c r="H4780" s="36" t="n">
        <x:v>0.9111</x:v>
      </x:c>
      <x:c r="I4780" s="22" t="n">
        <x:f>IF(G4780="","",IF(ISNUMBER(H4780),G4780,""))</x:f>
        <x:v>517795200</x:v>
      </x:c>
      <x:c r="J4780" s="22" t="n">
        <x:f>IF(I4780="","",I4780*H4780)</x:f>
        <x:v>471763206.72</x:v>
      </x:c>
      <x:c r="K4780" t="str">
        <x:f>IF(G4780="","MISSING OEWS",IF(ISNUMBER(H4780),"MATCHED","MISSING WHARTON"))</x:f>
        <x:v>MATCHED</x:v>
      </x:c>
    </x:row>
    <x:row r="4781">
      <x:c r="A4781" t="str">
        <x:v>55</x:v>
      </x:c>
      <x:c r="B4781" t="str">
        <x:v>Management of Companies and Enterprises</x:v>
      </x:c>
      <x:c r="C4781" t="str">
        <x:v>43-4141</x:v>
      </x:c>
      <x:c r="D4781" t="str">
        <x:v>New Accounts Clerks</x:v>
      </x:c>
      <x:c r="E4781" s="22" t="n">
        <x:v>780</x:v>
      </x:c>
      <x:c r="F4781" s="22" t="n">
        <x:v>53500</x:v>
      </x:c>
      <x:c r="G4781" s="22" t="n">
        <x:f>IF(OR(E4781="",F4781=""),"",E4781*F4781)</x:f>
        <x:v>41730000</x:v>
      </x:c>
      <x:c r="H4781" s="36" t="n">
        <x:v>0.7633</x:v>
      </x:c>
      <x:c r="I4781" s="22" t="n">
        <x:f>IF(G4781="","",IF(ISNUMBER(H4781),G4781,""))</x:f>
        <x:v>41730000</x:v>
      </x:c>
      <x:c r="J4781" s="22" t="n">
        <x:f>IF(I4781="","",I4781*H4781)</x:f>
        <x:v>31852509</x:v>
      </x:c>
      <x:c r="K4781" t="str">
        <x:f>IF(G4781="","MISSING OEWS",IF(ISNUMBER(H4781),"MATCHED","MISSING WHARTON"))</x:f>
        <x:v>MATCHED</x:v>
      </x:c>
    </x:row>
    <x:row r="4782">
      <x:c r="A4782" t="str">
        <x:v>55</x:v>
      </x:c>
      <x:c r="B4782" t="str">
        <x:v>Management of Companies and Enterprises</x:v>
      </x:c>
      <x:c r="C4782" t="str">
        <x:v>43-4151</x:v>
      </x:c>
      <x:c r="D4782" t="str">
        <x:v>Order Clerks</x:v>
      </x:c>
      <x:c r="E4782" s="22" t="n">
        <x:v>2100</x:v>
      </x:c>
      <x:c r="F4782" s="22" t="n">
        <x:v>49970</x:v>
      </x:c>
      <x:c r="G4782" s="22" t="n">
        <x:f>IF(OR(E4782="",F4782=""),"",E4782*F4782)</x:f>
        <x:v>104937000</x:v>
      </x:c>
      <x:c r="H4782" s="36" t="n">
        <x:v>0.9553</x:v>
      </x:c>
      <x:c r="I4782" s="22" t="n">
        <x:f>IF(G4782="","",IF(ISNUMBER(H4782),G4782,""))</x:f>
        <x:v>104937000</x:v>
      </x:c>
      <x:c r="J4782" s="22" t="n">
        <x:f>IF(I4782="","",I4782*H4782)</x:f>
        <x:v>100246316.10000001</x:v>
      </x:c>
      <x:c r="K4782" t="str">
        <x:f>IF(G4782="","MISSING OEWS",IF(ISNUMBER(H4782),"MATCHED","MISSING WHARTON"))</x:f>
        <x:v>MATCHED</x:v>
      </x:c>
    </x:row>
    <x:row r="4783">
      <x:c r="A4783" t="str">
        <x:v>55</x:v>
      </x:c>
      <x:c r="B4783" t="str">
        <x:v>Management of Companies and Enterprises</x:v>
      </x:c>
      <x:c r="C4783" t="str">
        <x:v>43-4161</x:v>
      </x:c>
      <x:c r="D4783" t="str">
        <x:v>Human Resources Assistants, Except Payroll and Timekeeping</x:v>
      </x:c>
      <x:c r="E4783" s="22" t="n">
        <x:v>7570</x:v>
      </x:c>
      <x:c r="F4783" s="22" t="n">
        <x:v>53120</x:v>
      </x:c>
      <x:c r="G4783" s="22" t="n">
        <x:f>IF(OR(E4783="",F4783=""),"",E4783*F4783)</x:f>
        <x:v>402118400</x:v>
      </x:c>
      <x:c r="H4783" s="36" t="n">
        <x:v>0.8342</x:v>
      </x:c>
      <x:c r="I4783" s="22" t="n">
        <x:f>IF(G4783="","",IF(ISNUMBER(H4783),G4783,""))</x:f>
        <x:v>402118400</x:v>
      </x:c>
      <x:c r="J4783" s="22" t="n">
        <x:f>IF(I4783="","",I4783*H4783)</x:f>
        <x:v>335447169.28000003</x:v>
      </x:c>
      <x:c r="K4783" t="str">
        <x:f>IF(G4783="","MISSING OEWS",IF(ISNUMBER(H4783),"MATCHED","MISSING WHARTON"))</x:f>
        <x:v>MATCHED</x:v>
      </x:c>
    </x:row>
    <x:row r="4784">
      <x:c r="A4784" t="str">
        <x:v>55</x:v>
      </x:c>
      <x:c r="B4784" t="str">
        <x:v>Management of Companies and Enterprises</x:v>
      </x:c>
      <x:c r="C4784" t="str">
        <x:v>43-4171</x:v>
      </x:c>
      <x:c r="D4784" t="str">
        <x:v>Receptionists and Information Clerks</x:v>
      </x:c>
      <x:c r="E4784" s="22" t="n">
        <x:v>7400</x:v>
      </x:c>
      <x:c r="F4784" s="22" t="n">
        <x:v>42880</x:v>
      </x:c>
      <x:c r="G4784" s="22" t="n">
        <x:f>IF(OR(E4784="",F4784=""),"",E4784*F4784)</x:f>
        <x:v>317312000</x:v>
      </x:c>
      <x:c r="H4784" s="36" t="n">
        <x:v>0.7368000000000001</x:v>
      </x:c>
      <x:c r="I4784" s="22" t="n">
        <x:f>IF(G4784="","",IF(ISNUMBER(H4784),G4784,""))</x:f>
        <x:v>317312000</x:v>
      </x:c>
      <x:c r="J4784" s="22" t="n">
        <x:f>IF(I4784="","",I4784*H4784)</x:f>
        <x:v>233795481.60000002</x:v>
      </x:c>
      <x:c r="K4784" t="str">
        <x:f>IF(G4784="","MISSING OEWS",IF(ISNUMBER(H4784),"MATCHED","MISSING WHARTON"))</x:f>
        <x:v>MATCHED</x:v>
      </x:c>
    </x:row>
    <x:row r="4785">
      <x:c r="A4785" t="str">
        <x:v>55</x:v>
      </x:c>
      <x:c r="B4785" t="str">
        <x:v>Management of Companies and Enterprises</x:v>
      </x:c>
      <x:c r="C4785" t="str">
        <x:v>43-4181</x:v>
      </x:c>
      <x:c r="D4785" t="str">
        <x:v>Reservation and Transportation Ticket Agents and Travel Clerks</x:v>
      </x:c>
      <x:c r="E4785" s="22" t="n">
        <x:v>730</x:v>
      </x:c>
      <x:c r="F4785" s="22" t="n">
        <x:v>49360</x:v>
      </x:c>
      <x:c r="G4785" s="22" t="n">
        <x:f>IF(OR(E4785="",F4785=""),"",E4785*F4785)</x:f>
        <x:v>36032800</x:v>
      </x:c>
      <x:c r="H4785" s="36" t="n">
        <x:v>0.7714</x:v>
      </x:c>
      <x:c r="I4785" s="22" t="n">
        <x:f>IF(G4785="","",IF(ISNUMBER(H4785),G4785,""))</x:f>
        <x:v>36032800</x:v>
      </x:c>
      <x:c r="J4785" s="22" t="n">
        <x:f>IF(I4785="","",I4785*H4785)</x:f>
        <x:v>27795701.919999998</x:v>
      </x:c>
      <x:c r="K4785" t="str">
        <x:f>IF(G4785="","MISSING OEWS",IF(ISNUMBER(H4785),"MATCHED","MISSING WHARTON"))</x:f>
        <x:v>MATCHED</x:v>
      </x:c>
    </x:row>
    <x:row r="4786">
      <x:c r="A4786" t="str">
        <x:v>55</x:v>
      </x:c>
      <x:c r="B4786" t="str">
        <x:v>Management of Companies and Enterprises</x:v>
      </x:c>
      <x:c r="C4786" t="str">
        <x:v>43-4199</x:v>
      </x:c>
      <x:c r="D4786" t="str">
        <x:v>Information and Record Clerks, All Other</x:v>
      </x:c>
      <x:c r="E4786" s="22" t="n">
        <x:v>2160</x:v>
      </x:c>
      <x:c r="F4786" s="22" t="n">
        <x:v>57570</x:v>
      </x:c>
      <x:c r="G4786" s="22" t="n">
        <x:f>IF(OR(E4786="",F4786=""),"",E4786*F4786)</x:f>
        <x:v>124351200</x:v>
      </x:c>
      <x:c r="H4786" s="36"/>
      <x:c r="I4786" s="22" t="str">
        <x:f>IF(G4786="","",IF(ISNUMBER(H4786),G4786,""))</x:f>
      </x:c>
      <x:c r="J4786" s="22" t="str">
        <x:f>IF(I4786="","",I4786*H4786)</x:f>
      </x:c>
      <x:c r="K4786" t="str">
        <x:f>IF(G4786="","MISSING OEWS",IF(ISNUMBER(H4786),"MATCHED","MISSING WHARTON"))</x:f>
        <x:v>MISSING WHARTON</x:v>
      </x:c>
    </x:row>
    <x:row r="4787">
      <x:c r="A4787" t="str">
        <x:v>55</x:v>
      </x:c>
      <x:c r="B4787" t="str">
        <x:v>Management of Companies and Enterprises</x:v>
      </x:c>
      <x:c r="C4787" t="str">
        <x:v>43-5011</x:v>
      </x:c>
      <x:c r="D4787" t="str">
        <x:v>Cargo and Freight Agents</x:v>
      </x:c>
      <x:c r="E4787" s="22" t="n">
        <x:v>2420</x:v>
      </x:c>
      <x:c r="F4787" s="22" t="n">
        <x:v>59390</x:v>
      </x:c>
      <x:c r="G4787" s="22" t="n">
        <x:f>IF(OR(E4787="",F4787=""),"",E4787*F4787)</x:f>
        <x:v>143723800</x:v>
      </x:c>
      <x:c r="H4787" s="36" t="n">
        <x:v>0.6384000000000001</x:v>
      </x:c>
      <x:c r="I4787" s="22" t="n">
        <x:f>IF(G4787="","",IF(ISNUMBER(H4787),G4787,""))</x:f>
        <x:v>143723800</x:v>
      </x:c>
      <x:c r="J4787" s="22" t="n">
        <x:f>IF(I4787="","",I4787*H4787)</x:f>
        <x:v>91753273.92000002</x:v>
      </x:c>
      <x:c r="K4787" t="str">
        <x:f>IF(G4787="","MISSING OEWS",IF(ISNUMBER(H4787),"MATCHED","MISSING WHARTON"))</x:f>
        <x:v>MATCHED</x:v>
      </x:c>
    </x:row>
    <x:row r="4788">
      <x:c r="A4788" t="str">
        <x:v>55</x:v>
      </x:c>
      <x:c r="B4788" t="str">
        <x:v>Management of Companies and Enterprises</x:v>
      </x:c>
      <x:c r="C4788" t="str">
        <x:v>43-5021</x:v>
      </x:c>
      <x:c r="D4788" t="str">
        <x:v>Couriers and Messengers</x:v>
      </x:c>
      <x:c r="E4788" s="22" t="n">
        <x:v>1990</x:v>
      </x:c>
      <x:c r="F4788" s="22" t="n">
        <x:v>40320</x:v>
      </x:c>
      <x:c r="G4788" s="22" t="n">
        <x:f>IF(OR(E4788="",F4788=""),"",E4788*F4788)</x:f>
        <x:v>80236800</x:v>
      </x:c>
      <x:c r="H4788" s="36" t="n">
        <x:v>0.2235</x:v>
      </x:c>
      <x:c r="I4788" s="22" t="n">
        <x:f>IF(G4788="","",IF(ISNUMBER(H4788),G4788,""))</x:f>
        <x:v>80236800</x:v>
      </x:c>
      <x:c r="J4788" s="22" t="n">
        <x:f>IF(I4788="","",I4788*H4788)</x:f>
        <x:v>17932924.8</x:v>
      </x:c>
      <x:c r="K4788" t="str">
        <x:f>IF(G4788="","MISSING OEWS",IF(ISNUMBER(H4788),"MATCHED","MISSING WHARTON"))</x:f>
        <x:v>MATCHED</x:v>
      </x:c>
    </x:row>
    <x:row r="4789">
      <x:c r="A4789" t="str">
        <x:v>55</x:v>
      </x:c>
      <x:c r="B4789" t="str">
        <x:v>Management of Companies and Enterprises</x:v>
      </x:c>
      <x:c r="C4789" t="str">
        <x:v>43-5031</x:v>
      </x:c>
      <x:c r="D4789" t="str">
        <x:v>Public Safety Telecommunicators</x:v>
      </x:c>
      <x:c r="E4789" s="22" t="n">
        <x:v>740</x:v>
      </x:c>
      <x:c r="F4789" s="22" t="n">
        <x:v>57310</x:v>
      </x:c>
      <x:c r="G4789" s="22" t="n">
        <x:f>IF(OR(E4789="",F4789=""),"",E4789*F4789)</x:f>
        <x:v>42409400</x:v>
      </x:c>
      <x:c r="H4789" s="36" t="n">
        <x:v>0.6694</x:v>
      </x:c>
      <x:c r="I4789" s="22" t="n">
        <x:f>IF(G4789="","",IF(ISNUMBER(H4789),G4789,""))</x:f>
        <x:v>42409400</x:v>
      </x:c>
      <x:c r="J4789" s="22" t="n">
        <x:f>IF(I4789="","",I4789*H4789)</x:f>
        <x:v>28388852.36</x:v>
      </x:c>
      <x:c r="K4789" t="str">
        <x:f>IF(G4789="","MISSING OEWS",IF(ISNUMBER(H4789),"MATCHED","MISSING WHARTON"))</x:f>
        <x:v>MATCHED</x:v>
      </x:c>
    </x:row>
    <x:row r="4790">
      <x:c r="A4790" t="str">
        <x:v>55</x:v>
      </x:c>
      <x:c r="B4790" t="str">
        <x:v>Management of Companies and Enterprises</x:v>
      </x:c>
      <x:c r="C4790" t="str">
        <x:v>43-5032</x:v>
      </x:c>
      <x:c r="D4790" t="str">
        <x:v>Dispatchers, Except Police, Fire, and Ambulance</x:v>
      </x:c>
      <x:c r="E4790" s="22" t="n">
        <x:v>3900</x:v>
      </x:c>
      <x:c r="F4790" s="22" t="n">
        <x:v>56710</x:v>
      </x:c>
      <x:c r="G4790" s="22" t="n">
        <x:f>IF(OR(E4790="",F4790=""),"",E4790*F4790)</x:f>
        <x:v>221169000</x:v>
      </x:c>
      <x:c r="H4790" s="36" t="n">
        <x:v>0.8192</x:v>
      </x:c>
      <x:c r="I4790" s="22" t="n">
        <x:f>IF(G4790="","",IF(ISNUMBER(H4790),G4790,""))</x:f>
        <x:v>221169000</x:v>
      </x:c>
      <x:c r="J4790" s="22" t="n">
        <x:f>IF(I4790="","",I4790*H4790)</x:f>
        <x:v>181181644.8</x:v>
      </x:c>
      <x:c r="K4790" t="str">
        <x:f>IF(G4790="","MISSING OEWS",IF(ISNUMBER(H4790),"MATCHED","MISSING WHARTON"))</x:f>
        <x:v>MATCHED</x:v>
      </x:c>
    </x:row>
    <x:row r="4791">
      <x:c r="A4791" t="str">
        <x:v>55</x:v>
      </x:c>
      <x:c r="B4791" t="str">
        <x:v>Management of Companies and Enterprises</x:v>
      </x:c>
      <x:c r="C4791" t="str">
        <x:v>43-5041</x:v>
      </x:c>
      <x:c r="D4791" t="str">
        <x:v>Meter Readers, Utilities</x:v>
      </x:c>
      <x:c r="E4791" s="22"/>
      <x:c r="F4791" s="22" t="n">
        <x:v>66600</x:v>
      </x:c>
      <x:c r="G4791" s="22" t="str">
        <x:f>IF(OR(E4791="",F4791=""),"",E4791*F4791)</x:f>
      </x:c>
      <x:c r="H4791" s="36" t="n">
        <x:v>0.3654</x:v>
      </x:c>
      <x:c r="I4791" s="22" t="str">
        <x:f>IF(G4791="","",IF(ISNUMBER(H4791),G4791,""))</x:f>
      </x:c>
      <x:c r="J4791" s="22" t="str">
        <x:f>IF(I4791="","",I4791*H4791)</x:f>
      </x:c>
      <x:c r="K4791" t="str">
        <x:f>IF(G4791="","MISSING OEWS",IF(ISNUMBER(H4791),"MATCHED","MISSING WHARTON"))</x:f>
        <x:v>MISSING OEWS</x:v>
      </x:c>
    </x:row>
    <x:row r="4792">
      <x:c r="A4792" t="str">
        <x:v>55</x:v>
      </x:c>
      <x:c r="B4792" t="str">
        <x:v>Management of Companies and Enterprises</x:v>
      </x:c>
      <x:c r="C4792" t="str">
        <x:v>43-5061</x:v>
      </x:c>
      <x:c r="D4792" t="str">
        <x:v>Production, Planning, and Expediting Clerks</x:v>
      </x:c>
      <x:c r="E4792" s="22" t="n">
        <x:v>22730</x:v>
      </x:c>
      <x:c r="F4792" s="22" t="n">
        <x:v>72630</x:v>
      </x:c>
      <x:c r="G4792" s="22" t="n">
        <x:f>IF(OR(E4792="",F4792=""),"",E4792*F4792)</x:f>
        <x:v>1650879900</x:v>
      </x:c>
      <x:c r="H4792" s="36" t="n">
        <x:v>0.7794</x:v>
      </x:c>
      <x:c r="I4792" s="22" t="n">
        <x:f>IF(G4792="","",IF(ISNUMBER(H4792),G4792,""))</x:f>
        <x:v>1650879900</x:v>
      </x:c>
      <x:c r="J4792" s="22" t="n">
        <x:f>IF(I4792="","",I4792*H4792)</x:f>
        <x:v>1286695794.06</x:v>
      </x:c>
      <x:c r="K4792" t="str">
        <x:f>IF(G4792="","MISSING OEWS",IF(ISNUMBER(H4792),"MATCHED","MISSING WHARTON"))</x:f>
        <x:v>MATCHED</x:v>
      </x:c>
    </x:row>
    <x:row r="4793">
      <x:c r="A4793" t="str">
        <x:v>55</x:v>
      </x:c>
      <x:c r="B4793" t="str">
        <x:v>Management of Companies and Enterprises</x:v>
      </x:c>
      <x:c r="C4793" t="str">
        <x:v>43-5071</x:v>
      </x:c>
      <x:c r="D4793" t="str">
        <x:v>Shipping, Receiving, and Inventory Clerks</x:v>
      </x:c>
      <x:c r="E4793" s="22" t="n">
        <x:v>9830</x:v>
      </x:c>
      <x:c r="F4793" s="22" t="n">
        <x:v>50330</x:v>
      </x:c>
      <x:c r="G4793" s="22" t="n">
        <x:f>IF(OR(E4793="",F4793=""),"",E4793*F4793)</x:f>
        <x:v>494743900</x:v>
      </x:c>
      <x:c r="H4793" s="36" t="n">
        <x:v>0.6455</x:v>
      </x:c>
      <x:c r="I4793" s="22" t="n">
        <x:f>IF(G4793="","",IF(ISNUMBER(H4793),G4793,""))</x:f>
        <x:v>494743900</x:v>
      </x:c>
      <x:c r="J4793" s="22" t="n">
        <x:f>IF(I4793="","",I4793*H4793)</x:f>
        <x:v>319357187.45</x:v>
      </x:c>
      <x:c r="K4793" t="str">
        <x:f>IF(G4793="","MISSING OEWS",IF(ISNUMBER(H4793),"MATCHED","MISSING WHARTON"))</x:f>
        <x:v>MATCHED</x:v>
      </x:c>
    </x:row>
    <x:row r="4794">
      <x:c r="A4794" t="str">
        <x:v>55</x:v>
      </x:c>
      <x:c r="B4794" t="str">
        <x:v>Management of Companies and Enterprises</x:v>
      </x:c>
      <x:c r="C4794" t="str">
        <x:v>43-5111</x:v>
      </x:c>
      <x:c r="D4794" t="str">
        <x:v>Weighers, Measurers, Checkers, and Samplers, Recordkeeping</x:v>
      </x:c>
      <x:c r="E4794" s="22" t="n">
        <x:v>470</x:v>
      </x:c>
      <x:c r="F4794" s="22" t="n">
        <x:v>53120</x:v>
      </x:c>
      <x:c r="G4794" s="22" t="n">
        <x:f>IF(OR(E4794="",F4794=""),"",E4794*F4794)</x:f>
        <x:v>24966400</x:v>
      </x:c>
      <x:c r="H4794" s="36" t="n">
        <x:v>0.2932</x:v>
      </x:c>
      <x:c r="I4794" s="22" t="n">
        <x:f>IF(G4794="","",IF(ISNUMBER(H4794),G4794,""))</x:f>
        <x:v>24966400</x:v>
      </x:c>
      <x:c r="J4794" s="22" t="n">
        <x:f>IF(I4794="","",I4794*H4794)</x:f>
        <x:v>7320148.48</x:v>
      </x:c>
      <x:c r="K4794" t="str">
        <x:f>IF(G4794="","MISSING OEWS",IF(ISNUMBER(H4794),"MATCHED","MISSING WHARTON"))</x:f>
        <x:v>MATCHED</x:v>
      </x:c>
    </x:row>
    <x:row r="4795">
      <x:c r="A4795" t="str">
        <x:v>55</x:v>
      </x:c>
      <x:c r="B4795" t="str">
        <x:v>Management of Companies and Enterprises</x:v>
      </x:c>
      <x:c r="C4795" t="str">
        <x:v>43-6011</x:v>
      </x:c>
      <x:c r="D4795" t="str">
        <x:v>Executive Secretaries and Executive Administrative Assistants</x:v>
      </x:c>
      <x:c r="E4795" s="22" t="n">
        <x:v>29140</x:v>
      </x:c>
      <x:c r="F4795" s="22" t="n">
        <x:v>88510</x:v>
      </x:c>
      <x:c r="G4795" s="22" t="n">
        <x:f>IF(OR(E4795="",F4795=""),"",E4795*F4795)</x:f>
        <x:v>2579181400</x:v>
      </x:c>
      <x:c r="H4795" s="36" t="n">
        <x:v>0.7955</x:v>
      </x:c>
      <x:c r="I4795" s="22" t="n">
        <x:f>IF(G4795="","",IF(ISNUMBER(H4795),G4795,""))</x:f>
        <x:v>2579181400</x:v>
      </x:c>
      <x:c r="J4795" s="22" t="n">
        <x:f>IF(I4795="","",I4795*H4795)</x:f>
        <x:v>2051738803.7</x:v>
      </x:c>
      <x:c r="K4795" t="str">
        <x:f>IF(G4795="","MISSING OEWS",IF(ISNUMBER(H4795),"MATCHED","MISSING WHARTON"))</x:f>
        <x:v>MATCHED</x:v>
      </x:c>
    </x:row>
    <x:row r="4796">
      <x:c r="A4796" t="str">
        <x:v>55</x:v>
      </x:c>
      <x:c r="B4796" t="str">
        <x:v>Management of Companies and Enterprises</x:v>
      </x:c>
      <x:c r="C4796" t="str">
        <x:v>43-6012</x:v>
      </x:c>
      <x:c r="D4796" t="str">
        <x:v>Legal Secretaries and Administrative Assistants</x:v>
      </x:c>
      <x:c r="E4796" s="22" t="n">
        <x:v>1100</x:v>
      </x:c>
      <x:c r="F4796" s="22" t="n">
        <x:v>69680</x:v>
      </x:c>
      <x:c r="G4796" s="22" t="n">
        <x:f>IF(OR(E4796="",F4796=""),"",E4796*F4796)</x:f>
        <x:v>76648000</x:v>
      </x:c>
      <x:c r="H4796" s="36" t="n">
        <x:v>0.8679000000000001</x:v>
      </x:c>
      <x:c r="I4796" s="22" t="n">
        <x:f>IF(G4796="","",IF(ISNUMBER(H4796),G4796,""))</x:f>
        <x:v>76648000</x:v>
      </x:c>
      <x:c r="J4796" s="22" t="n">
        <x:f>IF(I4796="","",I4796*H4796)</x:f>
        <x:v>66522799.20000001</x:v>
      </x:c>
      <x:c r="K4796" t="str">
        <x:f>IF(G4796="","MISSING OEWS",IF(ISNUMBER(H4796),"MATCHED","MISSING WHARTON"))</x:f>
        <x:v>MATCHED</x:v>
      </x:c>
    </x:row>
    <x:row r="4797">
      <x:c r="A4797" t="str">
        <x:v>55</x:v>
      </x:c>
      <x:c r="B4797" t="str">
        <x:v>Management of Companies and Enterprises</x:v>
      </x:c>
      <x:c r="C4797" t="str">
        <x:v>43-6013</x:v>
      </x:c>
      <x:c r="D4797" t="str">
        <x:v>Medical Secretaries and Administrative Assistants</x:v>
      </x:c>
      <x:c r="E4797" s="22" t="n">
        <x:v>16580</x:v>
      </x:c>
      <x:c r="F4797" s="22" t="n">
        <x:v>47950</x:v>
      </x:c>
      <x:c r="G4797" s="22" t="n">
        <x:f>IF(OR(E4797="",F4797=""),"",E4797*F4797)</x:f>
        <x:v>795011000</x:v>
      </x:c>
      <x:c r="H4797" s="36" t="n">
        <x:v>0.9031</x:v>
      </x:c>
      <x:c r="I4797" s="22" t="n">
        <x:f>IF(G4797="","",IF(ISNUMBER(H4797),G4797,""))</x:f>
        <x:v>795011000</x:v>
      </x:c>
      <x:c r="J4797" s="22" t="n">
        <x:f>IF(I4797="","",I4797*H4797)</x:f>
        <x:v>717974434.1</x:v>
      </x:c>
      <x:c r="K4797" t="str">
        <x:f>IF(G4797="","MISSING OEWS",IF(ISNUMBER(H4797),"MATCHED","MISSING WHARTON"))</x:f>
        <x:v>MATCHED</x:v>
      </x:c>
    </x:row>
    <x:row r="4798">
      <x:c r="A4798" t="str">
        <x:v>55</x:v>
      </x:c>
      <x:c r="B4798" t="str">
        <x:v>Management of Companies and Enterprises</x:v>
      </x:c>
      <x:c r="C4798" t="str">
        <x:v>43-6014</x:v>
      </x:c>
      <x:c r="D4798" t="str">
        <x:v>Secretaries and Administrative Assistants, Except Legal, Medical, and Executive</x:v>
      </x:c>
      <x:c r="E4798" s="22" t="n">
        <x:v>32630</x:v>
      </x:c>
      <x:c r="F4798" s="22" t="n">
        <x:v>55450</x:v>
      </x:c>
      <x:c r="G4798" s="22" t="n">
        <x:f>IF(OR(E4798="",F4798=""),"",E4798*F4798)</x:f>
        <x:v>1809333500</x:v>
      </x:c>
      <x:c r="H4798" s="36" t="n">
        <x:v>0.8031</x:v>
      </x:c>
      <x:c r="I4798" s="22" t="n">
        <x:f>IF(G4798="","",IF(ISNUMBER(H4798),G4798,""))</x:f>
        <x:v>1809333500</x:v>
      </x:c>
      <x:c r="J4798" s="22" t="n">
        <x:f>IF(I4798="","",I4798*H4798)</x:f>
        <x:v>1453075733.8500001</x:v>
      </x:c>
      <x:c r="K4798" t="str">
        <x:f>IF(G4798="","MISSING OEWS",IF(ISNUMBER(H4798),"MATCHED","MISSING WHARTON"))</x:f>
        <x:v>MATCHED</x:v>
      </x:c>
    </x:row>
    <x:row r="4799">
      <x:c r="A4799" t="str">
        <x:v>55</x:v>
      </x:c>
      <x:c r="B4799" t="str">
        <x:v>Management of Companies and Enterprises</x:v>
      </x:c>
      <x:c r="C4799" t="str">
        <x:v>43-9021</x:v>
      </x:c>
      <x:c r="D4799" t="str">
        <x:v>Data Entry Keyers</x:v>
      </x:c>
      <x:c r="E4799" s="22" t="n">
        <x:v>3610</x:v>
      </x:c>
      <x:c r="F4799" s="22" t="n">
        <x:v>47900</x:v>
      </x:c>
      <x:c r="G4799" s="22" t="n">
        <x:f>IF(OR(E4799="",F4799=""),"",E4799*F4799)</x:f>
        <x:v>172919000</x:v>
      </x:c>
      <x:c r="H4799" s="36" t="n">
        <x:v>0.75</x:v>
      </x:c>
      <x:c r="I4799" s="22" t="n">
        <x:f>IF(G4799="","",IF(ISNUMBER(H4799),G4799,""))</x:f>
        <x:v>172919000</x:v>
      </x:c>
      <x:c r="J4799" s="22" t="n">
        <x:f>IF(I4799="","",I4799*H4799)</x:f>
        <x:v>129689250</x:v>
      </x:c>
      <x:c r="K4799" t="str">
        <x:f>IF(G4799="","MISSING OEWS",IF(ISNUMBER(H4799),"MATCHED","MISSING WHARTON"))</x:f>
        <x:v>MATCHED</x:v>
      </x:c>
    </x:row>
    <x:row r="4800">
      <x:c r="A4800" t="str">
        <x:v>55</x:v>
      </x:c>
      <x:c r="B4800" t="str">
        <x:v>Management of Companies and Enterprises</x:v>
      </x:c>
      <x:c r="C4800" t="str">
        <x:v>43-9031</x:v>
      </x:c>
      <x:c r="D4800" t="str">
        <x:v>Desktop Publishers</x:v>
      </x:c>
      <x:c r="E4800" s="22" t="n">
        <x:v>100</x:v>
      </x:c>
      <x:c r="F4800" s="22" t="n">
        <x:v>64490</x:v>
      </x:c>
      <x:c r="G4800" s="22" t="n">
        <x:f>IF(OR(E4800="",F4800=""),"",E4800*F4800)</x:f>
        <x:v>6449000</x:v>
      </x:c>
      <x:c r="H4800" s="36" t="n">
        <x:v>0.9417</x:v>
      </x:c>
      <x:c r="I4800" s="22" t="n">
        <x:f>IF(G4800="","",IF(ISNUMBER(H4800),G4800,""))</x:f>
        <x:v>6449000</x:v>
      </x:c>
      <x:c r="J4800" s="22" t="n">
        <x:f>IF(I4800="","",I4800*H4800)</x:f>
        <x:v>6073023.3</x:v>
      </x:c>
      <x:c r="K4800" t="str">
        <x:f>IF(G4800="","MISSING OEWS",IF(ISNUMBER(H4800),"MATCHED","MISSING WHARTON"))</x:f>
        <x:v>MATCHED</x:v>
      </x:c>
    </x:row>
    <x:row r="4801">
      <x:c r="A4801" t="str">
        <x:v>55</x:v>
      </x:c>
      <x:c r="B4801" t="str">
        <x:v>Management of Companies and Enterprises</x:v>
      </x:c>
      <x:c r="C4801" t="str">
        <x:v>43-9041</x:v>
      </x:c>
      <x:c r="D4801" t="str">
        <x:v>Insurance Claims and Policy Processing Clerks</x:v>
      </x:c>
      <x:c r="E4801" s="22" t="n">
        <x:v>6710</x:v>
      </x:c>
      <x:c r="F4801" s="22" t="n">
        <x:v>53100</x:v>
      </x:c>
      <x:c r="G4801" s="22" t="n">
        <x:f>IF(OR(E4801="",F4801=""),"",E4801*F4801)</x:f>
        <x:v>356301000</x:v>
      </x:c>
      <x:c r="H4801" s="36" t="n">
        <x:v>0.9519</x:v>
      </x:c>
      <x:c r="I4801" s="22" t="n">
        <x:f>IF(G4801="","",IF(ISNUMBER(H4801),G4801,""))</x:f>
        <x:v>356301000</x:v>
      </x:c>
      <x:c r="J4801" s="22" t="n">
        <x:f>IF(I4801="","",I4801*H4801)</x:f>
        <x:v>339162921.9</x:v>
      </x:c>
      <x:c r="K4801" t="str">
        <x:f>IF(G4801="","MISSING OEWS",IF(ISNUMBER(H4801),"MATCHED","MISSING WHARTON"))</x:f>
        <x:v>MATCHED</x:v>
      </x:c>
    </x:row>
    <x:row r="4802">
      <x:c r="A4802" t="str">
        <x:v>55</x:v>
      </x:c>
      <x:c r="B4802" t="str">
        <x:v>Management of Companies and Enterprises</x:v>
      </x:c>
      <x:c r="C4802" t="str">
        <x:v>43-9051</x:v>
      </x:c>
      <x:c r="D4802" t="str">
        <x:v>Mail Clerks and Mail Machine Operators, Except Postal Service</x:v>
      </x:c>
      <x:c r="E4802" s="22" t="n">
        <x:v>1650</x:v>
      </x:c>
      <x:c r="F4802" s="22" t="n">
        <x:v>47740</x:v>
      </x:c>
      <x:c r="G4802" s="22" t="n">
        <x:f>IF(OR(E4802="",F4802=""),"",E4802*F4802)</x:f>
        <x:v>78771000</x:v>
      </x:c>
      <x:c r="H4802" s="36" t="n">
        <x:v>0.231</x:v>
      </x:c>
      <x:c r="I4802" s="22" t="n">
        <x:f>IF(G4802="","",IF(ISNUMBER(H4802),G4802,""))</x:f>
        <x:v>78771000</x:v>
      </x:c>
      <x:c r="J4802" s="22" t="n">
        <x:f>IF(I4802="","",I4802*H4802)</x:f>
        <x:v>18196101</x:v>
      </x:c>
      <x:c r="K4802" t="str">
        <x:f>IF(G4802="","MISSING OEWS",IF(ISNUMBER(H4802),"MATCHED","MISSING WHARTON"))</x:f>
        <x:v>MATCHED</x:v>
      </x:c>
    </x:row>
    <x:row r="4803">
      <x:c r="A4803" t="str">
        <x:v>55</x:v>
      </x:c>
      <x:c r="B4803" t="str">
        <x:v>Management of Companies and Enterprises</x:v>
      </x:c>
      <x:c r="C4803" t="str">
        <x:v>43-9061</x:v>
      </x:c>
      <x:c r="D4803" t="str">
        <x:v>Office Clerks, General</x:v>
      </x:c>
      <x:c r="E4803" s="22" t="n">
        <x:v>33320</x:v>
      </x:c>
      <x:c r="F4803" s="22" t="n">
        <x:v>50280</x:v>
      </x:c>
      <x:c r="G4803" s="22" t="n">
        <x:f>IF(OR(E4803="",F4803=""),"",E4803*F4803)</x:f>
        <x:v>1675329600</x:v>
      </x:c>
      <x:c r="H4803" s="36" t="n">
        <x:v>0.7452</x:v>
      </x:c>
      <x:c r="I4803" s="22" t="n">
        <x:f>IF(G4803="","",IF(ISNUMBER(H4803),G4803,""))</x:f>
        <x:v>1675329600</x:v>
      </x:c>
      <x:c r="J4803" s="22" t="n">
        <x:f>IF(I4803="","",I4803*H4803)</x:f>
        <x:v>1248455617.9199998</x:v>
      </x:c>
      <x:c r="K4803" t="str">
        <x:f>IF(G4803="","MISSING OEWS",IF(ISNUMBER(H4803),"MATCHED","MISSING WHARTON"))</x:f>
        <x:v>MATCHED</x:v>
      </x:c>
    </x:row>
    <x:row r="4804">
      <x:c r="A4804" t="str">
        <x:v>55</x:v>
      </x:c>
      <x:c r="B4804" t="str">
        <x:v>Management of Companies and Enterprises</x:v>
      </x:c>
      <x:c r="C4804" t="str">
        <x:v>43-9071</x:v>
      </x:c>
      <x:c r="D4804" t="str">
        <x:v>Office Machine Operators, Except Computer</x:v>
      </x:c>
      <x:c r="E4804" s="22" t="n">
        <x:v>620</x:v>
      </x:c>
      <x:c r="F4804" s="22" t="n">
        <x:v>49320</x:v>
      </x:c>
      <x:c r="G4804" s="22" t="n">
        <x:f>IF(OR(E4804="",F4804=""),"",E4804*F4804)</x:f>
        <x:v>30578400</x:v>
      </x:c>
      <x:c r="H4804" s="36" t="n">
        <x:v>0.2639</x:v>
      </x:c>
      <x:c r="I4804" s="22" t="n">
        <x:f>IF(G4804="","",IF(ISNUMBER(H4804),G4804,""))</x:f>
        <x:v>30578400</x:v>
      </x:c>
      <x:c r="J4804" s="22" t="n">
        <x:f>IF(I4804="","",I4804*H4804)</x:f>
        <x:v>8069639.760000001</x:v>
      </x:c>
      <x:c r="K4804" t="str">
        <x:f>IF(G4804="","MISSING OEWS",IF(ISNUMBER(H4804),"MATCHED","MISSING WHARTON"))</x:f>
        <x:v>MATCHED</x:v>
      </x:c>
    </x:row>
    <x:row r="4805">
      <x:c r="A4805" t="str">
        <x:v>55</x:v>
      </x:c>
      <x:c r="B4805" t="str">
        <x:v>Management of Companies and Enterprises</x:v>
      </x:c>
      <x:c r="C4805" t="str">
        <x:v>43-9081</x:v>
      </x:c>
      <x:c r="D4805" t="str">
        <x:v>Proofreaders and Copy Markers</x:v>
      </x:c>
      <x:c r="E4805" s="22" t="n">
        <x:v>200</x:v>
      </x:c>
      <x:c r="F4805" s="22" t="n">
        <x:v>57040</x:v>
      </x:c>
      <x:c r="G4805" s="22" t="n">
        <x:f>IF(OR(E4805="",F4805=""),"",E4805*F4805)</x:f>
        <x:v>11408000</x:v>
      </x:c>
      <x:c r="H4805" s="36" t="n">
        <x:v>0.9273</x:v>
      </x:c>
      <x:c r="I4805" s="22" t="n">
        <x:f>IF(G4805="","",IF(ISNUMBER(H4805),G4805,""))</x:f>
        <x:v>11408000</x:v>
      </x:c>
      <x:c r="J4805" s="22" t="n">
        <x:f>IF(I4805="","",I4805*H4805)</x:f>
        <x:v>10578638.4</x:v>
      </x:c>
      <x:c r="K4805" t="str">
        <x:f>IF(G4805="","MISSING OEWS",IF(ISNUMBER(H4805),"MATCHED","MISSING WHARTON"))</x:f>
        <x:v>MATCHED</x:v>
      </x:c>
    </x:row>
    <x:row r="4806">
      <x:c r="A4806" t="str">
        <x:v>55</x:v>
      </x:c>
      <x:c r="B4806" t="str">
        <x:v>Management of Companies and Enterprises</x:v>
      </x:c>
      <x:c r="C4806" t="str">
        <x:v>43-9111</x:v>
      </x:c>
      <x:c r="D4806" t="str">
        <x:v>Statistical Assistants</x:v>
      </x:c>
      <x:c r="E4806" s="22" t="n">
        <x:v>50</x:v>
      </x:c>
      <x:c r="F4806" s="22" t="n">
        <x:v>61910</x:v>
      </x:c>
      <x:c r="G4806" s="22" t="n">
        <x:f>IF(OR(E4806="",F4806=""),"",E4806*F4806)</x:f>
        <x:v>3095500</x:v>
      </x:c>
      <x:c r="H4806" s="36" t="n">
        <x:v>0.8679000000000001</x:v>
      </x:c>
      <x:c r="I4806" s="22" t="n">
        <x:f>IF(G4806="","",IF(ISNUMBER(H4806),G4806,""))</x:f>
        <x:v>3095500</x:v>
      </x:c>
      <x:c r="J4806" s="22" t="n">
        <x:f>IF(I4806="","",I4806*H4806)</x:f>
        <x:v>2686584.45</x:v>
      </x:c>
      <x:c r="K4806" t="str">
        <x:f>IF(G4806="","MISSING OEWS",IF(ISNUMBER(H4806),"MATCHED","MISSING WHARTON"))</x:f>
        <x:v>MATCHED</x:v>
      </x:c>
    </x:row>
    <x:row r="4807">
      <x:c r="A4807" t="str">
        <x:v>55</x:v>
      </x:c>
      <x:c r="B4807" t="str">
        <x:v>Management of Companies and Enterprises</x:v>
      </x:c>
      <x:c r="C4807" t="str">
        <x:v>43-9199</x:v>
      </x:c>
      <x:c r="D4807" t="str">
        <x:v>Office and Administrative Support Workers, All Other</x:v>
      </x:c>
      <x:c r="E4807" s="22" t="n">
        <x:v>5200</x:v>
      </x:c>
      <x:c r="F4807" s="22" t="n">
        <x:v>57800</x:v>
      </x:c>
      <x:c r="G4807" s="22" t="n">
        <x:f>IF(OR(E4807="",F4807=""),"",E4807*F4807)</x:f>
        <x:v>300560000</x:v>
      </x:c>
      <x:c r="H4807" s="36"/>
      <x:c r="I4807" s="22" t="str">
        <x:f>IF(G4807="","",IF(ISNUMBER(H4807),G4807,""))</x:f>
      </x:c>
      <x:c r="J4807" s="22" t="str">
        <x:f>IF(I4807="","",I4807*H4807)</x:f>
      </x:c>
      <x:c r="K4807" t="str">
        <x:f>IF(G4807="","MISSING OEWS",IF(ISNUMBER(H4807),"MATCHED","MISSING WHARTON"))</x:f>
        <x:v>MISSING WHARTON</x:v>
      </x:c>
    </x:row>
    <x:row r="4808">
      <x:c r="A4808" t="str">
        <x:v>55</x:v>
      </x:c>
      <x:c r="B4808" t="str">
        <x:v>Management of Companies and Enterprises</x:v>
      </x:c>
      <x:c r="C4808" t="str">
        <x:v>45-1011</x:v>
      </x:c>
      <x:c r="D4808" t="str">
        <x:v>First-Line Supervisors of Farming, Fishing, and Forestry Workers</x:v>
      </x:c>
      <x:c r="E4808" s="22" t="n">
        <x:v>240</x:v>
      </x:c>
      <x:c r="F4808" s="22" t="n">
        <x:v>68020</x:v>
      </x:c>
      <x:c r="G4808" s="22" t="n">
        <x:f>IF(OR(E4808="",F4808=""),"",E4808*F4808)</x:f>
        <x:v>16324800</x:v>
      </x:c>
      <x:c r="H4808" s="36" t="n">
        <x:v>0.22</x:v>
      </x:c>
      <x:c r="I4808" s="22" t="n">
        <x:f>IF(G4808="","",IF(ISNUMBER(H4808),G4808,""))</x:f>
        <x:v>16324800</x:v>
      </x:c>
      <x:c r="J4808" s="22" t="n">
        <x:f>IF(I4808="","",I4808*H4808)</x:f>
        <x:v>3591456</x:v>
      </x:c>
      <x:c r="K4808" t="str">
        <x:f>IF(G4808="","MISSING OEWS",IF(ISNUMBER(H4808),"MATCHED","MISSING WHARTON"))</x:f>
        <x:v>MATCHED</x:v>
      </x:c>
    </x:row>
    <x:row r="4809">
      <x:c r="A4809" t="str">
        <x:v>55</x:v>
      </x:c>
      <x:c r="B4809" t="str">
        <x:v>Management of Companies and Enterprises</x:v>
      </x:c>
      <x:c r="C4809" t="str">
        <x:v>45-2091</x:v>
      </x:c>
      <x:c r="D4809" t="str">
        <x:v>Agricultural Equipment Operators</x:v>
      </x:c>
      <x:c r="E4809" s="22" t="n">
        <x:v>40</x:v>
      </x:c>
      <x:c r="F4809" s="22" t="n">
        <x:v>50310</x:v>
      </x:c>
      <x:c r="G4809" s="22" t="n">
        <x:f>IF(OR(E4809="",F4809=""),"",E4809*F4809)</x:f>
        <x:v>2012400</x:v>
      </x:c>
      <x:c r="H4809" s="36" t="n">
        <x:v>0.0559</x:v>
      </x:c>
      <x:c r="I4809" s="22" t="n">
        <x:f>IF(G4809="","",IF(ISNUMBER(H4809),G4809,""))</x:f>
        <x:v>2012400</x:v>
      </x:c>
      <x:c r="J4809" s="22" t="n">
        <x:f>IF(I4809="","",I4809*H4809)</x:f>
        <x:v>112493.16</x:v>
      </x:c>
      <x:c r="K4809" t="str">
        <x:f>IF(G4809="","MISSING OEWS",IF(ISNUMBER(H4809),"MATCHED","MISSING WHARTON"))</x:f>
        <x:v>MATCHED</x:v>
      </x:c>
    </x:row>
    <x:row r="4810">
      <x:c r="A4810" t="str">
        <x:v>55</x:v>
      </x:c>
      <x:c r="B4810" t="str">
        <x:v>Management of Companies and Enterprises</x:v>
      </x:c>
      <x:c r="C4810" t="str">
        <x:v>45-2092</x:v>
      </x:c>
      <x:c r="D4810" t="str">
        <x:v>Farmworkers and Laborers, Crop, Nursery, and Greenhouse</x:v>
      </x:c>
      <x:c r="E4810" s="22" t="n">
        <x:v>490</x:v>
      </x:c>
      <x:c r="F4810" s="22" t="n">
        <x:v>40470</x:v>
      </x:c>
      <x:c r="G4810" s="22" t="n">
        <x:f>IF(OR(E4810="",F4810=""),"",E4810*F4810)</x:f>
        <x:v>19830300</x:v>
      </x:c>
      <x:c r="H4810" s="36" t="n">
        <x:v>0.0633</x:v>
      </x:c>
      <x:c r="I4810" s="22" t="n">
        <x:f>IF(G4810="","",IF(ISNUMBER(H4810),G4810,""))</x:f>
        <x:v>19830300</x:v>
      </x:c>
      <x:c r="J4810" s="22" t="n">
        <x:f>IF(I4810="","",I4810*H4810)</x:f>
        <x:v>1255257.99</x:v>
      </x:c>
      <x:c r="K4810" t="str">
        <x:f>IF(G4810="","MISSING OEWS",IF(ISNUMBER(H4810),"MATCHED","MISSING WHARTON"))</x:f>
        <x:v>MATCHED</x:v>
      </x:c>
    </x:row>
    <x:row r="4811">
      <x:c r="A4811" t="str">
        <x:v>55</x:v>
      </x:c>
      <x:c r="B4811" t="str">
        <x:v>Management of Companies and Enterprises</x:v>
      </x:c>
      <x:c r="C4811" t="str">
        <x:v>45-2093</x:v>
      </x:c>
      <x:c r="D4811" t="str">
        <x:v>Farmworkers, Farm, Ranch, and Aquacultural Animals</x:v>
      </x:c>
      <x:c r="E4811" s="22"/>
      <x:c r="F4811" s="22" t="n">
        <x:v>47100</x:v>
      </x:c>
      <x:c r="G4811" s="22" t="str">
        <x:f>IF(OR(E4811="",F4811=""),"",E4811*F4811)</x:f>
      </x:c>
      <x:c r="H4811" s="36" t="n">
        <x:v>0.0864</x:v>
      </x:c>
      <x:c r="I4811" s="22" t="str">
        <x:f>IF(G4811="","",IF(ISNUMBER(H4811),G4811,""))</x:f>
      </x:c>
      <x:c r="J4811" s="22" t="str">
        <x:f>IF(I4811="","",I4811*H4811)</x:f>
      </x:c>
      <x:c r="K4811" t="str">
        <x:f>IF(G4811="","MISSING OEWS",IF(ISNUMBER(H4811),"MATCHED","MISSING WHARTON"))</x:f>
        <x:v>MISSING OEWS</x:v>
      </x:c>
    </x:row>
    <x:row r="4812">
      <x:c r="A4812" t="str">
        <x:v>55</x:v>
      </x:c>
      <x:c r="B4812" t="str">
        <x:v>Management of Companies and Enterprises</x:v>
      </x:c>
      <x:c r="C4812" t="str">
        <x:v>45-2099</x:v>
      </x:c>
      <x:c r="D4812" t="str">
        <x:v>Agricultural Workers, All Other</x:v>
      </x:c>
      <x:c r="E4812" s="22"/>
      <x:c r="F4812" s="22" t="n">
        <x:v>58630</x:v>
      </x:c>
      <x:c r="G4812" s="22" t="str">
        <x:f>IF(OR(E4812="",F4812=""),"",E4812*F4812)</x:f>
      </x:c>
      <x:c r="H4812" s="36"/>
      <x:c r="I4812" s="22" t="str">
        <x:f>IF(G4812="","",IF(ISNUMBER(H4812),G4812,""))</x:f>
      </x:c>
      <x:c r="J4812" s="22" t="str">
        <x:f>IF(I4812="","",I4812*H4812)</x:f>
      </x:c>
      <x:c r="K4812" t="str">
        <x:f>IF(G4812="","MISSING OEWS",IF(ISNUMBER(H4812),"MATCHED","MISSING WHARTON"))</x:f>
        <x:v>MISSING OEWS</x:v>
      </x:c>
    </x:row>
    <x:row r="4813">
      <x:c r="A4813" t="str">
        <x:v>55</x:v>
      </x:c>
      <x:c r="B4813" t="str">
        <x:v>Management of Companies and Enterprises</x:v>
      </x:c>
      <x:c r="C4813" t="str">
        <x:v>45-4022</x:v>
      </x:c>
      <x:c r="D4813" t="str">
        <x:v>Logging Equipment Operators</x:v>
      </x:c>
      <x:c r="E4813" s="22"/>
      <x:c r="F4813" s="22" t="n">
        <x:v>47100</x:v>
      </x:c>
      <x:c r="G4813" s="22" t="str">
        <x:f>IF(OR(E4813="",F4813=""),"",E4813*F4813)</x:f>
      </x:c>
      <x:c r="H4813" s="36" t="n">
        <x:v>0.21109999999999998</x:v>
      </x:c>
      <x:c r="I4813" s="22" t="str">
        <x:f>IF(G4813="","",IF(ISNUMBER(H4813),G4813,""))</x:f>
      </x:c>
      <x:c r="J4813" s="22" t="str">
        <x:f>IF(I4813="","",I4813*H4813)</x:f>
      </x:c>
      <x:c r="K4813" t="str">
        <x:f>IF(G4813="","MISSING OEWS",IF(ISNUMBER(H4813),"MATCHED","MISSING WHARTON"))</x:f>
        <x:v>MISSING OEWS</x:v>
      </x:c>
    </x:row>
    <x:row r="4814">
      <x:c r="A4814" t="str">
        <x:v>55</x:v>
      </x:c>
      <x:c r="B4814" t="str">
        <x:v>Management of Companies and Enterprises</x:v>
      </x:c>
      <x:c r="C4814" t="str">
        <x:v>47-2031</x:v>
      </x:c>
      <x:c r="D4814" t="str">
        <x:v>Carpenters</x:v>
      </x:c>
      <x:c r="E4814" s="22" t="n">
        <x:v>1370</x:v>
      </x:c>
      <x:c r="F4814" s="22" t="n">
        <x:v>66590</x:v>
      </x:c>
      <x:c r="G4814" s="22" t="n">
        <x:f>IF(OR(E4814="",F4814=""),"",E4814*F4814)</x:f>
        <x:v>91228300</x:v>
      </x:c>
      <x:c r="H4814" s="36" t="n">
        <x:v>0.081</x:v>
      </x:c>
      <x:c r="I4814" s="22" t="n">
        <x:f>IF(G4814="","",IF(ISNUMBER(H4814),G4814,""))</x:f>
        <x:v>91228300</x:v>
      </x:c>
      <x:c r="J4814" s="22" t="n">
        <x:f>IF(I4814="","",I4814*H4814)</x:f>
        <x:v>7389492.3</x:v>
      </x:c>
      <x:c r="K4814" t="str">
        <x:f>IF(G4814="","MISSING OEWS",IF(ISNUMBER(H4814),"MATCHED","MISSING WHARTON"))</x:f>
        <x:v>MATCHED</x:v>
      </x:c>
    </x:row>
    <x:row r="4815">
      <x:c r="A4815" t="str">
        <x:v>55</x:v>
      </x:c>
      <x:c r="B4815" t="str">
        <x:v>Management of Companies and Enterprises</x:v>
      </x:c>
      <x:c r="C4815" t="str">
        <x:v>47-2051</x:v>
      </x:c>
      <x:c r="D4815" t="str">
        <x:v>Cement Masons and Concrete Finishers</x:v>
      </x:c>
      <x:c r="E4815" s="22" t="n">
        <x:v>90</x:v>
      </x:c>
      <x:c r="F4815" s="22" t="n">
        <x:v>50770</x:v>
      </x:c>
      <x:c r="G4815" s="22" t="n">
        <x:f>IF(OR(E4815="",F4815=""),"",E4815*F4815)</x:f>
        <x:v>4569300</x:v>
      </x:c>
      <x:c r="H4815" s="36" t="n">
        <x:v>0</x:v>
      </x:c>
      <x:c r="I4815" s="22" t="n">
        <x:f>IF(G4815="","",IF(ISNUMBER(H4815),G4815,""))</x:f>
        <x:v>4569300</x:v>
      </x:c>
      <x:c r="J4815" s="22" t="n">
        <x:f>IF(I4815="","",I4815*H4815)</x:f>
        <x:v>0</x:v>
      </x:c>
      <x:c r="K4815" t="str">
        <x:f>IF(G4815="","MISSING OEWS",IF(ISNUMBER(H4815),"MATCHED","MISSING WHARTON"))</x:f>
        <x:v>MATCHED</x:v>
      </x:c>
    </x:row>
    <x:row r="4816">
      <x:c r="A4816" t="str">
        <x:v>55</x:v>
      </x:c>
      <x:c r="B4816" t="str">
        <x:v>Management of Companies and Enterprises</x:v>
      </x:c>
      <x:c r="C4816" t="str">
        <x:v>47-2061</x:v>
      </x:c>
      <x:c r="D4816" t="str">
        <x:v>Construction Laborers</x:v>
      </x:c>
      <x:c r="E4816" s="22" t="n">
        <x:v>1450</x:v>
      </x:c>
      <x:c r="F4816" s="22" t="n">
        <x:v>56530</x:v>
      </x:c>
      <x:c r="G4816" s="22" t="n">
        <x:f>IF(OR(E4816="",F4816=""),"",E4816*F4816)</x:f>
        <x:v>81968500</x:v>
      </x:c>
      <x:c r="H4816" s="36" t="n">
        <x:v>0.0297</x:v>
      </x:c>
      <x:c r="I4816" s="22" t="n">
        <x:f>IF(G4816="","",IF(ISNUMBER(H4816),G4816,""))</x:f>
        <x:v>81968500</x:v>
      </x:c>
      <x:c r="J4816" s="22" t="n">
        <x:f>IF(I4816="","",I4816*H4816)</x:f>
        <x:v>2434464.45</x:v>
      </x:c>
      <x:c r="K4816" t="str">
        <x:f>IF(G4816="","MISSING OEWS",IF(ISNUMBER(H4816),"MATCHED","MISSING WHARTON"))</x:f>
        <x:v>MATCHED</x:v>
      </x:c>
    </x:row>
    <x:row r="4817">
      <x:c r="A4817" t="str">
        <x:v>55</x:v>
      </x:c>
      <x:c r="B4817" t="str">
        <x:v>Management of Companies and Enterprises</x:v>
      </x:c>
      <x:c r="C4817" t="str">
        <x:v>47-2071</x:v>
      </x:c>
      <x:c r="D4817" t="str">
        <x:v>Paving, Surfacing, and Tamping Equipment Operators</x:v>
      </x:c>
      <x:c r="E4817" s="22" t="n">
        <x:v>70</x:v>
      </x:c>
      <x:c r="F4817" s="22" t="n">
        <x:v>56900</x:v>
      </x:c>
      <x:c r="G4817" s="22" t="n">
        <x:f>IF(OR(E4817="",F4817=""),"",E4817*F4817)</x:f>
        <x:v>3983000</x:v>
      </x:c>
      <x:c r="H4817" s="36" t="n">
        <x:v>0</x:v>
      </x:c>
      <x:c r="I4817" s="22" t="n">
        <x:f>IF(G4817="","",IF(ISNUMBER(H4817),G4817,""))</x:f>
        <x:v>3983000</x:v>
      </x:c>
      <x:c r="J4817" s="22" t="n">
        <x:f>IF(I4817="","",I4817*H4817)</x:f>
        <x:v>0</x:v>
      </x:c>
      <x:c r="K4817" t="str">
        <x:f>IF(G4817="","MISSING OEWS",IF(ISNUMBER(H4817),"MATCHED","MISSING WHARTON"))</x:f>
        <x:v>MATCHED</x:v>
      </x:c>
    </x:row>
    <x:row r="4818">
      <x:c r="A4818" t="str">
        <x:v>55</x:v>
      </x:c>
      <x:c r="B4818" t="str">
        <x:v>Management of Companies and Enterprises</x:v>
      </x:c>
      <x:c r="C4818" t="str">
        <x:v>47-2073</x:v>
      </x:c>
      <x:c r="D4818" t="str">
        <x:v>Operating Engineers and Other Construction Equipment Operators</x:v>
      </x:c>
      <x:c r="E4818" s="22" t="n">
        <x:v>960</x:v>
      </x:c>
      <x:c r="F4818" s="22" t="n">
        <x:v>63660</x:v>
      </x:c>
      <x:c r="G4818" s="22" t="n">
        <x:f>IF(OR(E4818="",F4818=""),"",E4818*F4818)</x:f>
        <x:v>61113600</x:v>
      </x:c>
      <x:c r="H4818" s="36" t="n">
        <x:v>0.058899999999999994</x:v>
      </x:c>
      <x:c r="I4818" s="22" t="n">
        <x:f>IF(G4818="","",IF(ISNUMBER(H4818),G4818,""))</x:f>
        <x:v>61113600</x:v>
      </x:c>
      <x:c r="J4818" s="22" t="n">
        <x:f>IF(I4818="","",I4818*H4818)</x:f>
        <x:v>3599591.0399999996</x:v>
      </x:c>
      <x:c r="K4818" t="str">
        <x:f>IF(G4818="","MISSING OEWS",IF(ISNUMBER(H4818),"MATCHED","MISSING WHARTON"))</x:f>
        <x:v>MATCHED</x:v>
      </x:c>
    </x:row>
    <x:row r="4819">
      <x:c r="A4819" t="str">
        <x:v>55</x:v>
      </x:c>
      <x:c r="B4819" t="str">
        <x:v>Management of Companies and Enterprises</x:v>
      </x:c>
      <x:c r="C4819" t="str">
        <x:v>47-2111</x:v>
      </x:c>
      <x:c r="D4819" t="str">
        <x:v>Electricians</x:v>
      </x:c>
      <x:c r="E4819" s="22" t="n">
        <x:v>1610</x:v>
      </x:c>
      <x:c r="F4819" s="22" t="n">
        <x:v>80670</x:v>
      </x:c>
      <x:c r="G4819" s="22" t="n">
        <x:f>IF(OR(E4819="",F4819=""),"",E4819*F4819)</x:f>
        <x:v>129878700</x:v>
      </x:c>
      <x:c r="H4819" s="36" t="n">
        <x:v>0.0786</x:v>
      </x:c>
      <x:c r="I4819" s="22" t="n">
        <x:f>IF(G4819="","",IF(ISNUMBER(H4819),G4819,""))</x:f>
        <x:v>129878700</x:v>
      </x:c>
      <x:c r="J4819" s="22" t="n">
        <x:f>IF(I4819="","",I4819*H4819)</x:f>
        <x:v>10208465.82</x:v>
      </x:c>
      <x:c r="K4819" t="str">
        <x:f>IF(G4819="","MISSING OEWS",IF(ISNUMBER(H4819),"MATCHED","MISSING WHARTON"))</x:f>
        <x:v>MATCHED</x:v>
      </x:c>
    </x:row>
    <x:row r="4820">
      <x:c r="A4820" t="str">
        <x:v>55</x:v>
      </x:c>
      <x:c r="B4820" t="str">
        <x:v>Management of Companies and Enterprises</x:v>
      </x:c>
      <x:c r="C4820" t="str">
        <x:v>47-2121</x:v>
      </x:c>
      <x:c r="D4820" t="str">
        <x:v>Glaziers</x:v>
      </x:c>
      <x:c r="E4820" s="22"/>
      <x:c r="F4820" s="22" t="n">
        <x:v>68270</x:v>
      </x:c>
      <x:c r="G4820" s="22" t="str">
        <x:f>IF(OR(E4820="",F4820=""),"",E4820*F4820)</x:f>
      </x:c>
      <x:c r="H4820" s="36" t="n">
        <x:v>0</x:v>
      </x:c>
      <x:c r="I4820" s="22" t="str">
        <x:f>IF(G4820="","",IF(ISNUMBER(H4820),G4820,""))</x:f>
      </x:c>
      <x:c r="J4820" s="22" t="str">
        <x:f>IF(I4820="","",I4820*H4820)</x:f>
      </x:c>
      <x:c r="K4820" t="str">
        <x:f>IF(G4820="","MISSING OEWS",IF(ISNUMBER(H4820),"MATCHED","MISSING WHARTON"))</x:f>
        <x:v>MISSING OEWS</x:v>
      </x:c>
    </x:row>
    <x:row r="4821">
      <x:c r="A4821" t="str">
        <x:v>55</x:v>
      </x:c>
      <x:c r="B4821" t="str">
        <x:v>Management of Companies and Enterprises</x:v>
      </x:c>
      <x:c r="C4821" t="str">
        <x:v>47-2141</x:v>
      </x:c>
      <x:c r="D4821" t="str">
        <x:v>Painters, Construction and Maintenance</x:v>
      </x:c>
      <x:c r="E4821" s="22" t="n">
        <x:v>480</x:v>
      </x:c>
      <x:c r="F4821" s="22" t="n">
        <x:v>59050</x:v>
      </x:c>
      <x:c r="G4821" s="22" t="n">
        <x:f>IF(OR(E4821="",F4821=""),"",E4821*F4821)</x:f>
        <x:v>28344000</x:v>
      </x:c>
      <x:c r="H4821" s="36" t="n">
        <x:v>0.0368</x:v>
      </x:c>
      <x:c r="I4821" s="22" t="n">
        <x:f>IF(G4821="","",IF(ISNUMBER(H4821),G4821,""))</x:f>
        <x:v>28344000</x:v>
      </x:c>
      <x:c r="J4821" s="22" t="n">
        <x:f>IF(I4821="","",I4821*H4821)</x:f>
        <x:v>1043059.2</x:v>
      </x:c>
      <x:c r="K4821" t="str">
        <x:f>IF(G4821="","MISSING OEWS",IF(ISNUMBER(H4821),"MATCHED","MISSING WHARTON"))</x:f>
        <x:v>MATCHED</x:v>
      </x:c>
    </x:row>
    <x:row r="4822">
      <x:c r="A4822" t="str">
        <x:v>55</x:v>
      </x:c>
      <x:c r="B4822" t="str">
        <x:v>Management of Companies and Enterprises</x:v>
      </x:c>
      <x:c r="C4822" t="str">
        <x:v>47-2221</x:v>
      </x:c>
      <x:c r="D4822" t="str">
        <x:v>Structural Iron and Steel Workers</x:v>
      </x:c>
      <x:c r="E4822" s="22"/>
      <x:c r="F4822" s="22" t="n">
        <x:v>62650</x:v>
      </x:c>
      <x:c r="G4822" s="22" t="str">
        <x:f>IF(OR(E4822="",F4822=""),"",E4822*F4822)</x:f>
      </x:c>
      <x:c r="H4822" s="36" t="n">
        <x:v>0</x:v>
      </x:c>
      <x:c r="I4822" s="22" t="str">
        <x:f>IF(G4822="","",IF(ISNUMBER(H4822),G4822,""))</x:f>
      </x:c>
      <x:c r="J4822" s="22" t="str">
        <x:f>IF(I4822="","",I4822*H4822)</x:f>
      </x:c>
      <x:c r="K4822" t="str">
        <x:f>IF(G4822="","MISSING OEWS",IF(ISNUMBER(H4822),"MATCHED","MISSING WHARTON"))</x:f>
        <x:v>MISSING OEWS</x:v>
      </x:c>
    </x:row>
    <x:row r="4823">
      <x:c r="A4823" t="str">
        <x:v>55</x:v>
      </x:c>
      <x:c r="B4823" t="str">
        <x:v>Management of Companies and Enterprises</x:v>
      </x:c>
      <x:c r="C4823" t="str">
        <x:v>47-2231</x:v>
      </x:c>
      <x:c r="D4823" t="str">
        <x:v>Solar Photovoltaic Installers</x:v>
      </x:c>
      <x:c r="E4823" s="22" t="n">
        <x:v>370</x:v>
      </x:c>
      <x:c r="F4823" s="22" t="n">
        <x:v>53820</x:v>
      </x:c>
      <x:c r="G4823" s="22" t="n">
        <x:f>IF(OR(E4823="",F4823=""),"",E4823*F4823)</x:f>
        <x:v>19913400</x:v>
      </x:c>
      <x:c r="H4823" s="36" t="n">
        <x:v>0.0635</x:v>
      </x:c>
      <x:c r="I4823" s="22" t="n">
        <x:f>IF(G4823="","",IF(ISNUMBER(H4823),G4823,""))</x:f>
        <x:v>19913400</x:v>
      </x:c>
      <x:c r="J4823" s="22" t="n">
        <x:f>IF(I4823="","",I4823*H4823)</x:f>
        <x:v>1264500.9</x:v>
      </x:c>
      <x:c r="K4823" t="str">
        <x:f>IF(G4823="","MISSING OEWS",IF(ISNUMBER(H4823),"MATCHED","MISSING WHARTON"))</x:f>
        <x:v>MATCHED</x:v>
      </x:c>
    </x:row>
    <x:row r="4824">
      <x:c r="A4824" t="str">
        <x:v>55</x:v>
      </x:c>
      <x:c r="B4824" t="str">
        <x:v>Management of Companies and Enterprises</x:v>
      </x:c>
      <x:c r="C4824" t="str">
        <x:v>47-4011</x:v>
      </x:c>
      <x:c r="D4824" t="str">
        <x:v>Construction and Building Inspectors</x:v>
      </x:c>
      <x:c r="E4824" s="22" t="n">
        <x:v>800</x:v>
      </x:c>
      <x:c r="F4824" s="22" t="n">
        <x:v>100270</x:v>
      </x:c>
      <x:c r="G4824" s="22" t="n">
        <x:f>IF(OR(E4824="",F4824=""),"",E4824*F4824)</x:f>
        <x:v>80216000</x:v>
      </x:c>
      <x:c r="H4824" s="36" t="n">
        <x:v>0.3737</x:v>
      </x:c>
      <x:c r="I4824" s="22" t="n">
        <x:f>IF(G4824="","",IF(ISNUMBER(H4824),G4824,""))</x:f>
        <x:v>80216000</x:v>
      </x:c>
      <x:c r="J4824" s="22" t="n">
        <x:f>IF(I4824="","",I4824*H4824)</x:f>
        <x:v>29976719.2</x:v>
      </x:c>
      <x:c r="K4824" t="str">
        <x:f>IF(G4824="","MISSING OEWS",IF(ISNUMBER(H4824),"MATCHED","MISSING WHARTON"))</x:f>
        <x:v>MATCHED</x:v>
      </x:c>
    </x:row>
    <x:row r="4825">
      <x:c r="A4825" t="str">
        <x:v>55</x:v>
      </x:c>
      <x:c r="B4825" t="str">
        <x:v>Management of Companies and Enterprises</x:v>
      </x:c>
      <x:c r="C4825" t="str">
        <x:v>47-4041</x:v>
      </x:c>
      <x:c r="D4825" t="str">
        <x:v>Hazardous Materials Removal Workers</x:v>
      </x:c>
      <x:c r="E4825" s="22" t="n">
        <x:v>230</x:v>
      </x:c>
      <x:c r="F4825" s="22" t="n">
        <x:v>67210</x:v>
      </x:c>
      <x:c r="G4825" s="22" t="n">
        <x:f>IF(OR(E4825="",F4825=""),"",E4825*F4825)</x:f>
        <x:v>15458300</x:v>
      </x:c>
      <x:c r="H4825" s="36" t="n">
        <x:v>0.0452</x:v>
      </x:c>
      <x:c r="I4825" s="22" t="n">
        <x:f>IF(G4825="","",IF(ISNUMBER(H4825),G4825,""))</x:f>
        <x:v>15458300</x:v>
      </x:c>
      <x:c r="J4825" s="22" t="n">
        <x:f>IF(I4825="","",I4825*H4825)</x:f>
        <x:v>698715.1599999999</x:v>
      </x:c>
      <x:c r="K4825" t="str">
        <x:f>IF(G4825="","MISSING OEWS",IF(ISNUMBER(H4825),"MATCHED","MISSING WHARTON"))</x:f>
        <x:v>MATCHED</x:v>
      </x:c>
    </x:row>
    <x:row r="4826">
      <x:c r="A4826" t="str">
        <x:v>55</x:v>
      </x:c>
      <x:c r="B4826" t="str">
        <x:v>Management of Companies and Enterprises</x:v>
      </x:c>
      <x:c r="C4826" t="str">
        <x:v>47-4090</x:v>
      </x:c>
      <x:c r="D4826" t="str">
        <x:v>Miscellaneous Construction and Related Workers</x:v>
      </x:c>
      <x:c r="E4826" s="22" t="n">
        <x:v>160</x:v>
      </x:c>
      <x:c r="F4826" s="22" t="n">
        <x:v>54460</x:v>
      </x:c>
      <x:c r="G4826" s="22" t="n">
        <x:f>IF(OR(E4826="",F4826=""),"",E4826*F4826)</x:f>
        <x:v>8713600</x:v>
      </x:c>
      <x:c r="H4826" s="36" t="n">
        <x:v>0.0825</x:v>
      </x:c>
      <x:c r="I4826" s="22" t="n">
        <x:f>IF(G4826="","",IF(ISNUMBER(H4826),G4826,""))</x:f>
        <x:v>8713600</x:v>
      </x:c>
      <x:c r="J4826" s="22" t="n">
        <x:f>IF(I4826="","",I4826*H4826)</x:f>
        <x:v>718872</x:v>
      </x:c>
      <x:c r="K4826" t="str">
        <x:f>IF(G4826="","MISSING OEWS",IF(ISNUMBER(H4826),"MATCHED","MISSING WHARTON"))</x:f>
        <x:v>MATCHED</x:v>
      </x:c>
    </x:row>
    <x:row r="4827">
      <x:c r="A4827" t="str">
        <x:v>55</x:v>
      </x:c>
      <x:c r="B4827" t="str">
        <x:v>Management of Companies and Enterprises</x:v>
      </x:c>
      <x:c r="C4827" t="str">
        <x:v>49-1011</x:v>
      </x:c>
      <x:c r="D4827" t="str">
        <x:v>First-Line Supervisors of Mechanics, Installers, and Repairers</x:v>
      </x:c>
      <x:c r="E4827" s="22" t="n">
        <x:v>7350</x:v>
      </x:c>
      <x:c r="F4827" s="22" t="n">
        <x:v>93180</x:v>
      </x:c>
      <x:c r="G4827" s="22" t="n">
        <x:f>IF(OR(E4827="",F4827=""),"",E4827*F4827)</x:f>
        <x:v>684873000</x:v>
      </x:c>
      <x:c r="H4827" s="36" t="n">
        <x:v>0.35229999999999995</x:v>
      </x:c>
      <x:c r="I4827" s="22" t="n">
        <x:f>IF(G4827="","",IF(ISNUMBER(H4827),G4827,""))</x:f>
        <x:v>684873000</x:v>
      </x:c>
      <x:c r="J4827" s="22" t="n">
        <x:f>IF(I4827="","",I4827*H4827)</x:f>
        <x:v>241280757.89999998</x:v>
      </x:c>
      <x:c r="K4827" t="str">
        <x:f>IF(G4827="","MISSING OEWS",IF(ISNUMBER(H4827),"MATCHED","MISSING WHARTON"))</x:f>
        <x:v>MATCHED</x:v>
      </x:c>
    </x:row>
    <x:row r="4828">
      <x:c r="A4828" t="str">
        <x:v>55</x:v>
      </x:c>
      <x:c r="B4828" t="str">
        <x:v>Management of Companies and Enterprises</x:v>
      </x:c>
      <x:c r="C4828" t="str">
        <x:v>49-2011</x:v>
      </x:c>
      <x:c r="D4828" t="str">
        <x:v>Computer, Automated Teller, and Office Machine Repairers</x:v>
      </x:c>
      <x:c r="E4828" s="22" t="n">
        <x:v>350</x:v>
      </x:c>
      <x:c r="F4828" s="22" t="n">
        <x:v>64160</x:v>
      </x:c>
      <x:c r="G4828" s="22" t="n">
        <x:f>IF(OR(E4828="",F4828=""),"",E4828*F4828)</x:f>
        <x:v>22456000</x:v>
      </x:c>
      <x:c r="H4828" s="36" t="n">
        <x:v>0.284</x:v>
      </x:c>
      <x:c r="I4828" s="22" t="n">
        <x:f>IF(G4828="","",IF(ISNUMBER(H4828),G4828,""))</x:f>
        <x:v>22456000</x:v>
      </x:c>
      <x:c r="J4828" s="22" t="n">
        <x:f>IF(I4828="","",I4828*H4828)</x:f>
        <x:v>6377503.999999999</x:v>
      </x:c>
      <x:c r="K4828" t="str">
        <x:f>IF(G4828="","MISSING OEWS",IF(ISNUMBER(H4828),"MATCHED","MISSING WHARTON"))</x:f>
        <x:v>MATCHED</x:v>
      </x:c>
    </x:row>
    <x:row r="4829">
      <x:c r="A4829" t="str">
        <x:v>55</x:v>
      </x:c>
      <x:c r="B4829" t="str">
        <x:v>Management of Companies and Enterprises</x:v>
      </x:c>
      <x:c r="C4829" t="str">
        <x:v>49-2021</x:v>
      </x:c>
      <x:c r="D4829" t="str">
        <x:v>Radio, Cellular, and Tower Equipment Installers and Repairers</x:v>
      </x:c>
      <x:c r="E4829" s="22" t="n">
        <x:v>220</x:v>
      </x:c>
      <x:c r="F4829" s="22" t="n">
        <x:v>94050</x:v>
      </x:c>
      <x:c r="G4829" s="22" t="n">
        <x:f>IF(OR(E4829="",F4829=""),"",E4829*F4829)</x:f>
        <x:v>20691000</x:v>
      </x:c>
      <x:c r="H4829" s="36" t="n">
        <x:v>0.1583</x:v>
      </x:c>
      <x:c r="I4829" s="22" t="n">
        <x:f>IF(G4829="","",IF(ISNUMBER(H4829),G4829,""))</x:f>
        <x:v>20691000</x:v>
      </x:c>
      <x:c r="J4829" s="22" t="n">
        <x:f>IF(I4829="","",I4829*H4829)</x:f>
        <x:v>3275385.3</x:v>
      </x:c>
      <x:c r="K4829" t="str">
        <x:f>IF(G4829="","MISSING OEWS",IF(ISNUMBER(H4829),"MATCHED","MISSING WHARTON"))</x:f>
        <x:v>MATCHED</x:v>
      </x:c>
    </x:row>
    <x:row r="4830">
      <x:c r="A4830" t="str">
        <x:v>55</x:v>
      </x:c>
      <x:c r="B4830" t="str">
        <x:v>Management of Companies and Enterprises</x:v>
      </x:c>
      <x:c r="C4830" t="str">
        <x:v>49-2022</x:v>
      </x:c>
      <x:c r="D4830" t="str">
        <x:v>Telecommunications Equipment Installers and Repairers, Except Line Installers</x:v>
      </x:c>
      <x:c r="E4830" s="22" t="n">
        <x:v>890</x:v>
      </x:c>
      <x:c r="F4830" s="22" t="n">
        <x:v>77000</x:v>
      </x:c>
      <x:c r="G4830" s="22" t="n">
        <x:f>IF(OR(E4830="",F4830=""),"",E4830*F4830)</x:f>
        <x:v>68530000</x:v>
      </x:c>
      <x:c r="H4830" s="36" t="n">
        <x:v>0.195</x:v>
      </x:c>
      <x:c r="I4830" s="22" t="n">
        <x:f>IF(G4830="","",IF(ISNUMBER(H4830),G4830,""))</x:f>
        <x:v>68530000</x:v>
      </x:c>
      <x:c r="J4830" s="22" t="n">
        <x:f>IF(I4830="","",I4830*H4830)</x:f>
        <x:v>13363350</x:v>
      </x:c>
      <x:c r="K4830" t="str">
        <x:f>IF(G4830="","MISSING OEWS",IF(ISNUMBER(H4830),"MATCHED","MISSING WHARTON"))</x:f>
        <x:v>MATCHED</x:v>
      </x:c>
    </x:row>
    <x:row r="4831">
      <x:c r="A4831" t="str">
        <x:v>55</x:v>
      </x:c>
      <x:c r="B4831" t="str">
        <x:v>Management of Companies and Enterprises</x:v>
      </x:c>
      <x:c r="C4831" t="str">
        <x:v>49-2091</x:v>
      </x:c>
      <x:c r="D4831" t="str">
        <x:v>Avionics Technicians</x:v>
      </x:c>
      <x:c r="E4831" s="22" t="n">
        <x:v>70</x:v>
      </x:c>
      <x:c r="F4831" s="22" t="n">
        <x:v>77290</x:v>
      </x:c>
      <x:c r="G4831" s="22" t="n">
        <x:f>IF(OR(E4831="",F4831=""),"",E4831*F4831)</x:f>
        <x:v>5410300</x:v>
      </x:c>
      <x:c r="H4831" s="36" t="n">
        <x:v>0.2</x:v>
      </x:c>
      <x:c r="I4831" s="22" t="n">
        <x:f>IF(G4831="","",IF(ISNUMBER(H4831),G4831,""))</x:f>
        <x:v>5410300</x:v>
      </x:c>
      <x:c r="J4831" s="22" t="n">
        <x:f>IF(I4831="","",I4831*H4831)</x:f>
        <x:v>1082060</x:v>
      </x:c>
      <x:c r="K4831" t="str">
        <x:f>IF(G4831="","MISSING OEWS",IF(ISNUMBER(H4831),"MATCHED","MISSING WHARTON"))</x:f>
        <x:v>MATCHED</x:v>
      </x:c>
    </x:row>
    <x:row r="4832">
      <x:c r="A4832" t="str">
        <x:v>55</x:v>
      </x:c>
      <x:c r="B4832" t="str">
        <x:v>Management of Companies and Enterprises</x:v>
      </x:c>
      <x:c r="C4832" t="str">
        <x:v>49-2092</x:v>
      </x:c>
      <x:c r="D4832" t="str">
        <x:v>Electric Motor, Power Tool, and Related Repairers</x:v>
      </x:c>
      <x:c r="E4832" s="22"/>
      <x:c r="F4832" s="22" t="n">
        <x:v>57890</x:v>
      </x:c>
      <x:c r="G4832" s="22" t="str">
        <x:f>IF(OR(E4832="",F4832=""),"",E4832*F4832)</x:f>
      </x:c>
      <x:c r="H4832" s="36" t="n">
        <x:v>0.0667</x:v>
      </x:c>
      <x:c r="I4832" s="22" t="str">
        <x:f>IF(G4832="","",IF(ISNUMBER(H4832),G4832,""))</x:f>
      </x:c>
      <x:c r="J4832" s="22" t="str">
        <x:f>IF(I4832="","",I4832*H4832)</x:f>
      </x:c>
      <x:c r="K4832" t="str">
        <x:f>IF(G4832="","MISSING OEWS",IF(ISNUMBER(H4832),"MATCHED","MISSING WHARTON"))</x:f>
        <x:v>MISSING OEWS</x:v>
      </x:c>
    </x:row>
    <x:row r="4833">
      <x:c r="A4833" t="str">
        <x:v>55</x:v>
      </x:c>
      <x:c r="B4833" t="str">
        <x:v>Management of Companies and Enterprises</x:v>
      </x:c>
      <x:c r="C4833" t="str">
        <x:v>49-2094</x:v>
      </x:c>
      <x:c r="D4833" t="str">
        <x:v>Electrical and Electronics Repairers, Commercial and Industrial Equipment</x:v>
      </x:c>
      <x:c r="E4833" s="22" t="n">
        <x:v>480</x:v>
      </x:c>
      <x:c r="F4833" s="22" t="n">
        <x:v>76430</x:v>
      </x:c>
      <x:c r="G4833" s="22" t="n">
        <x:f>IF(OR(E4833="",F4833=""),"",E4833*F4833)</x:f>
        <x:v>36686400</x:v>
      </x:c>
      <x:c r="H4833" s="36" t="n">
        <x:v>0.19</x:v>
      </x:c>
      <x:c r="I4833" s="22" t="n">
        <x:f>IF(G4833="","",IF(ISNUMBER(H4833),G4833,""))</x:f>
        <x:v>36686400</x:v>
      </x:c>
      <x:c r="J4833" s="22" t="n">
        <x:f>IF(I4833="","",I4833*H4833)</x:f>
        <x:v>6970416</x:v>
      </x:c>
      <x:c r="K4833" t="str">
        <x:f>IF(G4833="","MISSING OEWS",IF(ISNUMBER(H4833),"MATCHED","MISSING WHARTON"))</x:f>
        <x:v>MATCHED</x:v>
      </x:c>
    </x:row>
    <x:row r="4834">
      <x:c r="A4834" t="str">
        <x:v>55</x:v>
      </x:c>
      <x:c r="B4834" t="str">
        <x:v>Management of Companies and Enterprises</x:v>
      </x:c>
      <x:c r="C4834" t="str">
        <x:v>49-2095</x:v>
      </x:c>
      <x:c r="D4834" t="str">
        <x:v>Electrical and Electronics Repairers, Powerhouse, Substation, and Relay</x:v>
      </x:c>
      <x:c r="E4834" s="22" t="n">
        <x:v>950</x:v>
      </x:c>
      <x:c r="F4834" s="22" t="n">
        <x:v>93340</x:v>
      </x:c>
      <x:c r="G4834" s="22" t="n">
        <x:f>IF(OR(E4834="",F4834=""),"",E4834*F4834)</x:f>
        <x:v>88673000</x:v>
      </x:c>
      <x:c r="H4834" s="36" t="n">
        <x:v>0.22190000000000001</x:v>
      </x:c>
      <x:c r="I4834" s="22" t="n">
        <x:f>IF(G4834="","",IF(ISNUMBER(H4834),G4834,""))</x:f>
        <x:v>88673000</x:v>
      </x:c>
      <x:c r="J4834" s="22" t="n">
        <x:f>IF(I4834="","",I4834*H4834)</x:f>
        <x:v>19676538.700000003</x:v>
      </x:c>
      <x:c r="K4834" t="str">
        <x:f>IF(G4834="","MISSING OEWS",IF(ISNUMBER(H4834),"MATCHED","MISSING WHARTON"))</x:f>
        <x:v>MATCHED</x:v>
      </x:c>
    </x:row>
    <x:row r="4835">
      <x:c r="A4835" t="str">
        <x:v>55</x:v>
      </x:c>
      <x:c r="B4835" t="str">
        <x:v>Management of Companies and Enterprises</x:v>
      </x:c>
      <x:c r="C4835" t="str">
        <x:v>49-2096</x:v>
      </x:c>
      <x:c r="D4835" t="str">
        <x:v>Electronic Equipment Installers and Repairers, Motor Vehicles</x:v>
      </x:c>
      <x:c r="E4835" s="22" t="n">
        <x:v>110</x:v>
      </x:c>
      <x:c r="F4835" s="22" t="n">
        <x:v>53790</x:v>
      </x:c>
      <x:c r="G4835" s="22" t="n">
        <x:f>IF(OR(E4835="",F4835=""),"",E4835*F4835)</x:f>
        <x:v>5916900</x:v>
      </x:c>
      <x:c r="H4835" s="36" t="n">
        <x:v>0.1583</x:v>
      </x:c>
      <x:c r="I4835" s="22" t="n">
        <x:f>IF(G4835="","",IF(ISNUMBER(H4835),G4835,""))</x:f>
        <x:v>5916900</x:v>
      </x:c>
      <x:c r="J4835" s="22" t="n">
        <x:f>IF(I4835="","",I4835*H4835)</x:f>
        <x:v>936645.27</x:v>
      </x:c>
      <x:c r="K4835" t="str">
        <x:f>IF(G4835="","MISSING OEWS",IF(ISNUMBER(H4835),"MATCHED","MISSING WHARTON"))</x:f>
        <x:v>MATCHED</x:v>
      </x:c>
    </x:row>
    <x:row r="4836">
      <x:c r="A4836" t="str">
        <x:v>55</x:v>
      </x:c>
      <x:c r="B4836" t="str">
        <x:v>Management of Companies and Enterprises</x:v>
      </x:c>
      <x:c r="C4836" t="str">
        <x:v>49-2098</x:v>
      </x:c>
      <x:c r="D4836" t="str">
        <x:v>Security and Fire Alarm Systems Installers</x:v>
      </x:c>
      <x:c r="E4836" s="22" t="n">
        <x:v>100</x:v>
      </x:c>
      <x:c r="F4836" s="22" t="n">
        <x:v>62660</x:v>
      </x:c>
      <x:c r="G4836" s="22" t="n">
        <x:f>IF(OR(E4836="",F4836=""),"",E4836*F4836)</x:f>
        <x:v>6266000</x:v>
      </x:c>
      <x:c r="H4836" s="36" t="n">
        <x:v>0.22190000000000001</x:v>
      </x:c>
      <x:c r="I4836" s="22" t="n">
        <x:f>IF(G4836="","",IF(ISNUMBER(H4836),G4836,""))</x:f>
        <x:v>6266000</x:v>
      </x:c>
      <x:c r="J4836" s="22" t="n">
        <x:f>IF(I4836="","",I4836*H4836)</x:f>
        <x:v>1390425.4000000001</x:v>
      </x:c>
      <x:c r="K4836" t="str">
        <x:f>IF(G4836="","MISSING OEWS",IF(ISNUMBER(H4836),"MATCHED","MISSING WHARTON"))</x:f>
        <x:v>MATCHED</x:v>
      </x:c>
    </x:row>
    <x:row r="4837">
      <x:c r="A4837" t="str">
        <x:v>55</x:v>
      </x:c>
      <x:c r="B4837" t="str">
        <x:v>Management of Companies and Enterprises</x:v>
      </x:c>
      <x:c r="C4837" t="str">
        <x:v>49-3011</x:v>
      </x:c>
      <x:c r="D4837" t="str">
        <x:v>Aircraft Mechanics and Service Technicians</x:v>
      </x:c>
      <x:c r="E4837" s="22" t="n">
        <x:v>410</x:v>
      </x:c>
      <x:c r="F4837" s="22" t="n">
        <x:v>113770</x:v>
      </x:c>
      <x:c r="G4837" s="22" t="n">
        <x:f>IF(OR(E4837="",F4837=""),"",E4837*F4837)</x:f>
        <x:v>46645700</x:v>
      </x:c>
      <x:c r="H4837" s="36" t="n">
        <x:v>0.0434</x:v>
      </x:c>
      <x:c r="I4837" s="22" t="n">
        <x:f>IF(G4837="","",IF(ISNUMBER(H4837),G4837,""))</x:f>
        <x:v>46645700</x:v>
      </x:c>
      <x:c r="J4837" s="22" t="n">
        <x:f>IF(I4837="","",I4837*H4837)</x:f>
        <x:v>2024423.3800000001</x:v>
      </x:c>
      <x:c r="K4837" t="str">
        <x:f>IF(G4837="","MISSING OEWS",IF(ISNUMBER(H4837),"MATCHED","MISSING WHARTON"))</x:f>
        <x:v>MATCHED</x:v>
      </x:c>
    </x:row>
    <x:row r="4838">
      <x:c r="A4838" t="str">
        <x:v>55</x:v>
      </x:c>
      <x:c r="B4838" t="str">
        <x:v>Management of Companies and Enterprises</x:v>
      </x:c>
      <x:c r="C4838" t="str">
        <x:v>49-3021</x:v>
      </x:c>
      <x:c r="D4838" t="str">
        <x:v>Automotive Body and Related Repairers</x:v>
      </x:c>
      <x:c r="E4838" s="22" t="n">
        <x:v>190</x:v>
      </x:c>
      <x:c r="F4838" s="22" t="n">
        <x:v>65930</x:v>
      </x:c>
      <x:c r="G4838" s="22" t="n">
        <x:f>IF(OR(E4838="",F4838=""),"",E4838*F4838)</x:f>
        <x:v>12526700</x:v>
      </x:c>
      <x:c r="H4838" s="36" t="n">
        <x:v>0.027999999999999997</x:v>
      </x:c>
      <x:c r="I4838" s="22" t="n">
        <x:f>IF(G4838="","",IF(ISNUMBER(H4838),G4838,""))</x:f>
        <x:v>12526700</x:v>
      </x:c>
      <x:c r="J4838" s="22" t="n">
        <x:f>IF(I4838="","",I4838*H4838)</x:f>
        <x:v>350747.6</x:v>
      </x:c>
      <x:c r="K4838" t="str">
        <x:f>IF(G4838="","MISSING OEWS",IF(ISNUMBER(H4838),"MATCHED","MISSING WHARTON"))</x:f>
        <x:v>MATCHED</x:v>
      </x:c>
    </x:row>
    <x:row r="4839">
      <x:c r="A4839" t="str">
        <x:v>55</x:v>
      </x:c>
      <x:c r="B4839" t="str">
        <x:v>Management of Companies and Enterprises</x:v>
      </x:c>
      <x:c r="C4839" t="str">
        <x:v>49-3023</x:v>
      </x:c>
      <x:c r="D4839" t="str">
        <x:v>Automotive Service Technicians and Mechanics</x:v>
      </x:c>
      <x:c r="E4839" s="22" t="n">
        <x:v>1960</x:v>
      </x:c>
      <x:c r="F4839" s="22" t="n">
        <x:v>60570</x:v>
      </x:c>
      <x:c r="G4839" s="22" t="n">
        <x:f>IF(OR(E4839="",F4839=""),"",E4839*F4839)</x:f>
        <x:v>118717200</x:v>
      </x:c>
      <x:c r="H4839" s="36" t="n">
        <x:v>0.0233</x:v>
      </x:c>
      <x:c r="I4839" s="22" t="n">
        <x:f>IF(G4839="","",IF(ISNUMBER(H4839),G4839,""))</x:f>
        <x:v>118717200</x:v>
      </x:c>
      <x:c r="J4839" s="22" t="n">
        <x:f>IF(I4839="","",I4839*H4839)</x:f>
        <x:v>2766110.7600000002</x:v>
      </x:c>
      <x:c r="K4839" t="str">
        <x:f>IF(G4839="","MISSING OEWS",IF(ISNUMBER(H4839),"MATCHED","MISSING WHARTON"))</x:f>
        <x:v>MATCHED</x:v>
      </x:c>
    </x:row>
    <x:row r="4840">
      <x:c r="A4840" t="str">
        <x:v>55</x:v>
      </x:c>
      <x:c r="B4840" t="str">
        <x:v>Management of Companies and Enterprises</x:v>
      </x:c>
      <x:c r="C4840" t="str">
        <x:v>49-3031</x:v>
      </x:c>
      <x:c r="D4840" t="str">
        <x:v>Bus and Truck Mechanics and Diesel Engine Specialists</x:v>
      </x:c>
      <x:c r="E4840" s="22" t="n">
        <x:v>1660</x:v>
      </x:c>
      <x:c r="F4840" s="22" t="n">
        <x:v>64250</x:v>
      </x:c>
      <x:c r="G4840" s="22" t="n">
        <x:f>IF(OR(E4840="",F4840=""),"",E4840*F4840)</x:f>
        <x:v>106655000</x:v>
      </x:c>
      <x:c r="H4840" s="36" t="n">
        <x:v>0</x:v>
      </x:c>
      <x:c r="I4840" s="22" t="n">
        <x:f>IF(G4840="","",IF(ISNUMBER(H4840),G4840,""))</x:f>
        <x:v>106655000</x:v>
      </x:c>
      <x:c r="J4840" s="22" t="n">
        <x:f>IF(I4840="","",I4840*H4840)</x:f>
        <x:v>0</x:v>
      </x:c>
      <x:c r="K4840" t="str">
        <x:f>IF(G4840="","MISSING OEWS",IF(ISNUMBER(H4840),"MATCHED","MISSING WHARTON"))</x:f>
        <x:v>MATCHED</x:v>
      </x:c>
    </x:row>
    <x:row r="4841">
      <x:c r="A4841" t="str">
        <x:v>55</x:v>
      </x:c>
      <x:c r="B4841" t="str">
        <x:v>Management of Companies and Enterprises</x:v>
      </x:c>
      <x:c r="C4841" t="str">
        <x:v>49-3041</x:v>
      </x:c>
      <x:c r="D4841" t="str">
        <x:v>Farm Equipment Mechanics and Service Technicians</x:v>
      </x:c>
      <x:c r="E4841" s="22" t="n">
        <x:v>170</x:v>
      </x:c>
      <x:c r="F4841" s="22" t="n">
        <x:v>59150</x:v>
      </x:c>
      <x:c r="G4841" s="22" t="n">
        <x:f>IF(OR(E4841="",F4841=""),"",E4841*F4841)</x:f>
        <x:v>10055500</x:v>
      </x:c>
      <x:c r="H4841" s="36" t="n">
        <x:v>0.13570000000000002</x:v>
      </x:c>
      <x:c r="I4841" s="22" t="n">
        <x:f>IF(G4841="","",IF(ISNUMBER(H4841),G4841,""))</x:f>
        <x:v>10055500</x:v>
      </x:c>
      <x:c r="J4841" s="22" t="n">
        <x:f>IF(I4841="","",I4841*H4841)</x:f>
        <x:v>1364531.35</x:v>
      </x:c>
      <x:c r="K4841" t="str">
        <x:f>IF(G4841="","MISSING OEWS",IF(ISNUMBER(H4841),"MATCHED","MISSING WHARTON"))</x:f>
        <x:v>MATCHED</x:v>
      </x:c>
    </x:row>
    <x:row r="4842">
      <x:c r="A4842" t="str">
        <x:v>55</x:v>
      </x:c>
      <x:c r="B4842" t="str">
        <x:v>Management of Companies and Enterprises</x:v>
      </x:c>
      <x:c r="C4842" t="str">
        <x:v>49-3042</x:v>
      </x:c>
      <x:c r="D4842" t="str">
        <x:v>Mobile Heavy Equipment Mechanics, Except Engines</x:v>
      </x:c>
      <x:c r="E4842" s="22" t="n">
        <x:v>930</x:v>
      </x:c>
      <x:c r="F4842" s="22" t="n">
        <x:v>61140</x:v>
      </x:c>
      <x:c r="G4842" s="22" t="n">
        <x:f>IF(OR(E4842="",F4842=""),"",E4842*F4842)</x:f>
        <x:v>56860200</x:v>
      </x:c>
      <x:c r="H4842" s="36" t="n">
        <x:v>0.1425</x:v>
      </x:c>
      <x:c r="I4842" s="22" t="n">
        <x:f>IF(G4842="","",IF(ISNUMBER(H4842),G4842,""))</x:f>
        <x:v>56860200</x:v>
      </x:c>
      <x:c r="J4842" s="22" t="n">
        <x:f>IF(I4842="","",I4842*H4842)</x:f>
        <x:v>8102578.499999999</x:v>
      </x:c>
      <x:c r="K4842" t="str">
        <x:f>IF(G4842="","MISSING OEWS",IF(ISNUMBER(H4842),"MATCHED","MISSING WHARTON"))</x:f>
        <x:v>MATCHED</x:v>
      </x:c>
    </x:row>
    <x:row r="4843">
      <x:c r="A4843" t="str">
        <x:v>55</x:v>
      </x:c>
      <x:c r="B4843" t="str">
        <x:v>Management of Companies and Enterprises</x:v>
      </x:c>
      <x:c r="C4843" t="str">
        <x:v>49-3053</x:v>
      </x:c>
      <x:c r="D4843" t="str">
        <x:v>Outdoor Power Equipment and Other Small Engine Mechanics</x:v>
      </x:c>
      <x:c r="E4843" s="22" t="n">
        <x:v>110</x:v>
      </x:c>
      <x:c r="F4843" s="22" t="n">
        <x:v>65600</x:v>
      </x:c>
      <x:c r="G4843" s="22" t="n">
        <x:f>IF(OR(E4843="",F4843=""),"",E4843*F4843)</x:f>
        <x:v>7216000</x:v>
      </x:c>
      <x:c r="H4843" s="36" t="n">
        <x:v>0.11789999999999999</x:v>
      </x:c>
      <x:c r="I4843" s="22" t="n">
        <x:f>IF(G4843="","",IF(ISNUMBER(H4843),G4843,""))</x:f>
        <x:v>7216000</x:v>
      </x:c>
      <x:c r="J4843" s="22" t="n">
        <x:f>IF(I4843="","",I4843*H4843)</x:f>
        <x:v>850766.3999999999</x:v>
      </x:c>
      <x:c r="K4843" t="str">
        <x:f>IF(G4843="","MISSING OEWS",IF(ISNUMBER(H4843),"MATCHED","MISSING WHARTON"))</x:f>
        <x:v>MATCHED</x:v>
      </x:c>
    </x:row>
    <x:row r="4844">
      <x:c r="A4844" t="str">
        <x:v>55</x:v>
      </x:c>
      <x:c r="B4844" t="str">
        <x:v>Management of Companies and Enterprises</x:v>
      </x:c>
      <x:c r="C4844" t="str">
        <x:v>49-3093</x:v>
      </x:c>
      <x:c r="D4844" t="str">
        <x:v>Tire Repairers and Changers</x:v>
      </x:c>
      <x:c r="E4844" s="22" t="n">
        <x:v>360</x:v>
      </x:c>
      <x:c r="F4844" s="22" t="n">
        <x:v>39190</x:v>
      </x:c>
      <x:c r="G4844" s="22" t="n">
        <x:f>IF(OR(E4844="",F4844=""),"",E4844*F4844)</x:f>
        <x:v>14108400</x:v>
      </x:c>
      <x:c r="H4844" s="36" t="n">
        <x:v>0</x:v>
      </x:c>
      <x:c r="I4844" s="22" t="n">
        <x:f>IF(G4844="","",IF(ISNUMBER(H4844),G4844,""))</x:f>
        <x:v>14108400</x:v>
      </x:c>
      <x:c r="J4844" s="22" t="n">
        <x:f>IF(I4844="","",I4844*H4844)</x:f>
        <x:v>0</x:v>
      </x:c>
      <x:c r="K4844" t="str">
        <x:f>IF(G4844="","MISSING OEWS",IF(ISNUMBER(H4844),"MATCHED","MISSING WHARTON"))</x:f>
        <x:v>MATCHED</x:v>
      </x:c>
    </x:row>
    <x:row r="4845">
      <x:c r="A4845" t="str">
        <x:v>55</x:v>
      </x:c>
      <x:c r="B4845" t="str">
        <x:v>Management of Companies and Enterprises</x:v>
      </x:c>
      <x:c r="C4845" t="str">
        <x:v>49-9012</x:v>
      </x:c>
      <x:c r="D4845" t="str">
        <x:v>Control and Valve Installers and Repairers, Except Mechanical Door</x:v>
      </x:c>
      <x:c r="E4845" s="22" t="n">
        <x:v>720</x:v>
      </x:c>
      <x:c r="F4845" s="22" t="n">
        <x:v>71800</x:v>
      </x:c>
      <x:c r="G4845" s="22" t="n">
        <x:f>IF(OR(E4845="",F4845=""),"",E4845*F4845)</x:f>
        <x:v>51696000</x:v>
      </x:c>
      <x:c r="H4845" s="36" t="n">
        <x:v>0.0731</x:v>
      </x:c>
      <x:c r="I4845" s="22" t="n">
        <x:f>IF(G4845="","",IF(ISNUMBER(H4845),G4845,""))</x:f>
        <x:v>51696000</x:v>
      </x:c>
      <x:c r="J4845" s="22" t="n">
        <x:f>IF(I4845="","",I4845*H4845)</x:f>
        <x:v>3778977.6</x:v>
      </x:c>
      <x:c r="K4845" t="str">
        <x:f>IF(G4845="","MISSING OEWS",IF(ISNUMBER(H4845),"MATCHED","MISSING WHARTON"))</x:f>
        <x:v>MATCHED</x:v>
      </x:c>
    </x:row>
    <x:row r="4846">
      <x:c r="A4846" t="str">
        <x:v>55</x:v>
      </x:c>
      <x:c r="B4846" t="str">
        <x:v>Management of Companies and Enterprises</x:v>
      </x:c>
      <x:c r="C4846" t="str">
        <x:v>49-9021</x:v>
      </x:c>
      <x:c r="D4846" t="str">
        <x:v>Heating, Air Conditioning, and Refrigeration Mechanics and Installers</x:v>
      </x:c>
      <x:c r="E4846" s="22" t="n">
        <x:v>2470</x:v>
      </x:c>
      <x:c r="F4846" s="22" t="n">
        <x:v>72990</x:v>
      </x:c>
      <x:c r="G4846" s="22" t="n">
        <x:f>IF(OR(E4846="",F4846=""),"",E4846*F4846)</x:f>
        <x:v>180285300</x:v>
      </x:c>
      <x:c r="H4846" s="36" t="n">
        <x:v>0.0867</x:v>
      </x:c>
      <x:c r="I4846" s="22" t="n">
        <x:f>IF(G4846="","",IF(ISNUMBER(H4846),G4846,""))</x:f>
        <x:v>180285300</x:v>
      </x:c>
      <x:c r="J4846" s="22" t="n">
        <x:f>IF(I4846="","",I4846*H4846)</x:f>
        <x:v>15630735.51</x:v>
      </x:c>
      <x:c r="K4846" t="str">
        <x:f>IF(G4846="","MISSING OEWS",IF(ISNUMBER(H4846),"MATCHED","MISSING WHARTON"))</x:f>
        <x:v>MATCHED</x:v>
      </x:c>
    </x:row>
    <x:row r="4847">
      <x:c r="A4847" t="str">
        <x:v>55</x:v>
      </x:c>
      <x:c r="B4847" t="str">
        <x:v>Management of Companies and Enterprises</x:v>
      </x:c>
      <x:c r="C4847" t="str">
        <x:v>49-9031</x:v>
      </x:c>
      <x:c r="D4847" t="str">
        <x:v>Home Appliance Repairers</x:v>
      </x:c>
      <x:c r="E4847" s="22" t="n">
        <x:v>420</x:v>
      </x:c>
      <x:c r="F4847" s="22" t="n">
        <x:v>73310</x:v>
      </x:c>
      <x:c r="G4847" s="22" t="n">
        <x:f>IF(OR(E4847="",F4847=""),"",E4847*F4847)</x:f>
        <x:v>30790200</x:v>
      </x:c>
      <x:c r="H4847" s="36" t="n">
        <x:v>0.1226</x:v>
      </x:c>
      <x:c r="I4847" s="22" t="n">
        <x:f>IF(G4847="","",IF(ISNUMBER(H4847),G4847,""))</x:f>
        <x:v>30790200</x:v>
      </x:c>
      <x:c r="J4847" s="22" t="n">
        <x:f>IF(I4847="","",I4847*H4847)</x:f>
        <x:v>3774878.52</x:v>
      </x:c>
      <x:c r="K4847" t="str">
        <x:f>IF(G4847="","MISSING OEWS",IF(ISNUMBER(H4847),"MATCHED","MISSING WHARTON"))</x:f>
        <x:v>MATCHED</x:v>
      </x:c>
    </x:row>
    <x:row r="4848">
      <x:c r="A4848" t="str">
        <x:v>55</x:v>
      </x:c>
      <x:c r="B4848" t="str">
        <x:v>Management of Companies and Enterprises</x:v>
      </x:c>
      <x:c r="C4848" t="str">
        <x:v>49-9041</x:v>
      </x:c>
      <x:c r="D4848" t="str">
        <x:v>Industrial Machinery Mechanics</x:v>
      </x:c>
      <x:c r="E4848" s="22" t="n">
        <x:v>1580</x:v>
      </x:c>
      <x:c r="F4848" s="22" t="n">
        <x:v>75210</x:v>
      </x:c>
      <x:c r="G4848" s="22" t="n">
        <x:f>IF(OR(E4848="",F4848=""),"",E4848*F4848)</x:f>
        <x:v>118831800</x:v>
      </x:c>
      <x:c r="H4848" s="36" t="n">
        <x:v>0.25</x:v>
      </x:c>
      <x:c r="I4848" s="22" t="n">
        <x:f>IF(G4848="","",IF(ISNUMBER(H4848),G4848,""))</x:f>
        <x:v>118831800</x:v>
      </x:c>
      <x:c r="J4848" s="22" t="n">
        <x:f>IF(I4848="","",I4848*H4848)</x:f>
        <x:v>29707950</x:v>
      </x:c>
      <x:c r="K4848" t="str">
        <x:f>IF(G4848="","MISSING OEWS",IF(ISNUMBER(H4848),"MATCHED","MISSING WHARTON"))</x:f>
        <x:v>MATCHED</x:v>
      </x:c>
    </x:row>
    <x:row r="4849">
      <x:c r="A4849" t="str">
        <x:v>55</x:v>
      </x:c>
      <x:c r="B4849" t="str">
        <x:v>Management of Companies and Enterprises</x:v>
      </x:c>
      <x:c r="C4849" t="str">
        <x:v>49-9043</x:v>
      </x:c>
      <x:c r="D4849" t="str">
        <x:v>Maintenance Workers, Machinery</x:v>
      </x:c>
      <x:c r="E4849" s="22" t="n">
        <x:v>580</x:v>
      </x:c>
      <x:c r="F4849" s="22" t="n">
        <x:v>63220</x:v>
      </x:c>
      <x:c r="G4849" s="22" t="n">
        <x:f>IF(OR(E4849="",F4849=""),"",E4849*F4849)</x:f>
        <x:v>36667600</x:v>
      </x:c>
      <x:c r="H4849" s="36" t="n">
        <x:v>0.0528</x:v>
      </x:c>
      <x:c r="I4849" s="22" t="n">
        <x:f>IF(G4849="","",IF(ISNUMBER(H4849),G4849,""))</x:f>
        <x:v>36667600</x:v>
      </x:c>
      <x:c r="J4849" s="22" t="n">
        <x:f>IF(I4849="","",I4849*H4849)</x:f>
        <x:v>1936049.28</x:v>
      </x:c>
      <x:c r="K4849" t="str">
        <x:f>IF(G4849="","MISSING OEWS",IF(ISNUMBER(H4849),"MATCHED","MISSING WHARTON"))</x:f>
        <x:v>MATCHED</x:v>
      </x:c>
    </x:row>
    <x:row r="4850">
      <x:c r="A4850" t="str">
        <x:v>55</x:v>
      </x:c>
      <x:c r="B4850" t="str">
        <x:v>Management of Companies and Enterprises</x:v>
      </x:c>
      <x:c r="C4850" t="str">
        <x:v>49-9044</x:v>
      </x:c>
      <x:c r="D4850" t="str">
        <x:v>Millwrights</x:v>
      </x:c>
      <x:c r="E4850" s="22"/>
      <x:c r="F4850" s="22" t="n">
        <x:v>93030</x:v>
      </x:c>
      <x:c r="G4850" s="22" t="str">
        <x:f>IF(OR(E4850="",F4850=""),"",E4850*F4850)</x:f>
      </x:c>
      <x:c r="H4850" s="36" t="n">
        <x:v>0</x:v>
      </x:c>
      <x:c r="I4850" s="22" t="str">
        <x:f>IF(G4850="","",IF(ISNUMBER(H4850),G4850,""))</x:f>
      </x:c>
      <x:c r="J4850" s="22" t="str">
        <x:f>IF(I4850="","",I4850*H4850)</x:f>
      </x:c>
      <x:c r="K4850" t="str">
        <x:f>IF(G4850="","MISSING OEWS",IF(ISNUMBER(H4850),"MATCHED","MISSING WHARTON"))</x:f>
        <x:v>MISSING OEWS</x:v>
      </x:c>
    </x:row>
    <x:row r="4851">
      <x:c r="A4851" t="str">
        <x:v>55</x:v>
      </x:c>
      <x:c r="B4851" t="str">
        <x:v>Management of Companies and Enterprises</x:v>
      </x:c>
      <x:c r="C4851" t="str">
        <x:v>49-9051</x:v>
      </x:c>
      <x:c r="D4851" t="str">
        <x:v>Electrical Power-Line Installers and Repairers</x:v>
      </x:c>
      <x:c r="E4851" s="22" t="n">
        <x:v>1200</x:v>
      </x:c>
      <x:c r="F4851" s="22" t="n">
        <x:v>92130</x:v>
      </x:c>
      <x:c r="G4851" s="22" t="n">
        <x:f>IF(OR(E4851="",F4851=""),"",E4851*F4851)</x:f>
        <x:v>110556000</x:v>
      </x:c>
      <x:c r="H4851" s="36" t="n">
        <x:v>0</x:v>
      </x:c>
      <x:c r="I4851" s="22" t="n">
        <x:f>IF(G4851="","",IF(ISNUMBER(H4851),G4851,""))</x:f>
        <x:v>110556000</x:v>
      </x:c>
      <x:c r="J4851" s="22" t="n">
        <x:f>IF(I4851="","",I4851*H4851)</x:f>
        <x:v>0</x:v>
      </x:c>
      <x:c r="K4851" t="str">
        <x:f>IF(G4851="","MISSING OEWS",IF(ISNUMBER(H4851),"MATCHED","MISSING WHARTON"))</x:f>
        <x:v>MATCHED</x:v>
      </x:c>
    </x:row>
    <x:row r="4852">
      <x:c r="A4852" t="str">
        <x:v>55</x:v>
      </x:c>
      <x:c r="B4852" t="str">
        <x:v>Management of Companies and Enterprises</x:v>
      </x:c>
      <x:c r="C4852" t="str">
        <x:v>49-9052</x:v>
      </x:c>
      <x:c r="D4852" t="str">
        <x:v>Telecommunications Line Installers and Repairers</x:v>
      </x:c>
      <x:c r="E4852" s="22" t="n">
        <x:v>140</x:v>
      </x:c>
      <x:c r="F4852" s="22" t="n">
        <x:v>78800</x:v>
      </x:c>
      <x:c r="G4852" s="22" t="n">
        <x:f>IF(OR(E4852="",F4852=""),"",E4852*F4852)</x:f>
        <x:v>11032000</x:v>
      </x:c>
      <x:c r="H4852" s="36" t="n">
        <x:v>0.0475</x:v>
      </x:c>
      <x:c r="I4852" s="22" t="n">
        <x:f>IF(G4852="","",IF(ISNUMBER(H4852),G4852,""))</x:f>
        <x:v>11032000</x:v>
      </x:c>
      <x:c r="J4852" s="22" t="n">
        <x:f>IF(I4852="","",I4852*H4852)</x:f>
        <x:v>524020</x:v>
      </x:c>
      <x:c r="K4852" t="str">
        <x:f>IF(G4852="","MISSING OEWS",IF(ISNUMBER(H4852),"MATCHED","MISSING WHARTON"))</x:f>
        <x:v>MATCHED</x:v>
      </x:c>
    </x:row>
    <x:row r="4853">
      <x:c r="A4853" t="str">
        <x:v>55</x:v>
      </x:c>
      <x:c r="B4853" t="str">
        <x:v>Management of Companies and Enterprises</x:v>
      </x:c>
      <x:c r="C4853" t="str">
        <x:v>49-9062</x:v>
      </x:c>
      <x:c r="D4853" t="str">
        <x:v>Medical Equipment Repairers</x:v>
      </x:c>
      <x:c r="E4853" s="22" t="n">
        <x:v>880</x:v>
      </x:c>
      <x:c r="F4853" s="22" t="n">
        <x:v>85520</x:v>
      </x:c>
      <x:c r="G4853" s="22" t="n">
        <x:f>IF(OR(E4853="",F4853=""),"",E4853*F4853)</x:f>
        <x:v>75257600</x:v>
      </x:c>
      <x:c r="H4853" s="36" t="n">
        <x:v>0.2368</x:v>
      </x:c>
      <x:c r="I4853" s="22" t="n">
        <x:f>IF(G4853="","",IF(ISNUMBER(H4853),G4853,""))</x:f>
        <x:v>75257600</x:v>
      </x:c>
      <x:c r="J4853" s="22" t="n">
        <x:f>IF(I4853="","",I4853*H4853)</x:f>
        <x:v>17820999.68</x:v>
      </x:c>
      <x:c r="K4853" t="str">
        <x:f>IF(G4853="","MISSING OEWS",IF(ISNUMBER(H4853),"MATCHED","MISSING WHARTON"))</x:f>
        <x:v>MATCHED</x:v>
      </x:c>
    </x:row>
    <x:row r="4854">
      <x:c r="A4854" t="str">
        <x:v>55</x:v>
      </x:c>
      <x:c r="B4854" t="str">
        <x:v>Management of Companies and Enterprises</x:v>
      </x:c>
      <x:c r="C4854" t="str">
        <x:v>49-9069</x:v>
      </x:c>
      <x:c r="D4854" t="str">
        <x:v>Precision Instrument and Equipment Repairers, All Other</x:v>
      </x:c>
      <x:c r="E4854" s="22" t="n">
        <x:v>50</x:v>
      </x:c>
      <x:c r="F4854" s="22" t="n">
        <x:v>92260</x:v>
      </x:c>
      <x:c r="G4854" s="22" t="n">
        <x:f>IF(OR(E4854="",F4854=""),"",E4854*F4854)</x:f>
        <x:v>4613000</x:v>
      </x:c>
      <x:c r="H4854" s="36"/>
      <x:c r="I4854" s="22" t="str">
        <x:f>IF(G4854="","",IF(ISNUMBER(H4854),G4854,""))</x:f>
      </x:c>
      <x:c r="J4854" s="22" t="str">
        <x:f>IF(I4854="","",I4854*H4854)</x:f>
      </x:c>
      <x:c r="K4854" t="str">
        <x:f>IF(G4854="","MISSING OEWS",IF(ISNUMBER(H4854),"MATCHED","MISSING WHARTON"))</x:f>
        <x:v>MISSING WHARTON</x:v>
      </x:c>
    </x:row>
    <x:row r="4855">
      <x:c r="A4855" t="str">
        <x:v>55</x:v>
      </x:c>
      <x:c r="B4855" t="str">
        <x:v>Management of Companies and Enterprises</x:v>
      </x:c>
      <x:c r="C4855" t="str">
        <x:v>49-9071</x:v>
      </x:c>
      <x:c r="D4855" t="str">
        <x:v>Maintenance and Repair Workers, General</x:v>
      </x:c>
      <x:c r="E4855" s="22" t="n">
        <x:v>23240</x:v>
      </x:c>
      <x:c r="F4855" s="22" t="n">
        <x:v>58890</x:v>
      </x:c>
      <x:c r="G4855" s="22" t="n">
        <x:f>IF(OR(E4855="",F4855=""),"",E4855*F4855)</x:f>
        <x:v>1368603600</x:v>
      </x:c>
      <x:c r="H4855" s="36" t="n">
        <x:v>0.0867</x:v>
      </x:c>
      <x:c r="I4855" s="22" t="n">
        <x:f>IF(G4855="","",IF(ISNUMBER(H4855),G4855,""))</x:f>
        <x:v>1368603600</x:v>
      </x:c>
      <x:c r="J4855" s="22" t="n">
        <x:f>IF(I4855="","",I4855*H4855)</x:f>
        <x:v>118657932.12</x:v>
      </x:c>
      <x:c r="K4855" t="str">
        <x:f>IF(G4855="","MISSING OEWS",IF(ISNUMBER(H4855),"MATCHED","MISSING WHARTON"))</x:f>
        <x:v>MATCHED</x:v>
      </x:c>
    </x:row>
    <x:row r="4856">
      <x:c r="A4856" t="str">
        <x:v>55</x:v>
      </x:c>
      <x:c r="B4856" t="str">
        <x:v>Management of Companies and Enterprises</x:v>
      </x:c>
      <x:c r="C4856" t="str">
        <x:v>49-9081</x:v>
      </x:c>
      <x:c r="D4856" t="str">
        <x:v>Wind Turbine Service Technicians</x:v>
      </x:c>
      <x:c r="E4856" s="22" t="n">
        <x:v>80</x:v>
      </x:c>
      <x:c r="F4856" s="22" t="n">
        <x:v>86620</x:v>
      </x:c>
      <x:c r="G4856" s="22" t="n">
        <x:f>IF(OR(E4856="",F4856=""),"",E4856*F4856)</x:f>
        <x:v>6929600</x:v>
      </x:c>
      <x:c r="H4856" s="36" t="n">
        <x:v>0</x:v>
      </x:c>
      <x:c r="I4856" s="22" t="n">
        <x:f>IF(G4856="","",IF(ISNUMBER(H4856),G4856,""))</x:f>
        <x:v>6929600</x:v>
      </x:c>
      <x:c r="J4856" s="22" t="n">
        <x:f>IF(I4856="","",I4856*H4856)</x:f>
        <x:v>0</x:v>
      </x:c>
      <x:c r="K4856" t="str">
        <x:f>IF(G4856="","MISSING OEWS",IF(ISNUMBER(H4856),"MATCHED","MISSING WHARTON"))</x:f>
        <x:v>MATCHED</x:v>
      </x:c>
    </x:row>
    <x:row r="4857">
      <x:c r="A4857" t="str">
        <x:v>55</x:v>
      </x:c>
      <x:c r="B4857" t="str">
        <x:v>Management of Companies and Enterprises</x:v>
      </x:c>
      <x:c r="C4857" t="str">
        <x:v>49-9091</x:v>
      </x:c>
      <x:c r="D4857" t="str">
        <x:v>Coin, Vending, and Amusement Machine Servicers and Repairers</x:v>
      </x:c>
      <x:c r="E4857" s="22" t="n">
        <x:v>120</x:v>
      </x:c>
      <x:c r="F4857" s="22" t="n">
        <x:v>48360</x:v>
      </x:c>
      <x:c r="G4857" s="22" t="n">
        <x:f>IF(OR(E4857="",F4857=""),"",E4857*F4857)</x:f>
        <x:v>5803200</x:v>
      </x:c>
      <x:c r="H4857" s="36" t="n">
        <x:v>0.2868</x:v>
      </x:c>
      <x:c r="I4857" s="22" t="n">
        <x:f>IF(G4857="","",IF(ISNUMBER(H4857),G4857,""))</x:f>
        <x:v>5803200</x:v>
      </x:c>
      <x:c r="J4857" s="22" t="n">
        <x:f>IF(I4857="","",I4857*H4857)</x:f>
        <x:v>1664357.76</x:v>
      </x:c>
      <x:c r="K4857" t="str">
        <x:f>IF(G4857="","MISSING OEWS",IF(ISNUMBER(H4857),"MATCHED","MISSING WHARTON"))</x:f>
        <x:v>MATCHED</x:v>
      </x:c>
    </x:row>
    <x:row r="4858">
      <x:c r="A4858" t="str">
        <x:v>55</x:v>
      </x:c>
      <x:c r="B4858" t="str">
        <x:v>Management of Companies and Enterprises</x:v>
      </x:c>
      <x:c r="C4858" t="str">
        <x:v>49-9094</x:v>
      </x:c>
      <x:c r="D4858" t="str">
        <x:v>Locksmiths and Safe Repairers</x:v>
      </x:c>
      <x:c r="E4858" s="22" t="n">
        <x:v>50</x:v>
      </x:c>
      <x:c r="F4858" s="22" t="n">
        <x:v>62600</x:v>
      </x:c>
      <x:c r="G4858" s="22" t="n">
        <x:f>IF(OR(E4858="",F4858=""),"",E4858*F4858)</x:f>
        <x:v>3130000</x:v>
      </x:c>
      <x:c r="H4858" s="36" t="n">
        <x:v>0.0679</x:v>
      </x:c>
      <x:c r="I4858" s="22" t="n">
        <x:f>IF(G4858="","",IF(ISNUMBER(H4858),G4858,""))</x:f>
        <x:v>3130000</x:v>
      </x:c>
      <x:c r="J4858" s="22" t="n">
        <x:f>IF(I4858="","",I4858*H4858)</x:f>
        <x:v>212527</x:v>
      </x:c>
      <x:c r="K4858" t="str">
        <x:f>IF(G4858="","MISSING OEWS",IF(ISNUMBER(H4858),"MATCHED","MISSING WHARTON"))</x:f>
        <x:v>MATCHED</x:v>
      </x:c>
    </x:row>
    <x:row r="4859">
      <x:c r="A4859" t="str">
        <x:v>55</x:v>
      </x:c>
      <x:c r="B4859" t="str">
        <x:v>Management of Companies and Enterprises</x:v>
      </x:c>
      <x:c r="C4859" t="str">
        <x:v>49-9098</x:v>
      </x:c>
      <x:c r="D4859" t="str">
        <x:v>Helpers--Installation, Maintenance, and Repair Workers</x:v>
      </x:c>
      <x:c r="E4859" s="22" t="n">
        <x:v>310</x:v>
      </x:c>
      <x:c r="F4859" s="22" t="n">
        <x:v>38900</x:v>
      </x:c>
      <x:c r="G4859" s="22" t="n">
        <x:f>IF(OR(E4859="",F4859=""),"",E4859*F4859)</x:f>
        <x:v>12059000</x:v>
      </x:c>
      <x:c r="H4859" s="36" t="n">
        <x:v>0.0594</x:v>
      </x:c>
      <x:c r="I4859" s="22" t="n">
        <x:f>IF(G4859="","",IF(ISNUMBER(H4859),G4859,""))</x:f>
        <x:v>12059000</x:v>
      </x:c>
      <x:c r="J4859" s="22" t="n">
        <x:f>IF(I4859="","",I4859*H4859)</x:f>
        <x:v>716304.6</x:v>
      </x:c>
      <x:c r="K4859" t="str">
        <x:f>IF(G4859="","MISSING OEWS",IF(ISNUMBER(H4859),"MATCHED","MISSING WHARTON"))</x:f>
        <x:v>MATCHED</x:v>
      </x:c>
    </x:row>
    <x:row r="4860">
      <x:c r="A4860" t="str">
        <x:v>55</x:v>
      </x:c>
      <x:c r="B4860" t="str">
        <x:v>Management of Companies and Enterprises</x:v>
      </x:c>
      <x:c r="C4860" t="str">
        <x:v>49-9099</x:v>
      </x:c>
      <x:c r="D4860" t="str">
        <x:v>Installation, Maintenance, and Repair Workers, All Other</x:v>
      </x:c>
      <x:c r="E4860" s="22" t="n">
        <x:v>1040</x:v>
      </x:c>
      <x:c r="F4860" s="22" t="n">
        <x:v>62650</x:v>
      </x:c>
      <x:c r="G4860" s="22" t="n">
        <x:f>IF(OR(E4860="",F4860=""),"",E4860*F4860)</x:f>
        <x:v>65156000</x:v>
      </x:c>
      <x:c r="H4860" s="36" t="n">
        <x:v>0.16670000000000001</x:v>
      </x:c>
      <x:c r="I4860" s="22" t="n">
        <x:f>IF(G4860="","",IF(ISNUMBER(H4860),G4860,""))</x:f>
        <x:v>65156000</x:v>
      </x:c>
      <x:c r="J4860" s="22" t="n">
        <x:f>IF(I4860="","",I4860*H4860)</x:f>
        <x:v>10861505.200000001</x:v>
      </x:c>
      <x:c r="K4860" t="str">
        <x:f>IF(G4860="","MISSING OEWS",IF(ISNUMBER(H4860),"MATCHED","MISSING WHARTON"))</x:f>
        <x:v>MATCHED</x:v>
      </x:c>
    </x:row>
    <x:row r="4861">
      <x:c r="A4861" t="str">
        <x:v>55</x:v>
      </x:c>
      <x:c r="B4861" t="str">
        <x:v>Management of Companies and Enterprises</x:v>
      </x:c>
      <x:c r="C4861" t="str">
        <x:v>51-1011</x:v>
      </x:c>
      <x:c r="D4861" t="str">
        <x:v>First-Line Supervisors of Production and Operating Workers</x:v>
      </x:c>
      <x:c r="E4861" s="22" t="n">
        <x:v>3630</x:v>
      </x:c>
      <x:c r="F4861" s="22" t="n">
        <x:v>95680</x:v>
      </x:c>
      <x:c r="G4861" s="22" t="n">
        <x:f>IF(OR(E4861="",F4861=""),"",E4861*F4861)</x:f>
        <x:v>347318400</x:v>
      </x:c>
      <x:c r="H4861" s="36" t="n">
        <x:v>0.3775</x:v>
      </x:c>
      <x:c r="I4861" s="22" t="n">
        <x:f>IF(G4861="","",IF(ISNUMBER(H4861),G4861,""))</x:f>
        <x:v>347318400</x:v>
      </x:c>
      <x:c r="J4861" s="22" t="n">
        <x:f>IF(I4861="","",I4861*H4861)</x:f>
        <x:v>131112696</x:v>
      </x:c>
      <x:c r="K4861" t="str">
        <x:f>IF(G4861="","MISSING OEWS",IF(ISNUMBER(H4861),"MATCHED","MISSING WHARTON"))</x:f>
        <x:v>MATCHED</x:v>
      </x:c>
    </x:row>
    <x:row r="4862">
      <x:c r="A4862" t="str">
        <x:v>55</x:v>
      </x:c>
      <x:c r="B4862" t="str">
        <x:v>Management of Companies and Enterprises</x:v>
      </x:c>
      <x:c r="C4862" t="str">
        <x:v>51-2028</x:v>
      </x:c>
      <x:c r="D4862" t="str">
        <x:v>Electrical, Electronic, and Electromechanical Assemblers, Except Coil Winders, Tapers, and Finishers</x:v>
      </x:c>
      <x:c r="E4862" s="22" t="n">
        <x:v>530</x:v>
      </x:c>
      <x:c r="F4862" s="22" t="n">
        <x:v>49870</x:v>
      </x:c>
      <x:c r="G4862" s="22" t="n">
        <x:f>IF(OR(E4862="",F4862=""),"",E4862*F4862)</x:f>
        <x:v>26431100</x:v>
      </x:c>
      <x:c r="H4862" s="36" t="n">
        <x:v>0.0559</x:v>
      </x:c>
      <x:c r="I4862" s="22" t="n">
        <x:f>IF(G4862="","",IF(ISNUMBER(H4862),G4862,""))</x:f>
        <x:v>26431100</x:v>
      </x:c>
      <x:c r="J4862" s="22" t="n">
        <x:f>IF(I4862="","",I4862*H4862)</x:f>
        <x:v>1477498.49</x:v>
      </x:c>
      <x:c r="K4862" t="str">
        <x:f>IF(G4862="","MISSING OEWS",IF(ISNUMBER(H4862),"MATCHED","MISSING WHARTON"))</x:f>
        <x:v>MATCHED</x:v>
      </x:c>
    </x:row>
    <x:row r="4863">
      <x:c r="A4863" t="str">
        <x:v>55</x:v>
      </x:c>
      <x:c r="B4863" t="str">
        <x:v>Management of Companies and Enterprises</x:v>
      </x:c>
      <x:c r="C4863" t="str">
        <x:v>51-2090</x:v>
      </x:c>
      <x:c r="D4863" t="str">
        <x:v>Miscellaneous Assemblers and Fabricators</x:v>
      </x:c>
      <x:c r="E4863" s="22" t="n">
        <x:v>3540</x:v>
      </x:c>
      <x:c r="F4863" s="22" t="n">
        <x:v>45850</x:v>
      </x:c>
      <x:c r="G4863" s="22" t="n">
        <x:f>IF(OR(E4863="",F4863=""),"",E4863*F4863)</x:f>
        <x:v>162309000</x:v>
      </x:c>
      <x:c r="H4863" s="36" t="n">
        <x:v>0.15</x:v>
      </x:c>
      <x:c r="I4863" s="22" t="n">
        <x:f>IF(G4863="","",IF(ISNUMBER(H4863),G4863,""))</x:f>
        <x:v>162309000</x:v>
      </x:c>
      <x:c r="J4863" s="22" t="n">
        <x:f>IF(I4863="","",I4863*H4863)</x:f>
        <x:v>24346350</x:v>
      </x:c>
      <x:c r="K4863" t="str">
        <x:f>IF(G4863="","MISSING OEWS",IF(ISNUMBER(H4863),"MATCHED","MISSING WHARTON"))</x:f>
        <x:v>MATCHED</x:v>
      </x:c>
    </x:row>
    <x:row r="4864">
      <x:c r="A4864" t="str">
        <x:v>55</x:v>
      </x:c>
      <x:c r="B4864" t="str">
        <x:v>Management of Companies and Enterprises</x:v>
      </x:c>
      <x:c r="C4864" t="str">
        <x:v>51-3011</x:v>
      </x:c>
      <x:c r="D4864" t="str">
        <x:v>Bakers</x:v>
      </x:c>
      <x:c r="E4864" s="22" t="n">
        <x:v>200</x:v>
      </x:c>
      <x:c r="F4864" s="22" t="n">
        <x:v>40200</x:v>
      </x:c>
      <x:c r="G4864" s="22" t="n">
        <x:f>IF(OR(E4864="",F4864=""),"",E4864*F4864)</x:f>
        <x:v>8040000</x:v>
      </x:c>
      <x:c r="H4864" s="36" t="n">
        <x:v>0.1444</x:v>
      </x:c>
      <x:c r="I4864" s="22" t="n">
        <x:f>IF(G4864="","",IF(ISNUMBER(H4864),G4864,""))</x:f>
        <x:v>8040000</x:v>
      </x:c>
      <x:c r="J4864" s="22" t="n">
        <x:f>IF(I4864="","",I4864*H4864)</x:f>
        <x:v>1160976</x:v>
      </x:c>
      <x:c r="K4864" t="str">
        <x:f>IF(G4864="","MISSING OEWS",IF(ISNUMBER(H4864),"MATCHED","MISSING WHARTON"))</x:f>
        <x:v>MATCHED</x:v>
      </x:c>
    </x:row>
    <x:row r="4865">
      <x:c r="A4865" t="str">
        <x:v>55</x:v>
      </x:c>
      <x:c r="B4865" t="str">
        <x:v>Management of Companies and Enterprises</x:v>
      </x:c>
      <x:c r="C4865" t="str">
        <x:v>51-3091</x:v>
      </x:c>
      <x:c r="D4865" t="str">
        <x:v>Food and Tobacco Roasting, Baking, and Drying Machine Operators and Tenders</x:v>
      </x:c>
      <x:c r="E4865" s="22"/>
      <x:c r="F4865" s="22" t="n">
        <x:v>54680</x:v>
      </x:c>
      <x:c r="G4865" s="22" t="str">
        <x:f>IF(OR(E4865="",F4865=""),"",E4865*F4865)</x:f>
      </x:c>
      <x:c r="H4865" s="36" t="n">
        <x:v>0.0475</x:v>
      </x:c>
      <x:c r="I4865" s="22" t="str">
        <x:f>IF(G4865="","",IF(ISNUMBER(H4865),G4865,""))</x:f>
      </x:c>
      <x:c r="J4865" s="22" t="str">
        <x:f>IF(I4865="","",I4865*H4865)</x:f>
      </x:c>
      <x:c r="K4865" t="str">
        <x:f>IF(G4865="","MISSING OEWS",IF(ISNUMBER(H4865),"MATCHED","MISSING WHARTON"))</x:f>
        <x:v>MISSING OEWS</x:v>
      </x:c>
    </x:row>
    <x:row r="4866">
      <x:c r="A4866" t="str">
        <x:v>55</x:v>
      </x:c>
      <x:c r="B4866" t="str">
        <x:v>Management of Companies and Enterprises</x:v>
      </x:c>
      <x:c r="C4866" t="str">
        <x:v>51-3092</x:v>
      </x:c>
      <x:c r="D4866" t="str">
        <x:v>Food Batchmakers</x:v>
      </x:c>
      <x:c r="E4866" s="22" t="n">
        <x:v>70</x:v>
      </x:c>
      <x:c r="F4866" s="22" t="n">
        <x:v>42020</x:v>
      </x:c>
      <x:c r="G4866" s="22" t="n">
        <x:f>IF(OR(E4866="",F4866=""),"",E4866*F4866)</x:f>
        <x:v>2941400</x:v>
      </x:c>
      <x:c r="H4866" s="36" t="n">
        <x:v>0.038</x:v>
      </x:c>
      <x:c r="I4866" s="22" t="n">
        <x:f>IF(G4866="","",IF(ISNUMBER(H4866),G4866,""))</x:f>
        <x:v>2941400</x:v>
      </x:c>
      <x:c r="J4866" s="22" t="n">
        <x:f>IF(I4866="","",I4866*H4866)</x:f>
        <x:v>111773.2</x:v>
      </x:c>
      <x:c r="K4866" t="str">
        <x:f>IF(G4866="","MISSING OEWS",IF(ISNUMBER(H4866),"MATCHED","MISSING WHARTON"))</x:f>
        <x:v>MATCHED</x:v>
      </x:c>
    </x:row>
    <x:row r="4867">
      <x:c r="A4867" t="str">
        <x:v>55</x:v>
      </x:c>
      <x:c r="B4867" t="str">
        <x:v>Management of Companies and Enterprises</x:v>
      </x:c>
      <x:c r="C4867" t="str">
        <x:v>51-3099</x:v>
      </x:c>
      <x:c r="D4867" t="str">
        <x:v>Food Processing Workers, All Other</x:v>
      </x:c>
      <x:c r="E4867" s="22"/>
      <x:c r="F4867" s="22" t="n">
        <x:v>39660</x:v>
      </x:c>
      <x:c r="G4867" s="22" t="str">
        <x:f>IF(OR(E4867="",F4867=""),"",E4867*F4867)</x:f>
      </x:c>
      <x:c r="H4867" s="36"/>
      <x:c r="I4867" s="22" t="str">
        <x:f>IF(G4867="","",IF(ISNUMBER(H4867),G4867,""))</x:f>
      </x:c>
      <x:c r="J4867" s="22" t="str">
        <x:f>IF(I4867="","",I4867*H4867)</x:f>
      </x:c>
      <x:c r="K4867" t="str">
        <x:f>IF(G4867="","MISSING OEWS",IF(ISNUMBER(H4867),"MATCHED","MISSING WHARTON"))</x:f>
        <x:v>MISSING OEWS</x:v>
      </x:c>
    </x:row>
    <x:row r="4868">
      <x:c r="A4868" t="str">
        <x:v>55</x:v>
      </x:c>
      <x:c r="B4868" t="str">
        <x:v>Management of Companies and Enterprises</x:v>
      </x:c>
      <x:c r="C4868" t="str">
        <x:v>51-4021</x:v>
      </x:c>
      <x:c r="D4868" t="str">
        <x:v>Extruding and Drawing Machine Setters, Operators, and Tenders, Metal and Plastic</x:v>
      </x:c>
      <x:c r="E4868" s="22" t="n">
        <x:v>540</x:v>
      </x:c>
      <x:c r="F4868" s="22" t="n">
        <x:v>55600</x:v>
      </x:c>
      <x:c r="G4868" s="22" t="n">
        <x:f>IF(OR(E4868="",F4868=""),"",E4868*F4868)</x:f>
        <x:v>30024000</x:v>
      </x:c>
      <x:c r="H4868" s="36" t="n">
        <x:v>0</x:v>
      </x:c>
      <x:c r="I4868" s="22" t="n">
        <x:f>IF(G4868="","",IF(ISNUMBER(H4868),G4868,""))</x:f>
        <x:v>30024000</x:v>
      </x:c>
      <x:c r="J4868" s="22" t="n">
        <x:f>IF(I4868="","",I4868*H4868)</x:f>
        <x:v>0</x:v>
      </x:c>
      <x:c r="K4868" t="str">
        <x:f>IF(G4868="","MISSING OEWS",IF(ISNUMBER(H4868),"MATCHED","MISSING WHARTON"))</x:f>
        <x:v>MATCHED</x:v>
      </x:c>
    </x:row>
    <x:row r="4869">
      <x:c r="A4869" t="str">
        <x:v>55</x:v>
      </x:c>
      <x:c r="B4869" t="str">
        <x:v>Management of Companies and Enterprises</x:v>
      </x:c>
      <x:c r="C4869" t="str">
        <x:v>51-4031</x:v>
      </x:c>
      <x:c r="D4869" t="str">
        <x:v>Cutting, Punching, and Press Machine Setters, Operators, and Tenders, Metal and Plastic</x:v>
      </x:c>
      <x:c r="E4869" s="22" t="n">
        <x:v>380</x:v>
      </x:c>
      <x:c r="F4869" s="22" t="n">
        <x:v>46640</x:v>
      </x:c>
      <x:c r="G4869" s="22" t="n">
        <x:f>IF(OR(E4869="",F4869=""),"",E4869*F4869)</x:f>
        <x:v>17723200</x:v>
      </x:c>
      <x:c r="H4869" s="36" t="n">
        <x:v>0.0297</x:v>
      </x:c>
      <x:c r="I4869" s="22" t="n">
        <x:f>IF(G4869="","",IF(ISNUMBER(H4869),G4869,""))</x:f>
        <x:v>17723200</x:v>
      </x:c>
      <x:c r="J4869" s="22" t="n">
        <x:f>IF(I4869="","",I4869*H4869)</x:f>
        <x:v>526379.04</x:v>
      </x:c>
      <x:c r="K4869" t="str">
        <x:f>IF(G4869="","MISSING OEWS",IF(ISNUMBER(H4869),"MATCHED","MISSING WHARTON"))</x:f>
        <x:v>MATCHED</x:v>
      </x:c>
    </x:row>
    <x:row r="4870">
      <x:c r="A4870" t="str">
        <x:v>55</x:v>
      </x:c>
      <x:c r="B4870" t="str">
        <x:v>Management of Companies and Enterprises</x:v>
      </x:c>
      <x:c r="C4870" t="str">
        <x:v>51-4033</x:v>
      </x:c>
      <x:c r="D4870" t="str">
        <x:v>Grinding, Lapping, Polishing, and Buffing Machine Tool Setters, Operators, and Tenders, Metal and Plastic</x:v>
      </x:c>
      <x:c r="E4870" s="22"/>
      <x:c r="F4870" s="22" t="n">
        <x:v>54340</x:v>
      </x:c>
      <x:c r="G4870" s="22" t="str">
        <x:f>IF(OR(E4870="",F4870=""),"",E4870*F4870)</x:f>
      </x:c>
      <x:c r="H4870" s="36" t="n">
        <x:v>0.0917</x:v>
      </x:c>
      <x:c r="I4870" s="22" t="str">
        <x:f>IF(G4870="","",IF(ISNUMBER(H4870),G4870,""))</x:f>
      </x:c>
      <x:c r="J4870" s="22" t="str">
        <x:f>IF(I4870="","",I4870*H4870)</x:f>
      </x:c>
      <x:c r="K4870" t="str">
        <x:f>IF(G4870="","MISSING OEWS",IF(ISNUMBER(H4870),"MATCHED","MISSING WHARTON"))</x:f>
        <x:v>MISSING OEWS</x:v>
      </x:c>
    </x:row>
    <x:row r="4871">
      <x:c r="A4871" t="str">
        <x:v>55</x:v>
      </x:c>
      <x:c r="B4871" t="str">
        <x:v>Management of Companies and Enterprises</x:v>
      </x:c>
      <x:c r="C4871" t="str">
        <x:v>51-4035</x:v>
      </x:c>
      <x:c r="D4871" t="str">
        <x:v>Milling and Planing Machine Setters, Operators, and Tenders, Metal and Plastic</x:v>
      </x:c>
      <x:c r="E4871" s="22"/>
      <x:c r="F4871" s="22" t="n">
        <x:v>56170</x:v>
      </x:c>
      <x:c r="G4871" s="22" t="str">
        <x:f>IF(OR(E4871="",F4871=""),"",E4871*F4871)</x:f>
      </x:c>
      <x:c r="H4871" s="36" t="n">
        <x:v>0.0633</x:v>
      </x:c>
      <x:c r="I4871" s="22" t="str">
        <x:f>IF(G4871="","",IF(ISNUMBER(H4871),G4871,""))</x:f>
      </x:c>
      <x:c r="J4871" s="22" t="str">
        <x:f>IF(I4871="","",I4871*H4871)</x:f>
      </x:c>
      <x:c r="K4871" t="str">
        <x:f>IF(G4871="","MISSING OEWS",IF(ISNUMBER(H4871),"MATCHED","MISSING WHARTON"))</x:f>
        <x:v>MISSING OEWS</x:v>
      </x:c>
    </x:row>
    <x:row r="4872">
      <x:c r="A4872" t="str">
        <x:v>55</x:v>
      </x:c>
      <x:c r="B4872" t="str">
        <x:v>Management of Companies and Enterprises</x:v>
      </x:c>
      <x:c r="C4872" t="str">
        <x:v>51-4041</x:v>
      </x:c>
      <x:c r="D4872" t="str">
        <x:v>Machinists</x:v>
      </x:c>
      <x:c r="E4872" s="22" t="n">
        <x:v>280</x:v>
      </x:c>
      <x:c r="F4872" s="22" t="n">
        <x:v>67980</x:v>
      </x:c>
      <x:c r="G4872" s="22" t="n">
        <x:f>IF(OR(E4872="",F4872=""),"",E4872*F4872)</x:f>
        <x:v>19034400</x:v>
      </x:c>
      <x:c r="H4872" s="36" t="n">
        <x:v>0.0897</x:v>
      </x:c>
      <x:c r="I4872" s="22" t="n">
        <x:f>IF(G4872="","",IF(ISNUMBER(H4872),G4872,""))</x:f>
        <x:v>19034400</x:v>
      </x:c>
      <x:c r="J4872" s="22" t="n">
        <x:f>IF(I4872="","",I4872*H4872)</x:f>
        <x:v>1707385.68</x:v>
      </x:c>
      <x:c r="K4872" t="str">
        <x:f>IF(G4872="","MISSING OEWS",IF(ISNUMBER(H4872),"MATCHED","MISSING WHARTON"))</x:f>
        <x:v>MATCHED</x:v>
      </x:c>
    </x:row>
    <x:row r="4873">
      <x:c r="A4873" t="str">
        <x:v>55</x:v>
      </x:c>
      <x:c r="B4873" t="str">
        <x:v>Management of Companies and Enterprises</x:v>
      </x:c>
      <x:c r="C4873" t="str">
        <x:v>51-4061</x:v>
      </x:c>
      <x:c r="D4873" t="str">
        <x:v>Model Makers, Metal and Plastic</x:v>
      </x:c>
      <x:c r="E4873" s="22" t="n">
        <x:v>40</x:v>
      </x:c>
      <x:c r="F4873" s="22" t="n">
        <x:v>72670</x:v>
      </x:c>
      <x:c r="G4873" s="22" t="n">
        <x:f>IF(OR(E4873="",F4873=""),"",E4873*F4873)</x:f>
        <x:v>2906800</x:v>
      </x:c>
      <x:c r="H4873" s="36" t="n">
        <x:v>0.0594</x:v>
      </x:c>
      <x:c r="I4873" s="22" t="n">
        <x:f>IF(G4873="","",IF(ISNUMBER(H4873),G4873,""))</x:f>
        <x:v>2906800</x:v>
      </x:c>
      <x:c r="J4873" s="22" t="n">
        <x:f>IF(I4873="","",I4873*H4873)</x:f>
        <x:v>172663.92</x:v>
      </x:c>
      <x:c r="K4873" t="str">
        <x:f>IF(G4873="","MISSING OEWS",IF(ISNUMBER(H4873),"MATCHED","MISSING WHARTON"))</x:f>
        <x:v>MATCHED</x:v>
      </x:c>
    </x:row>
    <x:row r="4874">
      <x:c r="A4874" t="str">
        <x:v>55</x:v>
      </x:c>
      <x:c r="B4874" t="str">
        <x:v>Management of Companies and Enterprises</x:v>
      </x:c>
      <x:c r="C4874" t="str">
        <x:v>51-4072</x:v>
      </x:c>
      <x:c r="D4874" t="str">
        <x:v>Molding, Coremaking, and Casting Machine Setters, Operators, and Tenders, Metal and Plastic</x:v>
      </x:c>
      <x:c r="E4874" s="22" t="n">
        <x:v>70</x:v>
      </x:c>
      <x:c r="F4874" s="22" t="n">
        <x:v>50170</x:v>
      </x:c>
      <x:c r="G4874" s="22" t="n">
        <x:f>IF(OR(E4874="",F4874=""),"",E4874*F4874)</x:f>
        <x:v>3511900</x:v>
      </x:c>
      <x:c r="H4874" s="36" t="n">
        <x:v>0.0288</x:v>
      </x:c>
      <x:c r="I4874" s="22" t="n">
        <x:f>IF(G4874="","",IF(ISNUMBER(H4874),G4874,""))</x:f>
        <x:v>3511900</x:v>
      </x:c>
      <x:c r="J4874" s="22" t="n">
        <x:f>IF(I4874="","",I4874*H4874)</x:f>
        <x:v>101142.72</x:v>
      </x:c>
      <x:c r="K4874" t="str">
        <x:f>IF(G4874="","MISSING OEWS",IF(ISNUMBER(H4874),"MATCHED","MISSING WHARTON"))</x:f>
        <x:v>MATCHED</x:v>
      </x:c>
    </x:row>
    <x:row r="4875">
      <x:c r="A4875" t="str">
        <x:v>55</x:v>
      </x:c>
      <x:c r="B4875" t="str">
        <x:v>Management of Companies and Enterprises</x:v>
      </x:c>
      <x:c r="C4875" t="str">
        <x:v>51-4081</x:v>
      </x:c>
      <x:c r="D4875" t="str">
        <x:v>Multiple Machine Tool Setters, Operators, and Tenders, Metal and Plastic</x:v>
      </x:c>
      <x:c r="E4875" s="22" t="n">
        <x:v>190</x:v>
      </x:c>
      <x:c r="F4875" s="22" t="n">
        <x:v>54190</x:v>
      </x:c>
      <x:c r="G4875" s="22" t="n">
        <x:f>IF(OR(E4875="",F4875=""),"",E4875*F4875)</x:f>
        <x:v>10296100</x:v>
      </x:c>
      <x:c r="H4875" s="36" t="n">
        <x:v>0.16899999999999998</x:v>
      </x:c>
      <x:c r="I4875" s="22" t="n">
        <x:f>IF(G4875="","",IF(ISNUMBER(H4875),G4875,""))</x:f>
        <x:v>10296100</x:v>
      </x:c>
      <x:c r="J4875" s="22" t="n">
        <x:f>IF(I4875="","",I4875*H4875)</x:f>
        <x:v>1740040.9</x:v>
      </x:c>
      <x:c r="K4875" t="str">
        <x:f>IF(G4875="","MISSING OEWS",IF(ISNUMBER(H4875),"MATCHED","MISSING WHARTON"))</x:f>
        <x:v>MATCHED</x:v>
      </x:c>
    </x:row>
    <x:row r="4876">
      <x:c r="A4876" t="str">
        <x:v>55</x:v>
      </x:c>
      <x:c r="B4876" t="str">
        <x:v>Management of Companies and Enterprises</x:v>
      </x:c>
      <x:c r="C4876" t="str">
        <x:v>51-4111</x:v>
      </x:c>
      <x:c r="D4876" t="str">
        <x:v>Tool and Die Makers</x:v>
      </x:c>
      <x:c r="E4876" s="22" t="n">
        <x:v>210</x:v>
      </x:c>
      <x:c r="F4876" s="22" t="n">
        <x:v>64930</x:v>
      </x:c>
      <x:c r="G4876" s="22" t="n">
        <x:f>IF(OR(E4876="",F4876=""),"",E4876*F4876)</x:f>
        <x:v>13635300</x:v>
      </x:c>
      <x:c r="H4876" s="36" t="n">
        <x:v>0.0559</x:v>
      </x:c>
      <x:c r="I4876" s="22" t="n">
        <x:f>IF(G4876="","",IF(ISNUMBER(H4876),G4876,""))</x:f>
        <x:v>13635300</x:v>
      </x:c>
      <x:c r="J4876" s="22" t="n">
        <x:f>IF(I4876="","",I4876*H4876)</x:f>
        <x:v>762213.27</x:v>
      </x:c>
      <x:c r="K4876" t="str">
        <x:f>IF(G4876="","MISSING OEWS",IF(ISNUMBER(H4876),"MATCHED","MISSING WHARTON"))</x:f>
        <x:v>MATCHED</x:v>
      </x:c>
    </x:row>
    <x:row r="4877">
      <x:c r="A4877" t="str">
        <x:v>55</x:v>
      </x:c>
      <x:c r="B4877" t="str">
        <x:v>Management of Companies and Enterprises</x:v>
      </x:c>
      <x:c r="C4877" t="str">
        <x:v>51-4121</x:v>
      </x:c>
      <x:c r="D4877" t="str">
        <x:v>Welders, Cutters, Solderers, and Brazers</x:v>
      </x:c>
      <x:c r="E4877" s="22" t="n">
        <x:v>640</x:v>
      </x:c>
      <x:c r="F4877" s="22" t="n">
        <x:v>60970</x:v>
      </x:c>
      <x:c r="G4877" s="22" t="n">
        <x:f>IF(OR(E4877="",F4877=""),"",E4877*F4877)</x:f>
        <x:v>39020800</x:v>
      </x:c>
      <x:c r="H4877" s="36" t="n">
        <x:v>0.0233</x:v>
      </x:c>
      <x:c r="I4877" s="22" t="n">
        <x:f>IF(G4877="","",IF(ISNUMBER(H4877),G4877,""))</x:f>
        <x:v>39020800</x:v>
      </x:c>
      <x:c r="J4877" s="22" t="n">
        <x:f>IF(I4877="","",I4877*H4877)</x:f>
        <x:v>909184.64</x:v>
      </x:c>
      <x:c r="K4877" t="str">
        <x:f>IF(G4877="","MISSING OEWS",IF(ISNUMBER(H4877),"MATCHED","MISSING WHARTON"))</x:f>
        <x:v>MATCHED</x:v>
      </x:c>
    </x:row>
    <x:row r="4878">
      <x:c r="A4878" t="str">
        <x:v>55</x:v>
      </x:c>
      <x:c r="B4878" t="str">
        <x:v>Management of Companies and Enterprises</x:v>
      </x:c>
      <x:c r="C4878" t="str">
        <x:v>51-5111</x:v>
      </x:c>
      <x:c r="D4878" t="str">
        <x:v>Prepress Technicians and Workers</x:v>
      </x:c>
      <x:c r="E4878" s="22" t="n">
        <x:v>550</x:v>
      </x:c>
      <x:c r="F4878" s="22" t="n">
        <x:v>51120</x:v>
      </x:c>
      <x:c r="G4878" s="22" t="n">
        <x:f>IF(OR(E4878="",F4878=""),"",E4878*F4878)</x:f>
        <x:v>28116000</x:v>
      </x:c>
      <x:c r="H4878" s="36" t="n">
        <x:v>0.42</x:v>
      </x:c>
      <x:c r="I4878" s="22" t="n">
        <x:f>IF(G4878="","",IF(ISNUMBER(H4878),G4878,""))</x:f>
        <x:v>28116000</x:v>
      </x:c>
      <x:c r="J4878" s="22" t="n">
        <x:f>IF(I4878="","",I4878*H4878)</x:f>
        <x:v>11808720</x:v>
      </x:c>
      <x:c r="K4878" t="str">
        <x:f>IF(G4878="","MISSING OEWS",IF(ISNUMBER(H4878),"MATCHED","MISSING WHARTON"))</x:f>
        <x:v>MATCHED</x:v>
      </x:c>
    </x:row>
    <x:row r="4879">
      <x:c r="A4879" t="str">
        <x:v>55</x:v>
      </x:c>
      <x:c r="B4879" t="str">
        <x:v>Management of Companies and Enterprises</x:v>
      </x:c>
      <x:c r="C4879" t="str">
        <x:v>51-5112</x:v>
      </x:c>
      <x:c r="D4879" t="str">
        <x:v>Printing Press Operators</x:v>
      </x:c>
      <x:c r="E4879" s="22" t="n">
        <x:v>1050</x:v>
      </x:c>
      <x:c r="F4879" s="22" t="n">
        <x:v>51130</x:v>
      </x:c>
      <x:c r="G4879" s="22" t="n">
        <x:f>IF(OR(E4879="",F4879=""),"",E4879*F4879)</x:f>
        <x:v>53686500</x:v>
      </x:c>
      <x:c r="H4879" s="36" t="n">
        <x:v>0.3348</x:v>
      </x:c>
      <x:c r="I4879" s="22" t="n">
        <x:f>IF(G4879="","",IF(ISNUMBER(H4879),G4879,""))</x:f>
        <x:v>53686500</x:v>
      </x:c>
      <x:c r="J4879" s="22" t="n">
        <x:f>IF(I4879="","",I4879*H4879)</x:f>
        <x:v>17974240.2</x:v>
      </x:c>
      <x:c r="K4879" t="str">
        <x:f>IF(G4879="","MISSING OEWS",IF(ISNUMBER(H4879),"MATCHED","MISSING WHARTON"))</x:f>
        <x:v>MATCHED</x:v>
      </x:c>
    </x:row>
    <x:row r="4880">
      <x:c r="A4880" t="str">
        <x:v>55</x:v>
      </x:c>
      <x:c r="B4880" t="str">
        <x:v>Management of Companies and Enterprises</x:v>
      </x:c>
      <x:c r="C4880" t="str">
        <x:v>51-5113</x:v>
      </x:c>
      <x:c r="D4880" t="str">
        <x:v>Print Binding and Finishing Workers</x:v>
      </x:c>
      <x:c r="E4880" s="22" t="n">
        <x:v>90</x:v>
      </x:c>
      <x:c r="F4880" s="22" t="n">
        <x:v>44290</x:v>
      </x:c>
      <x:c r="G4880" s="22" t="n">
        <x:f>IF(OR(E4880="",F4880=""),"",E4880*F4880)</x:f>
        <x:v>3986100</x:v>
      </x:c>
      <x:c r="H4880" s="36" t="n">
        <x:v>0.0385</x:v>
      </x:c>
      <x:c r="I4880" s="22" t="n">
        <x:f>IF(G4880="","",IF(ISNUMBER(H4880),G4880,""))</x:f>
        <x:v>3986100</x:v>
      </x:c>
      <x:c r="J4880" s="22" t="n">
        <x:f>IF(I4880="","",I4880*H4880)</x:f>
        <x:v>153464.85</x:v>
      </x:c>
      <x:c r="K4880" t="str">
        <x:f>IF(G4880="","MISSING OEWS",IF(ISNUMBER(H4880),"MATCHED","MISSING WHARTON"))</x:f>
        <x:v>MATCHED</x:v>
      </x:c>
    </x:row>
    <x:row r="4881">
      <x:c r="A4881" t="str">
        <x:v>55</x:v>
      </x:c>
      <x:c r="B4881" t="str">
        <x:v>Management of Companies and Enterprises</x:v>
      </x:c>
      <x:c r="C4881" t="str">
        <x:v>51-6011</x:v>
      </x:c>
      <x:c r="D4881" t="str">
        <x:v>Laundry and Dry-Cleaning Workers</x:v>
      </x:c>
      <x:c r="E4881" s="22" t="n">
        <x:v>860</x:v>
      </x:c>
      <x:c r="F4881" s="22" t="n">
        <x:v>37400</x:v>
      </x:c>
      <x:c r="G4881" s="22" t="n">
        <x:f>IF(OR(E4881="",F4881=""),"",E4881*F4881)</x:f>
        <x:v>32164000</x:v>
      </x:c>
      <x:c r="H4881" s="36" t="n">
        <x:v>0</x:v>
      </x:c>
      <x:c r="I4881" s="22" t="n">
        <x:f>IF(G4881="","",IF(ISNUMBER(H4881),G4881,""))</x:f>
        <x:v>32164000</x:v>
      </x:c>
      <x:c r="J4881" s="22" t="n">
        <x:f>IF(I4881="","",I4881*H4881)</x:f>
        <x:v>0</x:v>
      </x:c>
      <x:c r="K4881" t="str">
        <x:f>IF(G4881="","MISSING OEWS",IF(ISNUMBER(H4881),"MATCHED","MISSING WHARTON"))</x:f>
        <x:v>MATCHED</x:v>
      </x:c>
    </x:row>
    <x:row r="4882">
      <x:c r="A4882" t="str">
        <x:v>55</x:v>
      </x:c>
      <x:c r="B4882" t="str">
        <x:v>Management of Companies and Enterprises</x:v>
      </x:c>
      <x:c r="C4882" t="str">
        <x:v>51-6031</x:v>
      </x:c>
      <x:c r="D4882" t="str">
        <x:v>Sewing Machine Operators</x:v>
      </x:c>
      <x:c r="E4882" s="22"/>
      <x:c r="F4882" s="22" t="n">
        <x:v>33590</x:v>
      </x:c>
      <x:c r="G4882" s="22" t="str">
        <x:f>IF(OR(E4882="",F4882=""),"",E4882*F4882)</x:f>
      </x:c>
      <x:c r="H4882" s="36" t="n">
        <x:v>0.0365</x:v>
      </x:c>
      <x:c r="I4882" s="22" t="str">
        <x:f>IF(G4882="","",IF(ISNUMBER(H4882),G4882,""))</x:f>
      </x:c>
      <x:c r="J4882" s="22" t="str">
        <x:f>IF(I4882="","",I4882*H4882)</x:f>
      </x:c>
      <x:c r="K4882" t="str">
        <x:f>IF(G4882="","MISSING OEWS",IF(ISNUMBER(H4882),"MATCHED","MISSING WHARTON"))</x:f>
        <x:v>MISSING OEWS</x:v>
      </x:c>
    </x:row>
    <x:row r="4883">
      <x:c r="A4883" t="str">
        <x:v>55</x:v>
      </x:c>
      <x:c r="B4883" t="str">
        <x:v>Management of Companies and Enterprises</x:v>
      </x:c>
      <x:c r="C4883" t="str">
        <x:v>51-6052</x:v>
      </x:c>
      <x:c r="D4883" t="str">
        <x:v>Tailors, Dressmakers, and Custom Sewers</x:v>
      </x:c>
      <x:c r="E4883" s="22" t="n">
        <x:v>60</x:v>
      </x:c>
      <x:c r="F4883" s="22" t="n">
        <x:v>53520</x:v>
      </x:c>
      <x:c r="G4883" s="22" t="n">
        <x:f>IF(OR(E4883="",F4883=""),"",E4883*F4883)</x:f>
        <x:v>3211200</x:v>
      </x:c>
      <x:c r="H4883" s="36" t="n">
        <x:v>0.0432</x:v>
      </x:c>
      <x:c r="I4883" s="22" t="n">
        <x:f>IF(G4883="","",IF(ISNUMBER(H4883),G4883,""))</x:f>
        <x:v>3211200</x:v>
      </x:c>
      <x:c r="J4883" s="22" t="n">
        <x:f>IF(I4883="","",I4883*H4883)</x:f>
        <x:v>138723.84</x:v>
      </x:c>
      <x:c r="K4883" t="str">
        <x:f>IF(G4883="","MISSING OEWS",IF(ISNUMBER(H4883),"MATCHED","MISSING WHARTON"))</x:f>
        <x:v>MATCHED</x:v>
      </x:c>
    </x:row>
    <x:row r="4884">
      <x:c r="A4884" t="str">
        <x:v>55</x:v>
      </x:c>
      <x:c r="B4884" t="str">
        <x:v>Management of Companies and Enterprises</x:v>
      </x:c>
      <x:c r="C4884" t="str">
        <x:v>51-6092</x:v>
      </x:c>
      <x:c r="D4884" t="str">
        <x:v>Fabric and Apparel Patternmakers</x:v>
      </x:c>
      <x:c r="E4884" s="22" t="n">
        <x:v>390</x:v>
      </x:c>
      <x:c r="F4884" s="22" t="n">
        <x:v>105820</x:v>
      </x:c>
      <x:c r="G4884" s="22" t="n">
        <x:f>IF(OR(E4884="",F4884=""),"",E4884*F4884)</x:f>
        <x:v>41269800</x:v>
      </x:c>
      <x:c r="H4884" s="36" t="n">
        <x:v>0.1625</x:v>
      </x:c>
      <x:c r="I4884" s="22" t="n">
        <x:f>IF(G4884="","",IF(ISNUMBER(H4884),G4884,""))</x:f>
        <x:v>41269800</x:v>
      </x:c>
      <x:c r="J4884" s="22" t="n">
        <x:f>IF(I4884="","",I4884*H4884)</x:f>
        <x:v>6706342.5</x:v>
      </x:c>
      <x:c r="K4884" t="str">
        <x:f>IF(G4884="","MISSING OEWS",IF(ISNUMBER(H4884),"MATCHED","MISSING WHARTON"))</x:f>
        <x:v>MATCHED</x:v>
      </x:c>
    </x:row>
    <x:row r="4885">
      <x:c r="A4885" t="str">
        <x:v>55</x:v>
      </x:c>
      <x:c r="B4885" t="str">
        <x:v>Management of Companies and Enterprises</x:v>
      </x:c>
      <x:c r="C4885" t="str">
        <x:v>51-6099</x:v>
      </x:c>
      <x:c r="D4885" t="str">
        <x:v>Textile, Apparel, and Furnishings Workers, All Other</x:v>
      </x:c>
      <x:c r="E4885" s="22"/>
      <x:c r="F4885" s="22" t="n">
        <x:v>39880</x:v>
      </x:c>
      <x:c r="G4885" s="22" t="str">
        <x:f>IF(OR(E4885="",F4885=""),"",E4885*F4885)</x:f>
      </x:c>
      <x:c r="H4885" s="36"/>
      <x:c r="I4885" s="22" t="str">
        <x:f>IF(G4885="","",IF(ISNUMBER(H4885),G4885,""))</x:f>
      </x:c>
      <x:c r="J4885" s="22" t="str">
        <x:f>IF(I4885="","",I4885*H4885)</x:f>
      </x:c>
      <x:c r="K4885" t="str">
        <x:f>IF(G4885="","MISSING OEWS",IF(ISNUMBER(H4885),"MATCHED","MISSING WHARTON"))</x:f>
        <x:v>MISSING OEWS</x:v>
      </x:c>
    </x:row>
    <x:row r="4886">
      <x:c r="A4886" t="str">
        <x:v>55</x:v>
      </x:c>
      <x:c r="B4886" t="str">
        <x:v>Management of Companies and Enterprises</x:v>
      </x:c>
      <x:c r="C4886" t="str">
        <x:v>51-7011</x:v>
      </x:c>
      <x:c r="D4886" t="str">
        <x:v>Cabinetmakers and Bench Carpenters</x:v>
      </x:c>
      <x:c r="E4886" s="22"/>
      <x:c r="F4886" s="22" t="n">
        <x:v>40350</x:v>
      </x:c>
      <x:c r="G4886" s="22" t="str">
        <x:f>IF(OR(E4886="",F4886=""),"",E4886*F4886)</x:f>
      </x:c>
      <x:c r="H4886" s="36" t="n">
        <x:v>0.13</x:v>
      </x:c>
      <x:c r="I4886" s="22" t="str">
        <x:f>IF(G4886="","",IF(ISNUMBER(H4886),G4886,""))</x:f>
      </x:c>
      <x:c r="J4886" s="22" t="str">
        <x:f>IF(I4886="","",I4886*H4886)</x:f>
      </x:c>
      <x:c r="K4886" t="str">
        <x:f>IF(G4886="","MISSING OEWS",IF(ISNUMBER(H4886),"MATCHED","MISSING WHARTON"))</x:f>
        <x:v>MISSING OEWS</x:v>
      </x:c>
    </x:row>
    <x:row r="4887">
      <x:c r="A4887" t="str">
        <x:v>55</x:v>
      </x:c>
      <x:c r="B4887" t="str">
        <x:v>Management of Companies and Enterprises</x:v>
      </x:c>
      <x:c r="C4887" t="str">
        <x:v>51-7021</x:v>
      </x:c>
      <x:c r="D4887" t="str">
        <x:v>Furniture Finishers</x:v>
      </x:c>
      <x:c r="E4887" s="22"/>
      <x:c r="F4887" s="22" t="n">
        <x:v>50330</x:v>
      </x:c>
      <x:c r="G4887" s="22" t="str">
        <x:f>IF(OR(E4887="",F4887=""),"",E4887*F4887)</x:f>
      </x:c>
      <x:c r="H4887" s="36" t="n">
        <x:v>0</x:v>
      </x:c>
      <x:c r="I4887" s="22" t="str">
        <x:f>IF(G4887="","",IF(ISNUMBER(H4887),G4887,""))</x:f>
      </x:c>
      <x:c r="J4887" s="22" t="str">
        <x:f>IF(I4887="","",I4887*H4887)</x:f>
      </x:c>
      <x:c r="K4887" t="str">
        <x:f>IF(G4887="","MISSING OEWS",IF(ISNUMBER(H4887),"MATCHED","MISSING WHARTON"))</x:f>
        <x:v>MISSING OEWS</x:v>
      </x:c>
    </x:row>
    <x:row r="4888">
      <x:c r="A4888" t="str">
        <x:v>55</x:v>
      </x:c>
      <x:c r="B4888" t="str">
        <x:v>Management of Companies and Enterprises</x:v>
      </x:c>
      <x:c r="C4888" t="str">
        <x:v>51-8011</x:v>
      </x:c>
      <x:c r="D4888" t="str">
        <x:v>Nuclear Power Reactor Operators</x:v>
      </x:c>
      <x:c r="E4888" s="22" t="n">
        <x:v>50</x:v>
      </x:c>
      <x:c r="F4888" s="22" t="n">
        <x:v>122070</x:v>
      </x:c>
      <x:c r="G4888" s="22" t="n">
        <x:f>IF(OR(E4888="",F4888=""),"",E4888*F4888)</x:f>
        <x:v>6103500</x:v>
      </x:c>
      <x:c r="H4888" s="36" t="n">
        <x:v>0.1425</x:v>
      </x:c>
      <x:c r="I4888" s="22" t="n">
        <x:f>IF(G4888="","",IF(ISNUMBER(H4888),G4888,""))</x:f>
        <x:v>6103500</x:v>
      </x:c>
      <x:c r="J4888" s="22" t="n">
        <x:f>IF(I4888="","",I4888*H4888)</x:f>
        <x:v>869748.7499999999</x:v>
      </x:c>
      <x:c r="K4888" t="str">
        <x:f>IF(G4888="","MISSING OEWS",IF(ISNUMBER(H4888),"MATCHED","MISSING WHARTON"))</x:f>
        <x:v>MATCHED</x:v>
      </x:c>
    </x:row>
    <x:row r="4889">
      <x:c r="A4889" t="str">
        <x:v>55</x:v>
      </x:c>
      <x:c r="B4889" t="str">
        <x:v>Management of Companies and Enterprises</x:v>
      </x:c>
      <x:c r="C4889" t="str">
        <x:v>51-8012</x:v>
      </x:c>
      <x:c r="D4889" t="str">
        <x:v>Power Distributors and Dispatchers</x:v>
      </x:c>
      <x:c r="E4889" s="22" t="n">
        <x:v>820</x:v>
      </x:c>
      <x:c r="F4889" s="22" t="n">
        <x:v>118030</x:v>
      </x:c>
      <x:c r="G4889" s="22" t="n">
        <x:f>IF(OR(E4889="",F4889=""),"",E4889*F4889)</x:f>
        <x:v>96784600</x:v>
      </x:c>
      <x:c r="H4889" s="36" t="n">
        <x:v>0.4267</x:v>
      </x:c>
      <x:c r="I4889" s="22" t="n">
        <x:f>IF(G4889="","",IF(ISNUMBER(H4889),G4889,""))</x:f>
        <x:v>96784600</x:v>
      </x:c>
      <x:c r="J4889" s="22" t="n">
        <x:f>IF(I4889="","",I4889*H4889)</x:f>
        <x:v>41297988.82</x:v>
      </x:c>
      <x:c r="K4889" t="str">
        <x:f>IF(G4889="","MISSING OEWS",IF(ISNUMBER(H4889),"MATCHED","MISSING WHARTON"))</x:f>
        <x:v>MATCHED</x:v>
      </x:c>
    </x:row>
    <x:row r="4890">
      <x:c r="A4890" t="str">
        <x:v>55</x:v>
      </x:c>
      <x:c r="B4890" t="str">
        <x:v>Management of Companies and Enterprises</x:v>
      </x:c>
      <x:c r="C4890" t="str">
        <x:v>51-8013</x:v>
      </x:c>
      <x:c r="D4890" t="str">
        <x:v>Power Plant Operators</x:v>
      </x:c>
      <x:c r="E4890" s="22" t="n">
        <x:v>480</x:v>
      </x:c>
      <x:c r="F4890" s="22" t="n">
        <x:v>107350</x:v>
      </x:c>
      <x:c r="G4890" s="22" t="n">
        <x:f>IF(OR(E4890="",F4890=""),"",E4890*F4890)</x:f>
        <x:v>51528000</x:v>
      </x:c>
      <x:c r="H4890" s="36" t="n">
        <x:v>0.1618</x:v>
      </x:c>
      <x:c r="I4890" s="22" t="n">
        <x:f>IF(G4890="","",IF(ISNUMBER(H4890),G4890,""))</x:f>
        <x:v>51528000</x:v>
      </x:c>
      <x:c r="J4890" s="22" t="n">
        <x:f>IF(I4890="","",I4890*H4890)</x:f>
        <x:v>8337230.4</x:v>
      </x:c>
      <x:c r="K4890" t="str">
        <x:f>IF(G4890="","MISSING OEWS",IF(ISNUMBER(H4890),"MATCHED","MISSING WHARTON"))</x:f>
        <x:v>MATCHED</x:v>
      </x:c>
    </x:row>
    <x:row r="4891">
      <x:c r="A4891" t="str">
        <x:v>55</x:v>
      </x:c>
      <x:c r="B4891" t="str">
        <x:v>Management of Companies and Enterprises</x:v>
      </x:c>
      <x:c r="C4891" t="str">
        <x:v>51-8021</x:v>
      </x:c>
      <x:c r="D4891" t="str">
        <x:v>Stationary Engineers and Boiler Operators</x:v>
      </x:c>
      <x:c r="E4891" s="22" t="n">
        <x:v>160</x:v>
      </x:c>
      <x:c r="F4891" s="22" t="n">
        <x:v>80650</x:v>
      </x:c>
      <x:c r="G4891" s="22" t="n">
        <x:f>IF(OR(E4891="",F4891=""),"",E4891*F4891)</x:f>
        <x:v>12904000</x:v>
      </x:c>
      <x:c r="H4891" s="36" t="n">
        <x:v>0.10400000000000001</x:v>
      </x:c>
      <x:c r="I4891" s="22" t="n">
        <x:f>IF(G4891="","",IF(ISNUMBER(H4891),G4891,""))</x:f>
        <x:v>12904000</x:v>
      </x:c>
      <x:c r="J4891" s="22" t="n">
        <x:f>IF(I4891="","",I4891*H4891)</x:f>
        <x:v>1342016.0000000002</x:v>
      </x:c>
      <x:c r="K4891" t="str">
        <x:f>IF(G4891="","MISSING OEWS",IF(ISNUMBER(H4891),"MATCHED","MISSING WHARTON"))</x:f>
        <x:v>MATCHED</x:v>
      </x:c>
    </x:row>
    <x:row r="4892">
      <x:c r="A4892" t="str">
        <x:v>55</x:v>
      </x:c>
      <x:c r="B4892" t="str">
        <x:v>Management of Companies and Enterprises</x:v>
      </x:c>
      <x:c r="C4892" t="str">
        <x:v>51-8031</x:v>
      </x:c>
      <x:c r="D4892" t="str">
        <x:v>Water and Wastewater Treatment Plant and System Operators</x:v>
      </x:c>
      <x:c r="E4892" s="22"/>
      <x:c r="F4892" s="22" t="n">
        <x:v>67950</x:v>
      </x:c>
      <x:c r="G4892" s="22" t="str">
        <x:f>IF(OR(E4892="",F4892=""),"",E4892*F4892)</x:f>
      </x:c>
      <x:c r="H4892" s="36" t="n">
        <x:v>0.1188</x:v>
      </x:c>
      <x:c r="I4892" s="22" t="str">
        <x:f>IF(G4892="","",IF(ISNUMBER(H4892),G4892,""))</x:f>
      </x:c>
      <x:c r="J4892" s="22" t="str">
        <x:f>IF(I4892="","",I4892*H4892)</x:f>
      </x:c>
      <x:c r="K4892" t="str">
        <x:f>IF(G4892="","MISSING OEWS",IF(ISNUMBER(H4892),"MATCHED","MISSING WHARTON"))</x:f>
        <x:v>MISSING OEWS</x:v>
      </x:c>
    </x:row>
    <x:row r="4893">
      <x:c r="A4893" t="str">
        <x:v>55</x:v>
      </x:c>
      <x:c r="B4893" t="str">
        <x:v>Management of Companies and Enterprises</x:v>
      </x:c>
      <x:c r="C4893" t="str">
        <x:v>51-8092</x:v>
      </x:c>
      <x:c r="D4893" t="str">
        <x:v>Gas Plant Operators</x:v>
      </x:c>
      <x:c r="E4893" s="22" t="n">
        <x:v>420</x:v>
      </x:c>
      <x:c r="F4893" s="22" t="n">
        <x:v>96090</x:v>
      </x:c>
      <x:c r="G4893" s="22" t="n">
        <x:f>IF(OR(E4893="",F4893=""),"",E4893*F4893)</x:f>
        <x:v>40357800</x:v>
      </x:c>
      <x:c r="H4893" s="36" t="n">
        <x:v>0.15</x:v>
      </x:c>
      <x:c r="I4893" s="22" t="n">
        <x:f>IF(G4893="","",IF(ISNUMBER(H4893),G4893,""))</x:f>
        <x:v>40357800</x:v>
      </x:c>
      <x:c r="J4893" s="22" t="n">
        <x:f>IF(I4893="","",I4893*H4893)</x:f>
        <x:v>6053670</x:v>
      </x:c>
      <x:c r="K4893" t="str">
        <x:f>IF(G4893="","MISSING OEWS",IF(ISNUMBER(H4893),"MATCHED","MISSING WHARTON"))</x:f>
        <x:v>MATCHED</x:v>
      </x:c>
    </x:row>
    <x:row r="4894">
      <x:c r="A4894" t="str">
        <x:v>55</x:v>
      </x:c>
      <x:c r="B4894" t="str">
        <x:v>Management of Companies and Enterprises</x:v>
      </x:c>
      <x:c r="C4894" t="str">
        <x:v>51-8093</x:v>
      </x:c>
      <x:c r="D4894" t="str">
        <x:v>Petroleum Pump System Operators, Refinery Operators, and Gaugers</x:v>
      </x:c>
      <x:c r="E4894" s="22"/>
      <x:c r="F4894" s="22" t="n">
        <x:v>68790</x:v>
      </x:c>
      <x:c r="G4894" s="22" t="str">
        <x:f>IF(OR(E4894="",F4894=""),"",E4894*F4894)</x:f>
      </x:c>
      <x:c r="H4894" s="36" t="n">
        <x:v>0.1583</x:v>
      </x:c>
      <x:c r="I4894" s="22" t="str">
        <x:f>IF(G4894="","",IF(ISNUMBER(H4894),G4894,""))</x:f>
      </x:c>
      <x:c r="J4894" s="22" t="str">
        <x:f>IF(I4894="","",I4894*H4894)</x:f>
      </x:c>
      <x:c r="K4894" t="str">
        <x:f>IF(G4894="","MISSING OEWS",IF(ISNUMBER(H4894),"MATCHED","MISSING WHARTON"))</x:f>
        <x:v>MISSING OEWS</x:v>
      </x:c>
    </x:row>
    <x:row r="4895">
      <x:c r="A4895" t="str">
        <x:v>55</x:v>
      </x:c>
      <x:c r="B4895" t="str">
        <x:v>Management of Companies and Enterprises</x:v>
      </x:c>
      <x:c r="C4895" t="str">
        <x:v>51-8099</x:v>
      </x:c>
      <x:c r="D4895" t="str">
        <x:v>Plant and System Operators, All Other</x:v>
      </x:c>
      <x:c r="E4895" s="22"/>
      <x:c r="F4895" s="22" t="n">
        <x:v>66450</x:v>
      </x:c>
      <x:c r="G4895" s="22" t="str">
        <x:f>IF(OR(E4895="",F4895=""),"",E4895*F4895)</x:f>
      </x:c>
      <x:c r="H4895" s="36" t="n">
        <x:v>0.1</x:v>
      </x:c>
      <x:c r="I4895" s="22" t="str">
        <x:f>IF(G4895="","",IF(ISNUMBER(H4895),G4895,""))</x:f>
      </x:c>
      <x:c r="J4895" s="22" t="str">
        <x:f>IF(I4895="","",I4895*H4895)</x:f>
      </x:c>
      <x:c r="K4895" t="str">
        <x:f>IF(G4895="","MISSING OEWS",IF(ISNUMBER(H4895),"MATCHED","MISSING WHARTON"))</x:f>
        <x:v>MISSING OEWS</x:v>
      </x:c>
    </x:row>
    <x:row r="4896">
      <x:c r="A4896" t="str">
        <x:v>55</x:v>
      </x:c>
      <x:c r="B4896" t="str">
        <x:v>Management of Companies and Enterprises</x:v>
      </x:c>
      <x:c r="C4896" t="str">
        <x:v>51-9012</x:v>
      </x:c>
      <x:c r="D4896" t="str">
        <x:v>Separating, Filtering, Clarifying, Precipitating, and Still Machine Setters, Operators, and Tenders</x:v>
      </x:c>
      <x:c r="E4896" s="22" t="n">
        <x:v>250</x:v>
      </x:c>
      <x:c r="F4896" s="22" t="n">
        <x:v>56810</x:v>
      </x:c>
      <x:c r="G4896" s="22" t="n">
        <x:f>IF(OR(E4896="",F4896=""),"",E4896*F4896)</x:f>
        <x:v>14202500</x:v>
      </x:c>
      <x:c r="H4896" s="36" t="n">
        <x:v>0.0452</x:v>
      </x:c>
      <x:c r="I4896" s="22" t="n">
        <x:f>IF(G4896="","",IF(ISNUMBER(H4896),G4896,""))</x:f>
        <x:v>14202500</x:v>
      </x:c>
      <x:c r="J4896" s="22" t="n">
        <x:f>IF(I4896="","",I4896*H4896)</x:f>
        <x:v>641953</x:v>
      </x:c>
      <x:c r="K4896" t="str">
        <x:f>IF(G4896="","MISSING OEWS",IF(ISNUMBER(H4896),"MATCHED","MISSING WHARTON"))</x:f>
        <x:v>MATCHED</x:v>
      </x:c>
    </x:row>
    <x:row r="4897">
      <x:c r="A4897" t="str">
        <x:v>55</x:v>
      </x:c>
      <x:c r="B4897" t="str">
        <x:v>Management of Companies and Enterprises</x:v>
      </x:c>
      <x:c r="C4897" t="str">
        <x:v>51-9023</x:v>
      </x:c>
      <x:c r="D4897" t="str">
        <x:v>Mixing and Blending Machine Setters, Operators, and Tenders</x:v>
      </x:c>
      <x:c r="E4897" s="22" t="n">
        <x:v>280</x:v>
      </x:c>
      <x:c r="F4897" s="22" t="n">
        <x:v>57070</x:v>
      </x:c>
      <x:c r="G4897" s="22" t="n">
        <x:f>IF(OR(E4897="",F4897=""),"",E4897*F4897)</x:f>
        <x:v>15979600</x:v>
      </x:c>
      <x:c r="H4897" s="36" t="n">
        <x:v>0.1026</x:v>
      </x:c>
      <x:c r="I4897" s="22" t="n">
        <x:f>IF(G4897="","",IF(ISNUMBER(H4897),G4897,""))</x:f>
        <x:v>15979600</x:v>
      </x:c>
      <x:c r="J4897" s="22" t="n">
        <x:f>IF(I4897="","",I4897*H4897)</x:f>
        <x:v>1639506.96</x:v>
      </x:c>
      <x:c r="K4897" t="str">
        <x:f>IF(G4897="","MISSING OEWS",IF(ISNUMBER(H4897),"MATCHED","MISSING WHARTON"))</x:f>
        <x:v>MATCHED</x:v>
      </x:c>
    </x:row>
    <x:row r="4898">
      <x:c r="A4898" t="str">
        <x:v>55</x:v>
      </x:c>
      <x:c r="B4898" t="str">
        <x:v>Management of Companies and Enterprises</x:v>
      </x:c>
      <x:c r="C4898" t="str">
        <x:v>51-9061</x:v>
      </x:c>
      <x:c r="D4898" t="str">
        <x:v>Inspectors, Testers, Sorters, Samplers, and Weighers</x:v>
      </x:c>
      <x:c r="E4898" s="22" t="n">
        <x:v>3900</x:v>
      </x:c>
      <x:c r="F4898" s="22" t="n">
        <x:v>58340</x:v>
      </x:c>
      <x:c r="G4898" s="22" t="n">
        <x:f>IF(OR(E4898="",F4898=""),"",E4898*F4898)</x:f>
        <x:v>227526000</x:v>
      </x:c>
      <x:c r="H4898" s="36" t="n">
        <x:v>0.2969</x:v>
      </x:c>
      <x:c r="I4898" s="22" t="n">
        <x:f>IF(G4898="","",IF(ISNUMBER(H4898),G4898,""))</x:f>
        <x:v>227526000</x:v>
      </x:c>
      <x:c r="J4898" s="22" t="n">
        <x:f>IF(I4898="","",I4898*H4898)</x:f>
        <x:v>67552469.4</x:v>
      </x:c>
      <x:c r="K4898" t="str">
        <x:f>IF(G4898="","MISSING OEWS",IF(ISNUMBER(H4898),"MATCHED","MISSING WHARTON"))</x:f>
        <x:v>MATCHED</x:v>
      </x:c>
    </x:row>
    <x:row r="4899">
      <x:c r="A4899" t="str">
        <x:v>55</x:v>
      </x:c>
      <x:c r="B4899" t="str">
        <x:v>Management of Companies and Enterprises</x:v>
      </x:c>
      <x:c r="C4899" t="str">
        <x:v>51-9071</x:v>
      </x:c>
      <x:c r="D4899" t="str">
        <x:v>Jewelers and Precious Stone and Metal Workers</x:v>
      </x:c>
      <x:c r="E4899" s="22" t="n">
        <x:v>380</x:v>
      </x:c>
      <x:c r="F4899" s="22" t="n">
        <x:v>86620</x:v>
      </x:c>
      <x:c r="G4899" s="22" t="n">
        <x:f>IF(OR(E4899="",F4899=""),"",E4899*F4899)</x:f>
        <x:v>32915600</x:v>
      </x:c>
      <x:c r="H4899" s="36" t="n">
        <x:v>0.0924</x:v>
      </x:c>
      <x:c r="I4899" s="22" t="n">
        <x:f>IF(G4899="","",IF(ISNUMBER(H4899),G4899,""))</x:f>
        <x:v>32915600</x:v>
      </x:c>
      <x:c r="J4899" s="22" t="n">
        <x:f>IF(I4899="","",I4899*H4899)</x:f>
        <x:v>3041401.44</x:v>
      </x:c>
      <x:c r="K4899" t="str">
        <x:f>IF(G4899="","MISSING OEWS",IF(ISNUMBER(H4899),"MATCHED","MISSING WHARTON"))</x:f>
        <x:v>MATCHED</x:v>
      </x:c>
    </x:row>
    <x:row r="4900">
      <x:c r="A4900" t="str">
        <x:v>55</x:v>
      </x:c>
      <x:c r="B4900" t="str">
        <x:v>Management of Companies and Enterprises</x:v>
      </x:c>
      <x:c r="C4900" t="str">
        <x:v>51-9082</x:v>
      </x:c>
      <x:c r="D4900" t="str">
        <x:v>Medical Appliance Technicians</x:v>
      </x:c>
      <x:c r="E4900" s="22" t="n">
        <x:v>170</x:v>
      </x:c>
      <x:c r="F4900" s="22" t="n">
        <x:v>59170</x:v>
      </x:c>
      <x:c r="G4900" s="22" t="n">
        <x:f>IF(OR(E4900="",F4900=""),"",E4900*F4900)</x:f>
        <x:v>10058900</x:v>
      </x:c>
      <x:c r="H4900" s="36" t="n">
        <x:v>0</x:v>
      </x:c>
      <x:c r="I4900" s="22" t="n">
        <x:f>IF(G4900="","",IF(ISNUMBER(H4900),G4900,""))</x:f>
        <x:v>10058900</x:v>
      </x:c>
      <x:c r="J4900" s="22" t="n">
        <x:f>IF(I4900="","",I4900*H4900)</x:f>
        <x:v>0</x:v>
      </x:c>
      <x:c r="K4900" t="str">
        <x:f>IF(G4900="","MISSING OEWS",IF(ISNUMBER(H4900),"MATCHED","MISSING WHARTON"))</x:f>
        <x:v>MATCHED</x:v>
      </x:c>
    </x:row>
    <x:row r="4901">
      <x:c r="A4901" t="str">
        <x:v>55</x:v>
      </x:c>
      <x:c r="B4901" t="str">
        <x:v>Management of Companies and Enterprises</x:v>
      </x:c>
      <x:c r="C4901" t="str">
        <x:v>51-9111</x:v>
      </x:c>
      <x:c r="D4901" t="str">
        <x:v>Packaging and Filling Machine Operators and Tenders</x:v>
      </x:c>
      <x:c r="E4901" s="22" t="n">
        <x:v>1060</x:v>
      </x:c>
      <x:c r="F4901" s="22" t="n">
        <x:v>49530</x:v>
      </x:c>
      <x:c r="G4901" s="22" t="n">
        <x:f>IF(OR(E4901="",F4901=""),"",E4901*F4901)</x:f>
        <x:v>52501800</x:v>
      </x:c>
      <x:c r="H4901" s="36" t="n">
        <x:v>0.0475</x:v>
      </x:c>
      <x:c r="I4901" s="22" t="n">
        <x:f>IF(G4901="","",IF(ISNUMBER(H4901),G4901,""))</x:f>
        <x:v>52501800</x:v>
      </x:c>
      <x:c r="J4901" s="22" t="n">
        <x:f>IF(I4901="","",I4901*H4901)</x:f>
        <x:v>2493835.5</x:v>
      </x:c>
      <x:c r="K4901" t="str">
        <x:f>IF(G4901="","MISSING OEWS",IF(ISNUMBER(H4901),"MATCHED","MISSING WHARTON"))</x:f>
        <x:v>MATCHED</x:v>
      </x:c>
    </x:row>
    <x:row r="4902">
      <x:c r="A4902" t="str">
        <x:v>55</x:v>
      </x:c>
      <x:c r="B4902" t="str">
        <x:v>Management of Companies and Enterprises</x:v>
      </x:c>
      <x:c r="C4902" t="str">
        <x:v>51-9124</x:v>
      </x:c>
      <x:c r="D4902" t="str">
        <x:v>Coating, Painting, and Spraying Machine Setters, Operators, and Tenders</x:v>
      </x:c>
      <x:c r="E4902" s="22" t="n">
        <x:v>110</x:v>
      </x:c>
      <x:c r="F4902" s="22" t="n">
        <x:v>58300</x:v>
      </x:c>
      <x:c r="G4902" s="22" t="n">
        <x:f>IF(OR(E4902="",F4902=""),"",E4902*F4902)</x:f>
        <x:v>6413000</x:v>
      </x:c>
      <x:c r="H4902" s="36" t="n">
        <x:v>0.0317</x:v>
      </x:c>
      <x:c r="I4902" s="22" t="n">
        <x:f>IF(G4902="","",IF(ISNUMBER(H4902),G4902,""))</x:f>
        <x:v>6413000</x:v>
      </x:c>
      <x:c r="J4902" s="22" t="n">
        <x:f>IF(I4902="","",I4902*H4902)</x:f>
        <x:v>203292.1</x:v>
      </x:c>
      <x:c r="K4902" t="str">
        <x:f>IF(G4902="","MISSING OEWS",IF(ISNUMBER(H4902),"MATCHED","MISSING WHARTON"))</x:f>
        <x:v>MATCHED</x:v>
      </x:c>
    </x:row>
    <x:row r="4903">
      <x:c r="A4903" t="str">
        <x:v>55</x:v>
      </x:c>
      <x:c r="B4903" t="str">
        <x:v>Management of Companies and Enterprises</x:v>
      </x:c>
      <x:c r="C4903" t="str">
        <x:v>51-9151</x:v>
      </x:c>
      <x:c r="D4903" t="str">
        <x:v>Photographic Process Workers and Processing Machine Operators</x:v>
      </x:c>
      <x:c r="E4903" s="22" t="n">
        <x:v>90</x:v>
      </x:c>
      <x:c r="F4903" s="22" t="n">
        <x:v>72040</x:v>
      </x:c>
      <x:c r="G4903" s="22" t="n">
        <x:f>IF(OR(E4903="",F4903=""),"",E4903*F4903)</x:f>
        <x:v>6483600</x:v>
      </x:c>
      <x:c r="H4903" s="36" t="n">
        <x:v>0.5390999999999999</x:v>
      </x:c>
      <x:c r="I4903" s="22" t="n">
        <x:f>IF(G4903="","",IF(ISNUMBER(H4903),G4903,""))</x:f>
        <x:v>6483600</x:v>
      </x:c>
      <x:c r="J4903" s="22" t="n">
        <x:f>IF(I4903="","",I4903*H4903)</x:f>
        <x:v>3495308.7599999993</x:v>
      </x:c>
      <x:c r="K4903" t="str">
        <x:f>IF(G4903="","MISSING OEWS",IF(ISNUMBER(H4903),"MATCHED","MISSING WHARTON"))</x:f>
        <x:v>MATCHED</x:v>
      </x:c>
    </x:row>
    <x:row r="4904">
      <x:c r="A4904" t="str">
        <x:v>55</x:v>
      </x:c>
      <x:c r="B4904" t="str">
        <x:v>Management of Companies and Enterprises</x:v>
      </x:c>
      <x:c r="C4904" t="str">
        <x:v>51-9161</x:v>
      </x:c>
      <x:c r="D4904" t="str">
        <x:v>Computer Numerically Controlled Tool Operators</x:v>
      </x:c>
      <x:c r="E4904" s="22" t="n">
        <x:v>120</x:v>
      </x:c>
      <x:c r="F4904" s="22" t="n">
        <x:v>58670</x:v>
      </x:c>
      <x:c r="G4904" s="22" t="n">
        <x:f>IF(OR(E4904="",F4904=""),"",E4904*F4904)</x:f>
        <x:v>7040400</x:v>
      </x:c>
      <x:c r="H4904" s="36" t="n">
        <x:v>0.21109999999999998</x:v>
      </x:c>
      <x:c r="I4904" s="22" t="n">
        <x:f>IF(G4904="","",IF(ISNUMBER(H4904),G4904,""))</x:f>
        <x:v>7040400</x:v>
      </x:c>
      <x:c r="J4904" s="22" t="n">
        <x:f>IF(I4904="","",I4904*H4904)</x:f>
        <x:v>1486228.44</x:v>
      </x:c>
      <x:c r="K4904" t="str">
        <x:f>IF(G4904="","MISSING OEWS",IF(ISNUMBER(H4904),"MATCHED","MISSING WHARTON"))</x:f>
        <x:v>MATCHED</x:v>
      </x:c>
    </x:row>
    <x:row r="4905">
      <x:c r="A4905" t="str">
        <x:v>55</x:v>
      </x:c>
      <x:c r="B4905" t="str">
        <x:v>Management of Companies and Enterprises</x:v>
      </x:c>
      <x:c r="C4905" t="str">
        <x:v>51-9162</x:v>
      </x:c>
      <x:c r="D4905" t="str">
        <x:v>Computer Numerically Controlled Tool Programmers</x:v>
      </x:c>
      <x:c r="E4905" s="22" t="n">
        <x:v>80</x:v>
      </x:c>
      <x:c r="F4905" s="22" t="n">
        <x:v>90810</x:v>
      </x:c>
      <x:c r="G4905" s="22" t="n">
        <x:f>IF(OR(E4905="",F4905=""),"",E4905*F4905)</x:f>
        <x:v>7264800</x:v>
      </x:c>
      <x:c r="H4905" s="36" t="n">
        <x:v>0.5938</x:v>
      </x:c>
      <x:c r="I4905" s="22" t="n">
        <x:f>IF(G4905="","",IF(ISNUMBER(H4905),G4905,""))</x:f>
        <x:v>7264800</x:v>
      </x:c>
      <x:c r="J4905" s="22" t="n">
        <x:f>IF(I4905="","",I4905*H4905)</x:f>
        <x:v>4313838.24</x:v>
      </x:c>
      <x:c r="K4905" t="str">
        <x:f>IF(G4905="","MISSING OEWS",IF(ISNUMBER(H4905),"MATCHED","MISSING WHARTON"))</x:f>
        <x:v>MATCHED</x:v>
      </x:c>
    </x:row>
    <x:row r="4906">
      <x:c r="A4906" t="str">
        <x:v>55</x:v>
      </x:c>
      <x:c r="B4906" t="str">
        <x:v>Management of Companies and Enterprises</x:v>
      </x:c>
      <x:c r="C4906" t="str">
        <x:v>51-9198</x:v>
      </x:c>
      <x:c r="D4906" t="str">
        <x:v>Helpers--Production Workers</x:v>
      </x:c>
      <x:c r="E4906" s="22" t="n">
        <x:v>420</x:v>
      </x:c>
      <x:c r="F4906" s="22" t="n">
        <x:v>51030</x:v>
      </x:c>
      <x:c r="G4906" s="22" t="n">
        <x:f>IF(OR(E4906="",F4906=""),"",E4906*F4906)</x:f>
        <x:v>21432600</x:v>
      </x:c>
      <x:c r="H4906" s="36" t="n">
        <x:v>0.08380000000000001</x:v>
      </x:c>
      <x:c r="I4906" s="22" t="n">
        <x:f>IF(G4906="","",IF(ISNUMBER(H4906),G4906,""))</x:f>
        <x:v>21432600</x:v>
      </x:c>
      <x:c r="J4906" s="22" t="n">
        <x:f>IF(I4906="","",I4906*H4906)</x:f>
        <x:v>1796051.8800000004</x:v>
      </x:c>
      <x:c r="K4906" t="str">
        <x:f>IF(G4906="","MISSING OEWS",IF(ISNUMBER(H4906),"MATCHED","MISSING WHARTON"))</x:f>
        <x:v>MATCHED</x:v>
      </x:c>
    </x:row>
    <x:row r="4907">
      <x:c r="A4907" t="str">
        <x:v>55</x:v>
      </x:c>
      <x:c r="B4907" t="str">
        <x:v>Management of Companies and Enterprises</x:v>
      </x:c>
      <x:c r="C4907" t="str">
        <x:v>51-9199</x:v>
      </x:c>
      <x:c r="D4907" t="str">
        <x:v>Production Workers, All Other</x:v>
      </x:c>
      <x:c r="E4907" s="22" t="n">
        <x:v>1480</x:v>
      </x:c>
      <x:c r="F4907" s="22" t="n">
        <x:v>54600</x:v>
      </x:c>
      <x:c r="G4907" s="22" t="n">
        <x:f>IF(OR(E4907="",F4907=""),"",E4907*F4907)</x:f>
        <x:v>80808000</x:v>
      </x:c>
      <x:c r="H4907" s="36"/>
      <x:c r="I4907" s="22" t="str">
        <x:f>IF(G4907="","",IF(ISNUMBER(H4907),G4907,""))</x:f>
      </x:c>
      <x:c r="J4907" s="22" t="str">
        <x:f>IF(I4907="","",I4907*H4907)</x:f>
      </x:c>
      <x:c r="K4907" t="str">
        <x:f>IF(G4907="","MISSING OEWS",IF(ISNUMBER(H4907),"MATCHED","MISSING WHARTON"))</x:f>
        <x:v>MISSING WHARTON</x:v>
      </x:c>
    </x:row>
    <x:row r="4908">
      <x:c r="A4908" t="str">
        <x:v>55</x:v>
      </x:c>
      <x:c r="B4908" t="str">
        <x:v>Management of Companies and Enterprises</x:v>
      </x:c>
      <x:c r="C4908" t="str">
        <x:v>53-1047</x:v>
      </x:c>
      <x:c r="D4908" t="str">
        <x:v>First-Line Supervisors of Transportation and Material Moving Workers, Except Aircraft Cargo Handling Supervisors</x:v>
      </x:c>
      <x:c r="E4908" s="22" t="n">
        <x:v>5320</x:v>
      </x:c>
      <x:c r="F4908" s="22" t="n">
        <x:v>76980</x:v>
      </x:c>
      <x:c r="G4908" s="22" t="n">
        <x:f>IF(OR(E4908="",F4908=""),"",E4908*F4908)</x:f>
        <x:v>409533600</x:v>
      </x:c>
      <x:c r="H4908" s="36" t="n">
        <x:v>0.3429</x:v>
      </x:c>
      <x:c r="I4908" s="22" t="n">
        <x:f>IF(G4908="","",IF(ISNUMBER(H4908),G4908,""))</x:f>
        <x:v>409533600</x:v>
      </x:c>
      <x:c r="J4908" s="22" t="n">
        <x:f>IF(I4908="","",I4908*H4908)</x:f>
        <x:v>140429071.44</x:v>
      </x:c>
      <x:c r="K4908" t="str">
        <x:f>IF(G4908="","MISSING OEWS",IF(ISNUMBER(H4908),"MATCHED","MISSING WHARTON"))</x:f>
        <x:v>MATCHED</x:v>
      </x:c>
    </x:row>
    <x:row r="4909">
      <x:c r="A4909" t="str">
        <x:v>55</x:v>
      </x:c>
      <x:c r="B4909" t="str">
        <x:v>Management of Companies and Enterprises</x:v>
      </x:c>
      <x:c r="C4909" t="str">
        <x:v>53-2011</x:v>
      </x:c>
      <x:c r="D4909" t="str">
        <x:v>Airline Pilots, Copilots, and Flight Engineers</x:v>
      </x:c>
      <x:c r="E4909" s="22" t="n">
        <x:v>600</x:v>
      </x:c>
      <x:c r="F4909" s="22" t="n">
        <x:v>195040</x:v>
      </x:c>
      <x:c r="G4909" s="22" t="n">
        <x:f>IF(OR(E4909="",F4909=""),"",E4909*F4909)</x:f>
        <x:v>117024000</x:v>
      </x:c>
      <x:c r="H4909" s="36" t="n">
        <x:v>0.5423</x:v>
      </x:c>
      <x:c r="I4909" s="22" t="n">
        <x:f>IF(G4909="","",IF(ISNUMBER(H4909),G4909,""))</x:f>
        <x:v>117024000</x:v>
      </x:c>
      <x:c r="J4909" s="22" t="n">
        <x:f>IF(I4909="","",I4909*H4909)</x:f>
        <x:v>63462115.2</x:v>
      </x:c>
      <x:c r="K4909" t="str">
        <x:f>IF(G4909="","MISSING OEWS",IF(ISNUMBER(H4909),"MATCHED","MISSING WHARTON"))</x:f>
        <x:v>MATCHED</x:v>
      </x:c>
    </x:row>
    <x:row r="4910">
      <x:c r="A4910" t="str">
        <x:v>55</x:v>
      </x:c>
      <x:c r="B4910" t="str">
        <x:v>Management of Companies and Enterprises</x:v>
      </x:c>
      <x:c r="C4910" t="str">
        <x:v>53-2012</x:v>
      </x:c>
      <x:c r="D4910" t="str">
        <x:v>Commercial Pilots</x:v>
      </x:c>
      <x:c r="E4910" s="22" t="n">
        <x:v>1390</x:v>
      </x:c>
      <x:c r="F4910" s="22" t="n">
        <x:v>181750</x:v>
      </x:c>
      <x:c r="G4910" s="22" t="n">
        <x:f>IF(OR(E4910="",F4910=""),"",E4910*F4910)</x:f>
        <x:v>252632500</x:v>
      </x:c>
      <x:c r="H4910" s="36" t="n">
        <x:v>0.3558</x:v>
      </x:c>
      <x:c r="I4910" s="22" t="n">
        <x:f>IF(G4910="","",IF(ISNUMBER(H4910),G4910,""))</x:f>
        <x:v>252632500</x:v>
      </x:c>
      <x:c r="J4910" s="22" t="n">
        <x:f>IF(I4910="","",I4910*H4910)</x:f>
        <x:v>89886643.5</x:v>
      </x:c>
      <x:c r="K4910" t="str">
        <x:f>IF(G4910="","MISSING OEWS",IF(ISNUMBER(H4910),"MATCHED","MISSING WHARTON"))</x:f>
        <x:v>MATCHED</x:v>
      </x:c>
    </x:row>
    <x:row r="4911">
      <x:c r="A4911" t="str">
        <x:v>55</x:v>
      </x:c>
      <x:c r="B4911" t="str">
        <x:v>Management of Companies and Enterprises</x:v>
      </x:c>
      <x:c r="C4911" t="str">
        <x:v>53-2031</x:v>
      </x:c>
      <x:c r="D4911" t="str">
        <x:v>Flight Attendants</x:v>
      </x:c>
      <x:c r="E4911" s="22" t="n">
        <x:v>80</x:v>
      </x:c>
      <x:c r="F4911" s="22"/>
      <x:c r="G4911" s="22" t="str">
        <x:f>IF(OR(E4911="",F4911=""),"",E4911*F4911)</x:f>
      </x:c>
      <x:c r="H4911" s="36" t="n">
        <x:v>0.268</x:v>
      </x:c>
      <x:c r="I4911" s="22" t="str">
        <x:f>IF(G4911="","",IF(ISNUMBER(H4911),G4911,""))</x:f>
      </x:c>
      <x:c r="J4911" s="22" t="str">
        <x:f>IF(I4911="","",I4911*H4911)</x:f>
      </x:c>
      <x:c r="K4911" t="str">
        <x:f>IF(G4911="","MISSING OEWS",IF(ISNUMBER(H4911),"MATCHED","MISSING WHARTON"))</x:f>
        <x:v>MISSING OEWS</x:v>
      </x:c>
    </x:row>
    <x:row r="4912">
      <x:c r="A4912" t="str">
        <x:v>55</x:v>
      </x:c>
      <x:c r="B4912" t="str">
        <x:v>Management of Companies and Enterprises</x:v>
      </x:c>
      <x:c r="C4912" t="str">
        <x:v>53-3031</x:v>
      </x:c>
      <x:c r="D4912" t="str">
        <x:v>Driver/Sales Workers</x:v>
      </x:c>
      <x:c r="E4912" s="22" t="n">
        <x:v>1770</x:v>
      </x:c>
      <x:c r="F4912" s="22" t="n">
        <x:v>46920</x:v>
      </x:c>
      <x:c r="G4912" s="22" t="n">
        <x:f>IF(OR(E4912="",F4912=""),"",E4912*F4912)</x:f>
        <x:v>83048400</x:v>
      </x:c>
      <x:c r="H4912" s="36" t="n">
        <x:v>0.31670000000000004</x:v>
      </x:c>
      <x:c r="I4912" s="22" t="n">
        <x:f>IF(G4912="","",IF(ISNUMBER(H4912),G4912,""))</x:f>
        <x:v>83048400</x:v>
      </x:c>
      <x:c r="J4912" s="22" t="n">
        <x:f>IF(I4912="","",I4912*H4912)</x:f>
        <x:v>26301428.280000005</x:v>
      </x:c>
      <x:c r="K4912" t="str">
        <x:f>IF(G4912="","MISSING OEWS",IF(ISNUMBER(H4912),"MATCHED","MISSING WHARTON"))</x:f>
        <x:v>MATCHED</x:v>
      </x:c>
    </x:row>
    <x:row r="4913">
      <x:c r="A4913" t="str">
        <x:v>55</x:v>
      </x:c>
      <x:c r="B4913" t="str">
        <x:v>Management of Companies and Enterprises</x:v>
      </x:c>
      <x:c r="C4913" t="str">
        <x:v>53-3032</x:v>
      </x:c>
      <x:c r="D4913" t="str">
        <x:v>Heavy and Tractor-Trailer Truck Drivers</x:v>
      </x:c>
      <x:c r="E4913" s="22" t="n">
        <x:v>9690</x:v>
      </x:c>
      <x:c r="F4913" s="22" t="n">
        <x:v>60580</x:v>
      </x:c>
      <x:c r="G4913" s="22" t="n">
        <x:f>IF(OR(E4913="",F4913=""),"",E4913*F4913)</x:f>
        <x:v>587020200</x:v>
      </x:c>
      <x:c r="H4913" s="36" t="n">
        <x:v>0.2065</x:v>
      </x:c>
      <x:c r="I4913" s="22" t="n">
        <x:f>IF(G4913="","",IF(ISNUMBER(H4913),G4913,""))</x:f>
        <x:v>587020200</x:v>
      </x:c>
      <x:c r="J4913" s="22" t="n">
        <x:f>IF(I4913="","",I4913*H4913)</x:f>
        <x:v>121219671.3</x:v>
      </x:c>
      <x:c r="K4913" t="str">
        <x:f>IF(G4913="","MISSING OEWS",IF(ISNUMBER(H4913),"MATCHED","MISSING WHARTON"))</x:f>
        <x:v>MATCHED</x:v>
      </x:c>
    </x:row>
    <x:row r="4914">
      <x:c r="A4914" t="str">
        <x:v>55</x:v>
      </x:c>
      <x:c r="B4914" t="str">
        <x:v>Management of Companies and Enterprises</x:v>
      </x:c>
      <x:c r="C4914" t="str">
        <x:v>53-3033</x:v>
      </x:c>
      <x:c r="D4914" t="str">
        <x:v>Light Truck Drivers</x:v>
      </x:c>
      <x:c r="E4914" s="22" t="n">
        <x:v>3960</x:v>
      </x:c>
      <x:c r="F4914" s="22" t="n">
        <x:v>44740</x:v>
      </x:c>
      <x:c r="G4914" s="22" t="n">
        <x:f>IF(OR(E4914="",F4914=""),"",E4914*F4914)</x:f>
        <x:v>177170400</x:v>
      </x:c>
      <x:c r="H4914" s="36" t="n">
        <x:v>0.3393</x:v>
      </x:c>
      <x:c r="I4914" s="22" t="n">
        <x:f>IF(G4914="","",IF(ISNUMBER(H4914),G4914,""))</x:f>
        <x:v>177170400</x:v>
      </x:c>
      <x:c r="J4914" s="22" t="n">
        <x:f>IF(I4914="","",I4914*H4914)</x:f>
        <x:v>60113916.72</x:v>
      </x:c>
      <x:c r="K4914" t="str">
        <x:f>IF(G4914="","MISSING OEWS",IF(ISNUMBER(H4914),"MATCHED","MISSING WHARTON"))</x:f>
        <x:v>MATCHED</x:v>
      </x:c>
    </x:row>
    <x:row r="4915">
      <x:c r="A4915" t="str">
        <x:v>55</x:v>
      </x:c>
      <x:c r="B4915" t="str">
        <x:v>Management of Companies and Enterprises</x:v>
      </x:c>
      <x:c r="C4915" t="str">
        <x:v>53-3051</x:v>
      </x:c>
      <x:c r="D4915" t="str">
        <x:v>Bus Drivers, School</x:v>
      </x:c>
      <x:c r="E4915" s="22" t="n">
        <x:v>130</x:v>
      </x:c>
      <x:c r="F4915" s="22" t="n">
        <x:v>39330</x:v>
      </x:c>
      <x:c r="G4915" s="22" t="n">
        <x:f>IF(OR(E4915="",F4915=""),"",E4915*F4915)</x:f>
        <x:v>5112900</x:v>
      </x:c>
      <x:c r="H4915" s="36" t="n">
        <x:v>0.2235</x:v>
      </x:c>
      <x:c r="I4915" s="22" t="n">
        <x:f>IF(G4915="","",IF(ISNUMBER(H4915),G4915,""))</x:f>
        <x:v>5112900</x:v>
      </x:c>
      <x:c r="J4915" s="22" t="n">
        <x:f>IF(I4915="","",I4915*H4915)</x:f>
        <x:v>1142733.15</x:v>
      </x:c>
      <x:c r="K4915" t="str">
        <x:f>IF(G4915="","MISSING OEWS",IF(ISNUMBER(H4915),"MATCHED","MISSING WHARTON"))</x:f>
        <x:v>MATCHED</x:v>
      </x:c>
    </x:row>
    <x:row r="4916">
      <x:c r="A4916" t="str">
        <x:v>55</x:v>
      </x:c>
      <x:c r="B4916" t="str">
        <x:v>Management of Companies and Enterprises</x:v>
      </x:c>
      <x:c r="C4916" t="str">
        <x:v>53-3052</x:v>
      </x:c>
      <x:c r="D4916" t="str">
        <x:v>Bus Drivers, Transit and Intercity</x:v>
      </x:c>
      <x:c r="E4916" s="22" t="n">
        <x:v>240</x:v>
      </x:c>
      <x:c r="F4916" s="22" t="n">
        <x:v>39170</x:v>
      </x:c>
      <x:c r="G4916" s="22" t="n">
        <x:f>IF(OR(E4916="",F4916=""),"",E4916*F4916)</x:f>
        <x:v>9400800</x:v>
      </x:c>
      <x:c r="H4916" s="36" t="n">
        <x:v>0.25670000000000004</x:v>
      </x:c>
      <x:c r="I4916" s="22" t="n">
        <x:f>IF(G4916="","",IF(ISNUMBER(H4916),G4916,""))</x:f>
        <x:v>9400800</x:v>
      </x:c>
      <x:c r="J4916" s="22" t="n">
        <x:f>IF(I4916="","",I4916*H4916)</x:f>
        <x:v>2413185.3600000003</x:v>
      </x:c>
      <x:c r="K4916" t="str">
        <x:f>IF(G4916="","MISSING OEWS",IF(ISNUMBER(H4916),"MATCHED","MISSING WHARTON"))</x:f>
        <x:v>MATCHED</x:v>
      </x:c>
    </x:row>
    <x:row r="4917">
      <x:c r="A4917" t="str">
        <x:v>55</x:v>
      </x:c>
      <x:c r="B4917" t="str">
        <x:v>Management of Companies and Enterprises</x:v>
      </x:c>
      <x:c r="C4917" t="str">
        <x:v>53-3053</x:v>
      </x:c>
      <x:c r="D4917" t="str">
        <x:v>Shuttle Drivers and Chauffeurs</x:v>
      </x:c>
      <x:c r="E4917" s="22" t="n">
        <x:v>1630</x:v>
      </x:c>
      <x:c r="F4917" s="22" t="n">
        <x:v>44480</x:v>
      </x:c>
      <x:c r="G4917" s="22" t="n">
        <x:f>IF(OR(E4917="",F4917=""),"",E4917*F4917)</x:f>
        <x:v>72502400</x:v>
      </x:c>
      <x:c r="H4917" s="36" t="n">
        <x:v>0.32880000000000004</x:v>
      </x:c>
      <x:c r="I4917" s="22" t="n">
        <x:f>IF(G4917="","",IF(ISNUMBER(H4917),G4917,""))</x:f>
        <x:v>72502400</x:v>
      </x:c>
      <x:c r="J4917" s="22" t="n">
        <x:f>IF(I4917="","",I4917*H4917)</x:f>
        <x:v>23838789.12</x:v>
      </x:c>
      <x:c r="K4917" t="str">
        <x:f>IF(G4917="","MISSING OEWS",IF(ISNUMBER(H4917),"MATCHED","MISSING WHARTON"))</x:f>
        <x:v>MATCHED</x:v>
      </x:c>
    </x:row>
    <x:row r="4918">
      <x:c r="A4918" t="str">
        <x:v>55</x:v>
      </x:c>
      <x:c r="B4918" t="str">
        <x:v>Management of Companies and Enterprises</x:v>
      </x:c>
      <x:c r="C4918" t="str">
        <x:v>53-3099</x:v>
      </x:c>
      <x:c r="D4918" t="str">
        <x:v>Motor Vehicle Operators, All Other</x:v>
      </x:c>
      <x:c r="E4918" s="22" t="n">
        <x:v>710</x:v>
      </x:c>
      <x:c r="F4918" s="22" t="n">
        <x:v>33000</x:v>
      </x:c>
      <x:c r="G4918" s="22" t="n">
        <x:f>IF(OR(E4918="",F4918=""),"",E4918*F4918)</x:f>
        <x:v>23430000</x:v>
      </x:c>
      <x:c r="H4918" s="36"/>
      <x:c r="I4918" s="22" t="str">
        <x:f>IF(G4918="","",IF(ISNUMBER(H4918),G4918,""))</x:f>
      </x:c>
      <x:c r="J4918" s="22" t="str">
        <x:f>IF(I4918="","",I4918*H4918)</x:f>
      </x:c>
      <x:c r="K4918" t="str">
        <x:f>IF(G4918="","MISSING OEWS",IF(ISNUMBER(H4918),"MATCHED","MISSING WHARTON"))</x:f>
        <x:v>MISSING WHARTON</x:v>
      </x:c>
    </x:row>
    <x:row r="4919">
      <x:c r="A4919" t="str">
        <x:v>55</x:v>
      </x:c>
      <x:c r="B4919" t="str">
        <x:v>Management of Companies and Enterprises</x:v>
      </x:c>
      <x:c r="C4919" t="str">
        <x:v>53-5011</x:v>
      </x:c>
      <x:c r="D4919" t="str">
        <x:v>Sailors and Marine Oilers</x:v>
      </x:c>
      <x:c r="E4919" s="22" t="n">
        <x:v>1100</x:v>
      </x:c>
      <x:c r="F4919" s="22" t="n">
        <x:v>60250</x:v>
      </x:c>
      <x:c r="G4919" s="22" t="n">
        <x:f>IF(OR(E4919="",F4919=""),"",E4919*F4919)</x:f>
        <x:v>66275000</x:v>
      </x:c>
      <x:c r="H4919" s="36" t="n">
        <x:v>0.1018</x:v>
      </x:c>
      <x:c r="I4919" s="22" t="n">
        <x:f>IF(G4919="","",IF(ISNUMBER(H4919),G4919,""))</x:f>
        <x:v>66275000</x:v>
      </x:c>
      <x:c r="J4919" s="22" t="n">
        <x:f>IF(I4919="","",I4919*H4919)</x:f>
        <x:v>6746795</x:v>
      </x:c>
      <x:c r="K4919" t="str">
        <x:f>IF(G4919="","MISSING OEWS",IF(ISNUMBER(H4919),"MATCHED","MISSING WHARTON"))</x:f>
        <x:v>MATCHED</x:v>
      </x:c>
    </x:row>
    <x:row r="4920">
      <x:c r="A4920" t="str">
        <x:v>55</x:v>
      </x:c>
      <x:c r="B4920" t="str">
        <x:v>Management of Companies and Enterprises</x:v>
      </x:c>
      <x:c r="C4920" t="str">
        <x:v>53-5021</x:v>
      </x:c>
      <x:c r="D4920" t="str">
        <x:v>Captains, Mates, and Pilots of Water Vessels</x:v>
      </x:c>
      <x:c r="E4920" s="22" t="n">
        <x:v>790</x:v>
      </x:c>
      <x:c r="F4920" s="22"/>
      <x:c r="G4920" s="22" t="str">
        <x:f>IF(OR(E4920="",F4920=""),"",E4920*F4920)</x:f>
      </x:c>
      <x:c r="H4920" s="36" t="n">
        <x:v>0.095</x:v>
      </x:c>
      <x:c r="I4920" s="22" t="str">
        <x:f>IF(G4920="","",IF(ISNUMBER(H4920),G4920,""))</x:f>
      </x:c>
      <x:c r="J4920" s="22" t="str">
        <x:f>IF(I4920="","",I4920*H4920)</x:f>
      </x:c>
      <x:c r="K4920" t="str">
        <x:f>IF(G4920="","MISSING OEWS",IF(ISNUMBER(H4920),"MATCHED","MISSING WHARTON"))</x:f>
        <x:v>MISSING OEWS</x:v>
      </x:c>
    </x:row>
    <x:row r="4921">
      <x:c r="A4921" t="str">
        <x:v>55</x:v>
      </x:c>
      <x:c r="B4921" t="str">
        <x:v>Management of Companies and Enterprises</x:v>
      </x:c>
      <x:c r="C4921" t="str">
        <x:v>53-5031</x:v>
      </x:c>
      <x:c r="D4921" t="str">
        <x:v>Ship Engineers</x:v>
      </x:c>
      <x:c r="E4921" s="22" t="n">
        <x:v>260</x:v>
      </x:c>
      <x:c r="F4921" s="22" t="n">
        <x:v>137420</x:v>
      </x:c>
      <x:c r="G4921" s="22" t="n">
        <x:f>IF(OR(E4921="",F4921=""),"",E4921*F4921)</x:f>
        <x:v>35729200</x:v>
      </x:c>
      <x:c r="H4921" s="36" t="n">
        <x:v>0.0971</x:v>
      </x:c>
      <x:c r="I4921" s="22" t="n">
        <x:f>IF(G4921="","",IF(ISNUMBER(H4921),G4921,""))</x:f>
        <x:v>35729200</x:v>
      </x:c>
      <x:c r="J4921" s="22" t="n">
        <x:f>IF(I4921="","",I4921*H4921)</x:f>
        <x:v>3469305.3200000003</x:v>
      </x:c>
      <x:c r="K4921" t="str">
        <x:f>IF(G4921="","MISSING OEWS",IF(ISNUMBER(H4921),"MATCHED","MISSING WHARTON"))</x:f>
        <x:v>MATCHED</x:v>
      </x:c>
    </x:row>
    <x:row r="4922">
      <x:c r="A4922" t="str">
        <x:v>55</x:v>
      </x:c>
      <x:c r="B4922" t="str">
        <x:v>Management of Companies and Enterprises</x:v>
      </x:c>
      <x:c r="C4922" t="str">
        <x:v>53-6021</x:v>
      </x:c>
      <x:c r="D4922" t="str">
        <x:v>Parking Attendants</x:v>
      </x:c>
      <x:c r="E4922" s="22" t="n">
        <x:v>750</x:v>
      </x:c>
      <x:c r="F4922" s="22" t="n">
        <x:v>33560</x:v>
      </x:c>
      <x:c r="G4922" s="22" t="n">
        <x:f>IF(OR(E4922="",F4922=""),"",E4922*F4922)</x:f>
        <x:v>25170000</x:v>
      </x:c>
      <x:c r="H4922" s="36" t="n">
        <x:v>0.1972</x:v>
      </x:c>
      <x:c r="I4922" s="22" t="n">
        <x:f>IF(G4922="","",IF(ISNUMBER(H4922),G4922,""))</x:f>
        <x:v>25170000</x:v>
      </x:c>
      <x:c r="J4922" s="22" t="n">
        <x:f>IF(I4922="","",I4922*H4922)</x:f>
        <x:v>4963524</x:v>
      </x:c>
      <x:c r="K4922" t="str">
        <x:f>IF(G4922="","MISSING OEWS",IF(ISNUMBER(H4922),"MATCHED","MISSING WHARTON"))</x:f>
        <x:v>MATCHED</x:v>
      </x:c>
    </x:row>
    <x:row r="4923">
      <x:c r="A4923" t="str">
        <x:v>55</x:v>
      </x:c>
      <x:c r="B4923" t="str">
        <x:v>Management of Companies and Enterprises</x:v>
      </x:c>
      <x:c r="C4923" t="str">
        <x:v>53-6031</x:v>
      </x:c>
      <x:c r="D4923" t="str">
        <x:v>Automotive and Watercraft Service Attendants</x:v>
      </x:c>
      <x:c r="E4923" s="22" t="n">
        <x:v>40</x:v>
      </x:c>
      <x:c r="F4923" s="22" t="n">
        <x:v>41470</x:v>
      </x:c>
      <x:c r="G4923" s="22" t="n">
        <x:f>IF(OR(E4923="",F4923=""),"",E4923*F4923)</x:f>
        <x:v>1658800</x:v>
      </x:c>
      <x:c r="H4923" s="36" t="n">
        <x:v>0.25329999999999997</x:v>
      </x:c>
      <x:c r="I4923" s="22" t="n">
        <x:f>IF(G4923="","",IF(ISNUMBER(H4923),G4923,""))</x:f>
        <x:v>1658800</x:v>
      </x:c>
      <x:c r="J4923" s="22" t="n">
        <x:f>IF(I4923="","",I4923*H4923)</x:f>
        <x:v>420174.0399999999</x:v>
      </x:c>
      <x:c r="K4923" t="str">
        <x:f>IF(G4923="","MISSING OEWS",IF(ISNUMBER(H4923),"MATCHED","MISSING WHARTON"))</x:f>
        <x:v>MATCHED</x:v>
      </x:c>
    </x:row>
    <x:row r="4924">
      <x:c r="A4924" t="str">
        <x:v>55</x:v>
      </x:c>
      <x:c r="B4924" t="str">
        <x:v>Management of Companies and Enterprises</x:v>
      </x:c>
      <x:c r="C4924" t="str">
        <x:v>53-6051</x:v>
      </x:c>
      <x:c r="D4924" t="str">
        <x:v>Transportation Inspectors</x:v>
      </x:c>
      <x:c r="E4924" s="22" t="n">
        <x:v>60</x:v>
      </x:c>
      <x:c r="F4924" s="22" t="n">
        <x:v>92400</x:v>
      </x:c>
      <x:c r="G4924" s="22" t="n">
        <x:f>IF(OR(E4924="",F4924=""),"",E4924*F4924)</x:f>
        <x:v>5544000</x:v>
      </x:c>
      <x:c r="H4924" s="36" t="n">
        <x:v>0.2192</x:v>
      </x:c>
      <x:c r="I4924" s="22" t="n">
        <x:f>IF(G4924="","",IF(ISNUMBER(H4924),G4924,""))</x:f>
        <x:v>5544000</x:v>
      </x:c>
      <x:c r="J4924" s="22" t="n">
        <x:f>IF(I4924="","",I4924*H4924)</x:f>
        <x:v>1215244.8</x:v>
      </x:c>
      <x:c r="K4924" t="str">
        <x:f>IF(G4924="","MISSING OEWS",IF(ISNUMBER(H4924),"MATCHED","MISSING WHARTON"))</x:f>
        <x:v>MATCHED</x:v>
      </x:c>
    </x:row>
    <x:row r="4925">
      <x:c r="A4925" t="str">
        <x:v>55</x:v>
      </x:c>
      <x:c r="B4925" t="str">
        <x:v>Management of Companies and Enterprises</x:v>
      </x:c>
      <x:c r="C4925" t="str">
        <x:v>53-6061</x:v>
      </x:c>
      <x:c r="D4925" t="str">
        <x:v>Passenger Attendants</x:v>
      </x:c>
      <x:c r="E4925" s="22" t="n">
        <x:v>70</x:v>
      </x:c>
      <x:c r="F4925" s="22" t="n">
        <x:v>54630</x:v>
      </x:c>
      <x:c r="G4925" s="22" t="n">
        <x:f>IF(OR(E4925="",F4925=""),"",E4925*F4925)</x:f>
        <x:v>3824100</x:v>
      </x:c>
      <x:c r="H4925" s="36" t="n">
        <x:v>0.275</x:v>
      </x:c>
      <x:c r="I4925" s="22" t="n">
        <x:f>IF(G4925="","",IF(ISNUMBER(H4925),G4925,""))</x:f>
        <x:v>3824100</x:v>
      </x:c>
      <x:c r="J4925" s="22" t="n">
        <x:f>IF(I4925="","",I4925*H4925)</x:f>
        <x:v>1051627.5</x:v>
      </x:c>
      <x:c r="K4925" t="str">
        <x:f>IF(G4925="","MISSING OEWS",IF(ISNUMBER(H4925),"MATCHED","MISSING WHARTON"))</x:f>
        <x:v>MATCHED</x:v>
      </x:c>
    </x:row>
    <x:row r="4926">
      <x:c r="A4926" t="str">
        <x:v>55</x:v>
      </x:c>
      <x:c r="B4926" t="str">
        <x:v>Management of Companies and Enterprises</x:v>
      </x:c>
      <x:c r="C4926" t="str">
        <x:v>53-6099</x:v>
      </x:c>
      <x:c r="D4926" t="str">
        <x:v>Transportation Workers, All Other</x:v>
      </x:c>
      <x:c r="E4926" s="22" t="n">
        <x:v>100</x:v>
      </x:c>
      <x:c r="F4926" s="22" t="n">
        <x:v>52850</x:v>
      </x:c>
      <x:c r="G4926" s="22" t="n">
        <x:f>IF(OR(E4926="",F4926=""),"",E4926*F4926)</x:f>
        <x:v>5285000</x:v>
      </x:c>
      <x:c r="H4926" s="36"/>
      <x:c r="I4926" s="22" t="str">
        <x:f>IF(G4926="","",IF(ISNUMBER(H4926),G4926,""))</x:f>
      </x:c>
      <x:c r="J4926" s="22" t="str">
        <x:f>IF(I4926="","",I4926*H4926)</x:f>
      </x:c>
      <x:c r="K4926" t="str">
        <x:f>IF(G4926="","MISSING OEWS",IF(ISNUMBER(H4926),"MATCHED","MISSING WHARTON"))</x:f>
        <x:v>MISSING WHARTON</x:v>
      </x:c>
    </x:row>
    <x:row r="4927">
      <x:c r="A4927" t="str">
        <x:v>55</x:v>
      </x:c>
      <x:c r="B4927" t="str">
        <x:v>Management of Companies and Enterprises</x:v>
      </x:c>
      <x:c r="C4927" t="str">
        <x:v>53-7021</x:v>
      </x:c>
      <x:c r="D4927" t="str">
        <x:v>Crane and Tower Operators</x:v>
      </x:c>
      <x:c r="E4927" s="22"/>
      <x:c r="F4927" s="22" t="n">
        <x:v>54960</x:v>
      </x:c>
      <x:c r="G4927" s="22" t="str">
        <x:f>IF(OR(E4927="",F4927=""),"",E4927*F4927)</x:f>
      </x:c>
      <x:c r="H4927" s="36" t="n">
        <x:v>0.0864</x:v>
      </x:c>
      <x:c r="I4927" s="22" t="str">
        <x:f>IF(G4927="","",IF(ISNUMBER(H4927),G4927,""))</x:f>
      </x:c>
      <x:c r="J4927" s="22" t="str">
        <x:f>IF(I4927="","",I4927*H4927)</x:f>
      </x:c>
      <x:c r="K4927" t="str">
        <x:f>IF(G4927="","MISSING OEWS",IF(ISNUMBER(H4927),"MATCHED","MISSING WHARTON"))</x:f>
        <x:v>MISSING OEWS</x:v>
      </x:c>
    </x:row>
    <x:row r="4928">
      <x:c r="A4928" t="str">
        <x:v>55</x:v>
      </x:c>
      <x:c r="B4928" t="str">
        <x:v>Management of Companies and Enterprises</x:v>
      </x:c>
      <x:c r="C4928" t="str">
        <x:v>53-7051</x:v>
      </x:c>
      <x:c r="D4928" t="str">
        <x:v>Industrial Truck and Tractor Operators</x:v>
      </x:c>
      <x:c r="E4928" s="22" t="n">
        <x:v>3630</x:v>
      </x:c>
      <x:c r="F4928" s="22" t="n">
        <x:v>46110</x:v>
      </x:c>
      <x:c r="G4928" s="22" t="n">
        <x:f>IF(OR(E4928="",F4928=""),"",E4928*F4928)</x:f>
        <x:v>167379300</x:v>
      </x:c>
      <x:c r="H4928" s="36" t="n">
        <x:v>0</x:v>
      </x:c>
      <x:c r="I4928" s="22" t="n">
        <x:f>IF(G4928="","",IF(ISNUMBER(H4928),G4928,""))</x:f>
        <x:v>167379300</x:v>
      </x:c>
      <x:c r="J4928" s="22" t="n">
        <x:f>IF(I4928="","",I4928*H4928)</x:f>
        <x:v>0</x:v>
      </x:c>
      <x:c r="K4928" t="str">
        <x:f>IF(G4928="","MISSING OEWS",IF(ISNUMBER(H4928),"MATCHED","MISSING WHARTON"))</x:f>
        <x:v>MATCHED</x:v>
      </x:c>
    </x:row>
    <x:row r="4929">
      <x:c r="A4929" t="str">
        <x:v>55</x:v>
      </x:c>
      <x:c r="B4929" t="str">
        <x:v>Management of Companies and Enterprises</x:v>
      </x:c>
      <x:c r="C4929" t="str">
        <x:v>53-7061</x:v>
      </x:c>
      <x:c r="D4929" t="str">
        <x:v>Cleaners of Vehicles and Equipment</x:v>
      </x:c>
      <x:c r="E4929" s="22" t="n">
        <x:v>550</x:v>
      </x:c>
      <x:c r="F4929" s="22" t="n">
        <x:v>38300</x:v>
      </x:c>
      <x:c r="G4929" s="22" t="n">
        <x:f>IF(OR(E4929="",F4929=""),"",E4929*F4929)</x:f>
        <x:v>21065000</x:v>
      </x:c>
      <x:c r="H4929" s="36" t="n">
        <x:v>0.0452</x:v>
      </x:c>
      <x:c r="I4929" s="22" t="n">
        <x:f>IF(G4929="","",IF(ISNUMBER(H4929),G4929,""))</x:f>
        <x:v>21065000</x:v>
      </x:c>
      <x:c r="J4929" s="22" t="n">
        <x:f>IF(I4929="","",I4929*H4929)</x:f>
        <x:v>952137.9999999999</x:v>
      </x:c>
      <x:c r="K4929" t="str">
        <x:f>IF(G4929="","MISSING OEWS",IF(ISNUMBER(H4929),"MATCHED","MISSING WHARTON"))</x:f>
        <x:v>MATCHED</x:v>
      </x:c>
    </x:row>
    <x:row r="4930">
      <x:c r="A4930" t="str">
        <x:v>55</x:v>
      </x:c>
      <x:c r="B4930" t="str">
        <x:v>Management of Companies and Enterprises</x:v>
      </x:c>
      <x:c r="C4930" t="str">
        <x:v>53-7062</x:v>
      </x:c>
      <x:c r="D4930" t="str">
        <x:v>Laborers and Freight, Stock, and Material Movers, Hand</x:v>
      </x:c>
      <x:c r="E4930" s="22" t="n">
        <x:v>14810</x:v>
      </x:c>
      <x:c r="F4930" s="22" t="n">
        <x:v>42870</x:v>
      </x:c>
      <x:c r="G4930" s="22" t="n">
        <x:f>IF(OR(E4930="",F4930=""),"",E4930*F4930)</x:f>
        <x:v>634904700</x:v>
      </x:c>
      <x:c r="H4930" s="36" t="n">
        <x:v>0.049</x:v>
      </x:c>
      <x:c r="I4930" s="22" t="n">
        <x:f>IF(G4930="","",IF(ISNUMBER(H4930),G4930,""))</x:f>
        <x:v>634904700</x:v>
      </x:c>
      <x:c r="J4930" s="22" t="n">
        <x:f>IF(I4930="","",I4930*H4930)</x:f>
        <x:v>31110330.3</x:v>
      </x:c>
      <x:c r="K4930" t="str">
        <x:f>IF(G4930="","MISSING OEWS",IF(ISNUMBER(H4930),"MATCHED","MISSING WHARTON"))</x:f>
        <x:v>MATCHED</x:v>
      </x:c>
    </x:row>
    <x:row r="4931">
      <x:c r="A4931" t="str">
        <x:v>55</x:v>
      </x:c>
      <x:c r="B4931" t="str">
        <x:v>Management of Companies and Enterprises</x:v>
      </x:c>
      <x:c r="C4931" t="str">
        <x:v>53-7063</x:v>
      </x:c>
      <x:c r="D4931" t="str">
        <x:v>Machine Feeders and Offbearers</x:v>
      </x:c>
      <x:c r="E4931" s="22" t="n">
        <x:v>40</x:v>
      </x:c>
      <x:c r="F4931" s="22" t="n">
        <x:v>47960</x:v>
      </x:c>
      <x:c r="G4931" s="22" t="n">
        <x:f>IF(OR(E4931="",F4931=""),"",E4931*F4931)</x:f>
        <x:v>1918400</x:v>
      </x:c>
      <x:c r="H4931" s="36" t="n">
        <x:v>0.0731</x:v>
      </x:c>
      <x:c r="I4931" s="22" t="n">
        <x:f>IF(G4931="","",IF(ISNUMBER(H4931),G4931,""))</x:f>
        <x:v>1918400</x:v>
      </x:c>
      <x:c r="J4931" s="22" t="n">
        <x:f>IF(I4931="","",I4931*H4931)</x:f>
        <x:v>140235.04</x:v>
      </x:c>
      <x:c r="K4931" t="str">
        <x:f>IF(G4931="","MISSING OEWS",IF(ISNUMBER(H4931),"MATCHED","MISSING WHARTON"))</x:f>
        <x:v>MATCHED</x:v>
      </x:c>
    </x:row>
    <x:row r="4932">
      <x:c r="A4932" t="str">
        <x:v>55</x:v>
      </x:c>
      <x:c r="B4932" t="str">
        <x:v>Management of Companies and Enterprises</x:v>
      </x:c>
      <x:c r="C4932" t="str">
        <x:v>53-7064</x:v>
      </x:c>
      <x:c r="D4932" t="str">
        <x:v>Packers and Packagers, Hand</x:v>
      </x:c>
      <x:c r="E4932" s="22" t="n">
        <x:v>2100</x:v>
      </x:c>
      <x:c r="F4932" s="22" t="n">
        <x:v>35560</x:v>
      </x:c>
      <x:c r="G4932" s="22" t="n">
        <x:f>IF(OR(E4932="",F4932=""),"",E4932*F4932)</x:f>
        <x:v>74676000</x:v>
      </x:c>
      <x:c r="H4932" s="36" t="n">
        <x:v>0.07919999999999999</x:v>
      </x:c>
      <x:c r="I4932" s="22" t="n">
        <x:f>IF(G4932="","",IF(ISNUMBER(H4932),G4932,""))</x:f>
        <x:v>74676000</x:v>
      </x:c>
      <x:c r="J4932" s="22" t="n">
        <x:f>IF(I4932="","",I4932*H4932)</x:f>
        <x:v>5914339.199999999</x:v>
      </x:c>
      <x:c r="K4932" t="str">
        <x:f>IF(G4932="","MISSING OEWS",IF(ISNUMBER(H4932),"MATCHED","MISSING WHARTON"))</x:f>
        <x:v>MATCHED</x:v>
      </x:c>
    </x:row>
    <x:row r="4933">
      <x:c r="A4933" t="str">
        <x:v>55</x:v>
      </x:c>
      <x:c r="B4933" t="str">
        <x:v>Management of Companies and Enterprises</x:v>
      </x:c>
      <x:c r="C4933" t="str">
        <x:v>53-7065</x:v>
      </x:c>
      <x:c r="D4933" t="str">
        <x:v>Stockers and Order Fillers</x:v>
      </x:c>
      <x:c r="E4933" s="22" t="n">
        <x:v>8980</x:v>
      </x:c>
      <x:c r="F4933" s="22" t="n">
        <x:v>41870</x:v>
      </x:c>
      <x:c r="G4933" s="22" t="n">
        <x:f>IF(OR(E4933="",F4933=""),"",E4933*F4933)</x:f>
        <x:v>375992600</x:v>
      </x:c>
      <x:c r="H4933" s="36" t="n">
        <x:v>0.22329999999999997</x:v>
      </x:c>
      <x:c r="I4933" s="22" t="n">
        <x:f>IF(G4933="","",IF(ISNUMBER(H4933),G4933,""))</x:f>
        <x:v>375992600</x:v>
      </x:c>
      <x:c r="J4933" s="22" t="n">
        <x:f>IF(I4933="","",I4933*H4933)</x:f>
        <x:v>83959147.57999998</x:v>
      </x:c>
      <x:c r="K4933" t="str">
        <x:f>IF(G4933="","MISSING OEWS",IF(ISNUMBER(H4933),"MATCHED","MISSING WHARTON"))</x:f>
        <x:v>MATCHED</x:v>
      </x:c>
    </x:row>
    <x:row r="4934">
      <x:c r="A4934" t="str">
        <x:v>55</x:v>
      </x:c>
      <x:c r="B4934" t="str">
        <x:v>Management of Companies and Enterprises</x:v>
      </x:c>
      <x:c r="C4934" t="str">
        <x:v>53-7081</x:v>
      </x:c>
      <x:c r="D4934" t="str">
        <x:v>Refuse and Recyclable Material Collectors</x:v>
      </x:c>
      <x:c r="E4934" s="22"/>
      <x:c r="F4934" s="22" t="n">
        <x:v>57190</x:v>
      </x:c>
      <x:c r="G4934" s="22" t="str">
        <x:f>IF(OR(E4934="",F4934=""),"",E4934*F4934)</x:f>
      </x:c>
      <x:c r="H4934" s="36" t="n">
        <x:v>0.2375</x:v>
      </x:c>
      <x:c r="I4934" s="22" t="str">
        <x:f>IF(G4934="","",IF(ISNUMBER(H4934),G4934,""))</x:f>
      </x:c>
      <x:c r="J4934" s="22" t="str">
        <x:f>IF(I4934="","",I4934*H4934)</x:f>
      </x:c>
      <x:c r="K4934" t="str">
        <x:f>IF(G4934="","MISSING OEWS",IF(ISNUMBER(H4934),"MATCHED","MISSING WHARTON"))</x:f>
        <x:v>MISSING OEWS</x:v>
      </x:c>
    </x:row>
    <x:row r="4935">
      <x:c r="A4935" t="str">
        <x:v>56</x:v>
      </x:c>
      <x:c r="B4935" t="str">
        <x:v>Administrative and Support and Waste Management and Remediation Services</x:v>
      </x:c>
      <x:c r="C4935" t="str">
        <x:v>11-1011</x:v>
      </x:c>
      <x:c r="D4935" t="str">
        <x:v>Chief Executives</x:v>
      </x:c>
      <x:c r="E4935" s="22" t="n">
        <x:v>9030</x:v>
      </x:c>
      <x:c r="F4935" s="22" t="n">
        <x:v>255800</x:v>
      </x:c>
      <x:c r="G4935" s="22" t="n">
        <x:f>IF(OR(E4935="",F4935=""),"",E4935*F4935)</x:f>
        <x:v>2309874000</x:v>
      </x:c>
      <x:c r="H4935" s="36" t="n">
        <x:v>0.4775</x:v>
      </x:c>
      <x:c r="I4935" s="22" t="n">
        <x:f>IF(G4935="","",IF(ISNUMBER(H4935),G4935,""))</x:f>
        <x:v>2309874000</x:v>
      </x:c>
      <x:c r="J4935" s="22" t="n">
        <x:f>IF(I4935="","",I4935*H4935)</x:f>
        <x:v>1102964835</x:v>
      </x:c>
      <x:c r="K4935" t="str">
        <x:f>IF(G4935="","MISSING OEWS",IF(ISNUMBER(H4935),"MATCHED","MISSING WHARTON"))</x:f>
        <x:v>MATCHED</x:v>
      </x:c>
    </x:row>
    <x:row r="4936">
      <x:c r="A4936" t="str">
        <x:v>56</x:v>
      </x:c>
      <x:c r="B4936" t="str">
        <x:v>Administrative and Support and Waste Management and Remediation Services</x:v>
      </x:c>
      <x:c r="C4936" t="str">
        <x:v>11-1021</x:v>
      </x:c>
      <x:c r="D4936" t="str">
        <x:v>General and Operations Managers</x:v>
      </x:c>
      <x:c r="E4936" s="22" t="n">
        <x:v>249910</x:v>
      </x:c>
      <x:c r="F4936" s="22" t="n">
        <x:v>126300</x:v>
      </x:c>
      <x:c r="G4936" s="22" t="n">
        <x:f>IF(OR(E4936="",F4936=""),"",E4936*F4936)</x:f>
        <x:v>31563633000</x:v>
      </x:c>
      <x:c r="H4936" s="36" t="n">
        <x:v>0.5382</x:v>
      </x:c>
      <x:c r="I4936" s="22" t="n">
        <x:f>IF(G4936="","",IF(ISNUMBER(H4936),G4936,""))</x:f>
        <x:v>31563633000</x:v>
      </x:c>
      <x:c r="J4936" s="22" t="n">
        <x:f>IF(I4936="","",I4936*H4936)</x:f>
        <x:v>16987547280.6</x:v>
      </x:c>
      <x:c r="K4936" t="str">
        <x:f>IF(G4936="","MISSING OEWS",IF(ISNUMBER(H4936),"MATCHED","MISSING WHARTON"))</x:f>
        <x:v>MATCHED</x:v>
      </x:c>
    </x:row>
    <x:row r="4937">
      <x:c r="A4937" t="str">
        <x:v>56</x:v>
      </x:c>
      <x:c r="B4937" t="str">
        <x:v>Administrative and Support and Waste Management and Remediation Services</x:v>
      </x:c>
      <x:c r="C4937" t="str">
        <x:v>11-2021</x:v>
      </x:c>
      <x:c r="D4937" t="str">
        <x:v>Marketing Managers</x:v>
      </x:c>
      <x:c r="E4937" s="22" t="n">
        <x:v>18040</x:v>
      </x:c>
      <x:c r="F4937" s="22" t="n">
        <x:v>159980</x:v>
      </x:c>
      <x:c r="G4937" s="22" t="n">
        <x:f>IF(OR(E4937="",F4937=""),"",E4937*F4937)</x:f>
        <x:v>2886039200</x:v>
      </x:c>
      <x:c r="H4937" s="36" t="n">
        <x:v>0.445</x:v>
      </x:c>
      <x:c r="I4937" s="22" t="n">
        <x:f>IF(G4937="","",IF(ISNUMBER(H4937),G4937,""))</x:f>
        <x:v>2886039200</x:v>
      </x:c>
      <x:c r="J4937" s="22" t="n">
        <x:f>IF(I4937="","",I4937*H4937)</x:f>
        <x:v>1284287444</x:v>
      </x:c>
      <x:c r="K4937" t="str">
        <x:f>IF(G4937="","MISSING OEWS",IF(ISNUMBER(H4937),"MATCHED","MISSING WHARTON"))</x:f>
        <x:v>MATCHED</x:v>
      </x:c>
    </x:row>
    <x:row r="4938">
      <x:c r="A4938" t="str">
        <x:v>56</x:v>
      </x:c>
      <x:c r="B4938" t="str">
        <x:v>Administrative and Support and Waste Management and Remediation Services</x:v>
      </x:c>
      <x:c r="C4938" t="str">
        <x:v>11-2022</x:v>
      </x:c>
      <x:c r="D4938" t="str">
        <x:v>Sales Managers</x:v>
      </x:c>
      <x:c r="E4938" s="22" t="n">
        <x:v>29720</x:v>
      </x:c>
      <x:c r="F4938" s="22" t="n">
        <x:v>149230</x:v>
      </x:c>
      <x:c r="G4938" s="22" t="n">
        <x:f>IF(OR(E4938="",F4938=""),"",E4938*F4938)</x:f>
        <x:v>4435115600</x:v>
      </x:c>
      <x:c r="H4938" s="36" t="n">
        <x:v>0.3735</x:v>
      </x:c>
      <x:c r="I4938" s="22" t="n">
        <x:f>IF(G4938="","",IF(ISNUMBER(H4938),G4938,""))</x:f>
        <x:v>4435115600</x:v>
      </x:c>
      <x:c r="J4938" s="22" t="n">
        <x:f>IF(I4938="","",I4938*H4938)</x:f>
        <x:v>1656515676.6</x:v>
      </x:c>
      <x:c r="K4938" t="str">
        <x:f>IF(G4938="","MISSING OEWS",IF(ISNUMBER(H4938),"MATCHED","MISSING WHARTON"))</x:f>
        <x:v>MATCHED</x:v>
      </x:c>
    </x:row>
    <x:row r="4939">
      <x:c r="A4939" t="str">
        <x:v>56</x:v>
      </x:c>
      <x:c r="B4939" t="str">
        <x:v>Administrative and Support and Waste Management and Remediation Services</x:v>
      </x:c>
      <x:c r="C4939" t="str">
        <x:v>11-2032</x:v>
      </x:c>
      <x:c r="D4939" t="str">
        <x:v>Public Relations Managers</x:v>
      </x:c>
      <x:c r="E4939" s="22" t="n">
        <x:v>2190</x:v>
      </x:c>
      <x:c r="F4939" s="22" t="n">
        <x:v>161830</x:v>
      </x:c>
      <x:c r="G4939" s="22" t="n">
        <x:f>IF(OR(E4939="",F4939=""),"",E4939*F4939)</x:f>
        <x:v>354407700</x:v>
      </x:c>
      <x:c r="H4939" s="36" t="n">
        <x:v>0.53</x:v>
      </x:c>
      <x:c r="I4939" s="22" t="n">
        <x:f>IF(G4939="","",IF(ISNUMBER(H4939),G4939,""))</x:f>
        <x:v>354407700</x:v>
      </x:c>
      <x:c r="J4939" s="22" t="n">
        <x:f>IF(I4939="","",I4939*H4939)</x:f>
        <x:v>187836081</x:v>
      </x:c>
      <x:c r="K4939" t="str">
        <x:f>IF(G4939="","MISSING OEWS",IF(ISNUMBER(H4939),"MATCHED","MISSING WHARTON"))</x:f>
        <x:v>MATCHED</x:v>
      </x:c>
    </x:row>
    <x:row r="4940">
      <x:c r="A4940" t="str">
        <x:v>56</x:v>
      </x:c>
      <x:c r="B4940" t="str">
        <x:v>Administrative and Support and Waste Management and Remediation Services</x:v>
      </x:c>
      <x:c r="C4940" t="str">
        <x:v>11-2033</x:v>
      </x:c>
      <x:c r="D4940" t="str">
        <x:v>Fundraising Managers</x:v>
      </x:c>
      <x:c r="E4940" s="22" t="n">
        <x:v>820</x:v>
      </x:c>
      <x:c r="F4940" s="22" t="n">
        <x:v>127110</x:v>
      </x:c>
      <x:c r="G4940" s="22" t="n">
        <x:f>IF(OR(E4940="",F4940=""),"",E4940*F4940)</x:f>
        <x:v>104230200</x:v>
      </x:c>
      <x:c r="H4940" s="36" t="n">
        <x:v>0.5594</x:v>
      </x:c>
      <x:c r="I4940" s="22" t="n">
        <x:f>IF(G4940="","",IF(ISNUMBER(H4940),G4940,""))</x:f>
        <x:v>104230200</x:v>
      </x:c>
      <x:c r="J4940" s="22" t="n">
        <x:f>IF(I4940="","",I4940*H4940)</x:f>
        <x:v>58306373.88</x:v>
      </x:c>
      <x:c r="K4940" t="str">
        <x:f>IF(G4940="","MISSING OEWS",IF(ISNUMBER(H4940),"MATCHED","MISSING WHARTON"))</x:f>
        <x:v>MATCHED</x:v>
      </x:c>
    </x:row>
    <x:row r="4941">
      <x:c r="A4941" t="str">
        <x:v>56</x:v>
      </x:c>
      <x:c r="B4941" t="str">
        <x:v>Administrative and Support and Waste Management and Remediation Services</x:v>
      </x:c>
      <x:c r="C4941" t="str">
        <x:v>11-3012</x:v>
      </x:c>
      <x:c r="D4941" t="str">
        <x:v>Administrative Services Managers</x:v>
      </x:c>
      <x:c r="E4941" s="22" t="n">
        <x:v>13620</x:v>
      </x:c>
      <x:c r="F4941" s="22" t="n">
        <x:v>135030</x:v>
      </x:c>
      <x:c r="G4941" s="22" t="n">
        <x:f>IF(OR(E4941="",F4941=""),"",E4941*F4941)</x:f>
        <x:v>1839108600</x:v>
      </x:c>
      <x:c r="H4941" s="36" t="n">
        <x:v>0.44439999999999996</x:v>
      </x:c>
      <x:c r="I4941" s="22" t="n">
        <x:f>IF(G4941="","",IF(ISNUMBER(H4941),G4941,""))</x:f>
        <x:v>1839108600</x:v>
      </x:c>
      <x:c r="J4941" s="22" t="n">
        <x:f>IF(I4941="","",I4941*H4941)</x:f>
        <x:v>817299861.8399999</x:v>
      </x:c>
      <x:c r="K4941" t="str">
        <x:f>IF(G4941="","MISSING OEWS",IF(ISNUMBER(H4941),"MATCHED","MISSING WHARTON"))</x:f>
        <x:v>MATCHED</x:v>
      </x:c>
    </x:row>
    <x:row r="4942">
      <x:c r="A4942" t="str">
        <x:v>56</x:v>
      </x:c>
      <x:c r="B4942" t="str">
        <x:v>Administrative and Support and Waste Management and Remediation Services</x:v>
      </x:c>
      <x:c r="C4942" t="str">
        <x:v>11-3013</x:v>
      </x:c>
      <x:c r="D4942" t="str">
        <x:v>Facilities Managers</x:v>
      </x:c>
      <x:c r="E4942" s="22" t="n">
        <x:v>11180</x:v>
      </x:c>
      <x:c r="F4942" s="22" t="n">
        <x:v>103810</x:v>
      </x:c>
      <x:c r="G4942" s="22" t="n">
        <x:f>IF(OR(E4942="",F4942=""),"",E4942*F4942)</x:f>
        <x:v>1160595800</x:v>
      </x:c>
      <x:c r="H4942" s="36" t="n">
        <x:v>0.2907</x:v>
      </x:c>
      <x:c r="I4942" s="22" t="n">
        <x:f>IF(G4942="","",IF(ISNUMBER(H4942),G4942,""))</x:f>
        <x:v>1160595800</x:v>
      </x:c>
      <x:c r="J4942" s="22" t="n">
        <x:f>IF(I4942="","",I4942*H4942)</x:f>
        <x:v>337385199.06</x:v>
      </x:c>
      <x:c r="K4942" t="str">
        <x:f>IF(G4942="","MISSING OEWS",IF(ISNUMBER(H4942),"MATCHED","MISSING WHARTON"))</x:f>
        <x:v>MATCHED</x:v>
      </x:c>
    </x:row>
    <x:row r="4943">
      <x:c r="A4943" t="str">
        <x:v>56</x:v>
      </x:c>
      <x:c r="B4943" t="str">
        <x:v>Administrative and Support and Waste Management and Remediation Services</x:v>
      </x:c>
      <x:c r="C4943" t="str">
        <x:v>11-3021</x:v>
      </x:c>
      <x:c r="D4943" t="str">
        <x:v>Computer and Information Systems Managers</x:v>
      </x:c>
      <x:c r="E4943" s="22" t="n">
        <x:v>22550</x:v>
      </x:c>
      <x:c r="F4943" s="22" t="n">
        <x:v>181860</x:v>
      </x:c>
      <x:c r="G4943" s="22" t="n">
        <x:f>IF(OR(E4943="",F4943=""),"",E4943*F4943)</x:f>
        <x:v>4100943000</x:v>
      </x:c>
      <x:c r="H4943" s="36" t="n">
        <x:v>0.5265</x:v>
      </x:c>
      <x:c r="I4943" s="22" t="n">
        <x:f>IF(G4943="","",IF(ISNUMBER(H4943),G4943,""))</x:f>
        <x:v>4100943000</x:v>
      </x:c>
      <x:c r="J4943" s="22" t="n">
        <x:f>IF(I4943="","",I4943*H4943)</x:f>
        <x:v>2159146489.5</x:v>
      </x:c>
      <x:c r="K4943" t="str">
        <x:f>IF(G4943="","MISSING OEWS",IF(ISNUMBER(H4943),"MATCHED","MISSING WHARTON"))</x:f>
        <x:v>MATCHED</x:v>
      </x:c>
    </x:row>
    <x:row r="4944">
      <x:c r="A4944" t="str">
        <x:v>56</x:v>
      </x:c>
      <x:c r="B4944" t="str">
        <x:v>Administrative and Support and Waste Management and Remediation Services</x:v>
      </x:c>
      <x:c r="C4944" t="str">
        <x:v>11-3031</x:v>
      </x:c>
      <x:c r="D4944" t="str">
        <x:v>Financial Managers</x:v>
      </x:c>
      <x:c r="E4944" s="22" t="n">
        <x:v>29950</x:v>
      </x:c>
      <x:c r="F4944" s="22" t="n">
        <x:v>187230</x:v>
      </x:c>
      <x:c r="G4944" s="22" t="n">
        <x:f>IF(OR(E4944="",F4944=""),"",E4944*F4944)</x:f>
        <x:v>5607538500</x:v>
      </x:c>
      <x:c r="H4944" s="36" t="n">
        <x:v>0.7221</x:v>
      </x:c>
      <x:c r="I4944" s="22" t="n">
        <x:f>IF(G4944="","",IF(ISNUMBER(H4944),G4944,""))</x:f>
        <x:v>5607538500</x:v>
      </x:c>
      <x:c r="J4944" s="22" t="n">
        <x:f>IF(I4944="","",I4944*H4944)</x:f>
        <x:v>4049203550.85</x:v>
      </x:c>
      <x:c r="K4944" t="str">
        <x:f>IF(G4944="","MISSING OEWS",IF(ISNUMBER(H4944),"MATCHED","MISSING WHARTON"))</x:f>
        <x:v>MATCHED</x:v>
      </x:c>
    </x:row>
    <x:row r="4945">
      <x:c r="A4945" t="str">
        <x:v>56</x:v>
      </x:c>
      <x:c r="B4945" t="str">
        <x:v>Administrative and Support and Waste Management and Remediation Services</x:v>
      </x:c>
      <x:c r="C4945" t="str">
        <x:v>11-3051</x:v>
      </x:c>
      <x:c r="D4945" t="str">
        <x:v>Industrial Production Managers</x:v>
      </x:c>
      <x:c r="E4945" s="22" t="n">
        <x:v>3750</x:v>
      </x:c>
      <x:c r="F4945" s="22" t="n">
        <x:v>139370</x:v>
      </x:c>
      <x:c r="G4945" s="22" t="n">
        <x:f>IF(OR(E4945="",F4945=""),"",E4945*F4945)</x:f>
        <x:v>522637500</x:v>
      </x:c>
      <x:c r="H4945" s="36" t="n">
        <x:v>0.3636</x:v>
      </x:c>
      <x:c r="I4945" s="22" t="n">
        <x:f>IF(G4945="","",IF(ISNUMBER(H4945),G4945,""))</x:f>
        <x:v>522637500</x:v>
      </x:c>
      <x:c r="J4945" s="22" t="n">
        <x:f>IF(I4945="","",I4945*H4945)</x:f>
        <x:v>190030995</x:v>
      </x:c>
      <x:c r="K4945" t="str">
        <x:f>IF(G4945="","MISSING OEWS",IF(ISNUMBER(H4945),"MATCHED","MISSING WHARTON"))</x:f>
        <x:v>MATCHED</x:v>
      </x:c>
    </x:row>
    <x:row r="4946">
      <x:c r="A4946" t="str">
        <x:v>56</x:v>
      </x:c>
      <x:c r="B4946" t="str">
        <x:v>Administrative and Support and Waste Management and Remediation Services</x:v>
      </x:c>
      <x:c r="C4946" t="str">
        <x:v>11-3061</x:v>
      </x:c>
      <x:c r="D4946" t="str">
        <x:v>Purchasing Managers</x:v>
      </x:c>
      <x:c r="E4946" s="22" t="n">
        <x:v>2270</x:v>
      </x:c>
      <x:c r="F4946" s="22" t="n">
        <x:v>157230</x:v>
      </x:c>
      <x:c r="G4946" s="22" t="n">
        <x:f>IF(OR(E4946="",F4946=""),"",E4946*F4946)</x:f>
        <x:v>356912100</x:v>
      </x:c>
      <x:c r="H4946" s="36" t="n">
        <x:v>0.6944</x:v>
      </x:c>
      <x:c r="I4946" s="22" t="n">
        <x:f>IF(G4946="","",IF(ISNUMBER(H4946),G4946,""))</x:f>
        <x:v>356912100</x:v>
      </x:c>
      <x:c r="J4946" s="22" t="n">
        <x:f>IF(I4946="","",I4946*H4946)</x:f>
        <x:v>247839762.24</x:v>
      </x:c>
      <x:c r="K4946" t="str">
        <x:f>IF(G4946="","MISSING OEWS",IF(ISNUMBER(H4946),"MATCHED","MISSING WHARTON"))</x:f>
        <x:v>MATCHED</x:v>
      </x:c>
    </x:row>
    <x:row r="4947">
      <x:c r="A4947" t="str">
        <x:v>56</x:v>
      </x:c>
      <x:c r="B4947" t="str">
        <x:v>Administrative and Support and Waste Management and Remediation Services</x:v>
      </x:c>
      <x:c r="C4947" t="str">
        <x:v>11-3071</x:v>
      </x:c>
      <x:c r="D4947" t="str">
        <x:v>Transportation, Storage, and Distribution Managers</x:v>
      </x:c>
      <x:c r="E4947" s="22" t="n">
        <x:v>7020</x:v>
      </x:c>
      <x:c r="F4947" s="22" t="n">
        <x:v>119060</x:v>
      </x:c>
      <x:c r="G4947" s="22" t="n">
        <x:f>IF(OR(E4947="",F4947=""),"",E4947*F4947)</x:f>
        <x:v>835801200</x:v>
      </x:c>
      <x:c r="H4947" s="36" t="n">
        <x:v>0.5783</x:v>
      </x:c>
      <x:c r="I4947" s="22" t="n">
        <x:f>IF(G4947="","",IF(ISNUMBER(H4947),G4947,""))</x:f>
        <x:v>835801200</x:v>
      </x:c>
      <x:c r="J4947" s="22" t="n">
        <x:f>IF(I4947="","",I4947*H4947)</x:f>
        <x:v>483343833.96000004</x:v>
      </x:c>
      <x:c r="K4947" t="str">
        <x:f>IF(G4947="","MISSING OEWS",IF(ISNUMBER(H4947),"MATCHED","MISSING WHARTON"))</x:f>
        <x:v>MATCHED</x:v>
      </x:c>
    </x:row>
    <x:row r="4948">
      <x:c r="A4948" t="str">
        <x:v>56</x:v>
      </x:c>
      <x:c r="B4948" t="str">
        <x:v>Administrative and Support and Waste Management and Remediation Services</x:v>
      </x:c>
      <x:c r="C4948" t="str">
        <x:v>11-3111</x:v>
      </x:c>
      <x:c r="D4948" t="str">
        <x:v>Compensation and Benefits Managers</x:v>
      </x:c>
      <x:c r="E4948" s="22" t="n">
        <x:v>1270</x:v>
      </x:c>
      <x:c r="F4948" s="22" t="n">
        <x:v>137830</x:v>
      </x:c>
      <x:c r="G4948" s="22" t="n">
        <x:f>IF(OR(E4948="",F4948=""),"",E4948*F4948)</x:f>
        <x:v>175044100</x:v>
      </x:c>
      <x:c r="H4948" s="36" t="n">
        <x:v>0.5771000000000001</x:v>
      </x:c>
      <x:c r="I4948" s="22" t="n">
        <x:f>IF(G4948="","",IF(ISNUMBER(H4948),G4948,""))</x:f>
        <x:v>175044100</x:v>
      </x:c>
      <x:c r="J4948" s="22" t="n">
        <x:f>IF(I4948="","",I4948*H4948)</x:f>
        <x:v>101017950.11000001</x:v>
      </x:c>
      <x:c r="K4948" t="str">
        <x:f>IF(G4948="","MISSING OEWS",IF(ISNUMBER(H4948),"MATCHED","MISSING WHARTON"))</x:f>
        <x:v>MATCHED</x:v>
      </x:c>
    </x:row>
    <x:row r="4949">
      <x:c r="A4949" t="str">
        <x:v>56</x:v>
      </x:c>
      <x:c r="B4949" t="str">
        <x:v>Administrative and Support and Waste Management and Remediation Services</x:v>
      </x:c>
      <x:c r="C4949" t="str">
        <x:v>11-3121</x:v>
      </x:c>
      <x:c r="D4949" t="str">
        <x:v>Human Resources Managers</x:v>
      </x:c>
      <x:c r="E4949" s="22" t="n">
        <x:v>20070</x:v>
      </x:c>
      <x:c r="F4949" s="22" t="n">
        <x:v>140810</x:v>
      </x:c>
      <x:c r="G4949" s="22" t="n">
        <x:f>IF(OR(E4949="",F4949=""),"",E4949*F4949)</x:f>
        <x:v>2826056700</x:v>
      </x:c>
      <x:c r="H4949" s="36" t="n">
        <x:v>0.5962</x:v>
      </x:c>
      <x:c r="I4949" s="22" t="n">
        <x:f>IF(G4949="","",IF(ISNUMBER(H4949),G4949,""))</x:f>
        <x:v>2826056700</x:v>
      </x:c>
      <x:c r="J4949" s="22" t="n">
        <x:f>IF(I4949="","",I4949*H4949)</x:f>
        <x:v>1684895004.54</x:v>
      </x:c>
      <x:c r="K4949" t="str">
        <x:f>IF(G4949="","MISSING OEWS",IF(ISNUMBER(H4949),"MATCHED","MISSING WHARTON"))</x:f>
        <x:v>MATCHED</x:v>
      </x:c>
    </x:row>
    <x:row r="4950">
      <x:c r="A4950" t="str">
        <x:v>56</x:v>
      </x:c>
      <x:c r="B4950" t="str">
        <x:v>Administrative and Support and Waste Management and Remediation Services</x:v>
      </x:c>
      <x:c r="C4950" t="str">
        <x:v>11-3131</x:v>
      </x:c>
      <x:c r="D4950" t="str">
        <x:v>Training and Development Managers</x:v>
      </x:c>
      <x:c r="E4950" s="22" t="n">
        <x:v>2720</x:v>
      </x:c>
      <x:c r="F4950" s="22" t="n">
        <x:v>133290</x:v>
      </x:c>
      <x:c r="G4950" s="22" t="n">
        <x:f>IF(OR(E4950="",F4950=""),"",E4950*F4950)</x:f>
        <x:v>362548800</x:v>
      </x:c>
      <x:c r="H4950" s="36" t="n">
        <x:v>0.6833</x:v>
      </x:c>
      <x:c r="I4950" s="22" t="n">
        <x:f>IF(G4950="","",IF(ISNUMBER(H4950),G4950,""))</x:f>
        <x:v>362548800</x:v>
      </x:c>
      <x:c r="J4950" s="22" t="n">
        <x:f>IF(I4950="","",I4950*H4950)</x:f>
        <x:v>247729595.04000002</x:v>
      </x:c>
      <x:c r="K4950" t="str">
        <x:f>IF(G4950="","MISSING OEWS",IF(ISNUMBER(H4950),"MATCHED","MISSING WHARTON"))</x:f>
        <x:v>MATCHED</x:v>
      </x:c>
    </x:row>
    <x:row r="4951">
      <x:c r="A4951" t="str">
        <x:v>56</x:v>
      </x:c>
      <x:c r="B4951" t="str">
        <x:v>Administrative and Support and Waste Management and Remediation Services</x:v>
      </x:c>
      <x:c r="C4951" t="str">
        <x:v>11-9013</x:v>
      </x:c>
      <x:c r="D4951" t="str">
        <x:v>Farmers, Ranchers, and Other Agricultural Managers</x:v>
      </x:c>
      <x:c r="E4951" s="22" t="n">
        <x:v>210</x:v>
      </x:c>
      <x:c r="F4951" s="22"/>
      <x:c r="G4951" s="22" t="str">
        <x:f>IF(OR(E4951="",F4951=""),"",E4951*F4951)</x:f>
      </x:c>
      <x:c r="H4951" s="36" t="n">
        <x:v>0.22</x:v>
      </x:c>
      <x:c r="I4951" s="22" t="str">
        <x:f>IF(G4951="","",IF(ISNUMBER(H4951),G4951,""))</x:f>
      </x:c>
      <x:c r="J4951" s="22" t="str">
        <x:f>IF(I4951="","",I4951*H4951)</x:f>
      </x:c>
      <x:c r="K4951" t="str">
        <x:f>IF(G4951="","MISSING OEWS",IF(ISNUMBER(H4951),"MATCHED","MISSING WHARTON"))</x:f>
        <x:v>MISSING OEWS</x:v>
      </x:c>
    </x:row>
    <x:row r="4952">
      <x:c r="A4952" t="str">
        <x:v>56</x:v>
      </x:c>
      <x:c r="B4952" t="str">
        <x:v>Administrative and Support and Waste Management and Remediation Services</x:v>
      </x:c>
      <x:c r="C4952" t="str">
        <x:v>11-9021</x:v>
      </x:c>
      <x:c r="D4952" t="str">
        <x:v>Construction Managers</x:v>
      </x:c>
      <x:c r="E4952" s="22" t="n">
        <x:v>6730</x:v>
      </x:c>
      <x:c r="F4952" s="22" t="n">
        <x:v>122300</x:v>
      </x:c>
      <x:c r="G4952" s="22" t="n">
        <x:f>IF(OR(E4952="",F4952=""),"",E4952*F4952)</x:f>
        <x:v>823079000</x:v>
      </x:c>
      <x:c r="H4952" s="36" t="n">
        <x:v>0.374</x:v>
      </x:c>
      <x:c r="I4952" s="22" t="n">
        <x:f>IF(G4952="","",IF(ISNUMBER(H4952),G4952,""))</x:f>
        <x:v>823079000</x:v>
      </x:c>
      <x:c r="J4952" s="22" t="n">
        <x:f>IF(I4952="","",I4952*H4952)</x:f>
        <x:v>307831546</x:v>
      </x:c>
      <x:c r="K4952" t="str">
        <x:f>IF(G4952="","MISSING OEWS",IF(ISNUMBER(H4952),"MATCHED","MISSING WHARTON"))</x:f>
        <x:v>MATCHED</x:v>
      </x:c>
    </x:row>
    <x:row r="4953">
      <x:c r="A4953" t="str">
        <x:v>56</x:v>
      </x:c>
      <x:c r="B4953" t="str">
        <x:v>Administrative and Support and Waste Management and Remediation Services</x:v>
      </x:c>
      <x:c r="C4953" t="str">
        <x:v>11-9031</x:v>
      </x:c>
      <x:c r="D4953" t="str">
        <x:v>Education and Childcare Administrators, Preschool and Daycare</x:v>
      </x:c>
      <x:c r="E4953" s="22" t="n">
        <x:v>40</x:v>
      </x:c>
      <x:c r="F4953" s="22" t="n">
        <x:v>77700</x:v>
      </x:c>
      <x:c r="G4953" s="22" t="n">
        <x:f>IF(OR(E4953="",F4953=""),"",E4953*F4953)</x:f>
        <x:v>3108000</x:v>
      </x:c>
      <x:c r="H4953" s="36" t="n">
        <x:v>0.4</x:v>
      </x:c>
      <x:c r="I4953" s="22" t="n">
        <x:f>IF(G4953="","",IF(ISNUMBER(H4953),G4953,""))</x:f>
        <x:v>3108000</x:v>
      </x:c>
      <x:c r="J4953" s="22" t="n">
        <x:f>IF(I4953="","",I4953*H4953)</x:f>
        <x:v>1243200</x:v>
      </x:c>
      <x:c r="K4953" t="str">
        <x:f>IF(G4953="","MISSING OEWS",IF(ISNUMBER(H4953),"MATCHED","MISSING WHARTON"))</x:f>
        <x:v>MATCHED</x:v>
      </x:c>
    </x:row>
    <x:row r="4954">
      <x:c r="A4954" t="str">
        <x:v>56</x:v>
      </x:c>
      <x:c r="B4954" t="str">
        <x:v>Administrative and Support and Waste Management and Remediation Services</x:v>
      </x:c>
      <x:c r="C4954" t="str">
        <x:v>11-9032</x:v>
      </x:c>
      <x:c r="D4954" t="str">
        <x:v>Education Administrators, Kindergarten through Secondary</x:v>
      </x:c>
      <x:c r="E4954" s="22"/>
      <x:c r="F4954" s="22" t="n">
        <x:v>122220</x:v>
      </x:c>
      <x:c r="G4954" s="22" t="str">
        <x:f>IF(OR(E4954="",F4954=""),"",E4954*F4954)</x:f>
      </x:c>
      <x:c r="H4954" s="36" t="n">
        <x:v>0.3</x:v>
      </x:c>
      <x:c r="I4954" s="22" t="str">
        <x:f>IF(G4954="","",IF(ISNUMBER(H4954),G4954,""))</x:f>
      </x:c>
      <x:c r="J4954" s="22" t="str">
        <x:f>IF(I4954="","",I4954*H4954)</x:f>
      </x:c>
      <x:c r="K4954" t="str">
        <x:f>IF(G4954="","MISSING OEWS",IF(ISNUMBER(H4954),"MATCHED","MISSING WHARTON"))</x:f>
        <x:v>MISSING OEWS</x:v>
      </x:c>
    </x:row>
    <x:row r="4955">
      <x:c r="A4955" t="str">
        <x:v>56</x:v>
      </x:c>
      <x:c r="B4955" t="str">
        <x:v>Administrative and Support and Waste Management and Remediation Services</x:v>
      </x:c>
      <x:c r="C4955" t="str">
        <x:v>11-9033</x:v>
      </x:c>
      <x:c r="D4955" t="str">
        <x:v>Education Administrators, Postsecondary</x:v>
      </x:c>
      <x:c r="E4955" s="22" t="n">
        <x:v>50</x:v>
      </x:c>
      <x:c r="F4955" s="22"/>
      <x:c r="G4955" s="22" t="str">
        <x:f>IF(OR(E4955="",F4955=""),"",E4955*F4955)</x:f>
      </x:c>
      <x:c r="H4955" s="36" t="n">
        <x:v>0.4448</x:v>
      </x:c>
      <x:c r="I4955" s="22" t="str">
        <x:f>IF(G4955="","",IF(ISNUMBER(H4955),G4955,""))</x:f>
      </x:c>
      <x:c r="J4955" s="22" t="str">
        <x:f>IF(I4955="","",I4955*H4955)</x:f>
      </x:c>
      <x:c r="K4955" t="str">
        <x:f>IF(G4955="","MISSING OEWS",IF(ISNUMBER(H4955),"MATCHED","MISSING WHARTON"))</x:f>
        <x:v>MISSING OEWS</x:v>
      </x:c>
    </x:row>
    <x:row r="4956">
      <x:c r="A4956" t="str">
        <x:v>56</x:v>
      </x:c>
      <x:c r="B4956" t="str">
        <x:v>Administrative and Support and Waste Management and Remediation Services</x:v>
      </x:c>
      <x:c r="C4956" t="str">
        <x:v>11-9039</x:v>
      </x:c>
      <x:c r="D4956" t="str">
        <x:v>Education Administrators, All Other</x:v>
      </x:c>
      <x:c r="E4956" s="22" t="n">
        <x:v>240</x:v>
      </x:c>
      <x:c r="F4956" s="22" t="n">
        <x:v>107260</x:v>
      </x:c>
      <x:c r="G4956" s="22" t="n">
        <x:f>IF(OR(E4956="",F4956=""),"",E4956*F4956)</x:f>
        <x:v>25742400</x:v>
      </x:c>
      <x:c r="H4956" s="36"/>
      <x:c r="I4956" s="22" t="str">
        <x:f>IF(G4956="","",IF(ISNUMBER(H4956),G4956,""))</x:f>
      </x:c>
      <x:c r="J4956" s="22" t="str">
        <x:f>IF(I4956="","",I4956*H4956)</x:f>
      </x:c>
      <x:c r="K4956" t="str">
        <x:f>IF(G4956="","MISSING OEWS",IF(ISNUMBER(H4956),"MATCHED","MISSING WHARTON"))</x:f>
        <x:v>MISSING WHARTON</x:v>
      </x:c>
    </x:row>
    <x:row r="4957">
      <x:c r="A4957" t="str">
        <x:v>56</x:v>
      </x:c>
      <x:c r="B4957" t="str">
        <x:v>Administrative and Support and Waste Management and Remediation Services</x:v>
      </x:c>
      <x:c r="C4957" t="str">
        <x:v>11-9041</x:v>
      </x:c>
      <x:c r="D4957" t="str">
        <x:v>Architectural and Engineering Managers</x:v>
      </x:c>
      <x:c r="E4957" s="22" t="n">
        <x:v>2810</x:v>
      </x:c>
      <x:c r="F4957" s="22" t="n">
        <x:v>208760</x:v>
      </x:c>
      <x:c r="G4957" s="22" t="n">
        <x:f>IF(OR(E4957="",F4957=""),"",E4957*F4957)</x:f>
        <x:v>586615600</x:v>
      </x:c>
      <x:c r="H4957" s="36" t="n">
        <x:v>0.263</x:v>
      </x:c>
      <x:c r="I4957" s="22" t="n">
        <x:f>IF(G4957="","",IF(ISNUMBER(H4957),G4957,""))</x:f>
        <x:v>586615600</x:v>
      </x:c>
      <x:c r="J4957" s="22" t="n">
        <x:f>IF(I4957="","",I4957*H4957)</x:f>
        <x:v>154279902.8</x:v>
      </x:c>
      <x:c r="K4957" t="str">
        <x:f>IF(G4957="","MISSING OEWS",IF(ISNUMBER(H4957),"MATCHED","MISSING WHARTON"))</x:f>
        <x:v>MATCHED</x:v>
      </x:c>
    </x:row>
    <x:row r="4958">
      <x:c r="A4958" t="str">
        <x:v>56</x:v>
      </x:c>
      <x:c r="B4958" t="str">
        <x:v>Administrative and Support and Waste Management and Remediation Services</x:v>
      </x:c>
      <x:c r="C4958" t="str">
        <x:v>11-9051</x:v>
      </x:c>
      <x:c r="D4958" t="str">
        <x:v>Food Service Managers</x:v>
      </x:c>
      <x:c r="E4958" s="22" t="n">
        <x:v>2440</x:v>
      </x:c>
      <x:c r="F4958" s="22" t="n">
        <x:v>77540</x:v>
      </x:c>
      <x:c r="G4958" s="22" t="n">
        <x:f>IF(OR(E4958="",F4958=""),"",E4958*F4958)</x:f>
        <x:v>189197600</x:v>
      </x:c>
      <x:c r="H4958" s="36" t="n">
        <x:v>0.3821</x:v>
      </x:c>
      <x:c r="I4958" s="22" t="n">
        <x:f>IF(G4958="","",IF(ISNUMBER(H4958),G4958,""))</x:f>
        <x:v>189197600</x:v>
      </x:c>
      <x:c r="J4958" s="22" t="n">
        <x:f>IF(I4958="","",I4958*H4958)</x:f>
        <x:v>72292402.96</x:v>
      </x:c>
      <x:c r="K4958" t="str">
        <x:f>IF(G4958="","MISSING OEWS",IF(ISNUMBER(H4958),"MATCHED","MISSING WHARTON"))</x:f>
        <x:v>MATCHED</x:v>
      </x:c>
    </x:row>
    <x:row r="4959">
      <x:c r="A4959" t="str">
        <x:v>56</x:v>
      </x:c>
      <x:c r="B4959" t="str">
        <x:v>Administrative and Support and Waste Management and Remediation Services</x:v>
      </x:c>
      <x:c r="C4959" t="str">
        <x:v>11-9071</x:v>
      </x:c>
      <x:c r="D4959" t="str">
        <x:v>Gambling Managers</x:v>
      </x:c>
      <x:c r="E4959" s="22" t="n">
        <x:v>40</x:v>
      </x:c>
      <x:c r="F4959" s="22" t="n">
        <x:v>68410</x:v>
      </x:c>
      <x:c r="G4959" s="22" t="n">
        <x:f>IF(OR(E4959="",F4959=""),"",E4959*F4959)</x:f>
        <x:v>2736400</x:v>
      </x:c>
      <x:c r="H4959" s="36" t="n">
        <x:v>0.6474</x:v>
      </x:c>
      <x:c r="I4959" s="22" t="n">
        <x:f>IF(G4959="","",IF(ISNUMBER(H4959),G4959,""))</x:f>
        <x:v>2736400</x:v>
      </x:c>
      <x:c r="J4959" s="22" t="n">
        <x:f>IF(I4959="","",I4959*H4959)</x:f>
        <x:v>1771545.3599999999</x:v>
      </x:c>
      <x:c r="K4959" t="str">
        <x:f>IF(G4959="","MISSING OEWS",IF(ISNUMBER(H4959),"MATCHED","MISSING WHARTON"))</x:f>
        <x:v>MATCHED</x:v>
      </x:c>
    </x:row>
    <x:row r="4960">
      <x:c r="A4960" t="str">
        <x:v>56</x:v>
      </x:c>
      <x:c r="B4960" t="str">
        <x:v>Administrative and Support and Waste Management and Remediation Services</x:v>
      </x:c>
      <x:c r="C4960" t="str">
        <x:v>11-9072</x:v>
      </x:c>
      <x:c r="D4960" t="str">
        <x:v>Entertainment and Recreation Managers, Except Gambling</x:v>
      </x:c>
      <x:c r="E4960" s="22" t="n">
        <x:v>360</x:v>
      </x:c>
      <x:c r="F4960" s="22" t="n">
        <x:v>105050</x:v>
      </x:c>
      <x:c r="G4960" s="22" t="n">
        <x:f>IF(OR(E4960="",F4960=""),"",E4960*F4960)</x:f>
        <x:v>37818000</x:v>
      </x:c>
      <x:c r="H4960" s="36" t="n">
        <x:v>0.3176</x:v>
      </x:c>
      <x:c r="I4960" s="22" t="n">
        <x:f>IF(G4960="","",IF(ISNUMBER(H4960),G4960,""))</x:f>
        <x:v>37818000</x:v>
      </x:c>
      <x:c r="J4960" s="22" t="n">
        <x:f>IF(I4960="","",I4960*H4960)</x:f>
        <x:v>12010996.799999999</x:v>
      </x:c>
      <x:c r="K4960" t="str">
        <x:f>IF(G4960="","MISSING OEWS",IF(ISNUMBER(H4960),"MATCHED","MISSING WHARTON"))</x:f>
        <x:v>MATCHED</x:v>
      </x:c>
    </x:row>
    <x:row r="4961">
      <x:c r="A4961" t="str">
        <x:v>56</x:v>
      </x:c>
      <x:c r="B4961" t="str">
        <x:v>Administrative and Support and Waste Management and Remediation Services</x:v>
      </x:c>
      <x:c r="C4961" t="str">
        <x:v>11-9081</x:v>
      </x:c>
      <x:c r="D4961" t="str">
        <x:v>Lodging Managers</x:v>
      </x:c>
      <x:c r="E4961" s="22" t="n">
        <x:v>970</x:v>
      </x:c>
      <x:c r="F4961" s="22" t="n">
        <x:v>92280</x:v>
      </x:c>
      <x:c r="G4961" s="22" t="n">
        <x:f>IF(OR(E4961="",F4961=""),"",E4961*F4961)</x:f>
        <x:v>89511600</x:v>
      </x:c>
      <x:c r="H4961" s="36" t="n">
        <x:v>0.4729</x:v>
      </x:c>
      <x:c r="I4961" s="22" t="n">
        <x:f>IF(G4961="","",IF(ISNUMBER(H4961),G4961,""))</x:f>
        <x:v>89511600</x:v>
      </x:c>
      <x:c r="J4961" s="22" t="n">
        <x:f>IF(I4961="","",I4961*H4961)</x:f>
        <x:v>42330035.64</x:v>
      </x:c>
      <x:c r="K4961" t="str">
        <x:f>IF(G4961="","MISSING OEWS",IF(ISNUMBER(H4961),"MATCHED","MISSING WHARTON"))</x:f>
        <x:v>MATCHED</x:v>
      </x:c>
    </x:row>
    <x:row r="4962">
      <x:c r="A4962" t="str">
        <x:v>56</x:v>
      </x:c>
      <x:c r="B4962" t="str">
        <x:v>Administrative and Support and Waste Management and Remediation Services</x:v>
      </x:c>
      <x:c r="C4962" t="str">
        <x:v>11-9111</x:v>
      </x:c>
      <x:c r="D4962" t="str">
        <x:v>Medical and Health Services Managers</x:v>
      </x:c>
      <x:c r="E4962" s="22" t="n">
        <x:v>10750</x:v>
      </x:c>
      <x:c r="F4962" s="22" t="n">
        <x:v>160090</x:v>
      </x:c>
      <x:c r="G4962" s="22" t="n">
        <x:f>IF(OR(E4962="",F4962=""),"",E4962*F4962)</x:f>
        <x:v>1720967500</x:v>
      </x:c>
      <x:c r="H4962" s="36" t="n">
        <x:v>0.44170000000000004</x:v>
      </x:c>
      <x:c r="I4962" s="22" t="n">
        <x:f>IF(G4962="","",IF(ISNUMBER(H4962),G4962,""))</x:f>
        <x:v>1720967500</x:v>
      </x:c>
      <x:c r="J4962" s="22" t="n">
        <x:f>IF(I4962="","",I4962*H4962)</x:f>
        <x:v>760151344.7500001</x:v>
      </x:c>
      <x:c r="K4962" t="str">
        <x:f>IF(G4962="","MISSING OEWS",IF(ISNUMBER(H4962),"MATCHED","MISSING WHARTON"))</x:f>
        <x:v>MATCHED</x:v>
      </x:c>
    </x:row>
    <x:row r="4963">
      <x:c r="A4963" t="str">
        <x:v>56</x:v>
      </x:c>
      <x:c r="B4963" t="str">
        <x:v>Administrative and Support and Waste Management and Remediation Services</x:v>
      </x:c>
      <x:c r="C4963" t="str">
        <x:v>11-9121</x:v>
      </x:c>
      <x:c r="D4963" t="str">
        <x:v>Natural Sciences Managers</x:v>
      </x:c>
      <x:c r="E4963" s="22" t="n">
        <x:v>1100</x:v>
      </x:c>
      <x:c r="F4963" s="22" t="n">
        <x:v>134300</x:v>
      </x:c>
      <x:c r="G4963" s="22" t="n">
        <x:f>IF(OR(E4963="",F4963=""),"",E4963*F4963)</x:f>
        <x:v>147730000</x:v>
      </x:c>
      <x:c r="H4963" s="36" t="n">
        <x:v>0.382</x:v>
      </x:c>
      <x:c r="I4963" s="22" t="n">
        <x:f>IF(G4963="","",IF(ISNUMBER(H4963),G4963,""))</x:f>
        <x:v>147730000</x:v>
      </x:c>
      <x:c r="J4963" s="22" t="n">
        <x:f>IF(I4963="","",I4963*H4963)</x:f>
        <x:v>56432860</x:v>
      </x:c>
      <x:c r="K4963" t="str">
        <x:f>IF(G4963="","MISSING OEWS",IF(ISNUMBER(H4963),"MATCHED","MISSING WHARTON"))</x:f>
        <x:v>MATCHED</x:v>
      </x:c>
    </x:row>
    <x:row r="4964">
      <x:c r="A4964" t="str">
        <x:v>56</x:v>
      </x:c>
      <x:c r="B4964" t="str">
        <x:v>Administrative and Support and Waste Management and Remediation Services</x:v>
      </x:c>
      <x:c r="C4964" t="str">
        <x:v>11-9141</x:v>
      </x:c>
      <x:c r="D4964" t="str">
        <x:v>Property, Real Estate, and Community Association Managers</x:v>
      </x:c>
      <x:c r="E4964" s="22" t="n">
        <x:v>5320</x:v>
      </x:c>
      <x:c r="F4964" s="22" t="n">
        <x:v>78770</x:v>
      </x:c>
      <x:c r="G4964" s="22" t="n">
        <x:f>IF(OR(E4964="",F4964=""),"",E4964*F4964)</x:f>
        <x:v>419056400</x:v>
      </x:c>
      <x:c r="H4964" s="36" t="n">
        <x:v>0.3833</x:v>
      </x:c>
      <x:c r="I4964" s="22" t="n">
        <x:f>IF(G4964="","",IF(ISNUMBER(H4964),G4964,""))</x:f>
        <x:v>419056400</x:v>
      </x:c>
      <x:c r="J4964" s="22" t="n">
        <x:f>IF(I4964="","",I4964*H4964)</x:f>
        <x:v>160624318.11999997</x:v>
      </x:c>
      <x:c r="K4964" t="str">
        <x:f>IF(G4964="","MISSING OEWS",IF(ISNUMBER(H4964),"MATCHED","MISSING WHARTON"))</x:f>
        <x:v>MATCHED</x:v>
      </x:c>
    </x:row>
    <x:row r="4965">
      <x:c r="A4965" t="str">
        <x:v>56</x:v>
      </x:c>
      <x:c r="B4965" t="str">
        <x:v>Administrative and Support and Waste Management and Remediation Services</x:v>
      </x:c>
      <x:c r="C4965" t="str">
        <x:v>11-9151</x:v>
      </x:c>
      <x:c r="D4965" t="str">
        <x:v>Social and Community Service Managers</x:v>
      </x:c>
      <x:c r="E4965" s="22" t="n">
        <x:v>1480</x:v>
      </x:c>
      <x:c r="F4965" s="22" t="n">
        <x:v>97300</x:v>
      </x:c>
      <x:c r="G4965" s="22" t="n">
        <x:f>IF(OR(E4965="",F4965=""),"",E4965*F4965)</x:f>
        <x:v>144004000</x:v>
      </x:c>
      <x:c r="H4965" s="36" t="n">
        <x:v>0.36560000000000004</x:v>
      </x:c>
      <x:c r="I4965" s="22" t="n">
        <x:f>IF(G4965="","",IF(ISNUMBER(H4965),G4965,""))</x:f>
        <x:v>144004000</x:v>
      </x:c>
      <x:c r="J4965" s="22" t="n">
        <x:f>IF(I4965="","",I4965*H4965)</x:f>
        <x:v>52647862.400000006</x:v>
      </x:c>
      <x:c r="K4965" t="str">
        <x:f>IF(G4965="","MISSING OEWS",IF(ISNUMBER(H4965),"MATCHED","MISSING WHARTON"))</x:f>
        <x:v>MATCHED</x:v>
      </x:c>
    </x:row>
    <x:row r="4966">
      <x:c r="A4966" t="str">
        <x:v>56</x:v>
      </x:c>
      <x:c r="B4966" t="str">
        <x:v>Administrative and Support and Waste Management and Remediation Services</x:v>
      </x:c>
      <x:c r="C4966" t="str">
        <x:v>11-9161</x:v>
      </x:c>
      <x:c r="D4966" t="str">
        <x:v>Emergency Management Directors</x:v>
      </x:c>
      <x:c r="E4966" s="22" t="n">
        <x:v>200</x:v>
      </x:c>
      <x:c r="F4966" s="22" t="n">
        <x:v>115090</x:v>
      </x:c>
      <x:c r="G4966" s="22" t="n">
        <x:f>IF(OR(E4966="",F4966=""),"",E4966*F4966)</x:f>
        <x:v>23018000</x:v>
      </x:c>
      <x:c r="H4966" s="36" t="n">
        <x:v>0.4174</x:v>
      </x:c>
      <x:c r="I4966" s="22" t="n">
        <x:f>IF(G4966="","",IF(ISNUMBER(H4966),G4966,""))</x:f>
        <x:v>23018000</x:v>
      </x:c>
      <x:c r="J4966" s="22" t="n">
        <x:f>IF(I4966="","",I4966*H4966)</x:f>
        <x:v>9607713.2</x:v>
      </x:c>
      <x:c r="K4966" t="str">
        <x:f>IF(G4966="","MISSING OEWS",IF(ISNUMBER(H4966),"MATCHED","MISSING WHARTON"))</x:f>
        <x:v>MATCHED</x:v>
      </x:c>
    </x:row>
    <x:row r="4967">
      <x:c r="A4967" t="str">
        <x:v>56</x:v>
      </x:c>
      <x:c r="B4967" t="str">
        <x:v>Administrative and Support and Waste Management and Remediation Services</x:v>
      </x:c>
      <x:c r="C4967" t="str">
        <x:v>11-9199</x:v>
      </x:c>
      <x:c r="D4967" t="str">
        <x:v>Managers, All Other</x:v>
      </x:c>
      <x:c r="E4967" s="22" t="n">
        <x:v>30380</x:v>
      </x:c>
      <x:c r="F4967" s="22" t="n">
        <x:v>136980</x:v>
      </x:c>
      <x:c r="G4967" s="22" t="n">
        <x:f>IF(OR(E4967="",F4967=""),"",E4967*F4967)</x:f>
        <x:v>4161452400</x:v>
      </x:c>
      <x:c r="H4967" s="36" t="n">
        <x:v>0.48960000000000004</x:v>
      </x:c>
      <x:c r="I4967" s="22" t="n">
        <x:f>IF(G4967="","",IF(ISNUMBER(H4967),G4967,""))</x:f>
        <x:v>4161452400</x:v>
      </x:c>
      <x:c r="J4967" s="22" t="n">
        <x:f>IF(I4967="","",I4967*H4967)</x:f>
        <x:v>2037447095.0400002</x:v>
      </x:c>
      <x:c r="K4967" t="str">
        <x:f>IF(G4967="","MISSING OEWS",IF(ISNUMBER(H4967),"MATCHED","MISSING WHARTON"))</x:f>
        <x:v>MATCHED</x:v>
      </x:c>
    </x:row>
    <x:row r="4968">
      <x:c r="A4968" t="str">
        <x:v>56</x:v>
      </x:c>
      <x:c r="B4968" t="str">
        <x:v>Administrative and Support and Waste Management and Remediation Services</x:v>
      </x:c>
      <x:c r="C4968" t="str">
        <x:v>13-1011</x:v>
      </x:c>
      <x:c r="D4968" t="str">
        <x:v>Agents and Business Managers of Artists, Performers, and Athletes</x:v>
      </x:c>
      <x:c r="E4968" s="22"/>
      <x:c r="F4968" s="22" t="n">
        <x:v>125930</x:v>
      </x:c>
      <x:c r="G4968" s="22" t="str">
        <x:f>IF(OR(E4968="",F4968=""),"",E4968*F4968)</x:f>
      </x:c>
      <x:c r="H4968" s="36" t="n">
        <x:v>0.4714</x:v>
      </x:c>
      <x:c r="I4968" s="22" t="str">
        <x:f>IF(G4968="","",IF(ISNUMBER(H4968),G4968,""))</x:f>
      </x:c>
      <x:c r="J4968" s="22" t="str">
        <x:f>IF(I4968="","",I4968*H4968)</x:f>
      </x:c>
      <x:c r="K4968" t="str">
        <x:f>IF(G4968="","MISSING OEWS",IF(ISNUMBER(H4968),"MATCHED","MISSING WHARTON"))</x:f>
        <x:v>MISSING OEWS</x:v>
      </x:c>
    </x:row>
    <x:row r="4969">
      <x:c r="A4969" t="str">
        <x:v>56</x:v>
      </x:c>
      <x:c r="B4969" t="str">
        <x:v>Administrative and Support and Waste Management and Remediation Services</x:v>
      </x:c>
      <x:c r="C4969" t="str">
        <x:v>13-1020</x:v>
      </x:c>
      <x:c r="D4969" t="str">
        <x:v>Buyers and Purchasing Agents</x:v>
      </x:c>
      <x:c r="E4969" s="22" t="n">
        <x:v>17880</x:v>
      </x:c>
      <x:c r="F4969" s="22" t="n">
        <x:v>83970</x:v>
      </x:c>
      <x:c r="G4969" s="22" t="n">
        <x:f>IF(OR(E4969="",F4969=""),"",E4969*F4969)</x:f>
        <x:v>1501383600</x:v>
      </x:c>
      <x:c r="H4969" s="36" t="n">
        <x:v>0.5876</x:v>
      </x:c>
      <x:c r="I4969" s="22" t="n">
        <x:f>IF(G4969="","",IF(ISNUMBER(H4969),G4969,""))</x:f>
        <x:v>1501383600</x:v>
      </x:c>
      <x:c r="J4969" s="22" t="n">
        <x:f>IF(I4969="","",I4969*H4969)</x:f>
        <x:v>882213003.36</x:v>
      </x:c>
      <x:c r="K4969" t="str">
        <x:f>IF(G4969="","MISSING OEWS",IF(ISNUMBER(H4969),"MATCHED","MISSING WHARTON"))</x:f>
        <x:v>MATCHED</x:v>
      </x:c>
    </x:row>
    <x:row r="4970">
      <x:c r="A4970" t="str">
        <x:v>56</x:v>
      </x:c>
      <x:c r="B4970" t="str">
        <x:v>Administrative and Support and Waste Management and Remediation Services</x:v>
      </x:c>
      <x:c r="C4970" t="str">
        <x:v>13-1031</x:v>
      </x:c>
      <x:c r="D4970" t="str">
        <x:v>Claims Adjusters, Examiners, and Investigators</x:v>
      </x:c>
      <x:c r="E4970" s="22" t="n">
        <x:v>3450</x:v>
      </x:c>
      <x:c r="F4970" s="22" t="n">
        <x:v>67440</x:v>
      </x:c>
      <x:c r="G4970" s="22" t="n">
        <x:f>IF(OR(E4970="",F4970=""),"",E4970*F4970)</x:f>
        <x:v>232668000</x:v>
      </x:c>
      <x:c r="H4970" s="36" t="n">
        <x:v>0.6983</x:v>
      </x:c>
      <x:c r="I4970" s="22" t="n">
        <x:f>IF(G4970="","",IF(ISNUMBER(H4970),G4970,""))</x:f>
        <x:v>232668000</x:v>
      </x:c>
      <x:c r="J4970" s="22" t="n">
        <x:f>IF(I4970="","",I4970*H4970)</x:f>
        <x:v>162472064.4</x:v>
      </x:c>
      <x:c r="K4970" t="str">
        <x:f>IF(G4970="","MISSING OEWS",IF(ISNUMBER(H4970),"MATCHED","MISSING WHARTON"))</x:f>
        <x:v>MATCHED</x:v>
      </x:c>
    </x:row>
    <x:row r="4971">
      <x:c r="A4971" t="str">
        <x:v>56</x:v>
      </x:c>
      <x:c r="B4971" t="str">
        <x:v>Administrative and Support and Waste Management and Remediation Services</x:v>
      </x:c>
      <x:c r="C4971" t="str">
        <x:v>13-1032</x:v>
      </x:c>
      <x:c r="D4971" t="str">
        <x:v>Insurance Appraisers, Auto Damage</x:v>
      </x:c>
      <x:c r="E4971" s="22" t="n">
        <x:v>200</x:v>
      </x:c>
      <x:c r="F4971" s="22" t="n">
        <x:v>83910</x:v>
      </x:c>
      <x:c r="G4971" s="22" t="n">
        <x:f>IF(OR(E4971="",F4971=""),"",E4971*F4971)</x:f>
        <x:v>16782000</x:v>
      </x:c>
      <x:c r="H4971" s="36" t="n">
        <x:v>0.4714</x:v>
      </x:c>
      <x:c r="I4971" s="22" t="n">
        <x:f>IF(G4971="","",IF(ISNUMBER(H4971),G4971,""))</x:f>
        <x:v>16782000</x:v>
      </x:c>
      <x:c r="J4971" s="22" t="n">
        <x:f>IF(I4971="","",I4971*H4971)</x:f>
        <x:v>7911034.8</x:v>
      </x:c>
      <x:c r="K4971" t="str">
        <x:f>IF(G4971="","MISSING OEWS",IF(ISNUMBER(H4971),"MATCHED","MISSING WHARTON"))</x:f>
        <x:v>MATCHED</x:v>
      </x:c>
    </x:row>
    <x:row r="4972">
      <x:c r="A4972" t="str">
        <x:v>56</x:v>
      </x:c>
      <x:c r="B4972" t="str">
        <x:v>Administrative and Support and Waste Management and Remediation Services</x:v>
      </x:c>
      <x:c r="C4972" t="str">
        <x:v>13-1041</x:v>
      </x:c>
      <x:c r="D4972" t="str">
        <x:v>Compliance Officers</x:v>
      </x:c>
      <x:c r="E4972" s="22" t="n">
        <x:v>20920</x:v>
      </x:c>
      <x:c r="F4972" s="22" t="n">
        <x:v>73100</x:v>
      </x:c>
      <x:c r="G4972" s="22" t="n">
        <x:f>IF(OR(E4972="",F4972=""),"",E4972*F4972)</x:f>
        <x:v>1529252000</x:v>
      </x:c>
      <x:c r="H4972" s="36" t="n">
        <x:v>0.4611</x:v>
      </x:c>
      <x:c r="I4972" s="22" t="n">
        <x:f>IF(G4972="","",IF(ISNUMBER(H4972),G4972,""))</x:f>
        <x:v>1529252000</x:v>
      </x:c>
      <x:c r="J4972" s="22" t="n">
        <x:f>IF(I4972="","",I4972*H4972)</x:f>
        <x:v>705138097.2</x:v>
      </x:c>
      <x:c r="K4972" t="str">
        <x:f>IF(G4972="","MISSING OEWS",IF(ISNUMBER(H4972),"MATCHED","MISSING WHARTON"))</x:f>
        <x:v>MATCHED</x:v>
      </x:c>
    </x:row>
    <x:row r="4973">
      <x:c r="A4973" t="str">
        <x:v>56</x:v>
      </x:c>
      <x:c r="B4973" t="str">
        <x:v>Administrative and Support and Waste Management and Remediation Services</x:v>
      </x:c>
      <x:c r="C4973" t="str">
        <x:v>13-1051</x:v>
      </x:c>
      <x:c r="D4973" t="str">
        <x:v>Cost Estimators</x:v>
      </x:c>
      <x:c r="E4973" s="22" t="n">
        <x:v>9990</x:v>
      </x:c>
      <x:c r="F4973" s="22" t="n">
        <x:v>80090</x:v>
      </x:c>
      <x:c r="G4973" s="22" t="n">
        <x:f>IF(OR(E4973="",F4973=""),"",E4973*F4973)</x:f>
        <x:v>800099100</x:v>
      </x:c>
      <x:c r="H4973" s="36" t="n">
        <x:v>0.6393</x:v>
      </x:c>
      <x:c r="I4973" s="22" t="n">
        <x:f>IF(G4973="","",IF(ISNUMBER(H4973),G4973,""))</x:f>
        <x:v>800099100</x:v>
      </x:c>
      <x:c r="J4973" s="22" t="n">
        <x:f>IF(I4973="","",I4973*H4973)</x:f>
        <x:v>511503354.63</x:v>
      </x:c>
      <x:c r="K4973" t="str">
        <x:f>IF(G4973="","MISSING OEWS",IF(ISNUMBER(H4973),"MATCHED","MISSING WHARTON"))</x:f>
        <x:v>MATCHED</x:v>
      </x:c>
    </x:row>
    <x:row r="4974">
      <x:c r="A4974" t="str">
        <x:v>56</x:v>
      </x:c>
      <x:c r="B4974" t="str">
        <x:v>Administrative and Support and Waste Management and Remediation Services</x:v>
      </x:c>
      <x:c r="C4974" t="str">
        <x:v>13-1071</x:v>
      </x:c>
      <x:c r="D4974" t="str">
        <x:v>Human Resources Specialists</x:v>
      </x:c>
      <x:c r="E4974" s="22" t="n">
        <x:v>160460</x:v>
      </x:c>
      <x:c r="F4974" s="22" t="n">
        <x:v>70290</x:v>
      </x:c>
      <x:c r="G4974" s="22" t="n">
        <x:f>IF(OR(E4974="",F4974=""),"",E4974*F4974)</x:f>
        <x:v>11278733400</x:v>
      </x:c>
      <x:c r="H4974" s="36" t="n">
        <x:v>0.7807999999999999</x:v>
      </x:c>
      <x:c r="I4974" s="22" t="n">
        <x:f>IF(G4974="","",IF(ISNUMBER(H4974),G4974,""))</x:f>
        <x:v>11278733400</x:v>
      </x:c>
      <x:c r="J4974" s="22" t="n">
        <x:f>IF(I4974="","",I4974*H4974)</x:f>
        <x:v>8806435038.72</x:v>
      </x:c>
      <x:c r="K4974" t="str">
        <x:f>IF(G4974="","MISSING OEWS",IF(ISNUMBER(H4974),"MATCHED","MISSING WHARTON"))</x:f>
        <x:v>MATCHED</x:v>
      </x:c>
    </x:row>
    <x:row r="4975">
      <x:c r="A4975" t="str">
        <x:v>56</x:v>
      </x:c>
      <x:c r="B4975" t="str">
        <x:v>Administrative and Support and Waste Management and Remediation Services</x:v>
      </x:c>
      <x:c r="C4975" t="str">
        <x:v>13-1075</x:v>
      </x:c>
      <x:c r="D4975" t="str">
        <x:v>Labor Relations Specialists</x:v>
      </x:c>
      <x:c r="E4975" s="22" t="n">
        <x:v>690</x:v>
      </x:c>
      <x:c r="F4975" s="22" t="n">
        <x:v>86580</x:v>
      </x:c>
      <x:c r="G4975" s="22" t="n">
        <x:f>IF(OR(E4975="",F4975=""),"",E4975*F4975)</x:f>
        <x:v>59740200</x:v>
      </x:c>
      <x:c r="H4975" s="36" t="n">
        <x:v>0.5536</x:v>
      </x:c>
      <x:c r="I4975" s="22" t="n">
        <x:f>IF(G4975="","",IF(ISNUMBER(H4975),G4975,""))</x:f>
        <x:v>59740200</x:v>
      </x:c>
      <x:c r="J4975" s="22" t="n">
        <x:f>IF(I4975="","",I4975*H4975)</x:f>
        <x:v>33072174.72</x:v>
      </x:c>
      <x:c r="K4975" t="str">
        <x:f>IF(G4975="","MISSING OEWS",IF(ISNUMBER(H4975),"MATCHED","MISSING WHARTON"))</x:f>
        <x:v>MATCHED</x:v>
      </x:c>
    </x:row>
    <x:row r="4976">
      <x:c r="A4976" t="str">
        <x:v>56</x:v>
      </x:c>
      <x:c r="B4976" t="str">
        <x:v>Administrative and Support and Waste Management and Remediation Services</x:v>
      </x:c>
      <x:c r="C4976" t="str">
        <x:v>13-1081</x:v>
      </x:c>
      <x:c r="D4976" t="str">
        <x:v>Logisticians</x:v>
      </x:c>
      <x:c r="E4976" s="22" t="n">
        <x:v>10010</x:v>
      </x:c>
      <x:c r="F4976" s="22" t="n">
        <x:v>76820</x:v>
      </x:c>
      <x:c r="G4976" s="22" t="n">
        <x:f>IF(OR(E4976="",F4976=""),"",E4976*F4976)</x:f>
        <x:v>768968200</x:v>
      </x:c>
      <x:c r="H4976" s="36" t="n">
        <x:v>0.6943</x:v>
      </x:c>
      <x:c r="I4976" s="22" t="n">
        <x:f>IF(G4976="","",IF(ISNUMBER(H4976),G4976,""))</x:f>
        <x:v>768968200</x:v>
      </x:c>
      <x:c r="J4976" s="22" t="n">
        <x:f>IF(I4976="","",I4976*H4976)</x:f>
        <x:v>533894621.26000005</x:v>
      </x:c>
      <x:c r="K4976" t="str">
        <x:f>IF(G4976="","MISSING OEWS",IF(ISNUMBER(H4976),"MATCHED","MISSING WHARTON"))</x:f>
        <x:v>MATCHED</x:v>
      </x:c>
    </x:row>
    <x:row r="4977">
      <x:c r="A4977" t="str">
        <x:v>56</x:v>
      </x:c>
      <x:c r="B4977" t="str">
        <x:v>Administrative and Support and Waste Management and Remediation Services</x:v>
      </x:c>
      <x:c r="C4977" t="str">
        <x:v>13-1082</x:v>
      </x:c>
      <x:c r="D4977" t="str">
        <x:v>Project Management Specialists</x:v>
      </x:c>
      <x:c r="E4977" s="22" t="n">
        <x:v>69900</x:v>
      </x:c>
      <x:c r="F4977" s="22" t="n">
        <x:v>106930</x:v>
      </x:c>
      <x:c r="G4977" s="22" t="n">
        <x:f>IF(OR(E4977="",F4977=""),"",E4977*F4977)</x:f>
        <x:v>7474407000</x:v>
      </x:c>
      <x:c r="H4977" s="36" t="n">
        <x:v>0.6375</x:v>
      </x:c>
      <x:c r="I4977" s="22" t="n">
        <x:f>IF(G4977="","",IF(ISNUMBER(H4977),G4977,""))</x:f>
        <x:v>7474407000</x:v>
      </x:c>
      <x:c r="J4977" s="22" t="n">
        <x:f>IF(I4977="","",I4977*H4977)</x:f>
        <x:v>4764934462.5</x:v>
      </x:c>
      <x:c r="K4977" t="str">
        <x:f>IF(G4977="","MISSING OEWS",IF(ISNUMBER(H4977),"MATCHED","MISSING WHARTON"))</x:f>
        <x:v>MATCHED</x:v>
      </x:c>
    </x:row>
    <x:row r="4978">
      <x:c r="A4978" t="str">
        <x:v>56</x:v>
      </x:c>
      <x:c r="B4978" t="str">
        <x:v>Administrative and Support and Waste Management and Remediation Services</x:v>
      </x:c>
      <x:c r="C4978" t="str">
        <x:v>13-1111</x:v>
      </x:c>
      <x:c r="D4978" t="str">
        <x:v>Management Analysts</x:v>
      </x:c>
      <x:c r="E4978" s="22" t="n">
        <x:v>41760</x:v>
      </x:c>
      <x:c r="F4978" s="22" t="n">
        <x:v>107460</x:v>
      </x:c>
      <x:c r="G4978" s="22" t="n">
        <x:f>IF(OR(E4978="",F4978=""),"",E4978*F4978)</x:f>
        <x:v>4487529600</x:v>
      </x:c>
      <x:c r="H4978" s="36" t="n">
        <x:v>0.5772999999999999</x:v>
      </x:c>
      <x:c r="I4978" s="22" t="n">
        <x:f>IF(G4978="","",IF(ISNUMBER(H4978),G4978,""))</x:f>
        <x:v>4487529600</x:v>
      </x:c>
      <x:c r="J4978" s="22" t="n">
        <x:f>IF(I4978="","",I4978*H4978)</x:f>
        <x:v>2590650838.0799994</x:v>
      </x:c>
      <x:c r="K4978" t="str">
        <x:f>IF(G4978="","MISSING OEWS",IF(ISNUMBER(H4978),"MATCHED","MISSING WHARTON"))</x:f>
        <x:v>MATCHED</x:v>
      </x:c>
    </x:row>
    <x:row r="4979">
      <x:c r="A4979" t="str">
        <x:v>56</x:v>
      </x:c>
      <x:c r="B4979" t="str">
        <x:v>Administrative and Support and Waste Management and Remediation Services</x:v>
      </x:c>
      <x:c r="C4979" t="str">
        <x:v>13-1121</x:v>
      </x:c>
      <x:c r="D4979" t="str">
        <x:v>Meeting, Convention, and Event Planners</x:v>
      </x:c>
      <x:c r="E4979" s="22" t="n">
        <x:v>18400</x:v>
      </x:c>
      <x:c r="F4979" s="22" t="n">
        <x:v>69560</x:v>
      </x:c>
      <x:c r="G4979" s="22" t="n">
        <x:f>IF(OR(E4979="",F4979=""),"",E4979*F4979)</x:f>
        <x:v>1279904000</x:v>
      </x:c>
      <x:c r="H4979" s="36" t="n">
        <x:v>0.4476</x:v>
      </x:c>
      <x:c r="I4979" s="22" t="n">
        <x:f>IF(G4979="","",IF(ISNUMBER(H4979),G4979,""))</x:f>
        <x:v>1279904000</x:v>
      </x:c>
      <x:c r="J4979" s="22" t="n">
        <x:f>IF(I4979="","",I4979*H4979)</x:f>
        <x:v>572885030.4</x:v>
      </x:c>
      <x:c r="K4979" t="str">
        <x:f>IF(G4979="","MISSING OEWS",IF(ISNUMBER(H4979),"MATCHED","MISSING WHARTON"))</x:f>
        <x:v>MATCHED</x:v>
      </x:c>
    </x:row>
    <x:row r="4980">
      <x:c r="A4980" t="str">
        <x:v>56</x:v>
      </x:c>
      <x:c r="B4980" t="str">
        <x:v>Administrative and Support and Waste Management and Remediation Services</x:v>
      </x:c>
      <x:c r="C4980" t="str">
        <x:v>13-1131</x:v>
      </x:c>
      <x:c r="D4980" t="str">
        <x:v>Fundraisers</x:v>
      </x:c>
      <x:c r="E4980" s="22" t="n">
        <x:v>2340</x:v>
      </x:c>
      <x:c r="F4980" s="22" t="n">
        <x:v>68530</x:v>
      </x:c>
      <x:c r="G4980" s="22" t="n">
        <x:f>IF(OR(E4980="",F4980=""),"",E4980*F4980)</x:f>
        <x:v>160360200</x:v>
      </x:c>
      <x:c r="H4980" s="36" t="n">
        <x:v>0.5571</x:v>
      </x:c>
      <x:c r="I4980" s="22" t="n">
        <x:f>IF(G4980="","",IF(ISNUMBER(H4980),G4980,""))</x:f>
        <x:v>160360200</x:v>
      </x:c>
      <x:c r="J4980" s="22" t="n">
        <x:f>IF(I4980="","",I4980*H4980)</x:f>
        <x:v>89336667.42</x:v>
      </x:c>
      <x:c r="K4980" t="str">
        <x:f>IF(G4980="","MISSING OEWS",IF(ISNUMBER(H4980),"MATCHED","MISSING WHARTON"))</x:f>
        <x:v>MATCHED</x:v>
      </x:c>
    </x:row>
    <x:row r="4981">
      <x:c r="A4981" t="str">
        <x:v>56</x:v>
      </x:c>
      <x:c r="B4981" t="str">
        <x:v>Administrative and Support and Waste Management and Remediation Services</x:v>
      </x:c>
      <x:c r="C4981" t="str">
        <x:v>13-1141</x:v>
      </x:c>
      <x:c r="D4981" t="str">
        <x:v>Compensation, Benefits, and Job Analysis Specialists</x:v>
      </x:c>
      <x:c r="E4981" s="22" t="n">
        <x:v>7760</x:v>
      </x:c>
      <x:c r="F4981" s="22" t="n">
        <x:v>75150</x:v>
      </x:c>
      <x:c r="G4981" s="22" t="n">
        <x:f>IF(OR(E4981="",F4981=""),"",E4981*F4981)</x:f>
        <x:v>583164000</x:v>
      </x:c>
      <x:c r="H4981" s="36" t="n">
        <x:v>0.6167</x:v>
      </x:c>
      <x:c r="I4981" s="22" t="n">
        <x:f>IF(G4981="","",IF(ISNUMBER(H4981),G4981,""))</x:f>
        <x:v>583164000</x:v>
      </x:c>
      <x:c r="J4981" s="22" t="n">
        <x:f>IF(I4981="","",I4981*H4981)</x:f>
        <x:v>359637238.8</x:v>
      </x:c>
      <x:c r="K4981" t="str">
        <x:f>IF(G4981="","MISSING OEWS",IF(ISNUMBER(H4981),"MATCHED","MISSING WHARTON"))</x:f>
        <x:v>MATCHED</x:v>
      </x:c>
    </x:row>
    <x:row r="4982">
      <x:c r="A4982" t="str">
        <x:v>56</x:v>
      </x:c>
      <x:c r="B4982" t="str">
        <x:v>Administrative and Support and Waste Management and Remediation Services</x:v>
      </x:c>
      <x:c r="C4982" t="str">
        <x:v>13-1151</x:v>
      </x:c>
      <x:c r="D4982" t="str">
        <x:v>Training and Development Specialists</x:v>
      </x:c>
      <x:c r="E4982" s="22" t="n">
        <x:v>31970</x:v>
      </x:c>
      <x:c r="F4982" s="22" t="n">
        <x:v>69430</x:v>
      </x:c>
      <x:c r="G4982" s="22" t="n">
        <x:f>IF(OR(E4982="",F4982=""),"",E4982*F4982)</x:f>
        <x:v>2219677100</x:v>
      </x:c>
      <x:c r="H4982" s="36" t="n">
        <x:v>0.565</x:v>
      </x:c>
      <x:c r="I4982" s="22" t="n">
        <x:f>IF(G4982="","",IF(ISNUMBER(H4982),G4982,""))</x:f>
        <x:v>2219677100</x:v>
      </x:c>
      <x:c r="J4982" s="22" t="n">
        <x:f>IF(I4982="","",I4982*H4982)</x:f>
        <x:v>1254117561.5</x:v>
      </x:c>
      <x:c r="K4982" t="str">
        <x:f>IF(G4982="","MISSING OEWS",IF(ISNUMBER(H4982),"MATCHED","MISSING WHARTON"))</x:f>
        <x:v>MATCHED</x:v>
      </x:c>
    </x:row>
    <x:row r="4983">
      <x:c r="A4983" t="str">
        <x:v>56</x:v>
      </x:c>
      <x:c r="B4983" t="str">
        <x:v>Administrative and Support and Waste Management and Remediation Services</x:v>
      </x:c>
      <x:c r="C4983" t="str">
        <x:v>13-1161</x:v>
      </x:c>
      <x:c r="D4983" t="str">
        <x:v>Market Research Analysts and Marketing Specialists</x:v>
      </x:c>
      <x:c r="E4983" s="22" t="n">
        <x:v>46150</x:v>
      </x:c>
      <x:c r="F4983" s="22" t="n">
        <x:v>80830</x:v>
      </x:c>
      <x:c r="G4983" s="22" t="n">
        <x:f>IF(OR(E4983="",F4983=""),"",E4983*F4983)</x:f>
        <x:v>3730304500</x:v>
      </x:c>
      <x:c r="H4983" s="36" t="n">
        <x:v>0.7792</x:v>
      </x:c>
      <x:c r="I4983" s="22" t="n">
        <x:f>IF(G4983="","",IF(ISNUMBER(H4983),G4983,""))</x:f>
        <x:v>3730304500</x:v>
      </x:c>
      <x:c r="J4983" s="22" t="n">
        <x:f>IF(I4983="","",I4983*H4983)</x:f>
        <x:v>2906653266.4</x:v>
      </x:c>
      <x:c r="K4983" t="str">
        <x:f>IF(G4983="","MISSING OEWS",IF(ISNUMBER(H4983),"MATCHED","MISSING WHARTON"))</x:f>
        <x:v>MATCHED</x:v>
      </x:c>
    </x:row>
    <x:row r="4984">
      <x:c r="A4984" t="str">
        <x:v>56</x:v>
      </x:c>
      <x:c r="B4984" t="str">
        <x:v>Administrative and Support and Waste Management and Remediation Services</x:v>
      </x:c>
      <x:c r="C4984" t="str">
        <x:v>13-1199</x:v>
      </x:c>
      <x:c r="D4984" t="str">
        <x:v>Business Operations Specialists, All Other</x:v>
      </x:c>
      <x:c r="E4984" s="22" t="n">
        <x:v>57610</x:v>
      </x:c>
      <x:c r="F4984" s="22" t="n">
        <x:v>83300</x:v>
      </x:c>
      <x:c r="G4984" s="22" t="n">
        <x:f>IF(OR(E4984="",F4984=""),"",E4984*F4984)</x:f>
        <x:v>4798913000</x:v>
      </x:c>
      <x:c r="H4984" s="36" t="n">
        <x:v>0.6598999999999999</x:v>
      </x:c>
      <x:c r="I4984" s="22" t="n">
        <x:f>IF(G4984="","",IF(ISNUMBER(H4984),G4984,""))</x:f>
        <x:v>4798913000</x:v>
      </x:c>
      <x:c r="J4984" s="22" t="n">
        <x:f>IF(I4984="","",I4984*H4984)</x:f>
        <x:v>3166802688.7</x:v>
      </x:c>
      <x:c r="K4984" t="str">
        <x:f>IF(G4984="","MISSING OEWS",IF(ISNUMBER(H4984),"MATCHED","MISSING WHARTON"))</x:f>
        <x:v>MATCHED</x:v>
      </x:c>
    </x:row>
    <x:row r="4985">
      <x:c r="A4985" t="str">
        <x:v>56</x:v>
      </x:c>
      <x:c r="B4985" t="str">
        <x:v>Administrative and Support and Waste Management and Remediation Services</x:v>
      </x:c>
      <x:c r="C4985" t="str">
        <x:v>13-2011</x:v>
      </x:c>
      <x:c r="D4985" t="str">
        <x:v>Accountants and Auditors</x:v>
      </x:c>
      <x:c r="E4985" s="22" t="n">
        <x:v>70720</x:v>
      </x:c>
      <x:c r="F4985" s="22" t="n">
        <x:v>92330</x:v>
      </x:c>
      <x:c r="G4985" s="22" t="n">
        <x:f>IF(OR(E4985="",F4985=""),"",E4985*F4985)</x:f>
        <x:v>6529577600</x:v>
      </x:c>
      <x:c r="H4985" s="36" t="n">
        <x:v>0.795</x:v>
      </x:c>
      <x:c r="I4985" s="22" t="n">
        <x:f>IF(G4985="","",IF(ISNUMBER(H4985),G4985,""))</x:f>
        <x:v>6529577600</x:v>
      </x:c>
      <x:c r="J4985" s="22" t="n">
        <x:f>IF(I4985="","",I4985*H4985)</x:f>
        <x:v>5191014192</x:v>
      </x:c>
      <x:c r="K4985" t="str">
        <x:f>IF(G4985="","MISSING OEWS",IF(ISNUMBER(H4985),"MATCHED","MISSING WHARTON"))</x:f>
        <x:v>MATCHED</x:v>
      </x:c>
    </x:row>
    <x:row r="4986">
      <x:c r="A4986" t="str">
        <x:v>56</x:v>
      </x:c>
      <x:c r="B4986" t="str">
        <x:v>Administrative and Support and Waste Management and Remediation Services</x:v>
      </x:c>
      <x:c r="C4986" t="str">
        <x:v>13-2020</x:v>
      </x:c>
      <x:c r="D4986" t="str">
        <x:v>Property Appraisers and Assessors</x:v>
      </x:c>
      <x:c r="E4986" s="22" t="n">
        <x:v>420</x:v>
      </x:c>
      <x:c r="F4986" s="22" t="n">
        <x:v>67500</x:v>
      </x:c>
      <x:c r="G4986" s="22" t="n">
        <x:f>IF(OR(E4986="",F4986=""),"",E4986*F4986)</x:f>
        <x:v>28350000</x:v>
      </x:c>
      <x:c r="H4986" s="36" t="n">
        <x:v>0.6102000000000001</x:v>
      </x:c>
      <x:c r="I4986" s="22" t="n">
        <x:f>IF(G4986="","",IF(ISNUMBER(H4986),G4986,""))</x:f>
        <x:v>28350000</x:v>
      </x:c>
      <x:c r="J4986" s="22" t="n">
        <x:f>IF(I4986="","",I4986*H4986)</x:f>
        <x:v>17299170.000000004</x:v>
      </x:c>
      <x:c r="K4986" t="str">
        <x:f>IF(G4986="","MISSING OEWS",IF(ISNUMBER(H4986),"MATCHED","MISSING WHARTON"))</x:f>
        <x:v>MATCHED</x:v>
      </x:c>
    </x:row>
    <x:row r="4987">
      <x:c r="A4987" t="str">
        <x:v>56</x:v>
      </x:c>
      <x:c r="B4987" t="str">
        <x:v>Administrative and Support and Waste Management and Remediation Services</x:v>
      </x:c>
      <x:c r="C4987" t="str">
        <x:v>13-2031</x:v>
      </x:c>
      <x:c r="D4987" t="str">
        <x:v>Budget Analysts</x:v>
      </x:c>
      <x:c r="E4987" s="22" t="n">
        <x:v>1210</x:v>
      </x:c>
      <x:c r="F4987" s="22" t="n">
        <x:v>90040</x:v>
      </x:c>
      <x:c r="G4987" s="22" t="n">
        <x:f>IF(OR(E4987="",F4987=""),"",E4987*F4987)</x:f>
        <x:v>108948400</x:v>
      </x:c>
      <x:c r="H4987" s="36" t="n">
        <x:v>0.8</x:v>
      </x:c>
      <x:c r="I4987" s="22" t="n">
        <x:f>IF(G4987="","",IF(ISNUMBER(H4987),G4987,""))</x:f>
        <x:v>108948400</x:v>
      </x:c>
      <x:c r="J4987" s="22" t="n">
        <x:f>IF(I4987="","",I4987*H4987)</x:f>
        <x:v>87158720</x:v>
      </x:c>
      <x:c r="K4987" t="str">
        <x:f>IF(G4987="","MISSING OEWS",IF(ISNUMBER(H4987),"MATCHED","MISSING WHARTON"))</x:f>
        <x:v>MATCHED</x:v>
      </x:c>
    </x:row>
    <x:row r="4988">
      <x:c r="A4988" t="str">
        <x:v>56</x:v>
      </x:c>
      <x:c r="B4988" t="str">
        <x:v>Administrative and Support and Waste Management and Remediation Services</x:v>
      </x:c>
      <x:c r="C4988" t="str">
        <x:v>13-2041</x:v>
      </x:c>
      <x:c r="D4988" t="str">
        <x:v>Credit Analysts</x:v>
      </x:c>
      <x:c r="E4988" s="22" t="n">
        <x:v>2190</x:v>
      </x:c>
      <x:c r="F4988" s="22" t="n">
        <x:v>103430</x:v>
      </x:c>
      <x:c r="G4988" s="22" t="n">
        <x:f>IF(OR(E4988="",F4988=""),"",E4988*F4988)</x:f>
        <x:v>226511700</x:v>
      </x:c>
      <x:c r="H4988" s="36" t="n">
        <x:v>0.8181999999999999</x:v>
      </x:c>
      <x:c r="I4988" s="22" t="n">
        <x:f>IF(G4988="","",IF(ISNUMBER(H4988),G4988,""))</x:f>
        <x:v>226511700</x:v>
      </x:c>
      <x:c r="J4988" s="22" t="n">
        <x:f>IF(I4988="","",I4988*H4988)</x:f>
        <x:v>185331872.94</x:v>
      </x:c>
      <x:c r="K4988" t="str">
        <x:f>IF(G4988="","MISSING OEWS",IF(ISNUMBER(H4988),"MATCHED","MISSING WHARTON"))</x:f>
        <x:v>MATCHED</x:v>
      </x:c>
    </x:row>
    <x:row r="4989">
      <x:c r="A4989" t="str">
        <x:v>56</x:v>
      </x:c>
      <x:c r="B4989" t="str">
        <x:v>Administrative and Support and Waste Management and Remediation Services</x:v>
      </x:c>
      <x:c r="C4989" t="str">
        <x:v>13-2051</x:v>
      </x:c>
      <x:c r="D4989" t="str">
        <x:v>Financial and Investment Analysts</x:v>
      </x:c>
      <x:c r="E4989" s="22" t="n">
        <x:v>11580</x:v>
      </x:c>
      <x:c r="F4989" s="22" t="n">
        <x:v>108040</x:v>
      </x:c>
      <x:c r="G4989" s="22" t="n">
        <x:f>IF(OR(E4989="",F4989=""),"",E4989*F4989)</x:f>
        <x:v>1251103200</x:v>
      </x:c>
      <x:c r="H4989" s="36" t="n">
        <x:v>0.6904</x:v>
      </x:c>
      <x:c r="I4989" s="22" t="n">
        <x:f>IF(G4989="","",IF(ISNUMBER(H4989),G4989,""))</x:f>
        <x:v>1251103200</x:v>
      </x:c>
      <x:c r="J4989" s="22" t="n">
        <x:f>IF(I4989="","",I4989*H4989)</x:f>
        <x:v>863761649.28</x:v>
      </x:c>
      <x:c r="K4989" t="str">
        <x:f>IF(G4989="","MISSING OEWS",IF(ISNUMBER(H4989),"MATCHED","MISSING WHARTON"))</x:f>
        <x:v>MATCHED</x:v>
      </x:c>
    </x:row>
    <x:row r="4990">
      <x:c r="A4990" t="str">
        <x:v>56</x:v>
      </x:c>
      <x:c r="B4990" t="str">
        <x:v>Administrative and Support and Waste Management and Remediation Services</x:v>
      </x:c>
      <x:c r="C4990" t="str">
        <x:v>13-2052</x:v>
      </x:c>
      <x:c r="D4990" t="str">
        <x:v>Personal Financial Advisors</x:v>
      </x:c>
      <x:c r="E4990" s="22"/>
      <x:c r="F4990" s="22" t="n">
        <x:v>136340</x:v>
      </x:c>
      <x:c r="G4990" s="22" t="str">
        <x:f>IF(OR(E4990="",F4990=""),"",E4990*F4990)</x:f>
      </x:c>
      <x:c r="H4990" s="36" t="n">
        <x:v>0.6857</x:v>
      </x:c>
      <x:c r="I4990" s="22" t="str">
        <x:f>IF(G4990="","",IF(ISNUMBER(H4990),G4990,""))</x:f>
      </x:c>
      <x:c r="J4990" s="22" t="str">
        <x:f>IF(I4990="","",I4990*H4990)</x:f>
      </x:c>
      <x:c r="K4990" t="str">
        <x:f>IF(G4990="","MISSING OEWS",IF(ISNUMBER(H4990),"MATCHED","MISSING WHARTON"))</x:f>
        <x:v>MISSING OEWS</x:v>
      </x:c>
    </x:row>
    <x:row r="4991">
      <x:c r="A4991" t="str">
        <x:v>56</x:v>
      </x:c>
      <x:c r="B4991" t="str">
        <x:v>Administrative and Support and Waste Management and Remediation Services</x:v>
      </x:c>
      <x:c r="C4991" t="str">
        <x:v>13-2053</x:v>
      </x:c>
      <x:c r="D4991" t="str">
        <x:v>Insurance Underwriters</x:v>
      </x:c>
      <x:c r="E4991" s="22"/>
      <x:c r="F4991" s="22" t="n">
        <x:v>81900</x:v>
      </x:c>
      <x:c r="G4991" s="22" t="str">
        <x:f>IF(OR(E4991="",F4991=""),"",E4991*F4991)</x:f>
      </x:c>
      <x:c r="H4991" s="36" t="n">
        <x:v>0.95</x:v>
      </x:c>
      <x:c r="I4991" s="22" t="str">
        <x:f>IF(G4991="","",IF(ISNUMBER(H4991),G4991,""))</x:f>
      </x:c>
      <x:c r="J4991" s="22" t="str">
        <x:f>IF(I4991="","",I4991*H4991)</x:f>
      </x:c>
      <x:c r="K4991" t="str">
        <x:f>IF(G4991="","MISSING OEWS",IF(ISNUMBER(H4991),"MATCHED","MISSING WHARTON"))</x:f>
        <x:v>MISSING OEWS</x:v>
      </x:c>
    </x:row>
    <x:row r="4992">
      <x:c r="A4992" t="str">
        <x:v>56</x:v>
      </x:c>
      <x:c r="B4992" t="str">
        <x:v>Administrative and Support and Waste Management and Remediation Services</x:v>
      </x:c>
      <x:c r="C4992" t="str">
        <x:v>13-2054</x:v>
      </x:c>
      <x:c r="D4992" t="str">
        <x:v>Financial Risk Specialists</x:v>
      </x:c>
      <x:c r="E4992" s="22" t="n">
        <x:v>1370</x:v>
      </x:c>
      <x:c r="F4992" s="22" t="n">
        <x:v>118390</x:v>
      </x:c>
      <x:c r="G4992" s="22" t="n">
        <x:f>IF(OR(E4992="",F4992=""),"",E4992*F4992)</x:f>
        <x:v>162194300</x:v>
      </x:c>
      <x:c r="H4992" s="36" t="n">
        <x:v>0.7767000000000001</x:v>
      </x:c>
      <x:c r="I4992" s="22" t="n">
        <x:f>IF(G4992="","",IF(ISNUMBER(H4992),G4992,""))</x:f>
        <x:v>162194300</x:v>
      </x:c>
      <x:c r="J4992" s="22" t="n">
        <x:f>IF(I4992="","",I4992*H4992)</x:f>
        <x:v>125976312.81</x:v>
      </x:c>
      <x:c r="K4992" t="str">
        <x:f>IF(G4992="","MISSING OEWS",IF(ISNUMBER(H4992),"MATCHED","MISSING WHARTON"))</x:f>
        <x:v>MATCHED</x:v>
      </x:c>
    </x:row>
    <x:row r="4993">
      <x:c r="A4993" t="str">
        <x:v>56</x:v>
      </x:c>
      <x:c r="B4993" t="str">
        <x:v>Administrative and Support and Waste Management and Remediation Services</x:v>
      </x:c>
      <x:c r="C4993" t="str">
        <x:v>13-2061</x:v>
      </x:c>
      <x:c r="D4993" t="str">
        <x:v>Financial Examiners</x:v>
      </x:c>
      <x:c r="E4993" s="22" t="n">
        <x:v>1080</x:v>
      </x:c>
      <x:c r="F4993" s="22" t="n">
        <x:v>87150</x:v>
      </x:c>
      <x:c r="G4993" s="22" t="n">
        <x:f>IF(OR(E4993="",F4993=""),"",E4993*F4993)</x:f>
        <x:v>94122000</x:v>
      </x:c>
      <x:c r="H4993" s="36" t="n">
        <x:v>0.5647</x:v>
      </x:c>
      <x:c r="I4993" s="22" t="n">
        <x:f>IF(G4993="","",IF(ISNUMBER(H4993),G4993,""))</x:f>
        <x:v>94122000</x:v>
      </x:c>
      <x:c r="J4993" s="22" t="n">
        <x:f>IF(I4993="","",I4993*H4993)</x:f>
        <x:v>53150693.4</x:v>
      </x:c>
      <x:c r="K4993" t="str">
        <x:f>IF(G4993="","MISSING OEWS",IF(ISNUMBER(H4993),"MATCHED","MISSING WHARTON"))</x:f>
        <x:v>MATCHED</x:v>
      </x:c>
    </x:row>
    <x:row r="4994">
      <x:c r="A4994" t="str">
        <x:v>56</x:v>
      </x:c>
      <x:c r="B4994" t="str">
        <x:v>Administrative and Support and Waste Management and Remediation Services</x:v>
      </x:c>
      <x:c r="C4994" t="str">
        <x:v>13-2072</x:v>
      </x:c>
      <x:c r="D4994" t="str">
        <x:v>Loan Officers</x:v>
      </x:c>
      <x:c r="E4994" s="22" t="n">
        <x:v>1220</x:v>
      </x:c>
      <x:c r="F4994" s="22" t="n">
        <x:v>73500</x:v>
      </x:c>
      <x:c r="G4994" s="22" t="n">
        <x:f>IF(OR(E4994="",F4994=""),"",E4994*F4994)</x:f>
        <x:v>89670000</x:v>
      </x:c>
      <x:c r="H4994" s="36" t="n">
        <x:v>0.805</x:v>
      </x:c>
      <x:c r="I4994" s="22" t="n">
        <x:f>IF(G4994="","",IF(ISNUMBER(H4994),G4994,""))</x:f>
        <x:v>89670000</x:v>
      </x:c>
      <x:c r="J4994" s="22" t="n">
        <x:f>IF(I4994="","",I4994*H4994)</x:f>
        <x:v>72184350</x:v>
      </x:c>
      <x:c r="K4994" t="str">
        <x:f>IF(G4994="","MISSING OEWS",IF(ISNUMBER(H4994),"MATCHED","MISSING WHARTON"))</x:f>
        <x:v>MATCHED</x:v>
      </x:c>
    </x:row>
    <x:row r="4995">
      <x:c r="A4995" t="str">
        <x:v>56</x:v>
      </x:c>
      <x:c r="B4995" t="str">
        <x:v>Administrative and Support and Waste Management and Remediation Services</x:v>
      </x:c>
      <x:c r="C4995" t="str">
        <x:v>13-2082</x:v>
      </x:c>
      <x:c r="D4995" t="str">
        <x:v>Tax Preparers</x:v>
      </x:c>
      <x:c r="E4995" s="22" t="n">
        <x:v>300</x:v>
      </x:c>
      <x:c r="F4995" s="22"/>
      <x:c r="G4995" s="22" t="str">
        <x:f>IF(OR(E4995="",F4995=""),"",E4995*F4995)</x:f>
      </x:c>
      <x:c r="H4995" s="36" t="n">
        <x:v>0.9083</x:v>
      </x:c>
      <x:c r="I4995" s="22" t="str">
        <x:f>IF(G4995="","",IF(ISNUMBER(H4995),G4995,""))</x:f>
      </x:c>
      <x:c r="J4995" s="22" t="str">
        <x:f>IF(I4995="","",I4995*H4995)</x:f>
      </x:c>
      <x:c r="K4995" t="str">
        <x:f>IF(G4995="","MISSING OEWS",IF(ISNUMBER(H4995),"MATCHED","MISSING WHARTON"))</x:f>
        <x:v>MISSING OEWS</x:v>
      </x:c>
    </x:row>
    <x:row r="4996">
      <x:c r="A4996" t="str">
        <x:v>56</x:v>
      </x:c>
      <x:c r="B4996" t="str">
        <x:v>Administrative and Support and Waste Management and Remediation Services</x:v>
      </x:c>
      <x:c r="C4996" t="str">
        <x:v>13-2099</x:v>
      </x:c>
      <x:c r="D4996" t="str">
        <x:v>Financial Specialists, All Other</x:v>
      </x:c>
      <x:c r="E4996" s="22" t="n">
        <x:v>4210</x:v>
      </x:c>
      <x:c r="F4996" s="22" t="n">
        <x:v>79400</x:v>
      </x:c>
      <x:c r="G4996" s="22" t="n">
        <x:f>IF(OR(E4996="",F4996=""),"",E4996*F4996)</x:f>
        <x:v>334274000</x:v>
      </x:c>
      <x:c r="H4996" s="36" t="n">
        <x:v>0.6192</x:v>
      </x:c>
      <x:c r="I4996" s="22" t="n">
        <x:f>IF(G4996="","",IF(ISNUMBER(H4996),G4996,""))</x:f>
        <x:v>334274000</x:v>
      </x:c>
      <x:c r="J4996" s="22" t="n">
        <x:f>IF(I4996="","",I4996*H4996)</x:f>
        <x:v>206982460.79999998</x:v>
      </x:c>
      <x:c r="K4996" t="str">
        <x:f>IF(G4996="","MISSING OEWS",IF(ISNUMBER(H4996),"MATCHED","MISSING WHARTON"))</x:f>
        <x:v>MATCHED</x:v>
      </x:c>
    </x:row>
    <x:row r="4997">
      <x:c r="A4997" t="str">
        <x:v>56</x:v>
      </x:c>
      <x:c r="B4997" t="str">
        <x:v>Administrative and Support and Waste Management and Remediation Services</x:v>
      </x:c>
      <x:c r="C4997" t="str">
        <x:v>15-1211</x:v>
      </x:c>
      <x:c r="D4997" t="str">
        <x:v>Computer Systems Analysts</x:v>
      </x:c>
      <x:c r="E4997" s="22" t="n">
        <x:v>23380</x:v>
      </x:c>
      <x:c r="F4997" s="22" t="n">
        <x:v>115720</x:v>
      </x:c>
      <x:c r="G4997" s="22" t="n">
        <x:f>IF(OR(E4997="",F4997=""),"",E4997*F4997)</x:f>
        <x:v>2705533600</x:v>
      </x:c>
      <x:c r="H4997" s="36" t="n">
        <x:v>0.6388</x:v>
      </x:c>
      <x:c r="I4997" s="22" t="n">
        <x:f>IF(G4997="","",IF(ISNUMBER(H4997),G4997,""))</x:f>
        <x:v>2705533600</x:v>
      </x:c>
      <x:c r="J4997" s="22" t="n">
        <x:f>IF(I4997="","",I4997*H4997)</x:f>
        <x:v>1728294863.68</x:v>
      </x:c>
      <x:c r="K4997" t="str">
        <x:f>IF(G4997="","MISSING OEWS",IF(ISNUMBER(H4997),"MATCHED","MISSING WHARTON"))</x:f>
        <x:v>MATCHED</x:v>
      </x:c>
    </x:row>
    <x:row r="4998">
      <x:c r="A4998" t="str">
        <x:v>56</x:v>
      </x:c>
      <x:c r="B4998" t="str">
        <x:v>Administrative and Support and Waste Management and Remediation Services</x:v>
      </x:c>
      <x:c r="C4998" t="str">
        <x:v>15-1212</x:v>
      </x:c>
      <x:c r="D4998" t="str">
        <x:v>Information Security Analysts</x:v>
      </x:c>
      <x:c r="E4998" s="22" t="n">
        <x:v>9020</x:v>
      </x:c>
      <x:c r="F4998" s="22" t="n">
        <x:v>121420</x:v>
      </x:c>
      <x:c r="G4998" s="22" t="n">
        <x:f>IF(OR(E4998="",F4998=""),"",E4998*F4998)</x:f>
        <x:v>1095208400</x:v>
      </x:c>
      <x:c r="H4998" s="36" t="n">
        <x:v>0.6292</x:v>
      </x:c>
      <x:c r="I4998" s="22" t="n">
        <x:f>IF(G4998="","",IF(ISNUMBER(H4998),G4998,""))</x:f>
        <x:v>1095208400</x:v>
      </x:c>
      <x:c r="J4998" s="22" t="n">
        <x:f>IF(I4998="","",I4998*H4998)</x:f>
        <x:v>689105125.28</x:v>
      </x:c>
      <x:c r="K4998" t="str">
        <x:f>IF(G4998="","MISSING OEWS",IF(ISNUMBER(H4998),"MATCHED","MISSING WHARTON"))</x:f>
        <x:v>MATCHED</x:v>
      </x:c>
    </x:row>
    <x:row r="4999">
      <x:c r="A4999" t="str">
        <x:v>56</x:v>
      </x:c>
      <x:c r="B4999" t="str">
        <x:v>Administrative and Support and Waste Management and Remediation Services</x:v>
      </x:c>
      <x:c r="C4999" t="str">
        <x:v>15-1221</x:v>
      </x:c>
      <x:c r="D4999" t="str">
        <x:v>Computer and Information Research Scientists</x:v>
      </x:c>
      <x:c r="E4999" s="22" t="n">
        <x:v>510</x:v>
      </x:c>
      <x:c r="F4999" s="22" t="n">
        <x:v>159600</x:v>
      </x:c>
      <x:c r="G4999" s="22" t="n">
        <x:f>IF(OR(E4999="",F4999=""),"",E4999*F4999)</x:f>
        <x:v>81396000</x:v>
      </x:c>
      <x:c r="H4999" s="36" t="n">
        <x:v>0.39</x:v>
      </x:c>
      <x:c r="I4999" s="22" t="n">
        <x:f>IF(G4999="","",IF(ISNUMBER(H4999),G4999,""))</x:f>
        <x:v>81396000</x:v>
      </x:c>
      <x:c r="J4999" s="22" t="n">
        <x:f>IF(I4999="","",I4999*H4999)</x:f>
        <x:v>31744440</x:v>
      </x:c>
      <x:c r="K4999" t="str">
        <x:f>IF(G4999="","MISSING OEWS",IF(ISNUMBER(H4999),"MATCHED","MISSING WHARTON"))</x:f>
        <x:v>MATCHED</x:v>
      </x:c>
    </x:row>
    <x:row r="5000">
      <x:c r="A5000" t="str">
        <x:v>56</x:v>
      </x:c>
      <x:c r="B5000" t="str">
        <x:v>Administrative and Support and Waste Management and Remediation Services</x:v>
      </x:c>
      <x:c r="C5000" t="str">
        <x:v>15-1231</x:v>
      </x:c>
      <x:c r="D5000" t="str">
        <x:v>Computer Network Support Specialists</x:v>
      </x:c>
      <x:c r="E5000" s="22" t="n">
        <x:v>6980</x:v>
      </x:c>
      <x:c r="F5000" s="22" t="n">
        <x:v>76920</x:v>
      </x:c>
      <x:c r="G5000" s="22" t="n">
        <x:f>IF(OR(E5000="",F5000=""),"",E5000*F5000)</x:f>
        <x:v>536901600</x:v>
      </x:c>
      <x:c r="H5000" s="36" t="n">
        <x:v>0.7095999999999999</x:v>
      </x:c>
      <x:c r="I5000" s="22" t="n">
        <x:f>IF(G5000="","",IF(ISNUMBER(H5000),G5000,""))</x:f>
        <x:v>536901600</x:v>
      </x:c>
      <x:c r="J5000" s="22" t="n">
        <x:f>IF(I5000="","",I5000*H5000)</x:f>
        <x:v>380985375.35999995</x:v>
      </x:c>
      <x:c r="K5000" t="str">
        <x:f>IF(G5000="","MISSING OEWS",IF(ISNUMBER(H5000),"MATCHED","MISSING WHARTON"))</x:f>
        <x:v>MATCHED</x:v>
      </x:c>
    </x:row>
    <x:row r="5001">
      <x:c r="A5001" t="str">
        <x:v>56</x:v>
      </x:c>
      <x:c r="B5001" t="str">
        <x:v>Administrative and Support and Waste Management and Remediation Services</x:v>
      </x:c>
      <x:c r="C5001" t="str">
        <x:v>15-1232</x:v>
      </x:c>
      <x:c r="D5001" t="str">
        <x:v>Computer User Support Specialists</x:v>
      </x:c>
      <x:c r="E5001" s="22" t="n">
        <x:v>53280</x:v>
      </x:c>
      <x:c r="F5001" s="22" t="n">
        <x:v>57720</x:v>
      </x:c>
      <x:c r="G5001" s="22" t="n">
        <x:f>IF(OR(E5001="",F5001=""),"",E5001*F5001)</x:f>
        <x:v>3075321600</x:v>
      </x:c>
      <x:c r="H5001" s="36" t="n">
        <x:v>0.6062</x:v>
      </x:c>
      <x:c r="I5001" s="22" t="n">
        <x:f>IF(G5001="","",IF(ISNUMBER(H5001),G5001,""))</x:f>
        <x:v>3075321600</x:v>
      </x:c>
      <x:c r="J5001" s="22" t="n">
        <x:f>IF(I5001="","",I5001*H5001)</x:f>
        <x:v>1864259953.9199998</x:v>
      </x:c>
      <x:c r="K5001" t="str">
        <x:f>IF(G5001="","MISSING OEWS",IF(ISNUMBER(H5001),"MATCHED","MISSING WHARTON"))</x:f>
        <x:v>MATCHED</x:v>
      </x:c>
    </x:row>
    <x:row r="5002">
      <x:c r="A5002" t="str">
        <x:v>56</x:v>
      </x:c>
      <x:c r="B5002" t="str">
        <x:v>Administrative and Support and Waste Management and Remediation Services</x:v>
      </x:c>
      <x:c r="C5002" t="str">
        <x:v>15-1241</x:v>
      </x:c>
      <x:c r="D5002" t="str">
        <x:v>Computer Network Architects</x:v>
      </x:c>
      <x:c r="E5002" s="22" t="n">
        <x:v>10390</x:v>
      </x:c>
      <x:c r="F5002" s="22" t="n">
        <x:v>134190</x:v>
      </x:c>
      <x:c r="G5002" s="22" t="n">
        <x:f>IF(OR(E5002="",F5002=""),"",E5002*F5002)</x:f>
        <x:v>1394234100</x:v>
      </x:c>
      <x:c r="H5002" s="36" t="n">
        <x:v>0.6278</x:v>
      </x:c>
      <x:c r="I5002" s="22" t="n">
        <x:f>IF(G5002="","",IF(ISNUMBER(H5002),G5002,""))</x:f>
        <x:v>1394234100</x:v>
      </x:c>
      <x:c r="J5002" s="22" t="n">
        <x:f>IF(I5002="","",I5002*H5002)</x:f>
        <x:v>875300167.98</x:v>
      </x:c>
      <x:c r="K5002" t="str">
        <x:f>IF(G5002="","MISSING OEWS",IF(ISNUMBER(H5002),"MATCHED","MISSING WHARTON"))</x:f>
        <x:v>MATCHED</x:v>
      </x:c>
    </x:row>
    <x:row r="5003">
      <x:c r="A5003" t="str">
        <x:v>56</x:v>
      </x:c>
      <x:c r="B5003" t="str">
        <x:v>Administrative and Support and Waste Management and Remediation Services</x:v>
      </x:c>
      <x:c r="C5003" t="str">
        <x:v>15-1242</x:v>
      </x:c>
      <x:c r="D5003" t="str">
        <x:v>Database Administrators</x:v>
      </x:c>
      <x:c r="E5003" s="22" t="n">
        <x:v>4060</x:v>
      </x:c>
      <x:c r="F5003" s="22" t="n">
        <x:v>112640</x:v>
      </x:c>
      <x:c r="G5003" s="22" t="n">
        <x:f>IF(OR(E5003="",F5003=""),"",E5003*F5003)</x:f>
        <x:v>457318400</x:v>
      </x:c>
      <x:c r="H5003" s="36" t="n">
        <x:v>0.8389</x:v>
      </x:c>
      <x:c r="I5003" s="22" t="n">
        <x:f>IF(G5003="","",IF(ISNUMBER(H5003),G5003,""))</x:f>
        <x:v>457318400</x:v>
      </x:c>
      <x:c r="J5003" s="22" t="n">
        <x:f>IF(I5003="","",I5003*H5003)</x:f>
        <x:v>383644405.76</x:v>
      </x:c>
      <x:c r="K5003" t="str">
        <x:f>IF(G5003="","MISSING OEWS",IF(ISNUMBER(H5003),"MATCHED","MISSING WHARTON"))</x:f>
        <x:v>MATCHED</x:v>
      </x:c>
    </x:row>
    <x:row r="5004">
      <x:c r="A5004" t="str">
        <x:v>56</x:v>
      </x:c>
      <x:c r="B5004" t="str">
        <x:v>Administrative and Support and Waste Management and Remediation Services</x:v>
      </x:c>
      <x:c r="C5004" t="str">
        <x:v>15-1243</x:v>
      </x:c>
      <x:c r="D5004" t="str">
        <x:v>Database Architects</x:v>
      </x:c>
      <x:c r="E5004" s="22" t="n">
        <x:v>4050</x:v>
      </x:c>
      <x:c r="F5004" s="22" t="n">
        <x:v>143770</x:v>
      </x:c>
      <x:c r="G5004" s="22" t="n">
        <x:f>IF(OR(E5004="",F5004=""),"",E5004*F5004)</x:f>
        <x:v>582268500</x:v>
      </x:c>
      <x:c r="H5004" s="36" t="n">
        <x:v>0.8502</x:v>
      </x:c>
      <x:c r="I5004" s="22" t="n">
        <x:f>IF(G5004="","",IF(ISNUMBER(H5004),G5004,""))</x:f>
        <x:v>582268500</x:v>
      </x:c>
      <x:c r="J5004" s="22" t="n">
        <x:f>IF(I5004="","",I5004*H5004)</x:f>
        <x:v>495044678.7</x:v>
      </x:c>
      <x:c r="K5004" t="str">
        <x:f>IF(G5004="","MISSING OEWS",IF(ISNUMBER(H5004),"MATCHED","MISSING WHARTON"))</x:f>
        <x:v>MATCHED</x:v>
      </x:c>
    </x:row>
    <x:row r="5005">
      <x:c r="A5005" t="str">
        <x:v>56</x:v>
      </x:c>
      <x:c r="B5005" t="str">
        <x:v>Administrative and Support and Waste Management and Remediation Services</x:v>
      </x:c>
      <x:c r="C5005" t="str">
        <x:v>15-1244</x:v>
      </x:c>
      <x:c r="D5005" t="str">
        <x:v>Network and Computer Systems Administrators</x:v>
      </x:c>
      <x:c r="E5005" s="22" t="n">
        <x:v>14820</x:v>
      </x:c>
      <x:c r="F5005" s="22" t="n">
        <x:v>104390</x:v>
      </x:c>
      <x:c r="G5005" s="22" t="n">
        <x:f>IF(OR(E5005="",F5005=""),"",E5005*F5005)</x:f>
        <x:v>1547059800</x:v>
      </x:c>
      <x:c r="H5005" s="36" t="n">
        <x:v>0.695</x:v>
      </x:c>
      <x:c r="I5005" s="22" t="n">
        <x:f>IF(G5005="","",IF(ISNUMBER(H5005),G5005,""))</x:f>
        <x:v>1547059800</x:v>
      </x:c>
      <x:c r="J5005" s="22" t="n">
        <x:f>IF(I5005="","",I5005*H5005)</x:f>
        <x:v>1075206561</x:v>
      </x:c>
      <x:c r="K5005" t="str">
        <x:f>IF(G5005="","MISSING OEWS",IF(ISNUMBER(H5005),"MATCHED","MISSING WHARTON"))</x:f>
        <x:v>MATCHED</x:v>
      </x:c>
    </x:row>
    <x:row r="5006">
      <x:c r="A5006" t="str">
        <x:v>56</x:v>
      </x:c>
      <x:c r="B5006" t="str">
        <x:v>Administrative and Support and Waste Management and Remediation Services</x:v>
      </x:c>
      <x:c r="C5006" t="str">
        <x:v>15-1251</x:v>
      </x:c>
      <x:c r="D5006" t="str">
        <x:v>Computer Programmers</x:v>
      </x:c>
      <x:c r="E5006" s="22" t="n">
        <x:v>3250</x:v>
      </x:c>
      <x:c r="F5006" s="22" t="n">
        <x:v>114040</x:v>
      </x:c>
      <x:c r="G5006" s="22" t="n">
        <x:f>IF(OR(E5006="",F5006=""),"",E5006*F5006)</x:f>
        <x:v>370630000</x:v>
      </x:c>
      <x:c r="H5006" s="36" t="n">
        <x:v>0.6823999999999999</x:v>
      </x:c>
      <x:c r="I5006" s="22" t="n">
        <x:f>IF(G5006="","",IF(ISNUMBER(H5006),G5006,""))</x:f>
        <x:v>370630000</x:v>
      </x:c>
      <x:c r="J5006" s="22" t="n">
        <x:f>IF(I5006="","",I5006*H5006)</x:f>
        <x:v>252917911.99999997</x:v>
      </x:c>
      <x:c r="K5006" t="str">
        <x:f>IF(G5006="","MISSING OEWS",IF(ISNUMBER(H5006),"MATCHED","MISSING WHARTON"))</x:f>
        <x:v>MATCHED</x:v>
      </x:c>
    </x:row>
    <x:row r="5007">
      <x:c r="A5007" t="str">
        <x:v>56</x:v>
      </x:c>
      <x:c r="B5007" t="str">
        <x:v>Administrative and Support and Waste Management and Remediation Services</x:v>
      </x:c>
      <x:c r="C5007" t="str">
        <x:v>15-1252</x:v>
      </x:c>
      <x:c r="D5007" t="str">
        <x:v>Software Developers</x:v>
      </x:c>
      <x:c r="E5007" s="22" t="n">
        <x:v>62560</x:v>
      </x:c>
      <x:c r="F5007" s="22" t="n">
        <x:v>144250</x:v>
      </x:c>
      <x:c r="G5007" s="22" t="n">
        <x:f>IF(OR(E5007="",F5007=""),"",E5007*F5007)</x:f>
        <x:v>9024280000</x:v>
      </x:c>
      <x:c r="H5007" s="36" t="n">
        <x:v>0.5211</x:v>
      </x:c>
      <x:c r="I5007" s="22" t="n">
        <x:f>IF(G5007="","",IF(ISNUMBER(H5007),G5007,""))</x:f>
        <x:v>9024280000</x:v>
      </x:c>
      <x:c r="J5007" s="22" t="n">
        <x:f>IF(I5007="","",I5007*H5007)</x:f>
        <x:v>4702552308</x:v>
      </x:c>
      <x:c r="K5007" t="str">
        <x:f>IF(G5007="","MISSING OEWS",IF(ISNUMBER(H5007),"MATCHED","MISSING WHARTON"))</x:f>
        <x:v>MATCHED</x:v>
      </x:c>
    </x:row>
    <x:row r="5008">
      <x:c r="A5008" t="str">
        <x:v>56</x:v>
      </x:c>
      <x:c r="B5008" t="str">
        <x:v>Administrative and Support and Waste Management and Remediation Services</x:v>
      </x:c>
      <x:c r="C5008" t="str">
        <x:v>15-1253</x:v>
      </x:c>
      <x:c r="D5008" t="str">
        <x:v>Software Quality Assurance Analysts and Testers</x:v>
      </x:c>
      <x:c r="E5008" s="22" t="n">
        <x:v>10930</x:v>
      </x:c>
      <x:c r="F5008" s="22" t="n">
        <x:v>105480</x:v>
      </x:c>
      <x:c r="G5008" s="22" t="n">
        <x:f>IF(OR(E5008="",F5008=""),"",E5008*F5008)</x:f>
        <x:v>1152896400</x:v>
      </x:c>
      <x:c r="H5008" s="36" t="n">
        <x:v>0.8117</x:v>
      </x:c>
      <x:c r="I5008" s="22" t="n">
        <x:f>IF(G5008="","",IF(ISNUMBER(H5008),G5008,""))</x:f>
        <x:v>1152896400</x:v>
      </x:c>
      <x:c r="J5008" s="22" t="n">
        <x:f>IF(I5008="","",I5008*H5008)</x:f>
        <x:v>935806007.88</x:v>
      </x:c>
      <x:c r="K5008" t="str">
        <x:f>IF(G5008="","MISSING OEWS",IF(ISNUMBER(H5008),"MATCHED","MISSING WHARTON"))</x:f>
        <x:v>MATCHED</x:v>
      </x:c>
    </x:row>
    <x:row r="5009">
      <x:c r="A5009" t="str">
        <x:v>56</x:v>
      </x:c>
      <x:c r="B5009" t="str">
        <x:v>Administrative and Support and Waste Management and Remediation Services</x:v>
      </x:c>
      <x:c r="C5009" t="str">
        <x:v>15-1254</x:v>
      </x:c>
      <x:c r="D5009" t="str">
        <x:v>Web Developers</x:v>
      </x:c>
      <x:c r="E5009" s="22" t="n">
        <x:v>3400</x:v>
      </x:c>
      <x:c r="F5009" s="22" t="n">
        <x:v>110430</x:v>
      </x:c>
      <x:c r="G5009" s="22" t="n">
        <x:f>IF(OR(E5009="",F5009=""),"",E5009*F5009)</x:f>
        <x:v>375462000</x:v>
      </x:c>
      <x:c r="H5009" s="36" t="n">
        <x:v>0.8276</x:v>
      </x:c>
      <x:c r="I5009" s="22" t="n">
        <x:f>IF(G5009="","",IF(ISNUMBER(H5009),G5009,""))</x:f>
        <x:v>375462000</x:v>
      </x:c>
      <x:c r="J5009" s="22" t="n">
        <x:f>IF(I5009="","",I5009*H5009)</x:f>
        <x:v>310732351.2</x:v>
      </x:c>
      <x:c r="K5009" t="str">
        <x:f>IF(G5009="","MISSING OEWS",IF(ISNUMBER(H5009),"MATCHED","MISSING WHARTON"))</x:f>
        <x:v>MATCHED</x:v>
      </x:c>
    </x:row>
    <x:row r="5010">
      <x:c r="A5010" t="str">
        <x:v>56</x:v>
      </x:c>
      <x:c r="B5010" t="str">
        <x:v>Administrative and Support and Waste Management and Remediation Services</x:v>
      </x:c>
      <x:c r="C5010" t="str">
        <x:v>15-1255</x:v>
      </x:c>
      <x:c r="D5010" t="str">
        <x:v>Web and Digital Interface Designers</x:v>
      </x:c>
      <x:c r="E5010" s="22" t="n">
        <x:v>5730</x:v>
      </x:c>
      <x:c r="F5010" s="22" t="n">
        <x:v>115330</x:v>
      </x:c>
      <x:c r="G5010" s="22" t="n">
        <x:f>IF(OR(E5010="",F5010=""),"",E5010*F5010)</x:f>
        <x:v>660840900</x:v>
      </x:c>
      <x:c r="H5010" s="36" t="n">
        <x:v>0.6827</x:v>
      </x:c>
      <x:c r="I5010" s="22" t="n">
        <x:f>IF(G5010="","",IF(ISNUMBER(H5010),G5010,""))</x:f>
        <x:v>660840900</x:v>
      </x:c>
      <x:c r="J5010" s="22" t="n">
        <x:f>IF(I5010="","",I5010*H5010)</x:f>
        <x:v>451156082.43</x:v>
      </x:c>
      <x:c r="K5010" t="str">
        <x:f>IF(G5010="","MISSING OEWS",IF(ISNUMBER(H5010),"MATCHED","MISSING WHARTON"))</x:f>
        <x:v>MATCHED</x:v>
      </x:c>
    </x:row>
    <x:row r="5011">
      <x:c r="A5011" t="str">
        <x:v>56</x:v>
      </x:c>
      <x:c r="B5011" t="str">
        <x:v>Administrative and Support and Waste Management and Remediation Services</x:v>
      </x:c>
      <x:c r="C5011" t="str">
        <x:v>15-1299</x:v>
      </x:c>
      <x:c r="D5011" t="str">
        <x:v>Computer Occupations, All Other</x:v>
      </x:c>
      <x:c r="E5011" s="22" t="n">
        <x:v>23450</x:v>
      </x:c>
      <x:c r="F5011" s="22" t="n">
        <x:v>108000</x:v>
      </x:c>
      <x:c r="G5011" s="22" t="n">
        <x:f>IF(OR(E5011="",F5011=""),"",E5011*F5011)</x:f>
        <x:v>2532600000</x:v>
      </x:c>
      <x:c r="H5011" s="36" t="n">
        <x:v>0.7425</x:v>
      </x:c>
      <x:c r="I5011" s="22" t="n">
        <x:f>IF(G5011="","",IF(ISNUMBER(H5011),G5011,""))</x:f>
        <x:v>2532600000</x:v>
      </x:c>
      <x:c r="J5011" s="22" t="n">
        <x:f>IF(I5011="","",I5011*H5011)</x:f>
        <x:v>1880455500.0000002</x:v>
      </x:c>
      <x:c r="K5011" t="str">
        <x:f>IF(G5011="","MISSING OEWS",IF(ISNUMBER(H5011),"MATCHED","MISSING WHARTON"))</x:f>
        <x:v>MATCHED</x:v>
      </x:c>
    </x:row>
    <x:row r="5012">
      <x:c r="A5012" t="str">
        <x:v>56</x:v>
      </x:c>
      <x:c r="B5012" t="str">
        <x:v>Administrative and Support and Waste Management and Remediation Services</x:v>
      </x:c>
      <x:c r="C5012" t="str">
        <x:v>15-2011</x:v>
      </x:c>
      <x:c r="D5012" t="str">
        <x:v>Actuaries</x:v>
      </x:c>
      <x:c r="E5012" s="22" t="n">
        <x:v>370</x:v>
      </x:c>
      <x:c r="F5012" s="22" t="n">
        <x:v>132490</x:v>
      </x:c>
      <x:c r="G5012" s="22" t="n">
        <x:f>IF(OR(E5012="",F5012=""),"",E5012*F5012)</x:f>
        <x:v>49021300</x:v>
      </x:c>
      <x:c r="H5012" s="36" t="n">
        <x:v>0.74</x:v>
      </x:c>
      <x:c r="I5012" s="22" t="n">
        <x:f>IF(G5012="","",IF(ISNUMBER(H5012),G5012,""))</x:f>
        <x:v>49021300</x:v>
      </x:c>
      <x:c r="J5012" s="22" t="n">
        <x:f>IF(I5012="","",I5012*H5012)</x:f>
        <x:v>36275762</x:v>
      </x:c>
      <x:c r="K5012" t="str">
        <x:f>IF(G5012="","MISSING OEWS",IF(ISNUMBER(H5012),"MATCHED","MISSING WHARTON"))</x:f>
        <x:v>MATCHED</x:v>
      </x:c>
    </x:row>
    <x:row r="5013">
      <x:c r="A5013" t="str">
        <x:v>56</x:v>
      </x:c>
      <x:c r="B5013" t="str">
        <x:v>Administrative and Support and Waste Management and Remediation Services</x:v>
      </x:c>
      <x:c r="C5013" t="str">
        <x:v>15-2031</x:v>
      </x:c>
      <x:c r="D5013" t="str">
        <x:v>Operations Research Analysts</x:v>
      </x:c>
      <x:c r="E5013" s="22" t="n">
        <x:v>4660</x:v>
      </x:c>
      <x:c r="F5013" s="22" t="n">
        <x:v>85640</x:v>
      </x:c>
      <x:c r="G5013" s="22" t="n">
        <x:f>IF(OR(E5013="",F5013=""),"",E5013*F5013)</x:f>
        <x:v>399082400</x:v>
      </x:c>
      <x:c r="H5013" s="36" t="n">
        <x:v>0.6031</x:v>
      </x:c>
      <x:c r="I5013" s="22" t="n">
        <x:f>IF(G5013="","",IF(ISNUMBER(H5013),G5013,""))</x:f>
        <x:v>399082400</x:v>
      </x:c>
      <x:c r="J5013" s="22" t="n">
        <x:f>IF(I5013="","",I5013*H5013)</x:f>
        <x:v>240686595.44</x:v>
      </x:c>
      <x:c r="K5013" t="str">
        <x:f>IF(G5013="","MISSING OEWS",IF(ISNUMBER(H5013),"MATCHED","MISSING WHARTON"))</x:f>
        <x:v>MATCHED</x:v>
      </x:c>
    </x:row>
    <x:row r="5014">
      <x:c r="A5014" t="str">
        <x:v>56</x:v>
      </x:c>
      <x:c r="B5014" t="str">
        <x:v>Administrative and Support and Waste Management and Remediation Services</x:v>
      </x:c>
      <x:c r="C5014" t="str">
        <x:v>15-2041</x:v>
      </x:c>
      <x:c r="D5014" t="str">
        <x:v>Statisticians</x:v>
      </x:c>
      <x:c r="E5014" s="22" t="n">
        <x:v>470</x:v>
      </x:c>
      <x:c r="F5014" s="22" t="n">
        <x:v>108130</x:v>
      </x:c>
      <x:c r="G5014" s="22" t="n">
        <x:f>IF(OR(E5014="",F5014=""),"",E5014*F5014)</x:f>
        <x:v>50821100</x:v>
      </x:c>
      <x:c r="H5014" s="36" t="n">
        <x:v>0.7282</x:v>
      </x:c>
      <x:c r="I5014" s="22" t="n">
        <x:f>IF(G5014="","",IF(ISNUMBER(H5014),G5014,""))</x:f>
        <x:v>50821100</x:v>
      </x:c>
      <x:c r="J5014" s="22" t="n">
        <x:f>IF(I5014="","",I5014*H5014)</x:f>
        <x:v>37007925.019999996</x:v>
      </x:c>
      <x:c r="K5014" t="str">
        <x:f>IF(G5014="","MISSING OEWS",IF(ISNUMBER(H5014),"MATCHED","MISSING WHARTON"))</x:f>
        <x:v>MATCHED</x:v>
      </x:c>
    </x:row>
    <x:row r="5015">
      <x:c r="A5015" t="str">
        <x:v>56</x:v>
      </x:c>
      <x:c r="B5015" t="str">
        <x:v>Administrative and Support and Waste Management and Remediation Services</x:v>
      </x:c>
      <x:c r="C5015" t="str">
        <x:v>15-2051</x:v>
      </x:c>
      <x:c r="D5015" t="str">
        <x:v>Data Scientists</x:v>
      </x:c>
      <x:c r="E5015" s="22" t="n">
        <x:v>15570</x:v>
      </x:c>
      <x:c r="F5015" s="22" t="n">
        <x:v>111260</x:v>
      </x:c>
      <x:c r="G5015" s="22" t="n">
        <x:f>IF(OR(E5015="",F5015=""),"",E5015*F5015)</x:f>
        <x:v>1732318200</x:v>
      </x:c>
      <x:c r="H5015" s="36" t="n">
        <x:v>0.8228</x:v>
      </x:c>
      <x:c r="I5015" s="22" t="n">
        <x:f>IF(G5015="","",IF(ISNUMBER(H5015),G5015,""))</x:f>
        <x:v>1732318200</x:v>
      </x:c>
      <x:c r="J5015" s="22" t="n">
        <x:f>IF(I5015="","",I5015*H5015)</x:f>
        <x:v>1425351414.96</x:v>
      </x:c>
      <x:c r="K5015" t="str">
        <x:f>IF(G5015="","MISSING OEWS",IF(ISNUMBER(H5015),"MATCHED","MISSING WHARTON"))</x:f>
        <x:v>MATCHED</x:v>
      </x:c>
    </x:row>
    <x:row r="5016">
      <x:c r="A5016" t="str">
        <x:v>56</x:v>
      </x:c>
      <x:c r="B5016" t="str">
        <x:v>Administrative and Support and Waste Management and Remediation Services</x:v>
      </x:c>
      <x:c r="C5016" t="str">
        <x:v>15-2099</x:v>
      </x:c>
      <x:c r="D5016" t="str">
        <x:v>Mathematical Science Occupations, All Other</x:v>
      </x:c>
      <x:c r="E5016" s="22" t="n">
        <x:v>200</x:v>
      </x:c>
      <x:c r="F5016" s="22" t="n">
        <x:v>88760</x:v>
      </x:c>
      <x:c r="G5016" s="22" t="n">
        <x:f>IF(OR(E5016="",F5016=""),"",E5016*F5016)</x:f>
        <x:v>17752000</x:v>
      </x:c>
      <x:c r="H5016" s="36" t="n">
        <x:v>0.7711</x:v>
      </x:c>
      <x:c r="I5016" s="22" t="n">
        <x:f>IF(G5016="","",IF(ISNUMBER(H5016),G5016,""))</x:f>
        <x:v>17752000</x:v>
      </x:c>
      <x:c r="J5016" s="22" t="n">
        <x:f>IF(I5016="","",I5016*H5016)</x:f>
        <x:v>13688567.2</x:v>
      </x:c>
      <x:c r="K5016" t="str">
        <x:f>IF(G5016="","MISSING OEWS",IF(ISNUMBER(H5016),"MATCHED","MISSING WHARTON"))</x:f>
        <x:v>MATCHED</x:v>
      </x:c>
    </x:row>
    <x:row r="5017">
      <x:c r="A5017" t="str">
        <x:v>56</x:v>
      </x:c>
      <x:c r="B5017" t="str">
        <x:v>Administrative and Support and Waste Management and Remediation Services</x:v>
      </x:c>
      <x:c r="C5017" t="str">
        <x:v>17-1011</x:v>
      </x:c>
      <x:c r="D5017" t="str">
        <x:v>Architects, Except Landscape and Naval</x:v>
      </x:c>
      <x:c r="E5017" s="22" t="n">
        <x:v>670</x:v>
      </x:c>
      <x:c r="F5017" s="22" t="n">
        <x:v>129210</x:v>
      </x:c>
      <x:c r="G5017" s="22" t="n">
        <x:f>IF(OR(E5017="",F5017=""),"",E5017*F5017)</x:f>
        <x:v>86570700</x:v>
      </x:c>
      <x:c r="H5017" s="36" t="n">
        <x:v>0.5375</x:v>
      </x:c>
      <x:c r="I5017" s="22" t="n">
        <x:f>IF(G5017="","",IF(ISNUMBER(H5017),G5017,""))</x:f>
        <x:v>86570700</x:v>
      </x:c>
      <x:c r="J5017" s="22" t="n">
        <x:f>IF(I5017="","",I5017*H5017)</x:f>
        <x:v>46531751.25</x:v>
      </x:c>
      <x:c r="K5017" t="str">
        <x:f>IF(G5017="","MISSING OEWS",IF(ISNUMBER(H5017),"MATCHED","MISSING WHARTON"))</x:f>
        <x:v>MATCHED</x:v>
      </x:c>
    </x:row>
    <x:row r="5018">
      <x:c r="A5018" t="str">
        <x:v>56</x:v>
      </x:c>
      <x:c r="B5018" t="str">
        <x:v>Administrative and Support and Waste Management and Remediation Services</x:v>
      </x:c>
      <x:c r="C5018" t="str">
        <x:v>17-1012</x:v>
      </x:c>
      <x:c r="D5018" t="str">
        <x:v>Landscape Architects</x:v>
      </x:c>
      <x:c r="E5018" s="22" t="n">
        <x:v>4920</x:v>
      </x:c>
      <x:c r="F5018" s="22" t="n">
        <x:v>73030</x:v>
      </x:c>
      <x:c r="G5018" s="22" t="n">
        <x:f>IF(OR(E5018="",F5018=""),"",E5018*F5018)</x:f>
        <x:v>359307600</x:v>
      </x:c>
      <x:c r="H5018" s="36" t="n">
        <x:v>0.3342</x:v>
      </x:c>
      <x:c r="I5018" s="22" t="n">
        <x:f>IF(G5018="","",IF(ISNUMBER(H5018),G5018,""))</x:f>
        <x:v>359307600</x:v>
      </x:c>
      <x:c r="J5018" s="22" t="n">
        <x:f>IF(I5018="","",I5018*H5018)</x:f>
        <x:v>120080599.92</x:v>
      </x:c>
      <x:c r="K5018" t="str">
        <x:f>IF(G5018="","MISSING OEWS",IF(ISNUMBER(H5018),"MATCHED","MISSING WHARTON"))</x:f>
        <x:v>MATCHED</x:v>
      </x:c>
    </x:row>
    <x:row r="5019">
      <x:c r="A5019" t="str">
        <x:v>56</x:v>
      </x:c>
      <x:c r="B5019" t="str">
        <x:v>Administrative and Support and Waste Management and Remediation Services</x:v>
      </x:c>
      <x:c r="C5019" t="str">
        <x:v>17-1021</x:v>
      </x:c>
      <x:c r="D5019" t="str">
        <x:v>Cartographers and Photogrammetrists</x:v>
      </x:c>
      <x:c r="E5019" s="22" t="n">
        <x:v>140</x:v>
      </x:c>
      <x:c r="F5019" s="22" t="n">
        <x:v>63020</x:v>
      </x:c>
      <x:c r="G5019" s="22" t="n">
        <x:f>IF(OR(E5019="",F5019=""),"",E5019*F5019)</x:f>
        <x:v>8822800</x:v>
      </x:c>
      <x:c r="H5019" s="36" t="n">
        <x:v>0.7929</x:v>
      </x:c>
      <x:c r="I5019" s="22" t="n">
        <x:f>IF(G5019="","",IF(ISNUMBER(H5019),G5019,""))</x:f>
        <x:v>8822800</x:v>
      </x:c>
      <x:c r="J5019" s="22" t="n">
        <x:f>IF(I5019="","",I5019*H5019)</x:f>
        <x:v>6995598.12</x:v>
      </x:c>
      <x:c r="K5019" t="str">
        <x:f>IF(G5019="","MISSING OEWS",IF(ISNUMBER(H5019),"MATCHED","MISSING WHARTON"))</x:f>
        <x:v>MATCHED</x:v>
      </x:c>
    </x:row>
    <x:row r="5020">
      <x:c r="A5020" t="str">
        <x:v>56</x:v>
      </x:c>
      <x:c r="B5020" t="str">
        <x:v>Administrative and Support and Waste Management and Remediation Services</x:v>
      </x:c>
      <x:c r="C5020" t="str">
        <x:v>17-1022</x:v>
      </x:c>
      <x:c r="D5020" t="str">
        <x:v>Surveyors</x:v>
      </x:c>
      <x:c r="E5020" s="22" t="n">
        <x:v>640</x:v>
      </x:c>
      <x:c r="F5020" s="22" t="n">
        <x:v>81950</x:v>
      </x:c>
      <x:c r="G5020" s="22" t="n">
        <x:f>IF(OR(E5020="",F5020=""),"",E5020*F5020)</x:f>
        <x:v>52448000</x:v>
      </x:c>
      <x:c r="H5020" s="36" t="n">
        <x:v>0.3682</x:v>
      </x:c>
      <x:c r="I5020" s="22" t="n">
        <x:f>IF(G5020="","",IF(ISNUMBER(H5020),G5020,""))</x:f>
        <x:v>52448000</x:v>
      </x:c>
      <x:c r="J5020" s="22" t="n">
        <x:f>IF(I5020="","",I5020*H5020)</x:f>
        <x:v>19311353.6</x:v>
      </x:c>
      <x:c r="K5020" t="str">
        <x:f>IF(G5020="","MISSING OEWS",IF(ISNUMBER(H5020),"MATCHED","MISSING WHARTON"))</x:f>
        <x:v>MATCHED</x:v>
      </x:c>
    </x:row>
    <x:row r="5021">
      <x:c r="A5021" t="str">
        <x:v>56</x:v>
      </x:c>
      <x:c r="B5021" t="str">
        <x:v>Administrative and Support and Waste Management and Remediation Services</x:v>
      </x:c>
      <x:c r="C5021" t="str">
        <x:v>17-2011</x:v>
      </x:c>
      <x:c r="D5021" t="str">
        <x:v>Aerospace Engineers</x:v>
      </x:c>
      <x:c r="E5021" s="22" t="n">
        <x:v>970</x:v>
      </x:c>
      <x:c r="F5021" s="22" t="n">
        <x:v>169540</x:v>
      </x:c>
      <x:c r="G5021" s="22" t="n">
        <x:f>IF(OR(E5021="",F5021=""),"",E5021*F5021)</x:f>
        <x:v>164453800</x:v>
      </x:c>
      <x:c r="H5021" s="36" t="n">
        <x:v>0.5333</x:v>
      </x:c>
      <x:c r="I5021" s="22" t="n">
        <x:f>IF(G5021="","",IF(ISNUMBER(H5021),G5021,""))</x:f>
        <x:v>164453800</x:v>
      </x:c>
      <x:c r="J5021" s="22" t="n">
        <x:f>IF(I5021="","",I5021*H5021)</x:f>
        <x:v>87703211.54</x:v>
      </x:c>
      <x:c r="K5021" t="str">
        <x:f>IF(G5021="","MISSING OEWS",IF(ISNUMBER(H5021),"MATCHED","MISSING WHARTON"))</x:f>
        <x:v>MATCHED</x:v>
      </x:c>
    </x:row>
    <x:row r="5022">
      <x:c r="A5022" t="str">
        <x:v>56</x:v>
      </x:c>
      <x:c r="B5022" t="str">
        <x:v>Administrative and Support and Waste Management and Remediation Services</x:v>
      </x:c>
      <x:c r="C5022" t="str">
        <x:v>17-2031</x:v>
      </x:c>
      <x:c r="D5022" t="str">
        <x:v>Bioengineers and Biomedical Engineers</x:v>
      </x:c>
      <x:c r="E5022" s="22" t="n">
        <x:v>240</x:v>
      </x:c>
      <x:c r="F5022" s="22" t="n">
        <x:v>107660</x:v>
      </x:c>
      <x:c r="G5022" s="22" t="n">
        <x:f>IF(OR(E5022="",F5022=""),"",E5022*F5022)</x:f>
        <x:v>25838400</x:v>
      </x:c>
      <x:c r="H5022" s="36" t="n">
        <x:v>0.4067</x:v>
      </x:c>
      <x:c r="I5022" s="22" t="n">
        <x:f>IF(G5022="","",IF(ISNUMBER(H5022),G5022,""))</x:f>
        <x:v>25838400</x:v>
      </x:c>
      <x:c r="J5022" s="22" t="n">
        <x:f>IF(I5022="","",I5022*H5022)</x:f>
        <x:v>10508477.28</x:v>
      </x:c>
      <x:c r="K5022" t="str">
        <x:f>IF(G5022="","MISSING OEWS",IF(ISNUMBER(H5022),"MATCHED","MISSING WHARTON"))</x:f>
        <x:v>MATCHED</x:v>
      </x:c>
    </x:row>
    <x:row r="5023">
      <x:c r="A5023" t="str">
        <x:v>56</x:v>
      </x:c>
      <x:c r="B5023" t="str">
        <x:v>Administrative and Support and Waste Management and Remediation Services</x:v>
      </x:c>
      <x:c r="C5023" t="str">
        <x:v>17-2041</x:v>
      </x:c>
      <x:c r="D5023" t="str">
        <x:v>Chemical Engineers</x:v>
      </x:c>
      <x:c r="E5023" s="22" t="n">
        <x:v>650</x:v>
      </x:c>
      <x:c r="F5023" s="22" t="n">
        <x:v>141780</x:v>
      </x:c>
      <x:c r="G5023" s="22" t="n">
        <x:f>IF(OR(E5023="",F5023=""),"",E5023*F5023)</x:f>
        <x:v>92157000</x:v>
      </x:c>
      <x:c r="H5023" s="36" t="n">
        <x:v>0.3615</x:v>
      </x:c>
      <x:c r="I5023" s="22" t="n">
        <x:f>IF(G5023="","",IF(ISNUMBER(H5023),G5023,""))</x:f>
        <x:v>92157000</x:v>
      </x:c>
      <x:c r="J5023" s="22" t="n">
        <x:f>IF(I5023="","",I5023*H5023)</x:f>
        <x:v>33314755.5</x:v>
      </x:c>
      <x:c r="K5023" t="str">
        <x:f>IF(G5023="","MISSING OEWS",IF(ISNUMBER(H5023),"MATCHED","MISSING WHARTON"))</x:f>
        <x:v>MATCHED</x:v>
      </x:c>
    </x:row>
    <x:row r="5024">
      <x:c r="A5024" t="str">
        <x:v>56</x:v>
      </x:c>
      <x:c r="B5024" t="str">
        <x:v>Administrative and Support and Waste Management and Remediation Services</x:v>
      </x:c>
      <x:c r="C5024" t="str">
        <x:v>17-2051</x:v>
      </x:c>
      <x:c r="D5024" t="str">
        <x:v>Civil Engineers</x:v>
      </x:c>
      <x:c r="E5024" s="22" t="n">
        <x:v>5170</x:v>
      </x:c>
      <x:c r="F5024" s="22" t="n">
        <x:v>115190</x:v>
      </x:c>
      <x:c r="G5024" s="22" t="n">
        <x:f>IF(OR(E5024="",F5024=""),"",E5024*F5024)</x:f>
        <x:v>595532300</x:v>
      </x:c>
      <x:c r="H5024" s="36" t="n">
        <x:v>0.4218</x:v>
      </x:c>
      <x:c r="I5024" s="22" t="n">
        <x:f>IF(G5024="","",IF(ISNUMBER(H5024),G5024,""))</x:f>
        <x:v>595532300</x:v>
      </x:c>
      <x:c r="J5024" s="22" t="n">
        <x:f>IF(I5024="","",I5024*H5024)</x:f>
        <x:v>251195524.14000002</x:v>
      </x:c>
      <x:c r="K5024" t="str">
        <x:f>IF(G5024="","MISSING OEWS",IF(ISNUMBER(H5024),"MATCHED","MISSING WHARTON"))</x:f>
        <x:v>MATCHED</x:v>
      </x:c>
    </x:row>
    <x:row r="5025">
      <x:c r="A5025" t="str">
        <x:v>56</x:v>
      </x:c>
      <x:c r="B5025" t="str">
        <x:v>Administrative and Support and Waste Management and Remediation Services</x:v>
      </x:c>
      <x:c r="C5025" t="str">
        <x:v>17-2061</x:v>
      </x:c>
      <x:c r="D5025" t="str">
        <x:v>Computer Hardware Engineers</x:v>
      </x:c>
      <x:c r="E5025" s="22" t="n">
        <x:v>1120</x:v>
      </x:c>
      <x:c r="F5025" s="22" t="n">
        <x:v>146650</x:v>
      </x:c>
      <x:c r="G5025" s="22" t="n">
        <x:f>IF(OR(E5025="",F5025=""),"",E5025*F5025)</x:f>
        <x:v>164248000</x:v>
      </x:c>
      <x:c r="H5025" s="36" t="n">
        <x:v>0.3639</x:v>
      </x:c>
      <x:c r="I5025" s="22" t="n">
        <x:f>IF(G5025="","",IF(ISNUMBER(H5025),G5025,""))</x:f>
        <x:v>164248000</x:v>
      </x:c>
      <x:c r="J5025" s="22" t="n">
        <x:f>IF(I5025="","",I5025*H5025)</x:f>
        <x:v>59769847.2</x:v>
      </x:c>
      <x:c r="K5025" t="str">
        <x:f>IF(G5025="","MISSING OEWS",IF(ISNUMBER(H5025),"MATCHED","MISSING WHARTON"))</x:f>
        <x:v>MATCHED</x:v>
      </x:c>
    </x:row>
    <x:row r="5026">
      <x:c r="A5026" t="str">
        <x:v>56</x:v>
      </x:c>
      <x:c r="B5026" t="str">
        <x:v>Administrative and Support and Waste Management and Remediation Services</x:v>
      </x:c>
      <x:c r="C5026" t="str">
        <x:v>17-2071</x:v>
      </x:c>
      <x:c r="D5026" t="str">
        <x:v>Electrical Engineers</x:v>
      </x:c>
      <x:c r="E5026" s="22" t="n">
        <x:v>3830</x:v>
      </x:c>
      <x:c r="F5026" s="22" t="n">
        <x:v>134360</x:v>
      </x:c>
      <x:c r="G5026" s="22" t="n">
        <x:f>IF(OR(E5026="",F5026=""),"",E5026*F5026)</x:f>
        <x:v>514598800</x:v>
      </x:c>
      <x:c r="H5026" s="36" t="n">
        <x:v>0.35229999999999995</x:v>
      </x:c>
      <x:c r="I5026" s="22" t="n">
        <x:f>IF(G5026="","",IF(ISNUMBER(H5026),G5026,""))</x:f>
        <x:v>514598800</x:v>
      </x:c>
      <x:c r="J5026" s="22" t="n">
        <x:f>IF(I5026="","",I5026*H5026)</x:f>
        <x:v>181293157.23999998</x:v>
      </x:c>
      <x:c r="K5026" t="str">
        <x:f>IF(G5026="","MISSING OEWS",IF(ISNUMBER(H5026),"MATCHED","MISSING WHARTON"))</x:f>
        <x:v>MATCHED</x:v>
      </x:c>
    </x:row>
    <x:row r="5027">
      <x:c r="A5027" t="str">
        <x:v>56</x:v>
      </x:c>
      <x:c r="B5027" t="str">
        <x:v>Administrative and Support and Waste Management and Remediation Services</x:v>
      </x:c>
      <x:c r="C5027" t="str">
        <x:v>17-2072</x:v>
      </x:c>
      <x:c r="D5027" t="str">
        <x:v>Electronics Engineers, Except Computer</x:v>
      </x:c>
      <x:c r="E5027" s="22" t="n">
        <x:v>1250</x:v>
      </x:c>
      <x:c r="F5027" s="22" t="n">
        <x:v>125560</x:v>
      </x:c>
      <x:c r="G5027" s="22" t="n">
        <x:f>IF(OR(E5027="",F5027=""),"",E5027*F5027)</x:f>
        <x:v>156950000</x:v>
      </x:c>
      <x:c r="H5027" s="36" t="n">
        <x:v>0.4536</x:v>
      </x:c>
      <x:c r="I5027" s="22" t="n">
        <x:f>IF(G5027="","",IF(ISNUMBER(H5027),G5027,""))</x:f>
        <x:v>156950000</x:v>
      </x:c>
      <x:c r="J5027" s="22" t="n">
        <x:f>IF(I5027="","",I5027*H5027)</x:f>
        <x:v>71192520</x:v>
      </x:c>
      <x:c r="K5027" t="str">
        <x:f>IF(G5027="","MISSING OEWS",IF(ISNUMBER(H5027),"MATCHED","MISSING WHARTON"))</x:f>
        <x:v>MATCHED</x:v>
      </x:c>
    </x:row>
    <x:row r="5028">
      <x:c r="A5028" t="str">
        <x:v>56</x:v>
      </x:c>
      <x:c r="B5028" t="str">
        <x:v>Administrative and Support and Waste Management and Remediation Services</x:v>
      </x:c>
      <x:c r="C5028" t="str">
        <x:v>17-2081</x:v>
      </x:c>
      <x:c r="D5028" t="str">
        <x:v>Environmental Engineers</x:v>
      </x:c>
      <x:c r="E5028" s="22" t="n">
        <x:v>1670</x:v>
      </x:c>
      <x:c r="F5028" s="22" t="n">
        <x:v>112360</x:v>
      </x:c>
      <x:c r="G5028" s="22" t="n">
        <x:f>IF(OR(E5028="",F5028=""),"",E5028*F5028)</x:f>
        <x:v>187641200</x:v>
      </x:c>
      <x:c r="H5028" s="36" t="n">
        <x:v>0.5196000000000001</x:v>
      </x:c>
      <x:c r="I5028" s="22" t="n">
        <x:f>IF(G5028="","",IF(ISNUMBER(H5028),G5028,""))</x:f>
        <x:v>187641200</x:v>
      </x:c>
      <x:c r="J5028" s="22" t="n">
        <x:f>IF(I5028="","",I5028*H5028)</x:f>
        <x:v>97498367.52000001</x:v>
      </x:c>
      <x:c r="K5028" t="str">
        <x:f>IF(G5028="","MISSING OEWS",IF(ISNUMBER(H5028),"MATCHED","MISSING WHARTON"))</x:f>
        <x:v>MATCHED</x:v>
      </x:c>
    </x:row>
    <x:row r="5029">
      <x:c r="A5029" t="str">
        <x:v>56</x:v>
      </x:c>
      <x:c r="B5029" t="str">
        <x:v>Administrative and Support and Waste Management and Remediation Services</x:v>
      </x:c>
      <x:c r="C5029" t="str">
        <x:v>17-2111</x:v>
      </x:c>
      <x:c r="D5029" t="str">
        <x:v>Health and Safety Engineers, Except Mining Safety Engineers and Inspectors</x:v>
      </x:c>
      <x:c r="E5029" s="22" t="n">
        <x:v>900</x:v>
      </x:c>
      <x:c r="F5029" s="22" t="n">
        <x:v>112950</x:v>
      </x:c>
      <x:c r="G5029" s="22" t="n">
        <x:f>IF(OR(E5029="",F5029=""),"",E5029*F5029)</x:f>
        <x:v>101655000</x:v>
      </x:c>
      <x:c r="H5029" s="36" t="n">
        <x:v>0.2672</x:v>
      </x:c>
      <x:c r="I5029" s="22" t="n">
        <x:f>IF(G5029="","",IF(ISNUMBER(H5029),G5029,""))</x:f>
        <x:v>101655000</x:v>
      </x:c>
      <x:c r="J5029" s="22" t="n">
        <x:f>IF(I5029="","",I5029*H5029)</x:f>
        <x:v>27162216</x:v>
      </x:c>
      <x:c r="K5029" t="str">
        <x:f>IF(G5029="","MISSING OEWS",IF(ISNUMBER(H5029),"MATCHED","MISSING WHARTON"))</x:f>
        <x:v>MATCHED</x:v>
      </x:c>
    </x:row>
    <x:row r="5030">
      <x:c r="A5030" t="str">
        <x:v>56</x:v>
      </x:c>
      <x:c r="B5030" t="str">
        <x:v>Administrative and Support and Waste Management and Remediation Services</x:v>
      </x:c>
      <x:c r="C5030" t="str">
        <x:v>17-2112</x:v>
      </x:c>
      <x:c r="D5030" t="str">
        <x:v>Industrial Engineers</x:v>
      </x:c>
      <x:c r="E5030" s="22" t="n">
        <x:v>8770</x:v>
      </x:c>
      <x:c r="F5030" s="22" t="n">
        <x:v>112460</x:v>
      </x:c>
      <x:c r="G5030" s="22" t="n">
        <x:f>IF(OR(E5030="",F5030=""),"",E5030*F5030)</x:f>
        <x:v>986274200</x:v>
      </x:c>
      <x:c r="H5030" s="36" t="n">
        <x:v>0.47859999999999997</x:v>
      </x:c>
      <x:c r="I5030" s="22" t="n">
        <x:f>IF(G5030="","",IF(ISNUMBER(H5030),G5030,""))</x:f>
        <x:v>986274200</x:v>
      </x:c>
      <x:c r="J5030" s="22" t="n">
        <x:f>IF(I5030="","",I5030*H5030)</x:f>
        <x:v>472030832.11999995</x:v>
      </x:c>
      <x:c r="K5030" t="str">
        <x:f>IF(G5030="","MISSING OEWS",IF(ISNUMBER(H5030),"MATCHED","MISSING WHARTON"))</x:f>
        <x:v>MATCHED</x:v>
      </x:c>
    </x:row>
    <x:row r="5031">
      <x:c r="A5031" t="str">
        <x:v>56</x:v>
      </x:c>
      <x:c r="B5031" t="str">
        <x:v>Administrative and Support and Waste Management and Remediation Services</x:v>
      </x:c>
      <x:c r="C5031" t="str">
        <x:v>17-2131</x:v>
      </x:c>
      <x:c r="D5031" t="str">
        <x:v>Materials Engineers</x:v>
      </x:c>
      <x:c r="E5031" s="22" t="n">
        <x:v>360</x:v>
      </x:c>
      <x:c r="F5031" s="22" t="n">
        <x:v>122420</x:v>
      </x:c>
      <x:c r="G5031" s="22" t="n">
        <x:f>IF(OR(E5031="",F5031=""),"",E5031*F5031)</x:f>
        <x:v>44071200</x:v>
      </x:c>
      <x:c r="H5031" s="36" t="n">
        <x:v>0.26899999999999996</x:v>
      </x:c>
      <x:c r="I5031" s="22" t="n">
        <x:f>IF(G5031="","",IF(ISNUMBER(H5031),G5031,""))</x:f>
        <x:v>44071200</x:v>
      </x:c>
      <x:c r="J5031" s="22" t="n">
        <x:f>IF(I5031="","",I5031*H5031)</x:f>
        <x:v>11855152.799999999</x:v>
      </x:c>
      <x:c r="K5031" t="str">
        <x:f>IF(G5031="","MISSING OEWS",IF(ISNUMBER(H5031),"MATCHED","MISSING WHARTON"))</x:f>
        <x:v>MATCHED</x:v>
      </x:c>
    </x:row>
    <x:row r="5032">
      <x:c r="A5032" t="str">
        <x:v>56</x:v>
      </x:c>
      <x:c r="B5032" t="str">
        <x:v>Administrative and Support and Waste Management and Remediation Services</x:v>
      </x:c>
      <x:c r="C5032" t="str">
        <x:v>17-2141</x:v>
      </x:c>
      <x:c r="D5032" t="str">
        <x:v>Mechanical Engineers</x:v>
      </x:c>
      <x:c r="E5032" s="22" t="n">
        <x:v>7730</x:v>
      </x:c>
      <x:c r="F5032" s="22" t="n">
        <x:v>106620</x:v>
      </x:c>
      <x:c r="G5032" s="22" t="n">
        <x:f>IF(OR(E5032="",F5032=""),"",E5032*F5032)</x:f>
        <x:v>824172600</x:v>
      </x:c>
      <x:c r="H5032" s="36" t="n">
        <x:v>0.30079999999999996</x:v>
      </x:c>
      <x:c r="I5032" s="22" t="n">
        <x:f>IF(G5032="","",IF(ISNUMBER(H5032),G5032,""))</x:f>
        <x:v>824172600</x:v>
      </x:c>
      <x:c r="J5032" s="22" t="n">
        <x:f>IF(I5032="","",I5032*H5032)</x:f>
        <x:v>247911118.07999995</x:v>
      </x:c>
      <x:c r="K5032" t="str">
        <x:f>IF(G5032="","MISSING OEWS",IF(ISNUMBER(H5032),"MATCHED","MISSING WHARTON"))</x:f>
        <x:v>MATCHED</x:v>
      </x:c>
    </x:row>
    <x:row r="5033">
      <x:c r="A5033" t="str">
        <x:v>56</x:v>
      </x:c>
      <x:c r="B5033" t="str">
        <x:v>Administrative and Support and Waste Management and Remediation Services</x:v>
      </x:c>
      <x:c r="C5033" t="str">
        <x:v>17-2161</x:v>
      </x:c>
      <x:c r="D5033" t="str">
        <x:v>Nuclear Engineers</x:v>
      </x:c>
      <x:c r="E5033" s="22" t="n">
        <x:v>950</x:v>
      </x:c>
      <x:c r="F5033" s="22" t="n">
        <x:v>136480</x:v>
      </x:c>
      <x:c r="G5033" s="22" t="n">
        <x:f>IF(OR(E5033="",F5033=""),"",E5033*F5033)</x:f>
        <x:v>129656000</x:v>
      </x:c>
      <x:c r="H5033" s="36" t="n">
        <x:v>0.2825</x:v>
      </x:c>
      <x:c r="I5033" s="22" t="n">
        <x:f>IF(G5033="","",IF(ISNUMBER(H5033),G5033,""))</x:f>
        <x:v>129656000</x:v>
      </x:c>
      <x:c r="J5033" s="22" t="n">
        <x:f>IF(I5033="","",I5033*H5033)</x:f>
        <x:v>36627820</x:v>
      </x:c>
      <x:c r="K5033" t="str">
        <x:f>IF(G5033="","MISSING OEWS",IF(ISNUMBER(H5033),"MATCHED","MISSING WHARTON"))</x:f>
        <x:v>MATCHED</x:v>
      </x:c>
    </x:row>
    <x:row r="5034">
      <x:c r="A5034" t="str">
        <x:v>56</x:v>
      </x:c>
      <x:c r="B5034" t="str">
        <x:v>Administrative and Support and Waste Management and Remediation Services</x:v>
      </x:c>
      <x:c r="C5034" t="str">
        <x:v>17-2199</x:v>
      </x:c>
      <x:c r="D5034" t="str">
        <x:v>Engineers, All Other</x:v>
      </x:c>
      <x:c r="E5034" s="22" t="n">
        <x:v>5850</x:v>
      </x:c>
      <x:c r="F5034" s="22" t="n">
        <x:v>111550</x:v>
      </x:c>
      <x:c r="G5034" s="22" t="n">
        <x:f>IF(OR(E5034="",F5034=""),"",E5034*F5034)</x:f>
        <x:v>652567500</x:v>
      </x:c>
      <x:c r="H5034" s="36" t="n">
        <x:v>0.315</x:v>
      </x:c>
      <x:c r="I5034" s="22" t="n">
        <x:f>IF(G5034="","",IF(ISNUMBER(H5034),G5034,""))</x:f>
        <x:v>652567500</x:v>
      </x:c>
      <x:c r="J5034" s="22" t="n">
        <x:f>IF(I5034="","",I5034*H5034)</x:f>
        <x:v>205558762.5</x:v>
      </x:c>
      <x:c r="K5034" t="str">
        <x:f>IF(G5034="","MISSING OEWS",IF(ISNUMBER(H5034),"MATCHED","MISSING WHARTON"))</x:f>
        <x:v>MATCHED</x:v>
      </x:c>
    </x:row>
    <x:row r="5035">
      <x:c r="A5035" t="str">
        <x:v>56</x:v>
      </x:c>
      <x:c r="B5035" t="str">
        <x:v>Administrative and Support and Waste Management and Remediation Services</x:v>
      </x:c>
      <x:c r="C5035" t="str">
        <x:v>17-3011</x:v>
      </x:c>
      <x:c r="D5035" t="str">
        <x:v>Architectural and Civil Drafters</x:v>
      </x:c>
      <x:c r="E5035" s="22" t="n">
        <x:v>1310</x:v>
      </x:c>
      <x:c r="F5035" s="22" t="n">
        <x:v>70300</x:v>
      </x:c>
      <x:c r="G5035" s="22" t="n">
        <x:f>IF(OR(E5035="",F5035=""),"",E5035*F5035)</x:f>
        <x:v>92093000</x:v>
      </x:c>
      <x:c r="H5035" s="36" t="n">
        <x:v>0.7</x:v>
      </x:c>
      <x:c r="I5035" s="22" t="n">
        <x:f>IF(G5035="","",IF(ISNUMBER(H5035),G5035,""))</x:f>
        <x:v>92093000</x:v>
      </x:c>
      <x:c r="J5035" s="22" t="n">
        <x:f>IF(I5035="","",I5035*H5035)</x:f>
        <x:v>64465099.99999999</x:v>
      </x:c>
      <x:c r="K5035" t="str">
        <x:f>IF(G5035="","MISSING OEWS",IF(ISNUMBER(H5035),"MATCHED","MISSING WHARTON"))</x:f>
        <x:v>MATCHED</x:v>
      </x:c>
    </x:row>
    <x:row r="5036">
      <x:c r="A5036" t="str">
        <x:v>56</x:v>
      </x:c>
      <x:c r="B5036" t="str">
        <x:v>Administrative and Support and Waste Management and Remediation Services</x:v>
      </x:c>
      <x:c r="C5036" t="str">
        <x:v>17-3012</x:v>
      </x:c>
      <x:c r="D5036" t="str">
        <x:v>Electrical and Electronics Drafters</x:v>
      </x:c>
      <x:c r="E5036" s="22" t="n">
        <x:v>550</x:v>
      </x:c>
      <x:c r="F5036" s="22" t="n">
        <x:v>73080</x:v>
      </x:c>
      <x:c r="G5036" s="22" t="n">
        <x:f>IF(OR(E5036="",F5036=""),"",E5036*F5036)</x:f>
        <x:v>40194000</x:v>
      </x:c>
      <x:c r="H5036" s="36" t="n">
        <x:v>0.5217</x:v>
      </x:c>
      <x:c r="I5036" s="22" t="n">
        <x:f>IF(G5036="","",IF(ISNUMBER(H5036),G5036,""))</x:f>
        <x:v>40194000</x:v>
      </x:c>
      <x:c r="J5036" s="22" t="n">
        <x:f>IF(I5036="","",I5036*H5036)</x:f>
        <x:v>20969209.8</x:v>
      </x:c>
      <x:c r="K5036" t="str">
        <x:f>IF(G5036="","MISSING OEWS",IF(ISNUMBER(H5036),"MATCHED","MISSING WHARTON"))</x:f>
        <x:v>MATCHED</x:v>
      </x:c>
    </x:row>
    <x:row r="5037">
      <x:c r="A5037" t="str">
        <x:v>56</x:v>
      </x:c>
      <x:c r="B5037" t="str">
        <x:v>Administrative and Support and Waste Management and Remediation Services</x:v>
      </x:c>
      <x:c r="C5037" t="str">
        <x:v>17-3013</x:v>
      </x:c>
      <x:c r="D5037" t="str">
        <x:v>Mechanical Drafters</x:v>
      </x:c>
      <x:c r="E5037" s="22" t="n">
        <x:v>1280</x:v>
      </x:c>
      <x:c r="F5037" s="22" t="n">
        <x:v>69290</x:v>
      </x:c>
      <x:c r="G5037" s="22" t="n">
        <x:f>IF(OR(E5037="",F5037=""),"",E5037*F5037)</x:f>
        <x:v>88691200</x:v>
      </x:c>
      <x:c r="H5037" s="36" t="n">
        <x:v>0.71</x:v>
      </x:c>
      <x:c r="I5037" s="22" t="n">
        <x:f>IF(G5037="","",IF(ISNUMBER(H5037),G5037,""))</x:f>
        <x:v>88691200</x:v>
      </x:c>
      <x:c r="J5037" s="22" t="n">
        <x:f>IF(I5037="","",I5037*H5037)</x:f>
        <x:v>62970752</x:v>
      </x:c>
      <x:c r="K5037" t="str">
        <x:f>IF(G5037="","MISSING OEWS",IF(ISNUMBER(H5037),"MATCHED","MISSING WHARTON"))</x:f>
        <x:v>MATCHED</x:v>
      </x:c>
    </x:row>
    <x:row r="5038">
      <x:c r="A5038" t="str">
        <x:v>56</x:v>
      </x:c>
      <x:c r="B5038" t="str">
        <x:v>Administrative and Support and Waste Management and Remediation Services</x:v>
      </x:c>
      <x:c r="C5038" t="str">
        <x:v>17-3019</x:v>
      </x:c>
      <x:c r="D5038" t="str">
        <x:v>Drafters, All Other</x:v>
      </x:c>
      <x:c r="E5038" s="22" t="n">
        <x:v>800</x:v>
      </x:c>
      <x:c r="F5038" s="22" t="n">
        <x:v>55860</x:v>
      </x:c>
      <x:c r="G5038" s="22" t="n">
        <x:f>IF(OR(E5038="",F5038=""),"",E5038*F5038)</x:f>
        <x:v>44688000</x:v>
      </x:c>
      <x:c r="H5038" s="36"/>
      <x:c r="I5038" s="22" t="str">
        <x:f>IF(G5038="","",IF(ISNUMBER(H5038),G5038,""))</x:f>
      </x:c>
      <x:c r="J5038" s="22" t="str">
        <x:f>IF(I5038="","",I5038*H5038)</x:f>
      </x:c>
      <x:c r="K5038" t="str">
        <x:f>IF(G5038="","MISSING OEWS",IF(ISNUMBER(H5038),"MATCHED","MISSING WHARTON"))</x:f>
        <x:v>MISSING WHARTON</x:v>
      </x:c>
    </x:row>
    <x:row r="5039">
      <x:c r="A5039" t="str">
        <x:v>56</x:v>
      </x:c>
      <x:c r="B5039" t="str">
        <x:v>Administrative and Support and Waste Management and Remediation Services</x:v>
      </x:c>
      <x:c r="C5039" t="str">
        <x:v>17-3021</x:v>
      </x:c>
      <x:c r="D5039" t="str">
        <x:v>Aerospace Engineering and Operations Technologists and Technicians</x:v>
      </x:c>
      <x:c r="E5039" s="22" t="n">
        <x:v>80</x:v>
      </x:c>
      <x:c r="F5039" s="22" t="n">
        <x:v>83060</x:v>
      </x:c>
      <x:c r="G5039" s="22" t="n">
        <x:f>IF(OR(E5039="",F5039=""),"",E5039*F5039)</x:f>
        <x:v>6644800</x:v>
      </x:c>
      <x:c r="H5039" s="36" t="n">
        <x:v>0.175</x:v>
      </x:c>
      <x:c r="I5039" s="22" t="n">
        <x:f>IF(G5039="","",IF(ISNUMBER(H5039),G5039,""))</x:f>
        <x:v>6644800</x:v>
      </x:c>
      <x:c r="J5039" s="22" t="n">
        <x:f>IF(I5039="","",I5039*H5039)</x:f>
        <x:v>1162840</x:v>
      </x:c>
      <x:c r="K5039" t="str">
        <x:f>IF(G5039="","MISSING OEWS",IF(ISNUMBER(H5039),"MATCHED","MISSING WHARTON"))</x:f>
        <x:v>MATCHED</x:v>
      </x:c>
    </x:row>
    <x:row r="5040">
      <x:c r="A5040" t="str">
        <x:v>56</x:v>
      </x:c>
      <x:c r="B5040" t="str">
        <x:v>Administrative and Support and Waste Management and Remediation Services</x:v>
      </x:c>
      <x:c r="C5040" t="str">
        <x:v>17-3022</x:v>
      </x:c>
      <x:c r="D5040" t="str">
        <x:v>Civil Engineering Technologists and Technicians</x:v>
      </x:c>
      <x:c r="E5040" s="22" t="n">
        <x:v>310</x:v>
      </x:c>
      <x:c r="F5040" s="22" t="n">
        <x:v>64750</x:v>
      </x:c>
      <x:c r="G5040" s="22" t="n">
        <x:f>IF(OR(E5040="",F5040=""),"",E5040*F5040)</x:f>
        <x:v>20072500</x:v>
      </x:c>
      <x:c r="H5040" s="36" t="n">
        <x:v>0.4567</x:v>
      </x:c>
      <x:c r="I5040" s="22" t="n">
        <x:f>IF(G5040="","",IF(ISNUMBER(H5040),G5040,""))</x:f>
        <x:v>20072500</x:v>
      </x:c>
      <x:c r="J5040" s="22" t="n">
        <x:f>IF(I5040="","",I5040*H5040)</x:f>
        <x:v>9167110.75</x:v>
      </x:c>
      <x:c r="K5040" t="str">
        <x:f>IF(G5040="","MISSING OEWS",IF(ISNUMBER(H5040),"MATCHED","MISSING WHARTON"))</x:f>
        <x:v>MATCHED</x:v>
      </x:c>
    </x:row>
    <x:row r="5041">
      <x:c r="A5041" t="str">
        <x:v>56</x:v>
      </x:c>
      <x:c r="B5041" t="str">
        <x:v>Administrative and Support and Waste Management and Remediation Services</x:v>
      </x:c>
      <x:c r="C5041" t="str">
        <x:v>17-3023</x:v>
      </x:c>
      <x:c r="D5041" t="str">
        <x:v>Electrical and Electronic Engineering Technologists and Technicians</x:v>
      </x:c>
      <x:c r="E5041" s="22" t="n">
        <x:v>2140</x:v>
      </x:c>
      <x:c r="F5041" s="22" t="n">
        <x:v>78030</x:v>
      </x:c>
      <x:c r="G5041" s="22" t="n">
        <x:f>IF(OR(E5041="",F5041=""),"",E5041*F5041)</x:f>
        <x:v>166984200</x:v>
      </x:c>
      <x:c r="H5041" s="36" t="n">
        <x:v>0.4</x:v>
      </x:c>
      <x:c r="I5041" s="22" t="n">
        <x:f>IF(G5041="","",IF(ISNUMBER(H5041),G5041,""))</x:f>
        <x:v>166984200</x:v>
      </x:c>
      <x:c r="J5041" s="22" t="n">
        <x:f>IF(I5041="","",I5041*H5041)</x:f>
        <x:v>66793680</x:v>
      </x:c>
      <x:c r="K5041" t="str">
        <x:f>IF(G5041="","MISSING OEWS",IF(ISNUMBER(H5041),"MATCHED","MISSING WHARTON"))</x:f>
        <x:v>MATCHED</x:v>
      </x:c>
    </x:row>
    <x:row r="5042">
      <x:c r="A5042" t="str">
        <x:v>56</x:v>
      </x:c>
      <x:c r="B5042" t="str">
        <x:v>Administrative and Support and Waste Management and Remediation Services</x:v>
      </x:c>
      <x:c r="C5042" t="str">
        <x:v>17-3024</x:v>
      </x:c>
      <x:c r="D5042" t="str">
        <x:v>Electro-Mechanical and Mechatronics Technologists and Technicians</x:v>
      </x:c>
      <x:c r="E5042" s="22" t="n">
        <x:v>590</x:v>
      </x:c>
      <x:c r="F5042" s="22" t="n">
        <x:v>70310</x:v>
      </x:c>
      <x:c r="G5042" s="22" t="n">
        <x:f>IF(OR(E5042="",F5042=""),"",E5042*F5042)</x:f>
        <x:v>41482900</x:v>
      </x:c>
      <x:c r="H5042" s="36" t="n">
        <x:v>0.17809999999999998</x:v>
      </x:c>
      <x:c r="I5042" s="22" t="n">
        <x:f>IF(G5042="","",IF(ISNUMBER(H5042),G5042,""))</x:f>
        <x:v>41482900</x:v>
      </x:c>
      <x:c r="J5042" s="22" t="n">
        <x:f>IF(I5042="","",I5042*H5042)</x:f>
        <x:v>7388104.489999999</x:v>
      </x:c>
      <x:c r="K5042" t="str">
        <x:f>IF(G5042="","MISSING OEWS",IF(ISNUMBER(H5042),"MATCHED","MISSING WHARTON"))</x:f>
        <x:v>MATCHED</x:v>
      </x:c>
    </x:row>
    <x:row r="5043">
      <x:c r="A5043" t="str">
        <x:v>56</x:v>
      </x:c>
      <x:c r="B5043" t="str">
        <x:v>Administrative and Support and Waste Management and Remediation Services</x:v>
      </x:c>
      <x:c r="C5043" t="str">
        <x:v>17-3025</x:v>
      </x:c>
      <x:c r="D5043" t="str">
        <x:v>Environmental Engineering Technologists and Technicians</x:v>
      </x:c>
      <x:c r="E5043" s="22" t="n">
        <x:v>1650</x:v>
      </x:c>
      <x:c r="F5043" s="22" t="n">
        <x:v>57200</x:v>
      </x:c>
      <x:c r="G5043" s="22" t="n">
        <x:f>IF(OR(E5043="",F5043=""),"",E5043*F5043)</x:f>
        <x:v>94380000</x:v>
      </x:c>
      <x:c r="H5043" s="36" t="n">
        <x:v>0.46149999999999997</x:v>
      </x:c>
      <x:c r="I5043" s="22" t="n">
        <x:f>IF(G5043="","",IF(ISNUMBER(H5043),G5043,""))</x:f>
        <x:v>94380000</x:v>
      </x:c>
      <x:c r="J5043" s="22" t="n">
        <x:f>IF(I5043="","",I5043*H5043)</x:f>
        <x:v>43556370</x:v>
      </x:c>
      <x:c r="K5043" t="str">
        <x:f>IF(G5043="","MISSING OEWS",IF(ISNUMBER(H5043),"MATCHED","MISSING WHARTON"))</x:f>
        <x:v>MATCHED</x:v>
      </x:c>
    </x:row>
    <x:row r="5044">
      <x:c r="A5044" t="str">
        <x:v>56</x:v>
      </x:c>
      <x:c r="B5044" t="str">
        <x:v>Administrative and Support and Waste Management and Remediation Services</x:v>
      </x:c>
      <x:c r="C5044" t="str">
        <x:v>17-3026</x:v>
      </x:c>
      <x:c r="D5044" t="str">
        <x:v>Industrial Engineering Technologists and Technicians</x:v>
      </x:c>
      <x:c r="E5044" s="22" t="n">
        <x:v>1790</x:v>
      </x:c>
      <x:c r="F5044" s="22" t="n">
        <x:v>62210</x:v>
      </x:c>
      <x:c r="G5044" s="22" t="n">
        <x:f>IF(OR(E5044="",F5044=""),"",E5044*F5044)</x:f>
        <x:v>111355900</x:v>
      </x:c>
      <x:c r="H5044" s="36" t="n">
        <x:v>0.28550000000000003</x:v>
      </x:c>
      <x:c r="I5044" s="22" t="n">
        <x:f>IF(G5044="","",IF(ISNUMBER(H5044),G5044,""))</x:f>
        <x:v>111355900</x:v>
      </x:c>
      <x:c r="J5044" s="22" t="n">
        <x:f>IF(I5044="","",I5044*H5044)</x:f>
        <x:v>31792109.450000003</x:v>
      </x:c>
      <x:c r="K5044" t="str">
        <x:f>IF(G5044="","MISSING OEWS",IF(ISNUMBER(H5044),"MATCHED","MISSING WHARTON"))</x:f>
        <x:v>MATCHED</x:v>
      </x:c>
    </x:row>
    <x:row r="5045">
      <x:c r="A5045" t="str">
        <x:v>56</x:v>
      </x:c>
      <x:c r="B5045" t="str">
        <x:v>Administrative and Support and Waste Management and Remediation Services</x:v>
      </x:c>
      <x:c r="C5045" t="str">
        <x:v>17-3027</x:v>
      </x:c>
      <x:c r="D5045" t="str">
        <x:v>Mechanical Engineering Technologists and Technicians</x:v>
      </x:c>
      <x:c r="E5045" s="22" t="n">
        <x:v>1560</x:v>
      </x:c>
      <x:c r="F5045" s="22" t="n">
        <x:v>74290</x:v>
      </x:c>
      <x:c r="G5045" s="22" t="n">
        <x:f>IF(OR(E5045="",F5045=""),"",E5045*F5045)</x:f>
        <x:v>115892400</x:v>
      </x:c>
      <x:c r="H5045" s="36" t="n">
        <x:v>0.3125</x:v>
      </x:c>
      <x:c r="I5045" s="22" t="n">
        <x:f>IF(G5045="","",IF(ISNUMBER(H5045),G5045,""))</x:f>
        <x:v>115892400</x:v>
      </x:c>
      <x:c r="J5045" s="22" t="n">
        <x:f>IF(I5045="","",I5045*H5045)</x:f>
        <x:v>36216375</x:v>
      </x:c>
      <x:c r="K5045" t="str">
        <x:f>IF(G5045="","MISSING OEWS",IF(ISNUMBER(H5045),"MATCHED","MISSING WHARTON"))</x:f>
        <x:v>MATCHED</x:v>
      </x:c>
    </x:row>
    <x:row r="5046">
      <x:c r="A5046" t="str">
        <x:v>56</x:v>
      </x:c>
      <x:c r="B5046" t="str">
        <x:v>Administrative and Support and Waste Management and Remediation Services</x:v>
      </x:c>
      <x:c r="C5046" t="str">
        <x:v>17-3028</x:v>
      </x:c>
      <x:c r="D5046" t="str">
        <x:v>Calibration Technologists and Technicians</x:v>
      </x:c>
      <x:c r="E5046" s="22" t="n">
        <x:v>210</x:v>
      </x:c>
      <x:c r="F5046" s="22" t="n">
        <x:v>76110</x:v>
      </x:c>
      <x:c r="G5046" s="22" t="n">
        <x:f>IF(OR(E5046="",F5046=""),"",E5046*F5046)</x:f>
        <x:v>15983100</x:v>
      </x:c>
      <x:c r="H5046" s="36" t="n">
        <x:v>0.17329999999999998</x:v>
      </x:c>
      <x:c r="I5046" s="22" t="n">
        <x:f>IF(G5046="","",IF(ISNUMBER(H5046),G5046,""))</x:f>
        <x:v>15983100</x:v>
      </x:c>
      <x:c r="J5046" s="22" t="n">
        <x:f>IF(I5046="","",I5046*H5046)</x:f>
        <x:v>2769871.2299999995</x:v>
      </x:c>
      <x:c r="K5046" t="str">
        <x:f>IF(G5046="","MISSING OEWS",IF(ISNUMBER(H5046),"MATCHED","MISSING WHARTON"))</x:f>
        <x:v>MATCHED</x:v>
      </x:c>
    </x:row>
    <x:row r="5047">
      <x:c r="A5047" t="str">
        <x:v>56</x:v>
      </x:c>
      <x:c r="B5047" t="str">
        <x:v>Administrative and Support and Waste Management and Remediation Services</x:v>
      </x:c>
      <x:c r="C5047" t="str">
        <x:v>17-3029</x:v>
      </x:c>
      <x:c r="D5047" t="str">
        <x:v>Engineering Technologists and Technicians, Except Drafters, All Other</x:v>
      </x:c>
      <x:c r="E5047" s="22" t="n">
        <x:v>1700</x:v>
      </x:c>
      <x:c r="F5047" s="22" t="n">
        <x:v>72820</x:v>
      </x:c>
      <x:c r="G5047" s="22" t="n">
        <x:f>IF(OR(E5047="",F5047=""),"",E5047*F5047)</x:f>
        <x:v>123794000</x:v>
      </x:c>
      <x:c r="H5047" s="36" t="n">
        <x:v>0.1404</x:v>
      </x:c>
      <x:c r="I5047" s="22" t="n">
        <x:f>IF(G5047="","",IF(ISNUMBER(H5047),G5047,""))</x:f>
        <x:v>123794000</x:v>
      </x:c>
      <x:c r="J5047" s="22" t="n">
        <x:f>IF(I5047="","",I5047*H5047)</x:f>
        <x:v>17380677.6</x:v>
      </x:c>
      <x:c r="K5047" t="str">
        <x:f>IF(G5047="","MISSING OEWS",IF(ISNUMBER(H5047),"MATCHED","MISSING WHARTON"))</x:f>
        <x:v>MATCHED</x:v>
      </x:c>
    </x:row>
    <x:row r="5048">
      <x:c r="A5048" t="str">
        <x:v>56</x:v>
      </x:c>
      <x:c r="B5048" t="str">
        <x:v>Administrative and Support and Waste Management and Remediation Services</x:v>
      </x:c>
      <x:c r="C5048" t="str">
        <x:v>17-3031</x:v>
      </x:c>
      <x:c r="D5048" t="str">
        <x:v>Surveying and Mapping Technicians</x:v>
      </x:c>
      <x:c r="E5048" s="22" t="n">
        <x:v>5560</x:v>
      </x:c>
      <x:c r="F5048" s="22" t="n">
        <x:v>51870</x:v>
      </x:c>
      <x:c r="G5048" s="22" t="n">
        <x:f>IF(OR(E5048="",F5048=""),"",E5048*F5048)</x:f>
        <x:v>288397200</x:v>
      </x:c>
      <x:c r="H5048" s="36" t="n">
        <x:v>0.6783</x:v>
      </x:c>
      <x:c r="I5048" s="22" t="n">
        <x:f>IF(G5048="","",IF(ISNUMBER(H5048),G5048,""))</x:f>
        <x:v>288397200</x:v>
      </x:c>
      <x:c r="J5048" s="22" t="n">
        <x:f>IF(I5048="","",I5048*H5048)</x:f>
        <x:v>195619820.76</x:v>
      </x:c>
      <x:c r="K5048" t="str">
        <x:f>IF(G5048="","MISSING OEWS",IF(ISNUMBER(H5048),"MATCHED","MISSING WHARTON"))</x:f>
        <x:v>MATCHED</x:v>
      </x:c>
    </x:row>
    <x:row r="5049">
      <x:c r="A5049" t="str">
        <x:v>56</x:v>
      </x:c>
      <x:c r="B5049" t="str">
        <x:v>Administrative and Support and Waste Management and Remediation Services</x:v>
      </x:c>
      <x:c r="C5049" t="str">
        <x:v>19-1012</x:v>
      </x:c>
      <x:c r="D5049" t="str">
        <x:v>Food Scientists and Technologists</x:v>
      </x:c>
      <x:c r="E5049" s="22" t="n">
        <x:v>120</x:v>
      </x:c>
      <x:c r="F5049" s="22" t="n">
        <x:v>84370</x:v>
      </x:c>
      <x:c r="G5049" s="22" t="n">
        <x:f>IF(OR(E5049="",F5049=""),"",E5049*F5049)</x:f>
        <x:v>10124400</x:v>
      </x:c>
      <x:c r="H5049" s="36" t="n">
        <x:v>0.12689999999999999</x:v>
      </x:c>
      <x:c r="I5049" s="22" t="n">
        <x:f>IF(G5049="","",IF(ISNUMBER(H5049),G5049,""))</x:f>
        <x:v>10124400</x:v>
      </x:c>
      <x:c r="J5049" s="22" t="n">
        <x:f>IF(I5049="","",I5049*H5049)</x:f>
        <x:v>1284786.3599999999</x:v>
      </x:c>
      <x:c r="K5049" t="str">
        <x:f>IF(G5049="","MISSING OEWS",IF(ISNUMBER(H5049),"MATCHED","MISSING WHARTON"))</x:f>
        <x:v>MATCHED</x:v>
      </x:c>
    </x:row>
    <x:row r="5050">
      <x:c r="A5050" t="str">
        <x:v>56</x:v>
      </x:c>
      <x:c r="B5050" t="str">
        <x:v>Administrative and Support and Waste Management and Remediation Services</x:v>
      </x:c>
      <x:c r="C5050" t="str">
        <x:v>19-1013</x:v>
      </x:c>
      <x:c r="D5050" t="str">
        <x:v>Soil and Plant Scientists</x:v>
      </x:c>
      <x:c r="E5050" s="22" t="n">
        <x:v>150</x:v>
      </x:c>
      <x:c r="F5050" s="22" t="n">
        <x:v>72530</x:v>
      </x:c>
      <x:c r="G5050" s="22" t="n">
        <x:f>IF(OR(E5050="",F5050=""),"",E5050*F5050)</x:f>
        <x:v>10879500</x:v>
      </x:c>
      <x:c r="H5050" s="36" t="n">
        <x:v>0.0519</x:v>
      </x:c>
      <x:c r="I5050" s="22" t="n">
        <x:f>IF(G5050="","",IF(ISNUMBER(H5050),G5050,""))</x:f>
        <x:v>10879500</x:v>
      </x:c>
      <x:c r="J5050" s="22" t="n">
        <x:f>IF(I5050="","",I5050*H5050)</x:f>
        <x:v>564646.05</x:v>
      </x:c>
      <x:c r="K5050" t="str">
        <x:f>IF(G5050="","MISSING OEWS",IF(ISNUMBER(H5050),"MATCHED","MISSING WHARTON"))</x:f>
        <x:v>MATCHED</x:v>
      </x:c>
    </x:row>
    <x:row r="5051">
      <x:c r="A5051" t="str">
        <x:v>56</x:v>
      </x:c>
      <x:c r="B5051" t="str">
        <x:v>Administrative and Support and Waste Management and Remediation Services</x:v>
      </x:c>
      <x:c r="C5051" t="str">
        <x:v>19-1021</x:v>
      </x:c>
      <x:c r="D5051" t="str">
        <x:v>Biochemists and Biophysicists</x:v>
      </x:c>
      <x:c r="E5051" s="22" t="n">
        <x:v>290</x:v>
      </x:c>
      <x:c r="F5051" s="22" t="n">
        <x:v>122980</x:v>
      </x:c>
      <x:c r="G5051" s="22" t="n">
        <x:f>IF(OR(E5051="",F5051=""),"",E5051*F5051)</x:f>
        <x:v>35664200</x:v>
      </x:c>
      <x:c r="H5051" s="36" t="n">
        <x:v>0.16670000000000001</x:v>
      </x:c>
      <x:c r="I5051" s="22" t="n">
        <x:f>IF(G5051="","",IF(ISNUMBER(H5051),G5051,""))</x:f>
        <x:v>35664200</x:v>
      </x:c>
      <x:c r="J5051" s="22" t="n">
        <x:f>IF(I5051="","",I5051*H5051)</x:f>
        <x:v>5945222.140000001</x:v>
      </x:c>
      <x:c r="K5051" t="str">
        <x:f>IF(G5051="","MISSING OEWS",IF(ISNUMBER(H5051),"MATCHED","MISSING WHARTON"))</x:f>
        <x:v>MATCHED</x:v>
      </x:c>
    </x:row>
    <x:row r="5052">
      <x:c r="A5052" t="str">
        <x:v>56</x:v>
      </x:c>
      <x:c r="B5052" t="str">
        <x:v>Administrative and Support and Waste Management and Remediation Services</x:v>
      </x:c>
      <x:c r="C5052" t="str">
        <x:v>19-1022</x:v>
      </x:c>
      <x:c r="D5052" t="str">
        <x:v>Microbiologists</x:v>
      </x:c>
      <x:c r="E5052" s="22" t="n">
        <x:v>290</x:v>
      </x:c>
      <x:c r="F5052" s="22" t="n">
        <x:v>69710</x:v>
      </x:c>
      <x:c r="G5052" s="22" t="n">
        <x:f>IF(OR(E5052="",F5052=""),"",E5052*F5052)</x:f>
        <x:v>20215900</x:v>
      </x:c>
      <x:c r="H5052" s="36" t="n">
        <x:v>0.05</x:v>
      </x:c>
      <x:c r="I5052" s="22" t="n">
        <x:f>IF(G5052="","",IF(ISNUMBER(H5052),G5052,""))</x:f>
        <x:v>20215900</x:v>
      </x:c>
      <x:c r="J5052" s="22" t="n">
        <x:f>IF(I5052="","",I5052*H5052)</x:f>
        <x:v>1010795</x:v>
      </x:c>
      <x:c r="K5052" t="str">
        <x:f>IF(G5052="","MISSING OEWS",IF(ISNUMBER(H5052),"MATCHED","MISSING WHARTON"))</x:f>
        <x:v>MATCHED</x:v>
      </x:c>
    </x:row>
    <x:row r="5053">
      <x:c r="A5053" t="str">
        <x:v>56</x:v>
      </x:c>
      <x:c r="B5053" t="str">
        <x:v>Administrative and Support and Waste Management and Remediation Services</x:v>
      </x:c>
      <x:c r="C5053" t="str">
        <x:v>19-1029</x:v>
      </x:c>
      <x:c r="D5053" t="str">
        <x:v>Biological Scientists, All Other</x:v>
      </x:c>
      <x:c r="E5053" s="22" t="n">
        <x:v>900</x:v>
      </x:c>
      <x:c r="F5053" s="22" t="n">
        <x:v>103620</x:v>
      </x:c>
      <x:c r="G5053" s="22" t="n">
        <x:f>IF(OR(E5053="",F5053=""),"",E5053*F5053)</x:f>
        <x:v>93258000</x:v>
      </x:c>
      <x:c r="H5053" s="36" t="n">
        <x:v>0.40369999999999995</x:v>
      </x:c>
      <x:c r="I5053" s="22" t="n">
        <x:f>IF(G5053="","",IF(ISNUMBER(H5053),G5053,""))</x:f>
        <x:v>93258000</x:v>
      </x:c>
      <x:c r="J5053" s="22" t="n">
        <x:f>IF(I5053="","",I5053*H5053)</x:f>
        <x:v>37648254.599999994</x:v>
      </x:c>
      <x:c r="K5053" t="str">
        <x:f>IF(G5053="","MISSING OEWS",IF(ISNUMBER(H5053),"MATCHED","MISSING WHARTON"))</x:f>
        <x:v>MATCHED</x:v>
      </x:c>
    </x:row>
    <x:row r="5054">
      <x:c r="A5054" t="str">
        <x:v>56</x:v>
      </x:c>
      <x:c r="B5054" t="str">
        <x:v>Administrative and Support and Waste Management and Remediation Services</x:v>
      </x:c>
      <x:c r="C5054" t="str">
        <x:v>19-1031</x:v>
      </x:c>
      <x:c r="D5054" t="str">
        <x:v>Conservation Scientists</x:v>
      </x:c>
      <x:c r="E5054" s="22" t="n">
        <x:v>170</x:v>
      </x:c>
      <x:c r="F5054" s="22" t="n">
        <x:v>70910</x:v>
      </x:c>
      <x:c r="G5054" s="22" t="n">
        <x:f>IF(OR(E5054="",F5054=""),"",E5054*F5054)</x:f>
        <x:v>12054700</x:v>
      </x:c>
      <x:c r="H5054" s="36" t="n">
        <x:v>0.2122</x:v>
      </x:c>
      <x:c r="I5054" s="22" t="n">
        <x:f>IF(G5054="","",IF(ISNUMBER(H5054),G5054,""))</x:f>
        <x:v>12054700</x:v>
      </x:c>
      <x:c r="J5054" s="22" t="n">
        <x:f>IF(I5054="","",I5054*H5054)</x:f>
        <x:v>2558007.34</x:v>
      </x:c>
      <x:c r="K5054" t="str">
        <x:f>IF(G5054="","MISSING OEWS",IF(ISNUMBER(H5054),"MATCHED","MISSING WHARTON"))</x:f>
        <x:v>MATCHED</x:v>
      </x:c>
    </x:row>
    <x:row r="5055">
      <x:c r="A5055" t="str">
        <x:v>56</x:v>
      </x:c>
      <x:c r="B5055" t="str">
        <x:v>Administrative and Support and Waste Management and Remediation Services</x:v>
      </x:c>
      <x:c r="C5055" t="str">
        <x:v>19-1041</x:v>
      </x:c>
      <x:c r="D5055" t="str">
        <x:v>Epidemiologists</x:v>
      </x:c>
      <x:c r="E5055" s="22" t="n">
        <x:v>290</x:v>
      </x:c>
      <x:c r="F5055" s="22" t="n">
        <x:v>102440</x:v>
      </x:c>
      <x:c r="G5055" s="22" t="n">
        <x:f>IF(OR(E5055="",F5055=""),"",E5055*F5055)</x:f>
        <x:v>29707600</x:v>
      </x:c>
      <x:c r="H5055" s="36" t="n">
        <x:v>0.3433</x:v>
      </x:c>
      <x:c r="I5055" s="22" t="n">
        <x:f>IF(G5055="","",IF(ISNUMBER(H5055),G5055,""))</x:f>
        <x:v>29707600</x:v>
      </x:c>
      <x:c r="J5055" s="22" t="n">
        <x:f>IF(I5055="","",I5055*H5055)</x:f>
        <x:v>10198619.08</x:v>
      </x:c>
      <x:c r="K5055" t="str">
        <x:f>IF(G5055="","MISSING OEWS",IF(ISNUMBER(H5055),"MATCHED","MISSING WHARTON"))</x:f>
        <x:v>MATCHED</x:v>
      </x:c>
    </x:row>
    <x:row r="5056">
      <x:c r="A5056" t="str">
        <x:v>56</x:v>
      </x:c>
      <x:c r="B5056" t="str">
        <x:v>Administrative and Support and Waste Management and Remediation Services</x:v>
      </x:c>
      <x:c r="C5056" t="str">
        <x:v>19-1042</x:v>
      </x:c>
      <x:c r="D5056" t="str">
        <x:v>Medical Scientists, Except Epidemiologists</x:v>
      </x:c>
      <x:c r="E5056" s="22" t="n">
        <x:v>1310</x:v>
      </x:c>
      <x:c r="F5056" s="22" t="n">
        <x:v>127790</x:v>
      </x:c>
      <x:c r="G5056" s="22" t="n">
        <x:f>IF(OR(E5056="",F5056=""),"",E5056*F5056)</x:f>
        <x:v>167404900</x:v>
      </x:c>
      <x:c r="H5056" s="36" t="n">
        <x:v>0.1857</x:v>
      </x:c>
      <x:c r="I5056" s="22" t="n">
        <x:f>IF(G5056="","",IF(ISNUMBER(H5056),G5056,""))</x:f>
        <x:v>167404900</x:v>
      </x:c>
      <x:c r="J5056" s="22" t="n">
        <x:f>IF(I5056="","",I5056*H5056)</x:f>
        <x:v>31087089.93</x:v>
      </x:c>
      <x:c r="K5056" t="str">
        <x:f>IF(G5056="","MISSING OEWS",IF(ISNUMBER(H5056),"MATCHED","MISSING WHARTON"))</x:f>
        <x:v>MATCHED</x:v>
      </x:c>
    </x:row>
    <x:row r="5057">
      <x:c r="A5057" t="str">
        <x:v>56</x:v>
      </x:c>
      <x:c r="B5057" t="str">
        <x:v>Administrative and Support and Waste Management and Remediation Services</x:v>
      </x:c>
      <x:c r="C5057" t="str">
        <x:v>19-1099</x:v>
      </x:c>
      <x:c r="D5057" t="str">
        <x:v>Life Scientists, All Other</x:v>
      </x:c>
      <x:c r="E5057" s="22" t="n">
        <x:v>720</x:v>
      </x:c>
      <x:c r="F5057" s="22" t="n">
        <x:v>107070</x:v>
      </x:c>
      <x:c r="G5057" s="22" t="n">
        <x:f>IF(OR(E5057="",F5057=""),"",E5057*F5057)</x:f>
        <x:v>77090400</x:v>
      </x:c>
      <x:c r="H5057" s="36"/>
      <x:c r="I5057" s="22" t="str">
        <x:f>IF(G5057="","",IF(ISNUMBER(H5057),G5057,""))</x:f>
      </x:c>
      <x:c r="J5057" s="22" t="str">
        <x:f>IF(I5057="","",I5057*H5057)</x:f>
      </x:c>
      <x:c r="K5057" t="str">
        <x:f>IF(G5057="","MISSING OEWS",IF(ISNUMBER(H5057),"MATCHED","MISSING WHARTON"))</x:f>
        <x:v>MISSING WHARTON</x:v>
      </x:c>
    </x:row>
    <x:row r="5058">
      <x:c r="A5058" t="str">
        <x:v>56</x:v>
      </x:c>
      <x:c r="B5058" t="str">
        <x:v>Administrative and Support and Waste Management and Remediation Services</x:v>
      </x:c>
      <x:c r="C5058" t="str">
        <x:v>19-2012</x:v>
      </x:c>
      <x:c r="D5058" t="str">
        <x:v>Physicists</x:v>
      </x:c>
      <x:c r="E5058" s="22"/>
      <x:c r="F5058" s="22" t="n">
        <x:v>205860</x:v>
      </x:c>
      <x:c r="G5058" s="22" t="str">
        <x:f>IF(OR(E5058="",F5058=""),"",E5058*F5058)</x:f>
      </x:c>
      <x:c r="H5058" s="36" t="n">
        <x:v>0.44</x:v>
      </x:c>
      <x:c r="I5058" s="22" t="str">
        <x:f>IF(G5058="","",IF(ISNUMBER(H5058),G5058,""))</x:f>
      </x:c>
      <x:c r="J5058" s="22" t="str">
        <x:f>IF(I5058="","",I5058*H5058)</x:f>
      </x:c>
      <x:c r="K5058" t="str">
        <x:f>IF(G5058="","MISSING OEWS",IF(ISNUMBER(H5058),"MATCHED","MISSING WHARTON"))</x:f>
        <x:v>MISSING OEWS</x:v>
      </x:c>
    </x:row>
    <x:row r="5059">
      <x:c r="A5059" t="str">
        <x:v>56</x:v>
      </x:c>
      <x:c r="B5059" t="str">
        <x:v>Administrative and Support and Waste Management and Remediation Services</x:v>
      </x:c>
      <x:c r="C5059" t="str">
        <x:v>19-2031</x:v>
      </x:c>
      <x:c r="D5059" t="str">
        <x:v>Chemists</x:v>
      </x:c>
      <x:c r="E5059" s="22" t="n">
        <x:v>2700</x:v>
      </x:c>
      <x:c r="F5059" s="22" t="n">
        <x:v>72430</x:v>
      </x:c>
      <x:c r="G5059" s="22" t="n">
        <x:f>IF(OR(E5059="",F5059=""),"",E5059*F5059)</x:f>
        <x:v>195561000</x:v>
      </x:c>
      <x:c r="H5059" s="36" t="n">
        <x:v>0.1808</x:v>
      </x:c>
      <x:c r="I5059" s="22" t="n">
        <x:f>IF(G5059="","",IF(ISNUMBER(H5059),G5059,""))</x:f>
        <x:v>195561000</x:v>
      </x:c>
      <x:c r="J5059" s="22" t="n">
        <x:f>IF(I5059="","",I5059*H5059)</x:f>
        <x:v>35357428.8</x:v>
      </x:c>
      <x:c r="K5059" t="str">
        <x:f>IF(G5059="","MISSING OEWS",IF(ISNUMBER(H5059),"MATCHED","MISSING WHARTON"))</x:f>
        <x:v>MATCHED</x:v>
      </x:c>
    </x:row>
    <x:row r="5060">
      <x:c r="A5060" t="str">
        <x:v>56</x:v>
      </x:c>
      <x:c r="B5060" t="str">
        <x:v>Administrative and Support and Waste Management and Remediation Services</x:v>
      </x:c>
      <x:c r="C5060" t="str">
        <x:v>19-2041</x:v>
      </x:c>
      <x:c r="D5060" t="str">
        <x:v>Environmental Scientists and Specialists, Including Health</x:v>
      </x:c>
      <x:c r="E5060" s="22" t="n">
        <x:v>1950</x:v>
      </x:c>
      <x:c r="F5060" s="22" t="n">
        <x:v>92190</x:v>
      </x:c>
      <x:c r="G5060" s="22" t="n">
        <x:f>IF(OR(E5060="",F5060=""),"",E5060*F5060)</x:f>
        <x:v>179770500</x:v>
      </x:c>
      <x:c r="H5060" s="36" t="n">
        <x:v>0.46619999999999995</x:v>
      </x:c>
      <x:c r="I5060" s="22" t="n">
        <x:f>IF(G5060="","",IF(ISNUMBER(H5060),G5060,""))</x:f>
        <x:v>179770500</x:v>
      </x:c>
      <x:c r="J5060" s="22" t="n">
        <x:f>IF(I5060="","",I5060*H5060)</x:f>
        <x:v>83809007.1</x:v>
      </x:c>
      <x:c r="K5060" t="str">
        <x:f>IF(G5060="","MISSING OEWS",IF(ISNUMBER(H5060),"MATCHED","MISSING WHARTON"))</x:f>
        <x:v>MATCHED</x:v>
      </x:c>
    </x:row>
    <x:row r="5061">
      <x:c r="A5061" t="str">
        <x:v>56</x:v>
      </x:c>
      <x:c r="B5061" t="str">
        <x:v>Administrative and Support and Waste Management and Remediation Services</x:v>
      </x:c>
      <x:c r="C5061" t="str">
        <x:v>19-2042</x:v>
      </x:c>
      <x:c r="D5061" t="str">
        <x:v>Geoscientists, Except Hydrologists and Geographers</x:v>
      </x:c>
      <x:c r="E5061" s="22" t="n">
        <x:v>370</x:v>
      </x:c>
      <x:c r="F5061" s="22" t="n">
        <x:v>96850</x:v>
      </x:c>
      <x:c r="G5061" s="22" t="n">
        <x:f>IF(OR(E5061="",F5061=""),"",E5061*F5061)</x:f>
        <x:v>35834500</x:v>
      </x:c>
      <x:c r="H5061" s="36" t="n">
        <x:v>0.2937</x:v>
      </x:c>
      <x:c r="I5061" s="22" t="n">
        <x:f>IF(G5061="","",IF(ISNUMBER(H5061),G5061,""))</x:f>
        <x:v>35834500</x:v>
      </x:c>
      <x:c r="J5061" s="22" t="n">
        <x:f>IF(I5061="","",I5061*H5061)</x:f>
        <x:v>10524592.65</x:v>
      </x:c>
      <x:c r="K5061" t="str">
        <x:f>IF(G5061="","MISSING OEWS",IF(ISNUMBER(H5061),"MATCHED","MISSING WHARTON"))</x:f>
        <x:v>MATCHED</x:v>
      </x:c>
    </x:row>
    <x:row r="5062">
      <x:c r="A5062" t="str">
        <x:v>56</x:v>
      </x:c>
      <x:c r="B5062" t="str">
        <x:v>Administrative and Support and Waste Management and Remediation Services</x:v>
      </x:c>
      <x:c r="C5062" t="str">
        <x:v>19-2099</x:v>
      </x:c>
      <x:c r="D5062" t="str">
        <x:v>Physical Scientists, All Other</x:v>
      </x:c>
      <x:c r="E5062" s="22" t="n">
        <x:v>210</x:v>
      </x:c>
      <x:c r="F5062" s="22" t="n">
        <x:v>134490</x:v>
      </x:c>
      <x:c r="G5062" s="22" t="n">
        <x:f>IF(OR(E5062="",F5062=""),"",E5062*F5062)</x:f>
        <x:v>28242900</x:v>
      </x:c>
      <x:c r="H5062" s="36" t="n">
        <x:v>0.5312</x:v>
      </x:c>
      <x:c r="I5062" s="22" t="n">
        <x:f>IF(G5062="","",IF(ISNUMBER(H5062),G5062,""))</x:f>
        <x:v>28242900</x:v>
      </x:c>
      <x:c r="J5062" s="22" t="n">
        <x:f>IF(I5062="","",I5062*H5062)</x:f>
        <x:v>15002628.48</x:v>
      </x:c>
      <x:c r="K5062" t="str">
        <x:f>IF(G5062="","MISSING OEWS",IF(ISNUMBER(H5062),"MATCHED","MISSING WHARTON"))</x:f>
        <x:v>MATCHED</x:v>
      </x:c>
    </x:row>
    <x:row r="5063">
      <x:c r="A5063" t="str">
        <x:v>56</x:v>
      </x:c>
      <x:c r="B5063" t="str">
        <x:v>Administrative and Support and Waste Management and Remediation Services</x:v>
      </x:c>
      <x:c r="C5063" t="str">
        <x:v>19-3011</x:v>
      </x:c>
      <x:c r="D5063" t="str">
        <x:v>Economists</x:v>
      </x:c>
      <x:c r="E5063" s="22" t="n">
        <x:v>80</x:v>
      </x:c>
      <x:c r="F5063" s="22" t="n">
        <x:v>142890</x:v>
      </x:c>
      <x:c r="G5063" s="22" t="n">
        <x:f>IF(OR(E5063="",F5063=""),"",E5063*F5063)</x:f>
        <x:v>11431200</x:v>
      </x:c>
      <x:c r="H5063" s="36" t="n">
        <x:v>0.5271</x:v>
      </x:c>
      <x:c r="I5063" s="22" t="n">
        <x:f>IF(G5063="","",IF(ISNUMBER(H5063),G5063,""))</x:f>
        <x:v>11431200</x:v>
      </x:c>
      <x:c r="J5063" s="22" t="n">
        <x:f>IF(I5063="","",I5063*H5063)</x:f>
        <x:v>6025385.5200000005</x:v>
      </x:c>
      <x:c r="K5063" t="str">
        <x:f>IF(G5063="","MISSING OEWS",IF(ISNUMBER(H5063),"MATCHED","MISSING WHARTON"))</x:f>
        <x:v>MATCHED</x:v>
      </x:c>
    </x:row>
    <x:row r="5064">
      <x:c r="A5064" t="str">
        <x:v>56</x:v>
      </x:c>
      <x:c r="B5064" t="str">
        <x:v>Administrative and Support and Waste Management and Remediation Services</x:v>
      </x:c>
      <x:c r="C5064" t="str">
        <x:v>19-3022</x:v>
      </x:c>
      <x:c r="D5064" t="str">
        <x:v>Survey Researchers</x:v>
      </x:c>
      <x:c r="E5064" s="22" t="n">
        <x:v>120</x:v>
      </x:c>
      <x:c r="F5064" s="22" t="n">
        <x:v>59210</x:v>
      </x:c>
      <x:c r="G5064" s="22" t="n">
        <x:f>IF(OR(E5064="",F5064=""),"",E5064*F5064)</x:f>
        <x:v>7105200</x:v>
      </x:c>
      <x:c r="H5064" s="36" t="n">
        <x:v>0.7375</x:v>
      </x:c>
      <x:c r="I5064" s="22" t="n">
        <x:f>IF(G5064="","",IF(ISNUMBER(H5064),G5064,""))</x:f>
        <x:v>7105200</x:v>
      </x:c>
      <x:c r="J5064" s="22" t="n">
        <x:f>IF(I5064="","",I5064*H5064)</x:f>
        <x:v>5240085</x:v>
      </x:c>
      <x:c r="K5064" t="str">
        <x:f>IF(G5064="","MISSING OEWS",IF(ISNUMBER(H5064),"MATCHED","MISSING WHARTON"))</x:f>
        <x:v>MATCHED</x:v>
      </x:c>
    </x:row>
    <x:row r="5065">
      <x:c r="A5065" t="str">
        <x:v>56</x:v>
      </x:c>
      <x:c r="B5065" t="str">
        <x:v>Administrative and Support and Waste Management and Remediation Services</x:v>
      </x:c>
      <x:c r="C5065" t="str">
        <x:v>19-3033</x:v>
      </x:c>
      <x:c r="D5065" t="str">
        <x:v>Clinical and Counseling Psychologists</x:v>
      </x:c>
      <x:c r="E5065" s="22"/>
      <x:c r="F5065" s="22" t="n">
        <x:v>151460</x:v>
      </x:c>
      <x:c r="G5065" s="22" t="str">
        <x:f>IF(OR(E5065="",F5065=""),"",E5065*F5065)</x:f>
      </x:c>
      <x:c r="H5065" s="36" t="n">
        <x:v>0.1883</x:v>
      </x:c>
      <x:c r="I5065" s="22" t="str">
        <x:f>IF(G5065="","",IF(ISNUMBER(H5065),G5065,""))</x:f>
      </x:c>
      <x:c r="J5065" s="22" t="str">
        <x:f>IF(I5065="","",I5065*H5065)</x:f>
      </x:c>
      <x:c r="K5065" t="str">
        <x:f>IF(G5065="","MISSING OEWS",IF(ISNUMBER(H5065),"MATCHED","MISSING WHARTON"))</x:f>
        <x:v>MISSING OEWS</x:v>
      </x:c>
    </x:row>
    <x:row r="5066">
      <x:c r="A5066" t="str">
        <x:v>56</x:v>
      </x:c>
      <x:c r="B5066" t="str">
        <x:v>Administrative and Support and Waste Management and Remediation Services</x:v>
      </x:c>
      <x:c r="C5066" t="str">
        <x:v>19-3034</x:v>
      </x:c>
      <x:c r="D5066" t="str">
        <x:v>School Psychologists</x:v>
      </x:c>
      <x:c r="E5066" s="22" t="n">
        <x:v>1160</x:v>
      </x:c>
      <x:c r="F5066" s="22" t="n">
        <x:v>109760</x:v>
      </x:c>
      <x:c r="G5066" s="22" t="n">
        <x:f>IF(OR(E5066="",F5066=""),"",E5066*F5066)</x:f>
        <x:v>127321600</x:v>
      </x:c>
      <x:c r="H5066" s="36" t="n">
        <x:v>0.3447</x:v>
      </x:c>
      <x:c r="I5066" s="22" t="n">
        <x:f>IF(G5066="","",IF(ISNUMBER(H5066),G5066,""))</x:f>
        <x:v>127321600</x:v>
      </x:c>
      <x:c r="J5066" s="22" t="n">
        <x:f>IF(I5066="","",I5066*H5066)</x:f>
        <x:v>43887755.52</x:v>
      </x:c>
      <x:c r="K5066" t="str">
        <x:f>IF(G5066="","MISSING OEWS",IF(ISNUMBER(H5066),"MATCHED","MISSING WHARTON"))</x:f>
        <x:v>MATCHED</x:v>
      </x:c>
    </x:row>
    <x:row r="5067">
      <x:c r="A5067" t="str">
        <x:v>56</x:v>
      </x:c>
      <x:c r="B5067" t="str">
        <x:v>Administrative and Support and Waste Management and Remediation Services</x:v>
      </x:c>
      <x:c r="C5067" t="str">
        <x:v>19-3051</x:v>
      </x:c>
      <x:c r="D5067" t="str">
        <x:v>Urban and Regional Planners</x:v>
      </x:c>
      <x:c r="E5067" s="22"/>
      <x:c r="F5067" s="22" t="n">
        <x:v>70720</x:v>
      </x:c>
      <x:c r="G5067" s="22" t="str">
        <x:f>IF(OR(E5067="",F5067=""),"",E5067*F5067)</x:f>
      </x:c>
      <x:c r="H5067" s="36" t="n">
        <x:v>0.5539999999999999</x:v>
      </x:c>
      <x:c r="I5067" s="22" t="str">
        <x:f>IF(G5067="","",IF(ISNUMBER(H5067),G5067,""))</x:f>
      </x:c>
      <x:c r="J5067" s="22" t="str">
        <x:f>IF(I5067="","",I5067*H5067)</x:f>
      </x:c>
      <x:c r="K5067" t="str">
        <x:f>IF(G5067="","MISSING OEWS",IF(ISNUMBER(H5067),"MATCHED","MISSING WHARTON"))</x:f>
        <x:v>MISSING OEWS</x:v>
      </x:c>
    </x:row>
    <x:row r="5068">
      <x:c r="A5068" t="str">
        <x:v>56</x:v>
      </x:c>
      <x:c r="B5068" t="str">
        <x:v>Administrative and Support and Waste Management and Remediation Services</x:v>
      </x:c>
      <x:c r="C5068" t="str">
        <x:v>19-3099</x:v>
      </x:c>
      <x:c r="D5068" t="str">
        <x:v>Social Scientists and Related Workers, All Other</x:v>
      </x:c>
      <x:c r="E5068" s="22" t="n">
        <x:v>250</x:v>
      </x:c>
      <x:c r="F5068" s="22" t="n">
        <x:v>76590</x:v>
      </x:c>
      <x:c r="G5068" s="22" t="n">
        <x:f>IF(OR(E5068="",F5068=""),"",E5068*F5068)</x:f>
        <x:v>19147500</x:v>
      </x:c>
      <x:c r="H5068" s="36" t="n">
        <x:v>0.5545</x:v>
      </x:c>
      <x:c r="I5068" s="22" t="n">
        <x:f>IF(G5068="","",IF(ISNUMBER(H5068),G5068,""))</x:f>
        <x:v>19147500</x:v>
      </x:c>
      <x:c r="J5068" s="22" t="n">
        <x:f>IF(I5068="","",I5068*H5068)</x:f>
        <x:v>10617288.75</x:v>
      </x:c>
      <x:c r="K5068" t="str">
        <x:f>IF(G5068="","MISSING OEWS",IF(ISNUMBER(H5068),"MATCHED","MISSING WHARTON"))</x:f>
        <x:v>MATCHED</x:v>
      </x:c>
    </x:row>
    <x:row r="5069">
      <x:c r="A5069" t="str">
        <x:v>56</x:v>
      </x:c>
      <x:c r="B5069" t="str">
        <x:v>Administrative and Support and Waste Management and Remediation Services</x:v>
      </x:c>
      <x:c r="C5069" t="str">
        <x:v>19-4012</x:v>
      </x:c>
      <x:c r="D5069" t="str">
        <x:v>Agricultural Technicians</x:v>
      </x:c>
      <x:c r="E5069" s="22" t="n">
        <x:v>300</x:v>
      </x:c>
      <x:c r="F5069" s="22" t="n">
        <x:v>44680</x:v>
      </x:c>
      <x:c r="G5069" s="22" t="n">
        <x:f>IF(OR(E5069="",F5069=""),"",E5069*F5069)</x:f>
        <x:v>13404000</x:v>
      </x:c>
      <x:c r="H5069" s="36" t="n">
        <x:v>0.374</x:v>
      </x:c>
      <x:c r="I5069" s="22" t="n">
        <x:f>IF(G5069="","",IF(ISNUMBER(H5069),G5069,""))</x:f>
        <x:v>13404000</x:v>
      </x:c>
      <x:c r="J5069" s="22" t="n">
        <x:f>IF(I5069="","",I5069*H5069)</x:f>
        <x:v>5013096</x:v>
      </x:c>
      <x:c r="K5069" t="str">
        <x:f>IF(G5069="","MISSING OEWS",IF(ISNUMBER(H5069),"MATCHED","MISSING WHARTON"))</x:f>
        <x:v>MATCHED</x:v>
      </x:c>
    </x:row>
    <x:row r="5070">
      <x:c r="A5070" t="str">
        <x:v>56</x:v>
      </x:c>
      <x:c r="B5070" t="str">
        <x:v>Administrative and Support and Waste Management and Remediation Services</x:v>
      </x:c>
      <x:c r="C5070" t="str">
        <x:v>19-4013</x:v>
      </x:c>
      <x:c r="D5070" t="str">
        <x:v>Food Science Technicians</x:v>
      </x:c>
      <x:c r="E5070" s="22" t="n">
        <x:v>200</x:v>
      </x:c>
      <x:c r="F5070" s="22" t="n">
        <x:v>53970</x:v>
      </x:c>
      <x:c r="G5070" s="22" t="n">
        <x:f>IF(OR(E5070="",F5070=""),"",E5070*F5070)</x:f>
        <x:v>10794000</x:v>
      </x:c>
      <x:c r="H5070" s="36" t="n">
        <x:v>0.2969</x:v>
      </x:c>
      <x:c r="I5070" s="22" t="n">
        <x:f>IF(G5070="","",IF(ISNUMBER(H5070),G5070,""))</x:f>
        <x:v>10794000</x:v>
      </x:c>
      <x:c r="J5070" s="22" t="n">
        <x:f>IF(I5070="","",I5070*H5070)</x:f>
        <x:v>3204738.6</x:v>
      </x:c>
      <x:c r="K5070" t="str">
        <x:f>IF(G5070="","MISSING OEWS",IF(ISNUMBER(H5070),"MATCHED","MISSING WHARTON"))</x:f>
        <x:v>MATCHED</x:v>
      </x:c>
    </x:row>
    <x:row r="5071">
      <x:c r="A5071" t="str">
        <x:v>56</x:v>
      </x:c>
      <x:c r="B5071" t="str">
        <x:v>Administrative and Support and Waste Management and Remediation Services</x:v>
      </x:c>
      <x:c r="C5071" t="str">
        <x:v>19-4021</x:v>
      </x:c>
      <x:c r="D5071" t="str">
        <x:v>Biological Technicians</x:v>
      </x:c>
      <x:c r="E5071" s="22"/>
      <x:c r="F5071" s="22" t="n">
        <x:v>59930</x:v>
      </x:c>
      <x:c r="G5071" s="22" t="str">
        <x:f>IF(OR(E5071="",F5071=""),"",E5071*F5071)</x:f>
      </x:c>
      <x:c r="H5071" s="36" t="n">
        <x:v>0.2778</x:v>
      </x:c>
      <x:c r="I5071" s="22" t="str">
        <x:f>IF(G5071="","",IF(ISNUMBER(H5071),G5071,""))</x:f>
      </x:c>
      <x:c r="J5071" s="22" t="str">
        <x:f>IF(I5071="","",I5071*H5071)</x:f>
      </x:c>
      <x:c r="K5071" t="str">
        <x:f>IF(G5071="","MISSING OEWS",IF(ISNUMBER(H5071),"MATCHED","MISSING WHARTON"))</x:f>
        <x:v>MISSING OEWS</x:v>
      </x:c>
    </x:row>
    <x:row r="5072">
      <x:c r="A5072" t="str">
        <x:v>56</x:v>
      </x:c>
      <x:c r="B5072" t="str">
        <x:v>Administrative and Support and Waste Management and Remediation Services</x:v>
      </x:c>
      <x:c r="C5072" t="str">
        <x:v>19-4031</x:v>
      </x:c>
      <x:c r="D5072" t="str">
        <x:v>Chemical Technicians</x:v>
      </x:c>
      <x:c r="E5072" s="22" t="n">
        <x:v>2240</x:v>
      </x:c>
      <x:c r="F5072" s="22" t="n">
        <x:v>56500</x:v>
      </x:c>
      <x:c r="G5072" s="22" t="n">
        <x:f>IF(OR(E5072="",F5072=""),"",E5072*F5072)</x:f>
        <x:v>126560000</x:v>
      </x:c>
      <x:c r="H5072" s="36" t="n">
        <x:v>0.25</x:v>
      </x:c>
      <x:c r="I5072" s="22" t="n">
        <x:f>IF(G5072="","",IF(ISNUMBER(H5072),G5072,""))</x:f>
        <x:v>126560000</x:v>
      </x:c>
      <x:c r="J5072" s="22" t="n">
        <x:f>IF(I5072="","",I5072*H5072)</x:f>
        <x:v>31640000</x:v>
      </x:c>
      <x:c r="K5072" t="str">
        <x:f>IF(G5072="","MISSING OEWS",IF(ISNUMBER(H5072),"MATCHED","MISSING WHARTON"))</x:f>
        <x:v>MATCHED</x:v>
      </x:c>
    </x:row>
    <x:row r="5073">
      <x:c r="A5073" t="str">
        <x:v>56</x:v>
      </x:c>
      <x:c r="B5073" t="str">
        <x:v>Administrative and Support and Waste Management and Remediation Services</x:v>
      </x:c>
      <x:c r="C5073" t="str">
        <x:v>19-4042</x:v>
      </x:c>
      <x:c r="D5073" t="str">
        <x:v>Environmental Science and Protection Technicians, Including Health</x:v>
      </x:c>
      <x:c r="E5073" s="22" t="n">
        <x:v>3220</x:v>
      </x:c>
      <x:c r="F5073" s="22" t="n">
        <x:v>57200</x:v>
      </x:c>
      <x:c r="G5073" s="22" t="n">
        <x:f>IF(OR(E5073="",F5073=""),"",E5073*F5073)</x:f>
        <x:v>184184000</x:v>
      </x:c>
      <x:c r="H5073" s="36" t="n">
        <x:v>0.2635</x:v>
      </x:c>
      <x:c r="I5073" s="22" t="n">
        <x:f>IF(G5073="","",IF(ISNUMBER(H5073),G5073,""))</x:f>
        <x:v>184184000</x:v>
      </x:c>
      <x:c r="J5073" s="22" t="n">
        <x:f>IF(I5073="","",I5073*H5073)</x:f>
        <x:v>48532484</x:v>
      </x:c>
      <x:c r="K5073" t="str">
        <x:f>IF(G5073="","MISSING OEWS",IF(ISNUMBER(H5073),"MATCHED","MISSING WHARTON"))</x:f>
        <x:v>MATCHED</x:v>
      </x:c>
    </x:row>
    <x:row r="5074">
      <x:c r="A5074" t="str">
        <x:v>56</x:v>
      </x:c>
      <x:c r="B5074" t="str">
        <x:v>Administrative and Support and Waste Management and Remediation Services</x:v>
      </x:c>
      <x:c r="C5074" t="str">
        <x:v>19-4051</x:v>
      </x:c>
      <x:c r="D5074" t="str">
        <x:v>Nuclear Technicians</x:v>
      </x:c>
      <x:c r="E5074" s="22" t="n">
        <x:v>400</x:v>
      </x:c>
      <x:c r="F5074" s="22" t="n">
        <x:v>98830</x:v>
      </x:c>
      <x:c r="G5074" s="22" t="n">
        <x:f>IF(OR(E5074="",F5074=""),"",E5074*F5074)</x:f>
        <x:v>39532000</x:v>
      </x:c>
      <x:c r="H5074" s="36" t="n">
        <x:v>0.16190000000000002</x:v>
      </x:c>
      <x:c r="I5074" s="22" t="n">
        <x:f>IF(G5074="","",IF(ISNUMBER(H5074),G5074,""))</x:f>
        <x:v>39532000</x:v>
      </x:c>
      <x:c r="J5074" s="22" t="n">
        <x:f>IF(I5074="","",I5074*H5074)</x:f>
        <x:v>6400230.800000001</x:v>
      </x:c>
      <x:c r="K5074" t="str">
        <x:f>IF(G5074="","MISSING OEWS",IF(ISNUMBER(H5074),"MATCHED","MISSING WHARTON"))</x:f>
        <x:v>MATCHED</x:v>
      </x:c>
    </x:row>
    <x:row r="5075">
      <x:c r="A5075" t="str">
        <x:v>56</x:v>
      </x:c>
      <x:c r="B5075" t="str">
        <x:v>Administrative and Support and Waste Management and Remediation Services</x:v>
      </x:c>
      <x:c r="C5075" t="str">
        <x:v>19-4061</x:v>
      </x:c>
      <x:c r="D5075" t="str">
        <x:v>Social Science Research Assistants</x:v>
      </x:c>
      <x:c r="E5075" s="22" t="n">
        <x:v>200</x:v>
      </x:c>
      <x:c r="F5075" s="22" t="n">
        <x:v>69330</x:v>
      </x:c>
      <x:c r="G5075" s="22" t="n">
        <x:f>IF(OR(E5075="",F5075=""),"",E5075*F5075)</x:f>
        <x:v>13866000</x:v>
      </x:c>
      <x:c r="H5075" s="36" t="n">
        <x:v>0.7087</x:v>
      </x:c>
      <x:c r="I5075" s="22" t="n">
        <x:f>IF(G5075="","",IF(ISNUMBER(H5075),G5075,""))</x:f>
        <x:v>13866000</x:v>
      </x:c>
      <x:c r="J5075" s="22" t="n">
        <x:f>IF(I5075="","",I5075*H5075)</x:f>
        <x:v>9826834.2</x:v>
      </x:c>
      <x:c r="K5075" t="str">
        <x:f>IF(G5075="","MISSING OEWS",IF(ISNUMBER(H5075),"MATCHED","MISSING WHARTON"))</x:f>
        <x:v>MATCHED</x:v>
      </x:c>
    </x:row>
    <x:row r="5076">
      <x:c r="A5076" t="str">
        <x:v>56</x:v>
      </x:c>
      <x:c r="B5076" t="str">
        <x:v>Administrative and Support and Waste Management and Remediation Services</x:v>
      </x:c>
      <x:c r="C5076" t="str">
        <x:v>19-4099</x:v>
      </x:c>
      <x:c r="D5076" t="str">
        <x:v>Life, Physical, and Social Science Technicians, All Other</x:v>
      </x:c>
      <x:c r="E5076" s="22" t="n">
        <x:v>5630</x:v>
      </x:c>
      <x:c r="F5076" s="22" t="n">
        <x:v>58810</x:v>
      </x:c>
      <x:c r="G5076" s="22" t="n">
        <x:f>IF(OR(E5076="",F5076=""),"",E5076*F5076)</x:f>
        <x:v>331100300</x:v>
      </x:c>
      <x:c r="H5076" s="36" t="n">
        <x:v>0.5519</x:v>
      </x:c>
      <x:c r="I5076" s="22" t="n">
        <x:f>IF(G5076="","",IF(ISNUMBER(H5076),G5076,""))</x:f>
        <x:v>331100300</x:v>
      </x:c>
      <x:c r="J5076" s="22" t="n">
        <x:f>IF(I5076="","",I5076*H5076)</x:f>
        <x:v>182734255.57</x:v>
      </x:c>
      <x:c r="K5076" t="str">
        <x:f>IF(G5076="","MISSING OEWS",IF(ISNUMBER(H5076),"MATCHED","MISSING WHARTON"))</x:f>
        <x:v>MATCHED</x:v>
      </x:c>
    </x:row>
    <x:row r="5077">
      <x:c r="A5077" t="str">
        <x:v>56</x:v>
      </x:c>
      <x:c r="B5077" t="str">
        <x:v>Administrative and Support and Waste Management and Remediation Services</x:v>
      </x:c>
      <x:c r="C5077" t="str">
        <x:v>19-5011</x:v>
      </x:c>
      <x:c r="D5077" t="str">
        <x:v>Occupational Health and Safety Specialists</x:v>
      </x:c>
      <x:c r="E5077" s="22" t="n">
        <x:v>6480</x:v>
      </x:c>
      <x:c r="F5077" s="22" t="n">
        <x:v>90070</x:v>
      </x:c>
      <x:c r="G5077" s="22" t="n">
        <x:f>IF(OR(E5077="",F5077=""),"",E5077*F5077)</x:f>
        <x:v>583653600</x:v>
      </x:c>
      <x:c r="H5077" s="36" t="n">
        <x:v>0.2786</x:v>
      </x:c>
      <x:c r="I5077" s="22" t="n">
        <x:f>IF(G5077="","",IF(ISNUMBER(H5077),G5077,""))</x:f>
        <x:v>583653600</x:v>
      </x:c>
      <x:c r="J5077" s="22" t="n">
        <x:f>IF(I5077="","",I5077*H5077)</x:f>
        <x:v>162605892.96</x:v>
      </x:c>
      <x:c r="K5077" t="str">
        <x:f>IF(G5077="","MISSING OEWS",IF(ISNUMBER(H5077),"MATCHED","MISSING WHARTON"))</x:f>
        <x:v>MATCHED</x:v>
      </x:c>
    </x:row>
    <x:row r="5078">
      <x:c r="A5078" t="str">
        <x:v>56</x:v>
      </x:c>
      <x:c r="B5078" t="str">
        <x:v>Administrative and Support and Waste Management and Remediation Services</x:v>
      </x:c>
      <x:c r="C5078" t="str">
        <x:v>19-5012</x:v>
      </x:c>
      <x:c r="D5078" t="str">
        <x:v>Occupational Health and Safety Technicians</x:v>
      </x:c>
      <x:c r="E5078" s="22" t="n">
        <x:v>1150</x:v>
      </x:c>
      <x:c r="F5078" s="22" t="n">
        <x:v>63960</x:v>
      </x:c>
      <x:c r="G5078" s="22" t="n">
        <x:f>IF(OR(E5078="",F5078=""),"",E5078*F5078)</x:f>
        <x:v>73554000</x:v>
      </x:c>
      <x:c r="H5078" s="36" t="n">
        <x:v>0.2712</x:v>
      </x:c>
      <x:c r="I5078" s="22" t="n">
        <x:f>IF(G5078="","",IF(ISNUMBER(H5078),G5078,""))</x:f>
        <x:v>73554000</x:v>
      </x:c>
      <x:c r="J5078" s="22" t="n">
        <x:f>IF(I5078="","",I5078*H5078)</x:f>
        <x:v>19947844.8</x:v>
      </x:c>
      <x:c r="K5078" t="str">
        <x:f>IF(G5078="","MISSING OEWS",IF(ISNUMBER(H5078),"MATCHED","MISSING WHARTON"))</x:f>
        <x:v>MATCHED</x:v>
      </x:c>
    </x:row>
    <x:row r="5079">
      <x:c r="A5079" t="str">
        <x:v>56</x:v>
      </x:c>
      <x:c r="B5079" t="str">
        <x:v>Administrative and Support and Waste Management and Remediation Services</x:v>
      </x:c>
      <x:c r="C5079" t="str">
        <x:v>21-1012</x:v>
      </x:c>
      <x:c r="D5079" t="str">
        <x:v>Educational, Guidance, and Career Counselors and Advisors</x:v>
      </x:c>
      <x:c r="E5079" s="22" t="n">
        <x:v>2290</x:v>
      </x:c>
      <x:c r="F5079" s="22" t="n">
        <x:v>60610</x:v>
      </x:c>
      <x:c r="G5079" s="22" t="n">
        <x:f>IF(OR(E5079="",F5079=""),"",E5079*F5079)</x:f>
        <x:v>138796900</x:v>
      </x:c>
      <x:c r="H5079" s="36" t="n">
        <x:v>0.3176</x:v>
      </x:c>
      <x:c r="I5079" s="22" t="n">
        <x:f>IF(G5079="","",IF(ISNUMBER(H5079),G5079,""))</x:f>
        <x:v>138796900</x:v>
      </x:c>
      <x:c r="J5079" s="22" t="n">
        <x:f>IF(I5079="","",I5079*H5079)</x:f>
        <x:v>44081895.44</x:v>
      </x:c>
      <x:c r="K5079" t="str">
        <x:f>IF(G5079="","MISSING OEWS",IF(ISNUMBER(H5079),"MATCHED","MISSING WHARTON"))</x:f>
        <x:v>MATCHED</x:v>
      </x:c>
    </x:row>
    <x:row r="5080">
      <x:c r="A5080" t="str">
        <x:v>56</x:v>
      </x:c>
      <x:c r="B5080" t="str">
        <x:v>Administrative and Support and Waste Management and Remediation Services</x:v>
      </x:c>
      <x:c r="C5080" t="str">
        <x:v>21-1013</x:v>
      </x:c>
      <x:c r="D5080" t="str">
        <x:v>Marriage and Family Therapists</x:v>
      </x:c>
      <x:c r="E5080" s="22" t="n">
        <x:v>210</x:v>
      </x:c>
      <x:c r="F5080" s="22" t="n">
        <x:v>88850</x:v>
      </x:c>
      <x:c r="G5080" s="22" t="n">
        <x:f>IF(OR(E5080="",F5080=""),"",E5080*F5080)</x:f>
        <x:v>18658500</x:v>
      </x:c>
      <x:c r="H5080" s="36" t="n">
        <x:v>0.0594</x:v>
      </x:c>
      <x:c r="I5080" s="22" t="n">
        <x:f>IF(G5080="","",IF(ISNUMBER(H5080),G5080,""))</x:f>
        <x:v>18658500</x:v>
      </x:c>
      <x:c r="J5080" s="22" t="n">
        <x:f>IF(I5080="","",I5080*H5080)</x:f>
        <x:v>1108314.9000000001</x:v>
      </x:c>
      <x:c r="K5080" t="str">
        <x:f>IF(G5080="","MISSING OEWS",IF(ISNUMBER(H5080),"MATCHED","MISSING WHARTON"))</x:f>
        <x:v>MATCHED</x:v>
      </x:c>
    </x:row>
    <x:row r="5081">
      <x:c r="A5081" t="str">
        <x:v>56</x:v>
      </x:c>
      <x:c r="B5081" t="str">
        <x:v>Administrative and Support and Waste Management and Remediation Services</x:v>
      </x:c>
      <x:c r="C5081" t="str">
        <x:v>21-1015</x:v>
      </x:c>
      <x:c r="D5081" t="str">
        <x:v>Rehabilitation Counselors</x:v>
      </x:c>
      <x:c r="E5081" s="22" t="n">
        <x:v>600</x:v>
      </x:c>
      <x:c r="F5081" s="22" t="n">
        <x:v>44930</x:v>
      </x:c>
      <x:c r="G5081" s="22" t="n">
        <x:f>IF(OR(E5081="",F5081=""),"",E5081*F5081)</x:f>
        <x:v>26958000</x:v>
      </x:c>
      <x:c r="H5081" s="36" t="n">
        <x:v>0.2618</x:v>
      </x:c>
      <x:c r="I5081" s="22" t="n">
        <x:f>IF(G5081="","",IF(ISNUMBER(H5081),G5081,""))</x:f>
        <x:v>26958000</x:v>
      </x:c>
      <x:c r="J5081" s="22" t="n">
        <x:f>IF(I5081="","",I5081*H5081)</x:f>
        <x:v>7057604.399999999</x:v>
      </x:c>
      <x:c r="K5081" t="str">
        <x:f>IF(G5081="","MISSING OEWS",IF(ISNUMBER(H5081),"MATCHED","MISSING WHARTON"))</x:f>
        <x:v>MATCHED</x:v>
      </x:c>
    </x:row>
    <x:row r="5082">
      <x:c r="A5082" t="str">
        <x:v>56</x:v>
      </x:c>
      <x:c r="B5082" t="str">
        <x:v>Administrative and Support and Waste Management and Remediation Services</x:v>
      </x:c>
      <x:c r="C5082" t="str">
        <x:v>21-1018</x:v>
      </x:c>
      <x:c r="D5082" t="str">
        <x:v>Substance Abuse, Behavioral Disorder, and Mental Health Counselors</x:v>
      </x:c>
      <x:c r="E5082" s="22" t="n">
        <x:v>4600</x:v>
      </x:c>
      <x:c r="F5082" s="22" t="n">
        <x:v>62770</x:v>
      </x:c>
      <x:c r="G5082" s="22" t="n">
        <x:f>IF(OR(E5082="",F5082=""),"",E5082*F5082)</x:f>
        <x:v>288742000</x:v>
      </x:c>
      <x:c r="H5082" s="36" t="n">
        <x:v>0.1862</x:v>
      </x:c>
      <x:c r="I5082" s="22" t="n">
        <x:f>IF(G5082="","",IF(ISNUMBER(H5082),G5082,""))</x:f>
        <x:v>288742000</x:v>
      </x:c>
      <x:c r="J5082" s="22" t="n">
        <x:f>IF(I5082="","",I5082*H5082)</x:f>
        <x:v>53763760.4</x:v>
      </x:c>
      <x:c r="K5082" t="str">
        <x:f>IF(G5082="","MISSING OEWS",IF(ISNUMBER(H5082),"MATCHED","MISSING WHARTON"))</x:f>
        <x:v>MATCHED</x:v>
      </x:c>
    </x:row>
    <x:row r="5083">
      <x:c r="A5083" t="str">
        <x:v>56</x:v>
      </x:c>
      <x:c r="B5083" t="str">
        <x:v>Administrative and Support and Waste Management and Remediation Services</x:v>
      </x:c>
      <x:c r="C5083" t="str">
        <x:v>21-1019</x:v>
      </x:c>
      <x:c r="D5083" t="str">
        <x:v>Counselors, All Other</x:v>
      </x:c>
      <x:c r="E5083" s="22" t="n">
        <x:v>850</x:v>
      </x:c>
      <x:c r="F5083" s="22" t="n">
        <x:v>64520</x:v>
      </x:c>
      <x:c r="G5083" s="22" t="n">
        <x:f>IF(OR(E5083="",F5083=""),"",E5083*F5083)</x:f>
        <x:v>54842000</x:v>
      </x:c>
      <x:c r="H5083" s="36"/>
      <x:c r="I5083" s="22" t="str">
        <x:f>IF(G5083="","",IF(ISNUMBER(H5083),G5083,""))</x:f>
      </x:c>
      <x:c r="J5083" s="22" t="str">
        <x:f>IF(I5083="","",I5083*H5083)</x:f>
      </x:c>
      <x:c r="K5083" t="str">
        <x:f>IF(G5083="","MISSING OEWS",IF(ISNUMBER(H5083),"MATCHED","MISSING WHARTON"))</x:f>
        <x:v>MISSING WHARTON</x:v>
      </x:c>
    </x:row>
    <x:row r="5084">
      <x:c r="A5084" t="str">
        <x:v>56</x:v>
      </x:c>
      <x:c r="B5084" t="str">
        <x:v>Administrative and Support and Waste Management and Remediation Services</x:v>
      </x:c>
      <x:c r="C5084" t="str">
        <x:v>21-1021</x:v>
      </x:c>
      <x:c r="D5084" t="str">
        <x:v>Child, Family, and School Social Workers</x:v>
      </x:c>
      <x:c r="E5084" s="22" t="n">
        <x:v>2110</x:v>
      </x:c>
      <x:c r="F5084" s="22" t="n">
        <x:v>70570</x:v>
      </x:c>
      <x:c r="G5084" s="22" t="n">
        <x:f>IF(OR(E5084="",F5084=""),"",E5084*F5084)</x:f>
        <x:v>148902700</x:v>
      </x:c>
      <x:c r="H5084" s="36" t="n">
        <x:v>0.2457</x:v>
      </x:c>
      <x:c r="I5084" s="22" t="n">
        <x:f>IF(G5084="","",IF(ISNUMBER(H5084),G5084,""))</x:f>
        <x:v>148902700</x:v>
      </x:c>
      <x:c r="J5084" s="22" t="n">
        <x:f>IF(I5084="","",I5084*H5084)</x:f>
        <x:v>36585393.39</x:v>
      </x:c>
      <x:c r="K5084" t="str">
        <x:f>IF(G5084="","MISSING OEWS",IF(ISNUMBER(H5084),"MATCHED","MISSING WHARTON"))</x:f>
        <x:v>MATCHED</x:v>
      </x:c>
    </x:row>
    <x:row r="5085">
      <x:c r="A5085" t="str">
        <x:v>56</x:v>
      </x:c>
      <x:c r="B5085" t="str">
        <x:v>Administrative and Support and Waste Management and Remediation Services</x:v>
      </x:c>
      <x:c r="C5085" t="str">
        <x:v>21-1022</x:v>
      </x:c>
      <x:c r="D5085" t="str">
        <x:v>Healthcare Social Workers</x:v>
      </x:c>
      <x:c r="E5085" s="22" t="n">
        <x:v>3900</x:v>
      </x:c>
      <x:c r="F5085" s="22" t="n">
        <x:v>62350</x:v>
      </x:c>
      <x:c r="G5085" s="22" t="n">
        <x:f>IF(OR(E5085="",F5085=""),"",E5085*F5085)</x:f>
        <x:v>243165000</x:v>
      </x:c>
      <x:c r="H5085" s="36" t="n">
        <x:v>0.2206</x:v>
      </x:c>
      <x:c r="I5085" s="22" t="n">
        <x:f>IF(G5085="","",IF(ISNUMBER(H5085),G5085,""))</x:f>
        <x:v>243165000</x:v>
      </x:c>
      <x:c r="J5085" s="22" t="n">
        <x:f>IF(I5085="","",I5085*H5085)</x:f>
        <x:v>53642199</x:v>
      </x:c>
      <x:c r="K5085" t="str">
        <x:f>IF(G5085="","MISSING OEWS",IF(ISNUMBER(H5085),"MATCHED","MISSING WHARTON"))</x:f>
        <x:v>MATCHED</x:v>
      </x:c>
    </x:row>
    <x:row r="5086">
      <x:c r="A5086" t="str">
        <x:v>56</x:v>
      </x:c>
      <x:c r="B5086" t="str">
        <x:v>Administrative and Support and Waste Management and Remediation Services</x:v>
      </x:c>
      <x:c r="C5086" t="str">
        <x:v>21-1023</x:v>
      </x:c>
      <x:c r="D5086" t="str">
        <x:v>Mental Health and Substance Abuse Social Workers</x:v>
      </x:c>
      <x:c r="E5086" s="22" t="n">
        <x:v>1470</x:v>
      </x:c>
      <x:c r="F5086" s="22" t="n">
        <x:v>62710</x:v>
      </x:c>
      <x:c r="G5086" s="22" t="n">
        <x:f>IF(OR(E5086="",F5086=""),"",E5086*F5086)</x:f>
        <x:v>92183700</x:v>
      </x:c>
      <x:c r="H5086" s="36" t="n">
        <x:v>0.16149999999999998</x:v>
      </x:c>
      <x:c r="I5086" s="22" t="n">
        <x:f>IF(G5086="","",IF(ISNUMBER(H5086),G5086,""))</x:f>
        <x:v>92183700</x:v>
      </x:c>
      <x:c r="J5086" s="22" t="n">
        <x:f>IF(I5086="","",I5086*H5086)</x:f>
        <x:v>14887667.549999997</x:v>
      </x:c>
      <x:c r="K5086" t="str">
        <x:f>IF(G5086="","MISSING OEWS",IF(ISNUMBER(H5086),"MATCHED","MISSING WHARTON"))</x:f>
        <x:v>MATCHED</x:v>
      </x:c>
    </x:row>
    <x:row r="5087">
      <x:c r="A5087" t="str">
        <x:v>56</x:v>
      </x:c>
      <x:c r="B5087" t="str">
        <x:v>Administrative and Support and Waste Management and Remediation Services</x:v>
      </x:c>
      <x:c r="C5087" t="str">
        <x:v>21-1029</x:v>
      </x:c>
      <x:c r="D5087" t="str">
        <x:v>Social Workers, All Other</x:v>
      </x:c>
      <x:c r="E5087" s="22" t="n">
        <x:v>380</x:v>
      </x:c>
      <x:c r="F5087" s="22" t="n">
        <x:v>61400</x:v>
      </x:c>
      <x:c r="G5087" s="22" t="n">
        <x:f>IF(OR(E5087="",F5087=""),"",E5087*F5087)</x:f>
        <x:v>23332000</x:v>
      </x:c>
      <x:c r="H5087" s="36"/>
      <x:c r="I5087" s="22" t="str">
        <x:f>IF(G5087="","",IF(ISNUMBER(H5087),G5087,""))</x:f>
      </x:c>
      <x:c r="J5087" s="22" t="str">
        <x:f>IF(I5087="","",I5087*H5087)</x:f>
      </x:c>
      <x:c r="K5087" t="str">
        <x:f>IF(G5087="","MISSING OEWS",IF(ISNUMBER(H5087),"MATCHED","MISSING WHARTON"))</x:f>
        <x:v>MISSING WHARTON</x:v>
      </x:c>
    </x:row>
    <x:row r="5088">
      <x:c r="A5088" t="str">
        <x:v>56</x:v>
      </x:c>
      <x:c r="B5088" t="str">
        <x:v>Administrative and Support and Waste Management and Remediation Services</x:v>
      </x:c>
      <x:c r="C5088" t="str">
        <x:v>21-1091</x:v>
      </x:c>
      <x:c r="D5088" t="str">
        <x:v>Health Education Specialists</x:v>
      </x:c>
      <x:c r="E5088" s="22" t="n">
        <x:v>1100</x:v>
      </x:c>
      <x:c r="F5088" s="22" t="n">
        <x:v>67360</x:v>
      </x:c>
      <x:c r="G5088" s="22" t="n">
        <x:f>IF(OR(E5088="",F5088=""),"",E5088*F5088)</x:f>
        <x:v>74096000</x:v>
      </x:c>
      <x:c r="H5088" s="36" t="n">
        <x:v>0.5875</x:v>
      </x:c>
      <x:c r="I5088" s="22" t="n">
        <x:f>IF(G5088="","",IF(ISNUMBER(H5088),G5088,""))</x:f>
        <x:v>74096000</x:v>
      </x:c>
      <x:c r="J5088" s="22" t="n">
        <x:f>IF(I5088="","",I5088*H5088)</x:f>
        <x:v>43531400</x:v>
      </x:c>
      <x:c r="K5088" t="str">
        <x:f>IF(G5088="","MISSING OEWS",IF(ISNUMBER(H5088),"MATCHED","MISSING WHARTON"))</x:f>
        <x:v>MATCHED</x:v>
      </x:c>
    </x:row>
    <x:row r="5089">
      <x:c r="A5089" t="str">
        <x:v>56</x:v>
      </x:c>
      <x:c r="B5089" t="str">
        <x:v>Administrative and Support and Waste Management and Remediation Services</x:v>
      </x:c>
      <x:c r="C5089" t="str">
        <x:v>21-1092</x:v>
      </x:c>
      <x:c r="D5089" t="str">
        <x:v>Probation Officers and Correctional Treatment Specialists</x:v>
      </x:c>
      <x:c r="E5089" s="22" t="n">
        <x:v>530</x:v>
      </x:c>
      <x:c r="F5089" s="22" t="n">
        <x:v>54590</x:v>
      </x:c>
      <x:c r="G5089" s="22" t="n">
        <x:f>IF(OR(E5089="",F5089=""),"",E5089*F5089)</x:f>
        <x:v>28932700</x:v>
      </x:c>
      <x:c r="H5089" s="36" t="n">
        <x:v>0.4357</x:v>
      </x:c>
      <x:c r="I5089" s="22" t="n">
        <x:f>IF(G5089="","",IF(ISNUMBER(H5089),G5089,""))</x:f>
        <x:v>28932700</x:v>
      </x:c>
      <x:c r="J5089" s="22" t="n">
        <x:f>IF(I5089="","",I5089*H5089)</x:f>
        <x:v>12605977.389999999</x:v>
      </x:c>
      <x:c r="K5089" t="str">
        <x:f>IF(G5089="","MISSING OEWS",IF(ISNUMBER(H5089),"MATCHED","MISSING WHARTON"))</x:f>
        <x:v>MATCHED</x:v>
      </x:c>
    </x:row>
    <x:row r="5090">
      <x:c r="A5090" t="str">
        <x:v>56</x:v>
      </x:c>
      <x:c r="B5090" t="str">
        <x:v>Administrative and Support and Waste Management and Remediation Services</x:v>
      </x:c>
      <x:c r="C5090" t="str">
        <x:v>21-1093</x:v>
      </x:c>
      <x:c r="D5090" t="str">
        <x:v>Social and Human Service Assistants</x:v>
      </x:c>
      <x:c r="E5090" s="22" t="n">
        <x:v>3970</x:v>
      </x:c>
      <x:c r="F5090" s="22" t="n">
        <x:v>49260</x:v>
      </x:c>
      <x:c r="G5090" s="22" t="n">
        <x:f>IF(OR(E5090="",F5090=""),"",E5090*F5090)</x:f>
        <x:v>195562200</x:v>
      </x:c>
      <x:c r="H5090" s="36" t="n">
        <x:v>0.4</x:v>
      </x:c>
      <x:c r="I5090" s="22" t="n">
        <x:f>IF(G5090="","",IF(ISNUMBER(H5090),G5090,""))</x:f>
        <x:v>195562200</x:v>
      </x:c>
      <x:c r="J5090" s="22" t="n">
        <x:f>IF(I5090="","",I5090*H5090)</x:f>
        <x:v>78224880</x:v>
      </x:c>
      <x:c r="K5090" t="str">
        <x:f>IF(G5090="","MISSING OEWS",IF(ISNUMBER(H5090),"MATCHED","MISSING WHARTON"))</x:f>
        <x:v>MATCHED</x:v>
      </x:c>
    </x:row>
    <x:row r="5091">
      <x:c r="A5091" t="str">
        <x:v>56</x:v>
      </x:c>
      <x:c r="B5091" t="str">
        <x:v>Administrative and Support and Waste Management and Remediation Services</x:v>
      </x:c>
      <x:c r="C5091" t="str">
        <x:v>21-1094</x:v>
      </x:c>
      <x:c r="D5091" t="str">
        <x:v>Community Health Workers</x:v>
      </x:c>
      <x:c r="E5091" s="22" t="n">
        <x:v>1000</x:v>
      </x:c>
      <x:c r="F5091" s="22" t="n">
        <x:v>55600</x:v>
      </x:c>
      <x:c r="G5091" s="22" t="n">
        <x:f>IF(OR(E5091="",F5091=""),"",E5091*F5091)</x:f>
        <x:v>55600000</x:v>
      </x:c>
      <x:c r="H5091" s="36" t="n">
        <x:v>0.2672</x:v>
      </x:c>
      <x:c r="I5091" s="22" t="n">
        <x:f>IF(G5091="","",IF(ISNUMBER(H5091),G5091,""))</x:f>
        <x:v>55600000</x:v>
      </x:c>
      <x:c r="J5091" s="22" t="n">
        <x:f>IF(I5091="","",I5091*H5091)</x:f>
        <x:v>14856320</x:v>
      </x:c>
      <x:c r="K5091" t="str">
        <x:f>IF(G5091="","MISSING OEWS",IF(ISNUMBER(H5091),"MATCHED","MISSING WHARTON"))</x:f>
        <x:v>MATCHED</x:v>
      </x:c>
    </x:row>
    <x:row r="5092">
      <x:c r="A5092" t="str">
        <x:v>56</x:v>
      </x:c>
      <x:c r="B5092" t="str">
        <x:v>Administrative and Support and Waste Management and Remediation Services</x:v>
      </x:c>
      <x:c r="C5092" t="str">
        <x:v>21-1099</x:v>
      </x:c>
      <x:c r="D5092" t="str">
        <x:v>Community and Social Service Specialists, All Other</x:v>
      </x:c>
      <x:c r="E5092" s="22" t="n">
        <x:v>1230</x:v>
      </x:c>
      <x:c r="F5092" s="22" t="n">
        <x:v>50520</x:v>
      </x:c>
      <x:c r="G5092" s="22" t="n">
        <x:f>IF(OR(E5092="",F5092=""),"",E5092*F5092)</x:f>
        <x:v>62139600</x:v>
      </x:c>
      <x:c r="H5092" s="36"/>
      <x:c r="I5092" s="22" t="str">
        <x:f>IF(G5092="","",IF(ISNUMBER(H5092),G5092,""))</x:f>
      </x:c>
      <x:c r="J5092" s="22" t="str">
        <x:f>IF(I5092="","",I5092*H5092)</x:f>
      </x:c>
      <x:c r="K5092" t="str">
        <x:f>IF(G5092="","MISSING OEWS",IF(ISNUMBER(H5092),"MATCHED","MISSING WHARTON"))</x:f>
        <x:v>MISSING WHARTON</x:v>
      </x:c>
    </x:row>
    <x:row r="5093">
      <x:c r="A5093" t="str">
        <x:v>56</x:v>
      </x:c>
      <x:c r="B5093" t="str">
        <x:v>Administrative and Support and Waste Management and Remediation Services</x:v>
      </x:c>
      <x:c r="C5093" t="str">
        <x:v>21-2011</x:v>
      </x:c>
      <x:c r="D5093" t="str">
        <x:v>Clergy</x:v>
      </x:c>
      <x:c r="E5093" s="22" t="n">
        <x:v>240</x:v>
      </x:c>
      <x:c r="F5093" s="22" t="n">
        <x:v>61880</x:v>
      </x:c>
      <x:c r="G5093" s="22" t="n">
        <x:f>IF(OR(E5093="",F5093=""),"",E5093*F5093)</x:f>
        <x:v>14851200</x:v>
      </x:c>
      <x:c r="H5093" s="36" t="n">
        <x:v>0.17859999999999998</x:v>
      </x:c>
      <x:c r="I5093" s="22" t="n">
        <x:f>IF(G5093="","",IF(ISNUMBER(H5093),G5093,""))</x:f>
        <x:v>14851200</x:v>
      </x:c>
      <x:c r="J5093" s="22" t="n">
        <x:f>IF(I5093="","",I5093*H5093)</x:f>
        <x:v>2652424.32</x:v>
      </x:c>
      <x:c r="K5093" t="str">
        <x:f>IF(G5093="","MISSING OEWS",IF(ISNUMBER(H5093),"MATCHED","MISSING WHARTON"))</x:f>
        <x:v>MATCHED</x:v>
      </x:c>
    </x:row>
    <x:row r="5094">
      <x:c r="A5094" t="str">
        <x:v>56</x:v>
      </x:c>
      <x:c r="B5094" t="str">
        <x:v>Administrative and Support and Waste Management and Remediation Services</x:v>
      </x:c>
      <x:c r="C5094" t="str">
        <x:v>23-1011</x:v>
      </x:c>
      <x:c r="D5094" t="str">
        <x:v>Lawyers</x:v>
      </x:c>
      <x:c r="E5094" s="22" t="n">
        <x:v>11630</x:v>
      </x:c>
      <x:c r="F5094" s="22" t="n">
        <x:v>170830</x:v>
      </x:c>
      <x:c r="G5094" s="22" t="n">
        <x:f>IF(OR(E5094="",F5094=""),"",E5094*F5094)</x:f>
        <x:v>1986752900</x:v>
      </x:c>
      <x:c r="H5094" s="36" t="n">
        <x:v>0.45</x:v>
      </x:c>
      <x:c r="I5094" s="22" t="n">
        <x:f>IF(G5094="","",IF(ISNUMBER(H5094),G5094,""))</x:f>
        <x:v>1986752900</x:v>
      </x:c>
      <x:c r="J5094" s="22" t="n">
        <x:f>IF(I5094="","",I5094*H5094)</x:f>
        <x:v>894038805</x:v>
      </x:c>
      <x:c r="K5094" t="str">
        <x:f>IF(G5094="","MISSING OEWS",IF(ISNUMBER(H5094),"MATCHED","MISSING WHARTON"))</x:f>
        <x:v>MATCHED</x:v>
      </x:c>
    </x:row>
    <x:row r="5095">
      <x:c r="A5095" t="str">
        <x:v>56</x:v>
      </x:c>
      <x:c r="B5095" t="str">
        <x:v>Administrative and Support and Waste Management and Remediation Services</x:v>
      </x:c>
      <x:c r="C5095" t="str">
        <x:v>23-1022</x:v>
      </x:c>
      <x:c r="D5095" t="str">
        <x:v>Arbitrators, Mediators, and Conciliators</x:v>
      </x:c>
      <x:c r="E5095" s="22" t="n">
        <x:v>40</x:v>
      </x:c>
      <x:c r="F5095" s="22" t="n">
        <x:v>47010</x:v>
      </x:c>
      <x:c r="G5095" s="22" t="n">
        <x:f>IF(OR(E5095="",F5095=""),"",E5095*F5095)</x:f>
        <x:v>1880400</x:v>
      </x:c>
      <x:c r="H5095" s="36" t="n">
        <x:v>0.4375</x:v>
      </x:c>
      <x:c r="I5095" s="22" t="n">
        <x:f>IF(G5095="","",IF(ISNUMBER(H5095),G5095,""))</x:f>
        <x:v>1880400</x:v>
      </x:c>
      <x:c r="J5095" s="22" t="n">
        <x:f>IF(I5095="","",I5095*H5095)</x:f>
        <x:v>822675</x:v>
      </x:c>
      <x:c r="K5095" t="str">
        <x:f>IF(G5095="","MISSING OEWS",IF(ISNUMBER(H5095),"MATCHED","MISSING WHARTON"))</x:f>
        <x:v>MATCHED</x:v>
      </x:c>
    </x:row>
    <x:row r="5096">
      <x:c r="A5096" t="str">
        <x:v>56</x:v>
      </x:c>
      <x:c r="B5096" t="str">
        <x:v>Administrative and Support and Waste Management and Remediation Services</x:v>
      </x:c>
      <x:c r="C5096" t="str">
        <x:v>23-2011</x:v>
      </x:c>
      <x:c r="D5096" t="str">
        <x:v>Paralegals and Legal Assistants</x:v>
      </x:c>
      <x:c r="E5096" s="22" t="n">
        <x:v>5060</x:v>
      </x:c>
      <x:c r="F5096" s="22" t="n">
        <x:v>70570</x:v>
      </x:c>
      <x:c r="G5096" s="22" t="n">
        <x:f>IF(OR(E5096="",F5096=""),"",E5096*F5096)</x:f>
        <x:v>357084200</x:v>
      </x:c>
      <x:c r="H5096" s="36" t="n">
        <x:v>0.5917</x:v>
      </x:c>
      <x:c r="I5096" s="22" t="n">
        <x:f>IF(G5096="","",IF(ISNUMBER(H5096),G5096,""))</x:f>
        <x:v>357084200</x:v>
      </x:c>
      <x:c r="J5096" s="22" t="n">
        <x:f>IF(I5096="","",I5096*H5096)</x:f>
        <x:v>211286721.14000002</x:v>
      </x:c>
      <x:c r="K5096" t="str">
        <x:f>IF(G5096="","MISSING OEWS",IF(ISNUMBER(H5096),"MATCHED","MISSING WHARTON"))</x:f>
        <x:v>MATCHED</x:v>
      </x:c>
    </x:row>
    <x:row r="5097">
      <x:c r="A5097" t="str">
        <x:v>56</x:v>
      </x:c>
      <x:c r="B5097" t="str">
        <x:v>Administrative and Support and Waste Management and Remediation Services</x:v>
      </x:c>
      <x:c r="C5097" t="str">
        <x:v>23-2093</x:v>
      </x:c>
      <x:c r="D5097" t="str">
        <x:v>Title Examiners, Abstractors, and Searchers</x:v>
      </x:c>
      <x:c r="E5097" s="22"/>
      <x:c r="F5097" s="22" t="n">
        <x:v>53810</x:v>
      </x:c>
      <x:c r="G5097" s="22" t="str">
        <x:f>IF(OR(E5097="",F5097=""),"",E5097*F5097)</x:f>
      </x:c>
      <x:c r="H5097" s="36" t="n">
        <x:v>0.8794</x:v>
      </x:c>
      <x:c r="I5097" s="22" t="str">
        <x:f>IF(G5097="","",IF(ISNUMBER(H5097),G5097,""))</x:f>
      </x:c>
      <x:c r="J5097" s="22" t="str">
        <x:f>IF(I5097="","",I5097*H5097)</x:f>
      </x:c>
      <x:c r="K5097" t="str">
        <x:f>IF(G5097="","MISSING OEWS",IF(ISNUMBER(H5097),"MATCHED","MISSING WHARTON"))</x:f>
        <x:v>MISSING OEWS</x:v>
      </x:c>
    </x:row>
    <x:row r="5098">
      <x:c r="A5098" t="str">
        <x:v>56</x:v>
      </x:c>
      <x:c r="B5098" t="str">
        <x:v>Administrative and Support and Waste Management and Remediation Services</x:v>
      </x:c>
      <x:c r="C5098" t="str">
        <x:v>23-2099</x:v>
      </x:c>
      <x:c r="D5098" t="str">
        <x:v>Legal Support Workers, All Other</x:v>
      </x:c>
      <x:c r="E5098" s="22"/>
      <x:c r="F5098" s="22" t="n">
        <x:v>58770</x:v>
      </x:c>
      <x:c r="G5098" s="22" t="str">
        <x:f>IF(OR(E5098="",F5098=""),"",E5098*F5098)</x:f>
      </x:c>
      <x:c r="H5098" s="36"/>
      <x:c r="I5098" s="22" t="str">
        <x:f>IF(G5098="","",IF(ISNUMBER(H5098),G5098,""))</x:f>
      </x:c>
      <x:c r="J5098" s="22" t="str">
        <x:f>IF(I5098="","",I5098*H5098)</x:f>
      </x:c>
      <x:c r="K5098" t="str">
        <x:f>IF(G5098="","MISSING OEWS",IF(ISNUMBER(H5098),"MATCHED","MISSING WHARTON"))</x:f>
        <x:v>MISSING OEWS</x:v>
      </x:c>
    </x:row>
    <x:row r="5099">
      <x:c r="A5099" t="str">
        <x:v>56</x:v>
      </x:c>
      <x:c r="B5099" t="str">
        <x:v>Administrative and Support and Waste Management and Remediation Services</x:v>
      </x:c>
      <x:c r="C5099" t="str">
        <x:v>25-1072</x:v>
      </x:c>
      <x:c r="D5099" t="str">
        <x:v>Nursing Instructors and Teachers, Postsecondary</x:v>
      </x:c>
      <x:c r="E5099" s="22" t="n">
        <x:v>40</x:v>
      </x:c>
      <x:c r="F5099" s="22" t="n">
        <x:v>88560</x:v>
      </x:c>
      <x:c r="G5099" s="22" t="n">
        <x:f>IF(OR(E5099="",F5099=""),"",E5099*F5099)</x:f>
        <x:v>3542400</x:v>
      </x:c>
      <x:c r="H5099" s="36" t="n">
        <x:v>0.3483</x:v>
      </x:c>
      <x:c r="I5099" s="22" t="n">
        <x:f>IF(G5099="","",IF(ISNUMBER(H5099),G5099,""))</x:f>
        <x:v>3542400</x:v>
      </x:c>
      <x:c r="J5099" s="22" t="n">
        <x:f>IF(I5099="","",I5099*H5099)</x:f>
        <x:v>1233817.92</x:v>
      </x:c>
      <x:c r="K5099" t="str">
        <x:f>IF(G5099="","MISSING OEWS",IF(ISNUMBER(H5099),"MATCHED","MISSING WHARTON"))</x:f>
        <x:v>MATCHED</x:v>
      </x:c>
    </x:row>
    <x:row r="5100">
      <x:c r="A5100" t="str">
        <x:v>56</x:v>
      </x:c>
      <x:c r="B5100" t="str">
        <x:v>Administrative and Support and Waste Management and Remediation Services</x:v>
      </x:c>
      <x:c r="C5100" t="str">
        <x:v>25-2011</x:v>
      </x:c>
      <x:c r="D5100" t="str">
        <x:v>Preschool Teachers, Except Special Education</x:v>
      </x:c>
      <x:c r="E5100" s="22" t="n">
        <x:v>1350</x:v>
      </x:c>
      <x:c r="F5100" s="22" t="n">
        <x:v>45810</x:v>
      </x:c>
      <x:c r="G5100" s="22" t="n">
        <x:f>IF(OR(E5100="",F5100=""),"",E5100*F5100)</x:f>
        <x:v>61843500</x:v>
      </x:c>
      <x:c r="H5100" s="36" t="n">
        <x:v>0.1176</x:v>
      </x:c>
      <x:c r="I5100" s="22" t="n">
        <x:f>IF(G5100="","",IF(ISNUMBER(H5100),G5100,""))</x:f>
        <x:v>61843500</x:v>
      </x:c>
      <x:c r="J5100" s="22" t="n">
        <x:f>IF(I5100="","",I5100*H5100)</x:f>
        <x:v>7272795.6</x:v>
      </x:c>
      <x:c r="K5100" t="str">
        <x:f>IF(G5100="","MISSING OEWS",IF(ISNUMBER(H5100),"MATCHED","MISSING WHARTON"))</x:f>
        <x:v>MATCHED</x:v>
      </x:c>
    </x:row>
    <x:row r="5101">
      <x:c r="A5101" t="str">
        <x:v>56</x:v>
      </x:c>
      <x:c r="B5101" t="str">
        <x:v>Administrative and Support and Waste Management and Remediation Services</x:v>
      </x:c>
      <x:c r="C5101" t="str">
        <x:v>25-2031</x:v>
      </x:c>
      <x:c r="D5101" t="str">
        <x:v>Secondary School Teachers, Except Special and Career/Technical Education</x:v>
      </x:c>
      <x:c r="E5101" s="22" t="n">
        <x:v>550</x:v>
      </x:c>
      <x:c r="F5101" s="22" t="n">
        <x:v>64140</x:v>
      </x:c>
      <x:c r="G5101" s="22" t="n">
        <x:f>IF(OR(E5101="",F5101=""),"",E5101*F5101)</x:f>
        <x:v>35277000</x:v>
      </x:c>
      <x:c r="H5101" s="36" t="n">
        <x:v>0.3016</x:v>
      </x:c>
      <x:c r="I5101" s="22" t="n">
        <x:f>IF(G5101="","",IF(ISNUMBER(H5101),G5101,""))</x:f>
        <x:v>35277000</x:v>
      </x:c>
      <x:c r="J5101" s="22" t="n">
        <x:f>IF(I5101="","",I5101*H5101)</x:f>
        <x:v>10639543.2</x:v>
      </x:c>
      <x:c r="K5101" t="str">
        <x:f>IF(G5101="","MISSING OEWS",IF(ISNUMBER(H5101),"MATCHED","MISSING WHARTON"))</x:f>
        <x:v>MATCHED</x:v>
      </x:c>
    </x:row>
    <x:row r="5102">
      <x:c r="A5102" t="str">
        <x:v>56</x:v>
      </x:c>
      <x:c r="B5102" t="str">
        <x:v>Administrative and Support and Waste Management and Remediation Services</x:v>
      </x:c>
      <x:c r="C5102" t="str">
        <x:v>25-2052</x:v>
      </x:c>
      <x:c r="D5102" t="str">
        <x:v>Special Education Teachers, Kindergarten and Elementary School</x:v>
      </x:c>
      <x:c r="E5102" s="22" t="n">
        <x:v>300</x:v>
      </x:c>
      <x:c r="F5102" s="22" t="n">
        <x:v>89340</x:v>
      </x:c>
      <x:c r="G5102" s="22" t="n">
        <x:f>IF(OR(E5102="",F5102=""),"",E5102*F5102)</x:f>
        <x:v>26802000</x:v>
      </x:c>
      <x:c r="H5102" s="36" t="n">
        <x:v>0.19920000000000002</x:v>
      </x:c>
      <x:c r="I5102" s="22" t="n">
        <x:f>IF(G5102="","",IF(ISNUMBER(H5102),G5102,""))</x:f>
        <x:v>26802000</x:v>
      </x:c>
      <x:c r="J5102" s="22" t="n">
        <x:f>IF(I5102="","",I5102*H5102)</x:f>
        <x:v>5338958.4</x:v>
      </x:c>
      <x:c r="K5102" t="str">
        <x:f>IF(G5102="","MISSING OEWS",IF(ISNUMBER(H5102),"MATCHED","MISSING WHARTON"))</x:f>
        <x:v>MATCHED</x:v>
      </x:c>
    </x:row>
    <x:row r="5103">
      <x:c r="A5103" t="str">
        <x:v>56</x:v>
      </x:c>
      <x:c r="B5103" t="str">
        <x:v>Administrative and Support and Waste Management and Remediation Services</x:v>
      </x:c>
      <x:c r="C5103" t="str">
        <x:v>25-2058</x:v>
      </x:c>
      <x:c r="D5103" t="str">
        <x:v>Special Education Teachers, Secondary School</x:v>
      </x:c>
      <x:c r="E5103" s="22"/>
      <x:c r="F5103" s="22" t="n">
        <x:v>73500</x:v>
      </x:c>
      <x:c r="G5103" s="22" t="str">
        <x:f>IF(OR(E5103="",F5103=""),"",E5103*F5103)</x:f>
      </x:c>
      <x:c r="H5103" s="36" t="n">
        <x:v>0.2225</x:v>
      </x:c>
      <x:c r="I5103" s="22" t="str">
        <x:f>IF(G5103="","",IF(ISNUMBER(H5103),G5103,""))</x:f>
      </x:c>
      <x:c r="J5103" s="22" t="str">
        <x:f>IF(I5103="","",I5103*H5103)</x:f>
      </x:c>
      <x:c r="K5103" t="str">
        <x:f>IF(G5103="","MISSING OEWS",IF(ISNUMBER(H5103),"MATCHED","MISSING WHARTON"))</x:f>
        <x:v>MISSING OEWS</x:v>
      </x:c>
    </x:row>
    <x:row r="5104">
      <x:c r="A5104" t="str">
        <x:v>56</x:v>
      </x:c>
      <x:c r="B5104" t="str">
        <x:v>Administrative and Support and Waste Management and Remediation Services</x:v>
      </x:c>
      <x:c r="C5104" t="str">
        <x:v>25-2059</x:v>
      </x:c>
      <x:c r="D5104" t="str">
        <x:v>Special Education Teachers, All Other</x:v>
      </x:c>
      <x:c r="E5104" s="22"/>
      <x:c r="F5104" s="22" t="n">
        <x:v>72920</x:v>
      </x:c>
      <x:c r="G5104" s="22" t="str">
        <x:f>IF(OR(E5104="",F5104=""),"",E5104*F5104)</x:f>
      </x:c>
      <x:c r="H5104" s="36" t="n">
        <x:v>0.27</x:v>
      </x:c>
      <x:c r="I5104" s="22" t="str">
        <x:f>IF(G5104="","",IF(ISNUMBER(H5104),G5104,""))</x:f>
      </x:c>
      <x:c r="J5104" s="22" t="str">
        <x:f>IF(I5104="","",I5104*H5104)</x:f>
      </x:c>
      <x:c r="K5104" t="str">
        <x:f>IF(G5104="","MISSING OEWS",IF(ISNUMBER(H5104),"MATCHED","MISSING WHARTON"))</x:f>
        <x:v>MISSING OEWS</x:v>
      </x:c>
    </x:row>
    <x:row r="5105">
      <x:c r="A5105" t="str">
        <x:v>56</x:v>
      </x:c>
      <x:c r="B5105" t="str">
        <x:v>Administrative and Support and Waste Management and Remediation Services</x:v>
      </x:c>
      <x:c r="C5105" t="str">
        <x:v>25-3011</x:v>
      </x:c>
      <x:c r="D5105" t="str">
        <x:v>Adult Basic Education, Adult Secondary Education, and English as a Second Language Instructors</x:v>
      </x:c>
      <x:c r="E5105" s="22" t="n">
        <x:v>210</x:v>
      </x:c>
      <x:c r="F5105" s="22" t="n">
        <x:v>58510</x:v>
      </x:c>
      <x:c r="G5105" s="22" t="n">
        <x:f>IF(OR(E5105="",F5105=""),"",E5105*F5105)</x:f>
        <x:v>12287100</x:v>
      </x:c>
      <x:c r="H5105" s="36" t="n">
        <x:v>0.3372</x:v>
      </x:c>
      <x:c r="I5105" s="22" t="n">
        <x:f>IF(G5105="","",IF(ISNUMBER(H5105),G5105,""))</x:f>
        <x:v>12287100</x:v>
      </x:c>
      <x:c r="J5105" s="22" t="n">
        <x:f>IF(I5105="","",I5105*H5105)</x:f>
        <x:v>4143210.12</x:v>
      </x:c>
      <x:c r="K5105" t="str">
        <x:f>IF(G5105="","MISSING OEWS",IF(ISNUMBER(H5105),"MATCHED","MISSING WHARTON"))</x:f>
        <x:v>MATCHED</x:v>
      </x:c>
    </x:row>
    <x:row r="5106">
      <x:c r="A5106" t="str">
        <x:v>56</x:v>
      </x:c>
      <x:c r="B5106" t="str">
        <x:v>Administrative and Support and Waste Management and Remediation Services</x:v>
      </x:c>
      <x:c r="C5106" t="str">
        <x:v>25-3021</x:v>
      </x:c>
      <x:c r="D5106" t="str">
        <x:v>Self-Enrichment Teachers</x:v>
      </x:c>
      <x:c r="E5106" s="22" t="n">
        <x:v>1380</x:v>
      </x:c>
      <x:c r="F5106" s="22" t="n">
        <x:v>59180</x:v>
      </x:c>
      <x:c r="G5106" s="22" t="n">
        <x:f>IF(OR(E5106="",F5106=""),"",E5106*F5106)</x:f>
        <x:v>81668400</x:v>
      </x:c>
      <x:c r="H5106" s="36" t="n">
        <x:v>0.33</x:v>
      </x:c>
      <x:c r="I5106" s="22" t="n">
        <x:f>IF(G5106="","",IF(ISNUMBER(H5106),G5106,""))</x:f>
        <x:v>81668400</x:v>
      </x:c>
      <x:c r="J5106" s="22" t="n">
        <x:f>IF(I5106="","",I5106*H5106)</x:f>
        <x:v>26950572</x:v>
      </x:c>
      <x:c r="K5106" t="str">
        <x:f>IF(G5106="","MISSING OEWS",IF(ISNUMBER(H5106),"MATCHED","MISSING WHARTON"))</x:f>
        <x:v>MATCHED</x:v>
      </x:c>
    </x:row>
    <x:row r="5107">
      <x:c r="A5107" t="str">
        <x:v>56</x:v>
      </x:c>
      <x:c r="B5107" t="str">
        <x:v>Administrative and Support and Waste Management and Remediation Services</x:v>
      </x:c>
      <x:c r="C5107" t="str">
        <x:v>25-3031</x:v>
      </x:c>
      <x:c r="D5107" t="str">
        <x:v>Substitute Teachers, Short-Term</x:v>
      </x:c>
      <x:c r="E5107" s="22" t="n">
        <x:v>88940</x:v>
      </x:c>
      <x:c r="F5107" s="22" t="n">
        <x:v>42010</x:v>
      </x:c>
      <x:c r="G5107" s="22" t="n">
        <x:f>IF(OR(E5107="",F5107=""),"",E5107*F5107)</x:f>
        <x:v>3736369400</x:v>
      </x:c>
      <x:c r="H5107" s="36" t="n">
        <x:v>0.1972</x:v>
      </x:c>
      <x:c r="I5107" s="22" t="n">
        <x:f>IF(G5107="","",IF(ISNUMBER(H5107),G5107,""))</x:f>
        <x:v>3736369400</x:v>
      </x:c>
      <x:c r="J5107" s="22" t="n">
        <x:f>IF(I5107="","",I5107*H5107)</x:f>
        <x:v>736812045.68</x:v>
      </x:c>
      <x:c r="K5107" t="str">
        <x:f>IF(G5107="","MISSING OEWS",IF(ISNUMBER(H5107),"MATCHED","MISSING WHARTON"))</x:f>
        <x:v>MATCHED</x:v>
      </x:c>
    </x:row>
    <x:row r="5108">
      <x:c r="A5108" t="str">
        <x:v>56</x:v>
      </x:c>
      <x:c r="B5108" t="str">
        <x:v>Administrative and Support and Waste Management and Remediation Services</x:v>
      </x:c>
      <x:c r="C5108" t="str">
        <x:v>25-3041</x:v>
      </x:c>
      <x:c r="D5108" t="str">
        <x:v>Tutors</x:v>
      </x:c>
      <x:c r="E5108" s="22" t="n">
        <x:v>1280</x:v>
      </x:c>
      <x:c r="F5108" s="22" t="n">
        <x:v>51010</x:v>
      </x:c>
      <x:c r="G5108" s="22" t="n">
        <x:f>IF(OR(E5108="",F5108=""),"",E5108*F5108)</x:f>
        <x:v>65292800</x:v>
      </x:c>
      <x:c r="H5108" s="36" t="n">
        <x:v>0.39740000000000003</x:v>
      </x:c>
      <x:c r="I5108" s="22" t="n">
        <x:f>IF(G5108="","",IF(ISNUMBER(H5108),G5108,""))</x:f>
        <x:v>65292800</x:v>
      </x:c>
      <x:c r="J5108" s="22" t="n">
        <x:f>IF(I5108="","",I5108*H5108)</x:f>
        <x:v>25947358.720000003</x:v>
      </x:c>
      <x:c r="K5108" t="str">
        <x:f>IF(G5108="","MISSING OEWS",IF(ISNUMBER(H5108),"MATCHED","MISSING WHARTON"))</x:f>
        <x:v>MATCHED</x:v>
      </x:c>
    </x:row>
    <x:row r="5109">
      <x:c r="A5109" t="str">
        <x:v>56</x:v>
      </x:c>
      <x:c r="B5109" t="str">
        <x:v>Administrative and Support and Waste Management and Remediation Services</x:v>
      </x:c>
      <x:c r="C5109" t="str">
        <x:v>25-3099</x:v>
      </x:c>
      <x:c r="D5109" t="str">
        <x:v>Teachers and Instructors, All Other</x:v>
      </x:c>
      <x:c r="E5109" s="22" t="n">
        <x:v>1990</x:v>
      </x:c>
      <x:c r="F5109" s="22" t="n">
        <x:v>51200</x:v>
      </x:c>
      <x:c r="G5109" s="22" t="n">
        <x:f>IF(OR(E5109="",F5109=""),"",E5109*F5109)</x:f>
        <x:v>101888000</x:v>
      </x:c>
      <x:c r="H5109" s="36"/>
      <x:c r="I5109" s="22" t="str">
        <x:f>IF(G5109="","",IF(ISNUMBER(H5109),G5109,""))</x:f>
      </x:c>
      <x:c r="J5109" s="22" t="str">
        <x:f>IF(I5109="","",I5109*H5109)</x:f>
      </x:c>
      <x:c r="K5109" t="str">
        <x:f>IF(G5109="","MISSING OEWS",IF(ISNUMBER(H5109),"MATCHED","MISSING WHARTON"))</x:f>
        <x:v>MISSING WHARTON</x:v>
      </x:c>
    </x:row>
    <x:row r="5110">
      <x:c r="A5110" t="str">
        <x:v>56</x:v>
      </x:c>
      <x:c r="B5110" t="str">
        <x:v>Administrative and Support and Waste Management and Remediation Services</x:v>
      </x:c>
      <x:c r="C5110" t="str">
        <x:v>25-4011</x:v>
      </x:c>
      <x:c r="D5110" t="str">
        <x:v>Archivists</x:v>
      </x:c>
      <x:c r="E5110" s="22" t="n">
        <x:v>170</x:v>
      </x:c>
      <x:c r="F5110" s="22" t="n">
        <x:v>68570</x:v>
      </x:c>
      <x:c r="G5110" s="22" t="n">
        <x:f>IF(OR(E5110="",F5110=""),"",E5110*F5110)</x:f>
        <x:v>11656900</x:v>
      </x:c>
      <x:c r="H5110" s="36" t="n">
        <x:v>0.4154</x:v>
      </x:c>
      <x:c r="I5110" s="22" t="n">
        <x:f>IF(G5110="","",IF(ISNUMBER(H5110),G5110,""))</x:f>
        <x:v>11656900</x:v>
      </x:c>
      <x:c r="J5110" s="22" t="n">
        <x:f>IF(I5110="","",I5110*H5110)</x:f>
        <x:v>4842276.26</x:v>
      </x:c>
      <x:c r="K5110" t="str">
        <x:f>IF(G5110="","MISSING OEWS",IF(ISNUMBER(H5110),"MATCHED","MISSING WHARTON"))</x:f>
        <x:v>MATCHED</x:v>
      </x:c>
    </x:row>
    <x:row r="5111">
      <x:c r="A5111" t="str">
        <x:v>56</x:v>
      </x:c>
      <x:c r="B5111" t="str">
        <x:v>Administrative and Support and Waste Management and Remediation Services</x:v>
      </x:c>
      <x:c r="C5111" t="str">
        <x:v>25-4012</x:v>
      </x:c>
      <x:c r="D5111" t="str">
        <x:v>Curators</x:v>
      </x:c>
      <x:c r="E5111" s="22" t="n">
        <x:v>30</x:v>
      </x:c>
      <x:c r="F5111" s="22"/>
      <x:c r="G5111" s="22" t="str">
        <x:f>IF(OR(E5111="",F5111=""),"",E5111*F5111)</x:f>
      </x:c>
      <x:c r="H5111" s="36" t="n">
        <x:v>0.2833</x:v>
      </x:c>
      <x:c r="I5111" s="22" t="str">
        <x:f>IF(G5111="","",IF(ISNUMBER(H5111),G5111,""))</x:f>
      </x:c>
      <x:c r="J5111" s="22" t="str">
        <x:f>IF(I5111="","",I5111*H5111)</x:f>
      </x:c>
      <x:c r="K5111" t="str">
        <x:f>IF(G5111="","MISSING OEWS",IF(ISNUMBER(H5111),"MATCHED","MISSING WHARTON"))</x:f>
        <x:v>MISSING OEWS</x:v>
      </x:c>
    </x:row>
    <x:row r="5112">
      <x:c r="A5112" t="str">
        <x:v>56</x:v>
      </x:c>
      <x:c r="B5112" t="str">
        <x:v>Administrative and Support and Waste Management and Remediation Services</x:v>
      </x:c>
      <x:c r="C5112" t="str">
        <x:v>25-4013</x:v>
      </x:c>
      <x:c r="D5112" t="str">
        <x:v>Museum Technicians and Conservators</x:v>
      </x:c>
      <x:c r="E5112" s="22"/>
      <x:c r="F5112" s="22" t="n">
        <x:v>46460</x:v>
      </x:c>
      <x:c r="G5112" s="22" t="str">
        <x:f>IF(OR(E5112="",F5112=""),"",E5112*F5112)</x:f>
      </x:c>
      <x:c r="H5112" s="36" t="n">
        <x:v>0.1808</x:v>
      </x:c>
      <x:c r="I5112" s="22" t="str">
        <x:f>IF(G5112="","",IF(ISNUMBER(H5112),G5112,""))</x:f>
      </x:c>
      <x:c r="J5112" s="22" t="str">
        <x:f>IF(I5112="","",I5112*H5112)</x:f>
      </x:c>
      <x:c r="K5112" t="str">
        <x:f>IF(G5112="","MISSING OEWS",IF(ISNUMBER(H5112),"MATCHED","MISSING WHARTON"))</x:f>
        <x:v>MISSING OEWS</x:v>
      </x:c>
    </x:row>
    <x:row r="5113">
      <x:c r="A5113" t="str">
        <x:v>56</x:v>
      </x:c>
      <x:c r="B5113" t="str">
        <x:v>Administrative and Support and Waste Management and Remediation Services</x:v>
      </x:c>
      <x:c r="C5113" t="str">
        <x:v>25-4022</x:v>
      </x:c>
      <x:c r="D5113" t="str">
        <x:v>Librarians and Media Collections Specialists</x:v>
      </x:c>
      <x:c r="E5113" s="22" t="n">
        <x:v>500</x:v>
      </x:c>
      <x:c r="F5113" s="22" t="n">
        <x:v>61430</x:v>
      </x:c>
      <x:c r="G5113" s="22" t="n">
        <x:f>IF(OR(E5113="",F5113=""),"",E5113*F5113)</x:f>
        <x:v>30715000</x:v>
      </x:c>
      <x:c r="H5113" s="36" t="n">
        <x:v>0.4167</x:v>
      </x:c>
      <x:c r="I5113" s="22" t="n">
        <x:f>IF(G5113="","",IF(ISNUMBER(H5113),G5113,""))</x:f>
        <x:v>30715000</x:v>
      </x:c>
      <x:c r="J5113" s="22" t="n">
        <x:f>IF(I5113="","",I5113*H5113)</x:f>
        <x:v>12798940.5</x:v>
      </x:c>
      <x:c r="K5113" t="str">
        <x:f>IF(G5113="","MISSING OEWS",IF(ISNUMBER(H5113),"MATCHED","MISSING WHARTON"))</x:f>
        <x:v>MATCHED</x:v>
      </x:c>
    </x:row>
    <x:row r="5114">
      <x:c r="A5114" t="str">
        <x:v>56</x:v>
      </x:c>
      <x:c r="B5114" t="str">
        <x:v>Administrative and Support and Waste Management and Remediation Services</x:v>
      </x:c>
      <x:c r="C5114" t="str">
        <x:v>25-4031</x:v>
      </x:c>
      <x:c r="D5114" t="str">
        <x:v>Library Technicians</x:v>
      </x:c>
      <x:c r="E5114" s="22"/>
      <x:c r="F5114" s="22" t="n">
        <x:v>53020</x:v>
      </x:c>
      <x:c r="G5114" s="22" t="str">
        <x:f>IF(OR(E5114="",F5114=""),"",E5114*F5114)</x:f>
      </x:c>
      <x:c r="H5114" s="36" t="n">
        <x:v>0.6329</x:v>
      </x:c>
      <x:c r="I5114" s="22" t="str">
        <x:f>IF(G5114="","",IF(ISNUMBER(H5114),G5114,""))</x:f>
      </x:c>
      <x:c r="J5114" s="22" t="str">
        <x:f>IF(I5114="","",I5114*H5114)</x:f>
      </x:c>
      <x:c r="K5114" t="str">
        <x:f>IF(G5114="","MISSING OEWS",IF(ISNUMBER(H5114),"MATCHED","MISSING WHARTON"))</x:f>
        <x:v>MISSING OEWS</x:v>
      </x:c>
    </x:row>
    <x:row r="5115">
      <x:c r="A5115" t="str">
        <x:v>56</x:v>
      </x:c>
      <x:c r="B5115" t="str">
        <x:v>Administrative and Support and Waste Management and Remediation Services</x:v>
      </x:c>
      <x:c r="C5115" t="str">
        <x:v>25-9044</x:v>
      </x:c>
      <x:c r="D5115" t="str">
        <x:v>Teaching Assistants, Postsecondary</x:v>
      </x:c>
      <x:c r="E5115" s="22" t="n">
        <x:v>80</x:v>
      </x:c>
      <x:c r="F5115" s="22" t="n">
        <x:v>55380</x:v>
      </x:c>
      <x:c r="G5115" s="22" t="n">
        <x:f>IF(OR(E5115="",F5115=""),"",E5115*F5115)</x:f>
        <x:v>4430400</x:v>
      </x:c>
      <x:c r="H5115" s="36" t="n">
        <x:v>0.3675</x:v>
      </x:c>
      <x:c r="I5115" s="22" t="n">
        <x:f>IF(G5115="","",IF(ISNUMBER(H5115),G5115,""))</x:f>
        <x:v>4430400</x:v>
      </x:c>
      <x:c r="J5115" s="22" t="n">
        <x:f>IF(I5115="","",I5115*H5115)</x:f>
        <x:v>1628172</x:v>
      </x:c>
      <x:c r="K5115" t="str">
        <x:f>IF(G5115="","MISSING OEWS",IF(ISNUMBER(H5115),"MATCHED","MISSING WHARTON"))</x:f>
        <x:v>MATCHED</x:v>
      </x:c>
    </x:row>
    <x:row r="5116">
      <x:c r="A5116" t="str">
        <x:v>56</x:v>
      </x:c>
      <x:c r="B5116" t="str">
        <x:v>Administrative and Support and Waste Management and Remediation Services</x:v>
      </x:c>
      <x:c r="C5116" t="str">
        <x:v>25-9045</x:v>
      </x:c>
      <x:c r="D5116" t="str">
        <x:v>Teaching Assistants, Except Postsecondary</x:v>
      </x:c>
      <x:c r="E5116" s="22" t="n">
        <x:v>24840</x:v>
      </x:c>
      <x:c r="F5116" s="22" t="n">
        <x:v>40550</x:v>
      </x:c>
      <x:c r="G5116" s="22" t="n">
        <x:f>IF(OR(E5116="",F5116=""),"",E5116*F5116)</x:f>
        <x:v>1007262000</x:v>
      </x:c>
      <x:c r="H5116" s="36" t="n">
        <x:v>0.20829999999999999</x:v>
      </x:c>
      <x:c r="I5116" s="22" t="n">
        <x:f>IF(G5116="","",IF(ISNUMBER(H5116),G5116,""))</x:f>
        <x:v>1007262000</x:v>
      </x:c>
      <x:c r="J5116" s="22" t="n">
        <x:f>IF(I5116="","",I5116*H5116)</x:f>
        <x:v>209812674.6</x:v>
      </x:c>
      <x:c r="K5116" t="str">
        <x:f>IF(G5116="","MISSING OEWS",IF(ISNUMBER(H5116),"MATCHED","MISSING WHARTON"))</x:f>
        <x:v>MATCHED</x:v>
      </x:c>
    </x:row>
    <x:row r="5117">
      <x:c r="A5117" t="str">
        <x:v>56</x:v>
      </x:c>
      <x:c r="B5117" t="str">
        <x:v>Administrative and Support and Waste Management and Remediation Services</x:v>
      </x:c>
      <x:c r="C5117" t="str">
        <x:v>25-9099</x:v>
      </x:c>
      <x:c r="D5117" t="str">
        <x:v>Educational Instruction and Library Workers, All Other</x:v>
      </x:c>
      <x:c r="E5117" s="22" t="n">
        <x:v>270</x:v>
      </x:c>
      <x:c r="F5117" s="22" t="n">
        <x:v>51660</x:v>
      </x:c>
      <x:c r="G5117" s="22" t="n">
        <x:f>IF(OR(E5117="",F5117=""),"",E5117*F5117)</x:f>
        <x:v>13948200</x:v>
      </x:c>
      <x:c r="H5117" s="36"/>
      <x:c r="I5117" s="22" t="str">
        <x:f>IF(G5117="","",IF(ISNUMBER(H5117),G5117,""))</x:f>
      </x:c>
      <x:c r="J5117" s="22" t="str">
        <x:f>IF(I5117="","",I5117*H5117)</x:f>
      </x:c>
      <x:c r="K5117" t="str">
        <x:f>IF(G5117="","MISSING OEWS",IF(ISNUMBER(H5117),"MATCHED","MISSING WHARTON"))</x:f>
        <x:v>MISSING WHARTON</x:v>
      </x:c>
    </x:row>
    <x:row r="5118">
      <x:c r="A5118" t="str">
        <x:v>56</x:v>
      </x:c>
      <x:c r="B5118" t="str">
        <x:v>Administrative and Support and Waste Management and Remediation Services</x:v>
      </x:c>
      <x:c r="C5118" t="str">
        <x:v>27-1011</x:v>
      </x:c>
      <x:c r="D5118" t="str">
        <x:v>Art Directors</x:v>
      </x:c>
      <x:c r="E5118" s="22" t="n">
        <x:v>1520</x:v>
      </x:c>
      <x:c r="F5118" s="22" t="n">
        <x:v>145980</x:v>
      </x:c>
      <x:c r="G5118" s="22" t="n">
        <x:f>IF(OR(E5118="",F5118=""),"",E5118*F5118)</x:f>
        <x:v>221889600</x:v>
      </x:c>
      <x:c r="H5118" s="36" t="n">
        <x:v>0.3688</x:v>
      </x:c>
      <x:c r="I5118" s="22" t="n">
        <x:f>IF(G5118="","",IF(ISNUMBER(H5118),G5118,""))</x:f>
        <x:v>221889600</x:v>
      </x:c>
      <x:c r="J5118" s="22" t="n">
        <x:f>IF(I5118="","",I5118*H5118)</x:f>
        <x:v>81832884.48</x:v>
      </x:c>
      <x:c r="K5118" t="str">
        <x:f>IF(G5118="","MISSING OEWS",IF(ISNUMBER(H5118),"MATCHED","MISSING WHARTON"))</x:f>
        <x:v>MATCHED</x:v>
      </x:c>
    </x:row>
    <x:row r="5119">
      <x:c r="A5119" t="str">
        <x:v>56</x:v>
      </x:c>
      <x:c r="B5119" t="str">
        <x:v>Administrative and Support and Waste Management and Remediation Services</x:v>
      </x:c>
      <x:c r="C5119" t="str">
        <x:v>27-1013</x:v>
      </x:c>
      <x:c r="D5119" t="str">
        <x:v>Fine Artists, Including Painters, Sculptors, and Illustrators</x:v>
      </x:c>
      <x:c r="E5119" s="22" t="n">
        <x:v>190</x:v>
      </x:c>
      <x:c r="F5119" s="22"/>
      <x:c r="G5119" s="22" t="str">
        <x:f>IF(OR(E5119="",F5119=""),"",E5119*F5119)</x:f>
      </x:c>
      <x:c r="H5119" s="36" t="n">
        <x:v>0.2281</x:v>
      </x:c>
      <x:c r="I5119" s="22" t="str">
        <x:f>IF(G5119="","",IF(ISNUMBER(H5119),G5119,""))</x:f>
      </x:c>
      <x:c r="J5119" s="22" t="str">
        <x:f>IF(I5119="","",I5119*H5119)</x:f>
      </x:c>
      <x:c r="K5119" t="str">
        <x:f>IF(G5119="","MISSING OEWS",IF(ISNUMBER(H5119),"MATCHED","MISSING WHARTON"))</x:f>
        <x:v>MISSING OEWS</x:v>
      </x:c>
    </x:row>
    <x:row r="5120">
      <x:c r="A5120" t="str">
        <x:v>56</x:v>
      </x:c>
      <x:c r="B5120" t="str">
        <x:v>Administrative and Support and Waste Management and Remediation Services</x:v>
      </x:c>
      <x:c r="C5120" t="str">
        <x:v>27-1014</x:v>
      </x:c>
      <x:c r="D5120" t="str">
        <x:v>Special Effects Artists and Animators</x:v>
      </x:c>
      <x:c r="E5120" s="22" t="n">
        <x:v>390</x:v>
      </x:c>
      <x:c r="F5120" s="22" t="n">
        <x:v>110960</x:v>
      </x:c>
      <x:c r="G5120" s="22" t="n">
        <x:f>IF(OR(E5120="",F5120=""),"",E5120*F5120)</x:f>
        <x:v>43274400</x:v>
      </x:c>
      <x:c r="H5120" s="36" t="n">
        <x:v>0.7071</x:v>
      </x:c>
      <x:c r="I5120" s="22" t="n">
        <x:f>IF(G5120="","",IF(ISNUMBER(H5120),G5120,""))</x:f>
        <x:v>43274400</x:v>
      </x:c>
      <x:c r="J5120" s="22" t="n">
        <x:f>IF(I5120="","",I5120*H5120)</x:f>
        <x:v>30599328.24</x:v>
      </x:c>
      <x:c r="K5120" t="str">
        <x:f>IF(G5120="","MISSING OEWS",IF(ISNUMBER(H5120),"MATCHED","MISSING WHARTON"))</x:f>
        <x:v>MATCHED</x:v>
      </x:c>
    </x:row>
    <x:row r="5121">
      <x:c r="A5121" t="str">
        <x:v>56</x:v>
      </x:c>
      <x:c r="B5121" t="str">
        <x:v>Administrative and Support and Waste Management and Remediation Services</x:v>
      </x:c>
      <x:c r="C5121" t="str">
        <x:v>27-1019</x:v>
      </x:c>
      <x:c r="D5121" t="str">
        <x:v>Artists and Related Workers, All Other</x:v>
      </x:c>
      <x:c r="E5121" s="22" t="n">
        <x:v>90</x:v>
      </x:c>
      <x:c r="F5121" s="22" t="n">
        <x:v>71300</x:v>
      </x:c>
      <x:c r="G5121" s="22" t="n">
        <x:f>IF(OR(E5121="",F5121=""),"",E5121*F5121)</x:f>
        <x:v>6417000</x:v>
      </x:c>
      <x:c r="H5121" s="36"/>
      <x:c r="I5121" s="22" t="str">
        <x:f>IF(G5121="","",IF(ISNUMBER(H5121),G5121,""))</x:f>
      </x:c>
      <x:c r="J5121" s="22" t="str">
        <x:f>IF(I5121="","",I5121*H5121)</x:f>
      </x:c>
      <x:c r="K5121" t="str">
        <x:f>IF(G5121="","MISSING OEWS",IF(ISNUMBER(H5121),"MATCHED","MISSING WHARTON"))</x:f>
        <x:v>MISSING WHARTON</x:v>
      </x:c>
    </x:row>
    <x:row r="5122">
      <x:c r="A5122" t="str">
        <x:v>56</x:v>
      </x:c>
      <x:c r="B5122" t="str">
        <x:v>Administrative and Support and Waste Management and Remediation Services</x:v>
      </x:c>
      <x:c r="C5122" t="str">
        <x:v>27-1021</x:v>
      </x:c>
      <x:c r="D5122" t="str">
        <x:v>Commercial and Industrial Designers</x:v>
      </x:c>
      <x:c r="E5122" s="22" t="n">
        <x:v>890</x:v>
      </x:c>
      <x:c r="F5122" s="22" t="n">
        <x:v>106440</x:v>
      </x:c>
      <x:c r="G5122" s="22" t="n">
        <x:f>IF(OR(E5122="",F5122=""),"",E5122*F5122)</x:f>
        <x:v>94731600</x:v>
      </x:c>
      <x:c r="H5122" s="36" t="n">
        <x:v>0.3029</x:v>
      </x:c>
      <x:c r="I5122" s="22" t="n">
        <x:f>IF(G5122="","",IF(ISNUMBER(H5122),G5122,""))</x:f>
        <x:v>94731600</x:v>
      </x:c>
      <x:c r="J5122" s="22" t="n">
        <x:f>IF(I5122="","",I5122*H5122)</x:f>
        <x:v>28694201.64</x:v>
      </x:c>
      <x:c r="K5122" t="str">
        <x:f>IF(G5122="","MISSING OEWS",IF(ISNUMBER(H5122),"MATCHED","MISSING WHARTON"))</x:f>
        <x:v>MATCHED</x:v>
      </x:c>
    </x:row>
    <x:row r="5123">
      <x:c r="A5123" t="str">
        <x:v>56</x:v>
      </x:c>
      <x:c r="B5123" t="str">
        <x:v>Administrative and Support and Waste Management and Remediation Services</x:v>
      </x:c>
      <x:c r="C5123" t="str">
        <x:v>27-1022</x:v>
      </x:c>
      <x:c r="D5123" t="str">
        <x:v>Fashion Designers</x:v>
      </x:c>
      <x:c r="E5123" s="22" t="n">
        <x:v>70</x:v>
      </x:c>
      <x:c r="F5123" s="22" t="n">
        <x:v>104220</x:v>
      </x:c>
      <x:c r="G5123" s="22" t="n">
        <x:f>IF(OR(E5123="",F5123=""),"",E5123*F5123)</x:f>
        <x:v>7295400</x:v>
      </x:c>
      <x:c r="H5123" s="36" t="n">
        <x:v>0.1875</x:v>
      </x:c>
      <x:c r="I5123" s="22" t="n">
        <x:f>IF(G5123="","",IF(ISNUMBER(H5123),G5123,""))</x:f>
        <x:v>7295400</x:v>
      </x:c>
      <x:c r="J5123" s="22" t="n">
        <x:f>IF(I5123="","",I5123*H5123)</x:f>
        <x:v>1367887.5</x:v>
      </x:c>
      <x:c r="K5123" t="str">
        <x:f>IF(G5123="","MISSING OEWS",IF(ISNUMBER(H5123),"MATCHED","MISSING WHARTON"))</x:f>
        <x:v>MATCHED</x:v>
      </x:c>
    </x:row>
    <x:row r="5124">
      <x:c r="A5124" t="str">
        <x:v>56</x:v>
      </x:c>
      <x:c r="B5124" t="str">
        <x:v>Administrative and Support and Waste Management and Remediation Services</x:v>
      </x:c>
      <x:c r="C5124" t="str">
        <x:v>27-1023</x:v>
      </x:c>
      <x:c r="D5124" t="str">
        <x:v>Floral Designers</x:v>
      </x:c>
      <x:c r="E5124" s="22" t="n">
        <x:v>700</x:v>
      </x:c>
      <x:c r="F5124" s="22" t="n">
        <x:v>35640</x:v>
      </x:c>
      <x:c r="G5124" s="22" t="n">
        <x:f>IF(OR(E5124="",F5124=""),"",E5124*F5124)</x:f>
        <x:v>24948000</x:v>
      </x:c>
      <x:c r="H5124" s="36" t="n">
        <x:v>0.1188</x:v>
      </x:c>
      <x:c r="I5124" s="22" t="n">
        <x:f>IF(G5124="","",IF(ISNUMBER(H5124),G5124,""))</x:f>
        <x:v>24948000</x:v>
      </x:c>
      <x:c r="J5124" s="22" t="n">
        <x:f>IF(I5124="","",I5124*H5124)</x:f>
        <x:v>2963822.4</x:v>
      </x:c>
      <x:c r="K5124" t="str">
        <x:f>IF(G5124="","MISSING OEWS",IF(ISNUMBER(H5124),"MATCHED","MISSING WHARTON"))</x:f>
        <x:v>MATCHED</x:v>
      </x:c>
    </x:row>
    <x:row r="5125">
      <x:c r="A5125" t="str">
        <x:v>56</x:v>
      </x:c>
      <x:c r="B5125" t="str">
        <x:v>Administrative and Support and Waste Management and Remediation Services</x:v>
      </x:c>
      <x:c r="C5125" t="str">
        <x:v>27-1024</x:v>
      </x:c>
      <x:c r="D5125" t="str">
        <x:v>Graphic Designers</x:v>
      </x:c>
      <x:c r="E5125" s="22" t="n">
        <x:v>8070</x:v>
      </x:c>
      <x:c r="F5125" s="22" t="n">
        <x:v>76020</x:v>
      </x:c>
      <x:c r="G5125" s="22" t="n">
        <x:f>IF(OR(E5125="",F5125=""),"",E5125*F5125)</x:f>
        <x:v>613481400</x:v>
      </x:c>
      <x:c r="H5125" s="36" t="n">
        <x:v>0.7375</x:v>
      </x:c>
      <x:c r="I5125" s="22" t="n">
        <x:f>IF(G5125="","",IF(ISNUMBER(H5125),G5125,""))</x:f>
        <x:v>613481400</x:v>
      </x:c>
      <x:c r="J5125" s="22" t="n">
        <x:f>IF(I5125="","",I5125*H5125)</x:f>
        <x:v>452442532.5</x:v>
      </x:c>
      <x:c r="K5125" t="str">
        <x:f>IF(G5125="","MISSING OEWS",IF(ISNUMBER(H5125),"MATCHED","MISSING WHARTON"))</x:f>
        <x:v>MATCHED</x:v>
      </x:c>
    </x:row>
    <x:row r="5126">
      <x:c r="A5126" t="str">
        <x:v>56</x:v>
      </x:c>
      <x:c r="B5126" t="str">
        <x:v>Administrative and Support and Waste Management and Remediation Services</x:v>
      </x:c>
      <x:c r="C5126" t="str">
        <x:v>27-1026</x:v>
      </x:c>
      <x:c r="D5126" t="str">
        <x:v>Merchandise Displayers and Window Trimmers</x:v>
      </x:c>
      <x:c r="E5126" s="22" t="n">
        <x:v>12690</x:v>
      </x:c>
      <x:c r="F5126" s="22" t="n">
        <x:v>36310</x:v>
      </x:c>
      <x:c r="G5126" s="22" t="n">
        <x:f>IF(OR(E5126="",F5126=""),"",E5126*F5126)</x:f>
        <x:v>460773900</x:v>
      </x:c>
      <x:c r="H5126" s="36" t="n">
        <x:v>0.038</x:v>
      </x:c>
      <x:c r="I5126" s="22" t="n">
        <x:f>IF(G5126="","",IF(ISNUMBER(H5126),G5126,""))</x:f>
        <x:v>460773900</x:v>
      </x:c>
      <x:c r="J5126" s="22" t="n">
        <x:f>IF(I5126="","",I5126*H5126)</x:f>
        <x:v>17509408.2</x:v>
      </x:c>
      <x:c r="K5126" t="str">
        <x:f>IF(G5126="","MISSING OEWS",IF(ISNUMBER(H5126),"MATCHED","MISSING WHARTON"))</x:f>
        <x:v>MATCHED</x:v>
      </x:c>
    </x:row>
    <x:row r="5127">
      <x:c r="A5127" t="str">
        <x:v>56</x:v>
      </x:c>
      <x:c r="B5127" t="str">
        <x:v>Administrative and Support and Waste Management and Remediation Services</x:v>
      </x:c>
      <x:c r="C5127" t="str">
        <x:v>27-1027</x:v>
      </x:c>
      <x:c r="D5127" t="str">
        <x:v>Set and Exhibit Designers</x:v>
      </x:c>
      <x:c r="E5127" s="22" t="n">
        <x:v>810</x:v>
      </x:c>
      <x:c r="F5127" s="22" t="n">
        <x:v>90010</x:v>
      </x:c>
      <x:c r="G5127" s="22" t="n">
        <x:f>IF(OR(E5127="",F5127=""),"",E5127*F5127)</x:f>
        <x:v>72908100</x:v>
      </x:c>
      <x:c r="H5127" s="36" t="n">
        <x:v>0.2167</x:v>
      </x:c>
      <x:c r="I5127" s="22" t="n">
        <x:f>IF(G5127="","",IF(ISNUMBER(H5127),G5127,""))</x:f>
        <x:v>72908100</x:v>
      </x:c>
      <x:c r="J5127" s="22" t="n">
        <x:f>IF(I5127="","",I5127*H5127)</x:f>
        <x:v>15799185.27</x:v>
      </x:c>
      <x:c r="K5127" t="str">
        <x:f>IF(G5127="","MISSING OEWS",IF(ISNUMBER(H5127),"MATCHED","MISSING WHARTON"))</x:f>
        <x:v>MATCHED</x:v>
      </x:c>
    </x:row>
    <x:row r="5128">
      <x:c r="A5128" t="str">
        <x:v>56</x:v>
      </x:c>
      <x:c r="B5128" t="str">
        <x:v>Administrative and Support and Waste Management and Remediation Services</x:v>
      </x:c>
      <x:c r="C5128" t="str">
        <x:v>27-1029</x:v>
      </x:c>
      <x:c r="D5128" t="str">
        <x:v>Designers, All Other</x:v>
      </x:c>
      <x:c r="E5128" s="22" t="n">
        <x:v>600</x:v>
      </x:c>
      <x:c r="F5128" s="22" t="n">
        <x:v>102160</x:v>
      </x:c>
      <x:c r="G5128" s="22" t="n">
        <x:f>IF(OR(E5128="",F5128=""),"",E5128*F5128)</x:f>
        <x:v>61296000</x:v>
      </x:c>
      <x:c r="H5128" s="36"/>
      <x:c r="I5128" s="22" t="str">
        <x:f>IF(G5128="","",IF(ISNUMBER(H5128),G5128,""))</x:f>
      </x:c>
      <x:c r="J5128" s="22" t="str">
        <x:f>IF(I5128="","",I5128*H5128)</x:f>
      </x:c>
      <x:c r="K5128" t="str">
        <x:f>IF(G5128="","MISSING OEWS",IF(ISNUMBER(H5128),"MATCHED","MISSING WHARTON"))</x:f>
        <x:v>MISSING WHARTON</x:v>
      </x:c>
    </x:row>
    <x:row r="5129">
      <x:c r="A5129" t="str">
        <x:v>56</x:v>
      </x:c>
      <x:c r="B5129" t="str">
        <x:v>Administrative and Support and Waste Management and Remediation Services</x:v>
      </x:c>
      <x:c r="C5129" t="str">
        <x:v>27-2012</x:v>
      </x:c>
      <x:c r="D5129" t="str">
        <x:v>Producers and Directors</x:v>
      </x:c>
      <x:c r="E5129" s="22" t="n">
        <x:v>3880</x:v>
      </x:c>
      <x:c r="F5129" s="22" t="n">
        <x:v>132270</x:v>
      </x:c>
      <x:c r="G5129" s="22" t="n">
        <x:f>IF(OR(E5129="",F5129=""),"",E5129*F5129)</x:f>
        <x:v>513207600</x:v>
      </x:c>
      <x:c r="H5129" s="36" t="n">
        <x:v>0.34630000000000005</x:v>
      </x:c>
      <x:c r="I5129" s="22" t="n">
        <x:f>IF(G5129="","",IF(ISNUMBER(H5129),G5129,""))</x:f>
        <x:v>513207600</x:v>
      </x:c>
      <x:c r="J5129" s="22" t="n">
        <x:f>IF(I5129="","",I5129*H5129)</x:f>
        <x:v>177723791.88000003</x:v>
      </x:c>
      <x:c r="K5129" t="str">
        <x:f>IF(G5129="","MISSING OEWS",IF(ISNUMBER(H5129),"MATCHED","MISSING WHARTON"))</x:f>
        <x:v>MATCHED</x:v>
      </x:c>
    </x:row>
    <x:row r="5130">
      <x:c r="A5130" t="str">
        <x:v>56</x:v>
      </x:c>
      <x:c r="B5130" t="str">
        <x:v>Administrative and Support and Waste Management and Remediation Services</x:v>
      </x:c>
      <x:c r="C5130" t="str">
        <x:v>27-2022</x:v>
      </x:c>
      <x:c r="D5130" t="str">
        <x:v>Coaches and Scouts</x:v>
      </x:c>
      <x:c r="E5130" s="22" t="n">
        <x:v>860</x:v>
      </x:c>
      <x:c r="F5130" s="22" t="n">
        <x:v>80600</x:v>
      </x:c>
      <x:c r="G5130" s="22" t="n">
        <x:f>IF(OR(E5130="",F5130=""),"",E5130*F5130)</x:f>
        <x:v>69316000</x:v>
      </x:c>
      <x:c r="H5130" s="36" t="n">
        <x:v>0.2018</x:v>
      </x:c>
      <x:c r="I5130" s="22" t="n">
        <x:f>IF(G5130="","",IF(ISNUMBER(H5130),G5130,""))</x:f>
        <x:v>69316000</x:v>
      </x:c>
      <x:c r="J5130" s="22" t="n">
        <x:f>IF(I5130="","",I5130*H5130)</x:f>
        <x:v>13987968.8</x:v>
      </x:c>
      <x:c r="K5130" t="str">
        <x:f>IF(G5130="","MISSING OEWS",IF(ISNUMBER(H5130),"MATCHED","MISSING WHARTON"))</x:f>
        <x:v>MATCHED</x:v>
      </x:c>
    </x:row>
    <x:row r="5131">
      <x:c r="A5131" t="str">
        <x:v>56</x:v>
      </x:c>
      <x:c r="B5131" t="str">
        <x:v>Administrative and Support and Waste Management and Remediation Services</x:v>
      </x:c>
      <x:c r="C5131" t="str">
        <x:v>27-2031</x:v>
      </x:c>
      <x:c r="D5131" t="str">
        <x:v>Dancers</x:v>
      </x:c>
      <x:c r="E5131" s="22" t="n">
        <x:v>70</x:v>
      </x:c>
      <x:c r="F5131" s="22"/>
      <x:c r="G5131" s="22" t="str">
        <x:f>IF(OR(E5131="",F5131=""),"",E5131*F5131)</x:f>
      </x:c>
      <x:c r="H5131" s="36" t="n">
        <x:v>0</x:v>
      </x:c>
      <x:c r="I5131" s="22" t="str">
        <x:f>IF(G5131="","",IF(ISNUMBER(H5131),G5131,""))</x:f>
      </x:c>
      <x:c r="J5131" s="22" t="str">
        <x:f>IF(I5131="","",I5131*H5131)</x:f>
      </x:c>
      <x:c r="K5131" t="str">
        <x:f>IF(G5131="","MISSING OEWS",IF(ISNUMBER(H5131),"MATCHED","MISSING WHARTON"))</x:f>
        <x:v>MISSING OEWS</x:v>
      </x:c>
    </x:row>
    <x:row r="5132">
      <x:c r="A5132" t="str">
        <x:v>56</x:v>
      </x:c>
      <x:c r="B5132" t="str">
        <x:v>Administrative and Support and Waste Management and Remediation Services</x:v>
      </x:c>
      <x:c r="C5132" t="str">
        <x:v>27-2042</x:v>
      </x:c>
      <x:c r="D5132" t="str">
        <x:v>Musicians and Singers</x:v>
      </x:c>
      <x:c r="E5132" s="22" t="n">
        <x:v>40</x:v>
      </x:c>
      <x:c r="F5132" s="22"/>
      <x:c r="G5132" s="22" t="str">
        <x:f>IF(OR(E5132="",F5132=""),"",E5132*F5132)</x:f>
      </x:c>
      <x:c r="H5132" s="36" t="n">
        <x:v>0.17329999999999998</x:v>
      </x:c>
      <x:c r="I5132" s="22" t="str">
        <x:f>IF(G5132="","",IF(ISNUMBER(H5132),G5132,""))</x:f>
      </x:c>
      <x:c r="J5132" s="22" t="str">
        <x:f>IF(I5132="","",I5132*H5132)</x:f>
      </x:c>
      <x:c r="K5132" t="str">
        <x:f>IF(G5132="","MISSING OEWS",IF(ISNUMBER(H5132),"MATCHED","MISSING WHARTON"))</x:f>
        <x:v>MISSING OEWS</x:v>
      </x:c>
    </x:row>
    <x:row r="5133">
      <x:c r="A5133" t="str">
        <x:v>56</x:v>
      </x:c>
      <x:c r="B5133" t="str">
        <x:v>Administrative and Support and Waste Management and Remediation Services</x:v>
      </x:c>
      <x:c r="C5133" t="str">
        <x:v>27-2099</x:v>
      </x:c>
      <x:c r="D5133" t="str">
        <x:v>Entertainers and Performers, Sports and Related Workers, All Other</x:v>
      </x:c>
      <x:c r="E5133" s="22" t="n">
        <x:v>100</x:v>
      </x:c>
      <x:c r="F5133" s="22"/>
      <x:c r="G5133" s="22" t="str">
        <x:f>IF(OR(E5133="",F5133=""),"",E5133*F5133)</x:f>
      </x:c>
      <x:c r="H5133" s="36"/>
      <x:c r="I5133" s="22" t="str">
        <x:f>IF(G5133="","",IF(ISNUMBER(H5133),G5133,""))</x:f>
      </x:c>
      <x:c r="J5133" s="22" t="str">
        <x:f>IF(I5133="","",I5133*H5133)</x:f>
      </x:c>
      <x:c r="K5133" t="str">
        <x:f>IF(G5133="","MISSING OEWS",IF(ISNUMBER(H5133),"MATCHED","MISSING WHARTON"))</x:f>
        <x:v>MISSING OEWS</x:v>
      </x:c>
    </x:row>
    <x:row r="5134">
      <x:c r="A5134" t="str">
        <x:v>56</x:v>
      </x:c>
      <x:c r="B5134" t="str">
        <x:v>Administrative and Support and Waste Management and Remediation Services</x:v>
      </x:c>
      <x:c r="C5134" t="str">
        <x:v>27-3023</x:v>
      </x:c>
      <x:c r="D5134" t="str">
        <x:v>News Analysts, Reporters, and Journalists</x:v>
      </x:c>
      <x:c r="E5134" s="22" t="n">
        <x:v>190</x:v>
      </x:c>
      <x:c r="F5134" s="22" t="n">
        <x:v>136940</x:v>
      </x:c>
      <x:c r="G5134" s="22" t="n">
        <x:f>IF(OR(E5134="",F5134=""),"",E5134*F5134)</x:f>
        <x:v>26018600</x:v>
      </x:c>
      <x:c r="H5134" s="36" t="n">
        <x:v>0.71</x:v>
      </x:c>
      <x:c r="I5134" s="22" t="n">
        <x:f>IF(G5134="","",IF(ISNUMBER(H5134),G5134,""))</x:f>
        <x:v>26018600</x:v>
      </x:c>
      <x:c r="J5134" s="22" t="n">
        <x:f>IF(I5134="","",I5134*H5134)</x:f>
        <x:v>18473206</x:v>
      </x:c>
      <x:c r="K5134" t="str">
        <x:f>IF(G5134="","MISSING OEWS",IF(ISNUMBER(H5134),"MATCHED","MISSING WHARTON"))</x:f>
        <x:v>MATCHED</x:v>
      </x:c>
    </x:row>
    <x:row r="5135">
      <x:c r="A5135" t="str">
        <x:v>56</x:v>
      </x:c>
      <x:c r="B5135" t="str">
        <x:v>Administrative and Support and Waste Management and Remediation Services</x:v>
      </x:c>
      <x:c r="C5135" t="str">
        <x:v>27-3031</x:v>
      </x:c>
      <x:c r="D5135" t="str">
        <x:v>Public Relations Specialists</x:v>
      </x:c>
      <x:c r="E5135" s="22" t="n">
        <x:v>8260</x:v>
      </x:c>
      <x:c r="F5135" s="22" t="n">
        <x:v>82910</x:v>
      </x:c>
      <x:c r="G5135" s="22" t="n">
        <x:f>IF(OR(E5135="",F5135=""),"",E5135*F5135)</x:f>
        <x:v>684836600</x:v>
      </x:c>
      <x:c r="H5135" s="36" t="n">
        <x:v>0.575</x:v>
      </x:c>
      <x:c r="I5135" s="22" t="n">
        <x:f>IF(G5135="","",IF(ISNUMBER(H5135),G5135,""))</x:f>
        <x:v>684836600</x:v>
      </x:c>
      <x:c r="J5135" s="22" t="n">
        <x:f>IF(I5135="","",I5135*H5135)</x:f>
        <x:v>393781044.99999994</x:v>
      </x:c>
      <x:c r="K5135" t="str">
        <x:f>IF(G5135="","MISSING OEWS",IF(ISNUMBER(H5135),"MATCHED","MISSING WHARTON"))</x:f>
        <x:v>MATCHED</x:v>
      </x:c>
    </x:row>
    <x:row r="5136">
      <x:c r="A5136" t="str">
        <x:v>56</x:v>
      </x:c>
      <x:c r="B5136" t="str">
        <x:v>Administrative and Support and Waste Management and Remediation Services</x:v>
      </x:c>
      <x:c r="C5136" t="str">
        <x:v>27-3041</x:v>
      </x:c>
      <x:c r="D5136" t="str">
        <x:v>Editors</x:v>
      </x:c>
      <x:c r="E5136" s="22" t="n">
        <x:v>3270</x:v>
      </x:c>
      <x:c r="F5136" s="22" t="n">
        <x:v>86830</x:v>
      </x:c>
      <x:c r="G5136" s="22" t="n">
        <x:f>IF(OR(E5136="",F5136=""),"",E5136*F5136)</x:f>
        <x:v>283934100</x:v>
      </x:c>
      <x:c r="H5136" s="36" t="n">
        <x:v>0.6643000000000001</x:v>
      </x:c>
      <x:c r="I5136" s="22" t="n">
        <x:f>IF(G5136="","",IF(ISNUMBER(H5136),G5136,""))</x:f>
        <x:v>283934100</x:v>
      </x:c>
      <x:c r="J5136" s="22" t="n">
        <x:f>IF(I5136="","",I5136*H5136)</x:f>
        <x:v>188617422.63000003</x:v>
      </x:c>
      <x:c r="K5136" t="str">
        <x:f>IF(G5136="","MISSING OEWS",IF(ISNUMBER(H5136),"MATCHED","MISSING WHARTON"))</x:f>
        <x:v>MATCHED</x:v>
      </x:c>
    </x:row>
    <x:row r="5137">
      <x:c r="A5137" t="str">
        <x:v>56</x:v>
      </x:c>
      <x:c r="B5137" t="str">
        <x:v>Administrative and Support and Waste Management and Remediation Services</x:v>
      </x:c>
      <x:c r="C5137" t="str">
        <x:v>27-3042</x:v>
      </x:c>
      <x:c r="D5137" t="str">
        <x:v>Technical Writers</x:v>
      </x:c>
      <x:c r="E5137" s="22" t="n">
        <x:v>4100</x:v>
      </x:c>
      <x:c r="F5137" s="22" t="n">
        <x:v>104520</x:v>
      </x:c>
      <x:c r="G5137" s="22" t="n">
        <x:f>IF(OR(E5137="",F5137=""),"",E5137*F5137)</x:f>
        <x:v>428532000</x:v>
      </x:c>
      <x:c r="H5137" s="36" t="n">
        <x:v>0.71</x:v>
      </x:c>
      <x:c r="I5137" s="22" t="n">
        <x:f>IF(G5137="","",IF(ISNUMBER(H5137),G5137,""))</x:f>
        <x:v>428532000</x:v>
      </x:c>
      <x:c r="J5137" s="22" t="n">
        <x:f>IF(I5137="","",I5137*H5137)</x:f>
        <x:v>304257720</x:v>
      </x:c>
      <x:c r="K5137" t="str">
        <x:f>IF(G5137="","MISSING OEWS",IF(ISNUMBER(H5137),"MATCHED","MISSING WHARTON"))</x:f>
        <x:v>MATCHED</x:v>
      </x:c>
    </x:row>
    <x:row r="5138">
      <x:c r="A5138" t="str">
        <x:v>56</x:v>
      </x:c>
      <x:c r="B5138" t="str">
        <x:v>Administrative and Support and Waste Management and Remediation Services</x:v>
      </x:c>
      <x:c r="C5138" t="str">
        <x:v>27-3043</x:v>
      </x:c>
      <x:c r="D5138" t="str">
        <x:v>Writers and Authors</x:v>
      </x:c>
      <x:c r="E5138" s="22" t="n">
        <x:v>2190</x:v>
      </x:c>
      <x:c r="F5138" s="22" t="n">
        <x:v>100490</x:v>
      </x:c>
      <x:c r="G5138" s="22" t="n">
        <x:f>IF(OR(E5138="",F5138=""),"",E5138*F5138)</x:f>
        <x:v>220073100</x:v>
      </x:c>
      <x:c r="H5138" s="36" t="n">
        <x:v>0.7744</x:v>
      </x:c>
      <x:c r="I5138" s="22" t="n">
        <x:f>IF(G5138="","",IF(ISNUMBER(H5138),G5138,""))</x:f>
        <x:v>220073100</x:v>
      </x:c>
      <x:c r="J5138" s="22" t="n">
        <x:f>IF(I5138="","",I5138*H5138)</x:f>
        <x:v>170424608.64</x:v>
      </x:c>
      <x:c r="K5138" t="str">
        <x:f>IF(G5138="","MISSING OEWS",IF(ISNUMBER(H5138),"MATCHED","MISSING WHARTON"))</x:f>
        <x:v>MATCHED</x:v>
      </x:c>
    </x:row>
    <x:row r="5139">
      <x:c r="A5139" t="str">
        <x:v>56</x:v>
      </x:c>
      <x:c r="B5139" t="str">
        <x:v>Administrative and Support and Waste Management and Remediation Services</x:v>
      </x:c>
      <x:c r="C5139" t="str">
        <x:v>27-3091</x:v>
      </x:c>
      <x:c r="D5139" t="str">
        <x:v>Interpreters and Translators</x:v>
      </x:c>
      <x:c r="E5139" s="22" t="n">
        <x:v>2170</x:v>
      </x:c>
      <x:c r="F5139" s="22" t="n">
        <x:v>55400</x:v>
      </x:c>
      <x:c r="G5139" s="22" t="n">
        <x:f>IF(OR(E5139="",F5139=""),"",E5139*F5139)</x:f>
        <x:v>120218000</x:v>
      </x:c>
      <x:c r="H5139" s="36" t="n">
        <x:v>0.6294</x:v>
      </x:c>
      <x:c r="I5139" s="22" t="n">
        <x:f>IF(G5139="","",IF(ISNUMBER(H5139),G5139,""))</x:f>
        <x:v>120218000</x:v>
      </x:c>
      <x:c r="J5139" s="22" t="n">
        <x:f>IF(I5139="","",I5139*H5139)</x:f>
        <x:v>75665209.19999999</x:v>
      </x:c>
      <x:c r="K5139" t="str">
        <x:f>IF(G5139="","MISSING OEWS",IF(ISNUMBER(H5139),"MATCHED","MISSING WHARTON"))</x:f>
        <x:v>MATCHED</x:v>
      </x:c>
    </x:row>
    <x:row r="5140">
      <x:c r="A5140" t="str">
        <x:v>56</x:v>
      </x:c>
      <x:c r="B5140" t="str">
        <x:v>Administrative and Support and Waste Management and Remediation Services</x:v>
      </x:c>
      <x:c r="C5140" t="str">
        <x:v>27-3092</x:v>
      </x:c>
      <x:c r="D5140" t="str">
        <x:v>Court Reporters and Simultaneous Captioners</x:v>
      </x:c>
      <x:c r="E5140" s="22" t="n">
        <x:v>3880</x:v>
      </x:c>
      <x:c r="F5140" s="22" t="n">
        <x:v>66400</x:v>
      </x:c>
      <x:c r="G5140" s="22" t="n">
        <x:f>IF(OR(E5140="",F5140=""),"",E5140*F5140)</x:f>
        <x:v>257632000</x:v>
      </x:c>
      <x:c r="H5140" s="36" t="n">
        <x:v>0.8143</x:v>
      </x:c>
      <x:c r="I5140" s="22" t="n">
        <x:f>IF(G5140="","",IF(ISNUMBER(H5140),G5140,""))</x:f>
        <x:v>257632000</x:v>
      </x:c>
      <x:c r="J5140" s="22" t="n">
        <x:f>IF(I5140="","",I5140*H5140)</x:f>
        <x:v>209789737.6</x:v>
      </x:c>
      <x:c r="K5140" t="str">
        <x:f>IF(G5140="","MISSING OEWS",IF(ISNUMBER(H5140),"MATCHED","MISSING WHARTON"))</x:f>
        <x:v>MATCHED</x:v>
      </x:c>
    </x:row>
    <x:row r="5141">
      <x:c r="A5141" t="str">
        <x:v>56</x:v>
      </x:c>
      <x:c r="B5141" t="str">
        <x:v>Administrative and Support and Waste Management and Remediation Services</x:v>
      </x:c>
      <x:c r="C5141" t="str">
        <x:v>27-3099</x:v>
      </x:c>
      <x:c r="D5141" t="str">
        <x:v>Media and Communication Workers, All Other</x:v>
      </x:c>
      <x:c r="E5141" s="22" t="n">
        <x:v>530</x:v>
      </x:c>
      <x:c r="F5141" s="22" t="n">
        <x:v>66470</x:v>
      </x:c>
      <x:c r="G5141" s="22" t="n">
        <x:f>IF(OR(E5141="",F5141=""),"",E5141*F5141)</x:f>
        <x:v>35229100</x:v>
      </x:c>
      <x:c r="H5141" s="36"/>
      <x:c r="I5141" s="22" t="str">
        <x:f>IF(G5141="","",IF(ISNUMBER(H5141),G5141,""))</x:f>
      </x:c>
      <x:c r="J5141" s="22" t="str">
        <x:f>IF(I5141="","",I5141*H5141)</x:f>
      </x:c>
      <x:c r="K5141" t="str">
        <x:f>IF(G5141="","MISSING OEWS",IF(ISNUMBER(H5141),"MATCHED","MISSING WHARTON"))</x:f>
        <x:v>MISSING WHARTON</x:v>
      </x:c>
    </x:row>
    <x:row r="5142">
      <x:c r="A5142" t="str">
        <x:v>56</x:v>
      </x:c>
      <x:c r="B5142" t="str">
        <x:v>Administrative and Support and Waste Management and Remediation Services</x:v>
      </x:c>
      <x:c r="C5142" t="str">
        <x:v>27-4011</x:v>
      </x:c>
      <x:c r="D5142" t="str">
        <x:v>Audio and Video Technicians</x:v>
      </x:c>
      <x:c r="E5142" s="22" t="n">
        <x:v>6580</x:v>
      </x:c>
      <x:c r="F5142" s="22" t="n">
        <x:v>74080</x:v>
      </x:c>
      <x:c r="G5142" s="22" t="n">
        <x:f>IF(OR(E5142="",F5142=""),"",E5142*F5142)</x:f>
        <x:v>487446400</x:v>
      </x:c>
      <x:c r="H5142" s="36" t="n">
        <x:v>0.5483</x:v>
      </x:c>
      <x:c r="I5142" s="22" t="n">
        <x:f>IF(G5142="","",IF(ISNUMBER(H5142),G5142,""))</x:f>
        <x:v>487446400</x:v>
      </x:c>
      <x:c r="J5142" s="22" t="n">
        <x:f>IF(I5142="","",I5142*H5142)</x:f>
        <x:v>267266861.12</x:v>
      </x:c>
      <x:c r="K5142" t="str">
        <x:f>IF(G5142="","MISSING OEWS",IF(ISNUMBER(H5142),"MATCHED","MISSING WHARTON"))</x:f>
        <x:v>MATCHED</x:v>
      </x:c>
    </x:row>
    <x:row r="5143">
      <x:c r="A5143" t="str">
        <x:v>56</x:v>
      </x:c>
      <x:c r="B5143" t="str">
        <x:v>Administrative and Support and Waste Management and Remediation Services</x:v>
      </x:c>
      <x:c r="C5143" t="str">
        <x:v>27-4012</x:v>
      </x:c>
      <x:c r="D5143" t="str">
        <x:v>Broadcast Technicians</x:v>
      </x:c>
      <x:c r="E5143" s="22" t="n">
        <x:v>160</x:v>
      </x:c>
      <x:c r="F5143" s="22" t="n">
        <x:v>88440</x:v>
      </x:c>
      <x:c r="G5143" s="22" t="n">
        <x:f>IF(OR(E5143="",F5143=""),"",E5143*F5143)</x:f>
        <x:v>14150400</x:v>
      </x:c>
      <x:c r="H5143" s="36" t="n">
        <x:v>0.6138</x:v>
      </x:c>
      <x:c r="I5143" s="22" t="n">
        <x:f>IF(G5143="","",IF(ISNUMBER(H5143),G5143,""))</x:f>
        <x:v>14150400</x:v>
      </x:c>
      <x:c r="J5143" s="22" t="n">
        <x:f>IF(I5143="","",I5143*H5143)</x:f>
        <x:v>8685515.52</x:v>
      </x:c>
      <x:c r="K5143" t="str">
        <x:f>IF(G5143="","MISSING OEWS",IF(ISNUMBER(H5143),"MATCHED","MISSING WHARTON"))</x:f>
        <x:v>MATCHED</x:v>
      </x:c>
    </x:row>
    <x:row r="5144">
      <x:c r="A5144" t="str">
        <x:v>56</x:v>
      </x:c>
      <x:c r="B5144" t="str">
        <x:v>Administrative and Support and Waste Management and Remediation Services</x:v>
      </x:c>
      <x:c r="C5144" t="str">
        <x:v>27-4014</x:v>
      </x:c>
      <x:c r="D5144" t="str">
        <x:v>Sound Engineering Technicians</x:v>
      </x:c>
      <x:c r="E5144" s="22" t="n">
        <x:v>600</x:v>
      </x:c>
      <x:c r="F5144" s="22" t="n">
        <x:v>99110</x:v>
      </x:c>
      <x:c r="G5144" s="22" t="n">
        <x:f>IF(OR(E5144="",F5144=""),"",E5144*F5144)</x:f>
        <x:v>59466000</x:v>
      </x:c>
      <x:c r="H5144" s="36" t="n">
        <x:v>0.5607</x:v>
      </x:c>
      <x:c r="I5144" s="22" t="n">
        <x:f>IF(G5144="","",IF(ISNUMBER(H5144),G5144,""))</x:f>
        <x:v>59466000</x:v>
      </x:c>
      <x:c r="J5144" s="22" t="n">
        <x:f>IF(I5144="","",I5144*H5144)</x:f>
        <x:v>33342586.2</x:v>
      </x:c>
      <x:c r="K5144" t="str">
        <x:f>IF(G5144="","MISSING OEWS",IF(ISNUMBER(H5144),"MATCHED","MISSING WHARTON"))</x:f>
        <x:v>MATCHED</x:v>
      </x:c>
    </x:row>
    <x:row r="5145">
      <x:c r="A5145" t="str">
        <x:v>56</x:v>
      </x:c>
      <x:c r="B5145" t="str">
        <x:v>Administrative and Support and Waste Management and Remediation Services</x:v>
      </x:c>
      <x:c r="C5145" t="str">
        <x:v>27-4015</x:v>
      </x:c>
      <x:c r="D5145" t="str">
        <x:v>Lighting Technicians</x:v>
      </x:c>
      <x:c r="E5145" s="22" t="n">
        <x:v>650</x:v>
      </x:c>
      <x:c r="F5145" s="22" t="n">
        <x:v>70160</x:v>
      </x:c>
      <x:c r="G5145" s="22" t="n">
        <x:f>IF(OR(E5145="",F5145=""),"",E5145*F5145)</x:f>
        <x:v>45604000</x:v>
      </x:c>
      <x:c r="H5145" s="36" t="n">
        <x:v>0.0594</x:v>
      </x:c>
      <x:c r="I5145" s="22" t="n">
        <x:f>IF(G5145="","",IF(ISNUMBER(H5145),G5145,""))</x:f>
        <x:v>45604000</x:v>
      </x:c>
      <x:c r="J5145" s="22" t="n">
        <x:f>IF(I5145="","",I5145*H5145)</x:f>
        <x:v>2708877.6</x:v>
      </x:c>
      <x:c r="K5145" t="str">
        <x:f>IF(G5145="","MISSING OEWS",IF(ISNUMBER(H5145),"MATCHED","MISSING WHARTON"))</x:f>
        <x:v>MATCHED</x:v>
      </x:c>
    </x:row>
    <x:row r="5146">
      <x:c r="A5146" t="str">
        <x:v>56</x:v>
      </x:c>
      <x:c r="B5146" t="str">
        <x:v>Administrative and Support and Waste Management and Remediation Services</x:v>
      </x:c>
      <x:c r="C5146" t="str">
        <x:v>27-4021</x:v>
      </x:c>
      <x:c r="D5146" t="str">
        <x:v>Photographers</x:v>
      </x:c>
      <x:c r="E5146" s="22" t="n">
        <x:v>630</x:v>
      </x:c>
      <x:c r="F5146" s="22" t="n">
        <x:v>70150</x:v>
      </x:c>
      <x:c r="G5146" s="22" t="n">
        <x:f>IF(OR(E5146="",F5146=""),"",E5146*F5146)</x:f>
        <x:v>44194500</x:v>
      </x:c>
      <x:c r="H5146" s="36" t="n">
        <x:v>0.3207</x:v>
      </x:c>
      <x:c r="I5146" s="22" t="n">
        <x:f>IF(G5146="","",IF(ISNUMBER(H5146),G5146,""))</x:f>
        <x:v>44194500</x:v>
      </x:c>
      <x:c r="J5146" s="22" t="n">
        <x:f>IF(I5146="","",I5146*H5146)</x:f>
        <x:v>14173176.149999999</x:v>
      </x:c>
      <x:c r="K5146" t="str">
        <x:f>IF(G5146="","MISSING OEWS",IF(ISNUMBER(H5146),"MATCHED","MISSING WHARTON"))</x:f>
        <x:v>MATCHED</x:v>
      </x:c>
    </x:row>
    <x:row r="5147">
      <x:c r="A5147" t="str">
        <x:v>56</x:v>
      </x:c>
      <x:c r="B5147" t="str">
        <x:v>Administrative and Support and Waste Management and Remediation Services</x:v>
      </x:c>
      <x:c r="C5147" t="str">
        <x:v>27-4031</x:v>
      </x:c>
      <x:c r="D5147" t="str">
        <x:v>Camera Operators, Television, Video, and Film</x:v>
      </x:c>
      <x:c r="E5147" s="22" t="n">
        <x:v>1740</x:v>
      </x:c>
      <x:c r="F5147" s="22" t="n">
        <x:v>113140</x:v>
      </x:c>
      <x:c r="G5147" s="22" t="n">
        <x:f>IF(OR(E5147="",F5147=""),"",E5147*F5147)</x:f>
        <x:v>196863600</x:v>
      </x:c>
      <x:c r="H5147" s="36" t="n">
        <x:v>0.3458</x:v>
      </x:c>
      <x:c r="I5147" s="22" t="n">
        <x:f>IF(G5147="","",IF(ISNUMBER(H5147),G5147,""))</x:f>
        <x:v>196863600</x:v>
      </x:c>
      <x:c r="J5147" s="22" t="n">
        <x:f>IF(I5147="","",I5147*H5147)</x:f>
        <x:v>68075432.88</x:v>
      </x:c>
      <x:c r="K5147" t="str">
        <x:f>IF(G5147="","MISSING OEWS",IF(ISNUMBER(H5147),"MATCHED","MISSING WHARTON"))</x:f>
        <x:v>MATCHED</x:v>
      </x:c>
    </x:row>
    <x:row r="5148">
      <x:c r="A5148" t="str">
        <x:v>56</x:v>
      </x:c>
      <x:c r="B5148" t="str">
        <x:v>Administrative and Support and Waste Management and Remediation Services</x:v>
      </x:c>
      <x:c r="C5148" t="str">
        <x:v>27-4032</x:v>
      </x:c>
      <x:c r="D5148" t="str">
        <x:v>Film and Video Editors</x:v>
      </x:c>
      <x:c r="E5148" s="22" t="n">
        <x:v>820</x:v>
      </x:c>
      <x:c r="F5148" s="22" t="n">
        <x:v>108020</x:v>
      </x:c>
      <x:c r="G5148" s="22" t="n">
        <x:f>IF(OR(E5148="",F5148=""),"",E5148*F5148)</x:f>
        <x:v>88576400</x:v>
      </x:c>
      <x:c r="H5148" s="36" t="n">
        <x:v>0.6065</x:v>
      </x:c>
      <x:c r="I5148" s="22" t="n">
        <x:f>IF(G5148="","",IF(ISNUMBER(H5148),G5148,""))</x:f>
        <x:v>88576400</x:v>
      </x:c>
      <x:c r="J5148" s="22" t="n">
        <x:f>IF(I5148="","",I5148*H5148)</x:f>
        <x:v>53721586.6</x:v>
      </x:c>
      <x:c r="K5148" t="str">
        <x:f>IF(G5148="","MISSING OEWS",IF(ISNUMBER(H5148),"MATCHED","MISSING WHARTON"))</x:f>
        <x:v>MATCHED</x:v>
      </x:c>
    </x:row>
    <x:row r="5149">
      <x:c r="A5149" t="str">
        <x:v>56</x:v>
      </x:c>
      <x:c r="B5149" t="str">
        <x:v>Administrative and Support and Waste Management and Remediation Services</x:v>
      </x:c>
      <x:c r="C5149" t="str">
        <x:v>27-4099</x:v>
      </x:c>
      <x:c r="D5149" t="str">
        <x:v>Media and Communication Equipment Workers, All Other</x:v>
      </x:c>
      <x:c r="E5149" s="22"/>
      <x:c r="F5149" s="22" t="n">
        <x:v>67190</x:v>
      </x:c>
      <x:c r="G5149" s="22" t="str">
        <x:f>IF(OR(E5149="",F5149=""),"",E5149*F5149)</x:f>
      </x:c>
      <x:c r="H5149" s="36"/>
      <x:c r="I5149" s="22" t="str">
        <x:f>IF(G5149="","",IF(ISNUMBER(H5149),G5149,""))</x:f>
      </x:c>
      <x:c r="J5149" s="22" t="str">
        <x:f>IF(I5149="","",I5149*H5149)</x:f>
      </x:c>
      <x:c r="K5149" t="str">
        <x:f>IF(G5149="","MISSING OEWS",IF(ISNUMBER(H5149),"MATCHED","MISSING WHARTON"))</x:f>
        <x:v>MISSING OEWS</x:v>
      </x:c>
    </x:row>
    <x:row r="5150">
      <x:c r="A5150" t="str">
        <x:v>56</x:v>
      </x:c>
      <x:c r="B5150" t="str">
        <x:v>Administrative and Support and Waste Management and Remediation Services</x:v>
      </x:c>
      <x:c r="C5150" t="str">
        <x:v>29-1011</x:v>
      </x:c>
      <x:c r="D5150" t="str">
        <x:v>Chiropractors</x:v>
      </x:c>
      <x:c r="E5150" s="22" t="n">
        <x:v>180</x:v>
      </x:c>
      <x:c r="F5150" s="22" t="n">
        <x:v>93630</x:v>
      </x:c>
      <x:c r="G5150" s="22" t="n">
        <x:f>IF(OR(E5150="",F5150=""),"",E5150*F5150)</x:f>
        <x:v>16853400</x:v>
      </x:c>
      <x:c r="H5150" s="36" t="n">
        <x:v>0.42729999999999996</x:v>
      </x:c>
      <x:c r="I5150" s="22" t="n">
        <x:f>IF(G5150="","",IF(ISNUMBER(H5150),G5150,""))</x:f>
        <x:v>16853400</x:v>
      </x:c>
      <x:c r="J5150" s="22" t="n">
        <x:f>IF(I5150="","",I5150*H5150)</x:f>
        <x:v>7201457.819999999</x:v>
      </x:c>
      <x:c r="K5150" t="str">
        <x:f>IF(G5150="","MISSING OEWS",IF(ISNUMBER(H5150),"MATCHED","MISSING WHARTON"))</x:f>
        <x:v>MATCHED</x:v>
      </x:c>
    </x:row>
    <x:row r="5151">
      <x:c r="A5151" t="str">
        <x:v>56</x:v>
      </x:c>
      <x:c r="B5151" t="str">
        <x:v>Administrative and Support and Waste Management and Remediation Services</x:v>
      </x:c>
      <x:c r="C5151" t="str">
        <x:v>29-1021</x:v>
      </x:c>
      <x:c r="D5151" t="str">
        <x:v>Dentists, General</x:v>
      </x:c>
      <x:c r="E5151" s="22" t="n">
        <x:v>610</x:v>
      </x:c>
      <x:c r="F5151" s="22" t="n">
        <x:v>198560</x:v>
      </x:c>
      <x:c r="G5151" s="22" t="n">
        <x:f>IF(OR(E5151="",F5151=""),"",E5151*F5151)</x:f>
        <x:v>121121600</x:v>
      </x:c>
      <x:c r="H5151" s="36" t="n">
        <x:v>0.07</x:v>
      </x:c>
      <x:c r="I5151" s="22" t="n">
        <x:f>IF(G5151="","",IF(ISNUMBER(H5151),G5151,""))</x:f>
        <x:v>121121600</x:v>
      </x:c>
      <x:c r="J5151" s="22" t="n">
        <x:f>IF(I5151="","",I5151*H5151)</x:f>
        <x:v>8478512</x:v>
      </x:c>
      <x:c r="K5151" t="str">
        <x:f>IF(G5151="","MISSING OEWS",IF(ISNUMBER(H5151),"MATCHED","MISSING WHARTON"))</x:f>
        <x:v>MATCHED</x:v>
      </x:c>
    </x:row>
    <x:row r="5152">
      <x:c r="A5152" t="str">
        <x:v>56</x:v>
      </x:c>
      <x:c r="B5152" t="str">
        <x:v>Administrative and Support and Waste Management and Remediation Services</x:v>
      </x:c>
      <x:c r="C5152" t="str">
        <x:v>29-1031</x:v>
      </x:c>
      <x:c r="D5152" t="str">
        <x:v>Dietitians and Nutritionists</x:v>
      </x:c>
      <x:c r="E5152" s="22" t="n">
        <x:v>1050</x:v>
      </x:c>
      <x:c r="F5152" s="22" t="n">
        <x:v>75130</x:v>
      </x:c>
      <x:c r="G5152" s="22" t="n">
        <x:f>IF(OR(E5152="",F5152=""),"",E5152*F5152)</x:f>
        <x:v>78886500</x:v>
      </x:c>
      <x:c r="H5152" s="36" t="n">
        <x:v>0.4679</x:v>
      </x:c>
      <x:c r="I5152" s="22" t="n">
        <x:f>IF(G5152="","",IF(ISNUMBER(H5152),G5152,""))</x:f>
        <x:v>78886500</x:v>
      </x:c>
      <x:c r="J5152" s="22" t="n">
        <x:f>IF(I5152="","",I5152*H5152)</x:f>
        <x:v>36910993.35</x:v>
      </x:c>
      <x:c r="K5152" t="str">
        <x:f>IF(G5152="","MISSING OEWS",IF(ISNUMBER(H5152),"MATCHED","MISSING WHARTON"))</x:f>
        <x:v>MATCHED</x:v>
      </x:c>
    </x:row>
    <x:row r="5153">
      <x:c r="A5153" t="str">
        <x:v>56</x:v>
      </x:c>
      <x:c r="B5153" t="str">
        <x:v>Administrative and Support and Waste Management and Remediation Services</x:v>
      </x:c>
      <x:c r="C5153" t="str">
        <x:v>29-1041</x:v>
      </x:c>
      <x:c r="D5153" t="str">
        <x:v>Optometrists</x:v>
      </x:c>
      <x:c r="E5153" s="22"/>
      <x:c r="F5153" s="22" t="n">
        <x:v>142240</x:v>
      </x:c>
      <x:c r="G5153" s="22" t="str">
        <x:f>IF(OR(E5153="",F5153=""),"",E5153*F5153)</x:f>
      </x:c>
      <x:c r="H5153" s="36" t="n">
        <x:v>0.07</x:v>
      </x:c>
      <x:c r="I5153" s="22" t="str">
        <x:f>IF(G5153="","",IF(ISNUMBER(H5153),G5153,""))</x:f>
      </x:c>
      <x:c r="J5153" s="22" t="str">
        <x:f>IF(I5153="","",I5153*H5153)</x:f>
      </x:c>
      <x:c r="K5153" t="str">
        <x:f>IF(G5153="","MISSING OEWS",IF(ISNUMBER(H5153),"MATCHED","MISSING WHARTON"))</x:f>
        <x:v>MISSING OEWS</x:v>
      </x:c>
    </x:row>
    <x:row r="5154">
      <x:c r="A5154" t="str">
        <x:v>56</x:v>
      </x:c>
      <x:c r="B5154" t="str">
        <x:v>Administrative and Support and Waste Management and Remediation Services</x:v>
      </x:c>
      <x:c r="C5154" t="str">
        <x:v>29-1051</x:v>
      </x:c>
      <x:c r="D5154" t="str">
        <x:v>Pharmacists</x:v>
      </x:c>
      <x:c r="E5154" s="22" t="n">
        <x:v>3400</x:v>
      </x:c>
      <x:c r="F5154" s="22" t="n">
        <x:v>130820</x:v>
      </x:c>
      <x:c r="G5154" s="22" t="n">
        <x:f>IF(OR(E5154="",F5154=""),"",E5154*F5154)</x:f>
        <x:v>444788000</x:v>
      </x:c>
      <x:c r="H5154" s="36" t="n">
        <x:v>0.43810000000000004</x:v>
      </x:c>
      <x:c r="I5154" s="22" t="n">
        <x:f>IF(G5154="","",IF(ISNUMBER(H5154),G5154,""))</x:f>
        <x:v>444788000</x:v>
      </x:c>
      <x:c r="J5154" s="22" t="n">
        <x:f>IF(I5154="","",I5154*H5154)</x:f>
        <x:v>194861622.8</x:v>
      </x:c>
      <x:c r="K5154" t="str">
        <x:f>IF(G5154="","MISSING OEWS",IF(ISNUMBER(H5154),"MATCHED","MISSING WHARTON"))</x:f>
        <x:v>MATCHED</x:v>
      </x:c>
    </x:row>
    <x:row r="5155">
      <x:c r="A5155" t="str">
        <x:v>56</x:v>
      </x:c>
      <x:c r="B5155" t="str">
        <x:v>Administrative and Support and Waste Management and Remediation Services</x:v>
      </x:c>
      <x:c r="C5155" t="str">
        <x:v>29-1071</x:v>
      </x:c>
      <x:c r="D5155" t="str">
        <x:v>Physician Assistants</x:v>
      </x:c>
      <x:c r="E5155" s="22" t="n">
        <x:v>2310</x:v>
      </x:c>
      <x:c r="F5155" s="22" t="n">
        <x:v>159640</x:v>
      </x:c>
      <x:c r="G5155" s="22" t="n">
        <x:f>IF(OR(E5155="",F5155=""),"",E5155*F5155)</x:f>
        <x:v>368768400</x:v>
      </x:c>
      <x:c r="H5155" s="36" t="n">
        <x:v>0.1495</x:v>
      </x:c>
      <x:c r="I5155" s="22" t="n">
        <x:f>IF(G5155="","",IF(ISNUMBER(H5155),G5155,""))</x:f>
        <x:v>368768400</x:v>
      </x:c>
      <x:c r="J5155" s="22" t="n">
        <x:f>IF(I5155="","",I5155*H5155)</x:f>
        <x:v>55130875.8</x:v>
      </x:c>
      <x:c r="K5155" t="str">
        <x:f>IF(G5155="","MISSING OEWS",IF(ISNUMBER(H5155),"MATCHED","MISSING WHARTON"))</x:f>
        <x:v>MATCHED</x:v>
      </x:c>
    </x:row>
    <x:row r="5156">
      <x:c r="A5156" t="str">
        <x:v>56</x:v>
      </x:c>
      <x:c r="B5156" t="str">
        <x:v>Administrative and Support and Waste Management and Remediation Services</x:v>
      </x:c>
      <x:c r="C5156" t="str">
        <x:v>29-1122</x:v>
      </x:c>
      <x:c r="D5156" t="str">
        <x:v>Occupational Therapists</x:v>
      </x:c>
      <x:c r="E5156" s="22" t="n">
        <x:v>2690</x:v>
      </x:c>
      <x:c r="F5156" s="22" t="n">
        <x:v>94970</x:v>
      </x:c>
      <x:c r="G5156" s="22" t="n">
        <x:f>IF(OR(E5156="",F5156=""),"",E5156*F5156)</x:f>
        <x:v>255469300</x:v>
      </x:c>
      <x:c r="H5156" s="36" t="n">
        <x:v>0.18289999999999998</x:v>
      </x:c>
      <x:c r="I5156" s="22" t="n">
        <x:f>IF(G5156="","",IF(ISNUMBER(H5156),G5156,""))</x:f>
        <x:v>255469300</x:v>
      </x:c>
      <x:c r="J5156" s="22" t="n">
        <x:f>IF(I5156="","",I5156*H5156)</x:f>
        <x:v>46725334.96999999</x:v>
      </x:c>
      <x:c r="K5156" t="str">
        <x:f>IF(G5156="","MISSING OEWS",IF(ISNUMBER(H5156),"MATCHED","MISSING WHARTON"))</x:f>
        <x:v>MATCHED</x:v>
      </x:c>
    </x:row>
    <x:row r="5157">
      <x:c r="A5157" t="str">
        <x:v>56</x:v>
      </x:c>
      <x:c r="B5157" t="str">
        <x:v>Administrative and Support and Waste Management and Remediation Services</x:v>
      </x:c>
      <x:c r="C5157" t="str">
        <x:v>29-1123</x:v>
      </x:c>
      <x:c r="D5157" t="str">
        <x:v>Physical Therapists</x:v>
      </x:c>
      <x:c r="E5157" s="22" t="n">
        <x:v>4530</x:v>
      </x:c>
      <x:c r="F5157" s="22" t="n">
        <x:v>89460</x:v>
      </x:c>
      <x:c r="G5157" s="22" t="n">
        <x:f>IF(OR(E5157="",F5157=""),"",E5157*F5157)</x:f>
        <x:v>405253800</x:v>
      </x:c>
      <x:c r="H5157" s="36" t="n">
        <x:v>0.19579999999999997</x:v>
      </x:c>
      <x:c r="I5157" s="22" t="n">
        <x:f>IF(G5157="","",IF(ISNUMBER(H5157),G5157,""))</x:f>
        <x:v>405253800</x:v>
      </x:c>
      <x:c r="J5157" s="22" t="n">
        <x:f>IF(I5157="","",I5157*H5157)</x:f>
        <x:v>79348694.03999999</x:v>
      </x:c>
      <x:c r="K5157" t="str">
        <x:f>IF(G5157="","MISSING OEWS",IF(ISNUMBER(H5157),"MATCHED","MISSING WHARTON"))</x:f>
        <x:v>MATCHED</x:v>
      </x:c>
    </x:row>
    <x:row r="5158">
      <x:c r="A5158" t="str">
        <x:v>56</x:v>
      </x:c>
      <x:c r="B5158" t="str">
        <x:v>Administrative and Support and Waste Management and Remediation Services</x:v>
      </x:c>
      <x:c r="C5158" t="str">
        <x:v>29-1124</x:v>
      </x:c>
      <x:c r="D5158" t="str">
        <x:v>Radiation Therapists</x:v>
      </x:c>
      <x:c r="E5158" s="22" t="n">
        <x:v>350</x:v>
      </x:c>
      <x:c r="F5158" s="22" t="n">
        <x:v>85920</x:v>
      </x:c>
      <x:c r="G5158" s="22" t="n">
        <x:f>IF(OR(E5158="",F5158=""),"",E5158*F5158)</x:f>
        <x:v>30072000</x:v>
      </x:c>
      <x:c r="H5158" s="36" t="n">
        <x:v>0.32270000000000004</x:v>
      </x:c>
      <x:c r="I5158" s="22" t="n">
        <x:f>IF(G5158="","",IF(ISNUMBER(H5158),G5158,""))</x:f>
        <x:v>30072000</x:v>
      </x:c>
      <x:c r="J5158" s="22" t="n">
        <x:f>IF(I5158="","",I5158*H5158)</x:f>
        <x:v>9704234.4</x:v>
      </x:c>
      <x:c r="K5158" t="str">
        <x:f>IF(G5158="","MISSING OEWS",IF(ISNUMBER(H5158),"MATCHED","MISSING WHARTON"))</x:f>
        <x:v>MATCHED</x:v>
      </x:c>
    </x:row>
    <x:row r="5159">
      <x:c r="A5159" t="str">
        <x:v>56</x:v>
      </x:c>
      <x:c r="B5159" t="str">
        <x:v>Administrative and Support and Waste Management and Remediation Services</x:v>
      </x:c>
      <x:c r="C5159" t="str">
        <x:v>29-1125</x:v>
      </x:c>
      <x:c r="D5159" t="str">
        <x:v>Recreational Therapists</x:v>
      </x:c>
      <x:c r="E5159" s="22" t="n">
        <x:v>190</x:v>
      </x:c>
      <x:c r="F5159" s="22" t="n">
        <x:v>77670</x:v>
      </x:c>
      <x:c r="G5159" s="22" t="n">
        <x:f>IF(OR(E5159="",F5159=""),"",E5159*F5159)</x:f>
        <x:v>14757300</x:v>
      </x:c>
      <x:c r="H5159" s="36" t="n">
        <x:v>0.2773</x:v>
      </x:c>
      <x:c r="I5159" s="22" t="n">
        <x:f>IF(G5159="","",IF(ISNUMBER(H5159),G5159,""))</x:f>
        <x:v>14757300</x:v>
      </x:c>
      <x:c r="J5159" s="22" t="n">
        <x:f>IF(I5159="","",I5159*H5159)</x:f>
        <x:v>4092199.29</x:v>
      </x:c>
      <x:c r="K5159" t="str">
        <x:f>IF(G5159="","MISSING OEWS",IF(ISNUMBER(H5159),"MATCHED","MISSING WHARTON"))</x:f>
        <x:v>MATCHED</x:v>
      </x:c>
    </x:row>
    <x:row r="5160">
      <x:c r="A5160" t="str">
        <x:v>56</x:v>
      </x:c>
      <x:c r="B5160" t="str">
        <x:v>Administrative and Support and Waste Management and Remediation Services</x:v>
      </x:c>
      <x:c r="C5160" t="str">
        <x:v>29-1126</x:v>
      </x:c>
      <x:c r="D5160" t="str">
        <x:v>Respiratory Therapists</x:v>
      </x:c>
      <x:c r="E5160" s="22" t="n">
        <x:v>3540</x:v>
      </x:c>
      <x:c r="F5160" s="22" t="n">
        <x:v>87690</x:v>
      </x:c>
      <x:c r="G5160" s="22" t="n">
        <x:f>IF(OR(E5160="",F5160=""),"",E5160*F5160)</x:f>
        <x:v>310422600</x:v>
      </x:c>
      <x:c r="H5160" s="36" t="n">
        <x:v>0.0864</x:v>
      </x:c>
      <x:c r="I5160" s="22" t="n">
        <x:f>IF(G5160="","",IF(ISNUMBER(H5160),G5160,""))</x:f>
        <x:v>310422600</x:v>
      </x:c>
      <x:c r="J5160" s="22" t="n">
        <x:f>IF(I5160="","",I5160*H5160)</x:f>
        <x:v>26820512.64</x:v>
      </x:c>
      <x:c r="K5160" t="str">
        <x:f>IF(G5160="","MISSING OEWS",IF(ISNUMBER(H5160),"MATCHED","MISSING WHARTON"))</x:f>
        <x:v>MATCHED</x:v>
      </x:c>
    </x:row>
    <x:row r="5161">
      <x:c r="A5161" t="str">
        <x:v>56</x:v>
      </x:c>
      <x:c r="B5161" t="str">
        <x:v>Administrative and Support and Waste Management and Remediation Services</x:v>
      </x:c>
      <x:c r="C5161" t="str">
        <x:v>29-1127</x:v>
      </x:c>
      <x:c r="D5161" t="str">
        <x:v>Speech-Language Pathologists</x:v>
      </x:c>
      <x:c r="E5161" s="22" t="n">
        <x:v>3970</x:v>
      </x:c>
      <x:c r="F5161" s="22" t="n">
        <x:v>103720</x:v>
      </x:c>
      <x:c r="G5161" s="22" t="n">
        <x:f>IF(OR(E5161="",F5161=""),"",E5161*F5161)</x:f>
        <x:v>411768400</x:v>
      </x:c>
      <x:c r="H5161" s="36" t="n">
        <x:v>0.19579999999999997</x:v>
      </x:c>
      <x:c r="I5161" s="22" t="n">
        <x:f>IF(G5161="","",IF(ISNUMBER(H5161),G5161,""))</x:f>
        <x:v>411768400</x:v>
      </x:c>
      <x:c r="J5161" s="22" t="n">
        <x:f>IF(I5161="","",I5161*H5161)</x:f>
        <x:v>80624252.71999998</x:v>
      </x:c>
      <x:c r="K5161" t="str">
        <x:f>IF(G5161="","MISSING OEWS",IF(ISNUMBER(H5161),"MATCHED","MISSING WHARTON"))</x:f>
        <x:v>MATCHED</x:v>
      </x:c>
    </x:row>
    <x:row r="5162">
      <x:c r="A5162" t="str">
        <x:v>56</x:v>
      </x:c>
      <x:c r="B5162" t="str">
        <x:v>Administrative and Support and Waste Management and Remediation Services</x:v>
      </x:c>
      <x:c r="C5162" t="str">
        <x:v>29-1129</x:v>
      </x:c>
      <x:c r="D5162" t="str">
        <x:v>Therapists, All Other</x:v>
      </x:c>
      <x:c r="E5162" s="22" t="n">
        <x:v>300</x:v>
      </x:c>
      <x:c r="F5162" s="22" t="n">
        <x:v>93910</x:v>
      </x:c>
      <x:c r="G5162" s="22" t="n">
        <x:f>IF(OR(E5162="",F5162=""),"",E5162*F5162)</x:f>
        <x:v>28173000</x:v>
      </x:c>
      <x:c r="H5162" s="36" t="n">
        <x:v>0.1775</x:v>
      </x:c>
      <x:c r="I5162" s="22" t="n">
        <x:f>IF(G5162="","",IF(ISNUMBER(H5162),G5162,""))</x:f>
        <x:v>28173000</x:v>
      </x:c>
      <x:c r="J5162" s="22" t="n">
        <x:f>IF(I5162="","",I5162*H5162)</x:f>
        <x:v>5000707.5</x:v>
      </x:c>
      <x:c r="K5162" t="str">
        <x:f>IF(G5162="","MISSING OEWS",IF(ISNUMBER(H5162),"MATCHED","MISSING WHARTON"))</x:f>
        <x:v>MATCHED</x:v>
      </x:c>
    </x:row>
    <x:row r="5163">
      <x:c r="A5163" t="str">
        <x:v>56</x:v>
      </x:c>
      <x:c r="B5163" t="str">
        <x:v>Administrative and Support and Waste Management and Remediation Services</x:v>
      </x:c>
      <x:c r="C5163" t="str">
        <x:v>29-1131</x:v>
      </x:c>
      <x:c r="D5163" t="str">
        <x:v>Veterinarians</x:v>
      </x:c>
      <x:c r="E5163" s="22"/>
      <x:c r="F5163" s="22" t="n">
        <x:v>154220</x:v>
      </x:c>
      <x:c r="G5163" s="22" t="str">
        <x:f>IF(OR(E5163="",F5163=""),"",E5163*F5163)</x:f>
      </x:c>
      <x:c r="H5163" s="36" t="n">
        <x:v>0.163</x:v>
      </x:c>
      <x:c r="I5163" s="22" t="str">
        <x:f>IF(G5163="","",IF(ISNUMBER(H5163),G5163,""))</x:f>
      </x:c>
      <x:c r="J5163" s="22" t="str">
        <x:f>IF(I5163="","",I5163*H5163)</x:f>
      </x:c>
      <x:c r="K5163" t="str">
        <x:f>IF(G5163="","MISSING OEWS",IF(ISNUMBER(H5163),"MATCHED","MISSING WHARTON"))</x:f>
        <x:v>MISSING OEWS</x:v>
      </x:c>
    </x:row>
    <x:row r="5164">
      <x:c r="A5164" t="str">
        <x:v>56</x:v>
      </x:c>
      <x:c r="B5164" t="str">
        <x:v>Administrative and Support and Waste Management and Remediation Services</x:v>
      </x:c>
      <x:c r="C5164" t="str">
        <x:v>29-1141</x:v>
      </x:c>
      <x:c r="D5164" t="str">
        <x:v>Registered Nurses</x:v>
      </x:c>
      <x:c r="E5164" s="22" t="n">
        <x:v>112160</x:v>
      </x:c>
      <x:c r="F5164" s="22" t="n">
        <x:v>95700</x:v>
      </x:c>
      <x:c r="G5164" s="22" t="n">
        <x:f>IF(OR(E5164="",F5164=""),"",E5164*F5164)</x:f>
        <x:v>10733712000</x:v>
      </x:c>
      <x:c r="H5164" s="36" t="n">
        <x:v>0.19579999999999997</x:v>
      </x:c>
      <x:c r="I5164" s="22" t="n">
        <x:f>IF(G5164="","",IF(ISNUMBER(H5164),G5164,""))</x:f>
        <x:v>10733712000</x:v>
      </x:c>
      <x:c r="J5164" s="22" t="n">
        <x:f>IF(I5164="","",I5164*H5164)</x:f>
        <x:v>2101660809.5999997</x:v>
      </x:c>
      <x:c r="K5164" t="str">
        <x:f>IF(G5164="","MISSING OEWS",IF(ISNUMBER(H5164),"MATCHED","MISSING WHARTON"))</x:f>
        <x:v>MATCHED</x:v>
      </x:c>
    </x:row>
    <x:row r="5165">
      <x:c r="A5165" t="str">
        <x:v>56</x:v>
      </x:c>
      <x:c r="B5165" t="str">
        <x:v>Administrative and Support and Waste Management and Remediation Services</x:v>
      </x:c>
      <x:c r="C5165" t="str">
        <x:v>29-1151</x:v>
      </x:c>
      <x:c r="D5165" t="str">
        <x:v>Nurse Anesthetists</x:v>
      </x:c>
      <x:c r="E5165" s="22" t="n">
        <x:v>290</x:v>
      </x:c>
      <x:c r="F5165" s="22" t="n">
        <x:v>259490</x:v>
      </x:c>
      <x:c r="G5165" s="22" t="n">
        <x:f>IF(OR(E5165="",F5165=""),"",E5165*F5165)</x:f>
        <x:v>75252100</x:v>
      </x:c>
      <x:c r="H5165" s="36" t="n">
        <x:v>0.1167</x:v>
      </x:c>
      <x:c r="I5165" s="22" t="n">
        <x:f>IF(G5165="","",IF(ISNUMBER(H5165),G5165,""))</x:f>
        <x:v>75252100</x:v>
      </x:c>
      <x:c r="J5165" s="22" t="n">
        <x:f>IF(I5165="","",I5165*H5165)</x:f>
        <x:v>8781920.07</x:v>
      </x:c>
      <x:c r="K5165" t="str">
        <x:f>IF(G5165="","MISSING OEWS",IF(ISNUMBER(H5165),"MATCHED","MISSING WHARTON"))</x:f>
        <x:v>MATCHED</x:v>
      </x:c>
    </x:row>
    <x:row r="5166">
      <x:c r="A5166" t="str">
        <x:v>56</x:v>
      </x:c>
      <x:c r="B5166" t="str">
        <x:v>Administrative and Support and Waste Management and Remediation Services</x:v>
      </x:c>
      <x:c r="C5166" t="str">
        <x:v>29-1171</x:v>
      </x:c>
      <x:c r="D5166" t="str">
        <x:v>Nurse Practitioners</x:v>
      </x:c>
      <x:c r="E5166" s="22" t="n">
        <x:v>6060</x:v>
      </x:c>
      <x:c r="F5166" s="22" t="n">
        <x:v>134920</x:v>
      </x:c>
      <x:c r="G5166" s="22" t="n">
        <x:f>IF(OR(E5166="",F5166=""),"",E5166*F5166)</x:f>
        <x:v>817615200</x:v>
      </x:c>
      <x:c r="H5166" s="36" t="n">
        <x:v>0.313</x:v>
      </x:c>
      <x:c r="I5166" s="22" t="n">
        <x:f>IF(G5166="","",IF(ISNUMBER(H5166),G5166,""))</x:f>
        <x:v>817615200</x:v>
      </x:c>
      <x:c r="J5166" s="22" t="n">
        <x:f>IF(I5166="","",I5166*H5166)</x:f>
        <x:v>255913557.6</x:v>
      </x:c>
      <x:c r="K5166" t="str">
        <x:f>IF(G5166="","MISSING OEWS",IF(ISNUMBER(H5166),"MATCHED","MISSING WHARTON"))</x:f>
        <x:v>MATCHED</x:v>
      </x:c>
    </x:row>
    <x:row r="5167">
      <x:c r="A5167" t="str">
        <x:v>56</x:v>
      </x:c>
      <x:c r="B5167" t="str">
        <x:v>Administrative and Support and Waste Management and Remediation Services</x:v>
      </x:c>
      <x:c r="C5167" t="str">
        <x:v>29-1181</x:v>
      </x:c>
      <x:c r="D5167" t="str">
        <x:v>Audiologists</x:v>
      </x:c>
      <x:c r="E5167" s="22" t="n">
        <x:v>220</x:v>
      </x:c>
      <x:c r="F5167" s="22" t="n">
        <x:v>122980</x:v>
      </x:c>
      <x:c r="G5167" s="22" t="n">
        <x:f>IF(OR(E5167="",F5167=""),"",E5167*F5167)</x:f>
        <x:v>27055600</x:v>
      </x:c>
      <x:c r="H5167" s="36" t="n">
        <x:v>0.2568</x:v>
      </x:c>
      <x:c r="I5167" s="22" t="n">
        <x:f>IF(G5167="","",IF(ISNUMBER(H5167),G5167,""))</x:f>
        <x:v>27055600</x:v>
      </x:c>
      <x:c r="J5167" s="22" t="n">
        <x:f>IF(I5167="","",I5167*H5167)</x:f>
        <x:v>6947878.079999999</x:v>
      </x:c>
      <x:c r="K5167" t="str">
        <x:f>IF(G5167="","MISSING OEWS",IF(ISNUMBER(H5167),"MATCHED","MISSING WHARTON"))</x:f>
        <x:v>MATCHED</x:v>
      </x:c>
    </x:row>
    <x:row r="5168">
      <x:c r="A5168" t="str">
        <x:v>56</x:v>
      </x:c>
      <x:c r="B5168" t="str">
        <x:v>Administrative and Support and Waste Management and Remediation Services</x:v>
      </x:c>
      <x:c r="C5168" t="str">
        <x:v>29-1215</x:v>
      </x:c>
      <x:c r="D5168" t="str">
        <x:v>Family Medicine Physicians</x:v>
      </x:c>
      <x:c r="E5168" s="22" t="n">
        <x:v>170</x:v>
      </x:c>
      <x:c r="F5168" s="22" t="n">
        <x:v>260740</x:v>
      </x:c>
      <x:c r="G5168" s="22" t="n">
        <x:f>IF(OR(E5168="",F5168=""),"",E5168*F5168)</x:f>
        <x:v>44325800</x:v>
      </x:c>
      <x:c r="H5168" s="36" t="n">
        <x:v>0.28850000000000003</x:v>
      </x:c>
      <x:c r="I5168" s="22" t="n">
        <x:f>IF(G5168="","",IF(ISNUMBER(H5168),G5168,""))</x:f>
        <x:v>44325800</x:v>
      </x:c>
      <x:c r="J5168" s="22" t="n">
        <x:f>IF(I5168="","",I5168*H5168)</x:f>
        <x:v>12787993.3</x:v>
      </x:c>
      <x:c r="K5168" t="str">
        <x:f>IF(G5168="","MISSING OEWS",IF(ISNUMBER(H5168),"MATCHED","MISSING WHARTON"))</x:f>
        <x:v>MATCHED</x:v>
      </x:c>
    </x:row>
    <x:row r="5169">
      <x:c r="A5169" t="str">
        <x:v>56</x:v>
      </x:c>
      <x:c r="B5169" t="str">
        <x:v>Administrative and Support and Waste Management and Remediation Services</x:v>
      </x:c>
      <x:c r="C5169" t="str">
        <x:v>29-1216</x:v>
      </x:c>
      <x:c r="D5169" t="str">
        <x:v>General Internal Medicine Physicians</x:v>
      </x:c>
      <x:c r="E5169" s="22" t="n">
        <x:v>80</x:v>
      </x:c>
      <x:c r="F5169" s="22" t="n">
        <x:v>266510</x:v>
      </x:c>
      <x:c r="G5169" s="22" t="n">
        <x:f>IF(OR(E5169="",F5169=""),"",E5169*F5169)</x:f>
        <x:v>21320800</x:v>
      </x:c>
      <x:c r="H5169" s="36" t="n">
        <x:v>0.2237</x:v>
      </x:c>
      <x:c r="I5169" s="22" t="n">
        <x:f>IF(G5169="","",IF(ISNUMBER(H5169),G5169,""))</x:f>
        <x:v>21320800</x:v>
      </x:c>
      <x:c r="J5169" s="22" t="n">
        <x:f>IF(I5169="","",I5169*H5169)</x:f>
        <x:v>4769462.96</x:v>
      </x:c>
      <x:c r="K5169" t="str">
        <x:f>IF(G5169="","MISSING OEWS",IF(ISNUMBER(H5169),"MATCHED","MISSING WHARTON"))</x:f>
        <x:v>MATCHED</x:v>
      </x:c>
    </x:row>
    <x:row r="5170">
      <x:c r="A5170" t="str">
        <x:v>56</x:v>
      </x:c>
      <x:c r="B5170" t="str">
        <x:v>Administrative and Support and Waste Management and Remediation Services</x:v>
      </x:c>
      <x:c r="C5170" t="str">
        <x:v>29-1223</x:v>
      </x:c>
      <x:c r="D5170" t="str">
        <x:v>Psychiatrists</x:v>
      </x:c>
      <x:c r="E5170" s="22" t="n">
        <x:v>70</x:v>
      </x:c>
      <x:c r="F5170" s="22" t="n">
        <x:v>290290</x:v>
      </x:c>
      <x:c r="G5170" s="22" t="n">
        <x:f>IF(OR(E5170="",F5170=""),"",E5170*F5170)</x:f>
        <x:v>20320300</x:v>
      </x:c>
      <x:c r="H5170" s="36" t="n">
        <x:v>0.1375</x:v>
      </x:c>
      <x:c r="I5170" s="22" t="n">
        <x:f>IF(G5170="","",IF(ISNUMBER(H5170),G5170,""))</x:f>
        <x:v>20320300</x:v>
      </x:c>
      <x:c r="J5170" s="22" t="n">
        <x:f>IF(I5170="","",I5170*H5170)</x:f>
        <x:v>2794041.25</x:v>
      </x:c>
      <x:c r="K5170" t="str">
        <x:f>IF(G5170="","MISSING OEWS",IF(ISNUMBER(H5170),"MATCHED","MISSING WHARTON"))</x:f>
        <x:v>MATCHED</x:v>
      </x:c>
    </x:row>
    <x:row r="5171">
      <x:c r="A5171" t="str">
        <x:v>56</x:v>
      </x:c>
      <x:c r="B5171" t="str">
        <x:v>Administrative and Support and Waste Management and Remediation Services</x:v>
      </x:c>
      <x:c r="C5171" t="str">
        <x:v>29-1224</x:v>
      </x:c>
      <x:c r="D5171" t="str">
        <x:v>Radiologists</x:v>
      </x:c>
      <x:c r="E5171" s="22"/>
      <x:c r="F5171" s="22" t="n">
        <x:v>297040</x:v>
      </x:c>
      <x:c r="G5171" s="22" t="str">
        <x:f>IF(OR(E5171="",F5171=""),"",E5171*F5171)</x:f>
      </x:c>
      <x:c r="H5171" s="36" t="n">
        <x:v>0.43170000000000003</x:v>
      </x:c>
      <x:c r="I5171" s="22" t="str">
        <x:f>IF(G5171="","",IF(ISNUMBER(H5171),G5171,""))</x:f>
      </x:c>
      <x:c r="J5171" s="22" t="str">
        <x:f>IF(I5171="","",I5171*H5171)</x:f>
      </x:c>
      <x:c r="K5171" t="str">
        <x:f>IF(G5171="","MISSING OEWS",IF(ISNUMBER(H5171),"MATCHED","MISSING WHARTON"))</x:f>
        <x:v>MISSING OEWS</x:v>
      </x:c>
    </x:row>
    <x:row r="5172">
      <x:c r="A5172" t="str">
        <x:v>56</x:v>
      </x:c>
      <x:c r="B5172" t="str">
        <x:v>Administrative and Support and Waste Management and Remediation Services</x:v>
      </x:c>
      <x:c r="C5172" t="str">
        <x:v>29-1229</x:v>
      </x:c>
      <x:c r="D5172" t="str">
        <x:v>Physicians, All Other</x:v>
      </x:c>
      <x:c r="E5172" s="22" t="n">
        <x:v>2110</x:v>
      </x:c>
      <x:c r="F5172" s="22" t="n">
        <x:v>271800</x:v>
      </x:c>
      <x:c r="G5172" s="22" t="n">
        <x:f>IF(OR(E5172="",F5172=""),"",E5172*F5172)</x:f>
        <x:v>573498000</x:v>
      </x:c>
      <x:c r="H5172" s="36" t="n">
        <x:v>0.20079999999999998</x:v>
      </x:c>
      <x:c r="I5172" s="22" t="n">
        <x:f>IF(G5172="","",IF(ISNUMBER(H5172),G5172,""))</x:f>
        <x:v>573498000</x:v>
      </x:c>
      <x:c r="J5172" s="22" t="n">
        <x:f>IF(I5172="","",I5172*H5172)</x:f>
        <x:v>115158398.39999999</x:v>
      </x:c>
      <x:c r="K5172" t="str">
        <x:f>IF(G5172="","MISSING OEWS",IF(ISNUMBER(H5172),"MATCHED","MISSING WHARTON"))</x:f>
        <x:v>MATCHED</x:v>
      </x:c>
    </x:row>
    <x:row r="5173">
      <x:c r="A5173" t="str">
        <x:v>56</x:v>
      </x:c>
      <x:c r="B5173" t="str">
        <x:v>Administrative and Support and Waste Management and Remediation Services</x:v>
      </x:c>
      <x:c r="C5173" t="str">
        <x:v>29-1291</x:v>
      </x:c>
      <x:c r="D5173" t="str">
        <x:v>Acupuncturists</x:v>
      </x:c>
      <x:c r="E5173" s="22" t="n">
        <x:v>50</x:v>
      </x:c>
      <x:c r="F5173" s="22" t="n">
        <x:v>77670</x:v>
      </x:c>
      <x:c r="G5173" s="22" t="n">
        <x:f>IF(OR(E5173="",F5173=""),"",E5173*F5173)</x:f>
        <x:v>3883500</x:v>
      </x:c>
      <x:c r="H5173" s="36" t="n">
        <x:v>0.0528</x:v>
      </x:c>
      <x:c r="I5173" s="22" t="n">
        <x:f>IF(G5173="","",IF(ISNUMBER(H5173),G5173,""))</x:f>
        <x:v>3883500</x:v>
      </x:c>
      <x:c r="J5173" s="22" t="n">
        <x:f>IF(I5173="","",I5173*H5173)</x:f>
        <x:v>205048.8</x:v>
      </x:c>
      <x:c r="K5173" t="str">
        <x:f>IF(G5173="","MISSING OEWS",IF(ISNUMBER(H5173),"MATCHED","MISSING WHARTON"))</x:f>
        <x:v>MATCHED</x:v>
      </x:c>
    </x:row>
    <x:row r="5174">
      <x:c r="A5174" t="str">
        <x:v>56</x:v>
      </x:c>
      <x:c r="B5174" t="str">
        <x:v>Administrative and Support and Waste Management and Remediation Services</x:v>
      </x:c>
      <x:c r="C5174" t="str">
        <x:v>29-1292</x:v>
      </x:c>
      <x:c r="D5174" t="str">
        <x:v>Dental Hygienists</x:v>
      </x:c>
      <x:c r="E5174" s="22" t="n">
        <x:v>2060</x:v>
      </x:c>
      <x:c r="F5174" s="22" t="n">
        <x:v>98510</x:v>
      </x:c>
      <x:c r="G5174" s="22" t="n">
        <x:f>IF(OR(E5174="",F5174=""),"",E5174*F5174)</x:f>
        <x:v>202930600</x:v>
      </x:c>
      <x:c r="H5174" s="36" t="n">
        <x:v>0.1583</x:v>
      </x:c>
      <x:c r="I5174" s="22" t="n">
        <x:f>IF(G5174="","",IF(ISNUMBER(H5174),G5174,""))</x:f>
        <x:v>202930600</x:v>
      </x:c>
      <x:c r="J5174" s="22" t="n">
        <x:f>IF(I5174="","",I5174*H5174)</x:f>
        <x:v>32123913.98</x:v>
      </x:c>
      <x:c r="K5174" t="str">
        <x:f>IF(G5174="","MISSING OEWS",IF(ISNUMBER(H5174),"MATCHED","MISSING WHARTON"))</x:f>
        <x:v>MATCHED</x:v>
      </x:c>
    </x:row>
    <x:row r="5175">
      <x:c r="A5175" t="str">
        <x:v>56</x:v>
      </x:c>
      <x:c r="B5175" t="str">
        <x:v>Administrative and Support and Waste Management and Remediation Services</x:v>
      </x:c>
      <x:c r="C5175" t="str">
        <x:v>29-1299</x:v>
      </x:c>
      <x:c r="D5175" t="str">
        <x:v>Healthcare Diagnosing or Treating Practitioners, All Other</x:v>
      </x:c>
      <x:c r="E5175" s="22" t="n">
        <x:v>120</x:v>
      </x:c>
      <x:c r="F5175" s="22" t="n">
        <x:v>96410</x:v>
      </x:c>
      <x:c r="G5175" s="22" t="n">
        <x:f>IF(OR(E5175="",F5175=""),"",E5175*F5175)</x:f>
        <x:v>11569200</x:v>
      </x:c>
      <x:c r="H5175" s="36" t="n">
        <x:v>0.1875</x:v>
      </x:c>
      <x:c r="I5175" s="22" t="n">
        <x:f>IF(G5175="","",IF(ISNUMBER(H5175),G5175,""))</x:f>
        <x:v>11569200</x:v>
      </x:c>
      <x:c r="J5175" s="22" t="n">
        <x:f>IF(I5175="","",I5175*H5175)</x:f>
        <x:v>2169225</x:v>
      </x:c>
      <x:c r="K5175" t="str">
        <x:f>IF(G5175="","MISSING OEWS",IF(ISNUMBER(H5175),"MATCHED","MISSING WHARTON"))</x:f>
        <x:v>MATCHED</x:v>
      </x:c>
    </x:row>
    <x:row r="5176">
      <x:c r="A5176" t="str">
        <x:v>56</x:v>
      </x:c>
      <x:c r="B5176" t="str">
        <x:v>Administrative and Support and Waste Management and Remediation Services</x:v>
      </x:c>
      <x:c r="C5176" t="str">
        <x:v>29-2010</x:v>
      </x:c>
      <x:c r="D5176" t="str">
        <x:v>Clinical Laboratory Technologists and Technicians</x:v>
      </x:c>
      <x:c r="E5176" s="22" t="n">
        <x:v>11540</x:v>
      </x:c>
      <x:c r="F5176" s="22" t="n">
        <x:v>62850</x:v>
      </x:c>
      <x:c r="G5176" s="22" t="n">
        <x:f>IF(OR(E5176="",F5176=""),"",E5176*F5176)</x:f>
        <x:v>725289000</x:v>
      </x:c>
      <x:c r="H5176" s="36" t="n">
        <x:v>0.1612</x:v>
      </x:c>
      <x:c r="I5176" s="22" t="n">
        <x:f>IF(G5176="","",IF(ISNUMBER(H5176),G5176,""))</x:f>
        <x:v>725289000</x:v>
      </x:c>
      <x:c r="J5176" s="22" t="n">
        <x:f>IF(I5176="","",I5176*H5176)</x:f>
        <x:v>116916586.80000001</x:v>
      </x:c>
      <x:c r="K5176" t="str">
        <x:f>IF(G5176="","MISSING OEWS",IF(ISNUMBER(H5176),"MATCHED","MISSING WHARTON"))</x:f>
        <x:v>MATCHED</x:v>
      </x:c>
    </x:row>
    <x:row r="5177">
      <x:c r="A5177" t="str">
        <x:v>56</x:v>
      </x:c>
      <x:c r="B5177" t="str">
        <x:v>Administrative and Support and Waste Management and Remediation Services</x:v>
      </x:c>
      <x:c r="C5177" t="str">
        <x:v>29-2031</x:v>
      </x:c>
      <x:c r="D5177" t="str">
        <x:v>Cardiovascular Technologists and Technicians</x:v>
      </x:c>
      <x:c r="E5177" s="22" t="n">
        <x:v>850</x:v>
      </x:c>
      <x:c r="F5177" s="22" t="n">
        <x:v>82920</x:v>
      </x:c>
      <x:c r="G5177" s="22" t="n">
        <x:f>IF(OR(E5177="",F5177=""),"",E5177*F5177)</x:f>
        <x:v>70482000</x:v>
      </x:c>
      <x:c r="H5177" s="36" t="n">
        <x:v>0.304</x:v>
      </x:c>
      <x:c r="I5177" s="22" t="n">
        <x:f>IF(G5177="","",IF(ISNUMBER(H5177),G5177,""))</x:f>
        <x:v>70482000</x:v>
      </x:c>
      <x:c r="J5177" s="22" t="n">
        <x:f>IF(I5177="","",I5177*H5177)</x:f>
        <x:v>21426528</x:v>
      </x:c>
      <x:c r="K5177" t="str">
        <x:f>IF(G5177="","MISSING OEWS",IF(ISNUMBER(H5177),"MATCHED","MISSING WHARTON"))</x:f>
        <x:v>MATCHED</x:v>
      </x:c>
    </x:row>
    <x:row r="5178">
      <x:c r="A5178" t="str">
        <x:v>56</x:v>
      </x:c>
      <x:c r="B5178" t="str">
        <x:v>Administrative and Support and Waste Management and Remediation Services</x:v>
      </x:c>
      <x:c r="C5178" t="str">
        <x:v>29-2032</x:v>
      </x:c>
      <x:c r="D5178" t="str">
        <x:v>Diagnostic Medical Sonographers</x:v>
      </x:c>
      <x:c r="E5178" s="22" t="n">
        <x:v>1730</x:v>
      </x:c>
      <x:c r="F5178" s="22" t="n">
        <x:v>95650</x:v>
      </x:c>
      <x:c r="G5178" s="22" t="n">
        <x:f>IF(OR(E5178="",F5178=""),"",E5178*F5178)</x:f>
        <x:v>165474500</x:v>
      </x:c>
      <x:c r="H5178" s="36" t="n">
        <x:v>0.345</x:v>
      </x:c>
      <x:c r="I5178" s="22" t="n">
        <x:f>IF(G5178="","",IF(ISNUMBER(H5178),G5178,""))</x:f>
        <x:v>165474500</x:v>
      </x:c>
      <x:c r="J5178" s="22" t="n">
        <x:f>IF(I5178="","",I5178*H5178)</x:f>
        <x:v>57088702.49999999</x:v>
      </x:c>
      <x:c r="K5178" t="str">
        <x:f>IF(G5178="","MISSING OEWS",IF(ISNUMBER(H5178),"MATCHED","MISSING WHARTON"))</x:f>
        <x:v>MATCHED</x:v>
      </x:c>
    </x:row>
    <x:row r="5179">
      <x:c r="A5179" t="str">
        <x:v>56</x:v>
      </x:c>
      <x:c r="B5179" t="str">
        <x:v>Administrative and Support and Waste Management and Remediation Services</x:v>
      </x:c>
      <x:c r="C5179" t="str">
        <x:v>29-2033</x:v>
      </x:c>
      <x:c r="D5179" t="str">
        <x:v>Nuclear Medicine Technologists</x:v>
      </x:c>
      <x:c r="E5179" s="22" t="n">
        <x:v>80</x:v>
      </x:c>
      <x:c r="F5179" s="22" t="n">
        <x:v>113200</x:v>
      </x:c>
      <x:c r="G5179" s="22" t="n">
        <x:f>IF(OR(E5179="",F5179=""),"",E5179*F5179)</x:f>
        <x:v>9056000</x:v>
      </x:c>
      <x:c r="H5179" s="36" t="n">
        <x:v>0.2647</x:v>
      </x:c>
      <x:c r="I5179" s="22" t="n">
        <x:f>IF(G5179="","",IF(ISNUMBER(H5179),G5179,""))</x:f>
        <x:v>9056000</x:v>
      </x:c>
      <x:c r="J5179" s="22" t="n">
        <x:f>IF(I5179="","",I5179*H5179)</x:f>
        <x:v>2397123.1999999997</x:v>
      </x:c>
      <x:c r="K5179" t="str">
        <x:f>IF(G5179="","MISSING OEWS",IF(ISNUMBER(H5179),"MATCHED","MISSING WHARTON"))</x:f>
        <x:v>MATCHED</x:v>
      </x:c>
    </x:row>
    <x:row r="5180">
      <x:c r="A5180" t="str">
        <x:v>56</x:v>
      </x:c>
      <x:c r="B5180" t="str">
        <x:v>Administrative and Support and Waste Management and Remediation Services</x:v>
      </x:c>
      <x:c r="C5180" t="str">
        <x:v>29-2034</x:v>
      </x:c>
      <x:c r="D5180" t="str">
        <x:v>Radiologic Technologists and Technicians</x:v>
      </x:c>
      <x:c r="E5180" s="22" t="n">
        <x:v>7780</x:v>
      </x:c>
      <x:c r="F5180" s="22" t="n">
        <x:v>81970</x:v>
      </x:c>
      <x:c r="G5180" s="22" t="n">
        <x:f>IF(OR(E5180="",F5180=""),"",E5180*F5180)</x:f>
        <x:v>637726600</x:v>
      </x:c>
      <x:c r="H5180" s="36" t="n">
        <x:v>0.315</x:v>
      </x:c>
      <x:c r="I5180" s="22" t="n">
        <x:f>IF(G5180="","",IF(ISNUMBER(H5180),G5180,""))</x:f>
        <x:v>637726600</x:v>
      </x:c>
      <x:c r="J5180" s="22" t="n">
        <x:f>IF(I5180="","",I5180*H5180)</x:f>
        <x:v>200883879</x:v>
      </x:c>
      <x:c r="K5180" t="str">
        <x:f>IF(G5180="","MISSING OEWS",IF(ISNUMBER(H5180),"MATCHED","MISSING WHARTON"))</x:f>
        <x:v>MATCHED</x:v>
      </x:c>
    </x:row>
    <x:row r="5181">
      <x:c r="A5181" t="str">
        <x:v>56</x:v>
      </x:c>
      <x:c r="B5181" t="str">
        <x:v>Administrative and Support and Waste Management and Remediation Services</x:v>
      </x:c>
      <x:c r="C5181" t="str">
        <x:v>29-2035</x:v>
      </x:c>
      <x:c r="D5181" t="str">
        <x:v>Magnetic Resonance Imaging Technologists</x:v>
      </x:c>
      <x:c r="E5181" s="22" t="n">
        <x:v>1330</x:v>
      </x:c>
      <x:c r="F5181" s="22" t="n">
        <x:v>90020</x:v>
      </x:c>
      <x:c r="G5181" s="22" t="n">
        <x:f>IF(OR(E5181="",F5181=""),"",E5181*F5181)</x:f>
        <x:v>119726600</x:v>
      </x:c>
      <x:c r="H5181" s="36" t="n">
        <x:v>0.4239</x:v>
      </x:c>
      <x:c r="I5181" s="22" t="n">
        <x:f>IF(G5181="","",IF(ISNUMBER(H5181),G5181,""))</x:f>
        <x:v>119726600</x:v>
      </x:c>
      <x:c r="J5181" s="22" t="n">
        <x:f>IF(I5181="","",I5181*H5181)</x:f>
        <x:v>50752105.74</x:v>
      </x:c>
      <x:c r="K5181" t="str">
        <x:f>IF(G5181="","MISSING OEWS",IF(ISNUMBER(H5181),"MATCHED","MISSING WHARTON"))</x:f>
        <x:v>MATCHED</x:v>
      </x:c>
    </x:row>
    <x:row r="5182">
      <x:c r="A5182" t="str">
        <x:v>56</x:v>
      </x:c>
      <x:c r="B5182" t="str">
        <x:v>Administrative and Support and Waste Management and Remediation Services</x:v>
      </x:c>
      <x:c r="C5182" t="str">
        <x:v>29-2036</x:v>
      </x:c>
      <x:c r="D5182" t="str">
        <x:v>Medical Dosimetrists</x:v>
      </x:c>
      <x:c r="E5182" s="22" t="n">
        <x:v>40</x:v>
      </x:c>
      <x:c r="F5182" s="22" t="n">
        <x:v>153860</x:v>
      </x:c>
      <x:c r="G5182" s="22" t="n">
        <x:f>IF(OR(E5182="",F5182=""),"",E5182*F5182)</x:f>
        <x:v>6154400</x:v>
      </x:c>
      <x:c r="H5182" s="36" t="n">
        <x:v>0.435</x:v>
      </x:c>
      <x:c r="I5182" s="22" t="n">
        <x:f>IF(G5182="","",IF(ISNUMBER(H5182),G5182,""))</x:f>
        <x:v>6154400</x:v>
      </x:c>
      <x:c r="J5182" s="22" t="n">
        <x:f>IF(I5182="","",I5182*H5182)</x:f>
        <x:v>2677164</x:v>
      </x:c>
      <x:c r="K5182" t="str">
        <x:f>IF(G5182="","MISSING OEWS",IF(ISNUMBER(H5182),"MATCHED","MISSING WHARTON"))</x:f>
        <x:v>MATCHED</x:v>
      </x:c>
    </x:row>
    <x:row r="5183">
      <x:c r="A5183" t="str">
        <x:v>56</x:v>
      </x:c>
      <x:c r="B5183" t="str">
        <x:v>Administrative and Support and Waste Management and Remediation Services</x:v>
      </x:c>
      <x:c r="C5183" t="str">
        <x:v>29-2042</x:v>
      </x:c>
      <x:c r="D5183" t="str">
        <x:v>Emergency Medical Technicians</x:v>
      </x:c>
      <x:c r="E5183" s="22"/>
      <x:c r="F5183" s="22" t="n">
        <x:v>47370</x:v>
      </x:c>
      <x:c r="G5183" s="22" t="str">
        <x:f>IF(OR(E5183="",F5183=""),"",E5183*F5183)</x:f>
      </x:c>
      <x:c r="H5183" s="36" t="n">
        <x:v>0.07919999999999999</x:v>
      </x:c>
      <x:c r="I5183" s="22" t="str">
        <x:f>IF(G5183="","",IF(ISNUMBER(H5183),G5183,""))</x:f>
      </x:c>
      <x:c r="J5183" s="22" t="str">
        <x:f>IF(I5183="","",I5183*H5183)</x:f>
      </x:c>
      <x:c r="K5183" t="str">
        <x:f>IF(G5183="","MISSING OEWS",IF(ISNUMBER(H5183),"MATCHED","MISSING WHARTON"))</x:f>
        <x:v>MISSING OEWS</x:v>
      </x:c>
    </x:row>
    <x:row r="5184">
      <x:c r="A5184" t="str">
        <x:v>56</x:v>
      </x:c>
      <x:c r="B5184" t="str">
        <x:v>Administrative and Support and Waste Management and Remediation Services</x:v>
      </x:c>
      <x:c r="C5184" t="str">
        <x:v>29-2043</x:v>
      </x:c>
      <x:c r="D5184" t="str">
        <x:v>Paramedics</x:v>
      </x:c>
      <x:c r="E5184" s="22" t="n">
        <x:v>1050</x:v>
      </x:c>
      <x:c r="F5184" s="22" t="n">
        <x:v>58160</x:v>
      </x:c>
      <x:c r="G5184" s="22" t="n">
        <x:f>IF(OR(E5184="",F5184=""),"",E5184*F5184)</x:f>
        <x:v>61068000</x:v>
      </x:c>
      <x:c r="H5184" s="36" t="n">
        <x:v>0</x:v>
      </x:c>
      <x:c r="I5184" s="22" t="n">
        <x:f>IF(G5184="","",IF(ISNUMBER(H5184),G5184,""))</x:f>
        <x:v>61068000</x:v>
      </x:c>
      <x:c r="J5184" s="22" t="n">
        <x:f>IF(I5184="","",I5184*H5184)</x:f>
        <x:v>0</x:v>
      </x:c>
      <x:c r="K5184" t="str">
        <x:f>IF(G5184="","MISSING OEWS",IF(ISNUMBER(H5184),"MATCHED","MISSING WHARTON"))</x:f>
        <x:v>MATCHED</x:v>
      </x:c>
    </x:row>
    <x:row r="5185">
      <x:c r="A5185" t="str">
        <x:v>56</x:v>
      </x:c>
      <x:c r="B5185" t="str">
        <x:v>Administrative and Support and Waste Management and Remediation Services</x:v>
      </x:c>
      <x:c r="C5185" t="str">
        <x:v>29-2051</x:v>
      </x:c>
      <x:c r="D5185" t="str">
        <x:v>Dietetic Technicians</x:v>
      </x:c>
      <x:c r="E5185" s="22" t="n">
        <x:v>1560</x:v>
      </x:c>
      <x:c r="F5185" s="22" t="n">
        <x:v>33420</x:v>
      </x:c>
      <x:c r="G5185" s="22" t="n">
        <x:f>IF(OR(E5185="",F5185=""),"",E5185*F5185)</x:f>
        <x:v>52135200</x:v>
      </x:c>
      <x:c r="H5185" s="36" t="n">
        <x:v>0.4154</x:v>
      </x:c>
      <x:c r="I5185" s="22" t="n">
        <x:f>IF(G5185="","",IF(ISNUMBER(H5185),G5185,""))</x:f>
        <x:v>52135200</x:v>
      </x:c>
      <x:c r="J5185" s="22" t="n">
        <x:f>IF(I5185="","",I5185*H5185)</x:f>
        <x:v>21656962.08</x:v>
      </x:c>
      <x:c r="K5185" t="str">
        <x:f>IF(G5185="","MISSING OEWS",IF(ISNUMBER(H5185),"MATCHED","MISSING WHARTON"))</x:f>
        <x:v>MATCHED</x:v>
      </x:c>
    </x:row>
    <x:row r="5186">
      <x:c r="A5186" t="str">
        <x:v>56</x:v>
      </x:c>
      <x:c r="B5186" t="str">
        <x:v>Administrative and Support and Waste Management and Remediation Services</x:v>
      </x:c>
      <x:c r="C5186" t="str">
        <x:v>29-2052</x:v>
      </x:c>
      <x:c r="D5186" t="str">
        <x:v>Pharmacy Technicians</x:v>
      </x:c>
      <x:c r="E5186" s="22" t="n">
        <x:v>3340</x:v>
      </x:c>
      <x:c r="F5186" s="22" t="n">
        <x:v>46410</x:v>
      </x:c>
      <x:c r="G5186" s="22" t="n">
        <x:f>IF(OR(E5186="",F5186=""),"",E5186*F5186)</x:f>
        <x:v>155009400</x:v>
      </x:c>
      <x:c r="H5186" s="36" t="n">
        <x:v>0.6357</x:v>
      </x:c>
      <x:c r="I5186" s="22" t="n">
        <x:f>IF(G5186="","",IF(ISNUMBER(H5186),G5186,""))</x:f>
        <x:v>155009400</x:v>
      </x:c>
      <x:c r="J5186" s="22" t="n">
        <x:f>IF(I5186="","",I5186*H5186)</x:f>
        <x:v>98539475.58000001</x:v>
      </x:c>
      <x:c r="K5186" t="str">
        <x:f>IF(G5186="","MISSING OEWS",IF(ISNUMBER(H5186),"MATCHED","MISSING WHARTON"))</x:f>
        <x:v>MATCHED</x:v>
      </x:c>
    </x:row>
    <x:row r="5187">
      <x:c r="A5187" t="str">
        <x:v>56</x:v>
      </x:c>
      <x:c r="B5187" t="str">
        <x:v>Administrative and Support and Waste Management and Remediation Services</x:v>
      </x:c>
      <x:c r="C5187" t="str">
        <x:v>29-2053</x:v>
      </x:c>
      <x:c r="D5187" t="str">
        <x:v>Psychiatric Technicians</x:v>
      </x:c>
      <x:c r="E5187" s="22" t="n">
        <x:v>1840</x:v>
      </x:c>
      <x:c r="F5187" s="22" t="n">
        <x:v>48320</x:v>
      </x:c>
      <x:c r="G5187" s="22" t="n">
        <x:f>IF(OR(E5187="",F5187=""),"",E5187*F5187)</x:f>
        <x:v>88908800</x:v>
      </x:c>
      <x:c r="H5187" s="36" t="n">
        <x:v>0.0594</x:v>
      </x:c>
      <x:c r="I5187" s="22" t="n">
        <x:f>IF(G5187="","",IF(ISNUMBER(H5187),G5187,""))</x:f>
        <x:v>88908800</x:v>
      </x:c>
      <x:c r="J5187" s="22" t="n">
        <x:f>IF(I5187="","",I5187*H5187)</x:f>
        <x:v>5281182.72</x:v>
      </x:c>
      <x:c r="K5187" t="str">
        <x:f>IF(G5187="","MISSING OEWS",IF(ISNUMBER(H5187),"MATCHED","MISSING WHARTON"))</x:f>
        <x:v>MATCHED</x:v>
      </x:c>
    </x:row>
    <x:row r="5188">
      <x:c r="A5188" t="str">
        <x:v>56</x:v>
      </x:c>
      <x:c r="B5188" t="str">
        <x:v>Administrative and Support and Waste Management and Remediation Services</x:v>
      </x:c>
      <x:c r="C5188" t="str">
        <x:v>29-2055</x:v>
      </x:c>
      <x:c r="D5188" t="str">
        <x:v>Surgical Technologists</x:v>
      </x:c>
      <x:c r="E5188" s="22" t="n">
        <x:v>4600</x:v>
      </x:c>
      <x:c r="F5188" s="22" t="n">
        <x:v>69910</x:v>
      </x:c>
      <x:c r="G5188" s="22" t="n">
        <x:f>IF(OR(E5188="",F5188=""),"",E5188*F5188)</x:f>
        <x:v>321586000</x:v>
      </x:c>
      <x:c r="H5188" s="36" t="n">
        <x:v>0.1188</x:v>
      </x:c>
      <x:c r="I5188" s="22" t="n">
        <x:f>IF(G5188="","",IF(ISNUMBER(H5188),G5188,""))</x:f>
        <x:v>321586000</x:v>
      </x:c>
      <x:c r="J5188" s="22" t="n">
        <x:f>IF(I5188="","",I5188*H5188)</x:f>
        <x:v>38204416.800000004</x:v>
      </x:c>
      <x:c r="K5188" t="str">
        <x:f>IF(G5188="","MISSING OEWS",IF(ISNUMBER(H5188),"MATCHED","MISSING WHARTON"))</x:f>
        <x:v>MATCHED</x:v>
      </x:c>
    </x:row>
    <x:row r="5189">
      <x:c r="A5189" t="str">
        <x:v>56</x:v>
      </x:c>
      <x:c r="B5189" t="str">
        <x:v>Administrative and Support and Waste Management and Remediation Services</x:v>
      </x:c>
      <x:c r="C5189" t="str">
        <x:v>29-2056</x:v>
      </x:c>
      <x:c r="D5189" t="str">
        <x:v>Veterinary Technologists and Technicians</x:v>
      </x:c>
      <x:c r="E5189" s="22"/>
      <x:c r="F5189" s="22" t="n">
        <x:v>50000</x:v>
      </x:c>
      <x:c r="G5189" s="22" t="str">
        <x:f>IF(OR(E5189="",F5189=""),"",E5189*F5189)</x:f>
      </x:c>
      <x:c r="H5189" s="36" t="n">
        <x:v>0.2065</x:v>
      </x:c>
      <x:c r="I5189" s="22" t="str">
        <x:f>IF(G5189="","",IF(ISNUMBER(H5189),G5189,""))</x:f>
      </x:c>
      <x:c r="J5189" s="22" t="str">
        <x:f>IF(I5189="","",I5189*H5189)</x:f>
      </x:c>
      <x:c r="K5189" t="str">
        <x:f>IF(G5189="","MISSING OEWS",IF(ISNUMBER(H5189),"MATCHED","MISSING WHARTON"))</x:f>
        <x:v>MISSING OEWS</x:v>
      </x:c>
    </x:row>
    <x:row r="5190">
      <x:c r="A5190" t="str">
        <x:v>56</x:v>
      </x:c>
      <x:c r="B5190" t="str">
        <x:v>Administrative and Support and Waste Management and Remediation Services</x:v>
      </x:c>
      <x:c r="C5190" t="str">
        <x:v>29-2057</x:v>
      </x:c>
      <x:c r="D5190" t="str">
        <x:v>Ophthalmic Medical Technicians</x:v>
      </x:c>
      <x:c r="E5190" s="22" t="n">
        <x:v>340</x:v>
      </x:c>
      <x:c r="F5190" s="22" t="n">
        <x:v>57770</x:v>
      </x:c>
      <x:c r="G5190" s="22" t="n">
        <x:f>IF(OR(E5190="",F5190=""),"",E5190*F5190)</x:f>
        <x:v>19641800</x:v>
      </x:c>
      <x:c r="H5190" s="36" t="n">
        <x:v>0.19</x:v>
      </x:c>
      <x:c r="I5190" s="22" t="n">
        <x:f>IF(G5190="","",IF(ISNUMBER(H5190),G5190,""))</x:f>
        <x:v>19641800</x:v>
      </x:c>
      <x:c r="J5190" s="22" t="n">
        <x:f>IF(I5190="","",I5190*H5190)</x:f>
        <x:v>3731942</x:v>
      </x:c>
      <x:c r="K5190" t="str">
        <x:f>IF(G5190="","MISSING OEWS",IF(ISNUMBER(H5190),"MATCHED","MISSING WHARTON"))</x:f>
        <x:v>MATCHED</x:v>
      </x:c>
    </x:row>
    <x:row r="5191">
      <x:c r="A5191" t="str">
        <x:v>56</x:v>
      </x:c>
      <x:c r="B5191" t="str">
        <x:v>Administrative and Support and Waste Management and Remediation Services</x:v>
      </x:c>
      <x:c r="C5191" t="str">
        <x:v>29-2061</x:v>
      </x:c>
      <x:c r="D5191" t="str">
        <x:v>Licensed Practical and Licensed Vocational Nurses</x:v>
      </x:c>
      <x:c r="E5191" s="22" t="n">
        <x:v>29790</x:v>
      </x:c>
      <x:c r="F5191" s="22" t="n">
        <x:v>74990</x:v>
      </x:c>
      <x:c r="G5191" s="22" t="n">
        <x:f>IF(OR(E5191="",F5191=""),"",E5191*F5191)</x:f>
        <x:v>2233952100</x:v>
      </x:c>
      <x:c r="H5191" s="36" t="n">
        <x:v>0.12390000000000001</x:v>
      </x:c>
      <x:c r="I5191" s="22" t="n">
        <x:f>IF(G5191="","",IF(ISNUMBER(H5191),G5191,""))</x:f>
        <x:v>2233952100</x:v>
      </x:c>
      <x:c r="J5191" s="22" t="n">
        <x:f>IF(I5191="","",I5191*H5191)</x:f>
        <x:v>276786665.19</x:v>
      </x:c>
      <x:c r="K5191" t="str">
        <x:f>IF(G5191="","MISSING OEWS",IF(ISNUMBER(H5191),"MATCHED","MISSING WHARTON"))</x:f>
        <x:v>MATCHED</x:v>
      </x:c>
    </x:row>
    <x:row r="5192">
      <x:c r="A5192" t="str">
        <x:v>56</x:v>
      </x:c>
      <x:c r="B5192" t="str">
        <x:v>Administrative and Support and Waste Management and Remediation Services</x:v>
      </x:c>
      <x:c r="C5192" t="str">
        <x:v>29-2072</x:v>
      </x:c>
      <x:c r="D5192" t="str">
        <x:v>Medical Records Specialists</x:v>
      </x:c>
      <x:c r="E5192" s="22" t="n">
        <x:v>16040</x:v>
      </x:c>
      <x:c r="F5192" s="22" t="n">
        <x:v>55100</x:v>
      </x:c>
      <x:c r="G5192" s="22" t="n">
        <x:f>IF(OR(E5192="",F5192=""),"",E5192*F5192)</x:f>
        <x:v>883804000</x:v>
      </x:c>
      <x:c r="H5192" s="36" t="n">
        <x:v>0.9353</x:v>
      </x:c>
      <x:c r="I5192" s="22" t="n">
        <x:f>IF(G5192="","",IF(ISNUMBER(H5192),G5192,""))</x:f>
        <x:v>883804000</x:v>
      </x:c>
      <x:c r="J5192" s="22" t="n">
        <x:f>IF(I5192="","",I5192*H5192)</x:f>
        <x:v>826621881.2</x:v>
      </x:c>
      <x:c r="K5192" t="str">
        <x:f>IF(G5192="","MISSING OEWS",IF(ISNUMBER(H5192),"MATCHED","MISSING WHARTON"))</x:f>
        <x:v>MATCHED</x:v>
      </x:c>
    </x:row>
    <x:row r="5193">
      <x:c r="A5193" t="str">
        <x:v>56</x:v>
      </x:c>
      <x:c r="B5193" t="str">
        <x:v>Administrative and Support and Waste Management and Remediation Services</x:v>
      </x:c>
      <x:c r="C5193" t="str">
        <x:v>29-2081</x:v>
      </x:c>
      <x:c r="D5193" t="str">
        <x:v>Opticians, Dispensing</x:v>
      </x:c>
      <x:c r="E5193" s="22" t="n">
        <x:v>100</x:v>
      </x:c>
      <x:c r="F5193" s="22" t="n">
        <x:v>51390</x:v>
      </x:c>
      <x:c r="G5193" s="22" t="n">
        <x:f>IF(OR(E5193="",F5193=""),"",E5193*F5193)</x:f>
        <x:v>5139000</x:v>
      </x:c>
      <x:c r="H5193" s="36" t="n">
        <x:v>0.2143</x:v>
      </x:c>
      <x:c r="I5193" s="22" t="n">
        <x:f>IF(G5193="","",IF(ISNUMBER(H5193),G5193,""))</x:f>
        <x:v>5139000</x:v>
      </x:c>
      <x:c r="J5193" s="22" t="n">
        <x:f>IF(I5193="","",I5193*H5193)</x:f>
        <x:v>1101287.7</x:v>
      </x:c>
      <x:c r="K5193" t="str">
        <x:f>IF(G5193="","MISSING OEWS",IF(ISNUMBER(H5193),"MATCHED","MISSING WHARTON"))</x:f>
        <x:v>MATCHED</x:v>
      </x:c>
    </x:row>
    <x:row r="5194">
      <x:c r="A5194" t="str">
        <x:v>56</x:v>
      </x:c>
      <x:c r="B5194" t="str">
        <x:v>Administrative and Support and Waste Management and Remediation Services</x:v>
      </x:c>
      <x:c r="C5194" t="str">
        <x:v>29-2091</x:v>
      </x:c>
      <x:c r="D5194" t="str">
        <x:v>Orthotists and Prosthetists</x:v>
      </x:c>
      <x:c r="E5194" s="22" t="n">
        <x:v>140</x:v>
      </x:c>
      <x:c r="F5194" s="22" t="n">
        <x:v>75980</x:v>
      </x:c>
      <x:c r="G5194" s="22" t="n">
        <x:f>IF(OR(E5194="",F5194=""),"",E5194*F5194)</x:f>
        <x:v>10637200</x:v>
      </x:c>
      <x:c r="H5194" s="36" t="n">
        <x:v>0.1267</x:v>
      </x:c>
      <x:c r="I5194" s="22" t="n">
        <x:f>IF(G5194="","",IF(ISNUMBER(H5194),G5194,""))</x:f>
        <x:v>10637200</x:v>
      </x:c>
      <x:c r="J5194" s="22" t="n">
        <x:f>IF(I5194="","",I5194*H5194)</x:f>
        <x:v>1347733.24</x:v>
      </x:c>
      <x:c r="K5194" t="str">
        <x:f>IF(G5194="","MISSING OEWS",IF(ISNUMBER(H5194),"MATCHED","MISSING WHARTON"))</x:f>
        <x:v>MATCHED</x:v>
      </x:c>
    </x:row>
    <x:row r="5195">
      <x:c r="A5195" t="str">
        <x:v>56</x:v>
      </x:c>
      <x:c r="B5195" t="str">
        <x:v>Administrative and Support and Waste Management and Remediation Services</x:v>
      </x:c>
      <x:c r="C5195" t="str">
        <x:v>29-2099</x:v>
      </x:c>
      <x:c r="D5195" t="str">
        <x:v>Health Technologists and Technicians, All Other</x:v>
      </x:c>
      <x:c r="E5195" s="22" t="n">
        <x:v>4190</x:v>
      </x:c>
      <x:c r="F5195" s="22" t="n">
        <x:v>55650</x:v>
      </x:c>
      <x:c r="G5195" s="22" t="n">
        <x:f>IF(OR(E5195="",F5195=""),"",E5195*F5195)</x:f>
        <x:v>233173500</x:v>
      </x:c>
      <x:c r="H5195" s="36" t="n">
        <x:v>0.2977</x:v>
      </x:c>
      <x:c r="I5195" s="22" t="n">
        <x:f>IF(G5195="","",IF(ISNUMBER(H5195),G5195,""))</x:f>
        <x:v>233173500</x:v>
      </x:c>
      <x:c r="J5195" s="22" t="n">
        <x:f>IF(I5195="","",I5195*H5195)</x:f>
        <x:v>69415750.95</x:v>
      </x:c>
      <x:c r="K5195" t="str">
        <x:f>IF(G5195="","MISSING OEWS",IF(ISNUMBER(H5195),"MATCHED","MISSING WHARTON"))</x:f>
        <x:v>MATCHED</x:v>
      </x:c>
    </x:row>
    <x:row r="5196">
      <x:c r="A5196" t="str">
        <x:v>56</x:v>
      </x:c>
      <x:c r="B5196" t="str">
        <x:v>Administrative and Support and Waste Management and Remediation Services</x:v>
      </x:c>
      <x:c r="C5196" t="str">
        <x:v>29-9021</x:v>
      </x:c>
      <x:c r="D5196" t="str">
        <x:v>Health Information Technologists and Medical Registrars</x:v>
      </x:c>
      <x:c r="E5196" s="22" t="n">
        <x:v>1430</x:v>
      </x:c>
      <x:c r="F5196" s="22" t="n">
        <x:v>88120</x:v>
      </x:c>
      <x:c r="G5196" s="22" t="n">
        <x:f>IF(OR(E5196="",F5196=""),"",E5196*F5196)</x:f>
        <x:v>126011600</x:v>
      </x:c>
      <x:c r="H5196" s="36" t="n">
        <x:v>0.7968999999999999</x:v>
      </x:c>
      <x:c r="I5196" s="22" t="n">
        <x:f>IF(G5196="","",IF(ISNUMBER(H5196),G5196,""))</x:f>
        <x:v>126011600</x:v>
      </x:c>
      <x:c r="J5196" s="22" t="n">
        <x:f>IF(I5196="","",I5196*H5196)</x:f>
        <x:v>100418644.03999999</x:v>
      </x:c>
      <x:c r="K5196" t="str">
        <x:f>IF(G5196="","MISSING OEWS",IF(ISNUMBER(H5196),"MATCHED","MISSING WHARTON"))</x:f>
        <x:v>MATCHED</x:v>
      </x:c>
    </x:row>
    <x:row r="5197">
      <x:c r="A5197" t="str">
        <x:v>56</x:v>
      </x:c>
      <x:c r="B5197" t="str">
        <x:v>Administrative and Support and Waste Management and Remediation Services</x:v>
      </x:c>
      <x:c r="C5197" t="str">
        <x:v>29-9091</x:v>
      </x:c>
      <x:c r="D5197" t="str">
        <x:v>Athletic Trainers</x:v>
      </x:c>
      <x:c r="E5197" s="22" t="n">
        <x:v>140</x:v>
      </x:c>
      <x:c r="F5197" s="22" t="n">
        <x:v>58500</x:v>
      </x:c>
      <x:c r="G5197" s="22" t="n">
        <x:f>IF(OR(E5197="",F5197=""),"",E5197*F5197)</x:f>
        <x:v>8190000</x:v>
      </x:c>
      <x:c r="H5197" s="36" t="n">
        <x:v>0.1435</x:v>
      </x:c>
      <x:c r="I5197" s="22" t="n">
        <x:f>IF(G5197="","",IF(ISNUMBER(H5197),G5197,""))</x:f>
        <x:v>8190000</x:v>
      </x:c>
      <x:c r="J5197" s="22" t="n">
        <x:f>IF(I5197="","",I5197*H5197)</x:f>
        <x:v>1175265</x:v>
      </x:c>
      <x:c r="K5197" t="str">
        <x:f>IF(G5197="","MISSING OEWS",IF(ISNUMBER(H5197),"MATCHED","MISSING WHARTON"))</x:f>
        <x:v>MATCHED</x:v>
      </x:c>
    </x:row>
    <x:row r="5198">
      <x:c r="A5198" t="str">
        <x:v>56</x:v>
      </x:c>
      <x:c r="B5198" t="str">
        <x:v>Administrative and Support and Waste Management and Remediation Services</x:v>
      </x:c>
      <x:c r="C5198" t="str">
        <x:v>29-9093</x:v>
      </x:c>
      <x:c r="D5198" t="str">
        <x:v>Surgical Assistants</x:v>
      </x:c>
      <x:c r="E5198" s="22" t="n">
        <x:v>340</x:v>
      </x:c>
      <x:c r="F5198" s="22" t="n">
        <x:v>96660</x:v>
      </x:c>
      <x:c r="G5198" s="22" t="n">
        <x:f>IF(OR(E5198="",F5198=""),"",E5198*F5198)</x:f>
        <x:v>32864400</x:v>
      </x:c>
      <x:c r="H5198" s="36" t="n">
        <x:v>0</x:v>
      </x:c>
      <x:c r="I5198" s="22" t="n">
        <x:f>IF(G5198="","",IF(ISNUMBER(H5198),G5198,""))</x:f>
        <x:v>32864400</x:v>
      </x:c>
      <x:c r="J5198" s="22" t="n">
        <x:f>IF(I5198="","",I5198*H5198)</x:f>
        <x:v>0</x:v>
      </x:c>
      <x:c r="K5198" t="str">
        <x:f>IF(G5198="","MISSING OEWS",IF(ISNUMBER(H5198),"MATCHED","MISSING WHARTON"))</x:f>
        <x:v>MATCHED</x:v>
      </x:c>
    </x:row>
    <x:row r="5199">
      <x:c r="A5199" t="str">
        <x:v>56</x:v>
      </x:c>
      <x:c r="B5199" t="str">
        <x:v>Administrative and Support and Waste Management and Remediation Services</x:v>
      </x:c>
      <x:c r="C5199" t="str">
        <x:v>29-9099</x:v>
      </x:c>
      <x:c r="D5199" t="str">
        <x:v>Healthcare Practitioners and Technical Workers, All Other</x:v>
      </x:c>
      <x:c r="E5199" s="22" t="n">
        <x:v>830</x:v>
      </x:c>
      <x:c r="F5199" s="22" t="n">
        <x:v>65100</x:v>
      </x:c>
      <x:c r="G5199" s="22" t="n">
        <x:f>IF(OR(E5199="",F5199=""),"",E5199*F5199)</x:f>
        <x:v>54033000</x:v>
      </x:c>
      <x:c r="H5199" s="36" t="n">
        <x:v>0.2347</x:v>
      </x:c>
      <x:c r="I5199" s="22" t="n">
        <x:f>IF(G5199="","",IF(ISNUMBER(H5199),G5199,""))</x:f>
        <x:v>54033000</x:v>
      </x:c>
      <x:c r="J5199" s="22" t="n">
        <x:f>IF(I5199="","",I5199*H5199)</x:f>
        <x:v>12681545.1</x:v>
      </x:c>
      <x:c r="K5199" t="str">
        <x:f>IF(G5199="","MISSING OEWS",IF(ISNUMBER(H5199),"MATCHED","MISSING WHARTON"))</x:f>
        <x:v>MATCHED</x:v>
      </x:c>
    </x:row>
    <x:row r="5200">
      <x:c r="A5200" t="str">
        <x:v>56</x:v>
      </x:c>
      <x:c r="B5200" t="str">
        <x:v>Administrative and Support and Waste Management and Remediation Services</x:v>
      </x:c>
      <x:c r="C5200" t="str">
        <x:v>31-1120</x:v>
      </x:c>
      <x:c r="D5200" t="str">
        <x:v>Home Health and Personal Care Aides</x:v>
      </x:c>
      <x:c r="E5200" s="22" t="n">
        <x:v>36410</x:v>
      </x:c>
      <x:c r="F5200" s="22" t="n">
        <x:v>37270</x:v>
      </x:c>
      <x:c r="G5200" s="22" t="n">
        <x:f>IF(OR(E5200="",F5200=""),"",E5200*F5200)</x:f>
        <x:v>1357000700</x:v>
      </x:c>
      <x:c r="H5200" s="36" t="n">
        <x:v>0.11800000000000001</x:v>
      </x:c>
      <x:c r="I5200" s="22" t="n">
        <x:f>IF(G5200="","",IF(ISNUMBER(H5200),G5200,""))</x:f>
        <x:v>1357000700</x:v>
      </x:c>
      <x:c r="J5200" s="22" t="n">
        <x:f>IF(I5200="","",I5200*H5200)</x:f>
        <x:v>160126082.60000002</x:v>
      </x:c>
      <x:c r="K5200" t="str">
        <x:f>IF(G5200="","MISSING OEWS",IF(ISNUMBER(H5200),"MATCHED","MISSING WHARTON"))</x:f>
        <x:v>MATCHED</x:v>
      </x:c>
    </x:row>
    <x:row r="5201">
      <x:c r="A5201" t="str">
        <x:v>56</x:v>
      </x:c>
      <x:c r="B5201" t="str">
        <x:v>Administrative and Support and Waste Management and Remediation Services</x:v>
      </x:c>
      <x:c r="C5201" t="str">
        <x:v>31-1131</x:v>
      </x:c>
      <x:c r="D5201" t="str">
        <x:v>Nursing Assistants</x:v>
      </x:c>
      <x:c r="E5201" s="22" t="n">
        <x:v>48650</x:v>
      </x:c>
      <x:c r="F5201" s="22" t="n">
        <x:v>48170</x:v>
      </x:c>
      <x:c r="G5201" s="22" t="n">
        <x:f>IF(OR(E5201="",F5201=""),"",E5201*F5201)</x:f>
        <x:v>2343470500</x:v>
      </x:c>
      <x:c r="H5201" s="36" t="n">
        <x:v>0.05</x:v>
      </x:c>
      <x:c r="I5201" s="22" t="n">
        <x:f>IF(G5201="","",IF(ISNUMBER(H5201),G5201,""))</x:f>
        <x:v>2343470500</x:v>
      </x:c>
      <x:c r="J5201" s="22" t="n">
        <x:f>IF(I5201="","",I5201*H5201)</x:f>
        <x:v>117173525</x:v>
      </x:c>
      <x:c r="K5201" t="str">
        <x:f>IF(G5201="","MISSING OEWS",IF(ISNUMBER(H5201),"MATCHED","MISSING WHARTON"))</x:f>
        <x:v>MATCHED</x:v>
      </x:c>
    </x:row>
    <x:row r="5202">
      <x:c r="A5202" t="str">
        <x:v>56</x:v>
      </x:c>
      <x:c r="B5202" t="str">
        <x:v>Administrative and Support and Waste Management and Remediation Services</x:v>
      </x:c>
      <x:c r="C5202" t="str">
        <x:v>31-1132</x:v>
      </x:c>
      <x:c r="D5202" t="str">
        <x:v>Orderlies</x:v>
      </x:c>
      <x:c r="E5202" s="22" t="n">
        <x:v>1050</x:v>
      </x:c>
      <x:c r="F5202" s="22" t="n">
        <x:v>41730</x:v>
      </x:c>
      <x:c r="G5202" s="22" t="n">
        <x:f>IF(OR(E5202="",F5202=""),"",E5202*F5202)</x:f>
        <x:v>43816500</x:v>
      </x:c>
      <x:c r="H5202" s="36" t="n">
        <x:v>0.0417</x:v>
      </x:c>
      <x:c r="I5202" s="22" t="n">
        <x:f>IF(G5202="","",IF(ISNUMBER(H5202),G5202,""))</x:f>
        <x:v>43816500</x:v>
      </x:c>
      <x:c r="J5202" s="22" t="n">
        <x:f>IF(I5202="","",I5202*H5202)</x:f>
        <x:v>1827148.05</x:v>
      </x:c>
      <x:c r="K5202" t="str">
        <x:f>IF(G5202="","MISSING OEWS",IF(ISNUMBER(H5202),"MATCHED","MISSING WHARTON"))</x:f>
        <x:v>MATCHED</x:v>
      </x:c>
    </x:row>
    <x:row r="5203">
      <x:c r="A5203" t="str">
        <x:v>56</x:v>
      </x:c>
      <x:c r="B5203" t="str">
        <x:v>Administrative and Support and Waste Management and Remediation Services</x:v>
      </x:c>
      <x:c r="C5203" t="str">
        <x:v>31-1133</x:v>
      </x:c>
      <x:c r="D5203" t="str">
        <x:v>Psychiatric Aides</x:v>
      </x:c>
      <x:c r="E5203" s="22" t="n">
        <x:v>270</x:v>
      </x:c>
      <x:c r="F5203" s="22" t="n">
        <x:v>42940</x:v>
      </x:c>
      <x:c r="G5203" s="22" t="n">
        <x:f>IF(OR(E5203="",F5203=""),"",E5203*F5203)</x:f>
        <x:v>11593800</x:v>
      </x:c>
      <x:c r="H5203" s="36" t="n">
        <x:v>0.1118</x:v>
      </x:c>
      <x:c r="I5203" s="22" t="n">
        <x:f>IF(G5203="","",IF(ISNUMBER(H5203),G5203,""))</x:f>
        <x:v>11593800</x:v>
      </x:c>
      <x:c r="J5203" s="22" t="n">
        <x:f>IF(I5203="","",I5203*H5203)</x:f>
        <x:v>1296186.8399999999</x:v>
      </x:c>
      <x:c r="K5203" t="str">
        <x:f>IF(G5203="","MISSING OEWS",IF(ISNUMBER(H5203),"MATCHED","MISSING WHARTON"))</x:f>
        <x:v>MATCHED</x:v>
      </x:c>
    </x:row>
    <x:row r="5204">
      <x:c r="A5204" t="str">
        <x:v>56</x:v>
      </x:c>
      <x:c r="B5204" t="str">
        <x:v>Administrative and Support and Waste Management and Remediation Services</x:v>
      </x:c>
      <x:c r="C5204" t="str">
        <x:v>31-2011</x:v>
      </x:c>
      <x:c r="D5204" t="str">
        <x:v>Occupational Therapy Assistants</x:v>
      </x:c>
      <x:c r="E5204" s="22"/>
      <x:c r="F5204" s="22" t="n">
        <x:v>70880</x:v>
      </x:c>
      <x:c r="G5204" s="22" t="str">
        <x:f>IF(OR(E5204="",F5204=""),"",E5204*F5204)</x:f>
      </x:c>
      <x:c r="H5204" s="36" t="n">
        <x:v>0.10679999999999999</x:v>
      </x:c>
      <x:c r="I5204" s="22" t="str">
        <x:f>IF(G5204="","",IF(ISNUMBER(H5204),G5204,""))</x:f>
      </x:c>
      <x:c r="J5204" s="22" t="str">
        <x:f>IF(I5204="","",I5204*H5204)</x:f>
      </x:c>
      <x:c r="K5204" t="str">
        <x:f>IF(G5204="","MISSING OEWS",IF(ISNUMBER(H5204),"MATCHED","MISSING WHARTON"))</x:f>
        <x:v>MISSING OEWS</x:v>
      </x:c>
    </x:row>
    <x:row r="5205">
      <x:c r="A5205" t="str">
        <x:v>56</x:v>
      </x:c>
      <x:c r="B5205" t="str">
        <x:v>Administrative and Support and Waste Management and Remediation Services</x:v>
      </x:c>
      <x:c r="C5205" t="str">
        <x:v>31-2021</x:v>
      </x:c>
      <x:c r="D5205" t="str">
        <x:v>Physical Therapist Assistants</x:v>
      </x:c>
      <x:c r="E5205" s="22" t="n">
        <x:v>1150</x:v>
      </x:c>
      <x:c r="F5205" s="22" t="n">
        <x:v>63410</x:v>
      </x:c>
      <x:c r="G5205" s="22" t="n">
        <x:f>IF(OR(E5205="",F5205=""),"",E5205*F5205)</x:f>
        <x:v>72921500</x:v>
      </x:c>
      <x:c r="H5205" s="36" t="n">
        <x:v>0.09050000000000001</x:v>
      </x:c>
      <x:c r="I5205" s="22" t="n">
        <x:f>IF(G5205="","",IF(ISNUMBER(H5205),G5205,""))</x:f>
        <x:v>72921500</x:v>
      </x:c>
      <x:c r="J5205" s="22" t="n">
        <x:f>IF(I5205="","",I5205*H5205)</x:f>
        <x:v>6599395.750000001</x:v>
      </x:c>
      <x:c r="K5205" t="str">
        <x:f>IF(G5205="","MISSING OEWS",IF(ISNUMBER(H5205),"MATCHED","MISSING WHARTON"))</x:f>
        <x:v>MATCHED</x:v>
      </x:c>
    </x:row>
    <x:row r="5206">
      <x:c r="A5206" t="str">
        <x:v>56</x:v>
      </x:c>
      <x:c r="B5206" t="str">
        <x:v>Administrative and Support and Waste Management and Remediation Services</x:v>
      </x:c>
      <x:c r="C5206" t="str">
        <x:v>31-2022</x:v>
      </x:c>
      <x:c r="D5206" t="str">
        <x:v>Physical Therapist Aides</x:v>
      </x:c>
      <x:c r="E5206" s="22" t="n">
        <x:v>270</x:v>
      </x:c>
      <x:c r="F5206" s="22" t="n">
        <x:v>36720</x:v>
      </x:c>
      <x:c r="G5206" s="22" t="n">
        <x:f>IF(OR(E5206="",F5206=""),"",E5206*F5206)</x:f>
        <x:v>9914400</x:v>
      </x:c>
      <x:c r="H5206" s="36" t="n">
        <x:v>0.15</x:v>
      </x:c>
      <x:c r="I5206" s="22" t="n">
        <x:f>IF(G5206="","",IF(ISNUMBER(H5206),G5206,""))</x:f>
        <x:v>9914400</x:v>
      </x:c>
      <x:c r="J5206" s="22" t="n">
        <x:f>IF(I5206="","",I5206*H5206)</x:f>
        <x:v>1487160</x:v>
      </x:c>
      <x:c r="K5206" t="str">
        <x:f>IF(G5206="","MISSING OEWS",IF(ISNUMBER(H5206),"MATCHED","MISSING WHARTON"))</x:f>
        <x:v>MATCHED</x:v>
      </x:c>
    </x:row>
    <x:row r="5207">
      <x:c r="A5207" t="str">
        <x:v>56</x:v>
      </x:c>
      <x:c r="B5207" t="str">
        <x:v>Administrative and Support and Waste Management and Remediation Services</x:v>
      </x:c>
      <x:c r="C5207" t="str">
        <x:v>31-9011</x:v>
      </x:c>
      <x:c r="D5207" t="str">
        <x:v>Massage Therapists</x:v>
      </x:c>
      <x:c r="E5207" s="22"/>
      <x:c r="F5207" s="22" t="n">
        <x:v>75740</x:v>
      </x:c>
      <x:c r="G5207" s="22" t="str">
        <x:f>IF(OR(E5207="",F5207=""),"",E5207*F5207)</x:f>
      </x:c>
      <x:c r="H5207" s="36" t="n">
        <x:v>0.0679</x:v>
      </x:c>
      <x:c r="I5207" s="22" t="str">
        <x:f>IF(G5207="","",IF(ISNUMBER(H5207),G5207,""))</x:f>
      </x:c>
      <x:c r="J5207" s="22" t="str">
        <x:f>IF(I5207="","",I5207*H5207)</x:f>
      </x:c>
      <x:c r="K5207" t="str">
        <x:f>IF(G5207="","MISSING OEWS",IF(ISNUMBER(H5207),"MATCHED","MISSING WHARTON"))</x:f>
        <x:v>MISSING OEWS</x:v>
      </x:c>
    </x:row>
    <x:row r="5208">
      <x:c r="A5208" t="str">
        <x:v>56</x:v>
      </x:c>
      <x:c r="B5208" t="str">
        <x:v>Administrative and Support and Waste Management and Remediation Services</x:v>
      </x:c>
      <x:c r="C5208" t="str">
        <x:v>31-9091</x:v>
      </x:c>
      <x:c r="D5208" t="str">
        <x:v>Dental Assistants</x:v>
      </x:c>
      <x:c r="E5208" s="22" t="n">
        <x:v>4090</x:v>
      </x:c>
      <x:c r="F5208" s="22" t="n">
        <x:v>52080</x:v>
      </x:c>
      <x:c r="G5208" s="22" t="n">
        <x:f>IF(OR(E5208="",F5208=""),"",E5208*F5208)</x:f>
        <x:v>213007200</x:v>
      </x:c>
      <x:c r="H5208" s="36" t="n">
        <x:v>0.22190000000000001</x:v>
      </x:c>
      <x:c r="I5208" s="22" t="n">
        <x:f>IF(G5208="","",IF(ISNUMBER(H5208),G5208,""))</x:f>
        <x:v>213007200</x:v>
      </x:c>
      <x:c r="J5208" s="22" t="n">
        <x:f>IF(I5208="","",I5208*H5208)</x:f>
        <x:v>47266297.68</x:v>
      </x:c>
      <x:c r="K5208" t="str">
        <x:f>IF(G5208="","MISSING OEWS",IF(ISNUMBER(H5208),"MATCHED","MISSING WHARTON"))</x:f>
        <x:v>MATCHED</x:v>
      </x:c>
    </x:row>
    <x:row r="5209">
      <x:c r="A5209" t="str">
        <x:v>56</x:v>
      </x:c>
      <x:c r="B5209" t="str">
        <x:v>Administrative and Support and Waste Management and Remediation Services</x:v>
      </x:c>
      <x:c r="C5209" t="str">
        <x:v>31-9092</x:v>
      </x:c>
      <x:c r="D5209" t="str">
        <x:v>Medical Assistants</x:v>
      </x:c>
      <x:c r="E5209" s="22" t="n">
        <x:v>15060</x:v>
      </x:c>
      <x:c r="F5209" s="22" t="n">
        <x:v>46610</x:v>
      </x:c>
      <x:c r="G5209" s="22" t="n">
        <x:f>IF(OR(E5209="",F5209=""),"",E5209*F5209)</x:f>
        <x:v>701946600</x:v>
      </x:c>
      <x:c r="H5209" s="36" t="n">
        <x:v>0.4025</x:v>
      </x:c>
      <x:c r="I5209" s="22" t="n">
        <x:f>IF(G5209="","",IF(ISNUMBER(H5209),G5209,""))</x:f>
        <x:v>701946600</x:v>
      </x:c>
      <x:c r="J5209" s="22" t="n">
        <x:f>IF(I5209="","",I5209*H5209)</x:f>
        <x:v>282533506.5</x:v>
      </x:c>
      <x:c r="K5209" t="str">
        <x:f>IF(G5209="","MISSING OEWS",IF(ISNUMBER(H5209),"MATCHED","MISSING WHARTON"))</x:f>
        <x:v>MATCHED</x:v>
      </x:c>
    </x:row>
    <x:row r="5210">
      <x:c r="A5210" t="str">
        <x:v>56</x:v>
      </x:c>
      <x:c r="B5210" t="str">
        <x:v>Administrative and Support and Waste Management and Remediation Services</x:v>
      </x:c>
      <x:c r="C5210" t="str">
        <x:v>31-9093</x:v>
      </x:c>
      <x:c r="D5210" t="str">
        <x:v>Medical Equipment Preparers</x:v>
      </x:c>
      <x:c r="E5210" s="22" t="n">
        <x:v>1840</x:v>
      </x:c>
      <x:c r="F5210" s="22" t="n">
        <x:v>55130</x:v>
      </x:c>
      <x:c r="G5210" s="22" t="n">
        <x:f>IF(OR(E5210="",F5210=""),"",E5210*F5210)</x:f>
        <x:v>101439200</x:v>
      </x:c>
      <x:c r="H5210" s="36" t="n">
        <x:v>0.1188</x:v>
      </x:c>
      <x:c r="I5210" s="22" t="n">
        <x:f>IF(G5210="","",IF(ISNUMBER(H5210),G5210,""))</x:f>
        <x:v>101439200</x:v>
      </x:c>
      <x:c r="J5210" s="22" t="n">
        <x:f>IF(I5210="","",I5210*H5210)</x:f>
        <x:v>12050976.96</x:v>
      </x:c>
      <x:c r="K5210" t="str">
        <x:f>IF(G5210="","MISSING OEWS",IF(ISNUMBER(H5210),"MATCHED","MISSING WHARTON"))</x:f>
        <x:v>MATCHED</x:v>
      </x:c>
    </x:row>
    <x:row r="5211">
      <x:c r="A5211" t="str">
        <x:v>56</x:v>
      </x:c>
      <x:c r="B5211" t="str">
        <x:v>Administrative and Support and Waste Management and Remediation Services</x:v>
      </x:c>
      <x:c r="C5211" t="str">
        <x:v>31-9094</x:v>
      </x:c>
      <x:c r="D5211" t="str">
        <x:v>Medical Transcriptionists</x:v>
      </x:c>
      <x:c r="E5211" s="22" t="n">
        <x:v>12570</x:v>
      </x:c>
      <x:c r="F5211" s="22" t="n">
        <x:v>33860</x:v>
      </x:c>
      <x:c r="G5211" s="22" t="n">
        <x:f>IF(OR(E5211="",F5211=""),"",E5211*F5211)</x:f>
        <x:v>425620200</x:v>
      </x:c>
      <x:c r="H5211" s="36" t="n">
        <x:v>0.8733</x:v>
      </x:c>
      <x:c r="I5211" s="22" t="n">
        <x:f>IF(G5211="","",IF(ISNUMBER(H5211),G5211,""))</x:f>
        <x:v>425620200</x:v>
      </x:c>
      <x:c r="J5211" s="22" t="n">
        <x:f>IF(I5211="","",I5211*H5211)</x:f>
        <x:v>371694120.65999997</x:v>
      </x:c>
      <x:c r="K5211" t="str">
        <x:f>IF(G5211="","MISSING OEWS",IF(ISNUMBER(H5211),"MATCHED","MISSING WHARTON"))</x:f>
        <x:v>MATCHED</x:v>
      </x:c>
    </x:row>
    <x:row r="5212">
      <x:c r="A5212" t="str">
        <x:v>56</x:v>
      </x:c>
      <x:c r="B5212" t="str">
        <x:v>Administrative and Support and Waste Management and Remediation Services</x:v>
      </x:c>
      <x:c r="C5212" t="str">
        <x:v>31-9095</x:v>
      </x:c>
      <x:c r="D5212" t="str">
        <x:v>Pharmacy Aides</x:v>
      </x:c>
      <x:c r="E5212" s="22" t="n">
        <x:v>70</x:v>
      </x:c>
      <x:c r="F5212" s="22" t="n">
        <x:v>38000</x:v>
      </x:c>
      <x:c r="G5212" s="22" t="n">
        <x:f>IF(OR(E5212="",F5212=""),"",E5212*F5212)</x:f>
        <x:v>2660000</x:v>
      </x:c>
      <x:c r="H5212" s="36" t="n">
        <x:v>0.5088</x:v>
      </x:c>
      <x:c r="I5212" s="22" t="n">
        <x:f>IF(G5212="","",IF(ISNUMBER(H5212),G5212,""))</x:f>
        <x:v>2660000</x:v>
      </x:c>
      <x:c r="J5212" s="22" t="n">
        <x:f>IF(I5212="","",I5212*H5212)</x:f>
        <x:v>1353408</x:v>
      </x:c>
      <x:c r="K5212" t="str">
        <x:f>IF(G5212="","MISSING OEWS",IF(ISNUMBER(H5212),"MATCHED","MISSING WHARTON"))</x:f>
        <x:v>MATCHED</x:v>
      </x:c>
    </x:row>
    <x:row r="5213">
      <x:c r="A5213" t="str">
        <x:v>56</x:v>
      </x:c>
      <x:c r="B5213" t="str">
        <x:v>Administrative and Support and Waste Management and Remediation Services</x:v>
      </x:c>
      <x:c r="C5213" t="str">
        <x:v>31-9096</x:v>
      </x:c>
      <x:c r="D5213" t="str">
        <x:v>Veterinary Assistants and Laboratory Animal Caretakers</x:v>
      </x:c>
      <x:c r="E5213" s="22"/>
      <x:c r="F5213" s="22" t="n">
        <x:v>41920</x:v>
      </x:c>
      <x:c r="G5213" s="22" t="str">
        <x:f>IF(OR(E5213="",F5213=""),"",E5213*F5213)</x:f>
      </x:c>
      <x:c r="H5213" s="36" t="n">
        <x:v>0.1696</x:v>
      </x:c>
      <x:c r="I5213" s="22" t="str">
        <x:f>IF(G5213="","",IF(ISNUMBER(H5213),G5213,""))</x:f>
      </x:c>
      <x:c r="J5213" s="22" t="str">
        <x:f>IF(I5213="","",I5213*H5213)</x:f>
      </x:c>
      <x:c r="K5213" t="str">
        <x:f>IF(G5213="","MISSING OEWS",IF(ISNUMBER(H5213),"MATCHED","MISSING WHARTON"))</x:f>
        <x:v>MISSING OEWS</x:v>
      </x:c>
    </x:row>
    <x:row r="5214">
      <x:c r="A5214" t="str">
        <x:v>56</x:v>
      </x:c>
      <x:c r="B5214" t="str">
        <x:v>Administrative and Support and Waste Management and Remediation Services</x:v>
      </x:c>
      <x:c r="C5214" t="str">
        <x:v>31-9097</x:v>
      </x:c>
      <x:c r="D5214" t="str">
        <x:v>Phlebotomists</x:v>
      </x:c>
      <x:c r="E5214" s="22" t="n">
        <x:v>2240</x:v>
      </x:c>
      <x:c r="F5214" s="22" t="n">
        <x:v>46800</x:v>
      </x:c>
      <x:c r="G5214" s="22" t="n">
        <x:f>IF(OR(E5214="",F5214=""),"",E5214*F5214)</x:f>
        <x:v>104832000</x:v>
      </x:c>
      <x:c r="H5214" s="36" t="n">
        <x:v>0.07919999999999999</x:v>
      </x:c>
      <x:c r="I5214" s="22" t="n">
        <x:f>IF(G5214="","",IF(ISNUMBER(H5214),G5214,""))</x:f>
        <x:v>104832000</x:v>
      </x:c>
      <x:c r="J5214" s="22" t="n">
        <x:f>IF(I5214="","",I5214*H5214)</x:f>
        <x:v>8302694.399999999</x:v>
      </x:c>
      <x:c r="K5214" t="str">
        <x:f>IF(G5214="","MISSING OEWS",IF(ISNUMBER(H5214),"MATCHED","MISSING WHARTON"))</x:f>
        <x:v>MATCHED</x:v>
      </x:c>
    </x:row>
    <x:row r="5215">
      <x:c r="A5215" t="str">
        <x:v>56</x:v>
      </x:c>
      <x:c r="B5215" t="str">
        <x:v>Administrative and Support and Waste Management and Remediation Services</x:v>
      </x:c>
      <x:c r="C5215" t="str">
        <x:v>31-9099</x:v>
      </x:c>
      <x:c r="D5215" t="str">
        <x:v>Healthcare Support Workers, All Other</x:v>
      </x:c>
      <x:c r="E5215" s="22"/>
      <x:c r="F5215" s="22" t="n">
        <x:v>50060</x:v>
      </x:c>
      <x:c r="G5215" s="22" t="str">
        <x:f>IF(OR(E5215="",F5215=""),"",E5215*F5215)</x:f>
      </x:c>
      <x:c r="H5215" s="36" t="n">
        <x:v>0.25420000000000004</x:v>
      </x:c>
      <x:c r="I5215" s="22" t="str">
        <x:f>IF(G5215="","",IF(ISNUMBER(H5215),G5215,""))</x:f>
      </x:c>
      <x:c r="J5215" s="22" t="str">
        <x:f>IF(I5215="","",I5215*H5215)</x:f>
      </x:c>
      <x:c r="K5215" t="str">
        <x:f>IF(G5215="","MISSING OEWS",IF(ISNUMBER(H5215),"MATCHED","MISSING WHARTON"))</x:f>
        <x:v>MISSING OEWS</x:v>
      </x:c>
    </x:row>
    <x:row r="5216">
      <x:c r="A5216" t="str">
        <x:v>56</x:v>
      </x:c>
      <x:c r="B5216" t="str">
        <x:v>Administrative and Support and Waste Management and Remediation Services</x:v>
      </x:c>
      <x:c r="C5216" t="str">
        <x:v>33-1011</x:v>
      </x:c>
      <x:c r="D5216" t="str">
        <x:v>First-Line Supervisors of Correctional Officers</x:v>
      </x:c>
      <x:c r="E5216" s="22" t="n">
        <x:v>1070</x:v>
      </x:c>
      <x:c r="F5216" s="22" t="n">
        <x:v>67540</x:v>
      </x:c>
      <x:c r="G5216" s="22" t="n">
        <x:f>IF(OR(E5216="",F5216=""),"",E5216*F5216)</x:f>
        <x:v>72267800</x:v>
      </x:c>
      <x:c r="H5216" s="36" t="n">
        <x:v>0.1848</x:v>
      </x:c>
      <x:c r="I5216" s="22" t="n">
        <x:f>IF(G5216="","",IF(ISNUMBER(H5216),G5216,""))</x:f>
        <x:v>72267800</x:v>
      </x:c>
      <x:c r="J5216" s="22" t="n">
        <x:f>IF(I5216="","",I5216*H5216)</x:f>
        <x:v>13355089.44</x:v>
      </x:c>
      <x:c r="K5216" t="str">
        <x:f>IF(G5216="","MISSING OEWS",IF(ISNUMBER(H5216),"MATCHED","MISSING WHARTON"))</x:f>
        <x:v>MATCHED</x:v>
      </x:c>
    </x:row>
    <x:row r="5217">
      <x:c r="A5217" t="str">
        <x:v>56</x:v>
      </x:c>
      <x:c r="B5217" t="str">
        <x:v>Administrative and Support and Waste Management and Remediation Services</x:v>
      </x:c>
      <x:c r="C5217" t="str">
        <x:v>33-1021</x:v>
      </x:c>
      <x:c r="D5217" t="str">
        <x:v>First-Line Supervisors of Firefighting and Prevention Workers</x:v>
      </x:c>
      <x:c r="E5217" s="22" t="n">
        <x:v>3320</x:v>
      </x:c>
      <x:c r="F5217" s="22" t="n">
        <x:v>65830</x:v>
      </x:c>
      <x:c r="G5217" s="22" t="n">
        <x:f>IF(OR(E5217="",F5217=""),"",E5217*F5217)</x:f>
        <x:v>218555600</x:v>
      </x:c>
      <x:c r="H5217" s="36" t="n">
        <x:v>0.2267</x:v>
      </x:c>
      <x:c r="I5217" s="22" t="n">
        <x:f>IF(G5217="","",IF(ISNUMBER(H5217),G5217,""))</x:f>
        <x:v>218555600</x:v>
      </x:c>
      <x:c r="J5217" s="22" t="n">
        <x:f>IF(I5217="","",I5217*H5217)</x:f>
        <x:v>49546554.52</x:v>
      </x:c>
      <x:c r="K5217" t="str">
        <x:f>IF(G5217="","MISSING OEWS",IF(ISNUMBER(H5217),"MATCHED","MISSING WHARTON"))</x:f>
        <x:v>MATCHED</x:v>
      </x:c>
    </x:row>
    <x:row r="5218">
      <x:c r="A5218" t="str">
        <x:v>56</x:v>
      </x:c>
      <x:c r="B5218" t="str">
        <x:v>Administrative and Support and Waste Management and Remediation Services</x:v>
      </x:c>
      <x:c r="C5218" t="str">
        <x:v>33-1091</x:v>
      </x:c>
      <x:c r="D5218" t="str">
        <x:v>First-Line Supervisors of Security Workers</x:v>
      </x:c>
      <x:c r="E5218" s="22" t="n">
        <x:v>46930</x:v>
      </x:c>
      <x:c r="F5218" s="22" t="n">
        <x:v>54200</x:v>
      </x:c>
      <x:c r="G5218" s="22" t="n">
        <x:f>IF(OR(E5218="",F5218=""),"",E5218*F5218)</x:f>
        <x:v>2543606000</x:v>
      </x:c>
      <x:c r="H5218" s="36" t="n">
        <x:v>0.39289999999999997</x:v>
      </x:c>
      <x:c r="I5218" s="22" t="n">
        <x:f>IF(G5218="","",IF(ISNUMBER(H5218),G5218,""))</x:f>
        <x:v>2543606000</x:v>
      </x:c>
      <x:c r="J5218" s="22" t="n">
        <x:f>IF(I5218="","",I5218*H5218)</x:f>
        <x:v>999382797.4</x:v>
      </x:c>
      <x:c r="K5218" t="str">
        <x:f>IF(G5218="","MISSING OEWS",IF(ISNUMBER(H5218),"MATCHED","MISSING WHARTON"))</x:f>
        <x:v>MATCHED</x:v>
      </x:c>
    </x:row>
    <x:row r="5219">
      <x:c r="A5219" t="str">
        <x:v>56</x:v>
      </x:c>
      <x:c r="B5219" t="str">
        <x:v>Administrative and Support and Waste Management and Remediation Services</x:v>
      </x:c>
      <x:c r="C5219" t="str">
        <x:v>33-1099</x:v>
      </x:c>
      <x:c r="D5219" t="str">
        <x:v>First-Line Supervisors of Protective Service Workers, All Other</x:v>
      </x:c>
      <x:c r="E5219" s="22" t="n">
        <x:v>2510</x:v>
      </x:c>
      <x:c r="F5219" s="22" t="n">
        <x:v>58070</x:v>
      </x:c>
      <x:c r="G5219" s="22" t="n">
        <x:f>IF(OR(E5219="",F5219=""),"",E5219*F5219)</x:f>
        <x:v>145755700</x:v>
      </x:c>
      <x:c r="H5219" s="36"/>
      <x:c r="I5219" s="22" t="str">
        <x:f>IF(G5219="","",IF(ISNUMBER(H5219),G5219,""))</x:f>
      </x:c>
      <x:c r="J5219" s="22" t="str">
        <x:f>IF(I5219="","",I5219*H5219)</x:f>
      </x:c>
      <x:c r="K5219" t="str">
        <x:f>IF(G5219="","MISSING OEWS",IF(ISNUMBER(H5219),"MATCHED","MISSING WHARTON"))</x:f>
        <x:v>MISSING WHARTON</x:v>
      </x:c>
    </x:row>
    <x:row r="5220">
      <x:c r="A5220" t="str">
        <x:v>56</x:v>
      </x:c>
      <x:c r="B5220" t="str">
        <x:v>Administrative and Support and Waste Management and Remediation Services</x:v>
      </x:c>
      <x:c r="C5220" t="str">
        <x:v>33-2011</x:v>
      </x:c>
      <x:c r="D5220" t="str">
        <x:v>Firefighters</x:v>
      </x:c>
      <x:c r="E5220" s="22" t="n">
        <x:v>19750</x:v>
      </x:c>
      <x:c r="F5220" s="22" t="n">
        <x:v>42100</x:v>
      </x:c>
      <x:c r="G5220" s="22" t="n">
        <x:f>IF(OR(E5220="",F5220=""),"",E5220*F5220)</x:f>
        <x:v>831475000</x:v>
      </x:c>
      <x:c r="H5220" s="36" t="n">
        <x:v>0.0317</x:v>
      </x:c>
      <x:c r="I5220" s="22" t="n">
        <x:f>IF(G5220="","",IF(ISNUMBER(H5220),G5220,""))</x:f>
        <x:v>831475000</x:v>
      </x:c>
      <x:c r="J5220" s="22" t="n">
        <x:f>IF(I5220="","",I5220*H5220)</x:f>
        <x:v>26357757.5</x:v>
      </x:c>
      <x:c r="K5220" t="str">
        <x:f>IF(G5220="","MISSING OEWS",IF(ISNUMBER(H5220),"MATCHED","MISSING WHARTON"))</x:f>
        <x:v>MATCHED</x:v>
      </x:c>
    </x:row>
    <x:row r="5221">
      <x:c r="A5221" t="str">
        <x:v>56</x:v>
      </x:c>
      <x:c r="B5221" t="str">
        <x:v>Administrative and Support and Waste Management and Remediation Services</x:v>
      </x:c>
      <x:c r="C5221" t="str">
        <x:v>33-2021</x:v>
      </x:c>
      <x:c r="D5221" t="str">
        <x:v>Fire Inspectors and Investigators</x:v>
      </x:c>
      <x:c r="E5221" s="22" t="n">
        <x:v>780</x:v>
      </x:c>
      <x:c r="F5221" s="22" t="n">
        <x:v>62110</x:v>
      </x:c>
      <x:c r="G5221" s="22" t="n">
        <x:f>IF(OR(E5221="",F5221=""),"",E5221*F5221)</x:f>
        <x:v>48445800</x:v>
      </x:c>
      <x:c r="H5221" s="36" t="n">
        <x:v>0.125</x:v>
      </x:c>
      <x:c r="I5221" s="22" t="n">
        <x:f>IF(G5221="","",IF(ISNUMBER(H5221),G5221,""))</x:f>
        <x:v>48445800</x:v>
      </x:c>
      <x:c r="J5221" s="22" t="n">
        <x:f>IF(I5221="","",I5221*H5221)</x:f>
        <x:v>6055725</x:v>
      </x:c>
      <x:c r="K5221" t="str">
        <x:f>IF(G5221="","MISSING OEWS",IF(ISNUMBER(H5221),"MATCHED","MISSING WHARTON"))</x:f>
        <x:v>MATCHED</x:v>
      </x:c>
    </x:row>
    <x:row r="5222">
      <x:c r="A5222" t="str">
        <x:v>56</x:v>
      </x:c>
      <x:c r="B5222" t="str">
        <x:v>Administrative and Support and Waste Management and Remediation Services</x:v>
      </x:c>
      <x:c r="C5222" t="str">
        <x:v>33-3012</x:v>
      </x:c>
      <x:c r="D5222" t="str">
        <x:v>Correctional Officers and Jailers</x:v>
      </x:c>
      <x:c r="E5222" s="22" t="n">
        <x:v>16380</x:v>
      </x:c>
      <x:c r="F5222" s="22" t="n">
        <x:v>51490</x:v>
      </x:c>
      <x:c r="G5222" s="22" t="n">
        <x:f>IF(OR(E5222="",F5222=""),"",E5222*F5222)</x:f>
        <x:v>843406200</x:v>
      </x:c>
      <x:c r="H5222" s="36" t="n">
        <x:v>0.2</x:v>
      </x:c>
      <x:c r="I5222" s="22" t="n">
        <x:f>IF(G5222="","",IF(ISNUMBER(H5222),G5222,""))</x:f>
        <x:v>843406200</x:v>
      </x:c>
      <x:c r="J5222" s="22" t="n">
        <x:f>IF(I5222="","",I5222*H5222)</x:f>
        <x:v>168681240</x:v>
      </x:c>
      <x:c r="K5222" t="str">
        <x:f>IF(G5222="","MISSING OEWS",IF(ISNUMBER(H5222),"MATCHED","MISSING WHARTON"))</x:f>
        <x:v>MATCHED</x:v>
      </x:c>
    </x:row>
    <x:row r="5223">
      <x:c r="A5223" t="str">
        <x:v>56</x:v>
      </x:c>
      <x:c r="B5223" t="str">
        <x:v>Administrative and Support and Waste Management and Remediation Services</x:v>
      </x:c>
      <x:c r="C5223" t="str">
        <x:v>33-9011</x:v>
      </x:c>
      <x:c r="D5223" t="str">
        <x:v>Animal Control Workers</x:v>
      </x:c>
      <x:c r="E5223" s="22"/>
      <x:c r="F5223" s="22" t="n">
        <x:v>44670</x:v>
      </x:c>
      <x:c r="G5223" s="22" t="str">
        <x:f>IF(OR(E5223="",F5223=""),"",E5223*F5223)</x:f>
      </x:c>
      <x:c r="H5223" s="36" t="n">
        <x:v>0.17809999999999998</x:v>
      </x:c>
      <x:c r="I5223" s="22" t="str">
        <x:f>IF(G5223="","",IF(ISNUMBER(H5223),G5223,""))</x:f>
      </x:c>
      <x:c r="J5223" s="22" t="str">
        <x:f>IF(I5223="","",I5223*H5223)</x:f>
      </x:c>
      <x:c r="K5223" t="str">
        <x:f>IF(G5223="","MISSING OEWS",IF(ISNUMBER(H5223),"MATCHED","MISSING WHARTON"))</x:f>
        <x:v>MISSING OEWS</x:v>
      </x:c>
    </x:row>
    <x:row r="5224">
      <x:c r="A5224" t="str">
        <x:v>56</x:v>
      </x:c>
      <x:c r="B5224" t="str">
        <x:v>Administrative and Support and Waste Management and Remediation Services</x:v>
      </x:c>
      <x:c r="C5224" t="str">
        <x:v>33-9021</x:v>
      </x:c>
      <x:c r="D5224" t="str">
        <x:v>Private Detectives and Investigators</x:v>
      </x:c>
      <x:c r="E5224" s="22" t="n">
        <x:v>7400</x:v>
      </x:c>
      <x:c r="F5224" s="22" t="n">
        <x:v>55530</x:v>
      </x:c>
      <x:c r="G5224" s="22" t="n">
        <x:f>IF(OR(E5224="",F5224=""),"",E5224*F5224)</x:f>
        <x:v>410922000</x:v>
      </x:c>
      <x:c r="H5224" s="36" t="n">
        <x:v>0.33240000000000003</x:v>
      </x:c>
      <x:c r="I5224" s="22" t="n">
        <x:f>IF(G5224="","",IF(ISNUMBER(H5224),G5224,""))</x:f>
        <x:v>410922000</x:v>
      </x:c>
      <x:c r="J5224" s="22" t="n">
        <x:f>IF(I5224="","",I5224*H5224)</x:f>
        <x:v>136590472.8</x:v>
      </x:c>
      <x:c r="K5224" t="str">
        <x:f>IF(G5224="","MISSING OEWS",IF(ISNUMBER(H5224),"MATCHED","MISSING WHARTON"))</x:f>
        <x:v>MATCHED</x:v>
      </x:c>
    </x:row>
    <x:row r="5225">
      <x:c r="A5225" t="str">
        <x:v>56</x:v>
      </x:c>
      <x:c r="B5225" t="str">
        <x:v>Administrative and Support and Waste Management and Remediation Services</x:v>
      </x:c>
      <x:c r="C5225" t="str">
        <x:v>33-9031</x:v>
      </x:c>
      <x:c r="D5225" t="str">
        <x:v>Gambling Surveillance Officers and Gambling Investigators</x:v>
      </x:c>
      <x:c r="E5225" s="22" t="n">
        <x:v>60</x:v>
      </x:c>
      <x:c r="F5225" s="22" t="n">
        <x:v>66270</x:v>
      </x:c>
      <x:c r="G5225" s="22" t="n">
        <x:f>IF(OR(E5225="",F5225=""),"",E5225*F5225)</x:f>
        <x:v>3976200</x:v>
      </x:c>
      <x:c r="H5225" s="36" t="n">
        <x:v>0.475</x:v>
      </x:c>
      <x:c r="I5225" s="22" t="n">
        <x:f>IF(G5225="","",IF(ISNUMBER(H5225),G5225,""))</x:f>
        <x:v>3976200</x:v>
      </x:c>
      <x:c r="J5225" s="22" t="n">
        <x:f>IF(I5225="","",I5225*H5225)</x:f>
        <x:v>1888695</x:v>
      </x:c>
      <x:c r="K5225" t="str">
        <x:f>IF(G5225="","MISSING OEWS",IF(ISNUMBER(H5225),"MATCHED","MISSING WHARTON"))</x:f>
        <x:v>MATCHED</x:v>
      </x:c>
    </x:row>
    <x:row r="5226">
      <x:c r="A5226" t="str">
        <x:v>56</x:v>
      </x:c>
      <x:c r="B5226" t="str">
        <x:v>Administrative and Support and Waste Management and Remediation Services</x:v>
      </x:c>
      <x:c r="C5226" t="str">
        <x:v>33-9032</x:v>
      </x:c>
      <x:c r="D5226" t="str">
        <x:v>Security Guards</x:v>
      </x:c>
      <x:c r="E5226" s="22" t="n">
        <x:v>797460</x:v>
      </x:c>
      <x:c r="F5226" s="22" t="n">
        <x:v>41330</x:v>
      </x:c>
      <x:c r="G5226" s="22" t="n">
        <x:f>IF(OR(E5226="",F5226=""),"",E5226*F5226)</x:f>
        <x:v>32959021800</x:v>
      </x:c>
      <x:c r="H5226" s="36" t="n">
        <x:v>0.13570000000000002</x:v>
      </x:c>
      <x:c r="I5226" s="22" t="n">
        <x:f>IF(G5226="","",IF(ISNUMBER(H5226),G5226,""))</x:f>
        <x:v>32959021800</x:v>
      </x:c>
      <x:c r="J5226" s="22" t="n">
        <x:f>IF(I5226="","",I5226*H5226)</x:f>
        <x:v>4472539258.26</x:v>
      </x:c>
      <x:c r="K5226" t="str">
        <x:f>IF(G5226="","MISSING OEWS",IF(ISNUMBER(H5226),"MATCHED","MISSING WHARTON"))</x:f>
        <x:v>MATCHED</x:v>
      </x:c>
    </x:row>
    <x:row r="5227">
      <x:c r="A5227" t="str">
        <x:v>56</x:v>
      </x:c>
      <x:c r="B5227" t="str">
        <x:v>Administrative and Support and Waste Management and Remediation Services</x:v>
      </x:c>
      <x:c r="C5227" t="str">
        <x:v>33-9091</x:v>
      </x:c>
      <x:c r="D5227" t="str">
        <x:v>Crossing Guards and Flaggers</x:v>
      </x:c>
      <x:c r="E5227" s="22" t="n">
        <x:v>44350</x:v>
      </x:c>
      <x:c r="F5227" s="22" t="n">
        <x:v>44370</x:v>
      </x:c>
      <x:c r="G5227" s="22" t="n">
        <x:f>IF(OR(E5227="",F5227=""),"",E5227*F5227)</x:f>
        <x:v>1967809500</x:v>
      </x:c>
      <x:c r="H5227" s="36" t="n">
        <x:v>0</x:v>
      </x:c>
      <x:c r="I5227" s="22" t="n">
        <x:f>IF(G5227="","",IF(ISNUMBER(H5227),G5227,""))</x:f>
        <x:v>1967809500</x:v>
      </x:c>
      <x:c r="J5227" s="22" t="n">
        <x:f>IF(I5227="","",I5227*H5227)</x:f>
        <x:v>0</x:v>
      </x:c>
      <x:c r="K5227" t="str">
        <x:f>IF(G5227="","MISSING OEWS",IF(ISNUMBER(H5227),"MATCHED","MISSING WHARTON"))</x:f>
        <x:v>MATCHED</x:v>
      </x:c>
    </x:row>
    <x:row r="5228">
      <x:c r="A5228" t="str">
        <x:v>56</x:v>
      </x:c>
      <x:c r="B5228" t="str">
        <x:v>Administrative and Support and Waste Management and Remediation Services</x:v>
      </x:c>
      <x:c r="C5228" t="str">
        <x:v>33-9092</x:v>
      </x:c>
      <x:c r="D5228" t="str">
        <x:v>Lifeguards, Ski Patrol, and Other Recreational Protective Service Workers</x:v>
      </x:c>
      <x:c r="E5228" s="22" t="n">
        <x:v>3480</x:v>
      </x:c>
      <x:c r="F5228" s="22" t="n">
        <x:v>32060</x:v>
      </x:c>
      <x:c r="G5228" s="22" t="n">
        <x:f>IF(OR(E5228="",F5228=""),"",E5228*F5228)</x:f>
        <x:v>111568800</x:v>
      </x:c>
      <x:c r="H5228" s="36" t="n">
        <x:v>0.0633</x:v>
      </x:c>
      <x:c r="I5228" s="22" t="n">
        <x:f>IF(G5228="","",IF(ISNUMBER(H5228),G5228,""))</x:f>
        <x:v>111568800</x:v>
      </x:c>
      <x:c r="J5228" s="22" t="n">
        <x:f>IF(I5228="","",I5228*H5228)</x:f>
        <x:v>7062305.039999999</x:v>
      </x:c>
      <x:c r="K5228" t="str">
        <x:f>IF(G5228="","MISSING OEWS",IF(ISNUMBER(H5228),"MATCHED","MISSING WHARTON"))</x:f>
        <x:v>MATCHED</x:v>
      </x:c>
    </x:row>
    <x:row r="5229">
      <x:c r="A5229" t="str">
        <x:v>56</x:v>
      </x:c>
      <x:c r="B5229" t="str">
        <x:v>Administrative and Support and Waste Management and Remediation Services</x:v>
      </x:c>
      <x:c r="C5229" t="str">
        <x:v>33-9093</x:v>
      </x:c>
      <x:c r="D5229" t="str">
        <x:v>Transportation Security Screeners</x:v>
      </x:c>
      <x:c r="E5229" s="22"/>
      <x:c r="F5229" s="22" t="n">
        <x:v>43400</x:v>
      </x:c>
      <x:c r="G5229" s="22" t="str">
        <x:f>IF(OR(E5229="",F5229=""),"",E5229*F5229)</x:f>
      </x:c>
      <x:c r="H5229" s="36" t="n">
        <x:v>0.2942</x:v>
      </x:c>
      <x:c r="I5229" s="22" t="str">
        <x:f>IF(G5229="","",IF(ISNUMBER(H5229),G5229,""))</x:f>
      </x:c>
      <x:c r="J5229" s="22" t="str">
        <x:f>IF(I5229="","",I5229*H5229)</x:f>
      </x:c>
      <x:c r="K5229" t="str">
        <x:f>IF(G5229="","MISSING OEWS",IF(ISNUMBER(H5229),"MATCHED","MISSING WHARTON"))</x:f>
        <x:v>MISSING OEWS</x:v>
      </x:c>
    </x:row>
    <x:row r="5230">
      <x:c r="A5230" t="str">
        <x:v>56</x:v>
      </x:c>
      <x:c r="B5230" t="str">
        <x:v>Administrative and Support and Waste Management and Remediation Services</x:v>
      </x:c>
      <x:c r="C5230" t="str">
        <x:v>33-9094</x:v>
      </x:c>
      <x:c r="D5230" t="str">
        <x:v>School Bus Monitors</x:v>
      </x:c>
      <x:c r="E5230" s="22" t="n">
        <x:v>480</x:v>
      </x:c>
      <x:c r="F5230" s="22" t="n">
        <x:v>35300</x:v>
      </x:c>
      <x:c r="G5230" s="22" t="n">
        <x:f>IF(OR(E5230="",F5230=""),"",E5230*F5230)</x:f>
        <x:v>16944000</x:v>
      </x:c>
      <x:c r="H5230" s="36" t="n">
        <x:v>0.1611</x:v>
      </x:c>
      <x:c r="I5230" s="22" t="n">
        <x:f>IF(G5230="","",IF(ISNUMBER(H5230),G5230,""))</x:f>
        <x:v>16944000</x:v>
      </x:c>
      <x:c r="J5230" s="22" t="n">
        <x:f>IF(I5230="","",I5230*H5230)</x:f>
        <x:v>2729678.4</x:v>
      </x:c>
      <x:c r="K5230" t="str">
        <x:f>IF(G5230="","MISSING OEWS",IF(ISNUMBER(H5230),"MATCHED","MISSING WHARTON"))</x:f>
        <x:v>MATCHED</x:v>
      </x:c>
    </x:row>
    <x:row r="5231">
      <x:c r="A5231" t="str">
        <x:v>56</x:v>
      </x:c>
      <x:c r="B5231" t="str">
        <x:v>Administrative and Support and Waste Management and Remediation Services</x:v>
      </x:c>
      <x:c r="C5231" t="str">
        <x:v>33-9099</x:v>
      </x:c>
      <x:c r="D5231" t="str">
        <x:v>Protective Service Workers, All Other</x:v>
      </x:c>
      <x:c r="E5231" s="22"/>
      <x:c r="F5231" s="22" t="n">
        <x:v>40380</x:v>
      </x:c>
      <x:c r="G5231" s="22" t="str">
        <x:f>IF(OR(E5231="",F5231=""),"",E5231*F5231)</x:f>
      </x:c>
      <x:c r="H5231" s="36" t="n">
        <x:v>0.3357</x:v>
      </x:c>
      <x:c r="I5231" s="22" t="str">
        <x:f>IF(G5231="","",IF(ISNUMBER(H5231),G5231,""))</x:f>
      </x:c>
      <x:c r="J5231" s="22" t="str">
        <x:f>IF(I5231="","",I5231*H5231)</x:f>
      </x:c>
      <x:c r="K5231" t="str">
        <x:f>IF(G5231="","MISSING OEWS",IF(ISNUMBER(H5231),"MATCHED","MISSING WHARTON"))</x:f>
        <x:v>MISSING OEWS</x:v>
      </x:c>
    </x:row>
    <x:row r="5232">
      <x:c r="A5232" t="str">
        <x:v>56</x:v>
      </x:c>
      <x:c r="B5232" t="str">
        <x:v>Administrative and Support and Waste Management and Remediation Services</x:v>
      </x:c>
      <x:c r="C5232" t="str">
        <x:v>35-1011</x:v>
      </x:c>
      <x:c r="D5232" t="str">
        <x:v>Chefs and Head Cooks</x:v>
      </x:c>
      <x:c r="E5232" s="22" t="n">
        <x:v>1710</x:v>
      </x:c>
      <x:c r="F5232" s="22" t="n">
        <x:v>79260</x:v>
      </x:c>
      <x:c r="G5232" s="22" t="n">
        <x:f>IF(OR(E5232="",F5232=""),"",E5232*F5232)</x:f>
        <x:v>135534600</x:v>
      </x:c>
      <x:c r="H5232" s="36" t="n">
        <x:v>0.281</x:v>
      </x:c>
      <x:c r="I5232" s="22" t="n">
        <x:f>IF(G5232="","",IF(ISNUMBER(H5232),G5232,""))</x:f>
        <x:v>135534600</x:v>
      </x:c>
      <x:c r="J5232" s="22" t="n">
        <x:f>IF(I5232="","",I5232*H5232)</x:f>
        <x:v>38085222.6</x:v>
      </x:c>
      <x:c r="K5232" t="str">
        <x:f>IF(G5232="","MISSING OEWS",IF(ISNUMBER(H5232),"MATCHED","MISSING WHARTON"))</x:f>
        <x:v>MATCHED</x:v>
      </x:c>
    </x:row>
    <x:row r="5233">
      <x:c r="A5233" t="str">
        <x:v>56</x:v>
      </x:c>
      <x:c r="B5233" t="str">
        <x:v>Administrative and Support and Waste Management and Remediation Services</x:v>
      </x:c>
      <x:c r="C5233" t="str">
        <x:v>35-1012</x:v>
      </x:c>
      <x:c r="D5233" t="str">
        <x:v>First-Line Supervisors of Food Preparation and Serving Workers</x:v>
      </x:c>
      <x:c r="E5233" s="22"/>
      <x:c r="F5233" s="22" t="n">
        <x:v>56720</x:v>
      </x:c>
      <x:c r="G5233" s="22" t="str">
        <x:f>IF(OR(E5233="",F5233=""),"",E5233*F5233)</x:f>
      </x:c>
      <x:c r="H5233" s="36" t="n">
        <x:v>0.41729999999999995</x:v>
      </x:c>
      <x:c r="I5233" s="22" t="str">
        <x:f>IF(G5233="","",IF(ISNUMBER(H5233),G5233,""))</x:f>
      </x:c>
      <x:c r="J5233" s="22" t="str">
        <x:f>IF(I5233="","",I5233*H5233)</x:f>
      </x:c>
      <x:c r="K5233" t="str">
        <x:f>IF(G5233="","MISSING OEWS",IF(ISNUMBER(H5233),"MATCHED","MISSING WHARTON"))</x:f>
        <x:v>MISSING OEWS</x:v>
      </x:c>
    </x:row>
    <x:row r="5234">
      <x:c r="A5234" t="str">
        <x:v>56</x:v>
      </x:c>
      <x:c r="B5234" t="str">
        <x:v>Administrative and Support and Waste Management and Remediation Services</x:v>
      </x:c>
      <x:c r="C5234" t="str">
        <x:v>35-2011</x:v>
      </x:c>
      <x:c r="D5234" t="str">
        <x:v>Cooks, Fast Food</x:v>
      </x:c>
      <x:c r="E5234" s="22" t="n">
        <x:v>840</x:v>
      </x:c>
      <x:c r="F5234" s="22" t="n">
        <x:v>35830</x:v>
      </x:c>
      <x:c r="G5234" s="22" t="n">
        <x:f>IF(OR(E5234="",F5234=""),"",E5234*F5234)</x:f>
        <x:v>30097200</x:v>
      </x:c>
      <x:c r="H5234" s="36" t="n">
        <x:v>0.05</x:v>
      </x:c>
      <x:c r="I5234" s="22" t="n">
        <x:f>IF(G5234="","",IF(ISNUMBER(H5234),G5234,""))</x:f>
        <x:v>30097200</x:v>
      </x:c>
      <x:c r="J5234" s="22" t="n">
        <x:f>IF(I5234="","",I5234*H5234)</x:f>
        <x:v>1504860</x:v>
      </x:c>
      <x:c r="K5234" t="str">
        <x:f>IF(G5234="","MISSING OEWS",IF(ISNUMBER(H5234),"MATCHED","MISSING WHARTON"))</x:f>
        <x:v>MATCHED</x:v>
      </x:c>
    </x:row>
    <x:row r="5235">
      <x:c r="A5235" t="str">
        <x:v>56</x:v>
      </x:c>
      <x:c r="B5235" t="str">
        <x:v>Administrative and Support and Waste Management and Remediation Services</x:v>
      </x:c>
      <x:c r="C5235" t="str">
        <x:v>35-2012</x:v>
      </x:c>
      <x:c r="D5235" t="str">
        <x:v>Cooks, Institution and Cafeteria</x:v>
      </x:c>
      <x:c r="E5235" s="22" t="n">
        <x:v>9150</x:v>
      </x:c>
      <x:c r="F5235" s="22" t="n">
        <x:v>36670</x:v>
      </x:c>
      <x:c r="G5235" s="22" t="n">
        <x:f>IF(OR(E5235="",F5235=""),"",E5235*F5235)</x:f>
        <x:v>335530500</x:v>
      </x:c>
      <x:c r="H5235" s="36" t="n">
        <x:v>0.25</x:v>
      </x:c>
      <x:c r="I5235" s="22" t="n">
        <x:f>IF(G5235="","",IF(ISNUMBER(H5235),G5235,""))</x:f>
        <x:v>335530500</x:v>
      </x:c>
      <x:c r="J5235" s="22" t="n">
        <x:f>IF(I5235="","",I5235*H5235)</x:f>
        <x:v>83882625</x:v>
      </x:c>
      <x:c r="K5235" t="str">
        <x:f>IF(G5235="","MISSING OEWS",IF(ISNUMBER(H5235),"MATCHED","MISSING WHARTON"))</x:f>
        <x:v>MATCHED</x:v>
      </x:c>
    </x:row>
    <x:row r="5236">
      <x:c r="A5236" t="str">
        <x:v>56</x:v>
      </x:c>
      <x:c r="B5236" t="str">
        <x:v>Administrative and Support and Waste Management and Remediation Services</x:v>
      </x:c>
      <x:c r="C5236" t="str">
        <x:v>35-2014</x:v>
      </x:c>
      <x:c r="D5236" t="str">
        <x:v>Cooks, Restaurant</x:v>
      </x:c>
      <x:c r="E5236" s="22" t="n">
        <x:v>7260</x:v>
      </x:c>
      <x:c r="F5236" s="22" t="n">
        <x:v>41810</x:v>
      </x:c>
      <x:c r="G5236" s="22" t="n">
        <x:f>IF(OR(E5236="",F5236=""),"",E5236*F5236)</x:f>
        <x:v>303540600</x:v>
      </x:c>
      <x:c r="H5236" s="36" t="n">
        <x:v>0.1175</x:v>
      </x:c>
      <x:c r="I5236" s="22" t="n">
        <x:f>IF(G5236="","",IF(ISNUMBER(H5236),G5236,""))</x:f>
        <x:v>303540600</x:v>
      </x:c>
      <x:c r="J5236" s="22" t="n">
        <x:f>IF(I5236="","",I5236*H5236)</x:f>
        <x:v>35666020.5</x:v>
      </x:c>
      <x:c r="K5236" t="str">
        <x:f>IF(G5236="","MISSING OEWS",IF(ISNUMBER(H5236),"MATCHED","MISSING WHARTON"))</x:f>
        <x:v>MATCHED</x:v>
      </x:c>
    </x:row>
    <x:row r="5237">
      <x:c r="A5237" t="str">
        <x:v>56</x:v>
      </x:c>
      <x:c r="B5237" t="str">
        <x:v>Administrative and Support and Waste Management and Remediation Services</x:v>
      </x:c>
      <x:c r="C5237" t="str">
        <x:v>35-2015</x:v>
      </x:c>
      <x:c r="D5237" t="str">
        <x:v>Cooks, Short Order</x:v>
      </x:c>
      <x:c r="E5237" s="22" t="n">
        <x:v>550</x:v>
      </x:c>
      <x:c r="F5237" s="22" t="n">
        <x:v>40760</x:v>
      </x:c>
      <x:c r="G5237" s="22" t="n">
        <x:f>IF(OR(E5237="",F5237=""),"",E5237*F5237)</x:f>
        <x:v>22418000</x:v>
      </x:c>
      <x:c r="H5237" s="36" t="n">
        <x:v>0.0864</x:v>
      </x:c>
      <x:c r="I5237" s="22" t="n">
        <x:f>IF(G5237="","",IF(ISNUMBER(H5237),G5237,""))</x:f>
        <x:v>22418000</x:v>
      </x:c>
      <x:c r="J5237" s="22" t="n">
        <x:f>IF(I5237="","",I5237*H5237)</x:f>
        <x:v>1936915.2000000002</x:v>
      </x:c>
      <x:c r="K5237" t="str">
        <x:f>IF(G5237="","MISSING OEWS",IF(ISNUMBER(H5237),"MATCHED","MISSING WHARTON"))</x:f>
        <x:v>MATCHED</x:v>
      </x:c>
    </x:row>
    <x:row r="5238">
      <x:c r="A5238" t="str">
        <x:v>56</x:v>
      </x:c>
      <x:c r="B5238" t="str">
        <x:v>Administrative and Support and Waste Management and Remediation Services</x:v>
      </x:c>
      <x:c r="C5238" t="str">
        <x:v>35-2019</x:v>
      </x:c>
      <x:c r="D5238" t="str">
        <x:v>Cooks, All Other</x:v>
      </x:c>
      <x:c r="E5238" s="22" t="n">
        <x:v>790</x:v>
      </x:c>
      <x:c r="F5238" s="22" t="n">
        <x:v>42090</x:v>
      </x:c>
      <x:c r="G5238" s="22" t="n">
        <x:f>IF(OR(E5238="",F5238=""),"",E5238*F5238)</x:f>
        <x:v>33251100</x:v>
      </x:c>
      <x:c r="H5238" s="36"/>
      <x:c r="I5238" s="22" t="str">
        <x:f>IF(G5238="","",IF(ISNUMBER(H5238),G5238,""))</x:f>
      </x:c>
      <x:c r="J5238" s="22" t="str">
        <x:f>IF(I5238="","",I5238*H5238)</x:f>
      </x:c>
      <x:c r="K5238" t="str">
        <x:f>IF(G5238="","MISSING OEWS",IF(ISNUMBER(H5238),"MATCHED","MISSING WHARTON"))</x:f>
        <x:v>MISSING WHARTON</x:v>
      </x:c>
    </x:row>
    <x:row r="5239">
      <x:c r="A5239" t="str">
        <x:v>56</x:v>
      </x:c>
      <x:c r="B5239" t="str">
        <x:v>Administrative and Support and Waste Management and Remediation Services</x:v>
      </x:c>
      <x:c r="C5239" t="str">
        <x:v>35-2021</x:v>
      </x:c>
      <x:c r="D5239" t="str">
        <x:v>Food Preparation Workers</x:v>
      </x:c>
      <x:c r="E5239" s="22" t="n">
        <x:v>8630</x:v>
      </x:c>
      <x:c r="F5239" s="22" t="n">
        <x:v>35880</x:v>
      </x:c>
      <x:c r="G5239" s="22" t="n">
        <x:f>IF(OR(E5239="",F5239=""),"",E5239*F5239)</x:f>
        <x:v>309644400</x:v>
      </x:c>
      <x:c r="H5239" s="36" t="n">
        <x:v>0.0613</x:v>
      </x:c>
      <x:c r="I5239" s="22" t="n">
        <x:f>IF(G5239="","",IF(ISNUMBER(H5239),G5239,""))</x:f>
        <x:v>309644400</x:v>
      </x:c>
      <x:c r="J5239" s="22" t="n">
        <x:f>IF(I5239="","",I5239*H5239)</x:f>
        <x:v>18981201.72</x:v>
      </x:c>
      <x:c r="K5239" t="str">
        <x:f>IF(G5239="","MISSING OEWS",IF(ISNUMBER(H5239),"MATCHED","MISSING WHARTON"))</x:f>
        <x:v>MATCHED</x:v>
      </x:c>
    </x:row>
    <x:row r="5240">
      <x:c r="A5240" t="str">
        <x:v>56</x:v>
      </x:c>
      <x:c r="B5240" t="str">
        <x:v>Administrative and Support and Waste Management and Remediation Services</x:v>
      </x:c>
      <x:c r="C5240" t="str">
        <x:v>35-3011</x:v>
      </x:c>
      <x:c r="D5240" t="str">
        <x:v>Bartenders</x:v>
      </x:c>
      <x:c r="E5240" s="22" t="n">
        <x:v>3790</x:v>
      </x:c>
      <x:c r="F5240" s="22" t="n">
        <x:v>41590</x:v>
      </x:c>
      <x:c r="G5240" s="22" t="n">
        <x:f>IF(OR(E5240="",F5240=""),"",E5240*F5240)</x:f>
        <x:v>157626100</x:v>
      </x:c>
      <x:c r="H5240" s="36" t="n">
        <x:v>0.1425</x:v>
      </x:c>
      <x:c r="I5240" s="22" t="n">
        <x:f>IF(G5240="","",IF(ISNUMBER(H5240),G5240,""))</x:f>
        <x:v>157626100</x:v>
      </x:c>
      <x:c r="J5240" s="22" t="n">
        <x:f>IF(I5240="","",I5240*H5240)</x:f>
        <x:v>22461719.249999996</x:v>
      </x:c>
      <x:c r="K5240" t="str">
        <x:f>IF(G5240="","MISSING OEWS",IF(ISNUMBER(H5240),"MATCHED","MISSING WHARTON"))</x:f>
        <x:v>MATCHED</x:v>
      </x:c>
    </x:row>
    <x:row r="5241">
      <x:c r="A5241" t="str">
        <x:v>56</x:v>
      </x:c>
      <x:c r="B5241" t="str">
        <x:v>Administrative and Support and Waste Management and Remediation Services</x:v>
      </x:c>
      <x:c r="C5241" t="str">
        <x:v>35-3023</x:v>
      </x:c>
      <x:c r="D5241" t="str">
        <x:v>Fast Food and Counter Workers</x:v>
      </x:c>
      <x:c r="E5241" s="22" t="n">
        <x:v>9060</x:v>
      </x:c>
      <x:c r="F5241" s="22" t="n">
        <x:v>34010</x:v>
      </x:c>
      <x:c r="G5241" s="22" t="n">
        <x:f>IF(OR(E5241="",F5241=""),"",E5241*F5241)</x:f>
        <x:v>308130600</x:v>
      </x:c>
      <x:c r="H5241" s="36" t="n">
        <x:v>0.20309999999999997</x:v>
      </x:c>
      <x:c r="I5241" s="22" t="n">
        <x:f>IF(G5241="","",IF(ISNUMBER(H5241),G5241,""))</x:f>
        <x:v>308130600</x:v>
      </x:c>
      <x:c r="J5241" s="22" t="n">
        <x:f>IF(I5241="","",I5241*H5241)</x:f>
        <x:v>62581324.85999999</x:v>
      </x:c>
      <x:c r="K5241" t="str">
        <x:f>IF(G5241="","MISSING OEWS",IF(ISNUMBER(H5241),"MATCHED","MISSING WHARTON"))</x:f>
        <x:v>MATCHED</x:v>
      </x:c>
    </x:row>
    <x:row r="5242">
      <x:c r="A5242" t="str">
        <x:v>56</x:v>
      </x:c>
      <x:c r="B5242" t="str">
        <x:v>Administrative and Support and Waste Management and Remediation Services</x:v>
      </x:c>
      <x:c r="C5242" t="str">
        <x:v>35-3031</x:v>
      </x:c>
      <x:c r="D5242" t="str">
        <x:v>Waiters and Waitresses</x:v>
      </x:c>
      <x:c r="E5242" s="22" t="n">
        <x:v>16130</x:v>
      </x:c>
      <x:c r="F5242" s="22" t="n">
        <x:v>40850</x:v>
      </x:c>
      <x:c r="G5242" s="22" t="n">
        <x:f>IF(OR(E5242="",F5242=""),"",E5242*F5242)</x:f>
        <x:v>658910500</x:v>
      </x:c>
      <x:c r="H5242" s="36" t="n">
        <x:v>0.152</x:v>
      </x:c>
      <x:c r="I5242" s="22" t="n">
        <x:f>IF(G5242="","",IF(ISNUMBER(H5242),G5242,""))</x:f>
        <x:v>658910500</x:v>
      </x:c>
      <x:c r="J5242" s="22" t="n">
        <x:f>IF(I5242="","",I5242*H5242)</x:f>
        <x:v>100154396</x:v>
      </x:c>
      <x:c r="K5242" t="str">
        <x:f>IF(G5242="","MISSING OEWS",IF(ISNUMBER(H5242),"MATCHED","MISSING WHARTON"))</x:f>
        <x:v>MATCHED</x:v>
      </x:c>
    </x:row>
    <x:row r="5243">
      <x:c r="A5243" t="str">
        <x:v>56</x:v>
      </x:c>
      <x:c r="B5243" t="str">
        <x:v>Administrative and Support and Waste Management and Remediation Services</x:v>
      </x:c>
      <x:c r="C5243" t="str">
        <x:v>35-3041</x:v>
      </x:c>
      <x:c r="D5243" t="str">
        <x:v>Food Servers, Nonrestaurant</x:v>
      </x:c>
      <x:c r="E5243" s="22" t="n">
        <x:v>9720</x:v>
      </x:c>
      <x:c r="F5243" s="22" t="n">
        <x:v>38000</x:v>
      </x:c>
      <x:c r="G5243" s="22" t="n">
        <x:f>IF(OR(E5243="",F5243=""),"",E5243*F5243)</x:f>
        <x:v>369360000</x:v>
      </x:c>
      <x:c r="H5243" s="36" t="n">
        <x:v>0.13570000000000002</x:v>
      </x:c>
      <x:c r="I5243" s="22" t="n">
        <x:f>IF(G5243="","",IF(ISNUMBER(H5243),G5243,""))</x:f>
        <x:v>369360000</x:v>
      </x:c>
      <x:c r="J5243" s="22" t="n">
        <x:f>IF(I5243="","",I5243*H5243)</x:f>
        <x:v>50122152.00000001</x:v>
      </x:c>
      <x:c r="K5243" t="str">
        <x:f>IF(G5243="","MISSING OEWS",IF(ISNUMBER(H5243),"MATCHED","MISSING WHARTON"))</x:f>
        <x:v>MATCHED</x:v>
      </x:c>
    </x:row>
    <x:row r="5244">
      <x:c r="A5244" t="str">
        <x:v>56</x:v>
      </x:c>
      <x:c r="B5244" t="str">
        <x:v>Administrative and Support and Waste Management and Remediation Services</x:v>
      </x:c>
      <x:c r="C5244" t="str">
        <x:v>35-9011</x:v>
      </x:c>
      <x:c r="D5244" t="str">
        <x:v>Dining Room and Cafeteria Attendants and Bartender Helpers</x:v>
      </x:c>
      <x:c r="E5244" s="22" t="n">
        <x:v>7260</x:v>
      </x:c>
      <x:c r="F5244" s="22" t="n">
        <x:v>34620</x:v>
      </x:c>
      <x:c r="G5244" s="22" t="n">
        <x:f>IF(OR(E5244="",F5244=""),"",E5244*F5244)</x:f>
        <x:v>251341200</x:v>
      </x:c>
      <x:c r="H5244" s="36" t="n">
        <x:v>0.0417</x:v>
      </x:c>
      <x:c r="I5244" s="22" t="n">
        <x:f>IF(G5244="","",IF(ISNUMBER(H5244),G5244,""))</x:f>
        <x:v>251341200</x:v>
      </x:c>
      <x:c r="J5244" s="22" t="n">
        <x:f>IF(I5244="","",I5244*H5244)</x:f>
        <x:v>10480928.040000001</x:v>
      </x:c>
      <x:c r="K5244" t="str">
        <x:f>IF(G5244="","MISSING OEWS",IF(ISNUMBER(H5244),"MATCHED","MISSING WHARTON"))</x:f>
        <x:v>MATCHED</x:v>
      </x:c>
    </x:row>
    <x:row r="5245">
      <x:c r="A5245" t="str">
        <x:v>56</x:v>
      </x:c>
      <x:c r="B5245" t="str">
        <x:v>Administrative and Support and Waste Management and Remediation Services</x:v>
      </x:c>
      <x:c r="C5245" t="str">
        <x:v>35-9021</x:v>
      </x:c>
      <x:c r="D5245" t="str">
        <x:v>Dishwashers</x:v>
      </x:c>
      <x:c r="E5245" s="22" t="n">
        <x:v>9390</x:v>
      </x:c>
      <x:c r="F5245" s="22" t="n">
        <x:v>35060</x:v>
      </x:c>
      <x:c r="G5245" s="22" t="n">
        <x:f>IF(OR(E5245="",F5245=""),"",E5245*F5245)</x:f>
        <x:v>329213400</x:v>
      </x:c>
      <x:c r="H5245" s="36" t="n">
        <x:v>0</x:v>
      </x:c>
      <x:c r="I5245" s="22" t="n">
        <x:f>IF(G5245="","",IF(ISNUMBER(H5245),G5245,""))</x:f>
        <x:v>329213400</x:v>
      </x:c>
      <x:c r="J5245" s="22" t="n">
        <x:f>IF(I5245="","",I5245*H5245)</x:f>
        <x:v>0</x:v>
      </x:c>
      <x:c r="K5245" t="str">
        <x:f>IF(G5245="","MISSING OEWS",IF(ISNUMBER(H5245),"MATCHED","MISSING WHARTON"))</x:f>
        <x:v>MATCHED</x:v>
      </x:c>
    </x:row>
    <x:row r="5246">
      <x:c r="A5246" t="str">
        <x:v>56</x:v>
      </x:c>
      <x:c r="B5246" t="str">
        <x:v>Administrative and Support and Waste Management and Remediation Services</x:v>
      </x:c>
      <x:c r="C5246" t="str">
        <x:v>35-9031</x:v>
      </x:c>
      <x:c r="D5246" t="str">
        <x:v>Hosts and Hostesses, Restaurant, Lounge, and Coffee Shop</x:v>
      </x:c>
      <x:c r="E5246" s="22" t="n">
        <x:v>1290</x:v>
      </x:c>
      <x:c r="F5246" s="22" t="n">
        <x:v>32110</x:v>
      </x:c>
      <x:c r="G5246" s="22" t="n">
        <x:f>IF(OR(E5246="",F5246=""),"",E5246*F5246)</x:f>
        <x:v>41421900</x:v>
      </x:c>
      <x:c r="H5246" s="36" t="n">
        <x:v>0.3023</x:v>
      </x:c>
      <x:c r="I5246" s="22" t="n">
        <x:f>IF(G5246="","",IF(ISNUMBER(H5246),G5246,""))</x:f>
        <x:v>41421900</x:v>
      </x:c>
      <x:c r="J5246" s="22" t="n">
        <x:f>IF(I5246="","",I5246*H5246)</x:f>
        <x:v>12521840.370000001</x:v>
      </x:c>
      <x:c r="K5246" t="str">
        <x:f>IF(G5246="","MISSING OEWS",IF(ISNUMBER(H5246),"MATCHED","MISSING WHARTON"))</x:f>
        <x:v>MATCHED</x:v>
      </x:c>
    </x:row>
    <x:row r="5247">
      <x:c r="A5247" t="str">
        <x:v>56</x:v>
      </x:c>
      <x:c r="B5247" t="str">
        <x:v>Administrative and Support and Waste Management and Remediation Services</x:v>
      </x:c>
      <x:c r="C5247" t="str">
        <x:v>35-9099</x:v>
      </x:c>
      <x:c r="D5247" t="str">
        <x:v>Food Preparation and Serving Related Workers, All Other</x:v>
      </x:c>
      <x:c r="E5247" s="22" t="n">
        <x:v>4210</x:v>
      </x:c>
      <x:c r="F5247" s="22" t="n">
        <x:v>38510</x:v>
      </x:c>
      <x:c r="G5247" s="22" t="n">
        <x:f>IF(OR(E5247="",F5247=""),"",E5247*F5247)</x:f>
        <x:v>162127100</x:v>
      </x:c>
      <x:c r="H5247" s="36"/>
      <x:c r="I5247" s="22" t="str">
        <x:f>IF(G5247="","",IF(ISNUMBER(H5247),G5247,""))</x:f>
      </x:c>
      <x:c r="J5247" s="22" t="str">
        <x:f>IF(I5247="","",I5247*H5247)</x:f>
      </x:c>
      <x:c r="K5247" t="str">
        <x:f>IF(G5247="","MISSING OEWS",IF(ISNUMBER(H5247),"MATCHED","MISSING WHARTON"))</x:f>
        <x:v>MISSING WHARTON</x:v>
      </x:c>
    </x:row>
    <x:row r="5248">
      <x:c r="A5248" t="str">
        <x:v>56</x:v>
      </x:c>
      <x:c r="B5248" t="str">
        <x:v>Administrative and Support and Waste Management and Remediation Services</x:v>
      </x:c>
      <x:c r="C5248" t="str">
        <x:v>37-1011</x:v>
      </x:c>
      <x:c r="D5248" t="str">
        <x:v>First-Line Supervisors of Housekeeping and Janitorial Workers</x:v>
      </x:c>
      <x:c r="E5248" s="22" t="n">
        <x:v>72550</x:v>
      </x:c>
      <x:c r="F5248" s="22" t="n">
        <x:v>52470</x:v>
      </x:c>
      <x:c r="G5248" s="22" t="n">
        <x:f>IF(OR(E5248="",F5248=""),"",E5248*F5248)</x:f>
        <x:v>3806698500</x:v>
      </x:c>
      <x:c r="H5248" s="36" t="n">
        <x:v>0.22690000000000002</x:v>
      </x:c>
      <x:c r="I5248" s="22" t="n">
        <x:f>IF(G5248="","",IF(ISNUMBER(H5248),G5248,""))</x:f>
        <x:v>3806698500</x:v>
      </x:c>
      <x:c r="J5248" s="22" t="n">
        <x:f>IF(I5248="","",I5248*H5248)</x:f>
        <x:v>863739889.6500001</x:v>
      </x:c>
      <x:c r="K5248" t="str">
        <x:f>IF(G5248="","MISSING OEWS",IF(ISNUMBER(H5248),"MATCHED","MISSING WHARTON"))</x:f>
        <x:v>MATCHED</x:v>
      </x:c>
    </x:row>
    <x:row r="5249">
      <x:c r="A5249" t="str">
        <x:v>56</x:v>
      </x:c>
      <x:c r="B5249" t="str">
        <x:v>Administrative and Support and Waste Management and Remediation Services</x:v>
      </x:c>
      <x:c r="C5249" t="str">
        <x:v>37-1012</x:v>
      </x:c>
      <x:c r="D5249" t="str">
        <x:v>First-Line Supervisors of Landscaping, Lawn Service, and Groundskeeping Workers</x:v>
      </x:c>
      <x:c r="E5249" s="22" t="n">
        <x:v>92130</x:v>
      </x:c>
      <x:c r="F5249" s="22" t="n">
        <x:v>59060</x:v>
      </x:c>
      <x:c r="G5249" s="22" t="n">
        <x:f>IF(OR(E5249="",F5249=""),"",E5249*F5249)</x:f>
        <x:v>5441197800</x:v>
      </x:c>
      <x:c r="H5249" s="36" t="n">
        <x:v>0.2357</x:v>
      </x:c>
      <x:c r="I5249" s="22" t="n">
        <x:f>IF(G5249="","",IF(ISNUMBER(H5249),G5249,""))</x:f>
        <x:v>5441197800</x:v>
      </x:c>
      <x:c r="J5249" s="22" t="n">
        <x:f>IF(I5249="","",I5249*H5249)</x:f>
        <x:v>1282490321.46</x:v>
      </x:c>
      <x:c r="K5249" t="str">
        <x:f>IF(G5249="","MISSING OEWS",IF(ISNUMBER(H5249),"MATCHED","MISSING WHARTON"))</x:f>
        <x:v>MATCHED</x:v>
      </x:c>
    </x:row>
    <x:row r="5250">
      <x:c r="A5250" t="str">
        <x:v>56</x:v>
      </x:c>
      <x:c r="B5250" t="str">
        <x:v>Administrative and Support and Waste Management and Remediation Services</x:v>
      </x:c>
      <x:c r="C5250" t="str">
        <x:v>37-2011</x:v>
      </x:c>
      <x:c r="D5250" t="str">
        <x:v>Janitors and Cleaners, Except Maids and Housekeeping Cleaners</x:v>
      </x:c>
      <x:c r="E5250" s="22" t="n">
        <x:v>938540</x:v>
      </x:c>
      <x:c r="F5250" s="22" t="n">
        <x:v>36450</x:v>
      </x:c>
      <x:c r="G5250" s="22" t="n">
        <x:f>IF(OR(E5250="",F5250=""),"",E5250*F5250)</x:f>
        <x:v>34209783000</x:v>
      </x:c>
      <x:c r="H5250" s="36" t="n">
        <x:v>0</x:v>
      </x:c>
      <x:c r="I5250" s="22" t="n">
        <x:f>IF(G5250="","",IF(ISNUMBER(H5250),G5250,""))</x:f>
        <x:v>34209783000</x:v>
      </x:c>
      <x:c r="J5250" s="22" t="n">
        <x:f>IF(I5250="","",I5250*H5250)</x:f>
        <x:v>0</x:v>
      </x:c>
      <x:c r="K5250" t="str">
        <x:f>IF(G5250="","MISSING OEWS",IF(ISNUMBER(H5250),"MATCHED","MISSING WHARTON"))</x:f>
        <x:v>MATCHED</x:v>
      </x:c>
    </x:row>
    <x:row r="5251">
      <x:c r="A5251" t="str">
        <x:v>56</x:v>
      </x:c>
      <x:c r="B5251" t="str">
        <x:v>Administrative and Support and Waste Management and Remediation Services</x:v>
      </x:c>
      <x:c r="C5251" t="str">
        <x:v>37-2012</x:v>
      </x:c>
      <x:c r="D5251" t="str">
        <x:v>Maids and Housekeeping Cleaners</x:v>
      </x:c>
      <x:c r="E5251" s="22" t="n">
        <x:v>142530</x:v>
      </x:c>
      <x:c r="F5251" s="22" t="n">
        <x:v>36440</x:v>
      </x:c>
      <x:c r="G5251" s="22" t="n">
        <x:f>IF(OR(E5251="",F5251=""),"",E5251*F5251)</x:f>
        <x:v>5193793200</x:v>
      </x:c>
      <x:c r="H5251" s="36" t="n">
        <x:v>0</x:v>
      </x:c>
      <x:c r="I5251" s="22" t="n">
        <x:f>IF(G5251="","",IF(ISNUMBER(H5251),G5251,""))</x:f>
        <x:v>5193793200</x:v>
      </x:c>
      <x:c r="J5251" s="22" t="n">
        <x:f>IF(I5251="","",I5251*H5251)</x:f>
        <x:v>0</x:v>
      </x:c>
      <x:c r="K5251" t="str">
        <x:f>IF(G5251="","MISSING OEWS",IF(ISNUMBER(H5251),"MATCHED","MISSING WHARTON"))</x:f>
        <x:v>MATCHED</x:v>
      </x:c>
    </x:row>
    <x:row r="5252">
      <x:c r="A5252" t="str">
        <x:v>56</x:v>
      </x:c>
      <x:c r="B5252" t="str">
        <x:v>Administrative and Support and Waste Management and Remediation Services</x:v>
      </x:c>
      <x:c r="C5252" t="str">
        <x:v>37-2019</x:v>
      </x:c>
      <x:c r="D5252" t="str">
        <x:v>Building Cleaning Workers, All Other</x:v>
      </x:c>
      <x:c r="E5252" s="22" t="n">
        <x:v>12690</x:v>
      </x:c>
      <x:c r="F5252" s="22" t="n">
        <x:v>47290</x:v>
      </x:c>
      <x:c r="G5252" s="22" t="n">
        <x:f>IF(OR(E5252="",F5252=""),"",E5252*F5252)</x:f>
        <x:v>600110100</x:v>
      </x:c>
      <x:c r="H5252" s="36"/>
      <x:c r="I5252" s="22" t="str">
        <x:f>IF(G5252="","",IF(ISNUMBER(H5252),G5252,""))</x:f>
      </x:c>
      <x:c r="J5252" s="22" t="str">
        <x:f>IF(I5252="","",I5252*H5252)</x:f>
      </x:c>
      <x:c r="K5252" t="str">
        <x:f>IF(G5252="","MISSING OEWS",IF(ISNUMBER(H5252),"MATCHED","MISSING WHARTON"))</x:f>
        <x:v>MISSING WHARTON</x:v>
      </x:c>
    </x:row>
    <x:row r="5253">
      <x:c r="A5253" t="str">
        <x:v>56</x:v>
      </x:c>
      <x:c r="B5253" t="str">
        <x:v>Administrative and Support and Waste Management and Remediation Services</x:v>
      </x:c>
      <x:c r="C5253" t="str">
        <x:v>37-2021</x:v>
      </x:c>
      <x:c r="D5253" t="str">
        <x:v>Pest Control Workers</x:v>
      </x:c>
      <x:c r="E5253" s="22" t="n">
        <x:v>97070</x:v>
      </x:c>
      <x:c r="F5253" s="22" t="n">
        <x:v>46060</x:v>
      </x:c>
      <x:c r="G5253" s="22" t="n">
        <x:f>IF(OR(E5253="",F5253=""),"",E5253*F5253)</x:f>
        <x:v>4471044200</x:v>
      </x:c>
      <x:c r="H5253" s="36" t="n">
        <x:v>0.1567</x:v>
      </x:c>
      <x:c r="I5253" s="22" t="n">
        <x:f>IF(G5253="","",IF(ISNUMBER(H5253),G5253,""))</x:f>
        <x:v>4471044200</x:v>
      </x:c>
      <x:c r="J5253" s="22" t="n">
        <x:f>IF(I5253="","",I5253*H5253)</x:f>
        <x:v>700612626.14</x:v>
      </x:c>
      <x:c r="K5253" t="str">
        <x:f>IF(G5253="","MISSING OEWS",IF(ISNUMBER(H5253),"MATCHED","MISSING WHARTON"))</x:f>
        <x:v>MATCHED</x:v>
      </x:c>
    </x:row>
    <x:row r="5254">
      <x:c r="A5254" t="str">
        <x:v>56</x:v>
      </x:c>
      <x:c r="B5254" t="str">
        <x:v>Administrative and Support and Waste Management and Remediation Services</x:v>
      </x:c>
      <x:c r="C5254" t="str">
        <x:v>37-3011</x:v>
      </x:c>
      <x:c r="D5254" t="str">
        <x:v>Landscaping and Groundskeeping Workers</x:v>
      </x:c>
      <x:c r="E5254" s="22" t="n">
        <x:v>599270</x:v>
      </x:c>
      <x:c r="F5254" s="22" t="n">
        <x:v>42750</x:v>
      </x:c>
      <x:c r="G5254" s="22" t="n">
        <x:f>IF(OR(E5254="",F5254=""),"",E5254*F5254)</x:f>
        <x:v>25618792500</x:v>
      </x:c>
      <x:c r="H5254" s="36" t="n">
        <x:v>0</x:v>
      </x:c>
      <x:c r="I5254" s="22" t="n">
        <x:f>IF(G5254="","",IF(ISNUMBER(H5254),G5254,""))</x:f>
        <x:v>25618792500</x:v>
      </x:c>
      <x:c r="J5254" s="22" t="n">
        <x:f>IF(I5254="","",I5254*H5254)</x:f>
        <x:v>0</x:v>
      </x:c>
      <x:c r="K5254" t="str">
        <x:f>IF(G5254="","MISSING OEWS",IF(ISNUMBER(H5254),"MATCHED","MISSING WHARTON"))</x:f>
        <x:v>MATCHED</x:v>
      </x:c>
    </x:row>
    <x:row r="5255">
      <x:c r="A5255" t="str">
        <x:v>56</x:v>
      </x:c>
      <x:c r="B5255" t="str">
        <x:v>Administrative and Support and Waste Management and Remediation Services</x:v>
      </x:c>
      <x:c r="C5255" t="str">
        <x:v>37-3012</x:v>
      </x:c>
      <x:c r="D5255" t="str">
        <x:v>Pesticide Handlers, Sprayers, and Applicators, Vegetation</x:v>
      </x:c>
      <x:c r="E5255" s="22" t="n">
        <x:v>15770</x:v>
      </x:c>
      <x:c r="F5255" s="22" t="n">
        <x:v>46510</x:v>
      </x:c>
      <x:c r="G5255" s="22" t="n">
        <x:f>IF(OR(E5255="",F5255=""),"",E5255*F5255)</x:f>
        <x:v>733462700</x:v>
      </x:c>
      <x:c r="H5255" s="36" t="n">
        <x:v>0</x:v>
      </x:c>
      <x:c r="I5255" s="22" t="n">
        <x:f>IF(G5255="","",IF(ISNUMBER(H5255),G5255,""))</x:f>
        <x:v>733462700</x:v>
      </x:c>
      <x:c r="J5255" s="22" t="n">
        <x:f>IF(I5255="","",I5255*H5255)</x:f>
        <x:v>0</x:v>
      </x:c>
      <x:c r="K5255" t="str">
        <x:f>IF(G5255="","MISSING OEWS",IF(ISNUMBER(H5255),"MATCHED","MISSING WHARTON"))</x:f>
        <x:v>MATCHED</x:v>
      </x:c>
    </x:row>
    <x:row r="5256">
      <x:c r="A5256" t="str">
        <x:v>56</x:v>
      </x:c>
      <x:c r="B5256" t="str">
        <x:v>Administrative and Support and Waste Management and Remediation Services</x:v>
      </x:c>
      <x:c r="C5256" t="str">
        <x:v>37-3013</x:v>
      </x:c>
      <x:c r="D5256" t="str">
        <x:v>Tree Trimmers and Pruners</x:v>
      </x:c>
      <x:c r="E5256" s="22" t="n">
        <x:v>50050</x:v>
      </x:c>
      <x:c r="F5256" s="22" t="n">
        <x:v>55170</x:v>
      </x:c>
      <x:c r="G5256" s="22" t="n">
        <x:f>IF(OR(E5256="",F5256=""),"",E5256*F5256)</x:f>
        <x:v>2761258500</x:v>
      </x:c>
      <x:c r="H5256" s="36" t="n">
        <x:v>0</x:v>
      </x:c>
      <x:c r="I5256" s="22" t="n">
        <x:f>IF(G5256="","",IF(ISNUMBER(H5256),G5256,""))</x:f>
        <x:v>2761258500</x:v>
      </x:c>
      <x:c r="J5256" s="22" t="n">
        <x:f>IF(I5256="","",I5256*H5256)</x:f>
        <x:v>0</x:v>
      </x:c>
      <x:c r="K5256" t="str">
        <x:f>IF(G5256="","MISSING OEWS",IF(ISNUMBER(H5256),"MATCHED","MISSING WHARTON"))</x:f>
        <x:v>MATCHED</x:v>
      </x:c>
    </x:row>
    <x:row r="5257">
      <x:c r="A5257" t="str">
        <x:v>56</x:v>
      </x:c>
      <x:c r="B5257" t="str">
        <x:v>Administrative and Support and Waste Management and Remediation Services</x:v>
      </x:c>
      <x:c r="C5257" t="str">
        <x:v>37-3019</x:v>
      </x:c>
      <x:c r="D5257" t="str">
        <x:v>Grounds Maintenance Workers, All Other</x:v>
      </x:c>
      <x:c r="E5257" s="22" t="n">
        <x:v>4880</x:v>
      </x:c>
      <x:c r="F5257" s="22" t="n">
        <x:v>45910</x:v>
      </x:c>
      <x:c r="G5257" s="22" t="n">
        <x:f>IF(OR(E5257="",F5257=""),"",E5257*F5257)</x:f>
        <x:v>224040800</x:v>
      </x:c>
      <x:c r="H5257" s="36"/>
      <x:c r="I5257" s="22" t="str">
        <x:f>IF(G5257="","",IF(ISNUMBER(H5257),G5257,""))</x:f>
      </x:c>
      <x:c r="J5257" s="22" t="str">
        <x:f>IF(I5257="","",I5257*H5257)</x:f>
      </x:c>
      <x:c r="K5257" t="str">
        <x:f>IF(G5257="","MISSING OEWS",IF(ISNUMBER(H5257),"MATCHED","MISSING WHARTON"))</x:f>
        <x:v>MISSING WHARTON</x:v>
      </x:c>
    </x:row>
    <x:row r="5258">
      <x:c r="A5258" t="str">
        <x:v>56</x:v>
      </x:c>
      <x:c r="B5258" t="str">
        <x:v>Administrative and Support and Waste Management and Remediation Services</x:v>
      </x:c>
      <x:c r="C5258" t="str">
        <x:v>39-1013</x:v>
      </x:c>
      <x:c r="D5258" t="str">
        <x:v>First-Line Supervisors of Gambling Services Workers</x:v>
      </x:c>
      <x:c r="E5258" s="22" t="n">
        <x:v>100</x:v>
      </x:c>
      <x:c r="F5258" s="22" t="n">
        <x:v>54390</x:v>
      </x:c>
      <x:c r="G5258" s="22" t="n">
        <x:f>IF(OR(E5258="",F5258=""),"",E5258*F5258)</x:f>
        <x:v>5439000</x:v>
      </x:c>
      <x:c r="H5258" s="36" t="n">
        <x:v>0.34</x:v>
      </x:c>
      <x:c r="I5258" s="22" t="n">
        <x:f>IF(G5258="","",IF(ISNUMBER(H5258),G5258,""))</x:f>
        <x:v>5439000</x:v>
      </x:c>
      <x:c r="J5258" s="22" t="n">
        <x:f>IF(I5258="","",I5258*H5258)</x:f>
        <x:v>1849260.0000000002</x:v>
      </x:c>
      <x:c r="K5258" t="str">
        <x:f>IF(G5258="","MISSING OEWS",IF(ISNUMBER(H5258),"MATCHED","MISSING WHARTON"))</x:f>
        <x:v>MATCHED</x:v>
      </x:c>
    </x:row>
    <x:row r="5259">
      <x:c r="A5259" t="str">
        <x:v>56</x:v>
      </x:c>
      <x:c r="B5259" t="str">
        <x:v>Administrative and Support and Waste Management and Remediation Services</x:v>
      </x:c>
      <x:c r="C5259" t="str">
        <x:v>39-1014</x:v>
      </x:c>
      <x:c r="D5259" t="str">
        <x:v>First-Line Supervisors of Entertainment and Recreation Workers, Except Gambling Services</x:v>
      </x:c>
      <x:c r="E5259" s="22" t="n">
        <x:v>950</x:v>
      </x:c>
      <x:c r="F5259" s="22" t="n">
        <x:v>50720</x:v>
      </x:c>
      <x:c r="G5259" s="22" t="n">
        <x:f>IF(OR(E5259="",F5259=""),"",E5259*F5259)</x:f>
        <x:v>48184000</x:v>
      </x:c>
      <x:c r="H5259" s="36" t="n">
        <x:v>0.2974</x:v>
      </x:c>
      <x:c r="I5259" s="22" t="n">
        <x:f>IF(G5259="","",IF(ISNUMBER(H5259),G5259,""))</x:f>
        <x:v>48184000</x:v>
      </x:c>
      <x:c r="J5259" s="22" t="n">
        <x:f>IF(I5259="","",I5259*H5259)</x:f>
        <x:v>14329921.6</x:v>
      </x:c>
      <x:c r="K5259" t="str">
        <x:f>IF(G5259="","MISSING OEWS",IF(ISNUMBER(H5259),"MATCHED","MISSING WHARTON"))</x:f>
        <x:v>MATCHED</x:v>
      </x:c>
    </x:row>
    <x:row r="5260">
      <x:c r="A5260" t="str">
        <x:v>56</x:v>
      </x:c>
      <x:c r="B5260" t="str">
        <x:v>Administrative and Support and Waste Management and Remediation Services</x:v>
      </x:c>
      <x:c r="C5260" t="str">
        <x:v>39-1022</x:v>
      </x:c>
      <x:c r="D5260" t="str">
        <x:v>First-Line Supervisors of Personal Service Workers</x:v>
      </x:c>
      <x:c r="E5260" s="22" t="n">
        <x:v>670</x:v>
      </x:c>
      <x:c r="F5260" s="22" t="n">
        <x:v>54930</x:v>
      </x:c>
      <x:c r="G5260" s="22" t="n">
        <x:f>IF(OR(E5260="",F5260=""),"",E5260*F5260)</x:f>
        <x:v>36803100</x:v>
      </x:c>
      <x:c r="H5260" s="36" t="n">
        <x:v>0.27649999999999997</x:v>
      </x:c>
      <x:c r="I5260" s="22" t="n">
        <x:f>IF(G5260="","",IF(ISNUMBER(H5260),G5260,""))</x:f>
        <x:v>36803100</x:v>
      </x:c>
      <x:c r="J5260" s="22" t="n">
        <x:f>IF(I5260="","",I5260*H5260)</x:f>
        <x:v>10176057.149999999</x:v>
      </x:c>
      <x:c r="K5260" t="str">
        <x:f>IF(G5260="","MISSING OEWS",IF(ISNUMBER(H5260),"MATCHED","MISSING WHARTON"))</x:f>
        <x:v>MATCHED</x:v>
      </x:c>
    </x:row>
    <x:row r="5261">
      <x:c r="A5261" t="str">
        <x:v>56</x:v>
      </x:c>
      <x:c r="B5261" t="str">
        <x:v>Administrative and Support and Waste Management and Remediation Services</x:v>
      </x:c>
      <x:c r="C5261" t="str">
        <x:v>39-2021</x:v>
      </x:c>
      <x:c r="D5261" t="str">
        <x:v>Animal Caretakers</x:v>
      </x:c>
      <x:c r="E5261" s="22" t="n">
        <x:v>1550</x:v>
      </x:c>
      <x:c r="F5261" s="22" t="n">
        <x:v>40760</x:v>
      </x:c>
      <x:c r="G5261" s="22" t="n">
        <x:f>IF(OR(E5261="",F5261=""),"",E5261*F5261)</x:f>
        <x:v>63178000</x:v>
      </x:c>
      <x:c r="H5261" s="36" t="n">
        <x:v>0.16140000000000002</x:v>
      </x:c>
      <x:c r="I5261" s="22" t="n">
        <x:f>IF(G5261="","",IF(ISNUMBER(H5261),G5261,""))</x:f>
        <x:v>63178000</x:v>
      </x:c>
      <x:c r="J5261" s="22" t="n">
        <x:f>IF(I5261="","",I5261*H5261)</x:f>
        <x:v>10196929.200000001</x:v>
      </x:c>
      <x:c r="K5261" t="str">
        <x:f>IF(G5261="","MISSING OEWS",IF(ISNUMBER(H5261),"MATCHED","MISSING WHARTON"))</x:f>
        <x:v>MATCHED</x:v>
      </x:c>
    </x:row>
    <x:row r="5262">
      <x:c r="A5262" t="str">
        <x:v>56</x:v>
      </x:c>
      <x:c r="B5262" t="str">
        <x:v>Administrative and Support and Waste Management and Remediation Services</x:v>
      </x:c>
      <x:c r="C5262" t="str">
        <x:v>39-3019</x:v>
      </x:c>
      <x:c r="D5262" t="str">
        <x:v>Gambling Service Workers, All Other</x:v>
      </x:c>
      <x:c r="E5262" s="22" t="n">
        <x:v>90</x:v>
      </x:c>
      <x:c r="F5262" s="22" t="n">
        <x:v>48100</x:v>
      </x:c>
      <x:c r="G5262" s="22" t="n">
        <x:f>IF(OR(E5262="",F5262=""),"",E5262*F5262)</x:f>
        <x:v>4329000</x:v>
      </x:c>
      <x:c r="H5262" s="36"/>
      <x:c r="I5262" s="22" t="str">
        <x:f>IF(G5262="","",IF(ISNUMBER(H5262),G5262,""))</x:f>
      </x:c>
      <x:c r="J5262" s="22" t="str">
        <x:f>IF(I5262="","",I5262*H5262)</x:f>
      </x:c>
      <x:c r="K5262" t="str">
        <x:f>IF(G5262="","MISSING OEWS",IF(ISNUMBER(H5262),"MATCHED","MISSING WHARTON"))</x:f>
        <x:v>MISSING WHARTON</x:v>
      </x:c>
    </x:row>
    <x:row r="5263">
      <x:c r="A5263" t="str">
        <x:v>56</x:v>
      </x:c>
      <x:c r="B5263" t="str">
        <x:v>Administrative and Support and Waste Management and Remediation Services</x:v>
      </x:c>
      <x:c r="C5263" t="str">
        <x:v>39-3031</x:v>
      </x:c>
      <x:c r="D5263" t="str">
        <x:v>Ushers, Lobby Attendants, and Ticket Takers</x:v>
      </x:c>
      <x:c r="E5263" s="22" t="n">
        <x:v>17010</x:v>
      </x:c>
      <x:c r="F5263" s="22" t="n">
        <x:v>36290</x:v>
      </x:c>
      <x:c r="G5263" s="22" t="n">
        <x:f>IF(OR(E5263="",F5263=""),"",E5263*F5263)</x:f>
        <x:v>617292900</x:v>
      </x:c>
      <x:c r="H5263" s="36" t="n">
        <x:v>0.2109</x:v>
      </x:c>
      <x:c r="I5263" s="22" t="n">
        <x:f>IF(G5263="","",IF(ISNUMBER(H5263),G5263,""))</x:f>
        <x:v>617292900</x:v>
      </x:c>
      <x:c r="J5263" s="22" t="n">
        <x:f>IF(I5263="","",I5263*H5263)</x:f>
        <x:v>130187072.61</x:v>
      </x:c>
      <x:c r="K5263" t="str">
        <x:f>IF(G5263="","MISSING OEWS",IF(ISNUMBER(H5263),"MATCHED","MISSING WHARTON"))</x:f>
        <x:v>MATCHED</x:v>
      </x:c>
    </x:row>
    <x:row r="5264">
      <x:c r="A5264" t="str">
        <x:v>56</x:v>
      </x:c>
      <x:c r="B5264" t="str">
        <x:v>Administrative and Support and Waste Management and Remediation Services</x:v>
      </x:c>
      <x:c r="C5264" t="str">
        <x:v>39-3091</x:v>
      </x:c>
      <x:c r="D5264" t="str">
        <x:v>Amusement and Recreation Attendants</x:v>
      </x:c>
      <x:c r="E5264" s="22" t="n">
        <x:v>5500</x:v>
      </x:c>
      <x:c r="F5264" s="22" t="n">
        <x:v>34790</x:v>
      </x:c>
      <x:c r="G5264" s="22" t="n">
        <x:f>IF(OR(E5264="",F5264=""),"",E5264*F5264)</x:f>
        <x:v>191345000</x:v>
      </x:c>
      <x:c r="H5264" s="36" t="n">
        <x:v>0.25</x:v>
      </x:c>
      <x:c r="I5264" s="22" t="n">
        <x:f>IF(G5264="","",IF(ISNUMBER(H5264),G5264,""))</x:f>
        <x:v>191345000</x:v>
      </x:c>
      <x:c r="J5264" s="22" t="n">
        <x:f>IF(I5264="","",I5264*H5264)</x:f>
        <x:v>47836250</x:v>
      </x:c>
      <x:c r="K5264" t="str">
        <x:f>IF(G5264="","MISSING OEWS",IF(ISNUMBER(H5264),"MATCHED","MISSING WHARTON"))</x:f>
        <x:v>MATCHED</x:v>
      </x:c>
    </x:row>
    <x:row r="5265">
      <x:c r="A5265" t="str">
        <x:v>56</x:v>
      </x:c>
      <x:c r="B5265" t="str">
        <x:v>Administrative and Support and Waste Management and Remediation Services</x:v>
      </x:c>
      <x:c r="C5265" t="str">
        <x:v>39-3092</x:v>
      </x:c>
      <x:c r="D5265" t="str">
        <x:v>Costume Attendants</x:v>
      </x:c>
      <x:c r="E5265" s="22" t="n">
        <x:v>80</x:v>
      </x:c>
      <x:c r="F5265" s="22" t="n">
        <x:v>87480</x:v>
      </x:c>
      <x:c r="G5265" s="22" t="n">
        <x:f>IF(OR(E5265="",F5265=""),"",E5265*F5265)</x:f>
        <x:v>6998400</x:v>
      </x:c>
      <x:c r="H5265" s="36" t="n">
        <x:v>0.12380000000000001</x:v>
      </x:c>
      <x:c r="I5265" s="22" t="n">
        <x:f>IF(G5265="","",IF(ISNUMBER(H5265),G5265,""))</x:f>
        <x:v>6998400</x:v>
      </x:c>
      <x:c r="J5265" s="22" t="n">
        <x:f>IF(I5265="","",I5265*H5265)</x:f>
        <x:v>866401.92</x:v>
      </x:c>
      <x:c r="K5265" t="str">
        <x:f>IF(G5265="","MISSING OEWS",IF(ISNUMBER(H5265),"MATCHED","MISSING WHARTON"))</x:f>
        <x:v>MATCHED</x:v>
      </x:c>
    </x:row>
    <x:row r="5266">
      <x:c r="A5266" t="str">
        <x:v>56</x:v>
      </x:c>
      <x:c r="B5266" t="str">
        <x:v>Administrative and Support and Waste Management and Remediation Services</x:v>
      </x:c>
      <x:c r="C5266" t="str">
        <x:v>39-3093</x:v>
      </x:c>
      <x:c r="D5266" t="str">
        <x:v>Locker Room, Coatroom, and Dressing Room Attendants</x:v>
      </x:c>
      <x:c r="E5266" s="22"/>
      <x:c r="F5266" s="22" t="n">
        <x:v>37240</x:v>
      </x:c>
      <x:c r="G5266" s="22" t="str">
        <x:f>IF(OR(E5266="",F5266=""),"",E5266*F5266)</x:f>
      </x:c>
      <x:c r="H5266" s="36" t="n">
        <x:v>0.041299999999999996</x:v>
      </x:c>
      <x:c r="I5266" s="22" t="str">
        <x:f>IF(G5266="","",IF(ISNUMBER(H5266),G5266,""))</x:f>
      </x:c>
      <x:c r="J5266" s="22" t="str">
        <x:f>IF(I5266="","",I5266*H5266)</x:f>
      </x:c>
      <x:c r="K5266" t="str">
        <x:f>IF(G5266="","MISSING OEWS",IF(ISNUMBER(H5266),"MATCHED","MISSING WHARTON"))</x:f>
        <x:v>MISSING OEWS</x:v>
      </x:c>
    </x:row>
    <x:row r="5267">
      <x:c r="A5267" t="str">
        <x:v>56</x:v>
      </x:c>
      <x:c r="B5267" t="str">
        <x:v>Administrative and Support and Waste Management and Remediation Services</x:v>
      </x:c>
      <x:c r="C5267" t="str">
        <x:v>39-3099</x:v>
      </x:c>
      <x:c r="D5267" t="str">
        <x:v>Entertainment Attendants and Related Workers, All Other</x:v>
      </x:c>
      <x:c r="E5267" s="22" t="n">
        <x:v>250</x:v>
      </x:c>
      <x:c r="F5267" s="22" t="n">
        <x:v>34730</x:v>
      </x:c>
      <x:c r="G5267" s="22" t="n">
        <x:f>IF(OR(E5267="",F5267=""),"",E5267*F5267)</x:f>
        <x:v>8682500</x:v>
      </x:c>
      <x:c r="H5267" s="36"/>
      <x:c r="I5267" s="22" t="str">
        <x:f>IF(G5267="","",IF(ISNUMBER(H5267),G5267,""))</x:f>
      </x:c>
      <x:c r="J5267" s="22" t="str">
        <x:f>IF(I5267="","",I5267*H5267)</x:f>
      </x:c>
      <x:c r="K5267" t="str">
        <x:f>IF(G5267="","MISSING OEWS",IF(ISNUMBER(H5267),"MATCHED","MISSING WHARTON"))</x:f>
        <x:v>MISSING WHARTON</x:v>
      </x:c>
    </x:row>
    <x:row r="5268">
      <x:c r="A5268" t="str">
        <x:v>56</x:v>
      </x:c>
      <x:c r="B5268" t="str">
        <x:v>Administrative and Support and Waste Management and Remediation Services</x:v>
      </x:c>
      <x:c r="C5268" t="str">
        <x:v>39-4031</x:v>
      </x:c>
      <x:c r="D5268" t="str">
        <x:v>Morticians, Undertakers, and Funeral Arrangers</x:v>
      </x:c>
      <x:c r="E5268" s="22"/>
      <x:c r="F5268" s="22" t="n">
        <x:v>57280</x:v>
      </x:c>
      <x:c r="G5268" s="22" t="str">
        <x:f>IF(OR(E5268="",F5268=""),"",E5268*F5268)</x:f>
      </x:c>
      <x:c r="H5268" s="36" t="n">
        <x:v>0.1727</x:v>
      </x:c>
      <x:c r="I5268" s="22" t="str">
        <x:f>IF(G5268="","",IF(ISNUMBER(H5268),G5268,""))</x:f>
      </x:c>
      <x:c r="J5268" s="22" t="str">
        <x:f>IF(I5268="","",I5268*H5268)</x:f>
      </x:c>
      <x:c r="K5268" t="str">
        <x:f>IF(G5268="","MISSING OEWS",IF(ISNUMBER(H5268),"MATCHED","MISSING WHARTON"))</x:f>
        <x:v>MISSING OEWS</x:v>
      </x:c>
    </x:row>
    <x:row r="5269">
      <x:c r="A5269" t="str">
        <x:v>56</x:v>
      </x:c>
      <x:c r="B5269" t="str">
        <x:v>Administrative and Support and Waste Management and Remediation Services</x:v>
      </x:c>
      <x:c r="C5269" t="str">
        <x:v>39-5012</x:v>
      </x:c>
      <x:c r="D5269" t="str">
        <x:v>Hairdressers, Hairstylists, and Cosmetologists</x:v>
      </x:c>
      <x:c r="E5269" s="22" t="n">
        <x:v>970</x:v>
      </x:c>
      <x:c r="F5269" s="22" t="n">
        <x:v>51100</x:v>
      </x:c>
      <x:c r="G5269" s="22" t="n">
        <x:f>IF(OR(E5269="",F5269=""),"",E5269*F5269)</x:f>
        <x:v>49567000</x:v>
      </x:c>
      <x:c r="H5269" s="36" t="n">
        <x:v>0.12390000000000001</x:v>
      </x:c>
      <x:c r="I5269" s="22" t="n">
        <x:f>IF(G5269="","",IF(ISNUMBER(H5269),G5269,""))</x:f>
        <x:v>49567000</x:v>
      </x:c>
      <x:c r="J5269" s="22" t="n">
        <x:f>IF(I5269="","",I5269*H5269)</x:f>
        <x:v>6141351.300000001</x:v>
      </x:c>
      <x:c r="K5269" t="str">
        <x:f>IF(G5269="","MISSING OEWS",IF(ISNUMBER(H5269),"MATCHED","MISSING WHARTON"))</x:f>
        <x:v>MATCHED</x:v>
      </x:c>
    </x:row>
    <x:row r="5270">
      <x:c r="A5270" t="str">
        <x:v>56</x:v>
      </x:c>
      <x:c r="B5270" t="str">
        <x:v>Administrative and Support and Waste Management and Remediation Services</x:v>
      </x:c>
      <x:c r="C5270" t="str">
        <x:v>39-5091</x:v>
      </x:c>
      <x:c r="D5270" t="str">
        <x:v>Makeup Artists, Theatrical and Performance</x:v>
      </x:c>
      <x:c r="E5270" s="22" t="n">
        <x:v>80</x:v>
      </x:c>
      <x:c r="F5270" s="22" t="n">
        <x:v>133980</x:v>
      </x:c>
      <x:c r="G5270" s="22" t="n">
        <x:f>IF(OR(E5270="",F5270=""),"",E5270*F5270)</x:f>
        <x:v>10718400</x:v>
      </x:c>
      <x:c r="H5270" s="36" t="n">
        <x:v>0.0786</x:v>
      </x:c>
      <x:c r="I5270" s="22" t="n">
        <x:f>IF(G5270="","",IF(ISNUMBER(H5270),G5270,""))</x:f>
        <x:v>10718400</x:v>
      </x:c>
      <x:c r="J5270" s="22" t="n">
        <x:f>IF(I5270="","",I5270*H5270)</x:f>
        <x:v>842466.24</x:v>
      </x:c>
      <x:c r="K5270" t="str">
        <x:f>IF(G5270="","MISSING OEWS",IF(ISNUMBER(H5270),"MATCHED","MISSING WHARTON"))</x:f>
        <x:v>MATCHED</x:v>
      </x:c>
    </x:row>
    <x:row r="5271">
      <x:c r="A5271" t="str">
        <x:v>56</x:v>
      </x:c>
      <x:c r="B5271" t="str">
        <x:v>Administrative and Support and Waste Management and Remediation Services</x:v>
      </x:c>
      <x:c r="C5271" t="str">
        <x:v>39-5093</x:v>
      </x:c>
      <x:c r="D5271" t="str">
        <x:v>Shampooers</x:v>
      </x:c>
      <x:c r="E5271" s="22"/>
      <x:c r="F5271" s="22" t="n">
        <x:v>35140</x:v>
      </x:c>
      <x:c r="G5271" s="22" t="str">
        <x:f>IF(OR(E5271="",F5271=""),"",E5271*F5271)</x:f>
      </x:c>
      <x:c r="H5271" s="36" t="n">
        <x:v>0.2375</x:v>
      </x:c>
      <x:c r="I5271" s="22" t="str">
        <x:f>IF(G5271="","",IF(ISNUMBER(H5271),G5271,""))</x:f>
      </x:c>
      <x:c r="J5271" s="22" t="str">
        <x:f>IF(I5271="","",I5271*H5271)</x:f>
      </x:c>
      <x:c r="K5271" t="str">
        <x:f>IF(G5271="","MISSING OEWS",IF(ISNUMBER(H5271),"MATCHED","MISSING WHARTON"))</x:f>
        <x:v>MISSING OEWS</x:v>
      </x:c>
    </x:row>
    <x:row r="5272">
      <x:c r="A5272" t="str">
        <x:v>56</x:v>
      </x:c>
      <x:c r="B5272" t="str">
        <x:v>Administrative and Support and Waste Management and Remediation Services</x:v>
      </x:c>
      <x:c r="C5272" t="str">
        <x:v>39-5094</x:v>
      </x:c>
      <x:c r="D5272" t="str">
        <x:v>Skincare Specialists</x:v>
      </x:c>
      <x:c r="E5272" s="22" t="n">
        <x:v>400</x:v>
      </x:c>
      <x:c r="F5272" s="22" t="n">
        <x:v>53920</x:v>
      </x:c>
      <x:c r="G5272" s="22" t="n">
        <x:f>IF(OR(E5272="",F5272=""),"",E5272*F5272)</x:f>
        <x:v>21568000</x:v>
      </x:c>
      <x:c r="H5272" s="36" t="n">
        <x:v>0.1056</x:v>
      </x:c>
      <x:c r="I5272" s="22" t="n">
        <x:f>IF(G5272="","",IF(ISNUMBER(H5272),G5272,""))</x:f>
        <x:v>21568000</x:v>
      </x:c>
      <x:c r="J5272" s="22" t="n">
        <x:f>IF(I5272="","",I5272*H5272)</x:f>
        <x:v>2277580.8</x:v>
      </x:c>
      <x:c r="K5272" t="str">
        <x:f>IF(G5272="","MISSING OEWS",IF(ISNUMBER(H5272),"MATCHED","MISSING WHARTON"))</x:f>
        <x:v>MATCHED</x:v>
      </x:c>
    </x:row>
    <x:row r="5273">
      <x:c r="A5273" t="str">
        <x:v>56</x:v>
      </x:c>
      <x:c r="B5273" t="str">
        <x:v>Administrative and Support and Waste Management and Remediation Services</x:v>
      </x:c>
      <x:c r="C5273" t="str">
        <x:v>39-6011</x:v>
      </x:c>
      <x:c r="D5273" t="str">
        <x:v>Baggage Porters and Bellhops</x:v>
      </x:c>
      <x:c r="E5273" s="22" t="n">
        <x:v>850</x:v>
      </x:c>
      <x:c r="F5273" s="22" t="n">
        <x:v>39220</x:v>
      </x:c>
      <x:c r="G5273" s="22" t="n">
        <x:f>IF(OR(E5273="",F5273=""),"",E5273*F5273)</x:f>
        <x:v>33337000</x:v>
      </x:c>
      <x:c r="H5273" s="36" t="n">
        <x:v>0.3353</x:v>
      </x:c>
      <x:c r="I5273" s="22" t="n">
        <x:f>IF(G5273="","",IF(ISNUMBER(H5273),G5273,""))</x:f>
        <x:v>33337000</x:v>
      </x:c>
      <x:c r="J5273" s="22" t="n">
        <x:f>IF(I5273="","",I5273*H5273)</x:f>
        <x:v>11177896.1</x:v>
      </x:c>
      <x:c r="K5273" t="str">
        <x:f>IF(G5273="","MISSING OEWS",IF(ISNUMBER(H5273),"MATCHED","MISSING WHARTON"))</x:f>
        <x:v>MATCHED</x:v>
      </x:c>
    </x:row>
    <x:row r="5274">
      <x:c r="A5274" t="str">
        <x:v>56</x:v>
      </x:c>
      <x:c r="B5274" t="str">
        <x:v>Administrative and Support and Waste Management and Remediation Services</x:v>
      </x:c>
      <x:c r="C5274" t="str">
        <x:v>39-6012</x:v>
      </x:c>
      <x:c r="D5274" t="str">
        <x:v>Concierges</x:v>
      </x:c>
      <x:c r="E5274" s="22" t="n">
        <x:v>5120</x:v>
      </x:c>
      <x:c r="F5274" s="22" t="n">
        <x:v>42890</x:v>
      </x:c>
      <x:c r="G5274" s="22" t="n">
        <x:f>IF(OR(E5274="",F5274=""),"",E5274*F5274)</x:f>
        <x:v>219596800</x:v>
      </x:c>
      <x:c r="H5274" s="36" t="n">
        <x:v>0.65</x:v>
      </x:c>
      <x:c r="I5274" s="22" t="n">
        <x:f>IF(G5274="","",IF(ISNUMBER(H5274),G5274,""))</x:f>
        <x:v>219596800</x:v>
      </x:c>
      <x:c r="J5274" s="22" t="n">
        <x:f>IF(I5274="","",I5274*H5274)</x:f>
        <x:v>142737920</x:v>
      </x:c>
      <x:c r="K5274" t="str">
        <x:f>IF(G5274="","MISSING OEWS",IF(ISNUMBER(H5274),"MATCHED","MISSING WHARTON"))</x:f>
        <x:v>MATCHED</x:v>
      </x:c>
    </x:row>
    <x:row r="5275">
      <x:c r="A5275" t="str">
        <x:v>56</x:v>
      </x:c>
      <x:c r="B5275" t="str">
        <x:v>Administrative and Support and Waste Management and Remediation Services</x:v>
      </x:c>
      <x:c r="C5275" t="str">
        <x:v>39-7010</x:v>
      </x:c>
      <x:c r="D5275" t="str">
        <x:v>Tour and Travel Guides</x:v>
      </x:c>
      <x:c r="E5275" s="22" t="n">
        <x:v>8580</x:v>
      </x:c>
      <x:c r="F5275" s="22" t="n">
        <x:v>51270</x:v>
      </x:c>
      <x:c r="G5275" s="22" t="n">
        <x:f>IF(OR(E5275="",F5275=""),"",E5275*F5275)</x:f>
        <x:v>439896600</x:v>
      </x:c>
      <x:c r="H5275" s="36" t="n">
        <x:v>0.3177</x:v>
      </x:c>
      <x:c r="I5275" s="22" t="n">
        <x:f>IF(G5275="","",IF(ISNUMBER(H5275),G5275,""))</x:f>
        <x:v>439896600</x:v>
      </x:c>
      <x:c r="J5275" s="22" t="n">
        <x:f>IF(I5275="","",I5275*H5275)</x:f>
        <x:v>139755149.82</x:v>
      </x:c>
      <x:c r="K5275" t="str">
        <x:f>IF(G5275="","MISSING OEWS",IF(ISNUMBER(H5275),"MATCHED","MISSING WHARTON"))</x:f>
        <x:v>MATCHED</x:v>
      </x:c>
    </x:row>
    <x:row r="5276">
      <x:c r="A5276" t="str">
        <x:v>56</x:v>
      </x:c>
      <x:c r="B5276" t="str">
        <x:v>Administrative and Support and Waste Management and Remediation Services</x:v>
      </x:c>
      <x:c r="C5276" t="str">
        <x:v>39-9011</x:v>
      </x:c>
      <x:c r="D5276" t="str">
        <x:v>Childcare Workers</x:v>
      </x:c>
      <x:c r="E5276" s="22" t="n">
        <x:v>6970</x:v>
      </x:c>
      <x:c r="F5276" s="22" t="n">
        <x:v>37180</x:v>
      </x:c>
      <x:c r="G5276" s="22" t="n">
        <x:f>IF(OR(E5276="",F5276=""),"",E5276*F5276)</x:f>
        <x:v>259144600</x:v>
      </x:c>
      <x:c r="H5276" s="36" t="n">
        <x:v>0.105</x:v>
      </x:c>
      <x:c r="I5276" s="22" t="n">
        <x:f>IF(G5276="","",IF(ISNUMBER(H5276),G5276,""))</x:f>
        <x:v>259144600</x:v>
      </x:c>
      <x:c r="J5276" s="22" t="n">
        <x:f>IF(I5276="","",I5276*H5276)</x:f>
        <x:v>27210183</x:v>
      </x:c>
      <x:c r="K5276" t="str">
        <x:f>IF(G5276="","MISSING OEWS",IF(ISNUMBER(H5276),"MATCHED","MISSING WHARTON"))</x:f>
        <x:v>MATCHED</x:v>
      </x:c>
    </x:row>
    <x:row r="5277">
      <x:c r="A5277" t="str">
        <x:v>56</x:v>
      </x:c>
      <x:c r="B5277" t="str">
        <x:v>Administrative and Support and Waste Management and Remediation Services</x:v>
      </x:c>
      <x:c r="C5277" t="str">
        <x:v>39-9031</x:v>
      </x:c>
      <x:c r="D5277" t="str">
        <x:v>Exercise Trainers and Group Fitness Instructors</x:v>
      </x:c>
      <x:c r="E5277" s="22" t="n">
        <x:v>1050</x:v>
      </x:c>
      <x:c r="F5277" s="22" t="n">
        <x:v>68110</x:v>
      </x:c>
      <x:c r="G5277" s="22" t="n">
        <x:f>IF(OR(E5277="",F5277=""),"",E5277*F5277)</x:f>
        <x:v>71515500</x:v>
      </x:c>
      <x:c r="H5277" s="36" t="n">
        <x:v>0.0636</x:v>
      </x:c>
      <x:c r="I5277" s="22" t="n">
        <x:f>IF(G5277="","",IF(ISNUMBER(H5277),G5277,""))</x:f>
        <x:v>71515500</x:v>
      </x:c>
      <x:c r="J5277" s="22" t="n">
        <x:f>IF(I5277="","",I5277*H5277)</x:f>
        <x:v>4548385.8</x:v>
      </x:c>
      <x:c r="K5277" t="str">
        <x:f>IF(G5277="","MISSING OEWS",IF(ISNUMBER(H5277),"MATCHED","MISSING WHARTON"))</x:f>
        <x:v>MATCHED</x:v>
      </x:c>
    </x:row>
    <x:row r="5278">
      <x:c r="A5278" t="str">
        <x:v>56</x:v>
      </x:c>
      <x:c r="B5278" t="str">
        <x:v>Administrative and Support and Waste Management and Remediation Services</x:v>
      </x:c>
      <x:c r="C5278" t="str">
        <x:v>39-9032</x:v>
      </x:c>
      <x:c r="D5278" t="str">
        <x:v>Recreation Workers</x:v>
      </x:c>
      <x:c r="E5278" s="22" t="n">
        <x:v>2960</x:v>
      </x:c>
      <x:c r="F5278" s="22" t="n">
        <x:v>36670</x:v>
      </x:c>
      <x:c r="G5278" s="22" t="n">
        <x:f>IF(OR(E5278="",F5278=""),"",E5278*F5278)</x:f>
        <x:v>108543200</x:v>
      </x:c>
      <x:c r="H5278" s="36" t="n">
        <x:v>0.16670000000000001</x:v>
      </x:c>
      <x:c r="I5278" s="22" t="n">
        <x:f>IF(G5278="","",IF(ISNUMBER(H5278),G5278,""))</x:f>
        <x:v>108543200</x:v>
      </x:c>
      <x:c r="J5278" s="22" t="n">
        <x:f>IF(I5278="","",I5278*H5278)</x:f>
        <x:v>18094151.44</x:v>
      </x:c>
      <x:c r="K5278" t="str">
        <x:f>IF(G5278="","MISSING OEWS",IF(ISNUMBER(H5278),"MATCHED","MISSING WHARTON"))</x:f>
        <x:v>MATCHED</x:v>
      </x:c>
    </x:row>
    <x:row r="5279">
      <x:c r="A5279" t="str">
        <x:v>56</x:v>
      </x:c>
      <x:c r="B5279" t="str">
        <x:v>Administrative and Support and Waste Management and Remediation Services</x:v>
      </x:c>
      <x:c r="C5279" t="str">
        <x:v>39-9041</x:v>
      </x:c>
      <x:c r="D5279" t="str">
        <x:v>Residential Advisors</x:v>
      </x:c>
      <x:c r="E5279" s="22" t="n">
        <x:v>350</x:v>
      </x:c>
      <x:c r="F5279" s="22" t="n">
        <x:v>43540</x:v>
      </x:c>
      <x:c r="G5279" s="22" t="n">
        <x:f>IF(OR(E5279="",F5279=""),"",E5279*F5279)</x:f>
        <x:v>15239000</x:v>
      </x:c>
      <x:c r="H5279" s="36" t="n">
        <x:v>0.2917</x:v>
      </x:c>
      <x:c r="I5279" s="22" t="n">
        <x:f>IF(G5279="","",IF(ISNUMBER(H5279),G5279,""))</x:f>
        <x:v>15239000</x:v>
      </x:c>
      <x:c r="J5279" s="22" t="n">
        <x:f>IF(I5279="","",I5279*H5279)</x:f>
        <x:v>4445216.3</x:v>
      </x:c>
      <x:c r="K5279" t="str">
        <x:f>IF(G5279="","MISSING OEWS",IF(ISNUMBER(H5279),"MATCHED","MISSING WHARTON"))</x:f>
        <x:v>MATCHED</x:v>
      </x:c>
    </x:row>
    <x:row r="5280">
      <x:c r="A5280" t="str">
        <x:v>56</x:v>
      </x:c>
      <x:c r="B5280" t="str">
        <x:v>Administrative and Support and Waste Management and Remediation Services</x:v>
      </x:c>
      <x:c r="C5280" t="str">
        <x:v>39-9099</x:v>
      </x:c>
      <x:c r="D5280" t="str">
        <x:v>Personal Care and Service Workers, All Other</x:v>
      </x:c>
      <x:c r="E5280" s="22" t="n">
        <x:v>1080</x:v>
      </x:c>
      <x:c r="F5280" s="22" t="n">
        <x:v>34440</x:v>
      </x:c>
      <x:c r="G5280" s="22" t="n">
        <x:f>IF(OR(E5280="",F5280=""),"",E5280*F5280)</x:f>
        <x:v>37195200</x:v>
      </x:c>
      <x:c r="H5280" s="36"/>
      <x:c r="I5280" s="22" t="str">
        <x:f>IF(G5280="","",IF(ISNUMBER(H5280),G5280,""))</x:f>
      </x:c>
      <x:c r="J5280" s="22" t="str">
        <x:f>IF(I5280="","",I5280*H5280)</x:f>
      </x:c>
      <x:c r="K5280" t="str">
        <x:f>IF(G5280="","MISSING OEWS",IF(ISNUMBER(H5280),"MATCHED","MISSING WHARTON"))</x:f>
        <x:v>MISSING WHARTON</x:v>
      </x:c>
    </x:row>
    <x:row r="5281">
      <x:c r="A5281" t="str">
        <x:v>56</x:v>
      </x:c>
      <x:c r="B5281" t="str">
        <x:v>Administrative and Support and Waste Management and Remediation Services</x:v>
      </x:c>
      <x:c r="C5281" t="str">
        <x:v>41-1011</x:v>
      </x:c>
      <x:c r="D5281" t="str">
        <x:v>First-Line Supervisors of Retail Sales Workers</x:v>
      </x:c>
      <x:c r="E5281" s="22" t="n">
        <x:v>7430</x:v>
      </x:c>
      <x:c r="F5281" s="22" t="n">
        <x:v>53790</x:v>
      </x:c>
      <x:c r="G5281" s="22" t="n">
        <x:f>IF(OR(E5281="",F5281=""),"",E5281*F5281)</x:f>
        <x:v>399659700</x:v>
      </x:c>
      <x:c r="H5281" s="36" t="n">
        <x:v>0.4476</x:v>
      </x:c>
      <x:c r="I5281" s="22" t="n">
        <x:f>IF(G5281="","",IF(ISNUMBER(H5281),G5281,""))</x:f>
        <x:v>399659700</x:v>
      </x:c>
      <x:c r="J5281" s="22" t="n">
        <x:f>IF(I5281="","",I5281*H5281)</x:f>
        <x:v>178887681.72</x:v>
      </x:c>
      <x:c r="K5281" t="str">
        <x:f>IF(G5281="","MISSING OEWS",IF(ISNUMBER(H5281),"MATCHED","MISSING WHARTON"))</x:f>
        <x:v>MATCHED</x:v>
      </x:c>
    </x:row>
    <x:row r="5282">
      <x:c r="A5282" t="str">
        <x:v>56</x:v>
      </x:c>
      <x:c r="B5282" t="str">
        <x:v>Administrative and Support and Waste Management and Remediation Services</x:v>
      </x:c>
      <x:c r="C5282" t="str">
        <x:v>41-1012</x:v>
      </x:c>
      <x:c r="D5282" t="str">
        <x:v>First-Line Supervisors of Non-Retail Sales Workers</x:v>
      </x:c>
      <x:c r="E5282" s="22" t="n">
        <x:v>10760</x:v>
      </x:c>
      <x:c r="F5282" s="22" t="n">
        <x:v>84980</x:v>
      </x:c>
      <x:c r="G5282" s="22" t="n">
        <x:f>IF(OR(E5282="",F5282=""),"",E5282*F5282)</x:f>
        <x:v>914384800</x:v>
      </x:c>
      <x:c r="H5282" s="36" t="n">
        <x:v>0.4833</x:v>
      </x:c>
      <x:c r="I5282" s="22" t="n">
        <x:f>IF(G5282="","",IF(ISNUMBER(H5282),G5282,""))</x:f>
        <x:v>914384800</x:v>
      </x:c>
      <x:c r="J5282" s="22" t="n">
        <x:f>IF(I5282="","",I5282*H5282)</x:f>
        <x:v>441922173.84000003</x:v>
      </x:c>
      <x:c r="K5282" t="str">
        <x:f>IF(G5282="","MISSING OEWS",IF(ISNUMBER(H5282),"MATCHED","MISSING WHARTON"))</x:f>
        <x:v>MATCHED</x:v>
      </x:c>
    </x:row>
    <x:row r="5283">
      <x:c r="A5283" t="str">
        <x:v>56</x:v>
      </x:c>
      <x:c r="B5283" t="str">
        <x:v>Administrative and Support and Waste Management and Remediation Services</x:v>
      </x:c>
      <x:c r="C5283" t="str">
        <x:v>41-2011</x:v>
      </x:c>
      <x:c r="D5283" t="str">
        <x:v>Cashiers</x:v>
      </x:c>
      <x:c r="E5283" s="22" t="n">
        <x:v>11300</x:v>
      </x:c>
      <x:c r="F5283" s="22" t="n">
        <x:v>34560</x:v>
      </x:c>
      <x:c r="G5283" s="22" t="n">
        <x:f>IF(OR(E5283="",F5283=""),"",E5283*F5283)</x:f>
        <x:v>390528000</x:v>
      </x:c>
      <x:c r="H5283" s="36" t="n">
        <x:v>0.6672</x:v>
      </x:c>
      <x:c r="I5283" s="22" t="n">
        <x:f>IF(G5283="","",IF(ISNUMBER(H5283),G5283,""))</x:f>
        <x:v>390528000</x:v>
      </x:c>
      <x:c r="J5283" s="22" t="n">
        <x:f>IF(I5283="","",I5283*H5283)</x:f>
        <x:v>260560281.6</x:v>
      </x:c>
      <x:c r="K5283" t="str">
        <x:f>IF(G5283="","MISSING OEWS",IF(ISNUMBER(H5283),"MATCHED","MISSING WHARTON"))</x:f>
        <x:v>MATCHED</x:v>
      </x:c>
    </x:row>
    <x:row r="5284">
      <x:c r="A5284" t="str">
        <x:v>56</x:v>
      </x:c>
      <x:c r="B5284" t="str">
        <x:v>Administrative and Support and Waste Management and Remediation Services</x:v>
      </x:c>
      <x:c r="C5284" t="str">
        <x:v>41-2021</x:v>
      </x:c>
      <x:c r="D5284" t="str">
        <x:v>Counter and Rental Clerks</x:v>
      </x:c>
      <x:c r="E5284" s="22" t="n">
        <x:v>21980</x:v>
      </x:c>
      <x:c r="F5284" s="22" t="n">
        <x:v>38700</x:v>
      </x:c>
      <x:c r="G5284" s="22" t="n">
        <x:f>IF(OR(E5284="",F5284=""),"",E5284*F5284)</x:f>
        <x:v>850626000</x:v>
      </x:c>
      <x:c r="H5284" s="36" t="n">
        <x:v>0.7719</x:v>
      </x:c>
      <x:c r="I5284" s="22" t="n">
        <x:f>IF(G5284="","",IF(ISNUMBER(H5284),G5284,""))</x:f>
        <x:v>850626000</x:v>
      </x:c>
      <x:c r="J5284" s="22" t="n">
        <x:f>IF(I5284="","",I5284*H5284)</x:f>
        <x:v>656598209.4</x:v>
      </x:c>
      <x:c r="K5284" t="str">
        <x:f>IF(G5284="","MISSING OEWS",IF(ISNUMBER(H5284),"MATCHED","MISSING WHARTON"))</x:f>
        <x:v>MATCHED</x:v>
      </x:c>
    </x:row>
    <x:row r="5285">
      <x:c r="A5285" t="str">
        <x:v>56</x:v>
      </x:c>
      <x:c r="B5285" t="str">
        <x:v>Administrative and Support and Waste Management and Remediation Services</x:v>
      </x:c>
      <x:c r="C5285" t="str">
        <x:v>41-2022</x:v>
      </x:c>
      <x:c r="D5285" t="str">
        <x:v>Parts Salespersons</x:v>
      </x:c>
      <x:c r="E5285" s="22" t="n">
        <x:v>740</x:v>
      </x:c>
      <x:c r="F5285" s="22" t="n">
        <x:v>42380</x:v>
      </x:c>
      <x:c r="G5285" s="22" t="n">
        <x:f>IF(OR(E5285="",F5285=""),"",E5285*F5285)</x:f>
        <x:v>31361200</x:v>
      </x:c>
      <x:c r="H5285" s="36" t="n">
        <x:v>0.3737</x:v>
      </x:c>
      <x:c r="I5285" s="22" t="n">
        <x:f>IF(G5285="","",IF(ISNUMBER(H5285),G5285,""))</x:f>
        <x:v>31361200</x:v>
      </x:c>
      <x:c r="J5285" s="22" t="n">
        <x:f>IF(I5285="","",I5285*H5285)</x:f>
        <x:v>11719680.44</x:v>
      </x:c>
      <x:c r="K5285" t="str">
        <x:f>IF(G5285="","MISSING OEWS",IF(ISNUMBER(H5285),"MATCHED","MISSING WHARTON"))</x:f>
        <x:v>MATCHED</x:v>
      </x:c>
    </x:row>
    <x:row r="5286">
      <x:c r="A5286" t="str">
        <x:v>56</x:v>
      </x:c>
      <x:c r="B5286" t="str">
        <x:v>Administrative and Support and Waste Management and Remediation Services</x:v>
      </x:c>
      <x:c r="C5286" t="str">
        <x:v>41-2031</x:v>
      </x:c>
      <x:c r="D5286" t="str">
        <x:v>Retail Salespersons</x:v>
      </x:c>
      <x:c r="E5286" s="22" t="n">
        <x:v>34740</x:v>
      </x:c>
      <x:c r="F5286" s="22" t="n">
        <x:v>38780</x:v>
      </x:c>
      <x:c r="G5286" s="22" t="n">
        <x:f>IF(OR(E5286="",F5286=""),"",E5286*F5286)</x:f>
        <x:v>1347217200</x:v>
      </x:c>
      <x:c r="H5286" s="36" t="n">
        <x:v>0.4938</x:v>
      </x:c>
      <x:c r="I5286" s="22" t="n">
        <x:f>IF(G5286="","",IF(ISNUMBER(H5286),G5286,""))</x:f>
        <x:v>1347217200</x:v>
      </x:c>
      <x:c r="J5286" s="22" t="n">
        <x:f>IF(I5286="","",I5286*H5286)</x:f>
        <x:v>665255853.36</x:v>
      </x:c>
      <x:c r="K5286" t="str">
        <x:f>IF(G5286="","MISSING OEWS",IF(ISNUMBER(H5286),"MATCHED","MISSING WHARTON"))</x:f>
        <x:v>MATCHED</x:v>
      </x:c>
    </x:row>
    <x:row r="5287">
      <x:c r="A5287" t="str">
        <x:v>56</x:v>
      </x:c>
      <x:c r="B5287" t="str">
        <x:v>Administrative and Support and Waste Management and Remediation Services</x:v>
      </x:c>
      <x:c r="C5287" t="str">
        <x:v>41-3011</x:v>
      </x:c>
      <x:c r="D5287" t="str">
        <x:v>Advertising Sales Agents</x:v>
      </x:c>
      <x:c r="E5287" s="22"/>
      <x:c r="F5287" s="22" t="n">
        <x:v>79040</x:v>
      </x:c>
      <x:c r="G5287" s="22" t="str">
        <x:f>IF(OR(E5287="",F5287=""),"",E5287*F5287)</x:f>
      </x:c>
      <x:c r="H5287" s="36" t="n">
        <x:v>0.6725</x:v>
      </x:c>
      <x:c r="I5287" s="22" t="str">
        <x:f>IF(G5287="","",IF(ISNUMBER(H5287),G5287,""))</x:f>
      </x:c>
      <x:c r="J5287" s="22" t="str">
        <x:f>IF(I5287="","",I5287*H5287)</x:f>
      </x:c>
      <x:c r="K5287" t="str">
        <x:f>IF(G5287="","MISSING OEWS",IF(ISNUMBER(H5287),"MATCHED","MISSING WHARTON"))</x:f>
        <x:v>MISSING OEWS</x:v>
      </x:c>
    </x:row>
    <x:row r="5288">
      <x:c r="A5288" t="str">
        <x:v>56</x:v>
      </x:c>
      <x:c r="B5288" t="str">
        <x:v>Administrative and Support and Waste Management and Remediation Services</x:v>
      </x:c>
      <x:c r="C5288" t="str">
        <x:v>41-3021</x:v>
      </x:c>
      <x:c r="D5288" t="str">
        <x:v>Insurance Sales Agents</x:v>
      </x:c>
      <x:c r="E5288" s="22" t="n">
        <x:v>5190</x:v>
      </x:c>
      <x:c r="F5288" s="22" t="n">
        <x:v>67950</x:v>
      </x:c>
      <x:c r="G5288" s="22" t="n">
        <x:f>IF(OR(E5288="",F5288=""),"",E5288*F5288)</x:f>
        <x:v>352660500</x:v>
      </x:c>
      <x:c r="H5288" s="36" t="n">
        <x:v>0.6684</x:v>
      </x:c>
      <x:c r="I5288" s="22" t="n">
        <x:f>IF(G5288="","",IF(ISNUMBER(H5288),G5288,""))</x:f>
        <x:v>352660500</x:v>
      </x:c>
      <x:c r="J5288" s="22" t="n">
        <x:f>IF(I5288="","",I5288*H5288)</x:f>
        <x:v>235718278.2</x:v>
      </x:c>
      <x:c r="K5288" t="str">
        <x:f>IF(G5288="","MISSING OEWS",IF(ISNUMBER(H5288),"MATCHED","MISSING WHARTON"))</x:f>
        <x:v>MATCHED</x:v>
      </x:c>
    </x:row>
    <x:row r="5289">
      <x:c r="A5289" t="str">
        <x:v>56</x:v>
      </x:c>
      <x:c r="B5289" t="str">
        <x:v>Administrative and Support and Waste Management and Remediation Services</x:v>
      </x:c>
      <x:c r="C5289" t="str">
        <x:v>41-3041</x:v>
      </x:c>
      <x:c r="D5289" t="str">
        <x:v>Travel Agents</x:v>
      </x:c>
      <x:c r="E5289" s="22" t="n">
        <x:v>46080</x:v>
      </x:c>
      <x:c r="F5289" s="22" t="n">
        <x:v>54320</x:v>
      </x:c>
      <x:c r="G5289" s="22" t="n">
        <x:f>IF(OR(E5289="",F5289=""),"",E5289*F5289)</x:f>
        <x:v>2503065600</x:v>
      </x:c>
      <x:c r="H5289" s="36" t="n">
        <x:v>0.925</x:v>
      </x:c>
      <x:c r="I5289" s="22" t="n">
        <x:f>IF(G5289="","",IF(ISNUMBER(H5289),G5289,""))</x:f>
        <x:v>2503065600</x:v>
      </x:c>
      <x:c r="J5289" s="22" t="n">
        <x:f>IF(I5289="","",I5289*H5289)</x:f>
        <x:v>2315335680</x:v>
      </x:c>
      <x:c r="K5289" t="str">
        <x:f>IF(G5289="","MISSING OEWS",IF(ISNUMBER(H5289),"MATCHED","MISSING WHARTON"))</x:f>
        <x:v>MATCHED</x:v>
      </x:c>
    </x:row>
    <x:row r="5290">
      <x:c r="A5290" t="str">
        <x:v>56</x:v>
      </x:c>
      <x:c r="B5290" t="str">
        <x:v>Administrative and Support and Waste Management and Remediation Services</x:v>
      </x:c>
      <x:c r="C5290" t="str">
        <x:v>41-3091</x:v>
      </x:c>
      <x:c r="D5290" t="str">
        <x:v>Sales Representatives of Services, Except Advertising, Insurance, Financial Services, and Travel</x:v>
      </x:c>
      <x:c r="E5290" s="22" t="n">
        <x:v>162520</x:v>
      </x:c>
      <x:c r="F5290" s="22" t="n">
        <x:v>73440</x:v>
      </x:c>
      <x:c r="G5290" s="22" t="n">
        <x:f>IF(OR(E5290="",F5290=""),"",E5290*F5290)</x:f>
        <x:v>11935468800</x:v>
      </x:c>
      <x:c r="H5290" s="36" t="n">
        <x:v>0.73</x:v>
      </x:c>
      <x:c r="I5290" s="22" t="n">
        <x:f>IF(G5290="","",IF(ISNUMBER(H5290),G5290,""))</x:f>
        <x:v>11935468800</x:v>
      </x:c>
      <x:c r="J5290" s="22" t="n">
        <x:f>IF(I5290="","",I5290*H5290)</x:f>
        <x:v>8712892224</x:v>
      </x:c>
      <x:c r="K5290" t="str">
        <x:f>IF(G5290="","MISSING OEWS",IF(ISNUMBER(H5290),"MATCHED","MISSING WHARTON"))</x:f>
        <x:v>MATCHED</x:v>
      </x:c>
    </x:row>
    <x:row r="5291">
      <x:c r="A5291" t="str">
        <x:v>56</x:v>
      </x:c>
      <x:c r="B5291" t="str">
        <x:v>Administrative and Support and Waste Management and Remediation Services</x:v>
      </x:c>
      <x:c r="C5291" t="str">
        <x:v>41-4011</x:v>
      </x:c>
      <x:c r="D5291" t="str">
        <x:v>Sales Representatives, Wholesale and Manufacturing, Technical and Scientific Products</x:v>
      </x:c>
      <x:c r="E5291" s="22" t="n">
        <x:v>2510</x:v>
      </x:c>
      <x:c r="F5291" s="22" t="n">
        <x:v>96860</x:v>
      </x:c>
      <x:c r="G5291" s="22" t="n">
        <x:f>IF(OR(E5291="",F5291=""),"",E5291*F5291)</x:f>
        <x:v>243118600</x:v>
      </x:c>
      <x:c r="H5291" s="36" t="n">
        <x:v>0.6463</x:v>
      </x:c>
      <x:c r="I5291" s="22" t="n">
        <x:f>IF(G5291="","",IF(ISNUMBER(H5291),G5291,""))</x:f>
        <x:v>243118600</x:v>
      </x:c>
      <x:c r="J5291" s="22" t="n">
        <x:f>IF(I5291="","",I5291*H5291)</x:f>
        <x:v>157127551.18</x:v>
      </x:c>
      <x:c r="K5291" t="str">
        <x:f>IF(G5291="","MISSING OEWS",IF(ISNUMBER(H5291),"MATCHED","MISSING WHARTON"))</x:f>
        <x:v>MATCHED</x:v>
      </x:c>
    </x:row>
    <x:row r="5292">
      <x:c r="A5292" t="str">
        <x:v>56</x:v>
      </x:c>
      <x:c r="B5292" t="str">
        <x:v>Administrative and Support and Waste Management and Remediation Services</x:v>
      </x:c>
      <x:c r="C5292" t="str">
        <x:v>41-4012</x:v>
      </x:c>
      <x:c r="D5292" t="str">
        <x:v>Sales Representatives, Wholesale and Manufacturing, Except Technical and Scientific Products</x:v>
      </x:c>
      <x:c r="E5292" s="22" t="n">
        <x:v>16810</x:v>
      </x:c>
      <x:c r="F5292" s="22" t="n">
        <x:v>77110</x:v>
      </x:c>
      <x:c r="G5292" s="22" t="n">
        <x:f>IF(OR(E5292="",F5292=""),"",E5292*F5292)</x:f>
        <x:v>1296219100</x:v>
      </x:c>
      <x:c r="H5292" s="36" t="n">
        <x:v>0.5105</x:v>
      </x:c>
      <x:c r="I5292" s="22" t="n">
        <x:f>IF(G5292="","",IF(ISNUMBER(H5292),G5292,""))</x:f>
        <x:v>1296219100</x:v>
      </x:c>
      <x:c r="J5292" s="22" t="n">
        <x:f>IF(I5292="","",I5292*H5292)</x:f>
        <x:v>661719850.55</x:v>
      </x:c>
      <x:c r="K5292" t="str">
        <x:f>IF(G5292="","MISSING OEWS",IF(ISNUMBER(H5292),"MATCHED","MISSING WHARTON"))</x:f>
        <x:v>MATCHED</x:v>
      </x:c>
    </x:row>
    <x:row r="5293">
      <x:c r="A5293" t="str">
        <x:v>56</x:v>
      </x:c>
      <x:c r="B5293" t="str">
        <x:v>Administrative and Support and Waste Management and Remediation Services</x:v>
      </x:c>
      <x:c r="C5293" t="str">
        <x:v>41-9011</x:v>
      </x:c>
      <x:c r="D5293" t="str">
        <x:v>Demonstrators and Product Promoters</x:v>
      </x:c>
      <x:c r="E5293" s="22"/>
      <x:c r="F5293" s="22" t="n">
        <x:v>52310</x:v>
      </x:c>
      <x:c r="G5293" s="22" t="str">
        <x:f>IF(OR(E5293="",F5293=""),"",E5293*F5293)</x:f>
      </x:c>
      <x:c r="H5293" s="36" t="n">
        <x:v>0.3062</x:v>
      </x:c>
      <x:c r="I5293" s="22" t="str">
        <x:f>IF(G5293="","",IF(ISNUMBER(H5293),G5293,""))</x:f>
      </x:c>
      <x:c r="J5293" s="22" t="str">
        <x:f>IF(I5293="","",I5293*H5293)</x:f>
      </x:c>
      <x:c r="K5293" t="str">
        <x:f>IF(G5293="","MISSING OEWS",IF(ISNUMBER(H5293),"MATCHED","MISSING WHARTON"))</x:f>
        <x:v>MISSING OEWS</x:v>
      </x:c>
    </x:row>
    <x:row r="5294">
      <x:c r="A5294" t="str">
        <x:v>56</x:v>
      </x:c>
      <x:c r="B5294" t="str">
        <x:v>Administrative and Support and Waste Management and Remediation Services</x:v>
      </x:c>
      <x:c r="C5294" t="str">
        <x:v>41-9012</x:v>
      </x:c>
      <x:c r="D5294" t="str">
        <x:v>Models</x:v>
      </x:c>
      <x:c r="E5294" s="22"/>
      <x:c r="F5294" s="22" t="n">
        <x:v>94030</x:v>
      </x:c>
      <x:c r="G5294" s="22" t="str">
        <x:f>IF(OR(E5294="",F5294=""),"",E5294*F5294)</x:f>
      </x:c>
      <x:c r="H5294" s="36" t="n">
        <x:v>0.2071</x:v>
      </x:c>
      <x:c r="I5294" s="22" t="str">
        <x:f>IF(G5294="","",IF(ISNUMBER(H5294),G5294,""))</x:f>
      </x:c>
      <x:c r="J5294" s="22" t="str">
        <x:f>IF(I5294="","",I5294*H5294)</x:f>
      </x:c>
      <x:c r="K5294" t="str">
        <x:f>IF(G5294="","MISSING OEWS",IF(ISNUMBER(H5294),"MATCHED","MISSING WHARTON"))</x:f>
        <x:v>MISSING OEWS</x:v>
      </x:c>
    </x:row>
    <x:row r="5295">
      <x:c r="A5295" t="str">
        <x:v>56</x:v>
      </x:c>
      <x:c r="B5295" t="str">
        <x:v>Administrative and Support and Waste Management and Remediation Services</x:v>
      </x:c>
      <x:c r="C5295" t="str">
        <x:v>41-9021</x:v>
      </x:c>
      <x:c r="D5295" t="str">
        <x:v>Real Estate Brokers</x:v>
      </x:c>
      <x:c r="E5295" s="22" t="n">
        <x:v>140</x:v>
      </x:c>
      <x:c r="F5295" s="22" t="n">
        <x:v>81490</x:v>
      </x:c>
      <x:c r="G5295" s="22" t="n">
        <x:f>IF(OR(E5295="",F5295=""),"",E5295*F5295)</x:f>
        <x:v>11408600</x:v>
      </x:c>
      <x:c r="H5295" s="36" t="n">
        <x:v>0.5816</x:v>
      </x:c>
      <x:c r="I5295" s="22" t="n">
        <x:f>IF(G5295="","",IF(ISNUMBER(H5295),G5295,""))</x:f>
        <x:v>11408600</x:v>
      </x:c>
      <x:c r="J5295" s="22" t="n">
        <x:f>IF(I5295="","",I5295*H5295)</x:f>
        <x:v>6635241.76</x:v>
      </x:c>
      <x:c r="K5295" t="str">
        <x:f>IF(G5295="","MISSING OEWS",IF(ISNUMBER(H5295),"MATCHED","MISSING WHARTON"))</x:f>
        <x:v>MATCHED</x:v>
      </x:c>
    </x:row>
    <x:row r="5296">
      <x:c r="A5296" t="str">
        <x:v>56</x:v>
      </x:c>
      <x:c r="B5296" t="str">
        <x:v>Administrative and Support and Waste Management and Remediation Services</x:v>
      </x:c>
      <x:c r="C5296" t="str">
        <x:v>41-9022</x:v>
      </x:c>
      <x:c r="D5296" t="str">
        <x:v>Real Estate Sales Agents</x:v>
      </x:c>
      <x:c r="E5296" s="22"/>
      <x:c r="F5296" s="22" t="n">
        <x:v>48490</x:v>
      </x:c>
      <x:c r="G5296" s="22" t="str">
        <x:f>IF(OR(E5296="",F5296=""),"",E5296*F5296)</x:f>
      </x:c>
      <x:c r="H5296" s="36" t="n">
        <x:v>0.5939</x:v>
      </x:c>
      <x:c r="I5296" s="22" t="str">
        <x:f>IF(G5296="","",IF(ISNUMBER(H5296),G5296,""))</x:f>
      </x:c>
      <x:c r="J5296" s="22" t="str">
        <x:f>IF(I5296="","",I5296*H5296)</x:f>
      </x:c>
      <x:c r="K5296" t="str">
        <x:f>IF(G5296="","MISSING OEWS",IF(ISNUMBER(H5296),"MATCHED","MISSING WHARTON"))</x:f>
        <x:v>MISSING OEWS</x:v>
      </x:c>
    </x:row>
    <x:row r="5297">
      <x:c r="A5297" t="str">
        <x:v>56</x:v>
      </x:c>
      <x:c r="B5297" t="str">
        <x:v>Administrative and Support and Waste Management and Remediation Services</x:v>
      </x:c>
      <x:c r="C5297" t="str">
        <x:v>41-9031</x:v>
      </x:c>
      <x:c r="D5297" t="str">
        <x:v>Sales Engineers</x:v>
      </x:c>
      <x:c r="E5297" s="22" t="n">
        <x:v>890</x:v>
      </x:c>
      <x:c r="F5297" s="22" t="n">
        <x:v>124600</x:v>
      </x:c>
      <x:c r="G5297" s="22" t="n">
        <x:f>IF(OR(E5297="",F5297=""),"",E5297*F5297)</x:f>
        <x:v>110894000</x:v>
      </x:c>
      <x:c r="H5297" s="36" t="n">
        <x:v>0.518</x:v>
      </x:c>
      <x:c r="I5297" s="22" t="n">
        <x:f>IF(G5297="","",IF(ISNUMBER(H5297),G5297,""))</x:f>
        <x:v>110894000</x:v>
      </x:c>
      <x:c r="J5297" s="22" t="n">
        <x:f>IF(I5297="","",I5297*H5297)</x:f>
        <x:v>57443092</x:v>
      </x:c>
      <x:c r="K5297" t="str">
        <x:f>IF(G5297="","MISSING OEWS",IF(ISNUMBER(H5297),"MATCHED","MISSING WHARTON"))</x:f>
        <x:v>MATCHED</x:v>
      </x:c>
    </x:row>
    <x:row r="5298">
      <x:c r="A5298" t="str">
        <x:v>56</x:v>
      </x:c>
      <x:c r="B5298" t="str">
        <x:v>Administrative and Support and Waste Management and Remediation Services</x:v>
      </x:c>
      <x:c r="C5298" t="str">
        <x:v>41-9041</x:v>
      </x:c>
      <x:c r="D5298" t="str">
        <x:v>Telemarketers</x:v>
      </x:c>
      <x:c r="E5298" s="22" t="n">
        <x:v>39850</x:v>
      </x:c>
      <x:c r="F5298" s="22" t="n">
        <x:v>34260</x:v>
      </x:c>
      <x:c r="G5298" s="22" t="n">
        <x:f>IF(OR(E5298="",F5298=""),"",E5298*F5298)</x:f>
        <x:v>1365261000</x:v>
      </x:c>
      <x:c r="H5298" s="36" t="n">
        <x:v>0.9625</x:v>
      </x:c>
      <x:c r="I5298" s="22" t="n">
        <x:f>IF(G5298="","",IF(ISNUMBER(H5298),G5298,""))</x:f>
        <x:v>1365261000</x:v>
      </x:c>
      <x:c r="J5298" s="22" t="n">
        <x:f>IF(I5298="","",I5298*H5298)</x:f>
        <x:v>1314063712.5</x:v>
      </x:c>
      <x:c r="K5298" t="str">
        <x:f>IF(G5298="","MISSING OEWS",IF(ISNUMBER(H5298),"MATCHED","MISSING WHARTON"))</x:f>
        <x:v>MATCHED</x:v>
      </x:c>
    </x:row>
    <x:row r="5299">
      <x:c r="A5299" t="str">
        <x:v>56</x:v>
      </x:c>
      <x:c r="B5299" t="str">
        <x:v>Administrative and Support and Waste Management and Remediation Services</x:v>
      </x:c>
      <x:c r="C5299" t="str">
        <x:v>41-9091</x:v>
      </x:c>
      <x:c r="D5299" t="str">
        <x:v>Door-to-Door Sales Workers, News and Street Vendors, and Related Workers</x:v>
      </x:c>
      <x:c r="E5299" s="22"/>
      <x:c r="F5299" s="22" t="n">
        <x:v>44500</x:v>
      </x:c>
      <x:c r="G5299" s="22" t="str">
        <x:f>IF(OR(E5299="",F5299=""),"",E5299*F5299)</x:f>
      </x:c>
      <x:c r="H5299" s="36" t="n">
        <x:v>0.31670000000000004</x:v>
      </x:c>
      <x:c r="I5299" s="22" t="str">
        <x:f>IF(G5299="","",IF(ISNUMBER(H5299),G5299,""))</x:f>
      </x:c>
      <x:c r="J5299" s="22" t="str">
        <x:f>IF(I5299="","",I5299*H5299)</x:f>
      </x:c>
      <x:c r="K5299" t="str">
        <x:f>IF(G5299="","MISSING OEWS",IF(ISNUMBER(H5299),"MATCHED","MISSING WHARTON"))</x:f>
        <x:v>MISSING OEWS</x:v>
      </x:c>
    </x:row>
    <x:row r="5300">
      <x:c r="A5300" t="str">
        <x:v>56</x:v>
      </x:c>
      <x:c r="B5300" t="str">
        <x:v>Administrative and Support and Waste Management and Remediation Services</x:v>
      </x:c>
      <x:c r="C5300" t="str">
        <x:v>41-9099</x:v>
      </x:c>
      <x:c r="D5300" t="str">
        <x:v>Sales and Related Workers, All Other</x:v>
      </x:c>
      <x:c r="E5300" s="22" t="n">
        <x:v>5260</x:v>
      </x:c>
      <x:c r="F5300" s="22" t="n">
        <x:v>65470</x:v>
      </x:c>
      <x:c r="G5300" s="22" t="n">
        <x:f>IF(OR(E5300="",F5300=""),"",E5300*F5300)</x:f>
        <x:v>344372200</x:v>
      </x:c>
      <x:c r="H5300" s="36"/>
      <x:c r="I5300" s="22" t="str">
        <x:f>IF(G5300="","",IF(ISNUMBER(H5300),G5300,""))</x:f>
      </x:c>
      <x:c r="J5300" s="22" t="str">
        <x:f>IF(I5300="","",I5300*H5300)</x:f>
      </x:c>
      <x:c r="K5300" t="str">
        <x:f>IF(G5300="","MISSING OEWS",IF(ISNUMBER(H5300),"MATCHED","MISSING WHARTON"))</x:f>
        <x:v>MISSING WHARTON</x:v>
      </x:c>
    </x:row>
    <x:row r="5301">
      <x:c r="A5301" t="str">
        <x:v>56</x:v>
      </x:c>
      <x:c r="B5301" t="str">
        <x:v>Administrative and Support and Waste Management and Remediation Services</x:v>
      </x:c>
      <x:c r="C5301" t="str">
        <x:v>43-1011</x:v>
      </x:c>
      <x:c r="D5301" t="str">
        <x:v>First-Line Supervisors of Office and Administrative Support Workers</x:v>
      </x:c>
      <x:c r="E5301" s="22" t="n">
        <x:v>100080</x:v>
      </x:c>
      <x:c r="F5301" s="22" t="n">
        <x:v>68580</x:v>
      </x:c>
      <x:c r="G5301" s="22" t="n">
        <x:f>IF(OR(E5301="",F5301=""),"",E5301*F5301)</x:f>
        <x:v>6863486400</x:v>
      </x:c>
      <x:c r="H5301" s="36" t="n">
        <x:v>0.5034000000000001</x:v>
      </x:c>
      <x:c r="I5301" s="22" t="n">
        <x:f>IF(G5301="","",IF(ISNUMBER(H5301),G5301,""))</x:f>
        <x:v>6863486400</x:v>
      </x:c>
      <x:c r="J5301" s="22" t="n">
        <x:f>IF(I5301="","",I5301*H5301)</x:f>
        <x:v>3455079053.7600007</x:v>
      </x:c>
      <x:c r="K5301" t="str">
        <x:f>IF(G5301="","MISSING OEWS",IF(ISNUMBER(H5301),"MATCHED","MISSING WHARTON"))</x:f>
        <x:v>MATCHED</x:v>
      </x:c>
    </x:row>
    <x:row r="5302">
      <x:c r="A5302" t="str">
        <x:v>56</x:v>
      </x:c>
      <x:c r="B5302" t="str">
        <x:v>Administrative and Support and Waste Management and Remediation Services</x:v>
      </x:c>
      <x:c r="C5302" t="str">
        <x:v>43-2011</x:v>
      </x:c>
      <x:c r="D5302" t="str">
        <x:v>Switchboard Operators, Including Answering Service</x:v>
      </x:c>
      <x:c r="E5302" s="22" t="n">
        <x:v>7550</x:v>
      </x:c>
      <x:c r="F5302" s="22" t="n">
        <x:v>36910</x:v>
      </x:c>
      <x:c r="G5302" s="22" t="n">
        <x:f>IF(OR(E5302="",F5302=""),"",E5302*F5302)</x:f>
        <x:v>278670500</x:v>
      </x:c>
      <x:c r="H5302" s="36" t="n">
        <x:v>0.7579</x:v>
      </x:c>
      <x:c r="I5302" s="22" t="n">
        <x:f>IF(G5302="","",IF(ISNUMBER(H5302),G5302,""))</x:f>
        <x:v>278670500</x:v>
      </x:c>
      <x:c r="J5302" s="22" t="n">
        <x:f>IF(I5302="","",I5302*H5302)</x:f>
        <x:v>211204371.95000002</x:v>
      </x:c>
      <x:c r="K5302" t="str">
        <x:f>IF(G5302="","MISSING OEWS",IF(ISNUMBER(H5302),"MATCHED","MISSING WHARTON"))</x:f>
        <x:v>MATCHED</x:v>
      </x:c>
    </x:row>
    <x:row r="5303">
      <x:c r="A5303" t="str">
        <x:v>56</x:v>
      </x:c>
      <x:c r="B5303" t="str">
        <x:v>Administrative and Support and Waste Management and Remediation Services</x:v>
      </x:c>
      <x:c r="C5303" t="str">
        <x:v>43-2099</x:v>
      </x:c>
      <x:c r="D5303" t="str">
        <x:v>Communications Equipment Operators, All Other</x:v>
      </x:c>
      <x:c r="E5303" s="22" t="n">
        <x:v>30</x:v>
      </x:c>
      <x:c r="F5303" s="22" t="n">
        <x:v>53800</x:v>
      </x:c>
      <x:c r="G5303" s="22" t="n">
        <x:f>IF(OR(E5303="",F5303=""),"",E5303*F5303)</x:f>
        <x:v>1614000</x:v>
      </x:c>
      <x:c r="H5303" s="36"/>
      <x:c r="I5303" s="22" t="str">
        <x:f>IF(G5303="","",IF(ISNUMBER(H5303),G5303,""))</x:f>
      </x:c>
      <x:c r="J5303" s="22" t="str">
        <x:f>IF(I5303="","",I5303*H5303)</x:f>
      </x:c>
      <x:c r="K5303" t="str">
        <x:f>IF(G5303="","MISSING OEWS",IF(ISNUMBER(H5303),"MATCHED","MISSING WHARTON"))</x:f>
        <x:v>MISSING WHARTON</x:v>
      </x:c>
    </x:row>
    <x:row r="5304">
      <x:c r="A5304" t="str">
        <x:v>56</x:v>
      </x:c>
      <x:c r="B5304" t="str">
        <x:v>Administrative and Support and Waste Management and Remediation Services</x:v>
      </x:c>
      <x:c r="C5304" t="str">
        <x:v>43-3011</x:v>
      </x:c>
      <x:c r="D5304" t="str">
        <x:v>Bill and Account Collectors</x:v>
      </x:c>
      <x:c r="E5304" s="22" t="n">
        <x:v>47930</x:v>
      </x:c>
      <x:c r="F5304" s="22" t="n">
        <x:v>42440</x:v>
      </x:c>
      <x:c r="G5304" s="22" t="n">
        <x:f>IF(OR(E5304="",F5304=""),"",E5304*F5304)</x:f>
        <x:v>2034149200</x:v>
      </x:c>
      <x:c r="H5304" s="36" t="n">
        <x:v>0.9</x:v>
      </x:c>
      <x:c r="I5304" s="22" t="n">
        <x:f>IF(G5304="","",IF(ISNUMBER(H5304),G5304,""))</x:f>
        <x:v>2034149200</x:v>
      </x:c>
      <x:c r="J5304" s="22" t="n">
        <x:f>IF(I5304="","",I5304*H5304)</x:f>
        <x:v>1830734280</x:v>
      </x:c>
      <x:c r="K5304" t="str">
        <x:f>IF(G5304="","MISSING OEWS",IF(ISNUMBER(H5304),"MATCHED","MISSING WHARTON"))</x:f>
        <x:v>MATCHED</x:v>
      </x:c>
    </x:row>
    <x:row r="5305">
      <x:c r="A5305" t="str">
        <x:v>56</x:v>
      </x:c>
      <x:c r="B5305" t="str">
        <x:v>Administrative and Support and Waste Management and Remediation Services</x:v>
      </x:c>
      <x:c r="C5305" t="str">
        <x:v>43-3021</x:v>
      </x:c>
      <x:c r="D5305" t="str">
        <x:v>Billing and Posting Clerks</x:v>
      </x:c>
      <x:c r="E5305" s="22" t="n">
        <x:v>28470</x:v>
      </x:c>
      <x:c r="F5305" s="22" t="n">
        <x:v>50420</x:v>
      </x:c>
      <x:c r="G5305" s="22" t="n">
        <x:f>IF(OR(E5305="",F5305=""),"",E5305*F5305)</x:f>
        <x:v>1435457400</x:v>
      </x:c>
      <x:c r="H5305" s="36" t="n">
        <x:v>0.8617</x:v>
      </x:c>
      <x:c r="I5305" s="22" t="n">
        <x:f>IF(G5305="","",IF(ISNUMBER(H5305),G5305,""))</x:f>
        <x:v>1435457400</x:v>
      </x:c>
      <x:c r="J5305" s="22" t="n">
        <x:f>IF(I5305="","",I5305*H5305)</x:f>
        <x:v>1236933641.58</x:v>
      </x:c>
      <x:c r="K5305" t="str">
        <x:f>IF(G5305="","MISSING OEWS",IF(ISNUMBER(H5305),"MATCHED","MISSING WHARTON"))</x:f>
        <x:v>MATCHED</x:v>
      </x:c>
    </x:row>
    <x:row r="5306">
      <x:c r="A5306" t="str">
        <x:v>56</x:v>
      </x:c>
      <x:c r="B5306" t="str">
        <x:v>Administrative and Support and Waste Management and Remediation Services</x:v>
      </x:c>
      <x:c r="C5306" t="str">
        <x:v>43-3031</x:v>
      </x:c>
      <x:c r="D5306" t="str">
        <x:v>Bookkeeping, Accounting, and Auditing Clerks</x:v>
      </x:c>
      <x:c r="E5306" s="22" t="n">
        <x:v>87990</x:v>
      </x:c>
      <x:c r="F5306" s="22" t="n">
        <x:v>52330</x:v>
      </x:c>
      <x:c r="G5306" s="22" t="n">
        <x:f>IF(OR(E5306="",F5306=""),"",E5306*F5306)</x:f>
        <x:v>4604516700</x:v>
      </x:c>
      <x:c r="H5306" s="36" t="n">
        <x:v>0.9517</x:v>
      </x:c>
      <x:c r="I5306" s="22" t="n">
        <x:f>IF(G5306="","",IF(ISNUMBER(H5306),G5306,""))</x:f>
        <x:v>4604516700</x:v>
      </x:c>
      <x:c r="J5306" s="22" t="n">
        <x:f>IF(I5306="","",I5306*H5306)</x:f>
        <x:v>4382118543.39</x:v>
      </x:c>
      <x:c r="K5306" t="str">
        <x:f>IF(G5306="","MISSING OEWS",IF(ISNUMBER(H5306),"MATCHED","MISSING WHARTON"))</x:f>
        <x:v>MATCHED</x:v>
      </x:c>
    </x:row>
    <x:row r="5307">
      <x:c r="A5307" t="str">
        <x:v>56</x:v>
      </x:c>
      <x:c r="B5307" t="str">
        <x:v>Administrative and Support and Waste Management and Remediation Services</x:v>
      </x:c>
      <x:c r="C5307" t="str">
        <x:v>43-3051</x:v>
      </x:c>
      <x:c r="D5307" t="str">
        <x:v>Payroll and Timekeeping Clerks</x:v>
      </x:c>
      <x:c r="E5307" s="22" t="n">
        <x:v>18530</x:v>
      </x:c>
      <x:c r="F5307" s="22" t="n">
        <x:v>56780</x:v>
      </x:c>
      <x:c r="G5307" s="22" t="n">
        <x:f>IF(OR(E5307="",F5307=""),"",E5307*F5307)</x:f>
        <x:v>1052133400</x:v>
      </x:c>
      <x:c r="H5307" s="36" t="n">
        <x:v>0.9409000000000001</x:v>
      </x:c>
      <x:c r="I5307" s="22" t="n">
        <x:f>IF(G5307="","",IF(ISNUMBER(H5307),G5307,""))</x:f>
        <x:v>1052133400</x:v>
      </x:c>
      <x:c r="J5307" s="22" t="n">
        <x:f>IF(I5307="","",I5307*H5307)</x:f>
        <x:v>989952316.0600001</x:v>
      </x:c>
      <x:c r="K5307" t="str">
        <x:f>IF(G5307="","MISSING OEWS",IF(ISNUMBER(H5307),"MATCHED","MISSING WHARTON"))</x:f>
        <x:v>MATCHED</x:v>
      </x:c>
    </x:row>
    <x:row r="5308">
      <x:c r="A5308" t="str">
        <x:v>56</x:v>
      </x:c>
      <x:c r="B5308" t="str">
        <x:v>Administrative and Support and Waste Management and Remediation Services</x:v>
      </x:c>
      <x:c r="C5308" t="str">
        <x:v>43-3061</x:v>
      </x:c>
      <x:c r="D5308" t="str">
        <x:v>Procurement Clerks</x:v>
      </x:c>
      <x:c r="E5308" s="22" t="n">
        <x:v>1950</x:v>
      </x:c>
      <x:c r="F5308" s="22" t="n">
        <x:v>52810</x:v>
      </x:c>
      <x:c r="G5308" s="22" t="n">
        <x:f>IF(OR(E5308="",F5308=""),"",E5308*F5308)</x:f>
        <x:v>102979500</x:v>
      </x:c>
      <x:c r="H5308" s="36" t="n">
        <x:v>0.8237000000000001</x:v>
      </x:c>
      <x:c r="I5308" s="22" t="n">
        <x:f>IF(G5308="","",IF(ISNUMBER(H5308),G5308,""))</x:f>
        <x:v>102979500</x:v>
      </x:c>
      <x:c r="J5308" s="22" t="n">
        <x:f>IF(I5308="","",I5308*H5308)</x:f>
        <x:v>84824214.15</x:v>
      </x:c>
      <x:c r="K5308" t="str">
        <x:f>IF(G5308="","MISSING OEWS",IF(ISNUMBER(H5308),"MATCHED","MISSING WHARTON"))</x:f>
        <x:v>MATCHED</x:v>
      </x:c>
    </x:row>
    <x:row r="5309">
      <x:c r="A5309" t="str">
        <x:v>56</x:v>
      </x:c>
      <x:c r="B5309" t="str">
        <x:v>Administrative and Support and Waste Management and Remediation Services</x:v>
      </x:c>
      <x:c r="C5309" t="str">
        <x:v>43-3071</x:v>
      </x:c>
      <x:c r="D5309" t="str">
        <x:v>Tellers</x:v>
      </x:c>
      <x:c r="E5309" s="22" t="n">
        <x:v>2740</x:v>
      </x:c>
      <x:c r="F5309" s="22" t="n">
        <x:v>40270</x:v>
      </x:c>
      <x:c r="G5309" s="22" t="n">
        <x:f>IF(OR(E5309="",F5309=""),"",E5309*F5309)</x:f>
        <x:v>110339800</x:v>
      </x:c>
      <x:c r="H5309" s="36" t="n">
        <x:v>0.9138</x:v>
      </x:c>
      <x:c r="I5309" s="22" t="n">
        <x:f>IF(G5309="","",IF(ISNUMBER(H5309),G5309,""))</x:f>
        <x:v>110339800</x:v>
      </x:c>
      <x:c r="J5309" s="22" t="n">
        <x:f>IF(I5309="","",I5309*H5309)</x:f>
        <x:v>100828509.24</x:v>
      </x:c>
      <x:c r="K5309" t="str">
        <x:f>IF(G5309="","MISSING OEWS",IF(ISNUMBER(H5309),"MATCHED","MISSING WHARTON"))</x:f>
        <x:v>MATCHED</x:v>
      </x:c>
    </x:row>
    <x:row r="5310">
      <x:c r="A5310" t="str">
        <x:v>56</x:v>
      </x:c>
      <x:c r="B5310" t="str">
        <x:v>Administrative and Support and Waste Management and Remediation Services</x:v>
      </x:c>
      <x:c r="C5310" t="str">
        <x:v>43-3099</x:v>
      </x:c>
      <x:c r="D5310" t="str">
        <x:v>Financial Clerks, All Other</x:v>
      </x:c>
      <x:c r="E5310" s="22" t="n">
        <x:v>1530</x:v>
      </x:c>
      <x:c r="F5310" s="22" t="n">
        <x:v>54940</x:v>
      </x:c>
      <x:c r="G5310" s="22" t="n">
        <x:f>IF(OR(E5310="",F5310=""),"",E5310*F5310)</x:f>
        <x:v>84058200</x:v>
      </x:c>
      <x:c r="H5310" s="36"/>
      <x:c r="I5310" s="22" t="str">
        <x:f>IF(G5310="","",IF(ISNUMBER(H5310),G5310,""))</x:f>
      </x:c>
      <x:c r="J5310" s="22" t="str">
        <x:f>IF(I5310="","",I5310*H5310)</x:f>
      </x:c>
      <x:c r="K5310" t="str">
        <x:f>IF(G5310="","MISSING OEWS",IF(ISNUMBER(H5310),"MATCHED","MISSING WHARTON"))</x:f>
        <x:v>MISSING WHARTON</x:v>
      </x:c>
    </x:row>
    <x:row r="5311">
      <x:c r="A5311" t="str">
        <x:v>56</x:v>
      </x:c>
      <x:c r="B5311" t="str">
        <x:v>Administrative and Support and Waste Management and Remediation Services</x:v>
      </x:c>
      <x:c r="C5311" t="str">
        <x:v>43-4011</x:v>
      </x:c>
      <x:c r="D5311" t="str">
        <x:v>Brokerage Clerks</x:v>
      </x:c>
      <x:c r="E5311" s="22" t="n">
        <x:v>420</x:v>
      </x:c>
      <x:c r="F5311" s="22" t="n">
        <x:v>63100</x:v>
      </x:c>
      <x:c r="G5311" s="22" t="n">
        <x:f>IF(OR(E5311="",F5311=""),"",E5311*F5311)</x:f>
        <x:v>26502000</x:v>
      </x:c>
      <x:c r="H5311" s="36" t="n">
        <x:v>0.95</x:v>
      </x:c>
      <x:c r="I5311" s="22" t="n">
        <x:f>IF(G5311="","",IF(ISNUMBER(H5311),G5311,""))</x:f>
        <x:v>26502000</x:v>
      </x:c>
      <x:c r="J5311" s="22" t="n">
        <x:f>IF(I5311="","",I5311*H5311)</x:f>
        <x:v>25176900</x:v>
      </x:c>
      <x:c r="K5311" t="str">
        <x:f>IF(G5311="","MISSING OEWS",IF(ISNUMBER(H5311),"MATCHED","MISSING WHARTON"))</x:f>
        <x:v>MATCHED</x:v>
      </x:c>
    </x:row>
    <x:row r="5312">
      <x:c r="A5312" t="str">
        <x:v>56</x:v>
      </x:c>
      <x:c r="B5312" t="str">
        <x:v>Administrative and Support and Waste Management and Remediation Services</x:v>
      </x:c>
      <x:c r="C5312" t="str">
        <x:v>43-4021</x:v>
      </x:c>
      <x:c r="D5312" t="str">
        <x:v>Correspondence Clerks</x:v>
      </x:c>
      <x:c r="E5312" s="22" t="n">
        <x:v>540</x:v>
      </x:c>
      <x:c r="F5312" s="22" t="n">
        <x:v>38990</x:v>
      </x:c>
      <x:c r="G5312" s="22" t="n">
        <x:f>IF(OR(E5312="",F5312=""),"",E5312*F5312)</x:f>
        <x:v>21054600</x:v>
      </x:c>
      <x:c r="H5312" s="36" t="n">
        <x:v>0.85</x:v>
      </x:c>
      <x:c r="I5312" s="22" t="n">
        <x:f>IF(G5312="","",IF(ISNUMBER(H5312),G5312,""))</x:f>
        <x:v>21054600</x:v>
      </x:c>
      <x:c r="J5312" s="22" t="n">
        <x:f>IF(I5312="","",I5312*H5312)</x:f>
        <x:v>17896410</x:v>
      </x:c>
      <x:c r="K5312" t="str">
        <x:f>IF(G5312="","MISSING OEWS",IF(ISNUMBER(H5312),"MATCHED","MISSING WHARTON"))</x:f>
        <x:v>MATCHED</x:v>
      </x:c>
    </x:row>
    <x:row r="5313">
      <x:c r="A5313" t="str">
        <x:v>56</x:v>
      </x:c>
      <x:c r="B5313" t="str">
        <x:v>Administrative and Support and Waste Management and Remediation Services</x:v>
      </x:c>
      <x:c r="C5313" t="str">
        <x:v>43-4031</x:v>
      </x:c>
      <x:c r="D5313" t="str">
        <x:v>Court, Municipal, and License Clerks</x:v>
      </x:c>
      <x:c r="E5313" s="22" t="n">
        <x:v>2570</x:v>
      </x:c>
      <x:c r="F5313" s="22" t="n">
        <x:v>35340</x:v>
      </x:c>
      <x:c r="G5313" s="22" t="n">
        <x:f>IF(OR(E5313="",F5313=""),"",E5313*F5313)</x:f>
        <x:v>90823800</x:v>
      </x:c>
      <x:c r="H5313" s="36" t="n">
        <x:v>0.8867</x:v>
      </x:c>
      <x:c r="I5313" s="22" t="n">
        <x:f>IF(G5313="","",IF(ISNUMBER(H5313),G5313,""))</x:f>
        <x:v>90823800</x:v>
      </x:c>
      <x:c r="J5313" s="22" t="n">
        <x:f>IF(I5313="","",I5313*H5313)</x:f>
        <x:v>80533463.46000001</x:v>
      </x:c>
      <x:c r="K5313" t="str">
        <x:f>IF(G5313="","MISSING OEWS",IF(ISNUMBER(H5313),"MATCHED","MISSING WHARTON"))</x:f>
        <x:v>MATCHED</x:v>
      </x:c>
    </x:row>
    <x:row r="5314">
      <x:c r="A5314" t="str">
        <x:v>56</x:v>
      </x:c>
      <x:c r="B5314" t="str">
        <x:v>Administrative and Support and Waste Management and Remediation Services</x:v>
      </x:c>
      <x:c r="C5314" t="str">
        <x:v>43-4041</x:v>
      </x:c>
      <x:c r="D5314" t="str">
        <x:v>Credit Authorizers, Checkers, and Clerks</x:v>
      </x:c>
      <x:c r="E5314" s="22" t="n">
        <x:v>1270</x:v>
      </x:c>
      <x:c r="F5314" s="22" t="n">
        <x:v>55760</x:v>
      </x:c>
      <x:c r="G5314" s="22" t="n">
        <x:f>IF(OR(E5314="",F5314=""),"",E5314*F5314)</x:f>
        <x:v>70815200</x:v>
      </x:c>
      <x:c r="H5314" s="36" t="n">
        <x:v>0.9469</x:v>
      </x:c>
      <x:c r="I5314" s="22" t="n">
        <x:f>IF(G5314="","",IF(ISNUMBER(H5314),G5314,""))</x:f>
        <x:v>70815200</x:v>
      </x:c>
      <x:c r="J5314" s="22" t="n">
        <x:f>IF(I5314="","",I5314*H5314)</x:f>
        <x:v>67054912.879999995</x:v>
      </x:c>
      <x:c r="K5314" t="str">
        <x:f>IF(G5314="","MISSING OEWS",IF(ISNUMBER(H5314),"MATCHED","MISSING WHARTON"))</x:f>
        <x:v>MATCHED</x:v>
      </x:c>
    </x:row>
    <x:row r="5315">
      <x:c r="A5315" t="str">
        <x:v>56</x:v>
      </x:c>
      <x:c r="B5315" t="str">
        <x:v>Administrative and Support and Waste Management and Remediation Services</x:v>
      </x:c>
      <x:c r="C5315" t="str">
        <x:v>43-4051</x:v>
      </x:c>
      <x:c r="D5315" t="str">
        <x:v>Customer Service Representatives</x:v>
      </x:c>
      <x:c r="E5315" s="22" t="n">
        <x:v>373980</x:v>
      </x:c>
      <x:c r="F5315" s="22" t="n">
        <x:v>41590</x:v>
      </x:c>
      <x:c r="G5315" s="22" t="n">
        <x:f>IF(OR(E5315="",F5315=""),"",E5315*F5315)</x:f>
        <x:v>15553828200</x:v>
      </x:c>
      <x:c r="H5315" s="36" t="n">
        <x:v>0.82</x:v>
      </x:c>
      <x:c r="I5315" s="22" t="n">
        <x:f>IF(G5315="","",IF(ISNUMBER(H5315),G5315,""))</x:f>
        <x:v>15553828200</x:v>
      </x:c>
      <x:c r="J5315" s="22" t="n">
        <x:f>IF(I5315="","",I5315*H5315)</x:f>
        <x:v>12754139124</x:v>
      </x:c>
      <x:c r="K5315" t="str">
        <x:f>IF(G5315="","MISSING OEWS",IF(ISNUMBER(H5315),"MATCHED","MISSING WHARTON"))</x:f>
        <x:v>MATCHED</x:v>
      </x:c>
    </x:row>
    <x:row r="5316">
      <x:c r="A5316" t="str">
        <x:v>56</x:v>
      </x:c>
      <x:c r="B5316" t="str">
        <x:v>Administrative and Support and Waste Management and Remediation Services</x:v>
      </x:c>
      <x:c r="C5316" t="str">
        <x:v>43-4061</x:v>
      </x:c>
      <x:c r="D5316" t="str">
        <x:v>Eligibility Interviewers, Government Programs</x:v>
      </x:c>
      <x:c r="E5316" s="22" t="n">
        <x:v>2080</x:v>
      </x:c>
      <x:c r="F5316" s="22" t="n">
        <x:v>43290</x:v>
      </x:c>
      <x:c r="G5316" s="22" t="n">
        <x:f>IF(OR(E5316="",F5316=""),"",E5316*F5316)</x:f>
        <x:v>90043200</x:v>
      </x:c>
      <x:c r="H5316" s="36" t="n">
        <x:v>0.7912</x:v>
      </x:c>
      <x:c r="I5316" s="22" t="n">
        <x:f>IF(G5316="","",IF(ISNUMBER(H5316),G5316,""))</x:f>
        <x:v>90043200</x:v>
      </x:c>
      <x:c r="J5316" s="22" t="n">
        <x:f>IF(I5316="","",I5316*H5316)</x:f>
        <x:v>71242179.84</x:v>
      </x:c>
      <x:c r="K5316" t="str">
        <x:f>IF(G5316="","MISSING OEWS",IF(ISNUMBER(H5316),"MATCHED","MISSING WHARTON"))</x:f>
        <x:v>MATCHED</x:v>
      </x:c>
    </x:row>
    <x:row r="5317">
      <x:c r="A5317" t="str">
        <x:v>56</x:v>
      </x:c>
      <x:c r="B5317" t="str">
        <x:v>Administrative and Support and Waste Management and Remediation Services</x:v>
      </x:c>
      <x:c r="C5317" t="str">
        <x:v>43-4071</x:v>
      </x:c>
      <x:c r="D5317" t="str">
        <x:v>File Clerks</x:v>
      </x:c>
      <x:c r="E5317" s="22" t="n">
        <x:v>5090</x:v>
      </x:c>
      <x:c r="F5317" s="22" t="n">
        <x:v>43080</x:v>
      </x:c>
      <x:c r="G5317" s="22" t="n">
        <x:f>IF(OR(E5317="",F5317=""),"",E5317*F5317)</x:f>
        <x:v>219277200</x:v>
      </x:c>
      <x:c r="H5317" s="36" t="n">
        <x:v>0.7526</x:v>
      </x:c>
      <x:c r="I5317" s="22" t="n">
        <x:f>IF(G5317="","",IF(ISNUMBER(H5317),G5317,""))</x:f>
        <x:v>219277200</x:v>
      </x:c>
      <x:c r="J5317" s="22" t="n">
        <x:f>IF(I5317="","",I5317*H5317)</x:f>
        <x:v>165028020.72</x:v>
      </x:c>
      <x:c r="K5317" t="str">
        <x:f>IF(G5317="","MISSING OEWS",IF(ISNUMBER(H5317),"MATCHED","MISSING WHARTON"))</x:f>
        <x:v>MATCHED</x:v>
      </x:c>
    </x:row>
    <x:row r="5318">
      <x:c r="A5318" t="str">
        <x:v>56</x:v>
      </x:c>
      <x:c r="B5318" t="str">
        <x:v>Administrative and Support and Waste Management and Remediation Services</x:v>
      </x:c>
      <x:c r="C5318" t="str">
        <x:v>43-4081</x:v>
      </x:c>
      <x:c r="D5318" t="str">
        <x:v>Hotel, Motel, and Resort Desk Clerks</x:v>
      </x:c>
      <x:c r="E5318" s="22" t="n">
        <x:v>1360</x:v>
      </x:c>
      <x:c r="F5318" s="22" t="n">
        <x:v>38740</x:v>
      </x:c>
      <x:c r="G5318" s="22" t="n">
        <x:f>IF(OR(E5318="",F5318=""),"",E5318*F5318)</x:f>
        <x:v>52686400</x:v>
      </x:c>
      <x:c r="H5318" s="36" t="n">
        <x:v>0.665</x:v>
      </x:c>
      <x:c r="I5318" s="22" t="n">
        <x:f>IF(G5318="","",IF(ISNUMBER(H5318),G5318,""))</x:f>
        <x:v>52686400</x:v>
      </x:c>
      <x:c r="J5318" s="22" t="n">
        <x:f>IF(I5318="","",I5318*H5318)</x:f>
        <x:v>35036456</x:v>
      </x:c>
      <x:c r="K5318" t="str">
        <x:f>IF(G5318="","MISSING OEWS",IF(ISNUMBER(H5318),"MATCHED","MISSING WHARTON"))</x:f>
        <x:v>MATCHED</x:v>
      </x:c>
    </x:row>
    <x:row r="5319">
      <x:c r="A5319" t="str">
        <x:v>56</x:v>
      </x:c>
      <x:c r="B5319" t="str">
        <x:v>Administrative and Support and Waste Management and Remediation Services</x:v>
      </x:c>
      <x:c r="C5319" t="str">
        <x:v>43-4111</x:v>
      </x:c>
      <x:c r="D5319" t="str">
        <x:v>Interviewers, Except Eligibility and Loan</x:v>
      </x:c>
      <x:c r="E5319" s="22" t="n">
        <x:v>6200</x:v>
      </x:c>
      <x:c r="F5319" s="22" t="n">
        <x:v>45130</x:v>
      </x:c>
      <x:c r="G5319" s="22" t="n">
        <x:f>IF(OR(E5319="",F5319=""),"",E5319*F5319)</x:f>
        <x:v>279806000</x:v>
      </x:c>
      <x:c r="H5319" s="36" t="n">
        <x:v>0.7088</x:v>
      </x:c>
      <x:c r="I5319" s="22" t="n">
        <x:f>IF(G5319="","",IF(ISNUMBER(H5319),G5319,""))</x:f>
        <x:v>279806000</x:v>
      </x:c>
      <x:c r="J5319" s="22" t="n">
        <x:f>IF(I5319="","",I5319*H5319)</x:f>
        <x:v>198326492.79999998</x:v>
      </x:c>
      <x:c r="K5319" t="str">
        <x:f>IF(G5319="","MISSING OEWS",IF(ISNUMBER(H5319),"MATCHED","MISSING WHARTON"))</x:f>
        <x:v>MATCHED</x:v>
      </x:c>
    </x:row>
    <x:row r="5320">
      <x:c r="A5320" t="str">
        <x:v>56</x:v>
      </x:c>
      <x:c r="B5320" t="str">
        <x:v>Administrative and Support and Waste Management and Remediation Services</x:v>
      </x:c>
      <x:c r="C5320" t="str">
        <x:v>43-4121</x:v>
      </x:c>
      <x:c r="D5320" t="str">
        <x:v>Library Assistants, Clerical</x:v>
      </x:c>
      <x:c r="E5320" s="22" t="n">
        <x:v>220</x:v>
      </x:c>
      <x:c r="F5320" s="22" t="n">
        <x:v>34980</x:v>
      </x:c>
      <x:c r="G5320" s="22" t="n">
        <x:f>IF(OR(E5320="",F5320=""),"",E5320*F5320)</x:f>
        <x:v>7695600</x:v>
      </x:c>
      <x:c r="H5320" s="36" t="n">
        <x:v>0.547</x:v>
      </x:c>
      <x:c r="I5320" s="22" t="n">
        <x:f>IF(G5320="","",IF(ISNUMBER(H5320),G5320,""))</x:f>
        <x:v>7695600</x:v>
      </x:c>
      <x:c r="J5320" s="22" t="n">
        <x:f>IF(I5320="","",I5320*H5320)</x:f>
        <x:v>4209493.2</x:v>
      </x:c>
      <x:c r="K5320" t="str">
        <x:f>IF(G5320="","MISSING OEWS",IF(ISNUMBER(H5320),"MATCHED","MISSING WHARTON"))</x:f>
        <x:v>MATCHED</x:v>
      </x:c>
    </x:row>
    <x:row r="5321">
      <x:c r="A5321" t="str">
        <x:v>56</x:v>
      </x:c>
      <x:c r="B5321" t="str">
        <x:v>Administrative and Support and Waste Management and Remediation Services</x:v>
      </x:c>
      <x:c r="C5321" t="str">
        <x:v>43-4131</x:v>
      </x:c>
      <x:c r="D5321" t="str">
        <x:v>Loan Interviewers and Clerks</x:v>
      </x:c>
      <x:c r="E5321" s="22" t="n">
        <x:v>1860</x:v>
      </x:c>
      <x:c r="F5321" s="22" t="n">
        <x:v>48710</x:v>
      </x:c>
      <x:c r="G5321" s="22" t="n">
        <x:f>IF(OR(E5321="",F5321=""),"",E5321*F5321)</x:f>
        <x:v>90600600</x:v>
      </x:c>
      <x:c r="H5321" s="36" t="n">
        <x:v>0.9111</x:v>
      </x:c>
      <x:c r="I5321" s="22" t="n">
        <x:f>IF(G5321="","",IF(ISNUMBER(H5321),G5321,""))</x:f>
        <x:v>90600600</x:v>
      </x:c>
      <x:c r="J5321" s="22" t="n">
        <x:f>IF(I5321="","",I5321*H5321)</x:f>
        <x:v>82546206.66</x:v>
      </x:c>
      <x:c r="K5321" t="str">
        <x:f>IF(G5321="","MISSING OEWS",IF(ISNUMBER(H5321),"MATCHED","MISSING WHARTON"))</x:f>
        <x:v>MATCHED</x:v>
      </x:c>
    </x:row>
    <x:row r="5322">
      <x:c r="A5322" t="str">
        <x:v>56</x:v>
      </x:c>
      <x:c r="B5322" t="str">
        <x:v>Administrative and Support and Waste Management and Remediation Services</x:v>
      </x:c>
      <x:c r="C5322" t="str">
        <x:v>43-4141</x:v>
      </x:c>
      <x:c r="D5322" t="str">
        <x:v>New Accounts Clerks</x:v>
      </x:c>
      <x:c r="E5322" s="22" t="n">
        <x:v>90</x:v>
      </x:c>
      <x:c r="F5322" s="22" t="n">
        <x:v>46230</x:v>
      </x:c>
      <x:c r="G5322" s="22" t="n">
        <x:f>IF(OR(E5322="",F5322=""),"",E5322*F5322)</x:f>
        <x:v>4160700</x:v>
      </x:c>
      <x:c r="H5322" s="36" t="n">
        <x:v>0.7633</x:v>
      </x:c>
      <x:c r="I5322" s="22" t="n">
        <x:f>IF(G5322="","",IF(ISNUMBER(H5322),G5322,""))</x:f>
        <x:v>4160700</x:v>
      </x:c>
      <x:c r="J5322" s="22" t="n">
        <x:f>IF(I5322="","",I5322*H5322)</x:f>
        <x:v>3175862.31</x:v>
      </x:c>
      <x:c r="K5322" t="str">
        <x:f>IF(G5322="","MISSING OEWS",IF(ISNUMBER(H5322),"MATCHED","MISSING WHARTON"))</x:f>
        <x:v>MATCHED</x:v>
      </x:c>
    </x:row>
    <x:row r="5323">
      <x:c r="A5323" t="str">
        <x:v>56</x:v>
      </x:c>
      <x:c r="B5323" t="str">
        <x:v>Administrative and Support and Waste Management and Remediation Services</x:v>
      </x:c>
      <x:c r="C5323" t="str">
        <x:v>43-4151</x:v>
      </x:c>
      <x:c r="D5323" t="str">
        <x:v>Order Clerks</x:v>
      </x:c>
      <x:c r="E5323" s="22" t="n">
        <x:v>5720</x:v>
      </x:c>
      <x:c r="F5323" s="22" t="n">
        <x:v>47060</x:v>
      </x:c>
      <x:c r="G5323" s="22" t="n">
        <x:f>IF(OR(E5323="",F5323=""),"",E5323*F5323)</x:f>
        <x:v>269183200</x:v>
      </x:c>
      <x:c r="H5323" s="36" t="n">
        <x:v>0.9553</x:v>
      </x:c>
      <x:c r="I5323" s="22" t="n">
        <x:f>IF(G5323="","",IF(ISNUMBER(H5323),G5323,""))</x:f>
        <x:v>269183200</x:v>
      </x:c>
      <x:c r="J5323" s="22" t="n">
        <x:f>IF(I5323="","",I5323*H5323)</x:f>
        <x:v>257150710.96</x:v>
      </x:c>
      <x:c r="K5323" t="str">
        <x:f>IF(G5323="","MISSING OEWS",IF(ISNUMBER(H5323),"MATCHED","MISSING WHARTON"))</x:f>
        <x:v>MATCHED</x:v>
      </x:c>
    </x:row>
    <x:row r="5324">
      <x:c r="A5324" t="str">
        <x:v>56</x:v>
      </x:c>
      <x:c r="B5324" t="str">
        <x:v>Administrative and Support and Waste Management and Remediation Services</x:v>
      </x:c>
      <x:c r="C5324" t="str">
        <x:v>43-4161</x:v>
      </x:c>
      <x:c r="D5324" t="str">
        <x:v>Human Resources Assistants, Except Payroll and Timekeeping</x:v>
      </x:c>
      <x:c r="E5324" s="22" t="n">
        <x:v>9610</x:v>
      </x:c>
      <x:c r="F5324" s="22" t="n">
        <x:v>49100</x:v>
      </x:c>
      <x:c r="G5324" s="22" t="n">
        <x:f>IF(OR(E5324="",F5324=""),"",E5324*F5324)</x:f>
        <x:v>471851000</x:v>
      </x:c>
      <x:c r="H5324" s="36" t="n">
        <x:v>0.8342</x:v>
      </x:c>
      <x:c r="I5324" s="22" t="n">
        <x:f>IF(G5324="","",IF(ISNUMBER(H5324),G5324,""))</x:f>
        <x:v>471851000</x:v>
      </x:c>
      <x:c r="J5324" s="22" t="n">
        <x:f>IF(I5324="","",I5324*H5324)</x:f>
        <x:v>393618104.20000005</x:v>
      </x:c>
      <x:c r="K5324" t="str">
        <x:f>IF(G5324="","MISSING OEWS",IF(ISNUMBER(H5324),"MATCHED","MISSING WHARTON"))</x:f>
        <x:v>MATCHED</x:v>
      </x:c>
    </x:row>
    <x:row r="5325">
      <x:c r="A5325" t="str">
        <x:v>56</x:v>
      </x:c>
      <x:c r="B5325" t="str">
        <x:v>Administrative and Support and Waste Management and Remediation Services</x:v>
      </x:c>
      <x:c r="C5325" t="str">
        <x:v>43-4171</x:v>
      </x:c>
      <x:c r="D5325" t="str">
        <x:v>Receptionists and Information Clerks</x:v>
      </x:c>
      <x:c r="E5325" s="22" t="n">
        <x:v>33470</x:v>
      </x:c>
      <x:c r="F5325" s="22" t="n">
        <x:v>41160</x:v>
      </x:c>
      <x:c r="G5325" s="22" t="n">
        <x:f>IF(OR(E5325="",F5325=""),"",E5325*F5325)</x:f>
        <x:v>1377625200</x:v>
      </x:c>
      <x:c r="H5325" s="36" t="n">
        <x:v>0.7368000000000001</x:v>
      </x:c>
      <x:c r="I5325" s="22" t="n">
        <x:f>IF(G5325="","",IF(ISNUMBER(H5325),G5325,""))</x:f>
        <x:v>1377625200</x:v>
      </x:c>
      <x:c r="J5325" s="22" t="n">
        <x:f>IF(I5325="","",I5325*H5325)</x:f>
        <x:v>1015034247.3600001</x:v>
      </x:c>
      <x:c r="K5325" t="str">
        <x:f>IF(G5325="","MISSING OEWS",IF(ISNUMBER(H5325),"MATCHED","MISSING WHARTON"))</x:f>
        <x:v>MATCHED</x:v>
      </x:c>
    </x:row>
    <x:row r="5326">
      <x:c r="A5326" t="str">
        <x:v>56</x:v>
      </x:c>
      <x:c r="B5326" t="str">
        <x:v>Administrative and Support and Waste Management and Remediation Services</x:v>
      </x:c>
      <x:c r="C5326" t="str">
        <x:v>43-4181</x:v>
      </x:c>
      <x:c r="D5326" t="str">
        <x:v>Reservation and Transportation Ticket Agents and Travel Clerks</x:v>
      </x:c>
      <x:c r="E5326" s="22" t="n">
        <x:v>18080</x:v>
      </x:c>
      <x:c r="F5326" s="22" t="n">
        <x:v>47360</x:v>
      </x:c>
      <x:c r="G5326" s="22" t="n">
        <x:f>IF(OR(E5326="",F5326=""),"",E5326*F5326)</x:f>
        <x:v>856268800</x:v>
      </x:c>
      <x:c r="H5326" s="36" t="n">
        <x:v>0.7714</x:v>
      </x:c>
      <x:c r="I5326" s="22" t="n">
        <x:f>IF(G5326="","",IF(ISNUMBER(H5326),G5326,""))</x:f>
        <x:v>856268800</x:v>
      </x:c>
      <x:c r="J5326" s="22" t="n">
        <x:f>IF(I5326="","",I5326*H5326)</x:f>
        <x:v>660525752.3199999</x:v>
      </x:c>
      <x:c r="K5326" t="str">
        <x:f>IF(G5326="","MISSING OEWS",IF(ISNUMBER(H5326),"MATCHED","MISSING WHARTON"))</x:f>
        <x:v>MATCHED</x:v>
      </x:c>
    </x:row>
    <x:row r="5327">
      <x:c r="A5327" t="str">
        <x:v>56</x:v>
      </x:c>
      <x:c r="B5327" t="str">
        <x:v>Administrative and Support and Waste Management and Remediation Services</x:v>
      </x:c>
      <x:c r="C5327" t="str">
        <x:v>43-4199</x:v>
      </x:c>
      <x:c r="D5327" t="str">
        <x:v>Information and Record Clerks, All Other</x:v>
      </x:c>
      <x:c r="E5327" s="22" t="n">
        <x:v>5050</x:v>
      </x:c>
      <x:c r="F5327" s="22" t="n">
        <x:v>47850</x:v>
      </x:c>
      <x:c r="G5327" s="22" t="n">
        <x:f>IF(OR(E5327="",F5327=""),"",E5327*F5327)</x:f>
        <x:v>241642500</x:v>
      </x:c>
      <x:c r="H5327" s="36"/>
      <x:c r="I5327" s="22" t="str">
        <x:f>IF(G5327="","",IF(ISNUMBER(H5327),G5327,""))</x:f>
      </x:c>
      <x:c r="J5327" s="22" t="str">
        <x:f>IF(I5327="","",I5327*H5327)</x:f>
      </x:c>
      <x:c r="K5327" t="str">
        <x:f>IF(G5327="","MISSING OEWS",IF(ISNUMBER(H5327),"MATCHED","MISSING WHARTON"))</x:f>
        <x:v>MISSING WHARTON</x:v>
      </x:c>
    </x:row>
    <x:row r="5328">
      <x:c r="A5328" t="str">
        <x:v>56</x:v>
      </x:c>
      <x:c r="B5328" t="str">
        <x:v>Administrative and Support and Waste Management and Remediation Services</x:v>
      </x:c>
      <x:c r="C5328" t="str">
        <x:v>43-5011</x:v>
      </x:c>
      <x:c r="D5328" t="str">
        <x:v>Cargo and Freight Agents</x:v>
      </x:c>
      <x:c r="E5328" s="22" t="n">
        <x:v>800</x:v>
      </x:c>
      <x:c r="F5328" s="22" t="n">
        <x:v>55780</x:v>
      </x:c>
      <x:c r="G5328" s="22" t="n">
        <x:f>IF(OR(E5328="",F5328=""),"",E5328*F5328)</x:f>
        <x:v>44624000</x:v>
      </x:c>
      <x:c r="H5328" s="36" t="n">
        <x:v>0.6384000000000001</x:v>
      </x:c>
      <x:c r="I5328" s="22" t="n">
        <x:f>IF(G5328="","",IF(ISNUMBER(H5328),G5328,""))</x:f>
        <x:v>44624000</x:v>
      </x:c>
      <x:c r="J5328" s="22" t="n">
        <x:f>IF(I5328="","",I5328*H5328)</x:f>
        <x:v>28487961.600000005</x:v>
      </x:c>
      <x:c r="K5328" t="str">
        <x:f>IF(G5328="","MISSING OEWS",IF(ISNUMBER(H5328),"MATCHED","MISSING WHARTON"))</x:f>
        <x:v>MATCHED</x:v>
      </x:c>
    </x:row>
    <x:row r="5329">
      <x:c r="A5329" t="str">
        <x:v>56</x:v>
      </x:c>
      <x:c r="B5329" t="str">
        <x:v>Administrative and Support and Waste Management and Remediation Services</x:v>
      </x:c>
      <x:c r="C5329" t="str">
        <x:v>43-5021</x:v>
      </x:c>
      <x:c r="D5329" t="str">
        <x:v>Couriers and Messengers</x:v>
      </x:c>
      <x:c r="E5329" s="22" t="n">
        <x:v>3610</x:v>
      </x:c>
      <x:c r="F5329" s="22" t="n">
        <x:v>42240</x:v>
      </x:c>
      <x:c r="G5329" s="22" t="n">
        <x:f>IF(OR(E5329="",F5329=""),"",E5329*F5329)</x:f>
        <x:v>152486400</x:v>
      </x:c>
      <x:c r="H5329" s="36" t="n">
        <x:v>0.2235</x:v>
      </x:c>
      <x:c r="I5329" s="22" t="n">
        <x:f>IF(G5329="","",IF(ISNUMBER(H5329),G5329,""))</x:f>
        <x:v>152486400</x:v>
      </x:c>
      <x:c r="J5329" s="22" t="n">
        <x:f>IF(I5329="","",I5329*H5329)</x:f>
        <x:v>34080710.4</x:v>
      </x:c>
      <x:c r="K5329" t="str">
        <x:f>IF(G5329="","MISSING OEWS",IF(ISNUMBER(H5329),"MATCHED","MISSING WHARTON"))</x:f>
        <x:v>MATCHED</x:v>
      </x:c>
    </x:row>
    <x:row r="5330">
      <x:c r="A5330" t="str">
        <x:v>56</x:v>
      </x:c>
      <x:c r="B5330" t="str">
        <x:v>Administrative and Support and Waste Management and Remediation Services</x:v>
      </x:c>
      <x:c r="C5330" t="str">
        <x:v>43-5031</x:v>
      </x:c>
      <x:c r="D5330" t="str">
        <x:v>Public Safety Telecommunicators</x:v>
      </x:c>
      <x:c r="E5330" s="22" t="n">
        <x:v>3220</x:v>
      </x:c>
      <x:c r="F5330" s="22" t="n">
        <x:v>55050</x:v>
      </x:c>
      <x:c r="G5330" s="22" t="n">
        <x:f>IF(OR(E5330="",F5330=""),"",E5330*F5330)</x:f>
        <x:v>177261000</x:v>
      </x:c>
      <x:c r="H5330" s="36" t="n">
        <x:v>0.6694</x:v>
      </x:c>
      <x:c r="I5330" s="22" t="n">
        <x:f>IF(G5330="","",IF(ISNUMBER(H5330),G5330,""))</x:f>
        <x:v>177261000</x:v>
      </x:c>
      <x:c r="J5330" s="22" t="n">
        <x:f>IF(I5330="","",I5330*H5330)</x:f>
        <x:v>118658513.4</x:v>
      </x:c>
      <x:c r="K5330" t="str">
        <x:f>IF(G5330="","MISSING OEWS",IF(ISNUMBER(H5330),"MATCHED","MISSING WHARTON"))</x:f>
        <x:v>MATCHED</x:v>
      </x:c>
    </x:row>
    <x:row r="5331">
      <x:c r="A5331" t="str">
        <x:v>56</x:v>
      </x:c>
      <x:c r="B5331" t="str">
        <x:v>Administrative and Support and Waste Management and Remediation Services</x:v>
      </x:c>
      <x:c r="C5331" t="str">
        <x:v>43-5032</x:v>
      </x:c>
      <x:c r="D5331" t="str">
        <x:v>Dispatchers, Except Police, Fire, and Ambulance</x:v>
      </x:c>
      <x:c r="E5331" s="22" t="n">
        <x:v>20680</x:v>
      </x:c>
      <x:c r="F5331" s="22" t="n">
        <x:v>49090</x:v>
      </x:c>
      <x:c r="G5331" s="22" t="n">
        <x:f>IF(OR(E5331="",F5331=""),"",E5331*F5331)</x:f>
        <x:v>1015181200</x:v>
      </x:c>
      <x:c r="H5331" s="36" t="n">
        <x:v>0.8192</x:v>
      </x:c>
      <x:c r="I5331" s="22" t="n">
        <x:f>IF(G5331="","",IF(ISNUMBER(H5331),G5331,""))</x:f>
        <x:v>1015181200</x:v>
      </x:c>
      <x:c r="J5331" s="22" t="n">
        <x:f>IF(I5331="","",I5331*H5331)</x:f>
        <x:v>831636439.0400001</x:v>
      </x:c>
      <x:c r="K5331" t="str">
        <x:f>IF(G5331="","MISSING OEWS",IF(ISNUMBER(H5331),"MATCHED","MISSING WHARTON"))</x:f>
        <x:v>MATCHED</x:v>
      </x:c>
    </x:row>
    <x:row r="5332">
      <x:c r="A5332" t="str">
        <x:v>56</x:v>
      </x:c>
      <x:c r="B5332" t="str">
        <x:v>Administrative and Support and Waste Management and Remediation Services</x:v>
      </x:c>
      <x:c r="C5332" t="str">
        <x:v>43-5041</x:v>
      </x:c>
      <x:c r="D5332" t="str">
        <x:v>Meter Readers, Utilities</x:v>
      </x:c>
      <x:c r="E5332" s="22" t="n">
        <x:v>2830</x:v>
      </x:c>
      <x:c r="F5332" s="22" t="n">
        <x:v>41910</x:v>
      </x:c>
      <x:c r="G5332" s="22" t="n">
        <x:f>IF(OR(E5332="",F5332=""),"",E5332*F5332)</x:f>
        <x:v>118605300</x:v>
      </x:c>
      <x:c r="H5332" s="36" t="n">
        <x:v>0.3654</x:v>
      </x:c>
      <x:c r="I5332" s="22" t="n">
        <x:f>IF(G5332="","",IF(ISNUMBER(H5332),G5332,""))</x:f>
        <x:v>118605300</x:v>
      </x:c>
      <x:c r="J5332" s="22" t="n">
        <x:f>IF(I5332="","",I5332*H5332)</x:f>
        <x:v>43338376.62</x:v>
      </x:c>
      <x:c r="K5332" t="str">
        <x:f>IF(G5332="","MISSING OEWS",IF(ISNUMBER(H5332),"MATCHED","MISSING WHARTON"))</x:f>
        <x:v>MATCHED</x:v>
      </x:c>
    </x:row>
    <x:row r="5333">
      <x:c r="A5333" t="str">
        <x:v>56</x:v>
      </x:c>
      <x:c r="B5333" t="str">
        <x:v>Administrative and Support and Waste Management and Remediation Services</x:v>
      </x:c>
      <x:c r="C5333" t="str">
        <x:v>43-5061</x:v>
      </x:c>
      <x:c r="D5333" t="str">
        <x:v>Production, Planning, and Expediting Clerks</x:v>
      </x:c>
      <x:c r="E5333" s="22" t="n">
        <x:v>21700</x:v>
      </x:c>
      <x:c r="F5333" s="22" t="n">
        <x:v>55880</x:v>
      </x:c>
      <x:c r="G5333" s="22" t="n">
        <x:f>IF(OR(E5333="",F5333=""),"",E5333*F5333)</x:f>
        <x:v>1212596000</x:v>
      </x:c>
      <x:c r="H5333" s="36" t="n">
        <x:v>0.7794</x:v>
      </x:c>
      <x:c r="I5333" s="22" t="n">
        <x:f>IF(G5333="","",IF(ISNUMBER(H5333),G5333,""))</x:f>
        <x:v>1212596000</x:v>
      </x:c>
      <x:c r="J5333" s="22" t="n">
        <x:f>IF(I5333="","",I5333*H5333)</x:f>
        <x:v>945097322.4</x:v>
      </x:c>
      <x:c r="K5333" t="str">
        <x:f>IF(G5333="","MISSING OEWS",IF(ISNUMBER(H5333),"MATCHED","MISSING WHARTON"))</x:f>
        <x:v>MATCHED</x:v>
      </x:c>
    </x:row>
    <x:row r="5334">
      <x:c r="A5334" t="str">
        <x:v>56</x:v>
      </x:c>
      <x:c r="B5334" t="str">
        <x:v>Administrative and Support and Waste Management and Remediation Services</x:v>
      </x:c>
      <x:c r="C5334" t="str">
        <x:v>43-5071</x:v>
      </x:c>
      <x:c r="D5334" t="str">
        <x:v>Shipping, Receiving, and Inventory Clerks</x:v>
      </x:c>
      <x:c r="E5334" s="22" t="n">
        <x:v>51740</x:v>
      </x:c>
      <x:c r="F5334" s="22" t="n">
        <x:v>41440</x:v>
      </x:c>
      <x:c r="G5334" s="22" t="n">
        <x:f>IF(OR(E5334="",F5334=""),"",E5334*F5334)</x:f>
        <x:v>2144105600</x:v>
      </x:c>
      <x:c r="H5334" s="36" t="n">
        <x:v>0.6455</x:v>
      </x:c>
      <x:c r="I5334" s="22" t="n">
        <x:f>IF(G5334="","",IF(ISNUMBER(H5334),G5334,""))</x:f>
        <x:v>2144105600</x:v>
      </x:c>
      <x:c r="J5334" s="22" t="n">
        <x:f>IF(I5334="","",I5334*H5334)</x:f>
        <x:v>1384020164.8</x:v>
      </x:c>
      <x:c r="K5334" t="str">
        <x:f>IF(G5334="","MISSING OEWS",IF(ISNUMBER(H5334),"MATCHED","MISSING WHARTON"))</x:f>
        <x:v>MATCHED</x:v>
      </x:c>
    </x:row>
    <x:row r="5335">
      <x:c r="A5335" t="str">
        <x:v>56</x:v>
      </x:c>
      <x:c r="B5335" t="str">
        <x:v>Administrative and Support and Waste Management and Remediation Services</x:v>
      </x:c>
      <x:c r="C5335" t="str">
        <x:v>43-5111</x:v>
      </x:c>
      <x:c r="D5335" t="str">
        <x:v>Weighers, Measurers, Checkers, and Samplers, Recordkeeping</x:v>
      </x:c>
      <x:c r="E5335" s="22" t="n">
        <x:v>8490</x:v>
      </x:c>
      <x:c r="F5335" s="22" t="n">
        <x:v>42100</x:v>
      </x:c>
      <x:c r="G5335" s="22" t="n">
        <x:f>IF(OR(E5335="",F5335=""),"",E5335*F5335)</x:f>
        <x:v>357429000</x:v>
      </x:c>
      <x:c r="H5335" s="36" t="n">
        <x:v>0.2932</x:v>
      </x:c>
      <x:c r="I5335" s="22" t="n">
        <x:f>IF(G5335="","",IF(ISNUMBER(H5335),G5335,""))</x:f>
        <x:v>357429000</x:v>
      </x:c>
      <x:c r="J5335" s="22" t="n">
        <x:f>IF(I5335="","",I5335*H5335)</x:f>
        <x:v>104798182.80000001</x:v>
      </x:c>
      <x:c r="K5335" t="str">
        <x:f>IF(G5335="","MISSING OEWS",IF(ISNUMBER(H5335),"MATCHED","MISSING WHARTON"))</x:f>
        <x:v>MATCHED</x:v>
      </x:c>
    </x:row>
    <x:row r="5336">
      <x:c r="A5336" t="str">
        <x:v>56</x:v>
      </x:c>
      <x:c r="B5336" t="str">
        <x:v>Administrative and Support and Waste Management and Remediation Services</x:v>
      </x:c>
      <x:c r="C5336" t="str">
        <x:v>43-6011</x:v>
      </x:c>
      <x:c r="D5336" t="str">
        <x:v>Executive Secretaries and Executive Administrative Assistants</x:v>
      </x:c>
      <x:c r="E5336" s="22" t="n">
        <x:v>19600</x:v>
      </x:c>
      <x:c r="F5336" s="22" t="n">
        <x:v>82910</x:v>
      </x:c>
      <x:c r="G5336" s="22" t="n">
        <x:f>IF(OR(E5336="",F5336=""),"",E5336*F5336)</x:f>
        <x:v>1625036000</x:v>
      </x:c>
      <x:c r="H5336" s="36" t="n">
        <x:v>0.7955</x:v>
      </x:c>
      <x:c r="I5336" s="22" t="n">
        <x:f>IF(G5336="","",IF(ISNUMBER(H5336),G5336,""))</x:f>
        <x:v>1625036000</x:v>
      </x:c>
      <x:c r="J5336" s="22" t="n">
        <x:f>IF(I5336="","",I5336*H5336)</x:f>
        <x:v>1292716138</x:v>
      </x:c>
      <x:c r="K5336" t="str">
        <x:f>IF(G5336="","MISSING OEWS",IF(ISNUMBER(H5336),"MATCHED","MISSING WHARTON"))</x:f>
        <x:v>MATCHED</x:v>
      </x:c>
    </x:row>
    <x:row r="5337">
      <x:c r="A5337" t="str">
        <x:v>56</x:v>
      </x:c>
      <x:c r="B5337" t="str">
        <x:v>Administrative and Support and Waste Management and Remediation Services</x:v>
      </x:c>
      <x:c r="C5337" t="str">
        <x:v>43-6012</x:v>
      </x:c>
      <x:c r="D5337" t="str">
        <x:v>Legal Secretaries and Administrative Assistants</x:v>
      </x:c>
      <x:c r="E5337" s="22" t="n">
        <x:v>2380</x:v>
      </x:c>
      <x:c r="F5337" s="22" t="n">
        <x:v>49800</x:v>
      </x:c>
      <x:c r="G5337" s="22" t="n">
        <x:f>IF(OR(E5337="",F5337=""),"",E5337*F5337)</x:f>
        <x:v>118524000</x:v>
      </x:c>
      <x:c r="H5337" s="36" t="n">
        <x:v>0.8679000000000001</x:v>
      </x:c>
      <x:c r="I5337" s="22" t="n">
        <x:f>IF(G5337="","",IF(ISNUMBER(H5337),G5337,""))</x:f>
        <x:v>118524000</x:v>
      </x:c>
      <x:c r="J5337" s="22" t="n">
        <x:f>IF(I5337="","",I5337*H5337)</x:f>
        <x:v>102866979.60000001</x:v>
      </x:c>
      <x:c r="K5337" t="str">
        <x:f>IF(G5337="","MISSING OEWS",IF(ISNUMBER(H5337),"MATCHED","MISSING WHARTON"))</x:f>
        <x:v>MATCHED</x:v>
      </x:c>
    </x:row>
    <x:row r="5338">
      <x:c r="A5338" t="str">
        <x:v>56</x:v>
      </x:c>
      <x:c r="B5338" t="str">
        <x:v>Administrative and Support and Waste Management and Remediation Services</x:v>
      </x:c>
      <x:c r="C5338" t="str">
        <x:v>43-6013</x:v>
      </x:c>
      <x:c r="D5338" t="str">
        <x:v>Medical Secretaries and Administrative Assistants</x:v>
      </x:c>
      <x:c r="E5338" s="22" t="n">
        <x:v>21220</x:v>
      </x:c>
      <x:c r="F5338" s="22" t="n">
        <x:v>45260</x:v>
      </x:c>
      <x:c r="G5338" s="22" t="n">
        <x:f>IF(OR(E5338="",F5338=""),"",E5338*F5338)</x:f>
        <x:v>960417200</x:v>
      </x:c>
      <x:c r="H5338" s="36" t="n">
        <x:v>0.9031</x:v>
      </x:c>
      <x:c r="I5338" s="22" t="n">
        <x:f>IF(G5338="","",IF(ISNUMBER(H5338),G5338,""))</x:f>
        <x:v>960417200</x:v>
      </x:c>
      <x:c r="J5338" s="22" t="n">
        <x:f>IF(I5338="","",I5338*H5338)</x:f>
        <x:v>867352773.32</x:v>
      </x:c>
      <x:c r="K5338" t="str">
        <x:f>IF(G5338="","MISSING OEWS",IF(ISNUMBER(H5338),"MATCHED","MISSING WHARTON"))</x:f>
        <x:v>MATCHED</x:v>
      </x:c>
    </x:row>
    <x:row r="5339">
      <x:c r="A5339" t="str">
        <x:v>56</x:v>
      </x:c>
      <x:c r="B5339" t="str">
        <x:v>Administrative and Support and Waste Management and Remediation Services</x:v>
      </x:c>
      <x:c r="C5339" t="str">
        <x:v>43-6014</x:v>
      </x:c>
      <x:c r="D5339" t="str">
        <x:v>Secretaries and Administrative Assistants, Except Legal, Medical, and Executive</x:v>
      </x:c>
      <x:c r="E5339" s="22" t="n">
        <x:v>109530</x:v>
      </x:c>
      <x:c r="F5339" s="22" t="n">
        <x:v>47040</x:v>
      </x:c>
      <x:c r="G5339" s="22" t="n">
        <x:f>IF(OR(E5339="",F5339=""),"",E5339*F5339)</x:f>
        <x:v>5152291200</x:v>
      </x:c>
      <x:c r="H5339" s="36" t="n">
        <x:v>0.8031</x:v>
      </x:c>
      <x:c r="I5339" s="22" t="n">
        <x:f>IF(G5339="","",IF(ISNUMBER(H5339),G5339,""))</x:f>
        <x:v>5152291200</x:v>
      </x:c>
      <x:c r="J5339" s="22" t="n">
        <x:f>IF(I5339="","",I5339*H5339)</x:f>
        <x:v>4137805062.7200003</x:v>
      </x:c>
      <x:c r="K5339" t="str">
        <x:f>IF(G5339="","MISSING OEWS",IF(ISNUMBER(H5339),"MATCHED","MISSING WHARTON"))</x:f>
        <x:v>MATCHED</x:v>
      </x:c>
    </x:row>
    <x:row r="5340">
      <x:c r="A5340" t="str">
        <x:v>56</x:v>
      </x:c>
      <x:c r="B5340" t="str">
        <x:v>Administrative and Support and Waste Management and Remediation Services</x:v>
      </x:c>
      <x:c r="C5340" t="str">
        <x:v>43-9021</x:v>
      </x:c>
      <x:c r="D5340" t="str">
        <x:v>Data Entry Keyers</x:v>
      </x:c>
      <x:c r="E5340" s="22" t="n">
        <x:v>21040</x:v>
      </x:c>
      <x:c r="F5340" s="22" t="n">
        <x:v>39740</x:v>
      </x:c>
      <x:c r="G5340" s="22" t="n">
        <x:f>IF(OR(E5340="",F5340=""),"",E5340*F5340)</x:f>
        <x:v>836129600</x:v>
      </x:c>
      <x:c r="H5340" s="36" t="n">
        <x:v>0.75</x:v>
      </x:c>
      <x:c r="I5340" s="22" t="n">
        <x:f>IF(G5340="","",IF(ISNUMBER(H5340),G5340,""))</x:f>
        <x:v>836129600</x:v>
      </x:c>
      <x:c r="J5340" s="22" t="n">
        <x:f>IF(I5340="","",I5340*H5340)</x:f>
        <x:v>627097200</x:v>
      </x:c>
      <x:c r="K5340" t="str">
        <x:f>IF(G5340="","MISSING OEWS",IF(ISNUMBER(H5340),"MATCHED","MISSING WHARTON"))</x:f>
        <x:v>MATCHED</x:v>
      </x:c>
    </x:row>
    <x:row r="5341">
      <x:c r="A5341" t="str">
        <x:v>56</x:v>
      </x:c>
      <x:c r="B5341" t="str">
        <x:v>Administrative and Support and Waste Management and Remediation Services</x:v>
      </x:c>
      <x:c r="C5341" t="str">
        <x:v>43-9022</x:v>
      </x:c>
      <x:c r="D5341" t="str">
        <x:v>Word Processors and Typists</x:v>
      </x:c>
      <x:c r="E5341" s="22" t="n">
        <x:v>2090</x:v>
      </x:c>
      <x:c r="F5341" s="22" t="n">
        <x:v>50150</x:v>
      </x:c>
      <x:c r="G5341" s="22" t="n">
        <x:f>IF(OR(E5341="",F5341=""),"",E5341*F5341)</x:f>
        <x:v>104813500</x:v>
      </x:c>
      <x:c r="H5341" s="36" t="n">
        <x:v>0.835</x:v>
      </x:c>
      <x:c r="I5341" s="22" t="n">
        <x:f>IF(G5341="","",IF(ISNUMBER(H5341),G5341,""))</x:f>
        <x:v>104813500</x:v>
      </x:c>
      <x:c r="J5341" s="22" t="n">
        <x:f>IF(I5341="","",I5341*H5341)</x:f>
        <x:v>87519272.5</x:v>
      </x:c>
      <x:c r="K5341" t="str">
        <x:f>IF(G5341="","MISSING OEWS",IF(ISNUMBER(H5341),"MATCHED","MISSING WHARTON"))</x:f>
        <x:v>MATCHED</x:v>
      </x:c>
    </x:row>
    <x:row r="5342">
      <x:c r="A5342" t="str">
        <x:v>56</x:v>
      </x:c>
      <x:c r="B5342" t="str">
        <x:v>Administrative and Support and Waste Management and Remediation Services</x:v>
      </x:c>
      <x:c r="C5342" t="str">
        <x:v>43-9031</x:v>
      </x:c>
      <x:c r="D5342" t="str">
        <x:v>Desktop Publishers</x:v>
      </x:c>
      <x:c r="E5342" s="22" t="n">
        <x:v>150</x:v>
      </x:c>
      <x:c r="F5342" s="22" t="n">
        <x:v>71070</x:v>
      </x:c>
      <x:c r="G5342" s="22" t="n">
        <x:f>IF(OR(E5342="",F5342=""),"",E5342*F5342)</x:f>
        <x:v>10660500</x:v>
      </x:c>
      <x:c r="H5342" s="36" t="n">
        <x:v>0.9417</x:v>
      </x:c>
      <x:c r="I5342" s="22" t="n">
        <x:f>IF(G5342="","",IF(ISNUMBER(H5342),G5342,""))</x:f>
        <x:v>10660500</x:v>
      </x:c>
      <x:c r="J5342" s="22" t="n">
        <x:f>IF(I5342="","",I5342*H5342)</x:f>
        <x:v>10038992.85</x:v>
      </x:c>
      <x:c r="K5342" t="str">
        <x:f>IF(G5342="","MISSING OEWS",IF(ISNUMBER(H5342),"MATCHED","MISSING WHARTON"))</x:f>
        <x:v>MATCHED</x:v>
      </x:c>
    </x:row>
    <x:row r="5343">
      <x:c r="A5343" t="str">
        <x:v>56</x:v>
      </x:c>
      <x:c r="B5343" t="str">
        <x:v>Administrative and Support and Waste Management and Remediation Services</x:v>
      </x:c>
      <x:c r="C5343" t="str">
        <x:v>43-9041</x:v>
      </x:c>
      <x:c r="D5343" t="str">
        <x:v>Insurance Claims and Policy Processing Clerks</x:v>
      </x:c>
      <x:c r="E5343" s="22" t="n">
        <x:v>11170</x:v>
      </x:c>
      <x:c r="F5343" s="22" t="n">
        <x:v>44450</x:v>
      </x:c>
      <x:c r="G5343" s="22" t="n">
        <x:f>IF(OR(E5343="",F5343=""),"",E5343*F5343)</x:f>
        <x:v>496506500</x:v>
      </x:c>
      <x:c r="H5343" s="36" t="n">
        <x:v>0.9519</x:v>
      </x:c>
      <x:c r="I5343" s="22" t="n">
        <x:f>IF(G5343="","",IF(ISNUMBER(H5343),G5343,""))</x:f>
        <x:v>496506500</x:v>
      </x:c>
      <x:c r="J5343" s="22" t="n">
        <x:f>IF(I5343="","",I5343*H5343)</x:f>
        <x:v>472624537.34999996</x:v>
      </x:c>
      <x:c r="K5343" t="str">
        <x:f>IF(G5343="","MISSING OEWS",IF(ISNUMBER(H5343),"MATCHED","MISSING WHARTON"))</x:f>
        <x:v>MATCHED</x:v>
      </x:c>
    </x:row>
    <x:row r="5344">
      <x:c r="A5344" t="str">
        <x:v>56</x:v>
      </x:c>
      <x:c r="B5344" t="str">
        <x:v>Administrative and Support and Waste Management and Remediation Services</x:v>
      </x:c>
      <x:c r="C5344" t="str">
        <x:v>43-9051</x:v>
      </x:c>
      <x:c r="D5344" t="str">
        <x:v>Mail Clerks and Mail Machine Operators, Except Postal Service</x:v>
      </x:c>
      <x:c r="E5344" s="22" t="n">
        <x:v>17830</x:v>
      </x:c>
      <x:c r="F5344" s="22" t="n">
        <x:v>39040</x:v>
      </x:c>
      <x:c r="G5344" s="22" t="n">
        <x:f>IF(OR(E5344="",F5344=""),"",E5344*F5344)</x:f>
        <x:v>696083200</x:v>
      </x:c>
      <x:c r="H5344" s="36" t="n">
        <x:v>0.231</x:v>
      </x:c>
      <x:c r="I5344" s="22" t="n">
        <x:f>IF(G5344="","",IF(ISNUMBER(H5344),G5344,""))</x:f>
        <x:v>696083200</x:v>
      </x:c>
      <x:c r="J5344" s="22" t="n">
        <x:f>IF(I5344="","",I5344*H5344)</x:f>
        <x:v>160795219.20000002</x:v>
      </x:c>
      <x:c r="K5344" t="str">
        <x:f>IF(G5344="","MISSING OEWS",IF(ISNUMBER(H5344),"MATCHED","MISSING WHARTON"))</x:f>
        <x:v>MATCHED</x:v>
      </x:c>
    </x:row>
    <x:row r="5345">
      <x:c r="A5345" t="str">
        <x:v>56</x:v>
      </x:c>
      <x:c r="B5345" t="str">
        <x:v>Administrative and Support and Waste Management and Remediation Services</x:v>
      </x:c>
      <x:c r="C5345" t="str">
        <x:v>43-9061</x:v>
      </x:c>
      <x:c r="D5345" t="str">
        <x:v>Office Clerks, General</x:v>
      </x:c>
      <x:c r="E5345" s="22" t="n">
        <x:v>202990</x:v>
      </x:c>
      <x:c r="F5345" s="22" t="n">
        <x:v>45100</x:v>
      </x:c>
      <x:c r="G5345" s="22" t="n">
        <x:f>IF(OR(E5345="",F5345=""),"",E5345*F5345)</x:f>
        <x:v>9154849000</x:v>
      </x:c>
      <x:c r="H5345" s="36" t="n">
        <x:v>0.7452</x:v>
      </x:c>
      <x:c r="I5345" s="22" t="n">
        <x:f>IF(G5345="","",IF(ISNUMBER(H5345),G5345,""))</x:f>
        <x:v>9154849000</x:v>
      </x:c>
      <x:c r="J5345" s="22" t="n">
        <x:f>IF(I5345="","",I5345*H5345)</x:f>
        <x:v>6822193474.8</x:v>
      </x:c>
      <x:c r="K5345" t="str">
        <x:f>IF(G5345="","MISSING OEWS",IF(ISNUMBER(H5345),"MATCHED","MISSING WHARTON"))</x:f>
        <x:v>MATCHED</x:v>
      </x:c>
    </x:row>
    <x:row r="5346">
      <x:c r="A5346" t="str">
        <x:v>56</x:v>
      </x:c>
      <x:c r="B5346" t="str">
        <x:v>Administrative and Support and Waste Management and Remediation Services</x:v>
      </x:c>
      <x:c r="C5346" t="str">
        <x:v>43-9071</x:v>
      </x:c>
      <x:c r="D5346" t="str">
        <x:v>Office Machine Operators, Except Computer</x:v>
      </x:c>
      <x:c r="E5346" s="22" t="n">
        <x:v>6610</x:v>
      </x:c>
      <x:c r="F5346" s="22" t="n">
        <x:v>41920</x:v>
      </x:c>
      <x:c r="G5346" s="22" t="n">
        <x:f>IF(OR(E5346="",F5346=""),"",E5346*F5346)</x:f>
        <x:v>277091200</x:v>
      </x:c>
      <x:c r="H5346" s="36" t="n">
        <x:v>0.2639</x:v>
      </x:c>
      <x:c r="I5346" s="22" t="n">
        <x:f>IF(G5346="","",IF(ISNUMBER(H5346),G5346,""))</x:f>
        <x:v>277091200</x:v>
      </x:c>
      <x:c r="J5346" s="22" t="n">
        <x:f>IF(I5346="","",I5346*H5346)</x:f>
        <x:v>73124367.68</x:v>
      </x:c>
      <x:c r="K5346" t="str">
        <x:f>IF(G5346="","MISSING OEWS",IF(ISNUMBER(H5346),"MATCHED","MISSING WHARTON"))</x:f>
        <x:v>MATCHED</x:v>
      </x:c>
    </x:row>
    <x:row r="5347">
      <x:c r="A5347" t="str">
        <x:v>56</x:v>
      </x:c>
      <x:c r="B5347" t="str">
        <x:v>Administrative and Support and Waste Management and Remediation Services</x:v>
      </x:c>
      <x:c r="C5347" t="str">
        <x:v>43-9081</x:v>
      </x:c>
      <x:c r="D5347" t="str">
        <x:v>Proofreaders and Copy Markers</x:v>
      </x:c>
      <x:c r="E5347" s="22" t="n">
        <x:v>530</x:v>
      </x:c>
      <x:c r="F5347" s="22" t="n">
        <x:v>57550</x:v>
      </x:c>
      <x:c r="G5347" s="22" t="n">
        <x:f>IF(OR(E5347="",F5347=""),"",E5347*F5347)</x:f>
        <x:v>30501500</x:v>
      </x:c>
      <x:c r="H5347" s="36" t="n">
        <x:v>0.9273</x:v>
      </x:c>
      <x:c r="I5347" s="22" t="n">
        <x:f>IF(G5347="","",IF(ISNUMBER(H5347),G5347,""))</x:f>
        <x:v>30501500</x:v>
      </x:c>
      <x:c r="J5347" s="22" t="n">
        <x:f>IF(I5347="","",I5347*H5347)</x:f>
        <x:v>28284040.95</x:v>
      </x:c>
      <x:c r="K5347" t="str">
        <x:f>IF(G5347="","MISSING OEWS",IF(ISNUMBER(H5347),"MATCHED","MISSING WHARTON"))</x:f>
        <x:v>MATCHED</x:v>
      </x:c>
    </x:row>
    <x:row r="5348">
      <x:c r="A5348" t="str">
        <x:v>56</x:v>
      </x:c>
      <x:c r="B5348" t="str">
        <x:v>Administrative and Support and Waste Management and Remediation Services</x:v>
      </x:c>
      <x:c r="C5348" t="str">
        <x:v>43-9199</x:v>
      </x:c>
      <x:c r="D5348" t="str">
        <x:v>Office and Administrative Support Workers, All Other</x:v>
      </x:c>
      <x:c r="E5348" s="22" t="n">
        <x:v>10750</x:v>
      </x:c>
      <x:c r="F5348" s="22" t="n">
        <x:v>50700</x:v>
      </x:c>
      <x:c r="G5348" s="22" t="n">
        <x:f>IF(OR(E5348="",F5348=""),"",E5348*F5348)</x:f>
        <x:v>545025000</x:v>
      </x:c>
      <x:c r="H5348" s="36"/>
      <x:c r="I5348" s="22" t="str">
        <x:f>IF(G5348="","",IF(ISNUMBER(H5348),G5348,""))</x:f>
      </x:c>
      <x:c r="J5348" s="22" t="str">
        <x:f>IF(I5348="","",I5348*H5348)</x:f>
      </x:c>
      <x:c r="K5348" t="str">
        <x:f>IF(G5348="","MISSING OEWS",IF(ISNUMBER(H5348),"MATCHED","MISSING WHARTON"))</x:f>
        <x:v>MISSING WHARTON</x:v>
      </x:c>
    </x:row>
    <x:row r="5349">
      <x:c r="A5349" t="str">
        <x:v>56</x:v>
      </x:c>
      <x:c r="B5349" t="str">
        <x:v>Administrative and Support and Waste Management and Remediation Services</x:v>
      </x:c>
      <x:c r="C5349" t="str">
        <x:v>45-1011</x:v>
      </x:c>
      <x:c r="D5349" t="str">
        <x:v>First-Line Supervisors of Farming, Fishing, and Forestry Workers</x:v>
      </x:c>
      <x:c r="E5349" s="22" t="n">
        <x:v>920</x:v>
      </x:c>
      <x:c r="F5349" s="22" t="n">
        <x:v>66210</x:v>
      </x:c>
      <x:c r="G5349" s="22" t="n">
        <x:f>IF(OR(E5349="",F5349=""),"",E5349*F5349)</x:f>
        <x:v>60913200</x:v>
      </x:c>
      <x:c r="H5349" s="36" t="n">
        <x:v>0.22</x:v>
      </x:c>
      <x:c r="I5349" s="22" t="n">
        <x:f>IF(G5349="","",IF(ISNUMBER(H5349),G5349,""))</x:f>
        <x:v>60913200</x:v>
      </x:c>
      <x:c r="J5349" s="22" t="n">
        <x:f>IF(I5349="","",I5349*H5349)</x:f>
        <x:v>13400904</x:v>
      </x:c>
      <x:c r="K5349" t="str">
        <x:f>IF(G5349="","MISSING OEWS",IF(ISNUMBER(H5349),"MATCHED","MISSING WHARTON"))</x:f>
        <x:v>MATCHED</x:v>
      </x:c>
    </x:row>
    <x:row r="5350">
      <x:c r="A5350" t="str">
        <x:v>56</x:v>
      </x:c>
      <x:c r="B5350" t="str">
        <x:v>Administrative and Support and Waste Management and Remediation Services</x:v>
      </x:c>
      <x:c r="C5350" t="str">
        <x:v>45-2011</x:v>
      </x:c>
      <x:c r="D5350" t="str">
        <x:v>Agricultural Inspectors</x:v>
      </x:c>
      <x:c r="E5350" s="22" t="n">
        <x:v>80</x:v>
      </x:c>
      <x:c r="F5350" s="22"/>
      <x:c r="G5350" s="22" t="str">
        <x:f>IF(OR(E5350="",F5350=""),"",E5350*F5350)</x:f>
      </x:c>
      <x:c r="H5350" s="36" t="n">
        <x:v>0.15</x:v>
      </x:c>
      <x:c r="I5350" s="22" t="str">
        <x:f>IF(G5350="","",IF(ISNUMBER(H5350),G5350,""))</x:f>
      </x:c>
      <x:c r="J5350" s="22" t="str">
        <x:f>IF(I5350="","",I5350*H5350)</x:f>
      </x:c>
      <x:c r="K5350" t="str">
        <x:f>IF(G5350="","MISSING OEWS",IF(ISNUMBER(H5350),"MATCHED","MISSING WHARTON"))</x:f>
        <x:v>MISSING OEWS</x:v>
      </x:c>
    </x:row>
    <x:row r="5351">
      <x:c r="A5351" t="str">
        <x:v>56</x:v>
      </x:c>
      <x:c r="B5351" t="str">
        <x:v>Administrative and Support and Waste Management and Remediation Services</x:v>
      </x:c>
      <x:c r="C5351" t="str">
        <x:v>45-2041</x:v>
      </x:c>
      <x:c r="D5351" t="str">
        <x:v>Graders and Sorters, Agricultural Products</x:v>
      </x:c>
      <x:c r="E5351" s="22" t="n">
        <x:v>250</x:v>
      </x:c>
      <x:c r="F5351" s="22" t="n">
        <x:v>38710</x:v>
      </x:c>
      <x:c r="G5351" s="22" t="n">
        <x:f>IF(OR(E5351="",F5351=""),"",E5351*F5351)</x:f>
        <x:v>9677500</x:v>
      </x:c>
      <x:c r="H5351" s="36" t="n">
        <x:v>0.1583</x:v>
      </x:c>
      <x:c r="I5351" s="22" t="n">
        <x:f>IF(G5351="","",IF(ISNUMBER(H5351),G5351,""))</x:f>
        <x:v>9677500</x:v>
      </x:c>
      <x:c r="J5351" s="22" t="n">
        <x:f>IF(I5351="","",I5351*H5351)</x:f>
        <x:v>1531948.25</x:v>
      </x:c>
      <x:c r="K5351" t="str">
        <x:f>IF(G5351="","MISSING OEWS",IF(ISNUMBER(H5351),"MATCHED","MISSING WHARTON"))</x:f>
        <x:v>MATCHED</x:v>
      </x:c>
    </x:row>
    <x:row r="5352">
      <x:c r="A5352" t="str">
        <x:v>56</x:v>
      </x:c>
      <x:c r="B5352" t="str">
        <x:v>Administrative and Support and Waste Management and Remediation Services</x:v>
      </x:c>
      <x:c r="C5352" t="str">
        <x:v>45-2091</x:v>
      </x:c>
      <x:c r="D5352" t="str">
        <x:v>Agricultural Equipment Operators</x:v>
      </x:c>
      <x:c r="E5352" s="22" t="n">
        <x:v>500</x:v>
      </x:c>
      <x:c r="F5352" s="22" t="n">
        <x:v>41980</x:v>
      </x:c>
      <x:c r="G5352" s="22" t="n">
        <x:f>IF(OR(E5352="",F5352=""),"",E5352*F5352)</x:f>
        <x:v>20990000</x:v>
      </x:c>
      <x:c r="H5352" s="36" t="n">
        <x:v>0.0559</x:v>
      </x:c>
      <x:c r="I5352" s="22" t="n">
        <x:f>IF(G5352="","",IF(ISNUMBER(H5352),G5352,""))</x:f>
        <x:v>20990000</x:v>
      </x:c>
      <x:c r="J5352" s="22" t="n">
        <x:f>IF(I5352="","",I5352*H5352)</x:f>
        <x:v>1173341</x:v>
      </x:c>
      <x:c r="K5352" t="str">
        <x:f>IF(G5352="","MISSING OEWS",IF(ISNUMBER(H5352),"MATCHED","MISSING WHARTON"))</x:f>
        <x:v>MATCHED</x:v>
      </x:c>
    </x:row>
    <x:row r="5353">
      <x:c r="A5353" t="str">
        <x:v>56</x:v>
      </x:c>
      <x:c r="B5353" t="str">
        <x:v>Administrative and Support and Waste Management and Remediation Services</x:v>
      </x:c>
      <x:c r="C5353" t="str">
        <x:v>45-2092</x:v>
      </x:c>
      <x:c r="D5353" t="str">
        <x:v>Farmworkers and Laborers, Crop, Nursery, and Greenhouse</x:v>
      </x:c>
      <x:c r="E5353" s="22"/>
      <x:c r="F5353" s="22" t="n">
        <x:v>39500</x:v>
      </x:c>
      <x:c r="G5353" s="22" t="str">
        <x:f>IF(OR(E5353="",F5353=""),"",E5353*F5353)</x:f>
      </x:c>
      <x:c r="H5353" s="36" t="n">
        <x:v>0.0633</x:v>
      </x:c>
      <x:c r="I5353" s="22" t="str">
        <x:f>IF(G5353="","",IF(ISNUMBER(H5353),G5353,""))</x:f>
      </x:c>
      <x:c r="J5353" s="22" t="str">
        <x:f>IF(I5353="","",I5353*H5353)</x:f>
      </x:c>
      <x:c r="K5353" t="str">
        <x:f>IF(G5353="","MISSING OEWS",IF(ISNUMBER(H5353),"MATCHED","MISSING WHARTON"))</x:f>
        <x:v>MISSING OEWS</x:v>
      </x:c>
    </x:row>
    <x:row r="5354">
      <x:c r="A5354" t="str">
        <x:v>56</x:v>
      </x:c>
      <x:c r="B5354" t="str">
        <x:v>Administrative and Support and Waste Management and Remediation Services</x:v>
      </x:c>
      <x:c r="C5354" t="str">
        <x:v>45-2093</x:v>
      </x:c>
      <x:c r="D5354" t="str">
        <x:v>Farmworkers, Farm, Ranch, and Aquacultural Animals</x:v>
      </x:c>
      <x:c r="E5354" s="22" t="n">
        <x:v>1560</x:v>
      </x:c>
      <x:c r="F5354" s="22" t="n">
        <x:v>40370</x:v>
      </x:c>
      <x:c r="G5354" s="22" t="n">
        <x:f>IF(OR(E5354="",F5354=""),"",E5354*F5354)</x:f>
        <x:v>62977200</x:v>
      </x:c>
      <x:c r="H5354" s="36" t="n">
        <x:v>0.0864</x:v>
      </x:c>
      <x:c r="I5354" s="22" t="n">
        <x:f>IF(G5354="","",IF(ISNUMBER(H5354),G5354,""))</x:f>
        <x:v>62977200</x:v>
      </x:c>
      <x:c r="J5354" s="22" t="n">
        <x:f>IF(I5354="","",I5354*H5354)</x:f>
        <x:v>5441230.08</x:v>
      </x:c>
      <x:c r="K5354" t="str">
        <x:f>IF(G5354="","MISSING OEWS",IF(ISNUMBER(H5354),"MATCHED","MISSING WHARTON"))</x:f>
        <x:v>MATCHED</x:v>
      </x:c>
    </x:row>
    <x:row r="5355">
      <x:c r="A5355" t="str">
        <x:v>56</x:v>
      </x:c>
      <x:c r="B5355" t="str">
        <x:v>Administrative and Support and Waste Management and Remediation Services</x:v>
      </x:c>
      <x:c r="C5355" t="str">
        <x:v>45-2099</x:v>
      </x:c>
      <x:c r="D5355" t="str">
        <x:v>Agricultural Workers, All Other</x:v>
      </x:c>
      <x:c r="E5355" s="22" t="n">
        <x:v>280</x:v>
      </x:c>
      <x:c r="F5355" s="22" t="n">
        <x:v>45940</x:v>
      </x:c>
      <x:c r="G5355" s="22" t="n">
        <x:f>IF(OR(E5355="",F5355=""),"",E5355*F5355)</x:f>
        <x:v>12863200</x:v>
      </x:c>
      <x:c r="H5355" s="36"/>
      <x:c r="I5355" s="22" t="str">
        <x:f>IF(G5355="","",IF(ISNUMBER(H5355),G5355,""))</x:f>
      </x:c>
      <x:c r="J5355" s="22" t="str">
        <x:f>IF(I5355="","",I5355*H5355)</x:f>
      </x:c>
      <x:c r="K5355" t="str">
        <x:f>IF(G5355="","MISSING OEWS",IF(ISNUMBER(H5355),"MATCHED","MISSING WHARTON"))</x:f>
        <x:v>MISSING WHARTON</x:v>
      </x:c>
    </x:row>
    <x:row r="5356">
      <x:c r="A5356" t="str">
        <x:v>56</x:v>
      </x:c>
      <x:c r="B5356" t="str">
        <x:v>Administrative and Support and Waste Management and Remediation Services</x:v>
      </x:c>
      <x:c r="C5356" t="str">
        <x:v>45-4021</x:v>
      </x:c>
      <x:c r="D5356" t="str">
        <x:v>Fallers</x:v>
      </x:c>
      <x:c r="E5356" s="22" t="n">
        <x:v>490</x:v>
      </x:c>
      <x:c r="F5356" s="22" t="n">
        <x:v>56540</x:v>
      </x:c>
      <x:c r="G5356" s="22" t="n">
        <x:f>IF(OR(E5356="",F5356=""),"",E5356*F5356)</x:f>
        <x:v>27704600</x:v>
      </x:c>
      <x:c r="H5356" s="36" t="n">
        <x:v>0</x:v>
      </x:c>
      <x:c r="I5356" s="22" t="n">
        <x:f>IF(G5356="","",IF(ISNUMBER(H5356),G5356,""))</x:f>
        <x:v>27704600</x:v>
      </x:c>
      <x:c r="J5356" s="22" t="n">
        <x:f>IF(I5356="","",I5356*H5356)</x:f>
        <x:v>0</x:v>
      </x:c>
      <x:c r="K5356" t="str">
        <x:f>IF(G5356="","MISSING OEWS",IF(ISNUMBER(H5356),"MATCHED","MISSING WHARTON"))</x:f>
        <x:v>MATCHED</x:v>
      </x:c>
    </x:row>
    <x:row r="5357">
      <x:c r="A5357" t="str">
        <x:v>56</x:v>
      </x:c>
      <x:c r="B5357" t="str">
        <x:v>Administrative and Support and Waste Management and Remediation Services</x:v>
      </x:c>
      <x:c r="C5357" t="str">
        <x:v>45-4022</x:v>
      </x:c>
      <x:c r="D5357" t="str">
        <x:v>Logging Equipment Operators</x:v>
      </x:c>
      <x:c r="E5357" s="22"/>
      <x:c r="F5357" s="22" t="n">
        <x:v>60220</x:v>
      </x:c>
      <x:c r="G5357" s="22" t="str">
        <x:f>IF(OR(E5357="",F5357=""),"",E5357*F5357)</x:f>
      </x:c>
      <x:c r="H5357" s="36" t="n">
        <x:v>0.21109999999999998</x:v>
      </x:c>
      <x:c r="I5357" s="22" t="str">
        <x:f>IF(G5357="","",IF(ISNUMBER(H5357),G5357,""))</x:f>
      </x:c>
      <x:c r="J5357" s="22" t="str">
        <x:f>IF(I5357="","",I5357*H5357)</x:f>
      </x:c>
      <x:c r="K5357" t="str">
        <x:f>IF(G5357="","MISSING OEWS",IF(ISNUMBER(H5357),"MATCHED","MISSING WHARTON"))</x:f>
        <x:v>MISSING OEWS</x:v>
      </x:c>
    </x:row>
    <x:row r="5358">
      <x:c r="A5358" t="str">
        <x:v>56</x:v>
      </x:c>
      <x:c r="B5358" t="str">
        <x:v>Administrative and Support and Waste Management and Remediation Services</x:v>
      </x:c>
      <x:c r="C5358" t="str">
        <x:v>45-4023</x:v>
      </x:c>
      <x:c r="D5358" t="str">
        <x:v>Log Graders and Scalers</x:v>
      </x:c>
      <x:c r="E5358" s="22" t="n">
        <x:v>130</x:v>
      </x:c>
      <x:c r="F5358" s="22" t="n">
        <x:v>56240</x:v>
      </x:c>
      <x:c r="G5358" s="22" t="n">
        <x:f>IF(OR(E5358="",F5358=""),"",E5358*F5358)</x:f>
        <x:v>7311200</x:v>
      </x:c>
      <x:c r="H5358" s="36" t="n">
        <x:v>0.1462</x:v>
      </x:c>
      <x:c r="I5358" s="22" t="n">
        <x:f>IF(G5358="","",IF(ISNUMBER(H5358),G5358,""))</x:f>
        <x:v>7311200</x:v>
      </x:c>
      <x:c r="J5358" s="22" t="n">
        <x:f>IF(I5358="","",I5358*H5358)</x:f>
        <x:v>1068897.44</x:v>
      </x:c>
      <x:c r="K5358" t="str">
        <x:f>IF(G5358="","MISSING OEWS",IF(ISNUMBER(H5358),"MATCHED","MISSING WHARTON"))</x:f>
        <x:v>MATCHED</x:v>
      </x:c>
    </x:row>
    <x:row r="5359">
      <x:c r="A5359" t="str">
        <x:v>56</x:v>
      </x:c>
      <x:c r="B5359" t="str">
        <x:v>Administrative and Support and Waste Management and Remediation Services</x:v>
      </x:c>
      <x:c r="C5359" t="str">
        <x:v>45-4029</x:v>
      </x:c>
      <x:c r="D5359" t="str">
        <x:v>Logging Workers, All Other</x:v>
      </x:c>
      <x:c r="E5359" s="22"/>
      <x:c r="F5359" s="22" t="n">
        <x:v>54130</x:v>
      </x:c>
      <x:c r="G5359" s="22" t="str">
        <x:f>IF(OR(E5359="",F5359=""),"",E5359*F5359)</x:f>
      </x:c>
      <x:c r="H5359" s="36"/>
      <x:c r="I5359" s="22" t="str">
        <x:f>IF(G5359="","",IF(ISNUMBER(H5359),G5359,""))</x:f>
      </x:c>
      <x:c r="J5359" s="22" t="str">
        <x:f>IF(I5359="","",I5359*H5359)</x:f>
      </x:c>
      <x:c r="K5359" t="str">
        <x:f>IF(G5359="","MISSING OEWS",IF(ISNUMBER(H5359),"MATCHED","MISSING WHARTON"))</x:f>
        <x:v>MISSING OEWS</x:v>
      </x:c>
    </x:row>
    <x:row r="5360">
      <x:c r="A5360" t="str">
        <x:v>56</x:v>
      </x:c>
      <x:c r="B5360" t="str">
        <x:v>Administrative and Support and Waste Management and Remediation Services</x:v>
      </x:c>
      <x:c r="C5360" t="str">
        <x:v>47-1011</x:v>
      </x:c>
      <x:c r="D5360" t="str">
        <x:v>First-Line Supervisors of Construction Trades and Extraction Workers</x:v>
      </x:c>
      <x:c r="E5360" s="22" t="n">
        <x:v>25960</x:v>
      </x:c>
      <x:c r="F5360" s="22" t="n">
        <x:v>73650</x:v>
      </x:c>
      <x:c r="G5360" s="22" t="n">
        <x:f>IF(OR(E5360="",F5360=""),"",E5360*F5360)</x:f>
        <x:v>1911954000</x:v>
      </x:c>
      <x:c r="H5360" s="36" t="n">
        <x:v>0.265</x:v>
      </x:c>
      <x:c r="I5360" s="22" t="n">
        <x:f>IF(G5360="","",IF(ISNUMBER(H5360),G5360,""))</x:f>
        <x:v>1911954000</x:v>
      </x:c>
      <x:c r="J5360" s="22" t="n">
        <x:f>IF(I5360="","",I5360*H5360)</x:f>
        <x:v>506667810</x:v>
      </x:c>
      <x:c r="K5360" t="str">
        <x:f>IF(G5360="","MISSING OEWS",IF(ISNUMBER(H5360),"MATCHED","MISSING WHARTON"))</x:f>
        <x:v>MATCHED</x:v>
      </x:c>
    </x:row>
    <x:row r="5361">
      <x:c r="A5361" t="str">
        <x:v>56</x:v>
      </x:c>
      <x:c r="B5361" t="str">
        <x:v>Administrative and Support and Waste Management and Remediation Services</x:v>
      </x:c>
      <x:c r="C5361" t="str">
        <x:v>47-2011</x:v>
      </x:c>
      <x:c r="D5361" t="str">
        <x:v>Boilermakers</x:v>
      </x:c>
      <x:c r="E5361" s="22" t="n">
        <x:v>390</x:v>
      </x:c>
      <x:c r="F5361" s="22" t="n">
        <x:v>73260</x:v>
      </x:c>
      <x:c r="G5361" s="22" t="n">
        <x:f>IF(OR(E5361="",F5361=""),"",E5361*F5361)</x:f>
        <x:v>28571400</x:v>
      </x:c>
      <x:c r="H5361" s="36" t="n">
        <x:v>0</x:v>
      </x:c>
      <x:c r="I5361" s="22" t="n">
        <x:f>IF(G5361="","",IF(ISNUMBER(H5361),G5361,""))</x:f>
        <x:v>28571400</x:v>
      </x:c>
      <x:c r="J5361" s="22" t="n">
        <x:f>IF(I5361="","",I5361*H5361)</x:f>
        <x:v>0</x:v>
      </x:c>
      <x:c r="K5361" t="str">
        <x:f>IF(G5361="","MISSING OEWS",IF(ISNUMBER(H5361),"MATCHED","MISSING WHARTON"))</x:f>
        <x:v>MATCHED</x:v>
      </x:c>
    </x:row>
    <x:row r="5362">
      <x:c r="A5362" t="str">
        <x:v>56</x:v>
      </x:c>
      <x:c r="B5362" t="str">
        <x:v>Administrative and Support and Waste Management and Remediation Services</x:v>
      </x:c>
      <x:c r="C5362" t="str">
        <x:v>47-2021</x:v>
      </x:c>
      <x:c r="D5362" t="str">
        <x:v>Brickmasons and Blockmasons</x:v>
      </x:c>
      <x:c r="E5362" s="22" t="n">
        <x:v>890</x:v>
      </x:c>
      <x:c r="F5362" s="22" t="n">
        <x:v>58070</x:v>
      </x:c>
      <x:c r="G5362" s="22" t="n">
        <x:f>IF(OR(E5362="",F5362=""),"",E5362*F5362)</x:f>
        <x:v>51682300</x:v>
      </x:c>
      <x:c r="H5362" s="36" t="n">
        <x:v>0.05</x:v>
      </x:c>
      <x:c r="I5362" s="22" t="n">
        <x:f>IF(G5362="","",IF(ISNUMBER(H5362),G5362,""))</x:f>
        <x:v>51682300</x:v>
      </x:c>
      <x:c r="J5362" s="22" t="n">
        <x:f>IF(I5362="","",I5362*H5362)</x:f>
        <x:v>2584115</x:v>
      </x:c>
      <x:c r="K5362" t="str">
        <x:f>IF(G5362="","MISSING OEWS",IF(ISNUMBER(H5362),"MATCHED","MISSING WHARTON"))</x:f>
        <x:v>MATCHED</x:v>
      </x:c>
    </x:row>
    <x:row r="5363">
      <x:c r="A5363" t="str">
        <x:v>56</x:v>
      </x:c>
      <x:c r="B5363" t="str">
        <x:v>Administrative and Support and Waste Management and Remediation Services</x:v>
      </x:c>
      <x:c r="C5363" t="str">
        <x:v>47-2031</x:v>
      </x:c>
      <x:c r="D5363" t="str">
        <x:v>Carpenters</x:v>
      </x:c>
      <x:c r="E5363" s="22" t="n">
        <x:v>17220</x:v>
      </x:c>
      <x:c r="F5363" s="22" t="n">
        <x:v>60300</x:v>
      </x:c>
      <x:c r="G5363" s="22" t="n">
        <x:f>IF(OR(E5363="",F5363=""),"",E5363*F5363)</x:f>
        <x:v>1038366000</x:v>
      </x:c>
      <x:c r="H5363" s="36" t="n">
        <x:v>0.081</x:v>
      </x:c>
      <x:c r="I5363" s="22" t="n">
        <x:f>IF(G5363="","",IF(ISNUMBER(H5363),G5363,""))</x:f>
        <x:v>1038366000</x:v>
      </x:c>
      <x:c r="J5363" s="22" t="n">
        <x:f>IF(I5363="","",I5363*H5363)</x:f>
        <x:v>84107646</x:v>
      </x:c>
      <x:c r="K5363" t="str">
        <x:f>IF(G5363="","MISSING OEWS",IF(ISNUMBER(H5363),"MATCHED","MISSING WHARTON"))</x:f>
        <x:v>MATCHED</x:v>
      </x:c>
    </x:row>
    <x:row r="5364">
      <x:c r="A5364" t="str">
        <x:v>56</x:v>
      </x:c>
      <x:c r="B5364" t="str">
        <x:v>Administrative and Support and Waste Management and Remediation Services</x:v>
      </x:c>
      <x:c r="C5364" t="str">
        <x:v>47-2041</x:v>
      </x:c>
      <x:c r="D5364" t="str">
        <x:v>Carpet Installers</x:v>
      </x:c>
      <x:c r="E5364" s="22" t="n">
        <x:v>70</x:v>
      </x:c>
      <x:c r="F5364" s="22" t="n">
        <x:v>39330</x:v>
      </x:c>
      <x:c r="G5364" s="22" t="n">
        <x:f>IF(OR(E5364="",F5364=""),"",E5364*F5364)</x:f>
        <x:v>2753100</x:v>
      </x:c>
      <x:c r="H5364" s="36" t="n">
        <x:v>0.0438</x:v>
      </x:c>
      <x:c r="I5364" s="22" t="n">
        <x:f>IF(G5364="","",IF(ISNUMBER(H5364),G5364,""))</x:f>
        <x:v>2753100</x:v>
      </x:c>
      <x:c r="J5364" s="22" t="n">
        <x:f>IF(I5364="","",I5364*H5364)</x:f>
        <x:v>120585.78</x:v>
      </x:c>
      <x:c r="K5364" t="str">
        <x:f>IF(G5364="","MISSING OEWS",IF(ISNUMBER(H5364),"MATCHED","MISSING WHARTON"))</x:f>
        <x:v>MATCHED</x:v>
      </x:c>
    </x:row>
    <x:row r="5365">
      <x:c r="A5365" t="str">
        <x:v>56</x:v>
      </x:c>
      <x:c r="B5365" t="str">
        <x:v>Administrative and Support and Waste Management and Remediation Services</x:v>
      </x:c>
      <x:c r="C5365" t="str">
        <x:v>47-2042</x:v>
      </x:c>
      <x:c r="D5365" t="str">
        <x:v>Floor Layers, Except Carpet, Wood, and Hard Tiles</x:v>
      </x:c>
      <x:c r="E5365" s="22" t="n">
        <x:v>60</x:v>
      </x:c>
      <x:c r="F5365" s="22" t="n">
        <x:v>42230</x:v>
      </x:c>
      <x:c r="G5365" s="22" t="n">
        <x:f>IF(OR(E5365="",F5365=""),"",E5365*F5365)</x:f>
        <x:v>2533800</x:v>
      </x:c>
      <x:c r="H5365" s="36" t="n">
        <x:v>0</x:v>
      </x:c>
      <x:c r="I5365" s="22" t="n">
        <x:f>IF(G5365="","",IF(ISNUMBER(H5365),G5365,""))</x:f>
        <x:v>2533800</x:v>
      </x:c>
      <x:c r="J5365" s="22" t="n">
        <x:f>IF(I5365="","",I5365*H5365)</x:f>
        <x:v>0</x:v>
      </x:c>
      <x:c r="K5365" t="str">
        <x:f>IF(G5365="","MISSING OEWS",IF(ISNUMBER(H5365),"MATCHED","MISSING WHARTON"))</x:f>
        <x:v>MATCHED</x:v>
      </x:c>
    </x:row>
    <x:row r="5366">
      <x:c r="A5366" t="str">
        <x:v>56</x:v>
      </x:c>
      <x:c r="B5366" t="str">
        <x:v>Administrative and Support and Waste Management and Remediation Services</x:v>
      </x:c>
      <x:c r="C5366" t="str">
        <x:v>47-2043</x:v>
      </x:c>
      <x:c r="D5366" t="str">
        <x:v>Floor Sanders and Finishers</x:v>
      </x:c>
      <x:c r="E5366" s="22" t="n">
        <x:v>90</x:v>
      </x:c>
      <x:c r="F5366" s="22" t="n">
        <x:v>37270</x:v>
      </x:c>
      <x:c r="G5366" s="22" t="n">
        <x:f>IF(OR(E5366="",F5366=""),"",E5366*F5366)</x:f>
        <x:v>3354300</x:v>
      </x:c>
      <x:c r="H5366" s="36" t="n">
        <x:v>0</x:v>
      </x:c>
      <x:c r="I5366" s="22" t="n">
        <x:f>IF(G5366="","",IF(ISNUMBER(H5366),G5366,""))</x:f>
        <x:v>3354300</x:v>
      </x:c>
      <x:c r="J5366" s="22" t="n">
        <x:f>IF(I5366="","",I5366*H5366)</x:f>
        <x:v>0</x:v>
      </x:c>
      <x:c r="K5366" t="str">
        <x:f>IF(G5366="","MISSING OEWS",IF(ISNUMBER(H5366),"MATCHED","MISSING WHARTON"))</x:f>
        <x:v>MATCHED</x:v>
      </x:c>
    </x:row>
    <x:row r="5367">
      <x:c r="A5367" t="str">
        <x:v>56</x:v>
      </x:c>
      <x:c r="B5367" t="str">
        <x:v>Administrative and Support and Waste Management and Remediation Services</x:v>
      </x:c>
      <x:c r="C5367" t="str">
        <x:v>47-2044</x:v>
      </x:c>
      <x:c r="D5367" t="str">
        <x:v>Tile and Stone Setters</x:v>
      </x:c>
      <x:c r="E5367" s="22"/>
      <x:c r="F5367" s="22" t="n">
        <x:v>64920</x:v>
      </x:c>
      <x:c r="G5367" s="22" t="str">
        <x:f>IF(OR(E5367="",F5367=""),"",E5367*F5367)</x:f>
      </x:c>
      <x:c r="H5367" s="36" t="n">
        <x:v>0.027999999999999997</x:v>
      </x:c>
      <x:c r="I5367" s="22" t="str">
        <x:f>IF(G5367="","",IF(ISNUMBER(H5367),G5367,""))</x:f>
      </x:c>
      <x:c r="J5367" s="22" t="str">
        <x:f>IF(I5367="","",I5367*H5367)</x:f>
      </x:c>
      <x:c r="K5367" t="str">
        <x:f>IF(G5367="","MISSING OEWS",IF(ISNUMBER(H5367),"MATCHED","MISSING WHARTON"))</x:f>
        <x:v>MISSING OEWS</x:v>
      </x:c>
    </x:row>
    <x:row r="5368">
      <x:c r="A5368" t="str">
        <x:v>56</x:v>
      </x:c>
      <x:c r="B5368" t="str">
        <x:v>Administrative and Support and Waste Management and Remediation Services</x:v>
      </x:c>
      <x:c r="C5368" t="str">
        <x:v>47-2051</x:v>
      </x:c>
      <x:c r="D5368" t="str">
        <x:v>Cement Masons and Concrete Finishers</x:v>
      </x:c>
      <x:c r="E5368" s="22" t="n">
        <x:v>5250</x:v>
      </x:c>
      <x:c r="F5368" s="22" t="n">
        <x:v>56660</x:v>
      </x:c>
      <x:c r="G5368" s="22" t="n">
        <x:f>IF(OR(E5368="",F5368=""),"",E5368*F5368)</x:f>
        <x:v>297465000</x:v>
      </x:c>
      <x:c r="H5368" s="36" t="n">
        <x:v>0</x:v>
      </x:c>
      <x:c r="I5368" s="22" t="n">
        <x:f>IF(G5368="","",IF(ISNUMBER(H5368),G5368,""))</x:f>
        <x:v>297465000</x:v>
      </x:c>
      <x:c r="J5368" s="22" t="n">
        <x:f>IF(I5368="","",I5368*H5368)</x:f>
        <x:v>0</x:v>
      </x:c>
      <x:c r="K5368" t="str">
        <x:f>IF(G5368="","MISSING OEWS",IF(ISNUMBER(H5368),"MATCHED","MISSING WHARTON"))</x:f>
        <x:v>MATCHED</x:v>
      </x:c>
    </x:row>
    <x:row r="5369">
      <x:c r="A5369" t="str">
        <x:v>56</x:v>
      </x:c>
      <x:c r="B5369" t="str">
        <x:v>Administrative and Support and Waste Management and Remediation Services</x:v>
      </x:c>
      <x:c r="C5369" t="str">
        <x:v>47-2061</x:v>
      </x:c>
      <x:c r="D5369" t="str">
        <x:v>Construction Laborers</x:v>
      </x:c>
      <x:c r="E5369" s="22" t="n">
        <x:v>71860</x:v>
      </x:c>
      <x:c r="F5369" s="22" t="n">
        <x:v>44240</x:v>
      </x:c>
      <x:c r="G5369" s="22" t="n">
        <x:f>IF(OR(E5369="",F5369=""),"",E5369*F5369)</x:f>
        <x:v>3179086400</x:v>
      </x:c>
      <x:c r="H5369" s="36" t="n">
        <x:v>0.0297</x:v>
      </x:c>
      <x:c r="I5369" s="22" t="n">
        <x:f>IF(G5369="","",IF(ISNUMBER(H5369),G5369,""))</x:f>
        <x:v>3179086400</x:v>
      </x:c>
      <x:c r="J5369" s="22" t="n">
        <x:f>IF(I5369="","",I5369*H5369)</x:f>
        <x:v>94418866.08</x:v>
      </x:c>
      <x:c r="K5369" t="str">
        <x:f>IF(G5369="","MISSING OEWS",IF(ISNUMBER(H5369),"MATCHED","MISSING WHARTON"))</x:f>
        <x:v>MATCHED</x:v>
      </x:c>
    </x:row>
    <x:row r="5370">
      <x:c r="A5370" t="str">
        <x:v>56</x:v>
      </x:c>
      <x:c r="B5370" t="str">
        <x:v>Administrative and Support and Waste Management and Remediation Services</x:v>
      </x:c>
      <x:c r="C5370" t="str">
        <x:v>47-2071</x:v>
      </x:c>
      <x:c r="D5370" t="str">
        <x:v>Paving, Surfacing, and Tamping Equipment Operators</x:v>
      </x:c>
      <x:c r="E5370" s="22" t="n">
        <x:v>440</x:v>
      </x:c>
      <x:c r="F5370" s="22" t="n">
        <x:v>51080</x:v>
      </x:c>
      <x:c r="G5370" s="22" t="n">
        <x:f>IF(OR(E5370="",F5370=""),"",E5370*F5370)</x:f>
        <x:v>22475200</x:v>
      </x:c>
      <x:c r="H5370" s="36" t="n">
        <x:v>0</x:v>
      </x:c>
      <x:c r="I5370" s="22" t="n">
        <x:f>IF(G5370="","",IF(ISNUMBER(H5370),G5370,""))</x:f>
        <x:v>22475200</x:v>
      </x:c>
      <x:c r="J5370" s="22" t="n">
        <x:f>IF(I5370="","",I5370*H5370)</x:f>
        <x:v>0</x:v>
      </x:c>
      <x:c r="K5370" t="str">
        <x:f>IF(G5370="","MISSING OEWS",IF(ISNUMBER(H5370),"MATCHED","MISSING WHARTON"))</x:f>
        <x:v>MATCHED</x:v>
      </x:c>
    </x:row>
    <x:row r="5371">
      <x:c r="A5371" t="str">
        <x:v>56</x:v>
      </x:c>
      <x:c r="B5371" t="str">
        <x:v>Administrative and Support and Waste Management and Remediation Services</x:v>
      </x:c>
      <x:c r="C5371" t="str">
        <x:v>47-2073</x:v>
      </x:c>
      <x:c r="D5371" t="str">
        <x:v>Operating Engineers and Other Construction Equipment Operators</x:v>
      </x:c>
      <x:c r="E5371" s="22" t="n">
        <x:v>28600</x:v>
      </x:c>
      <x:c r="F5371" s="22" t="n">
        <x:v>56510</x:v>
      </x:c>
      <x:c r="G5371" s="22" t="n">
        <x:f>IF(OR(E5371="",F5371=""),"",E5371*F5371)</x:f>
        <x:v>1616186000</x:v>
      </x:c>
      <x:c r="H5371" s="36" t="n">
        <x:v>0.058899999999999994</x:v>
      </x:c>
      <x:c r="I5371" s="22" t="n">
        <x:f>IF(G5371="","",IF(ISNUMBER(H5371),G5371,""))</x:f>
        <x:v>1616186000</x:v>
      </x:c>
      <x:c r="J5371" s="22" t="n">
        <x:f>IF(I5371="","",I5371*H5371)</x:f>
        <x:v>95193355.39999999</x:v>
      </x:c>
      <x:c r="K5371" t="str">
        <x:f>IF(G5371="","MISSING OEWS",IF(ISNUMBER(H5371),"MATCHED","MISSING WHARTON"))</x:f>
        <x:v>MATCHED</x:v>
      </x:c>
    </x:row>
    <x:row r="5372">
      <x:c r="A5372" t="str">
        <x:v>56</x:v>
      </x:c>
      <x:c r="B5372" t="str">
        <x:v>Administrative and Support and Waste Management and Remediation Services</x:v>
      </x:c>
      <x:c r="C5372" t="str">
        <x:v>47-2081</x:v>
      </x:c>
      <x:c r="D5372" t="str">
        <x:v>Drywall and Ceiling Tile Installers</x:v>
      </x:c>
      <x:c r="E5372" s="22" t="n">
        <x:v>1420</x:v>
      </x:c>
      <x:c r="F5372" s="22" t="n">
        <x:v>44760</x:v>
      </x:c>
      <x:c r="G5372" s="22" t="n">
        <x:f>IF(OR(E5372="",F5372=""),"",E5372*F5372)</x:f>
        <x:v>63559200</x:v>
      </x:c>
      <x:c r="H5372" s="36" t="n">
        <x:v>0</x:v>
      </x:c>
      <x:c r="I5372" s="22" t="n">
        <x:f>IF(G5372="","",IF(ISNUMBER(H5372),G5372,""))</x:f>
        <x:v>63559200</x:v>
      </x:c>
      <x:c r="J5372" s="22" t="n">
        <x:f>IF(I5372="","",I5372*H5372)</x:f>
        <x:v>0</x:v>
      </x:c>
      <x:c r="K5372" t="str">
        <x:f>IF(G5372="","MISSING OEWS",IF(ISNUMBER(H5372),"MATCHED","MISSING WHARTON"))</x:f>
        <x:v>MATCHED</x:v>
      </x:c>
    </x:row>
    <x:row r="5373">
      <x:c r="A5373" t="str">
        <x:v>56</x:v>
      </x:c>
      <x:c r="B5373" t="str">
        <x:v>Administrative and Support and Waste Management and Remediation Services</x:v>
      </x:c>
      <x:c r="C5373" t="str">
        <x:v>47-2111</x:v>
      </x:c>
      <x:c r="D5373" t="str">
        <x:v>Electricians</x:v>
      </x:c>
      <x:c r="E5373" s="22" t="n">
        <x:v>24670</x:v>
      </x:c>
      <x:c r="F5373" s="22" t="n">
        <x:v>65190</x:v>
      </x:c>
      <x:c r="G5373" s="22" t="n">
        <x:f>IF(OR(E5373="",F5373=""),"",E5373*F5373)</x:f>
        <x:v>1608237300</x:v>
      </x:c>
      <x:c r="H5373" s="36" t="n">
        <x:v>0.0786</x:v>
      </x:c>
      <x:c r="I5373" s="22" t="n">
        <x:f>IF(G5373="","",IF(ISNUMBER(H5373),G5373,""))</x:f>
        <x:v>1608237300</x:v>
      </x:c>
      <x:c r="J5373" s="22" t="n">
        <x:f>IF(I5373="","",I5373*H5373)</x:f>
        <x:v>126407451.78</x:v>
      </x:c>
      <x:c r="K5373" t="str">
        <x:f>IF(G5373="","MISSING OEWS",IF(ISNUMBER(H5373),"MATCHED","MISSING WHARTON"))</x:f>
        <x:v>MATCHED</x:v>
      </x:c>
    </x:row>
    <x:row r="5374">
      <x:c r="A5374" t="str">
        <x:v>56</x:v>
      </x:c>
      <x:c r="B5374" t="str">
        <x:v>Administrative and Support and Waste Management and Remediation Services</x:v>
      </x:c>
      <x:c r="C5374" t="str">
        <x:v>47-2121</x:v>
      </x:c>
      <x:c r="D5374" t="str">
        <x:v>Glaziers</x:v>
      </x:c>
      <x:c r="E5374" s="22" t="n">
        <x:v>300</x:v>
      </x:c>
      <x:c r="F5374" s="22" t="n">
        <x:v>46520</x:v>
      </x:c>
      <x:c r="G5374" s="22" t="n">
        <x:f>IF(OR(E5374="",F5374=""),"",E5374*F5374)</x:f>
        <x:v>13956000</x:v>
      </x:c>
      <x:c r="H5374" s="36" t="n">
        <x:v>0</x:v>
      </x:c>
      <x:c r="I5374" s="22" t="n">
        <x:f>IF(G5374="","",IF(ISNUMBER(H5374),G5374,""))</x:f>
        <x:v>13956000</x:v>
      </x:c>
      <x:c r="J5374" s="22" t="n">
        <x:f>IF(I5374="","",I5374*H5374)</x:f>
        <x:v>0</x:v>
      </x:c>
      <x:c r="K5374" t="str">
        <x:f>IF(G5374="","MISSING OEWS",IF(ISNUMBER(H5374),"MATCHED","MISSING WHARTON"))</x:f>
        <x:v>MATCHED</x:v>
      </x:c>
    </x:row>
    <x:row r="5375">
      <x:c r="A5375" t="str">
        <x:v>56</x:v>
      </x:c>
      <x:c r="B5375" t="str">
        <x:v>Administrative and Support and Waste Management and Remediation Services</x:v>
      </x:c>
      <x:c r="C5375" t="str">
        <x:v>47-2131</x:v>
      </x:c>
      <x:c r="D5375" t="str">
        <x:v>Insulation Workers, Floor, Ceiling, and Wall</x:v>
      </x:c>
      <x:c r="E5375" s="22"/>
      <x:c r="F5375" s="22" t="n">
        <x:v>48300</x:v>
      </x:c>
      <x:c r="G5375" s="22" t="str">
        <x:f>IF(OR(E5375="",F5375=""),"",E5375*F5375)</x:f>
      </x:c>
      <x:c r="H5375" s="36" t="n">
        <x:v>0</x:v>
      </x:c>
      <x:c r="I5375" s="22" t="str">
        <x:f>IF(G5375="","",IF(ISNUMBER(H5375),G5375,""))</x:f>
      </x:c>
      <x:c r="J5375" s="22" t="str">
        <x:f>IF(I5375="","",I5375*H5375)</x:f>
      </x:c>
      <x:c r="K5375" t="str">
        <x:f>IF(G5375="","MISSING OEWS",IF(ISNUMBER(H5375),"MATCHED","MISSING WHARTON"))</x:f>
        <x:v>MISSING OEWS</x:v>
      </x:c>
    </x:row>
    <x:row r="5376">
      <x:c r="A5376" t="str">
        <x:v>56</x:v>
      </x:c>
      <x:c r="B5376" t="str">
        <x:v>Administrative and Support and Waste Management and Remediation Services</x:v>
      </x:c>
      <x:c r="C5376" t="str">
        <x:v>47-2132</x:v>
      </x:c>
      <x:c r="D5376" t="str">
        <x:v>Insulation Workers, Mechanical</x:v>
      </x:c>
      <x:c r="E5376" s="22" t="n">
        <x:v>480</x:v>
      </x:c>
      <x:c r="F5376" s="22" t="n">
        <x:v>79510</x:v>
      </x:c>
      <x:c r="G5376" s="22" t="n">
        <x:f>IF(OR(E5376="",F5376=""),"",E5376*F5376)</x:f>
        <x:v>38164800</x:v>
      </x:c>
      <x:c r="H5376" s="36" t="n">
        <x:v>0.0731</x:v>
      </x:c>
      <x:c r="I5376" s="22" t="n">
        <x:f>IF(G5376="","",IF(ISNUMBER(H5376),G5376,""))</x:f>
        <x:v>38164800</x:v>
      </x:c>
      <x:c r="J5376" s="22" t="n">
        <x:f>IF(I5376="","",I5376*H5376)</x:f>
        <x:v>2789846.88</x:v>
      </x:c>
      <x:c r="K5376" t="str">
        <x:f>IF(G5376="","MISSING OEWS",IF(ISNUMBER(H5376),"MATCHED","MISSING WHARTON"))</x:f>
        <x:v>MATCHED</x:v>
      </x:c>
    </x:row>
    <x:row r="5377">
      <x:c r="A5377" t="str">
        <x:v>56</x:v>
      </x:c>
      <x:c r="B5377" t="str">
        <x:v>Administrative and Support and Waste Management and Remediation Services</x:v>
      </x:c>
      <x:c r="C5377" t="str">
        <x:v>47-2141</x:v>
      </x:c>
      <x:c r="D5377" t="str">
        <x:v>Painters, Construction and Maintenance</x:v>
      </x:c>
      <x:c r="E5377" s="22" t="n">
        <x:v>5810</x:v>
      </x:c>
      <x:c r="F5377" s="22" t="n">
        <x:v>48540</x:v>
      </x:c>
      <x:c r="G5377" s="22" t="n">
        <x:f>IF(OR(E5377="",F5377=""),"",E5377*F5377)</x:f>
        <x:v>282017400</x:v>
      </x:c>
      <x:c r="H5377" s="36" t="n">
        <x:v>0.0368</x:v>
      </x:c>
      <x:c r="I5377" s="22" t="n">
        <x:f>IF(G5377="","",IF(ISNUMBER(H5377),G5377,""))</x:f>
        <x:v>282017400</x:v>
      </x:c>
      <x:c r="J5377" s="22" t="n">
        <x:f>IF(I5377="","",I5377*H5377)</x:f>
        <x:v>10378240.32</x:v>
      </x:c>
      <x:c r="K5377" t="str">
        <x:f>IF(G5377="","MISSING OEWS",IF(ISNUMBER(H5377),"MATCHED","MISSING WHARTON"))</x:f>
        <x:v>MATCHED</x:v>
      </x:c>
    </x:row>
    <x:row r="5378">
      <x:c r="A5378" t="str">
        <x:v>56</x:v>
      </x:c>
      <x:c r="B5378" t="str">
        <x:v>Administrative and Support and Waste Management and Remediation Services</x:v>
      </x:c>
      <x:c r="C5378" t="str">
        <x:v>47-2151</x:v>
      </x:c>
      <x:c r="D5378" t="str">
        <x:v>Pipelayers</x:v>
      </x:c>
      <x:c r="E5378" s="22" t="n">
        <x:v>80</x:v>
      </x:c>
      <x:c r="F5378" s="22" t="n">
        <x:v>38980</x:v>
      </x:c>
      <x:c r="G5378" s="22" t="n">
        <x:f>IF(OR(E5378="",F5378=""),"",E5378*F5378)</x:f>
        <x:v>3118400</x:v>
      </x:c>
      <x:c r="H5378" s="36" t="n">
        <x:v>0</x:v>
      </x:c>
      <x:c r="I5378" s="22" t="n">
        <x:f>IF(G5378="","",IF(ISNUMBER(H5378),G5378,""))</x:f>
        <x:v>3118400</x:v>
      </x:c>
      <x:c r="J5378" s="22" t="n">
        <x:f>IF(I5378="","",I5378*H5378)</x:f>
        <x:v>0</x:v>
      </x:c>
      <x:c r="K5378" t="str">
        <x:f>IF(G5378="","MISSING OEWS",IF(ISNUMBER(H5378),"MATCHED","MISSING WHARTON"))</x:f>
        <x:v>MATCHED</x:v>
      </x:c>
    </x:row>
    <x:row r="5379">
      <x:c r="A5379" t="str">
        <x:v>56</x:v>
      </x:c>
      <x:c r="B5379" t="str">
        <x:v>Administrative and Support and Waste Management and Remediation Services</x:v>
      </x:c>
      <x:c r="C5379" t="str">
        <x:v>47-2152</x:v>
      </x:c>
      <x:c r="D5379" t="str">
        <x:v>Plumbers, Pipefitters, and Steamfitters</x:v>
      </x:c>
      <x:c r="E5379" s="22" t="n">
        <x:v>13310</x:v>
      </x:c>
      <x:c r="F5379" s="22" t="n">
        <x:v>62820</x:v>
      </x:c>
      <x:c r="G5379" s="22" t="n">
        <x:f>IF(OR(E5379="",F5379=""),"",E5379*F5379)</x:f>
        <x:v>836134200</x:v>
      </x:c>
      <x:c r="H5379" s="36" t="n">
        <x:v>0.04</x:v>
      </x:c>
      <x:c r="I5379" s="22" t="n">
        <x:f>IF(G5379="","",IF(ISNUMBER(H5379),G5379,""))</x:f>
        <x:v>836134200</x:v>
      </x:c>
      <x:c r="J5379" s="22" t="n">
        <x:f>IF(I5379="","",I5379*H5379)</x:f>
        <x:v>33445368</x:v>
      </x:c>
      <x:c r="K5379" t="str">
        <x:f>IF(G5379="","MISSING OEWS",IF(ISNUMBER(H5379),"MATCHED","MISSING WHARTON"))</x:f>
        <x:v>MATCHED</x:v>
      </x:c>
    </x:row>
    <x:row r="5380">
      <x:c r="A5380" t="str">
        <x:v>56</x:v>
      </x:c>
      <x:c r="B5380" t="str">
        <x:v>Administrative and Support and Waste Management and Remediation Services</x:v>
      </x:c>
      <x:c r="C5380" t="str">
        <x:v>47-2161</x:v>
      </x:c>
      <x:c r="D5380" t="str">
        <x:v>Plasterers and Stucco Masons</x:v>
      </x:c>
      <x:c r="E5380" s="22"/>
      <x:c r="F5380" s="22" t="n">
        <x:v>59770</x:v>
      </x:c>
      <x:c r="G5380" s="22" t="str">
        <x:f>IF(OR(E5380="",F5380=""),"",E5380*F5380)</x:f>
      </x:c>
      <x:c r="H5380" s="36" t="n">
        <x:v>0</x:v>
      </x:c>
      <x:c r="I5380" s="22" t="str">
        <x:f>IF(G5380="","",IF(ISNUMBER(H5380),G5380,""))</x:f>
      </x:c>
      <x:c r="J5380" s="22" t="str">
        <x:f>IF(I5380="","",I5380*H5380)</x:f>
      </x:c>
      <x:c r="K5380" t="str">
        <x:f>IF(G5380="","MISSING OEWS",IF(ISNUMBER(H5380),"MATCHED","MISSING WHARTON"))</x:f>
        <x:v>MISSING OEWS</x:v>
      </x:c>
    </x:row>
    <x:row r="5381">
      <x:c r="A5381" t="str">
        <x:v>56</x:v>
      </x:c>
      <x:c r="B5381" t="str">
        <x:v>Administrative and Support and Waste Management and Remediation Services</x:v>
      </x:c>
      <x:c r="C5381" t="str">
        <x:v>47-2171</x:v>
      </x:c>
      <x:c r="D5381" t="str">
        <x:v>Reinforcing Iron and Rebar Workers</x:v>
      </x:c>
      <x:c r="E5381" s="22" t="n">
        <x:v>320</x:v>
      </x:c>
      <x:c r="F5381" s="22" t="n">
        <x:v>57660</x:v>
      </x:c>
      <x:c r="G5381" s="22" t="n">
        <x:f>IF(OR(E5381="",F5381=""),"",E5381*F5381)</x:f>
        <x:v>18451200</x:v>
      </x:c>
      <x:c r="H5381" s="36" t="n">
        <x:v>0</x:v>
      </x:c>
      <x:c r="I5381" s="22" t="n">
        <x:f>IF(G5381="","",IF(ISNUMBER(H5381),G5381,""))</x:f>
        <x:v>18451200</x:v>
      </x:c>
      <x:c r="J5381" s="22" t="n">
        <x:f>IF(I5381="","",I5381*H5381)</x:f>
        <x:v>0</x:v>
      </x:c>
      <x:c r="K5381" t="str">
        <x:f>IF(G5381="","MISSING OEWS",IF(ISNUMBER(H5381),"MATCHED","MISSING WHARTON"))</x:f>
        <x:v>MATCHED</x:v>
      </x:c>
    </x:row>
    <x:row r="5382">
      <x:c r="A5382" t="str">
        <x:v>56</x:v>
      </x:c>
      <x:c r="B5382" t="str">
        <x:v>Administrative and Support and Waste Management and Remediation Services</x:v>
      </x:c>
      <x:c r="C5382" t="str">
        <x:v>47-2181</x:v>
      </x:c>
      <x:c r="D5382" t="str">
        <x:v>Roofers</x:v>
      </x:c>
      <x:c r="E5382" s="22" t="n">
        <x:v>1010</x:v>
      </x:c>
      <x:c r="F5382" s="22" t="n">
        <x:v>48050</x:v>
      </x:c>
      <x:c r="G5382" s="22" t="n">
        <x:f>IF(OR(E5382="",F5382=""),"",E5382*F5382)</x:f>
        <x:v>48530500</x:v>
      </x:c>
      <x:c r="H5382" s="36" t="n">
        <x:v>0</x:v>
      </x:c>
      <x:c r="I5382" s="22" t="n">
        <x:f>IF(G5382="","",IF(ISNUMBER(H5382),G5382,""))</x:f>
        <x:v>48530500</x:v>
      </x:c>
      <x:c r="J5382" s="22" t="n">
        <x:f>IF(I5382="","",I5382*H5382)</x:f>
        <x:v>0</x:v>
      </x:c>
      <x:c r="K5382" t="str">
        <x:f>IF(G5382="","MISSING OEWS",IF(ISNUMBER(H5382),"MATCHED","MISSING WHARTON"))</x:f>
        <x:v>MATCHED</x:v>
      </x:c>
    </x:row>
    <x:row r="5383">
      <x:c r="A5383" t="str">
        <x:v>56</x:v>
      </x:c>
      <x:c r="B5383" t="str">
        <x:v>Administrative and Support and Waste Management and Remediation Services</x:v>
      </x:c>
      <x:c r="C5383" t="str">
        <x:v>47-2211</x:v>
      </x:c>
      <x:c r="D5383" t="str">
        <x:v>Sheet Metal Workers</x:v>
      </x:c>
      <x:c r="E5383" s="22" t="n">
        <x:v>2230</x:v>
      </x:c>
      <x:c r="F5383" s="22" t="n">
        <x:v>55400</x:v>
      </x:c>
      <x:c r="G5383" s="22" t="n">
        <x:f>IF(OR(E5383="",F5383=""),"",E5383*F5383)</x:f>
        <x:v>123542000</x:v>
      </x:c>
      <x:c r="H5383" s="36" t="n">
        <x:v>0.0687</x:v>
      </x:c>
      <x:c r="I5383" s="22" t="n">
        <x:f>IF(G5383="","",IF(ISNUMBER(H5383),G5383,""))</x:f>
        <x:v>123542000</x:v>
      </x:c>
      <x:c r="J5383" s="22" t="n">
        <x:f>IF(I5383="","",I5383*H5383)</x:f>
        <x:v>8487335.4</x:v>
      </x:c>
      <x:c r="K5383" t="str">
        <x:f>IF(G5383="","MISSING OEWS",IF(ISNUMBER(H5383),"MATCHED","MISSING WHARTON"))</x:f>
        <x:v>MATCHED</x:v>
      </x:c>
    </x:row>
    <x:row r="5384">
      <x:c r="A5384" t="str">
        <x:v>56</x:v>
      </x:c>
      <x:c r="B5384" t="str">
        <x:v>Administrative and Support and Waste Management and Remediation Services</x:v>
      </x:c>
      <x:c r="C5384" t="str">
        <x:v>47-2221</x:v>
      </x:c>
      <x:c r="D5384" t="str">
        <x:v>Structural Iron and Steel Workers</x:v>
      </x:c>
      <x:c r="E5384" s="22"/>
      <x:c r="F5384" s="22" t="n">
        <x:v>59190</x:v>
      </x:c>
      <x:c r="G5384" s="22" t="str">
        <x:f>IF(OR(E5384="",F5384=""),"",E5384*F5384)</x:f>
      </x:c>
      <x:c r="H5384" s="36" t="n">
        <x:v>0</x:v>
      </x:c>
      <x:c r="I5384" s="22" t="str">
        <x:f>IF(G5384="","",IF(ISNUMBER(H5384),G5384,""))</x:f>
      </x:c>
      <x:c r="J5384" s="22" t="str">
        <x:f>IF(I5384="","",I5384*H5384)</x:f>
      </x:c>
      <x:c r="K5384" t="str">
        <x:f>IF(G5384="","MISSING OEWS",IF(ISNUMBER(H5384),"MATCHED","MISSING WHARTON"))</x:f>
        <x:v>MISSING OEWS</x:v>
      </x:c>
    </x:row>
    <x:row r="5385">
      <x:c r="A5385" t="str">
        <x:v>56</x:v>
      </x:c>
      <x:c r="B5385" t="str">
        <x:v>Administrative and Support and Waste Management and Remediation Services</x:v>
      </x:c>
      <x:c r="C5385" t="str">
        <x:v>47-2231</x:v>
      </x:c>
      <x:c r="D5385" t="str">
        <x:v>Solar Photovoltaic Installers</x:v>
      </x:c>
      <x:c r="E5385" s="22" t="n">
        <x:v>5770</x:v>
      </x:c>
      <x:c r="F5385" s="22" t="n">
        <x:v>48230</x:v>
      </x:c>
      <x:c r="G5385" s="22" t="n">
        <x:f>IF(OR(E5385="",F5385=""),"",E5385*F5385)</x:f>
        <x:v>278287100</x:v>
      </x:c>
      <x:c r="H5385" s="36" t="n">
        <x:v>0.0635</x:v>
      </x:c>
      <x:c r="I5385" s="22" t="n">
        <x:f>IF(G5385="","",IF(ISNUMBER(H5385),G5385,""))</x:f>
        <x:v>278287100</x:v>
      </x:c>
      <x:c r="J5385" s="22" t="n">
        <x:f>IF(I5385="","",I5385*H5385)</x:f>
        <x:v>17671230.85</x:v>
      </x:c>
      <x:c r="K5385" t="str">
        <x:f>IF(G5385="","MISSING OEWS",IF(ISNUMBER(H5385),"MATCHED","MISSING WHARTON"))</x:f>
        <x:v>MATCHED</x:v>
      </x:c>
    </x:row>
    <x:row r="5386">
      <x:c r="A5386" t="str">
        <x:v>56</x:v>
      </x:c>
      <x:c r="B5386" t="str">
        <x:v>Administrative and Support and Waste Management and Remediation Services</x:v>
      </x:c>
      <x:c r="C5386" t="str">
        <x:v>47-3011</x:v>
      </x:c>
      <x:c r="D5386" t="str">
        <x:v>Helpers--Brickmasons, Blockmasons, Stonemasons, and Tile and Marble Setters</x:v>
      </x:c>
      <x:c r="E5386" s="22"/>
      <x:c r="F5386" s="22" t="n">
        <x:v>51540</x:v>
      </x:c>
      <x:c r="G5386" s="22" t="str">
        <x:f>IF(OR(E5386="",F5386=""),"",E5386*F5386)</x:f>
      </x:c>
      <x:c r="H5386" s="36" t="n">
        <x:v>0</x:v>
      </x:c>
      <x:c r="I5386" s="22" t="str">
        <x:f>IF(G5386="","",IF(ISNUMBER(H5386),G5386,""))</x:f>
      </x:c>
      <x:c r="J5386" s="22" t="str">
        <x:f>IF(I5386="","",I5386*H5386)</x:f>
      </x:c>
      <x:c r="K5386" t="str">
        <x:f>IF(G5386="","MISSING OEWS",IF(ISNUMBER(H5386),"MATCHED","MISSING WHARTON"))</x:f>
        <x:v>MISSING OEWS</x:v>
      </x:c>
    </x:row>
    <x:row r="5387">
      <x:c r="A5387" t="str">
        <x:v>56</x:v>
      </x:c>
      <x:c r="B5387" t="str">
        <x:v>Administrative and Support and Waste Management and Remediation Services</x:v>
      </x:c>
      <x:c r="C5387" t="str">
        <x:v>47-3012</x:v>
      </x:c>
      <x:c r="D5387" t="str">
        <x:v>Helpers--Carpenters</x:v>
      </x:c>
      <x:c r="E5387" s="22" t="n">
        <x:v>510</x:v>
      </x:c>
      <x:c r="F5387" s="22" t="n">
        <x:v>41390</x:v>
      </x:c>
      <x:c r="G5387" s="22" t="n">
        <x:f>IF(OR(E5387="",F5387=""),"",E5387*F5387)</x:f>
        <x:v>21108900</x:v>
      </x:c>
      <x:c r="H5387" s="36" t="n">
        <x:v>0</x:v>
      </x:c>
      <x:c r="I5387" s="22" t="n">
        <x:f>IF(G5387="","",IF(ISNUMBER(H5387),G5387,""))</x:f>
        <x:v>21108900</x:v>
      </x:c>
      <x:c r="J5387" s="22" t="n">
        <x:f>IF(I5387="","",I5387*H5387)</x:f>
        <x:v>0</x:v>
      </x:c>
      <x:c r="K5387" t="str">
        <x:f>IF(G5387="","MISSING OEWS",IF(ISNUMBER(H5387),"MATCHED","MISSING WHARTON"))</x:f>
        <x:v>MATCHED</x:v>
      </x:c>
    </x:row>
    <x:row r="5388">
      <x:c r="A5388" t="str">
        <x:v>56</x:v>
      </x:c>
      <x:c r="B5388" t="str">
        <x:v>Administrative and Support and Waste Management and Remediation Services</x:v>
      </x:c>
      <x:c r="C5388" t="str">
        <x:v>47-3013</x:v>
      </x:c>
      <x:c r="D5388" t="str">
        <x:v>Helpers--Electricians</x:v>
      </x:c>
      <x:c r="E5388" s="22" t="n">
        <x:v>2730</x:v>
      </x:c>
      <x:c r="F5388" s="22" t="n">
        <x:v>42350</x:v>
      </x:c>
      <x:c r="G5388" s="22" t="n">
        <x:f>IF(OR(E5388="",F5388=""),"",E5388*F5388)</x:f>
        <x:v>115615500</x:v>
      </x:c>
      <x:c r="H5388" s="36" t="n">
        <x:v>0.039599999999999996</x:v>
      </x:c>
      <x:c r="I5388" s="22" t="n">
        <x:f>IF(G5388="","",IF(ISNUMBER(H5388),G5388,""))</x:f>
        <x:v>115615500</x:v>
      </x:c>
      <x:c r="J5388" s="22" t="n">
        <x:f>IF(I5388="","",I5388*H5388)</x:f>
        <x:v>4578373.8</x:v>
      </x:c>
      <x:c r="K5388" t="str">
        <x:f>IF(G5388="","MISSING OEWS",IF(ISNUMBER(H5388),"MATCHED","MISSING WHARTON"))</x:f>
        <x:v>MATCHED</x:v>
      </x:c>
    </x:row>
    <x:row r="5389">
      <x:c r="A5389" t="str">
        <x:v>56</x:v>
      </x:c>
      <x:c r="B5389" t="str">
        <x:v>Administrative and Support and Waste Management and Remediation Services</x:v>
      </x:c>
      <x:c r="C5389" t="str">
        <x:v>47-3014</x:v>
      </x:c>
      <x:c r="D5389" t="str">
        <x:v>Helpers--Painters, Paperhangers, Plasterers, and Stucco Masons</x:v>
      </x:c>
      <x:c r="E5389" s="22" t="n">
        <x:v>310</x:v>
      </x:c>
      <x:c r="F5389" s="22" t="n">
        <x:v>37200</x:v>
      </x:c>
      <x:c r="G5389" s="22" t="n">
        <x:f>IF(OR(E5389="",F5389=""),"",E5389*F5389)</x:f>
        <x:v>11532000</x:v>
      </x:c>
      <x:c r="H5389" s="36" t="n">
        <x:v>0</x:v>
      </x:c>
      <x:c r="I5389" s="22" t="n">
        <x:f>IF(G5389="","",IF(ISNUMBER(H5389),G5389,""))</x:f>
        <x:v>11532000</x:v>
      </x:c>
      <x:c r="J5389" s="22" t="n">
        <x:f>IF(I5389="","",I5389*H5389)</x:f>
        <x:v>0</x:v>
      </x:c>
      <x:c r="K5389" t="str">
        <x:f>IF(G5389="","MISSING OEWS",IF(ISNUMBER(H5389),"MATCHED","MISSING WHARTON"))</x:f>
        <x:v>MATCHED</x:v>
      </x:c>
    </x:row>
    <x:row r="5390">
      <x:c r="A5390" t="str">
        <x:v>56</x:v>
      </x:c>
      <x:c r="B5390" t="str">
        <x:v>Administrative and Support and Waste Management and Remediation Services</x:v>
      </x:c>
      <x:c r="C5390" t="str">
        <x:v>47-3015</x:v>
      </x:c>
      <x:c r="D5390" t="str">
        <x:v>Helpers--Pipelayers, Plumbers, Pipefitters, and Steamfitters</x:v>
      </x:c>
      <x:c r="E5390" s="22" t="n">
        <x:v>670</x:v>
      </x:c>
      <x:c r="F5390" s="22" t="n">
        <x:v>42850</x:v>
      </x:c>
      <x:c r="G5390" s="22" t="n">
        <x:f>IF(OR(E5390="",F5390=""),"",E5390*F5390)</x:f>
        <x:v>28709500</x:v>
      </x:c>
      <x:c r="H5390" s="36" t="n">
        <x:v>0</x:v>
      </x:c>
      <x:c r="I5390" s="22" t="n">
        <x:f>IF(G5390="","",IF(ISNUMBER(H5390),G5390,""))</x:f>
        <x:v>28709500</x:v>
      </x:c>
      <x:c r="J5390" s="22" t="n">
        <x:f>IF(I5390="","",I5390*H5390)</x:f>
        <x:v>0</x:v>
      </x:c>
      <x:c r="K5390" t="str">
        <x:f>IF(G5390="","MISSING OEWS",IF(ISNUMBER(H5390),"MATCHED","MISSING WHARTON"))</x:f>
        <x:v>MATCHED</x:v>
      </x:c>
    </x:row>
    <x:row r="5391">
      <x:c r="A5391" t="str">
        <x:v>56</x:v>
      </x:c>
      <x:c r="B5391" t="str">
        <x:v>Administrative and Support and Waste Management and Remediation Services</x:v>
      </x:c>
      <x:c r="C5391" t="str">
        <x:v>47-3019</x:v>
      </x:c>
      <x:c r="D5391" t="str">
        <x:v>Helpers, Construction Trades, All Other</x:v>
      </x:c>
      <x:c r="E5391" s="22" t="n">
        <x:v>960</x:v>
      </x:c>
      <x:c r="F5391" s="22" t="n">
        <x:v>43600</x:v>
      </x:c>
      <x:c r="G5391" s="22" t="n">
        <x:f>IF(OR(E5391="",F5391=""),"",E5391*F5391)</x:f>
        <x:v>41856000</x:v>
      </x:c>
      <x:c r="H5391" s="36"/>
      <x:c r="I5391" s="22" t="str">
        <x:f>IF(G5391="","",IF(ISNUMBER(H5391),G5391,""))</x:f>
      </x:c>
      <x:c r="J5391" s="22" t="str">
        <x:f>IF(I5391="","",I5391*H5391)</x:f>
      </x:c>
      <x:c r="K5391" t="str">
        <x:f>IF(G5391="","MISSING OEWS",IF(ISNUMBER(H5391),"MATCHED","MISSING WHARTON"))</x:f>
        <x:v>MISSING WHARTON</x:v>
      </x:c>
    </x:row>
    <x:row r="5392">
      <x:c r="A5392" t="str">
        <x:v>56</x:v>
      </x:c>
      <x:c r="B5392" t="str">
        <x:v>Administrative and Support and Waste Management and Remediation Services</x:v>
      </x:c>
      <x:c r="C5392" t="str">
        <x:v>47-4011</x:v>
      </x:c>
      <x:c r="D5392" t="str">
        <x:v>Construction and Building Inspectors</x:v>
      </x:c>
      <x:c r="E5392" s="22" t="n">
        <x:v>2210</x:v>
      </x:c>
      <x:c r="F5392" s="22" t="n">
        <x:v>71460</x:v>
      </x:c>
      <x:c r="G5392" s="22" t="n">
        <x:f>IF(OR(E5392="",F5392=""),"",E5392*F5392)</x:f>
        <x:v>157926600</x:v>
      </x:c>
      <x:c r="H5392" s="36" t="n">
        <x:v>0.3737</x:v>
      </x:c>
      <x:c r="I5392" s="22" t="n">
        <x:f>IF(G5392="","",IF(ISNUMBER(H5392),G5392,""))</x:f>
        <x:v>157926600</x:v>
      </x:c>
      <x:c r="J5392" s="22" t="n">
        <x:f>IF(I5392="","",I5392*H5392)</x:f>
        <x:v>59017170.419999994</x:v>
      </x:c>
      <x:c r="K5392" t="str">
        <x:f>IF(G5392="","MISSING OEWS",IF(ISNUMBER(H5392),"MATCHED","MISSING WHARTON"))</x:f>
        <x:v>MATCHED</x:v>
      </x:c>
    </x:row>
    <x:row r="5393">
      <x:c r="A5393" t="str">
        <x:v>56</x:v>
      </x:c>
      <x:c r="B5393" t="str">
        <x:v>Administrative and Support and Waste Management and Remediation Services</x:v>
      </x:c>
      <x:c r="C5393" t="str">
        <x:v>47-4021</x:v>
      </x:c>
      <x:c r="D5393" t="str">
        <x:v>Elevator and Escalator Installers and Repairers</x:v>
      </x:c>
      <x:c r="E5393" s="22" t="n">
        <x:v>70</x:v>
      </x:c>
      <x:c r="F5393" s="22"/>
      <x:c r="G5393" s="22" t="str">
        <x:f>IF(OR(E5393="",F5393=""),"",E5393*F5393)</x:f>
      </x:c>
      <x:c r="H5393" s="36" t="n">
        <x:v>0.0475</x:v>
      </x:c>
      <x:c r="I5393" s="22" t="str">
        <x:f>IF(G5393="","",IF(ISNUMBER(H5393),G5393,""))</x:f>
      </x:c>
      <x:c r="J5393" s="22" t="str">
        <x:f>IF(I5393="","",I5393*H5393)</x:f>
      </x:c>
      <x:c r="K5393" t="str">
        <x:f>IF(G5393="","MISSING OEWS",IF(ISNUMBER(H5393),"MATCHED","MISSING WHARTON"))</x:f>
        <x:v>MISSING OEWS</x:v>
      </x:c>
    </x:row>
    <x:row r="5394">
      <x:c r="A5394" t="str">
        <x:v>56</x:v>
      </x:c>
      <x:c r="B5394" t="str">
        <x:v>Administrative and Support and Waste Management and Remediation Services</x:v>
      </x:c>
      <x:c r="C5394" t="str">
        <x:v>47-4031</x:v>
      </x:c>
      <x:c r="D5394" t="str">
        <x:v>Fence Erectors</x:v>
      </x:c>
      <x:c r="E5394" s="22" t="n">
        <x:v>850</x:v>
      </x:c>
      <x:c r="F5394" s="22" t="n">
        <x:v>42350</x:v>
      </x:c>
      <x:c r="G5394" s="22" t="n">
        <x:f>IF(OR(E5394="",F5394=""),"",E5394*F5394)</x:f>
        <x:v>35997500</x:v>
      </x:c>
      <x:c r="H5394" s="36" t="n">
        <x:v>0</x:v>
      </x:c>
      <x:c r="I5394" s="22" t="n">
        <x:f>IF(G5394="","",IF(ISNUMBER(H5394),G5394,""))</x:f>
        <x:v>35997500</x:v>
      </x:c>
      <x:c r="J5394" s="22" t="n">
        <x:f>IF(I5394="","",I5394*H5394)</x:f>
        <x:v>0</x:v>
      </x:c>
      <x:c r="K5394" t="str">
        <x:f>IF(G5394="","MISSING OEWS",IF(ISNUMBER(H5394),"MATCHED","MISSING WHARTON"))</x:f>
        <x:v>MATCHED</x:v>
      </x:c>
    </x:row>
    <x:row r="5395">
      <x:c r="A5395" t="str">
        <x:v>56</x:v>
      </x:c>
      <x:c r="B5395" t="str">
        <x:v>Administrative and Support and Waste Management and Remediation Services</x:v>
      </x:c>
      <x:c r="C5395" t="str">
        <x:v>47-4041</x:v>
      </x:c>
      <x:c r="D5395" t="str">
        <x:v>Hazardous Materials Removal Workers</x:v>
      </x:c>
      <x:c r="E5395" s="22" t="n">
        <x:v>43070</x:v>
      </x:c>
      <x:c r="F5395" s="22" t="n">
        <x:v>54930</x:v>
      </x:c>
      <x:c r="G5395" s="22" t="n">
        <x:f>IF(OR(E5395="",F5395=""),"",E5395*F5395)</x:f>
        <x:v>2365835100</x:v>
      </x:c>
      <x:c r="H5395" s="36" t="n">
        <x:v>0.0452</x:v>
      </x:c>
      <x:c r="I5395" s="22" t="n">
        <x:f>IF(G5395="","",IF(ISNUMBER(H5395),G5395,""))</x:f>
        <x:v>2365835100</x:v>
      </x:c>
      <x:c r="J5395" s="22" t="n">
        <x:f>IF(I5395="","",I5395*H5395)</x:f>
        <x:v>106935746.52</x:v>
      </x:c>
      <x:c r="K5395" t="str">
        <x:f>IF(G5395="","MISSING OEWS",IF(ISNUMBER(H5395),"MATCHED","MISSING WHARTON"))</x:f>
        <x:v>MATCHED</x:v>
      </x:c>
    </x:row>
    <x:row r="5396">
      <x:c r="A5396" t="str">
        <x:v>56</x:v>
      </x:c>
      <x:c r="B5396" t="str">
        <x:v>Administrative and Support and Waste Management and Remediation Services</x:v>
      </x:c>
      <x:c r="C5396" t="str">
        <x:v>47-4051</x:v>
      </x:c>
      <x:c r="D5396" t="str">
        <x:v>Highway Maintenance Workers</x:v>
      </x:c>
      <x:c r="E5396" s="22" t="n">
        <x:v>1350</x:v>
      </x:c>
      <x:c r="F5396" s="22" t="n">
        <x:v>46780</x:v>
      </x:c>
      <x:c r="G5396" s="22" t="n">
        <x:f>IF(OR(E5396="",F5396=""),"",E5396*F5396)</x:f>
        <x:v>63153000</x:v>
      </x:c>
      <x:c r="H5396" s="36" t="n">
        <x:v>0</x:v>
      </x:c>
      <x:c r="I5396" s="22" t="n">
        <x:f>IF(G5396="","",IF(ISNUMBER(H5396),G5396,""))</x:f>
        <x:v>63153000</x:v>
      </x:c>
      <x:c r="J5396" s="22" t="n">
        <x:f>IF(I5396="","",I5396*H5396)</x:f>
        <x:v>0</x:v>
      </x:c>
      <x:c r="K5396" t="str">
        <x:f>IF(G5396="","MISSING OEWS",IF(ISNUMBER(H5396),"MATCHED","MISSING WHARTON"))</x:f>
        <x:v>MATCHED</x:v>
      </x:c>
    </x:row>
    <x:row r="5397">
      <x:c r="A5397" t="str">
        <x:v>56</x:v>
      </x:c>
      <x:c r="B5397" t="str">
        <x:v>Administrative and Support and Waste Management and Remediation Services</x:v>
      </x:c>
      <x:c r="C5397" t="str">
        <x:v>47-4071</x:v>
      </x:c>
      <x:c r="D5397" t="str">
        <x:v>Septic Tank Servicers and Sewer Pipe Cleaners</x:v>
      </x:c>
      <x:c r="E5397" s="22" t="n">
        <x:v>18490</x:v>
      </x:c>
      <x:c r="F5397" s="22" t="n">
        <x:v>51160</x:v>
      </x:c>
      <x:c r="G5397" s="22" t="n">
        <x:f>IF(OR(E5397="",F5397=""),"",E5397*F5397)</x:f>
        <x:v>945948400</x:v>
      </x:c>
      <x:c r="H5397" s="36" t="n">
        <x:v>0.0864</x:v>
      </x:c>
      <x:c r="I5397" s="22" t="n">
        <x:f>IF(G5397="","",IF(ISNUMBER(H5397),G5397,""))</x:f>
        <x:v>945948400</x:v>
      </x:c>
      <x:c r="J5397" s="22" t="n">
        <x:f>IF(I5397="","",I5397*H5397)</x:f>
        <x:v>81729941.76</x:v>
      </x:c>
      <x:c r="K5397" t="str">
        <x:f>IF(G5397="","MISSING OEWS",IF(ISNUMBER(H5397),"MATCHED","MISSING WHARTON"))</x:f>
        <x:v>MATCHED</x:v>
      </x:c>
    </x:row>
    <x:row r="5398">
      <x:c r="A5398" t="str">
        <x:v>56</x:v>
      </x:c>
      <x:c r="B5398" t="str">
        <x:v>Administrative and Support and Waste Management and Remediation Services</x:v>
      </x:c>
      <x:c r="C5398" t="str">
        <x:v>47-4090</x:v>
      </x:c>
      <x:c r="D5398" t="str">
        <x:v>Miscellaneous Construction and Related Workers</x:v>
      </x:c>
      <x:c r="E5398" s="22" t="n">
        <x:v>1990</x:v>
      </x:c>
      <x:c r="F5398" s="22" t="n">
        <x:v>48510</x:v>
      </x:c>
      <x:c r="G5398" s="22" t="n">
        <x:f>IF(OR(E5398="",F5398=""),"",E5398*F5398)</x:f>
        <x:v>96534900</x:v>
      </x:c>
      <x:c r="H5398" s="36" t="n">
        <x:v>0.0825</x:v>
      </x:c>
      <x:c r="I5398" s="22" t="n">
        <x:f>IF(G5398="","",IF(ISNUMBER(H5398),G5398,""))</x:f>
        <x:v>96534900</x:v>
      </x:c>
      <x:c r="J5398" s="22" t="n">
        <x:f>IF(I5398="","",I5398*H5398)</x:f>
        <x:v>7964129.25</x:v>
      </x:c>
      <x:c r="K5398" t="str">
        <x:f>IF(G5398="","MISSING OEWS",IF(ISNUMBER(H5398),"MATCHED","MISSING WHARTON"))</x:f>
        <x:v>MATCHED</x:v>
      </x:c>
    </x:row>
    <x:row r="5399">
      <x:c r="A5399" t="str">
        <x:v>56</x:v>
      </x:c>
      <x:c r="B5399" t="str">
        <x:v>Administrative and Support and Waste Management and Remediation Services</x:v>
      </x:c>
      <x:c r="C5399" t="str">
        <x:v>47-5013</x:v>
      </x:c>
      <x:c r="D5399" t="str">
        <x:v>Service Unit Operators, Oil and Gas</x:v>
      </x:c>
      <x:c r="E5399" s="22" t="n">
        <x:v>350</x:v>
      </x:c>
      <x:c r="F5399" s="22" t="n">
        <x:v>59290</x:v>
      </x:c>
      <x:c r="G5399" s="22" t="n">
        <x:f>IF(OR(E5399="",F5399=""),"",E5399*F5399)</x:f>
        <x:v>20751500</x:v>
      </x:c>
      <x:c r="H5399" s="36" t="n">
        <x:v>0.05</x:v>
      </x:c>
      <x:c r="I5399" s="22" t="n">
        <x:f>IF(G5399="","",IF(ISNUMBER(H5399),G5399,""))</x:f>
        <x:v>20751500</x:v>
      </x:c>
      <x:c r="J5399" s="22" t="n">
        <x:f>IF(I5399="","",I5399*H5399)</x:f>
        <x:v>1037575</x:v>
      </x:c>
      <x:c r="K5399" t="str">
        <x:f>IF(G5399="","MISSING OEWS",IF(ISNUMBER(H5399),"MATCHED","MISSING WHARTON"))</x:f>
        <x:v>MATCHED</x:v>
      </x:c>
    </x:row>
    <x:row r="5400">
      <x:c r="A5400" t="str">
        <x:v>56</x:v>
      </x:c>
      <x:c r="B5400" t="str">
        <x:v>Administrative and Support and Waste Management and Remediation Services</x:v>
      </x:c>
      <x:c r="C5400" t="str">
        <x:v>47-5022</x:v>
      </x:c>
      <x:c r="D5400" t="str">
        <x:v>Excavating and Loading Machine and Dragline Operators, Surface Mining</x:v>
      </x:c>
      <x:c r="E5400" s="22" t="n">
        <x:v>690</x:v>
      </x:c>
      <x:c r="F5400" s="22" t="n">
        <x:v>68610</x:v>
      </x:c>
      <x:c r="G5400" s="22" t="n">
        <x:f>IF(OR(E5400="",F5400=""),"",E5400*F5400)</x:f>
        <x:v>47340900</x:v>
      </x:c>
      <x:c r="H5400" s="36" t="n">
        <x:v>0</x:v>
      </x:c>
      <x:c r="I5400" s="22" t="n">
        <x:f>IF(G5400="","",IF(ISNUMBER(H5400),G5400,""))</x:f>
        <x:v>47340900</x:v>
      </x:c>
      <x:c r="J5400" s="22" t="n">
        <x:f>IF(I5400="","",I5400*H5400)</x:f>
        <x:v>0</x:v>
      </x:c>
      <x:c r="K5400" t="str">
        <x:f>IF(G5400="","MISSING OEWS",IF(ISNUMBER(H5400),"MATCHED","MISSING WHARTON"))</x:f>
        <x:v>MATCHED</x:v>
      </x:c>
    </x:row>
    <x:row r="5401">
      <x:c r="A5401" t="str">
        <x:v>56</x:v>
      </x:c>
      <x:c r="B5401" t="str">
        <x:v>Administrative and Support and Waste Management and Remediation Services</x:v>
      </x:c>
      <x:c r="C5401" t="str">
        <x:v>47-5023</x:v>
      </x:c>
      <x:c r="D5401" t="str">
        <x:v>Earth Drillers, Except Oil and Gas</x:v>
      </x:c>
      <x:c r="E5401" s="22" t="n">
        <x:v>390</x:v>
      </x:c>
      <x:c r="F5401" s="22" t="n">
        <x:v>56270</x:v>
      </x:c>
      <x:c r="G5401" s="22" t="n">
        <x:f>IF(OR(E5401="",F5401=""),"",E5401*F5401)</x:f>
        <x:v>21945300</x:v>
      </x:c>
      <x:c r="H5401" s="36" t="n">
        <x:v>0.0233</x:v>
      </x:c>
      <x:c r="I5401" s="22" t="n">
        <x:f>IF(G5401="","",IF(ISNUMBER(H5401),G5401,""))</x:f>
        <x:v>21945300</x:v>
      </x:c>
      <x:c r="J5401" s="22" t="n">
        <x:f>IF(I5401="","",I5401*H5401)</x:f>
        <x:v>511325.49000000005</x:v>
      </x:c>
      <x:c r="K5401" t="str">
        <x:f>IF(G5401="","MISSING OEWS",IF(ISNUMBER(H5401),"MATCHED","MISSING WHARTON"))</x:f>
        <x:v>MATCHED</x:v>
      </x:c>
    </x:row>
    <x:row r="5402">
      <x:c r="A5402" t="str">
        <x:v>56</x:v>
      </x:c>
      <x:c r="B5402" t="str">
        <x:v>Administrative and Support and Waste Management and Remediation Services</x:v>
      </x:c>
      <x:c r="C5402" t="str">
        <x:v>47-5041</x:v>
      </x:c>
      <x:c r="D5402" t="str">
        <x:v>Continuous Mining Machine Operators</x:v>
      </x:c>
      <x:c r="E5402" s="22"/>
      <x:c r="F5402" s="22" t="n">
        <x:v>56420</x:v>
      </x:c>
      <x:c r="G5402" s="22" t="str">
        <x:f>IF(OR(E5402="",F5402=""),"",E5402*F5402)</x:f>
      </x:c>
      <x:c r="H5402" s="36" t="n">
        <x:v>0</x:v>
      </x:c>
      <x:c r="I5402" s="22" t="str">
        <x:f>IF(G5402="","",IF(ISNUMBER(H5402),G5402,""))</x:f>
      </x:c>
      <x:c r="J5402" s="22" t="str">
        <x:f>IF(I5402="","",I5402*H5402)</x:f>
      </x:c>
      <x:c r="K5402" t="str">
        <x:f>IF(G5402="","MISSING OEWS",IF(ISNUMBER(H5402),"MATCHED","MISSING WHARTON"))</x:f>
        <x:v>MISSING OEWS</x:v>
      </x:c>
    </x:row>
    <x:row r="5403">
      <x:c r="A5403" t="str">
        <x:v>56</x:v>
      </x:c>
      <x:c r="B5403" t="str">
        <x:v>Administrative and Support and Waste Management and Remediation Services</x:v>
      </x:c>
      <x:c r="C5403" t="str">
        <x:v>47-5049</x:v>
      </x:c>
      <x:c r="D5403" t="str">
        <x:v>Underground Mining Machine Operators, All Other</x:v>
      </x:c>
      <x:c r="E5403" s="22"/>
      <x:c r="F5403" s="22" t="n">
        <x:v>65620</x:v>
      </x:c>
      <x:c r="G5403" s="22" t="str">
        <x:f>IF(OR(E5403="",F5403=""),"",E5403*F5403)</x:f>
      </x:c>
      <x:c r="H5403" s="36"/>
      <x:c r="I5403" s="22" t="str">
        <x:f>IF(G5403="","",IF(ISNUMBER(H5403),G5403,""))</x:f>
      </x:c>
      <x:c r="J5403" s="22" t="str">
        <x:f>IF(I5403="","",I5403*H5403)</x:f>
      </x:c>
      <x:c r="K5403" t="str">
        <x:f>IF(G5403="","MISSING OEWS",IF(ISNUMBER(H5403),"MATCHED","MISSING WHARTON"))</x:f>
        <x:v>MISSING OEWS</x:v>
      </x:c>
    </x:row>
    <x:row r="5404">
      <x:c r="A5404" t="str">
        <x:v>56</x:v>
      </x:c>
      <x:c r="B5404" t="str">
        <x:v>Administrative and Support and Waste Management and Remediation Services</x:v>
      </x:c>
      <x:c r="C5404" t="str">
        <x:v>47-5071</x:v>
      </x:c>
      <x:c r="D5404" t="str">
        <x:v>Roustabouts, Oil and Gas</x:v>
      </x:c>
      <x:c r="E5404" s="22" t="n">
        <x:v>440</x:v>
      </x:c>
      <x:c r="F5404" s="22" t="n">
        <x:v>41310</x:v>
      </x:c>
      <x:c r="G5404" s="22" t="n">
        <x:f>IF(OR(E5404="",F5404=""),"",E5404*F5404)</x:f>
        <x:v>18176400</x:v>
      </x:c>
      <x:c r="H5404" s="36" t="n">
        <x:v>0</x:v>
      </x:c>
      <x:c r="I5404" s="22" t="n">
        <x:f>IF(G5404="","",IF(ISNUMBER(H5404),G5404,""))</x:f>
        <x:v>18176400</x:v>
      </x:c>
      <x:c r="J5404" s="22" t="n">
        <x:f>IF(I5404="","",I5404*H5404)</x:f>
        <x:v>0</x:v>
      </x:c>
      <x:c r="K5404" t="str">
        <x:f>IF(G5404="","MISSING OEWS",IF(ISNUMBER(H5404),"MATCHED","MISSING WHARTON"))</x:f>
        <x:v>MATCHED</x:v>
      </x:c>
    </x:row>
    <x:row r="5405">
      <x:c r="A5405" t="str">
        <x:v>56</x:v>
      </x:c>
      <x:c r="B5405" t="str">
        <x:v>Administrative and Support and Waste Management and Remediation Services</x:v>
      </x:c>
      <x:c r="C5405" t="str">
        <x:v>47-5081</x:v>
      </x:c>
      <x:c r="D5405" t="str">
        <x:v>Helpers--Extraction Workers</x:v>
      </x:c>
      <x:c r="E5405" s="22" t="n">
        <x:v>70</x:v>
      </x:c>
      <x:c r="F5405" s="22" t="n">
        <x:v>44150</x:v>
      </x:c>
      <x:c r="G5405" s="22" t="n">
        <x:f>IF(OR(E5405="",F5405=""),"",E5405*F5405)</x:f>
        <x:v>3090500</x:v>
      </x:c>
      <x:c r="H5405" s="36" t="n">
        <x:v>0</x:v>
      </x:c>
      <x:c r="I5405" s="22" t="n">
        <x:f>IF(G5405="","",IF(ISNUMBER(H5405),G5405,""))</x:f>
        <x:v>3090500</x:v>
      </x:c>
      <x:c r="J5405" s="22" t="n">
        <x:f>IF(I5405="","",I5405*H5405)</x:f>
        <x:v>0</x:v>
      </x:c>
      <x:c r="K5405" t="str">
        <x:f>IF(G5405="","MISSING OEWS",IF(ISNUMBER(H5405),"MATCHED","MISSING WHARTON"))</x:f>
        <x:v>MATCHED</x:v>
      </x:c>
    </x:row>
    <x:row r="5406">
      <x:c r="A5406" t="str">
        <x:v>56</x:v>
      </x:c>
      <x:c r="B5406" t="str">
        <x:v>Administrative and Support and Waste Management and Remediation Services</x:v>
      </x:c>
      <x:c r="C5406" t="str">
        <x:v>47-5099</x:v>
      </x:c>
      <x:c r="D5406" t="str">
        <x:v>Extraction Workers, All Other</x:v>
      </x:c>
      <x:c r="E5406" s="22" t="n">
        <x:v>250</x:v>
      </x:c>
      <x:c r="F5406" s="22" t="n">
        <x:v>44240</x:v>
      </x:c>
      <x:c r="G5406" s="22" t="n">
        <x:f>IF(OR(E5406="",F5406=""),"",E5406*F5406)</x:f>
        <x:v>11060000</x:v>
      </x:c>
      <x:c r="H5406" s="36"/>
      <x:c r="I5406" s="22" t="str">
        <x:f>IF(G5406="","",IF(ISNUMBER(H5406),G5406,""))</x:f>
      </x:c>
      <x:c r="J5406" s="22" t="str">
        <x:f>IF(I5406="","",I5406*H5406)</x:f>
      </x:c>
      <x:c r="K5406" t="str">
        <x:f>IF(G5406="","MISSING OEWS",IF(ISNUMBER(H5406),"MATCHED","MISSING WHARTON"))</x:f>
        <x:v>MISSING WHARTON</x:v>
      </x:c>
    </x:row>
    <x:row r="5407">
      <x:c r="A5407" t="str">
        <x:v>56</x:v>
      </x:c>
      <x:c r="B5407" t="str">
        <x:v>Administrative and Support and Waste Management and Remediation Services</x:v>
      </x:c>
      <x:c r="C5407" t="str">
        <x:v>49-1011</x:v>
      </x:c>
      <x:c r="D5407" t="str">
        <x:v>First-Line Supervisors of Mechanics, Installers, and Repairers</x:v>
      </x:c>
      <x:c r="E5407" s="22" t="n">
        <x:v>23560</x:v>
      </x:c>
      <x:c r="F5407" s="22" t="n">
        <x:v>78310</x:v>
      </x:c>
      <x:c r="G5407" s="22" t="n">
        <x:f>IF(OR(E5407="",F5407=""),"",E5407*F5407)</x:f>
        <x:v>1844983600</x:v>
      </x:c>
      <x:c r="H5407" s="36" t="n">
        <x:v>0.35229999999999995</x:v>
      </x:c>
      <x:c r="I5407" s="22" t="n">
        <x:f>IF(G5407="","",IF(ISNUMBER(H5407),G5407,""))</x:f>
        <x:v>1844983600</x:v>
      </x:c>
      <x:c r="J5407" s="22" t="n">
        <x:f>IF(I5407="","",I5407*H5407)</x:f>
        <x:v>649987722.2799999</x:v>
      </x:c>
      <x:c r="K5407" t="str">
        <x:f>IF(G5407="","MISSING OEWS",IF(ISNUMBER(H5407),"MATCHED","MISSING WHARTON"))</x:f>
        <x:v>MATCHED</x:v>
      </x:c>
    </x:row>
    <x:row r="5408">
      <x:c r="A5408" t="str">
        <x:v>56</x:v>
      </x:c>
      <x:c r="B5408" t="str">
        <x:v>Administrative and Support and Waste Management and Remediation Services</x:v>
      </x:c>
      <x:c r="C5408" t="str">
        <x:v>49-2011</x:v>
      </x:c>
      <x:c r="D5408" t="str">
        <x:v>Computer, Automated Teller, and Office Machine Repairers</x:v>
      </x:c>
      <x:c r="E5408" s="22" t="n">
        <x:v>1940</x:v>
      </x:c>
      <x:c r="F5408" s="22" t="n">
        <x:v>53940</x:v>
      </x:c>
      <x:c r="G5408" s="22" t="n">
        <x:f>IF(OR(E5408="",F5408=""),"",E5408*F5408)</x:f>
        <x:v>104643600</x:v>
      </x:c>
      <x:c r="H5408" s="36" t="n">
        <x:v>0.284</x:v>
      </x:c>
      <x:c r="I5408" s="22" t="n">
        <x:f>IF(G5408="","",IF(ISNUMBER(H5408),G5408,""))</x:f>
        <x:v>104643600</x:v>
      </x:c>
      <x:c r="J5408" s="22" t="n">
        <x:f>IF(I5408="","",I5408*H5408)</x:f>
        <x:v>29718782.4</x:v>
      </x:c>
      <x:c r="K5408" t="str">
        <x:f>IF(G5408="","MISSING OEWS",IF(ISNUMBER(H5408),"MATCHED","MISSING WHARTON"))</x:f>
        <x:v>MATCHED</x:v>
      </x:c>
    </x:row>
    <x:row r="5409">
      <x:c r="A5409" t="str">
        <x:v>56</x:v>
      </x:c>
      <x:c r="B5409" t="str">
        <x:v>Administrative and Support and Waste Management and Remediation Services</x:v>
      </x:c>
      <x:c r="C5409" t="str">
        <x:v>49-2021</x:v>
      </x:c>
      <x:c r="D5409" t="str">
        <x:v>Radio, Cellular, and Tower Equipment Installers and Repairers</x:v>
      </x:c>
      <x:c r="E5409" s="22" t="n">
        <x:v>90</x:v>
      </x:c>
      <x:c r="F5409" s="22" t="n">
        <x:v>82220</x:v>
      </x:c>
      <x:c r="G5409" s="22" t="n">
        <x:f>IF(OR(E5409="",F5409=""),"",E5409*F5409)</x:f>
        <x:v>7399800</x:v>
      </x:c>
      <x:c r="H5409" s="36" t="n">
        <x:v>0.1583</x:v>
      </x:c>
      <x:c r="I5409" s="22" t="n">
        <x:f>IF(G5409="","",IF(ISNUMBER(H5409),G5409,""))</x:f>
        <x:v>7399800</x:v>
      </x:c>
      <x:c r="J5409" s="22" t="n">
        <x:f>IF(I5409="","",I5409*H5409)</x:f>
        <x:v>1171388.34</x:v>
      </x:c>
      <x:c r="K5409" t="str">
        <x:f>IF(G5409="","MISSING OEWS",IF(ISNUMBER(H5409),"MATCHED","MISSING WHARTON"))</x:f>
        <x:v>MATCHED</x:v>
      </x:c>
    </x:row>
    <x:row r="5410">
      <x:c r="A5410" t="str">
        <x:v>56</x:v>
      </x:c>
      <x:c r="B5410" t="str">
        <x:v>Administrative and Support and Waste Management and Remediation Services</x:v>
      </x:c>
      <x:c r="C5410" t="str">
        <x:v>49-2022</x:v>
      </x:c>
      <x:c r="D5410" t="str">
        <x:v>Telecommunications Equipment Installers and Repairers, Except Line Installers</x:v>
      </x:c>
      <x:c r="E5410" s="22" t="n">
        <x:v>4980</x:v>
      </x:c>
      <x:c r="F5410" s="22" t="n">
        <x:v>57930</x:v>
      </x:c>
      <x:c r="G5410" s="22" t="n">
        <x:f>IF(OR(E5410="",F5410=""),"",E5410*F5410)</x:f>
        <x:v>288491400</x:v>
      </x:c>
      <x:c r="H5410" s="36" t="n">
        <x:v>0.195</x:v>
      </x:c>
      <x:c r="I5410" s="22" t="n">
        <x:f>IF(G5410="","",IF(ISNUMBER(H5410),G5410,""))</x:f>
        <x:v>288491400</x:v>
      </x:c>
      <x:c r="J5410" s="22" t="n">
        <x:f>IF(I5410="","",I5410*H5410)</x:f>
        <x:v>56255823</x:v>
      </x:c>
      <x:c r="K5410" t="str">
        <x:f>IF(G5410="","MISSING OEWS",IF(ISNUMBER(H5410),"MATCHED","MISSING WHARTON"))</x:f>
        <x:v>MATCHED</x:v>
      </x:c>
    </x:row>
    <x:row r="5411">
      <x:c r="A5411" t="str">
        <x:v>56</x:v>
      </x:c>
      <x:c r="B5411" t="str">
        <x:v>Administrative and Support and Waste Management and Remediation Services</x:v>
      </x:c>
      <x:c r="C5411" t="str">
        <x:v>49-2091</x:v>
      </x:c>
      <x:c r="D5411" t="str">
        <x:v>Avionics Technicians</x:v>
      </x:c>
      <x:c r="E5411" s="22" t="n">
        <x:v>310</x:v>
      </x:c>
      <x:c r="F5411" s="22" t="n">
        <x:v>70300</x:v>
      </x:c>
      <x:c r="G5411" s="22" t="n">
        <x:f>IF(OR(E5411="",F5411=""),"",E5411*F5411)</x:f>
        <x:v>21793000</x:v>
      </x:c>
      <x:c r="H5411" s="36" t="n">
        <x:v>0.2</x:v>
      </x:c>
      <x:c r="I5411" s="22" t="n">
        <x:f>IF(G5411="","",IF(ISNUMBER(H5411),G5411,""))</x:f>
        <x:v>21793000</x:v>
      </x:c>
      <x:c r="J5411" s="22" t="n">
        <x:f>IF(I5411="","",I5411*H5411)</x:f>
        <x:v>4358600</x:v>
      </x:c>
      <x:c r="K5411" t="str">
        <x:f>IF(G5411="","MISSING OEWS",IF(ISNUMBER(H5411),"MATCHED","MISSING WHARTON"))</x:f>
        <x:v>MATCHED</x:v>
      </x:c>
    </x:row>
    <x:row r="5412">
      <x:c r="A5412" t="str">
        <x:v>56</x:v>
      </x:c>
      <x:c r="B5412" t="str">
        <x:v>Administrative and Support and Waste Management and Remediation Services</x:v>
      </x:c>
      <x:c r="C5412" t="str">
        <x:v>49-2092</x:v>
      </x:c>
      <x:c r="D5412" t="str">
        <x:v>Electric Motor, Power Tool, and Related Repairers</x:v>
      </x:c>
      <x:c r="E5412" s="22" t="n">
        <x:v>200</x:v>
      </x:c>
      <x:c r="F5412" s="22" t="n">
        <x:v>64700</x:v>
      </x:c>
      <x:c r="G5412" s="22" t="n">
        <x:f>IF(OR(E5412="",F5412=""),"",E5412*F5412)</x:f>
        <x:v>12940000</x:v>
      </x:c>
      <x:c r="H5412" s="36" t="n">
        <x:v>0.0667</x:v>
      </x:c>
      <x:c r="I5412" s="22" t="n">
        <x:f>IF(G5412="","",IF(ISNUMBER(H5412),G5412,""))</x:f>
        <x:v>12940000</x:v>
      </x:c>
      <x:c r="J5412" s="22" t="n">
        <x:f>IF(I5412="","",I5412*H5412)</x:f>
        <x:v>863097.9999999999</x:v>
      </x:c>
      <x:c r="K5412" t="str">
        <x:f>IF(G5412="","MISSING OEWS",IF(ISNUMBER(H5412),"MATCHED","MISSING WHARTON"))</x:f>
        <x:v>MATCHED</x:v>
      </x:c>
    </x:row>
    <x:row r="5413">
      <x:c r="A5413" t="str">
        <x:v>56</x:v>
      </x:c>
      <x:c r="B5413" t="str">
        <x:v>Administrative and Support and Waste Management and Remediation Services</x:v>
      </x:c>
      <x:c r="C5413" t="str">
        <x:v>49-2094</x:v>
      </x:c>
      <x:c r="D5413" t="str">
        <x:v>Electrical and Electronics Repairers, Commercial and Industrial Equipment</x:v>
      </x:c>
      <x:c r="E5413" s="22" t="n">
        <x:v>2570</x:v>
      </x:c>
      <x:c r="F5413" s="22" t="n">
        <x:v>66370</x:v>
      </x:c>
      <x:c r="G5413" s="22" t="n">
        <x:f>IF(OR(E5413="",F5413=""),"",E5413*F5413)</x:f>
        <x:v>170570900</x:v>
      </x:c>
      <x:c r="H5413" s="36" t="n">
        <x:v>0.19</x:v>
      </x:c>
      <x:c r="I5413" s="22" t="n">
        <x:f>IF(G5413="","",IF(ISNUMBER(H5413),G5413,""))</x:f>
        <x:v>170570900</x:v>
      </x:c>
      <x:c r="J5413" s="22" t="n">
        <x:f>IF(I5413="","",I5413*H5413)</x:f>
        <x:v>32408471</x:v>
      </x:c>
      <x:c r="K5413" t="str">
        <x:f>IF(G5413="","MISSING OEWS",IF(ISNUMBER(H5413),"MATCHED","MISSING WHARTON"))</x:f>
        <x:v>MATCHED</x:v>
      </x:c>
    </x:row>
    <x:row r="5414">
      <x:c r="A5414" t="str">
        <x:v>56</x:v>
      </x:c>
      <x:c r="B5414" t="str">
        <x:v>Administrative and Support and Waste Management and Remediation Services</x:v>
      </x:c>
      <x:c r="C5414" t="str">
        <x:v>49-2096</x:v>
      </x:c>
      <x:c r="D5414" t="str">
        <x:v>Electronic Equipment Installers and Repairers, Motor Vehicles</x:v>
      </x:c>
      <x:c r="E5414" s="22"/>
      <x:c r="F5414" s="22" t="n">
        <x:v>54840</x:v>
      </x:c>
      <x:c r="G5414" s="22" t="str">
        <x:f>IF(OR(E5414="",F5414=""),"",E5414*F5414)</x:f>
      </x:c>
      <x:c r="H5414" s="36" t="n">
        <x:v>0.1583</x:v>
      </x:c>
      <x:c r="I5414" s="22" t="str">
        <x:f>IF(G5414="","",IF(ISNUMBER(H5414),G5414,""))</x:f>
      </x:c>
      <x:c r="J5414" s="22" t="str">
        <x:f>IF(I5414="","",I5414*H5414)</x:f>
      </x:c>
      <x:c r="K5414" t="str">
        <x:f>IF(G5414="","MISSING OEWS",IF(ISNUMBER(H5414),"MATCHED","MISSING WHARTON"))</x:f>
        <x:v>MISSING OEWS</x:v>
      </x:c>
    </x:row>
    <x:row r="5415">
      <x:c r="A5415" t="str">
        <x:v>56</x:v>
      </x:c>
      <x:c r="B5415" t="str">
        <x:v>Administrative and Support and Waste Management and Remediation Services</x:v>
      </x:c>
      <x:c r="C5415" t="str">
        <x:v>49-2097</x:v>
      </x:c>
      <x:c r="D5415" t="str">
        <x:v>Audiovisual Equipment Installers and Repairers</x:v>
      </x:c>
      <x:c r="E5415" s="22"/>
      <x:c r="F5415" s="22" t="n">
        <x:v>45920</x:v>
      </x:c>
      <x:c r="G5415" s="22" t="str">
        <x:f>IF(OR(E5415="",F5415=""),"",E5415*F5415)</x:f>
      </x:c>
      <x:c r="H5415" s="36" t="n">
        <x:v>0.2591</x:v>
      </x:c>
      <x:c r="I5415" s="22" t="str">
        <x:f>IF(G5415="","",IF(ISNUMBER(H5415),G5415,""))</x:f>
      </x:c>
      <x:c r="J5415" s="22" t="str">
        <x:f>IF(I5415="","",I5415*H5415)</x:f>
      </x:c>
      <x:c r="K5415" t="str">
        <x:f>IF(G5415="","MISSING OEWS",IF(ISNUMBER(H5415),"MATCHED","MISSING WHARTON"))</x:f>
        <x:v>MISSING OEWS</x:v>
      </x:c>
    </x:row>
    <x:row r="5416">
      <x:c r="A5416" t="str">
        <x:v>56</x:v>
      </x:c>
      <x:c r="B5416" t="str">
        <x:v>Administrative and Support and Waste Management and Remediation Services</x:v>
      </x:c>
      <x:c r="C5416" t="str">
        <x:v>49-2098</x:v>
      </x:c>
      <x:c r="D5416" t="str">
        <x:v>Security and Fire Alarm Systems Installers</x:v>
      </x:c>
      <x:c r="E5416" s="22" t="n">
        <x:v>56920</x:v>
      </x:c>
      <x:c r="F5416" s="22" t="n">
        <x:v>60170</x:v>
      </x:c>
      <x:c r="G5416" s="22" t="n">
        <x:f>IF(OR(E5416="",F5416=""),"",E5416*F5416)</x:f>
        <x:v>3424876400</x:v>
      </x:c>
      <x:c r="H5416" s="36" t="n">
        <x:v>0.22190000000000001</x:v>
      </x:c>
      <x:c r="I5416" s="22" t="n">
        <x:f>IF(G5416="","",IF(ISNUMBER(H5416),G5416,""))</x:f>
        <x:v>3424876400</x:v>
      </x:c>
      <x:c r="J5416" s="22" t="n">
        <x:f>IF(I5416="","",I5416*H5416)</x:f>
        <x:v>759980073.1600001</x:v>
      </x:c>
      <x:c r="K5416" t="str">
        <x:f>IF(G5416="","MISSING OEWS",IF(ISNUMBER(H5416),"MATCHED","MISSING WHARTON"))</x:f>
        <x:v>MATCHED</x:v>
      </x:c>
    </x:row>
    <x:row r="5417">
      <x:c r="A5417" t="str">
        <x:v>56</x:v>
      </x:c>
      <x:c r="B5417" t="str">
        <x:v>Administrative and Support and Waste Management and Remediation Services</x:v>
      </x:c>
      <x:c r="C5417" t="str">
        <x:v>49-3011</x:v>
      </x:c>
      <x:c r="D5417" t="str">
        <x:v>Aircraft Mechanics and Service Technicians</x:v>
      </x:c>
      <x:c r="E5417" s="22" t="n">
        <x:v>3100</x:v>
      </x:c>
      <x:c r="F5417" s="22" t="n">
        <x:v>63110</x:v>
      </x:c>
      <x:c r="G5417" s="22" t="n">
        <x:f>IF(OR(E5417="",F5417=""),"",E5417*F5417)</x:f>
        <x:v>195641000</x:v>
      </x:c>
      <x:c r="H5417" s="36" t="n">
        <x:v>0.0434</x:v>
      </x:c>
      <x:c r="I5417" s="22" t="n">
        <x:f>IF(G5417="","",IF(ISNUMBER(H5417),G5417,""))</x:f>
        <x:v>195641000</x:v>
      </x:c>
      <x:c r="J5417" s="22" t="n">
        <x:f>IF(I5417="","",I5417*H5417)</x:f>
        <x:v>8490819.4</x:v>
      </x:c>
      <x:c r="K5417" t="str">
        <x:f>IF(G5417="","MISSING OEWS",IF(ISNUMBER(H5417),"MATCHED","MISSING WHARTON"))</x:f>
        <x:v>MATCHED</x:v>
      </x:c>
    </x:row>
    <x:row r="5418">
      <x:c r="A5418" t="str">
        <x:v>56</x:v>
      </x:c>
      <x:c r="B5418" t="str">
        <x:v>Administrative and Support and Waste Management and Remediation Services</x:v>
      </x:c>
      <x:c r="C5418" t="str">
        <x:v>49-3021</x:v>
      </x:c>
      <x:c r="D5418" t="str">
        <x:v>Automotive Body and Related Repairers</x:v>
      </x:c>
      <x:c r="E5418" s="22" t="n">
        <x:v>530</x:v>
      </x:c>
      <x:c r="F5418" s="22" t="n">
        <x:v>49220</x:v>
      </x:c>
      <x:c r="G5418" s="22" t="n">
        <x:f>IF(OR(E5418="",F5418=""),"",E5418*F5418)</x:f>
        <x:v>26086600</x:v>
      </x:c>
      <x:c r="H5418" s="36" t="n">
        <x:v>0.027999999999999997</x:v>
      </x:c>
      <x:c r="I5418" s="22" t="n">
        <x:f>IF(G5418="","",IF(ISNUMBER(H5418),G5418,""))</x:f>
        <x:v>26086600</x:v>
      </x:c>
      <x:c r="J5418" s="22" t="n">
        <x:f>IF(I5418="","",I5418*H5418)</x:f>
        <x:v>730424.7999999999</x:v>
      </x:c>
      <x:c r="K5418" t="str">
        <x:f>IF(G5418="","MISSING OEWS",IF(ISNUMBER(H5418),"MATCHED","MISSING WHARTON"))</x:f>
        <x:v>MATCHED</x:v>
      </x:c>
    </x:row>
    <x:row r="5419">
      <x:c r="A5419" t="str">
        <x:v>56</x:v>
      </x:c>
      <x:c r="B5419" t="str">
        <x:v>Administrative and Support and Waste Management and Remediation Services</x:v>
      </x:c>
      <x:c r="C5419" t="str">
        <x:v>49-3023</x:v>
      </x:c>
      <x:c r="D5419" t="str">
        <x:v>Automotive Service Technicians and Mechanics</x:v>
      </x:c>
      <x:c r="E5419" s="22" t="n">
        <x:v>8540</x:v>
      </x:c>
      <x:c r="F5419" s="22" t="n">
        <x:v>52510</x:v>
      </x:c>
      <x:c r="G5419" s="22" t="n">
        <x:f>IF(OR(E5419="",F5419=""),"",E5419*F5419)</x:f>
        <x:v>448435400</x:v>
      </x:c>
      <x:c r="H5419" s="36" t="n">
        <x:v>0.0233</x:v>
      </x:c>
      <x:c r="I5419" s="22" t="n">
        <x:f>IF(G5419="","",IF(ISNUMBER(H5419),G5419,""))</x:f>
        <x:v>448435400</x:v>
      </x:c>
      <x:c r="J5419" s="22" t="n">
        <x:f>IF(I5419="","",I5419*H5419)</x:f>
        <x:v>10448544.82</x:v>
      </x:c>
      <x:c r="K5419" t="str">
        <x:f>IF(G5419="","MISSING OEWS",IF(ISNUMBER(H5419),"MATCHED","MISSING WHARTON"))</x:f>
        <x:v>MATCHED</x:v>
      </x:c>
    </x:row>
    <x:row r="5420">
      <x:c r="A5420" t="str">
        <x:v>56</x:v>
      </x:c>
      <x:c r="B5420" t="str">
        <x:v>Administrative and Support and Waste Management and Remediation Services</x:v>
      </x:c>
      <x:c r="C5420" t="str">
        <x:v>49-3031</x:v>
      </x:c>
      <x:c r="D5420" t="str">
        <x:v>Bus and Truck Mechanics and Diesel Engine Specialists</x:v>
      </x:c>
      <x:c r="E5420" s="22" t="n">
        <x:v>20240</x:v>
      </x:c>
      <x:c r="F5420" s="22" t="n">
        <x:v>62180</x:v>
      </x:c>
      <x:c r="G5420" s="22" t="n">
        <x:f>IF(OR(E5420="",F5420=""),"",E5420*F5420)</x:f>
        <x:v>1258523200</x:v>
      </x:c>
      <x:c r="H5420" s="36" t="n">
        <x:v>0</x:v>
      </x:c>
      <x:c r="I5420" s="22" t="n">
        <x:f>IF(G5420="","",IF(ISNUMBER(H5420),G5420,""))</x:f>
        <x:v>1258523200</x:v>
      </x:c>
      <x:c r="J5420" s="22" t="n">
        <x:f>IF(I5420="","",I5420*H5420)</x:f>
        <x:v>0</x:v>
      </x:c>
      <x:c r="K5420" t="str">
        <x:f>IF(G5420="","MISSING OEWS",IF(ISNUMBER(H5420),"MATCHED","MISSING WHARTON"))</x:f>
        <x:v>MATCHED</x:v>
      </x:c>
    </x:row>
    <x:row r="5421">
      <x:c r="A5421" t="str">
        <x:v>56</x:v>
      </x:c>
      <x:c r="B5421" t="str">
        <x:v>Administrative and Support and Waste Management and Remediation Services</x:v>
      </x:c>
      <x:c r="C5421" t="str">
        <x:v>49-3041</x:v>
      </x:c>
      <x:c r="D5421" t="str">
        <x:v>Farm Equipment Mechanics and Service Technicians</x:v>
      </x:c>
      <x:c r="E5421" s="22"/>
      <x:c r="F5421" s="22" t="n">
        <x:v>46540</x:v>
      </x:c>
      <x:c r="G5421" s="22" t="str">
        <x:f>IF(OR(E5421="",F5421=""),"",E5421*F5421)</x:f>
      </x:c>
      <x:c r="H5421" s="36" t="n">
        <x:v>0.13570000000000002</x:v>
      </x:c>
      <x:c r="I5421" s="22" t="str">
        <x:f>IF(G5421="","",IF(ISNUMBER(H5421),G5421,""))</x:f>
      </x:c>
      <x:c r="J5421" s="22" t="str">
        <x:f>IF(I5421="","",I5421*H5421)</x:f>
      </x:c>
      <x:c r="K5421" t="str">
        <x:f>IF(G5421="","MISSING OEWS",IF(ISNUMBER(H5421),"MATCHED","MISSING WHARTON"))</x:f>
        <x:v>MISSING OEWS</x:v>
      </x:c>
    </x:row>
    <x:row r="5422">
      <x:c r="A5422" t="str">
        <x:v>56</x:v>
      </x:c>
      <x:c r="B5422" t="str">
        <x:v>Administrative and Support and Waste Management and Remediation Services</x:v>
      </x:c>
      <x:c r="C5422" t="str">
        <x:v>49-3042</x:v>
      </x:c>
      <x:c r="D5422" t="str">
        <x:v>Mobile Heavy Equipment Mechanics, Except Engines</x:v>
      </x:c>
      <x:c r="E5422" s="22" t="n">
        <x:v>5510</x:v>
      </x:c>
      <x:c r="F5422" s="22" t="n">
        <x:v>64780</x:v>
      </x:c>
      <x:c r="G5422" s="22" t="n">
        <x:f>IF(OR(E5422="",F5422=""),"",E5422*F5422)</x:f>
        <x:v>356937800</x:v>
      </x:c>
      <x:c r="H5422" s="36" t="n">
        <x:v>0.1425</x:v>
      </x:c>
      <x:c r="I5422" s="22" t="n">
        <x:f>IF(G5422="","",IF(ISNUMBER(H5422),G5422,""))</x:f>
        <x:v>356937800</x:v>
      </x:c>
      <x:c r="J5422" s="22" t="n">
        <x:f>IF(I5422="","",I5422*H5422)</x:f>
        <x:v>50863636.49999999</x:v>
      </x:c>
      <x:c r="K5422" t="str">
        <x:f>IF(G5422="","MISSING OEWS",IF(ISNUMBER(H5422),"MATCHED","MISSING WHARTON"))</x:f>
        <x:v>MATCHED</x:v>
      </x:c>
    </x:row>
    <x:row r="5423">
      <x:c r="A5423" t="str">
        <x:v>56</x:v>
      </x:c>
      <x:c r="B5423" t="str">
        <x:v>Administrative and Support and Waste Management and Remediation Services</x:v>
      </x:c>
      <x:c r="C5423" t="str">
        <x:v>49-3051</x:v>
      </x:c>
      <x:c r="D5423" t="str">
        <x:v>Motorboat Mechanics and Service Technicians</x:v>
      </x:c>
      <x:c r="E5423" s="22" t="n">
        <x:v>100</x:v>
      </x:c>
      <x:c r="F5423" s="22" t="n">
        <x:v>45780</x:v>
      </x:c>
      <x:c r="G5423" s="22" t="n">
        <x:f>IF(OR(E5423="",F5423=""),"",E5423*F5423)</x:f>
        <x:v>4578000</x:v>
      </x:c>
      <x:c r="H5423" s="36" t="n">
        <x:v>0.0731</x:v>
      </x:c>
      <x:c r="I5423" s="22" t="n">
        <x:f>IF(G5423="","",IF(ISNUMBER(H5423),G5423,""))</x:f>
        <x:v>4578000</x:v>
      </x:c>
      <x:c r="J5423" s="22" t="n">
        <x:f>IF(I5423="","",I5423*H5423)</x:f>
        <x:v>334651.8</x:v>
      </x:c>
      <x:c r="K5423" t="str">
        <x:f>IF(G5423="","MISSING OEWS",IF(ISNUMBER(H5423),"MATCHED","MISSING WHARTON"))</x:f>
        <x:v>MATCHED</x:v>
      </x:c>
    </x:row>
    <x:row r="5424">
      <x:c r="A5424" t="str">
        <x:v>56</x:v>
      </x:c>
      <x:c r="B5424" t="str">
        <x:v>Administrative and Support and Waste Management and Remediation Services</x:v>
      </x:c>
      <x:c r="C5424" t="str">
        <x:v>49-3053</x:v>
      </x:c>
      <x:c r="D5424" t="str">
        <x:v>Outdoor Power Equipment and Other Small Engine Mechanics</x:v>
      </x:c>
      <x:c r="E5424" s="22" t="n">
        <x:v>6980</x:v>
      </x:c>
      <x:c r="F5424" s="22" t="n">
        <x:v>53380</x:v>
      </x:c>
      <x:c r="G5424" s="22" t="n">
        <x:f>IF(OR(E5424="",F5424=""),"",E5424*F5424)</x:f>
        <x:v>372592400</x:v>
      </x:c>
      <x:c r="H5424" s="36" t="n">
        <x:v>0.11789999999999999</x:v>
      </x:c>
      <x:c r="I5424" s="22" t="n">
        <x:f>IF(G5424="","",IF(ISNUMBER(H5424),G5424,""))</x:f>
        <x:v>372592400</x:v>
      </x:c>
      <x:c r="J5424" s="22" t="n">
        <x:f>IF(I5424="","",I5424*H5424)</x:f>
        <x:v>43928643.95999999</x:v>
      </x:c>
      <x:c r="K5424" t="str">
        <x:f>IF(G5424="","MISSING OEWS",IF(ISNUMBER(H5424),"MATCHED","MISSING WHARTON"))</x:f>
        <x:v>MATCHED</x:v>
      </x:c>
    </x:row>
    <x:row r="5425">
      <x:c r="A5425" t="str">
        <x:v>56</x:v>
      </x:c>
      <x:c r="B5425" t="str">
        <x:v>Administrative and Support and Waste Management and Remediation Services</x:v>
      </x:c>
      <x:c r="C5425" t="str">
        <x:v>49-3091</x:v>
      </x:c>
      <x:c r="D5425" t="str">
        <x:v>Bicycle Repairers</x:v>
      </x:c>
      <x:c r="E5425" s="22"/>
      <x:c r="F5425" s="22" t="n">
        <x:v>47100</x:v>
      </x:c>
      <x:c r="G5425" s="22" t="str">
        <x:f>IF(OR(E5425="",F5425=""),"",E5425*F5425)</x:f>
      </x:c>
      <x:c r="H5425" s="36" t="n">
        <x:v>0.0594</x:v>
      </x:c>
      <x:c r="I5425" s="22" t="str">
        <x:f>IF(G5425="","",IF(ISNUMBER(H5425),G5425,""))</x:f>
      </x:c>
      <x:c r="J5425" s="22" t="str">
        <x:f>IF(I5425="","",I5425*H5425)</x:f>
      </x:c>
      <x:c r="K5425" t="str">
        <x:f>IF(G5425="","MISSING OEWS",IF(ISNUMBER(H5425),"MATCHED","MISSING WHARTON"))</x:f>
        <x:v>MISSING OEWS</x:v>
      </x:c>
    </x:row>
    <x:row r="5426">
      <x:c r="A5426" t="str">
        <x:v>56</x:v>
      </x:c>
      <x:c r="B5426" t="str">
        <x:v>Administrative and Support and Waste Management and Remediation Services</x:v>
      </x:c>
      <x:c r="C5426" t="str">
        <x:v>49-3093</x:v>
      </x:c>
      <x:c r="D5426" t="str">
        <x:v>Tire Repairers and Changers</x:v>
      </x:c>
      <x:c r="E5426" s="22" t="n">
        <x:v>640</x:v>
      </x:c>
      <x:c r="F5426" s="22" t="n">
        <x:v>45140</x:v>
      </x:c>
      <x:c r="G5426" s="22" t="n">
        <x:f>IF(OR(E5426="",F5426=""),"",E5426*F5426)</x:f>
        <x:v>28889600</x:v>
      </x:c>
      <x:c r="H5426" s="36" t="n">
        <x:v>0</x:v>
      </x:c>
      <x:c r="I5426" s="22" t="n">
        <x:f>IF(G5426="","",IF(ISNUMBER(H5426),G5426,""))</x:f>
        <x:v>28889600</x:v>
      </x:c>
      <x:c r="J5426" s="22" t="n">
        <x:f>IF(I5426="","",I5426*H5426)</x:f>
        <x:v>0</x:v>
      </x:c>
      <x:c r="K5426" t="str">
        <x:f>IF(G5426="","MISSING OEWS",IF(ISNUMBER(H5426),"MATCHED","MISSING WHARTON"))</x:f>
        <x:v>MATCHED</x:v>
      </x:c>
    </x:row>
    <x:row r="5427">
      <x:c r="A5427" t="str">
        <x:v>56</x:v>
      </x:c>
      <x:c r="B5427" t="str">
        <x:v>Administrative and Support and Waste Management and Remediation Services</x:v>
      </x:c>
      <x:c r="C5427" t="str">
        <x:v>49-9012</x:v>
      </x:c>
      <x:c r="D5427" t="str">
        <x:v>Control and Valve Installers and Repairers, Except Mechanical Door</x:v>
      </x:c>
      <x:c r="E5427" s="22"/>
      <x:c r="F5427" s="22" t="n">
        <x:v>57780</x:v>
      </x:c>
      <x:c r="G5427" s="22" t="str">
        <x:f>IF(OR(E5427="",F5427=""),"",E5427*F5427)</x:f>
      </x:c>
      <x:c r="H5427" s="36" t="n">
        <x:v>0.0731</x:v>
      </x:c>
      <x:c r="I5427" s="22" t="str">
        <x:f>IF(G5427="","",IF(ISNUMBER(H5427),G5427,""))</x:f>
      </x:c>
      <x:c r="J5427" s="22" t="str">
        <x:f>IF(I5427="","",I5427*H5427)</x:f>
      </x:c>
      <x:c r="K5427" t="str">
        <x:f>IF(G5427="","MISSING OEWS",IF(ISNUMBER(H5427),"MATCHED","MISSING WHARTON"))</x:f>
        <x:v>MISSING OEWS</x:v>
      </x:c>
    </x:row>
    <x:row r="5428">
      <x:c r="A5428" t="str">
        <x:v>56</x:v>
      </x:c>
      <x:c r="B5428" t="str">
        <x:v>Administrative and Support and Waste Management and Remediation Services</x:v>
      </x:c>
      <x:c r="C5428" t="str">
        <x:v>49-9021</x:v>
      </x:c>
      <x:c r="D5428" t="str">
        <x:v>Heating, Air Conditioning, and Refrigeration Mechanics and Installers</x:v>
      </x:c>
      <x:c r="E5428" s="22" t="n">
        <x:v>9560</x:v>
      </x:c>
      <x:c r="F5428" s="22" t="n">
        <x:v>65020</x:v>
      </x:c>
      <x:c r="G5428" s="22" t="n">
        <x:f>IF(OR(E5428="",F5428=""),"",E5428*F5428)</x:f>
        <x:v>621591200</x:v>
      </x:c>
      <x:c r="H5428" s="36" t="n">
        <x:v>0.0867</x:v>
      </x:c>
      <x:c r="I5428" s="22" t="n">
        <x:f>IF(G5428="","",IF(ISNUMBER(H5428),G5428,""))</x:f>
        <x:v>621591200</x:v>
      </x:c>
      <x:c r="J5428" s="22" t="n">
        <x:f>IF(I5428="","",I5428*H5428)</x:f>
        <x:v>53891957.04</x:v>
      </x:c>
      <x:c r="K5428" t="str">
        <x:f>IF(G5428="","MISSING OEWS",IF(ISNUMBER(H5428),"MATCHED","MISSING WHARTON"))</x:f>
        <x:v>MATCHED</x:v>
      </x:c>
    </x:row>
    <x:row r="5429">
      <x:c r="A5429" t="str">
        <x:v>56</x:v>
      </x:c>
      <x:c r="B5429" t="str">
        <x:v>Administrative and Support and Waste Management and Remediation Services</x:v>
      </x:c>
      <x:c r="C5429" t="str">
        <x:v>49-9031</x:v>
      </x:c>
      <x:c r="D5429" t="str">
        <x:v>Home Appliance Repairers</x:v>
      </x:c>
      <x:c r="E5429" s="22" t="n">
        <x:v>190</x:v>
      </x:c>
      <x:c r="F5429" s="22" t="n">
        <x:v>54880</x:v>
      </x:c>
      <x:c r="G5429" s="22" t="n">
        <x:f>IF(OR(E5429="",F5429=""),"",E5429*F5429)</x:f>
        <x:v>10427200</x:v>
      </x:c>
      <x:c r="H5429" s="36" t="n">
        <x:v>0.1226</x:v>
      </x:c>
      <x:c r="I5429" s="22" t="n">
        <x:f>IF(G5429="","",IF(ISNUMBER(H5429),G5429,""))</x:f>
        <x:v>10427200</x:v>
      </x:c>
      <x:c r="J5429" s="22" t="n">
        <x:f>IF(I5429="","",I5429*H5429)</x:f>
        <x:v>1278374.72</x:v>
      </x:c>
      <x:c r="K5429" t="str">
        <x:f>IF(G5429="","MISSING OEWS",IF(ISNUMBER(H5429),"MATCHED","MISSING WHARTON"))</x:f>
        <x:v>MATCHED</x:v>
      </x:c>
    </x:row>
    <x:row r="5430">
      <x:c r="A5430" t="str">
        <x:v>56</x:v>
      </x:c>
      <x:c r="B5430" t="str">
        <x:v>Administrative and Support and Waste Management and Remediation Services</x:v>
      </x:c>
      <x:c r="C5430" t="str">
        <x:v>49-9041</x:v>
      </x:c>
      <x:c r="D5430" t="str">
        <x:v>Industrial Machinery Mechanics</x:v>
      </x:c>
      <x:c r="E5430" s="22" t="n">
        <x:v>10110</x:v>
      </x:c>
      <x:c r="F5430" s="22" t="n">
        <x:v>62490</x:v>
      </x:c>
      <x:c r="G5430" s="22" t="n">
        <x:f>IF(OR(E5430="",F5430=""),"",E5430*F5430)</x:f>
        <x:v>631773900</x:v>
      </x:c>
      <x:c r="H5430" s="36" t="n">
        <x:v>0.25</x:v>
      </x:c>
      <x:c r="I5430" s="22" t="n">
        <x:f>IF(G5430="","",IF(ISNUMBER(H5430),G5430,""))</x:f>
        <x:v>631773900</x:v>
      </x:c>
      <x:c r="J5430" s="22" t="n">
        <x:f>IF(I5430="","",I5430*H5430)</x:f>
        <x:v>157943475</x:v>
      </x:c>
      <x:c r="K5430" t="str">
        <x:f>IF(G5430="","MISSING OEWS",IF(ISNUMBER(H5430),"MATCHED","MISSING WHARTON"))</x:f>
        <x:v>MATCHED</x:v>
      </x:c>
    </x:row>
    <x:row r="5431">
      <x:c r="A5431" t="str">
        <x:v>56</x:v>
      </x:c>
      <x:c r="B5431" t="str">
        <x:v>Administrative and Support and Waste Management and Remediation Services</x:v>
      </x:c>
      <x:c r="C5431" t="str">
        <x:v>49-9043</x:v>
      </x:c>
      <x:c r="D5431" t="str">
        <x:v>Maintenance Workers, Machinery</x:v>
      </x:c>
      <x:c r="E5431" s="22" t="n">
        <x:v>2090</x:v>
      </x:c>
      <x:c r="F5431" s="22" t="n">
        <x:v>56170</x:v>
      </x:c>
      <x:c r="G5431" s="22" t="n">
        <x:f>IF(OR(E5431="",F5431=""),"",E5431*F5431)</x:f>
        <x:v>117395300</x:v>
      </x:c>
      <x:c r="H5431" s="36" t="n">
        <x:v>0.0528</x:v>
      </x:c>
      <x:c r="I5431" s="22" t="n">
        <x:f>IF(G5431="","",IF(ISNUMBER(H5431),G5431,""))</x:f>
        <x:v>117395300</x:v>
      </x:c>
      <x:c r="J5431" s="22" t="n">
        <x:f>IF(I5431="","",I5431*H5431)</x:f>
        <x:v>6198471.84</x:v>
      </x:c>
      <x:c r="K5431" t="str">
        <x:f>IF(G5431="","MISSING OEWS",IF(ISNUMBER(H5431),"MATCHED","MISSING WHARTON"))</x:f>
        <x:v>MATCHED</x:v>
      </x:c>
    </x:row>
    <x:row r="5432">
      <x:c r="A5432" t="str">
        <x:v>56</x:v>
      </x:c>
      <x:c r="B5432" t="str">
        <x:v>Administrative and Support and Waste Management and Remediation Services</x:v>
      </x:c>
      <x:c r="C5432" t="str">
        <x:v>49-9044</x:v>
      </x:c>
      <x:c r="D5432" t="str">
        <x:v>Millwrights</x:v>
      </x:c>
      <x:c r="E5432" s="22" t="n">
        <x:v>1700</x:v>
      </x:c>
      <x:c r="F5432" s="22" t="n">
        <x:v>61120</x:v>
      </x:c>
      <x:c r="G5432" s="22" t="n">
        <x:f>IF(OR(E5432="",F5432=""),"",E5432*F5432)</x:f>
        <x:v>103904000</x:v>
      </x:c>
      <x:c r="H5432" s="36" t="n">
        <x:v>0</x:v>
      </x:c>
      <x:c r="I5432" s="22" t="n">
        <x:f>IF(G5432="","",IF(ISNUMBER(H5432),G5432,""))</x:f>
        <x:v>103904000</x:v>
      </x:c>
      <x:c r="J5432" s="22" t="n">
        <x:f>IF(I5432="","",I5432*H5432)</x:f>
        <x:v>0</x:v>
      </x:c>
      <x:c r="K5432" t="str">
        <x:f>IF(G5432="","MISSING OEWS",IF(ISNUMBER(H5432),"MATCHED","MISSING WHARTON"))</x:f>
        <x:v>MATCHED</x:v>
      </x:c>
    </x:row>
    <x:row r="5433">
      <x:c r="A5433" t="str">
        <x:v>56</x:v>
      </x:c>
      <x:c r="B5433" t="str">
        <x:v>Administrative and Support and Waste Management and Remediation Services</x:v>
      </x:c>
      <x:c r="C5433" t="str">
        <x:v>49-9051</x:v>
      </x:c>
      <x:c r="D5433" t="str">
        <x:v>Electrical Power-Line Installers and Repairers</x:v>
      </x:c>
      <x:c r="E5433" s="22" t="n">
        <x:v>470</x:v>
      </x:c>
      <x:c r="F5433" s="22" t="n">
        <x:v>74290</x:v>
      </x:c>
      <x:c r="G5433" s="22" t="n">
        <x:f>IF(OR(E5433="",F5433=""),"",E5433*F5433)</x:f>
        <x:v>34916300</x:v>
      </x:c>
      <x:c r="H5433" s="36" t="n">
        <x:v>0</x:v>
      </x:c>
      <x:c r="I5433" s="22" t="n">
        <x:f>IF(G5433="","",IF(ISNUMBER(H5433),G5433,""))</x:f>
        <x:v>34916300</x:v>
      </x:c>
      <x:c r="J5433" s="22" t="n">
        <x:f>IF(I5433="","",I5433*H5433)</x:f>
        <x:v>0</x:v>
      </x:c>
      <x:c r="K5433" t="str">
        <x:f>IF(G5433="","MISSING OEWS",IF(ISNUMBER(H5433),"MATCHED","MISSING WHARTON"))</x:f>
        <x:v>MATCHED</x:v>
      </x:c>
    </x:row>
    <x:row r="5434">
      <x:c r="A5434" t="str">
        <x:v>56</x:v>
      </x:c>
      <x:c r="B5434" t="str">
        <x:v>Administrative and Support and Waste Management and Remediation Services</x:v>
      </x:c>
      <x:c r="C5434" t="str">
        <x:v>49-9052</x:v>
      </x:c>
      <x:c r="D5434" t="str">
        <x:v>Telecommunications Line Installers and Repairers</x:v>
      </x:c>
      <x:c r="E5434" s="22" t="n">
        <x:v>1390</x:v>
      </x:c>
      <x:c r="F5434" s="22" t="n">
        <x:v>52870</x:v>
      </x:c>
      <x:c r="G5434" s="22" t="n">
        <x:f>IF(OR(E5434="",F5434=""),"",E5434*F5434)</x:f>
        <x:v>73489300</x:v>
      </x:c>
      <x:c r="H5434" s="36" t="n">
        <x:v>0.0475</x:v>
      </x:c>
      <x:c r="I5434" s="22" t="n">
        <x:f>IF(G5434="","",IF(ISNUMBER(H5434),G5434,""))</x:f>
        <x:v>73489300</x:v>
      </x:c>
      <x:c r="J5434" s="22" t="n">
        <x:f>IF(I5434="","",I5434*H5434)</x:f>
        <x:v>3490741.75</x:v>
      </x:c>
      <x:c r="K5434" t="str">
        <x:f>IF(G5434="","MISSING OEWS",IF(ISNUMBER(H5434),"MATCHED","MISSING WHARTON"))</x:f>
        <x:v>MATCHED</x:v>
      </x:c>
    </x:row>
    <x:row r="5435">
      <x:c r="A5435" t="str">
        <x:v>56</x:v>
      </x:c>
      <x:c r="B5435" t="str">
        <x:v>Administrative and Support and Waste Management and Remediation Services</x:v>
      </x:c>
      <x:c r="C5435" t="str">
        <x:v>49-9061</x:v>
      </x:c>
      <x:c r="D5435" t="str">
        <x:v>Camera and Photographic Equipment Repairers</x:v>
      </x:c>
      <x:c r="E5435" s="22" t="n">
        <x:v>30</x:v>
      </x:c>
      <x:c r="F5435" s="22" t="n">
        <x:v>62830</x:v>
      </x:c>
      <x:c r="G5435" s="22" t="n">
        <x:f>IF(OR(E5435="",F5435=""),"",E5435*F5435)</x:f>
        <x:v>1884900</x:v>
      </x:c>
      <x:c r="H5435" s="36" t="n">
        <x:v>0.17329999999999998</x:v>
      </x:c>
      <x:c r="I5435" s="22" t="n">
        <x:f>IF(G5435="","",IF(ISNUMBER(H5435),G5435,""))</x:f>
        <x:v>1884900</x:v>
      </x:c>
      <x:c r="J5435" s="22" t="n">
        <x:f>IF(I5435="","",I5435*H5435)</x:f>
        <x:v>326653.17</x:v>
      </x:c>
      <x:c r="K5435" t="str">
        <x:f>IF(G5435="","MISSING OEWS",IF(ISNUMBER(H5435),"MATCHED","MISSING WHARTON"))</x:f>
        <x:v>MATCHED</x:v>
      </x:c>
    </x:row>
    <x:row r="5436">
      <x:c r="A5436" t="str">
        <x:v>56</x:v>
      </x:c>
      <x:c r="B5436" t="str">
        <x:v>Administrative and Support and Waste Management and Remediation Services</x:v>
      </x:c>
      <x:c r="C5436" t="str">
        <x:v>49-9062</x:v>
      </x:c>
      <x:c r="D5436" t="str">
        <x:v>Medical Equipment Repairers</x:v>
      </x:c>
      <x:c r="E5436" s="22"/>
      <x:c r="F5436" s="22" t="n">
        <x:v>71800</x:v>
      </x:c>
      <x:c r="G5436" s="22" t="str">
        <x:f>IF(OR(E5436="",F5436=""),"",E5436*F5436)</x:f>
      </x:c>
      <x:c r="H5436" s="36" t="n">
        <x:v>0.2368</x:v>
      </x:c>
      <x:c r="I5436" s="22" t="str">
        <x:f>IF(G5436="","",IF(ISNUMBER(H5436),G5436,""))</x:f>
      </x:c>
      <x:c r="J5436" s="22" t="str">
        <x:f>IF(I5436="","",I5436*H5436)</x:f>
      </x:c>
      <x:c r="K5436" t="str">
        <x:f>IF(G5436="","MISSING OEWS",IF(ISNUMBER(H5436),"MATCHED","MISSING WHARTON"))</x:f>
        <x:v>MISSING OEWS</x:v>
      </x:c>
    </x:row>
    <x:row r="5437">
      <x:c r="A5437" t="str">
        <x:v>56</x:v>
      </x:c>
      <x:c r="B5437" t="str">
        <x:v>Administrative and Support and Waste Management and Remediation Services</x:v>
      </x:c>
      <x:c r="C5437" t="str">
        <x:v>49-9069</x:v>
      </x:c>
      <x:c r="D5437" t="str">
        <x:v>Precision Instrument and Equipment Repairers, All Other</x:v>
      </x:c>
      <x:c r="E5437" s="22" t="n">
        <x:v>130</x:v>
      </x:c>
      <x:c r="F5437" s="22" t="n">
        <x:v>84870</x:v>
      </x:c>
      <x:c r="G5437" s="22" t="n">
        <x:f>IF(OR(E5437="",F5437=""),"",E5437*F5437)</x:f>
        <x:v>11033100</x:v>
      </x:c>
      <x:c r="H5437" s="36"/>
      <x:c r="I5437" s="22" t="str">
        <x:f>IF(G5437="","",IF(ISNUMBER(H5437),G5437,""))</x:f>
      </x:c>
      <x:c r="J5437" s="22" t="str">
        <x:f>IF(I5437="","",I5437*H5437)</x:f>
      </x:c>
      <x:c r="K5437" t="str">
        <x:f>IF(G5437="","MISSING OEWS",IF(ISNUMBER(H5437),"MATCHED","MISSING WHARTON"))</x:f>
        <x:v>MISSING WHARTON</x:v>
      </x:c>
    </x:row>
    <x:row r="5438">
      <x:c r="A5438" t="str">
        <x:v>56</x:v>
      </x:c>
      <x:c r="B5438" t="str">
        <x:v>Administrative and Support and Waste Management and Remediation Services</x:v>
      </x:c>
      <x:c r="C5438" t="str">
        <x:v>49-9071</x:v>
      </x:c>
      <x:c r="D5438" t="str">
        <x:v>Maintenance and Repair Workers, General</x:v>
      </x:c>
      <x:c r="E5438" s="22" t="n">
        <x:v>86380</x:v>
      </x:c>
      <x:c r="F5438" s="22" t="n">
        <x:v>51720</x:v>
      </x:c>
      <x:c r="G5438" s="22" t="n">
        <x:f>IF(OR(E5438="",F5438=""),"",E5438*F5438)</x:f>
        <x:v>4467573600</x:v>
      </x:c>
      <x:c r="H5438" s="36" t="n">
        <x:v>0.0867</x:v>
      </x:c>
      <x:c r="I5438" s="22" t="n">
        <x:f>IF(G5438="","",IF(ISNUMBER(H5438),G5438,""))</x:f>
        <x:v>4467573600</x:v>
      </x:c>
      <x:c r="J5438" s="22" t="n">
        <x:f>IF(I5438="","",I5438*H5438)</x:f>
        <x:v>387338631.12</x:v>
      </x:c>
      <x:c r="K5438" t="str">
        <x:f>IF(G5438="","MISSING OEWS",IF(ISNUMBER(H5438),"MATCHED","MISSING WHARTON"))</x:f>
        <x:v>MATCHED</x:v>
      </x:c>
    </x:row>
    <x:row r="5439">
      <x:c r="A5439" t="str">
        <x:v>56</x:v>
      </x:c>
      <x:c r="B5439" t="str">
        <x:v>Administrative and Support and Waste Management and Remediation Services</x:v>
      </x:c>
      <x:c r="C5439" t="str">
        <x:v>49-9081</x:v>
      </x:c>
      <x:c r="D5439" t="str">
        <x:v>Wind Turbine Service Technicians</x:v>
      </x:c>
      <x:c r="E5439" s="22"/>
      <x:c r="F5439" s="22" t="n">
        <x:v>47240</x:v>
      </x:c>
      <x:c r="G5439" s="22" t="str">
        <x:f>IF(OR(E5439="",F5439=""),"",E5439*F5439)</x:f>
      </x:c>
      <x:c r="H5439" s="36" t="n">
        <x:v>0</x:v>
      </x:c>
      <x:c r="I5439" s="22" t="str">
        <x:f>IF(G5439="","",IF(ISNUMBER(H5439),G5439,""))</x:f>
      </x:c>
      <x:c r="J5439" s="22" t="str">
        <x:f>IF(I5439="","",I5439*H5439)</x:f>
      </x:c>
      <x:c r="K5439" t="str">
        <x:f>IF(G5439="","MISSING OEWS",IF(ISNUMBER(H5439),"MATCHED","MISSING WHARTON"))</x:f>
        <x:v>MISSING OEWS</x:v>
      </x:c>
    </x:row>
    <x:row r="5440">
      <x:c r="A5440" t="str">
        <x:v>56</x:v>
      </x:c>
      <x:c r="B5440" t="str">
        <x:v>Administrative and Support and Waste Management and Remediation Services</x:v>
      </x:c>
      <x:c r="C5440" t="str">
        <x:v>49-9091</x:v>
      </x:c>
      <x:c r="D5440" t="str">
        <x:v>Coin, Vending, and Amusement Machine Servicers and Repairers</x:v>
      </x:c>
      <x:c r="E5440" s="22" t="n">
        <x:v>160</x:v>
      </x:c>
      <x:c r="F5440" s="22" t="n">
        <x:v>47730</x:v>
      </x:c>
      <x:c r="G5440" s="22" t="n">
        <x:f>IF(OR(E5440="",F5440=""),"",E5440*F5440)</x:f>
        <x:v>7636800</x:v>
      </x:c>
      <x:c r="H5440" s="36" t="n">
        <x:v>0.2868</x:v>
      </x:c>
      <x:c r="I5440" s="22" t="n">
        <x:f>IF(G5440="","",IF(ISNUMBER(H5440),G5440,""))</x:f>
        <x:v>7636800</x:v>
      </x:c>
      <x:c r="J5440" s="22" t="n">
        <x:f>IF(I5440="","",I5440*H5440)</x:f>
        <x:v>2190234.24</x:v>
      </x:c>
      <x:c r="K5440" t="str">
        <x:f>IF(G5440="","MISSING OEWS",IF(ISNUMBER(H5440),"MATCHED","MISSING WHARTON"))</x:f>
        <x:v>MATCHED</x:v>
      </x:c>
    </x:row>
    <x:row r="5441">
      <x:c r="A5441" t="str">
        <x:v>56</x:v>
      </x:c>
      <x:c r="B5441" t="str">
        <x:v>Administrative and Support and Waste Management and Remediation Services</x:v>
      </x:c>
      <x:c r="C5441" t="str">
        <x:v>49-9092</x:v>
      </x:c>
      <x:c r="D5441" t="str">
        <x:v>Commercial Divers</x:v>
      </x:c>
      <x:c r="E5441" s="22" t="n">
        <x:v>1560</x:v>
      </x:c>
      <x:c r="F5441" s="22" t="n">
        <x:v>90020</x:v>
      </x:c>
      <x:c r="G5441" s="22" t="n">
        <x:f>IF(OR(E5441="",F5441=""),"",E5441*F5441)</x:f>
        <x:v>140431200</x:v>
      </x:c>
      <x:c r="H5441" s="36" t="n">
        <x:v>0</x:v>
      </x:c>
      <x:c r="I5441" s="22" t="n">
        <x:f>IF(G5441="","",IF(ISNUMBER(H5441),G5441,""))</x:f>
        <x:v>140431200</x:v>
      </x:c>
      <x:c r="J5441" s="22" t="n">
        <x:f>IF(I5441="","",I5441*H5441)</x:f>
        <x:v>0</x:v>
      </x:c>
      <x:c r="K5441" t="str">
        <x:f>IF(G5441="","MISSING OEWS",IF(ISNUMBER(H5441),"MATCHED","MISSING WHARTON"))</x:f>
        <x:v>MATCHED</x:v>
      </x:c>
    </x:row>
    <x:row r="5442">
      <x:c r="A5442" t="str">
        <x:v>56</x:v>
      </x:c>
      <x:c r="B5442" t="str">
        <x:v>Administrative and Support and Waste Management and Remediation Services</x:v>
      </x:c>
      <x:c r="C5442" t="str">
        <x:v>49-9094</x:v>
      </x:c>
      <x:c r="D5442" t="str">
        <x:v>Locksmiths and Safe Repairers</x:v>
      </x:c>
      <x:c r="E5442" s="22" t="n">
        <x:v>10220</x:v>
      </x:c>
      <x:c r="F5442" s="22" t="n">
        <x:v>52080</x:v>
      </x:c>
      <x:c r="G5442" s="22" t="n">
        <x:f>IF(OR(E5442="",F5442=""),"",E5442*F5442)</x:f>
        <x:v>532257600</x:v>
      </x:c>
      <x:c r="H5442" s="36" t="n">
        <x:v>0.0679</x:v>
      </x:c>
      <x:c r="I5442" s="22" t="n">
        <x:f>IF(G5442="","",IF(ISNUMBER(H5442),G5442,""))</x:f>
        <x:v>532257600</x:v>
      </x:c>
      <x:c r="J5442" s="22" t="n">
        <x:f>IF(I5442="","",I5442*H5442)</x:f>
        <x:v>36140291.04</x:v>
      </x:c>
      <x:c r="K5442" t="str">
        <x:f>IF(G5442="","MISSING OEWS",IF(ISNUMBER(H5442),"MATCHED","MISSING WHARTON"))</x:f>
        <x:v>MATCHED</x:v>
      </x:c>
    </x:row>
    <x:row r="5443">
      <x:c r="A5443" t="str">
        <x:v>56</x:v>
      </x:c>
      <x:c r="B5443" t="str">
        <x:v>Administrative and Support and Waste Management and Remediation Services</x:v>
      </x:c>
      <x:c r="C5443" t="str">
        <x:v>49-9095</x:v>
      </x:c>
      <x:c r="D5443" t="str">
        <x:v>Manufactured Building and Mobile Home Installers</x:v>
      </x:c>
      <x:c r="E5443" s="22" t="n">
        <x:v>90</x:v>
      </x:c>
      <x:c r="F5443" s="22" t="n">
        <x:v>35970</x:v>
      </x:c>
      <x:c r="G5443" s="22" t="n">
        <x:f>IF(OR(E5443="",F5443=""),"",E5443*F5443)</x:f>
        <x:v>3237300</x:v>
      </x:c>
      <x:c r="H5443" s="36" t="n">
        <x:v>0.05</x:v>
      </x:c>
      <x:c r="I5443" s="22" t="n">
        <x:f>IF(G5443="","",IF(ISNUMBER(H5443),G5443,""))</x:f>
        <x:v>3237300</x:v>
      </x:c>
      <x:c r="J5443" s="22" t="n">
        <x:f>IF(I5443="","",I5443*H5443)</x:f>
        <x:v>161865</x:v>
      </x:c>
      <x:c r="K5443" t="str">
        <x:f>IF(G5443="","MISSING OEWS",IF(ISNUMBER(H5443),"MATCHED","MISSING WHARTON"))</x:f>
        <x:v>MATCHED</x:v>
      </x:c>
    </x:row>
    <x:row r="5444">
      <x:c r="A5444" t="str">
        <x:v>56</x:v>
      </x:c>
      <x:c r="B5444" t="str">
        <x:v>Administrative and Support and Waste Management and Remediation Services</x:v>
      </x:c>
      <x:c r="C5444" t="str">
        <x:v>49-9096</x:v>
      </x:c>
      <x:c r="D5444" t="str">
        <x:v>Riggers</x:v>
      </x:c>
      <x:c r="E5444" s="22" t="n">
        <x:v>1510</x:v>
      </x:c>
      <x:c r="F5444" s="22" t="n">
        <x:v>80130</x:v>
      </x:c>
      <x:c r="G5444" s="22" t="n">
        <x:f>IF(OR(E5444="",F5444=""),"",E5444*F5444)</x:f>
        <x:v>120996300</x:v>
      </x:c>
      <x:c r="H5444" s="36" t="n">
        <x:v>0</x:v>
      </x:c>
      <x:c r="I5444" s="22" t="n">
        <x:f>IF(G5444="","",IF(ISNUMBER(H5444),G5444,""))</x:f>
        <x:v>120996300</x:v>
      </x:c>
      <x:c r="J5444" s="22" t="n">
        <x:f>IF(I5444="","",I5444*H5444)</x:f>
        <x:v>0</x:v>
      </x:c>
      <x:c r="K5444" t="str">
        <x:f>IF(G5444="","MISSING OEWS",IF(ISNUMBER(H5444),"MATCHED","MISSING WHARTON"))</x:f>
        <x:v>MATCHED</x:v>
      </x:c>
    </x:row>
    <x:row r="5445">
      <x:c r="A5445" t="str">
        <x:v>56</x:v>
      </x:c>
      <x:c r="B5445" t="str">
        <x:v>Administrative and Support and Waste Management and Remediation Services</x:v>
      </x:c>
      <x:c r="C5445" t="str">
        <x:v>49-9098</x:v>
      </x:c>
      <x:c r="D5445" t="str">
        <x:v>Helpers--Installation, Maintenance, and Repair Workers</x:v>
      </x:c>
      <x:c r="E5445" s="22" t="n">
        <x:v>4400</x:v>
      </x:c>
      <x:c r="F5445" s="22" t="n">
        <x:v>40260</x:v>
      </x:c>
      <x:c r="G5445" s="22" t="n">
        <x:f>IF(OR(E5445="",F5445=""),"",E5445*F5445)</x:f>
        <x:v>177144000</x:v>
      </x:c>
      <x:c r="H5445" s="36" t="n">
        <x:v>0.0594</x:v>
      </x:c>
      <x:c r="I5445" s="22" t="n">
        <x:f>IF(G5445="","",IF(ISNUMBER(H5445),G5445,""))</x:f>
        <x:v>177144000</x:v>
      </x:c>
      <x:c r="J5445" s="22" t="n">
        <x:f>IF(I5445="","",I5445*H5445)</x:f>
        <x:v>10522353.6</x:v>
      </x:c>
      <x:c r="K5445" t="str">
        <x:f>IF(G5445="","MISSING OEWS",IF(ISNUMBER(H5445),"MATCHED","MISSING WHARTON"))</x:f>
        <x:v>MATCHED</x:v>
      </x:c>
    </x:row>
    <x:row r="5446">
      <x:c r="A5446" t="str">
        <x:v>56</x:v>
      </x:c>
      <x:c r="B5446" t="str">
        <x:v>Administrative and Support and Waste Management and Remediation Services</x:v>
      </x:c>
      <x:c r="C5446" t="str">
        <x:v>49-9099</x:v>
      </x:c>
      <x:c r="D5446" t="str">
        <x:v>Installation, Maintenance, and Repair Workers, All Other</x:v>
      </x:c>
      <x:c r="E5446" s="22" t="n">
        <x:v>33380</x:v>
      </x:c>
      <x:c r="F5446" s="22" t="n">
        <x:v>48300</x:v>
      </x:c>
      <x:c r="G5446" s="22" t="n">
        <x:f>IF(OR(E5446="",F5446=""),"",E5446*F5446)</x:f>
        <x:v>1612254000</x:v>
      </x:c>
      <x:c r="H5446" s="36" t="n">
        <x:v>0.16670000000000001</x:v>
      </x:c>
      <x:c r="I5446" s="22" t="n">
        <x:f>IF(G5446="","",IF(ISNUMBER(H5446),G5446,""))</x:f>
        <x:v>1612254000</x:v>
      </x:c>
      <x:c r="J5446" s="22" t="n">
        <x:f>IF(I5446="","",I5446*H5446)</x:f>
        <x:v>268762741.8</x:v>
      </x:c>
      <x:c r="K5446" t="str">
        <x:f>IF(G5446="","MISSING OEWS",IF(ISNUMBER(H5446),"MATCHED","MISSING WHARTON"))</x:f>
        <x:v>MATCHED</x:v>
      </x:c>
    </x:row>
    <x:row r="5447">
      <x:c r="A5447" t="str">
        <x:v>56</x:v>
      </x:c>
      <x:c r="B5447" t="str">
        <x:v>Administrative and Support and Waste Management and Remediation Services</x:v>
      </x:c>
      <x:c r="C5447" t="str">
        <x:v>51-1011</x:v>
      </x:c>
      <x:c r="D5447" t="str">
        <x:v>First-Line Supervisors of Production and Operating Workers</x:v>
      </x:c>
      <x:c r="E5447" s="22" t="n">
        <x:v>11650</x:v>
      </x:c>
      <x:c r="F5447" s="22" t="n">
        <x:v>68240</x:v>
      </x:c>
      <x:c r="G5447" s="22" t="n">
        <x:f>IF(OR(E5447="",F5447=""),"",E5447*F5447)</x:f>
        <x:v>794996000</x:v>
      </x:c>
      <x:c r="H5447" s="36" t="n">
        <x:v>0.3775</x:v>
      </x:c>
      <x:c r="I5447" s="22" t="n">
        <x:f>IF(G5447="","",IF(ISNUMBER(H5447),G5447,""))</x:f>
        <x:v>794996000</x:v>
      </x:c>
      <x:c r="J5447" s="22" t="n">
        <x:f>IF(I5447="","",I5447*H5447)</x:f>
        <x:v>300110990</x:v>
      </x:c>
      <x:c r="K5447" t="str">
        <x:f>IF(G5447="","MISSING OEWS",IF(ISNUMBER(H5447),"MATCHED","MISSING WHARTON"))</x:f>
        <x:v>MATCHED</x:v>
      </x:c>
    </x:row>
    <x:row r="5448">
      <x:c r="A5448" t="str">
        <x:v>56</x:v>
      </x:c>
      <x:c r="B5448" t="str">
        <x:v>Administrative and Support and Waste Management and Remediation Services</x:v>
      </x:c>
      <x:c r="C5448" t="str">
        <x:v>51-2011</x:v>
      </x:c>
      <x:c r="D5448" t="str">
        <x:v>Aircraft Structure, Surfaces, Rigging, and Systems Assemblers</x:v>
      </x:c>
      <x:c r="E5448" s="22" t="n">
        <x:v>640</x:v>
      </x:c>
      <x:c r="F5448" s="22" t="n">
        <x:v>50280</x:v>
      </x:c>
      <x:c r="G5448" s="22" t="n">
        <x:f>IF(OR(E5448="",F5448=""),"",E5448*F5448)</x:f>
        <x:v>32179200</x:v>
      </x:c>
      <x:c r="H5448" s="36" t="n">
        <x:v>0.0317</x:v>
      </x:c>
      <x:c r="I5448" s="22" t="n">
        <x:f>IF(G5448="","",IF(ISNUMBER(H5448),G5448,""))</x:f>
        <x:v>32179200</x:v>
      </x:c>
      <x:c r="J5448" s="22" t="n">
        <x:f>IF(I5448="","",I5448*H5448)</x:f>
        <x:v>1020080.64</x:v>
      </x:c>
      <x:c r="K5448" t="str">
        <x:f>IF(G5448="","MISSING OEWS",IF(ISNUMBER(H5448),"MATCHED","MISSING WHARTON"))</x:f>
        <x:v>MATCHED</x:v>
      </x:c>
    </x:row>
    <x:row r="5449">
      <x:c r="A5449" t="str">
        <x:v>56</x:v>
      </x:c>
      <x:c r="B5449" t="str">
        <x:v>Administrative and Support and Waste Management and Remediation Services</x:v>
      </x:c>
      <x:c r="C5449" t="str">
        <x:v>51-2021</x:v>
      </x:c>
      <x:c r="D5449" t="str">
        <x:v>Coil Winders, Tapers, and Finishers</x:v>
      </x:c>
      <x:c r="E5449" s="22" t="n">
        <x:v>150</x:v>
      </x:c>
      <x:c r="F5449" s="22" t="n">
        <x:v>57560</x:v>
      </x:c>
      <x:c r="G5449" s="22" t="n">
        <x:f>IF(OR(E5449="",F5449=""),"",E5449*F5449)</x:f>
        <x:v>8634000</x:v>
      </x:c>
      <x:c r="H5449" s="36" t="n">
        <x:v>0.0864</x:v>
      </x:c>
      <x:c r="I5449" s="22" t="n">
        <x:f>IF(G5449="","",IF(ISNUMBER(H5449),G5449,""))</x:f>
        <x:v>8634000</x:v>
      </x:c>
      <x:c r="J5449" s="22" t="n">
        <x:f>IF(I5449="","",I5449*H5449)</x:f>
        <x:v>745977.6000000001</x:v>
      </x:c>
      <x:c r="K5449" t="str">
        <x:f>IF(G5449="","MISSING OEWS",IF(ISNUMBER(H5449),"MATCHED","MISSING WHARTON"))</x:f>
        <x:v>MATCHED</x:v>
      </x:c>
    </x:row>
    <x:row r="5450">
      <x:c r="A5450" t="str">
        <x:v>56</x:v>
      </x:c>
      <x:c r="B5450" t="str">
        <x:v>Administrative and Support and Waste Management and Remediation Services</x:v>
      </x:c>
      <x:c r="C5450" t="str">
        <x:v>51-2028</x:v>
      </x:c>
      <x:c r="D5450" t="str">
        <x:v>Electrical, Electronic, and Electromechanical Assemblers, Except Coil Winders, Tapers, and Finishers</x:v>
      </x:c>
      <x:c r="E5450" s="22" t="n">
        <x:v>10030</x:v>
      </x:c>
      <x:c r="F5450" s="22" t="n">
        <x:v>40870</x:v>
      </x:c>
      <x:c r="G5450" s="22" t="n">
        <x:f>IF(OR(E5450="",F5450=""),"",E5450*F5450)</x:f>
        <x:v>409926100</x:v>
      </x:c>
      <x:c r="H5450" s="36" t="n">
        <x:v>0.0559</x:v>
      </x:c>
      <x:c r="I5450" s="22" t="n">
        <x:f>IF(G5450="","",IF(ISNUMBER(H5450),G5450,""))</x:f>
        <x:v>409926100</x:v>
      </x:c>
      <x:c r="J5450" s="22" t="n">
        <x:f>IF(I5450="","",I5450*H5450)</x:f>
        <x:v>22914868.99</x:v>
      </x:c>
      <x:c r="K5450" t="str">
        <x:f>IF(G5450="","MISSING OEWS",IF(ISNUMBER(H5450),"MATCHED","MISSING WHARTON"))</x:f>
        <x:v>MATCHED</x:v>
      </x:c>
    </x:row>
    <x:row r="5451">
      <x:c r="A5451" t="str">
        <x:v>56</x:v>
      </x:c>
      <x:c r="B5451" t="str">
        <x:v>Administrative and Support and Waste Management and Remediation Services</x:v>
      </x:c>
      <x:c r="C5451" t="str">
        <x:v>51-2031</x:v>
      </x:c>
      <x:c r="D5451" t="str">
        <x:v>Engine and Other Machine Assemblers</x:v>
      </x:c>
      <x:c r="E5451" s="22" t="n">
        <x:v>590</x:v>
      </x:c>
      <x:c r="F5451" s="22" t="n">
        <x:v>44880</x:v>
      </x:c>
      <x:c r="G5451" s="22" t="n">
        <x:f>IF(OR(E5451="",F5451=""),"",E5451*F5451)</x:f>
        <x:v>26479200</x:v>
      </x:c>
      <x:c r="H5451" s="36" t="n">
        <x:v>0.0583</x:v>
      </x:c>
      <x:c r="I5451" s="22" t="n">
        <x:f>IF(G5451="","",IF(ISNUMBER(H5451),G5451,""))</x:f>
        <x:v>26479200</x:v>
      </x:c>
      <x:c r="J5451" s="22" t="n">
        <x:f>IF(I5451="","",I5451*H5451)</x:f>
        <x:v>1543737.3599999999</x:v>
      </x:c>
      <x:c r="K5451" t="str">
        <x:f>IF(G5451="","MISSING OEWS",IF(ISNUMBER(H5451),"MATCHED","MISSING WHARTON"))</x:f>
        <x:v>MATCHED</x:v>
      </x:c>
    </x:row>
    <x:row r="5452">
      <x:c r="A5452" t="str">
        <x:v>56</x:v>
      </x:c>
      <x:c r="B5452" t="str">
        <x:v>Administrative and Support and Waste Management and Remediation Services</x:v>
      </x:c>
      <x:c r="C5452" t="str">
        <x:v>51-2041</x:v>
      </x:c>
      <x:c r="D5452" t="str">
        <x:v>Structural Metal Fabricators and Fitters</x:v>
      </x:c>
      <x:c r="E5452" s="22" t="n">
        <x:v>2120</x:v>
      </x:c>
      <x:c r="F5452" s="22" t="n">
        <x:v>45260</x:v>
      </x:c>
      <x:c r="G5452" s="22" t="n">
        <x:f>IF(OR(E5452="",F5452=""),"",E5452*F5452)</x:f>
        <x:v>95951200</x:v>
      </x:c>
      <x:c r="H5452" s="36" t="n">
        <x:v>0</x:v>
      </x:c>
      <x:c r="I5452" s="22" t="n">
        <x:f>IF(G5452="","",IF(ISNUMBER(H5452),G5452,""))</x:f>
        <x:v>95951200</x:v>
      </x:c>
      <x:c r="J5452" s="22" t="n">
        <x:f>IF(I5452="","",I5452*H5452)</x:f>
        <x:v>0</x:v>
      </x:c>
      <x:c r="K5452" t="str">
        <x:f>IF(G5452="","MISSING OEWS",IF(ISNUMBER(H5452),"MATCHED","MISSING WHARTON"))</x:f>
        <x:v>MATCHED</x:v>
      </x:c>
    </x:row>
    <x:row r="5453">
      <x:c r="A5453" t="str">
        <x:v>56</x:v>
      </x:c>
      <x:c r="B5453" t="str">
        <x:v>Administrative and Support and Waste Management and Remediation Services</x:v>
      </x:c>
      <x:c r="C5453" t="str">
        <x:v>51-2051</x:v>
      </x:c>
      <x:c r="D5453" t="str">
        <x:v>Fiberglass Laminators and Fabricators</x:v>
      </x:c>
      <x:c r="E5453" s="22" t="n">
        <x:v>300</x:v>
      </x:c>
      <x:c r="F5453" s="22" t="n">
        <x:v>39990</x:v>
      </x:c>
      <x:c r="G5453" s="22" t="n">
        <x:f>IF(OR(E5453="",F5453=""),"",E5453*F5453)</x:f>
        <x:v>11997000</x:v>
      </x:c>
      <x:c r="H5453" s="36" t="n">
        <x:v>0</x:v>
      </x:c>
      <x:c r="I5453" s="22" t="n">
        <x:f>IF(G5453="","",IF(ISNUMBER(H5453),G5453,""))</x:f>
        <x:v>11997000</x:v>
      </x:c>
      <x:c r="J5453" s="22" t="n">
        <x:f>IF(I5453="","",I5453*H5453)</x:f>
        <x:v>0</x:v>
      </x:c>
      <x:c r="K5453" t="str">
        <x:f>IF(G5453="","MISSING OEWS",IF(ISNUMBER(H5453),"MATCHED","MISSING WHARTON"))</x:f>
        <x:v>MATCHED</x:v>
      </x:c>
    </x:row>
    <x:row r="5454">
      <x:c r="A5454" t="str">
        <x:v>56</x:v>
      </x:c>
      <x:c r="B5454" t="str">
        <x:v>Administrative and Support and Waste Management and Remediation Services</x:v>
      </x:c>
      <x:c r="C5454" t="str">
        <x:v>51-2090</x:v>
      </x:c>
      <x:c r="D5454" t="str">
        <x:v>Miscellaneous Assemblers and Fabricators</x:v>
      </x:c>
      <x:c r="E5454" s="22" t="n">
        <x:v>180220</x:v>
      </x:c>
      <x:c r="F5454" s="22" t="n">
        <x:v>37590</x:v>
      </x:c>
      <x:c r="G5454" s="22" t="n">
        <x:f>IF(OR(E5454="",F5454=""),"",E5454*F5454)</x:f>
        <x:v>6774469800</x:v>
      </x:c>
      <x:c r="H5454" s="36" t="n">
        <x:v>0.15</x:v>
      </x:c>
      <x:c r="I5454" s="22" t="n">
        <x:f>IF(G5454="","",IF(ISNUMBER(H5454),G5454,""))</x:f>
        <x:v>6774469800</x:v>
      </x:c>
      <x:c r="J5454" s="22" t="n">
        <x:f>IF(I5454="","",I5454*H5454)</x:f>
        <x:v>1016170470</x:v>
      </x:c>
      <x:c r="K5454" t="str">
        <x:f>IF(G5454="","MISSING OEWS",IF(ISNUMBER(H5454),"MATCHED","MISSING WHARTON"))</x:f>
        <x:v>MATCHED</x:v>
      </x:c>
    </x:row>
    <x:row r="5455">
      <x:c r="A5455" t="str">
        <x:v>56</x:v>
      </x:c>
      <x:c r="B5455" t="str">
        <x:v>Administrative and Support and Waste Management and Remediation Services</x:v>
      </x:c>
      <x:c r="C5455" t="str">
        <x:v>51-3011</x:v>
      </x:c>
      <x:c r="D5455" t="str">
        <x:v>Bakers</x:v>
      </x:c>
      <x:c r="E5455" s="22"/>
      <x:c r="F5455" s="22" t="n">
        <x:v>31330</x:v>
      </x:c>
      <x:c r="G5455" s="22" t="str">
        <x:f>IF(OR(E5455="",F5455=""),"",E5455*F5455)</x:f>
      </x:c>
      <x:c r="H5455" s="36" t="n">
        <x:v>0.1444</x:v>
      </x:c>
      <x:c r="I5455" s="22" t="str">
        <x:f>IF(G5455="","",IF(ISNUMBER(H5455),G5455,""))</x:f>
      </x:c>
      <x:c r="J5455" s="22" t="str">
        <x:f>IF(I5455="","",I5455*H5455)</x:f>
      </x:c>
      <x:c r="K5455" t="str">
        <x:f>IF(G5455="","MISSING OEWS",IF(ISNUMBER(H5455),"MATCHED","MISSING WHARTON"))</x:f>
        <x:v>MISSING OEWS</x:v>
      </x:c>
    </x:row>
    <x:row r="5456">
      <x:c r="A5456" t="str">
        <x:v>56</x:v>
      </x:c>
      <x:c r="B5456" t="str">
        <x:v>Administrative and Support and Waste Management and Remediation Services</x:v>
      </x:c>
      <x:c r="C5456" t="str">
        <x:v>51-3021</x:v>
      </x:c>
      <x:c r="D5456" t="str">
        <x:v>Butchers and Meat Cutters</x:v>
      </x:c>
      <x:c r="E5456" s="22" t="n">
        <x:v>190</x:v>
      </x:c>
      <x:c r="F5456" s="22" t="n">
        <x:v>38410</x:v>
      </x:c>
      <x:c r="G5456" s="22" t="n">
        <x:f>IF(OR(E5456="",F5456=""),"",E5456*F5456)</x:f>
        <x:v>7297900</x:v>
      </x:c>
      <x:c r="H5456" s="36" t="n">
        <x:v>0.1583</x:v>
      </x:c>
      <x:c r="I5456" s="22" t="n">
        <x:f>IF(G5456="","",IF(ISNUMBER(H5456),G5456,""))</x:f>
        <x:v>7297900</x:v>
      </x:c>
      <x:c r="J5456" s="22" t="n">
        <x:f>IF(I5456="","",I5456*H5456)</x:f>
        <x:v>1155257.57</x:v>
      </x:c>
      <x:c r="K5456" t="str">
        <x:f>IF(G5456="","MISSING OEWS",IF(ISNUMBER(H5456),"MATCHED","MISSING WHARTON"))</x:f>
        <x:v>MATCHED</x:v>
      </x:c>
    </x:row>
    <x:row r="5457">
      <x:c r="A5457" t="str">
        <x:v>56</x:v>
      </x:c>
      <x:c r="B5457" t="str">
        <x:v>Administrative and Support and Waste Management and Remediation Services</x:v>
      </x:c>
      <x:c r="C5457" t="str">
        <x:v>51-3022</x:v>
      </x:c>
      <x:c r="D5457" t="str">
        <x:v>Meat, Poultry, and Fish Cutters and Trimmers</x:v>
      </x:c>
      <x:c r="E5457" s="22" t="n">
        <x:v>5050</x:v>
      </x:c>
      <x:c r="F5457" s="22" t="n">
        <x:v>35610</x:v>
      </x:c>
      <x:c r="G5457" s="22" t="n">
        <x:f>IF(OR(E5457="",F5457=""),"",E5457*F5457)</x:f>
        <x:v>179830500</x:v>
      </x:c>
      <x:c r="H5457" s="36" t="n">
        <x:v>0</x:v>
      </x:c>
      <x:c r="I5457" s="22" t="n">
        <x:f>IF(G5457="","",IF(ISNUMBER(H5457),G5457,""))</x:f>
        <x:v>179830500</x:v>
      </x:c>
      <x:c r="J5457" s="22" t="n">
        <x:f>IF(I5457="","",I5457*H5457)</x:f>
        <x:v>0</x:v>
      </x:c>
      <x:c r="K5457" t="str">
        <x:f>IF(G5457="","MISSING OEWS",IF(ISNUMBER(H5457),"MATCHED","MISSING WHARTON"))</x:f>
        <x:v>MATCHED</x:v>
      </x:c>
    </x:row>
    <x:row r="5458">
      <x:c r="A5458" t="str">
        <x:v>56</x:v>
      </x:c>
      <x:c r="B5458" t="str">
        <x:v>Administrative and Support and Waste Management and Remediation Services</x:v>
      </x:c>
      <x:c r="C5458" t="str">
        <x:v>51-3023</x:v>
      </x:c>
      <x:c r="D5458" t="str">
        <x:v>Slaughterers and Meat Packers</x:v>
      </x:c>
      <x:c r="E5458" s="22" t="n">
        <x:v>1740</x:v>
      </x:c>
      <x:c r="F5458" s="22" t="n">
        <x:v>35750</x:v>
      </x:c>
      <x:c r="G5458" s="22" t="n">
        <x:f>IF(OR(E5458="",F5458=""),"",E5458*F5458)</x:f>
        <x:v>62205000</x:v>
      </x:c>
      <x:c r="H5458" s="36" t="n">
        <x:v>0</x:v>
      </x:c>
      <x:c r="I5458" s="22" t="n">
        <x:f>IF(G5458="","",IF(ISNUMBER(H5458),G5458,""))</x:f>
        <x:v>62205000</x:v>
      </x:c>
      <x:c r="J5458" s="22" t="n">
        <x:f>IF(I5458="","",I5458*H5458)</x:f>
        <x:v>0</x:v>
      </x:c>
      <x:c r="K5458" t="str">
        <x:f>IF(G5458="","MISSING OEWS",IF(ISNUMBER(H5458),"MATCHED","MISSING WHARTON"))</x:f>
        <x:v>MATCHED</x:v>
      </x:c>
    </x:row>
    <x:row r="5459">
      <x:c r="A5459" t="str">
        <x:v>56</x:v>
      </x:c>
      <x:c r="B5459" t="str">
        <x:v>Administrative and Support and Waste Management and Remediation Services</x:v>
      </x:c>
      <x:c r="C5459" t="str">
        <x:v>51-3091</x:v>
      </x:c>
      <x:c r="D5459" t="str">
        <x:v>Food and Tobacco Roasting, Baking, and Drying Machine Operators and Tenders</x:v>
      </x:c>
      <x:c r="E5459" s="22" t="n">
        <x:v>760</x:v>
      </x:c>
      <x:c r="F5459" s="22" t="n">
        <x:v>36300</x:v>
      </x:c>
      <x:c r="G5459" s="22" t="n">
        <x:f>IF(OR(E5459="",F5459=""),"",E5459*F5459)</x:f>
        <x:v>27588000</x:v>
      </x:c>
      <x:c r="H5459" s="36" t="n">
        <x:v>0.0475</x:v>
      </x:c>
      <x:c r="I5459" s="22" t="n">
        <x:f>IF(G5459="","",IF(ISNUMBER(H5459),G5459,""))</x:f>
        <x:v>27588000</x:v>
      </x:c>
      <x:c r="J5459" s="22" t="n">
        <x:f>IF(I5459="","",I5459*H5459)</x:f>
        <x:v>1310430</x:v>
      </x:c>
      <x:c r="K5459" t="str">
        <x:f>IF(G5459="","MISSING OEWS",IF(ISNUMBER(H5459),"MATCHED","MISSING WHARTON"))</x:f>
        <x:v>MATCHED</x:v>
      </x:c>
    </x:row>
    <x:row r="5460">
      <x:c r="A5460" t="str">
        <x:v>56</x:v>
      </x:c>
      <x:c r="B5460" t="str">
        <x:v>Administrative and Support and Waste Management and Remediation Services</x:v>
      </x:c>
      <x:c r="C5460" t="str">
        <x:v>51-3092</x:v>
      </x:c>
      <x:c r="D5460" t="str">
        <x:v>Food Batchmakers</x:v>
      </x:c>
      <x:c r="E5460" s="22" t="n">
        <x:v>9320</x:v>
      </x:c>
      <x:c r="F5460" s="22" t="n">
        <x:v>34990</x:v>
      </x:c>
      <x:c r="G5460" s="22" t="n">
        <x:f>IF(OR(E5460="",F5460=""),"",E5460*F5460)</x:f>
        <x:v>326106800</x:v>
      </x:c>
      <x:c r="H5460" s="36" t="n">
        <x:v>0.038</x:v>
      </x:c>
      <x:c r="I5460" s="22" t="n">
        <x:f>IF(G5460="","",IF(ISNUMBER(H5460),G5460,""))</x:f>
        <x:v>326106800</x:v>
      </x:c>
      <x:c r="J5460" s="22" t="n">
        <x:f>IF(I5460="","",I5460*H5460)</x:f>
        <x:v>12392058.4</x:v>
      </x:c>
      <x:c r="K5460" t="str">
        <x:f>IF(G5460="","MISSING OEWS",IF(ISNUMBER(H5460),"MATCHED","MISSING WHARTON"))</x:f>
        <x:v>MATCHED</x:v>
      </x:c>
    </x:row>
    <x:row r="5461">
      <x:c r="A5461" t="str">
        <x:v>56</x:v>
      </x:c>
      <x:c r="B5461" t="str">
        <x:v>Administrative and Support and Waste Management and Remediation Services</x:v>
      </x:c>
      <x:c r="C5461" t="str">
        <x:v>51-3093</x:v>
      </x:c>
      <x:c r="D5461" t="str">
        <x:v>Food Cooking Machine Operators and Tenders</x:v>
      </x:c>
      <x:c r="E5461" s="22" t="n">
        <x:v>870</x:v>
      </x:c>
      <x:c r="F5461" s="22" t="n">
        <x:v>37440</x:v>
      </x:c>
      <x:c r="G5461" s="22" t="n">
        <x:f>IF(OR(E5461="",F5461=""),"",E5461*F5461)</x:f>
        <x:v>32572800</x:v>
      </x:c>
      <x:c r="H5461" s="36" t="n">
        <x:v>0.1118</x:v>
      </x:c>
      <x:c r="I5461" s="22" t="n">
        <x:f>IF(G5461="","",IF(ISNUMBER(H5461),G5461,""))</x:f>
        <x:v>32572800</x:v>
      </x:c>
      <x:c r="J5461" s="22" t="n">
        <x:f>IF(I5461="","",I5461*H5461)</x:f>
        <x:v>3641639.04</x:v>
      </x:c>
      <x:c r="K5461" t="str">
        <x:f>IF(G5461="","MISSING OEWS",IF(ISNUMBER(H5461),"MATCHED","MISSING WHARTON"))</x:f>
        <x:v>MATCHED</x:v>
      </x:c>
    </x:row>
    <x:row r="5462">
      <x:c r="A5462" t="str">
        <x:v>56</x:v>
      </x:c>
      <x:c r="B5462" t="str">
        <x:v>Administrative and Support and Waste Management and Remediation Services</x:v>
      </x:c>
      <x:c r="C5462" t="str">
        <x:v>51-3099</x:v>
      </x:c>
      <x:c r="D5462" t="str">
        <x:v>Food Processing Workers, All Other</x:v>
      </x:c>
      <x:c r="E5462" s="22" t="n">
        <x:v>1430</x:v>
      </x:c>
      <x:c r="F5462" s="22" t="n">
        <x:v>35760</x:v>
      </x:c>
      <x:c r="G5462" s="22" t="n">
        <x:f>IF(OR(E5462="",F5462=""),"",E5462*F5462)</x:f>
        <x:v>51136800</x:v>
      </x:c>
      <x:c r="H5462" s="36"/>
      <x:c r="I5462" s="22" t="str">
        <x:f>IF(G5462="","",IF(ISNUMBER(H5462),G5462,""))</x:f>
      </x:c>
      <x:c r="J5462" s="22" t="str">
        <x:f>IF(I5462="","",I5462*H5462)</x:f>
      </x:c>
      <x:c r="K5462" t="str">
        <x:f>IF(G5462="","MISSING OEWS",IF(ISNUMBER(H5462),"MATCHED","MISSING WHARTON"))</x:f>
        <x:v>MISSING WHARTON</x:v>
      </x:c>
    </x:row>
    <x:row r="5463">
      <x:c r="A5463" t="str">
        <x:v>56</x:v>
      </x:c>
      <x:c r="B5463" t="str">
        <x:v>Administrative and Support and Waste Management and Remediation Services</x:v>
      </x:c>
      <x:c r="C5463" t="str">
        <x:v>51-4021</x:v>
      </x:c>
      <x:c r="D5463" t="str">
        <x:v>Extruding and Drawing Machine Setters, Operators, and Tenders, Metal and Plastic</x:v>
      </x:c>
      <x:c r="E5463" s="22" t="n">
        <x:v>850</x:v>
      </x:c>
      <x:c r="F5463" s="22" t="n">
        <x:v>38160</x:v>
      </x:c>
      <x:c r="G5463" s="22" t="n">
        <x:f>IF(OR(E5463="",F5463=""),"",E5463*F5463)</x:f>
        <x:v>32436000</x:v>
      </x:c>
      <x:c r="H5463" s="36" t="n">
        <x:v>0</x:v>
      </x:c>
      <x:c r="I5463" s="22" t="n">
        <x:f>IF(G5463="","",IF(ISNUMBER(H5463),G5463,""))</x:f>
        <x:v>32436000</x:v>
      </x:c>
      <x:c r="J5463" s="22" t="n">
        <x:f>IF(I5463="","",I5463*H5463)</x:f>
        <x:v>0</x:v>
      </x:c>
      <x:c r="K5463" t="str">
        <x:f>IF(G5463="","MISSING OEWS",IF(ISNUMBER(H5463),"MATCHED","MISSING WHARTON"))</x:f>
        <x:v>MATCHED</x:v>
      </x:c>
    </x:row>
    <x:row r="5464">
      <x:c r="A5464" t="str">
        <x:v>56</x:v>
      </x:c>
      <x:c r="B5464" t="str">
        <x:v>Administrative and Support and Waste Management and Remediation Services</x:v>
      </x:c>
      <x:c r="C5464" t="str">
        <x:v>51-4022</x:v>
      </x:c>
      <x:c r="D5464" t="str">
        <x:v>Forging Machine Setters, Operators, and Tenders, Metal and Plastic</x:v>
      </x:c>
      <x:c r="E5464" s="22"/>
      <x:c r="F5464" s="22" t="n">
        <x:v>37750</x:v>
      </x:c>
      <x:c r="G5464" s="22" t="str">
        <x:f>IF(OR(E5464="",F5464=""),"",E5464*F5464)</x:f>
      </x:c>
      <x:c r="H5464" s="36" t="n">
        <x:v>0</x:v>
      </x:c>
      <x:c r="I5464" s="22" t="str">
        <x:f>IF(G5464="","",IF(ISNUMBER(H5464),G5464,""))</x:f>
      </x:c>
      <x:c r="J5464" s="22" t="str">
        <x:f>IF(I5464="","",I5464*H5464)</x:f>
      </x:c>
      <x:c r="K5464" t="str">
        <x:f>IF(G5464="","MISSING OEWS",IF(ISNUMBER(H5464),"MATCHED","MISSING WHARTON"))</x:f>
        <x:v>MISSING OEWS</x:v>
      </x:c>
    </x:row>
    <x:row r="5465">
      <x:c r="A5465" t="str">
        <x:v>56</x:v>
      </x:c>
      <x:c r="B5465" t="str">
        <x:v>Administrative and Support and Waste Management and Remediation Services</x:v>
      </x:c>
      <x:c r="C5465" t="str">
        <x:v>51-4023</x:v>
      </x:c>
      <x:c r="D5465" t="str">
        <x:v>Rolling Machine Setters, Operators, and Tenders, Metal and Plastic</x:v>
      </x:c>
      <x:c r="E5465" s="22" t="n">
        <x:v>370</x:v>
      </x:c>
      <x:c r="F5465" s="22" t="n">
        <x:v>43540</x:v>
      </x:c>
      <x:c r="G5465" s="22" t="n">
        <x:f>IF(OR(E5465="",F5465=""),"",E5465*F5465)</x:f>
        <x:v>16109800</x:v>
      </x:c>
      <x:c r="H5465" s="36" t="n">
        <x:v>0.1</x:v>
      </x:c>
      <x:c r="I5465" s="22" t="n">
        <x:f>IF(G5465="","",IF(ISNUMBER(H5465),G5465,""))</x:f>
        <x:v>16109800</x:v>
      </x:c>
      <x:c r="J5465" s="22" t="n">
        <x:f>IF(I5465="","",I5465*H5465)</x:f>
        <x:v>1610980</x:v>
      </x:c>
      <x:c r="K5465" t="str">
        <x:f>IF(G5465="","MISSING OEWS",IF(ISNUMBER(H5465),"MATCHED","MISSING WHARTON"))</x:f>
        <x:v>MATCHED</x:v>
      </x:c>
    </x:row>
    <x:row r="5466">
      <x:c r="A5466" t="str">
        <x:v>56</x:v>
      </x:c>
      <x:c r="B5466" t="str">
        <x:v>Administrative and Support and Waste Management and Remediation Services</x:v>
      </x:c>
      <x:c r="C5466" t="str">
        <x:v>51-4031</x:v>
      </x:c>
      <x:c r="D5466" t="str">
        <x:v>Cutting, Punching, and Press Machine Setters, Operators, and Tenders, Metal and Plastic</x:v>
      </x:c>
      <x:c r="E5466" s="22" t="n">
        <x:v>6490</x:v>
      </x:c>
      <x:c r="F5466" s="22" t="n">
        <x:v>37800</x:v>
      </x:c>
      <x:c r="G5466" s="22" t="n">
        <x:f>IF(OR(E5466="",F5466=""),"",E5466*F5466)</x:f>
        <x:v>245322000</x:v>
      </x:c>
      <x:c r="H5466" s="36" t="n">
        <x:v>0.0297</x:v>
      </x:c>
      <x:c r="I5466" s="22" t="n">
        <x:f>IF(G5466="","",IF(ISNUMBER(H5466),G5466,""))</x:f>
        <x:v>245322000</x:v>
      </x:c>
      <x:c r="J5466" s="22" t="n">
        <x:f>IF(I5466="","",I5466*H5466)</x:f>
        <x:v>7286063.4</x:v>
      </x:c>
      <x:c r="K5466" t="str">
        <x:f>IF(G5466="","MISSING OEWS",IF(ISNUMBER(H5466),"MATCHED","MISSING WHARTON"))</x:f>
        <x:v>MATCHED</x:v>
      </x:c>
    </x:row>
    <x:row r="5467">
      <x:c r="A5467" t="str">
        <x:v>56</x:v>
      </x:c>
      <x:c r="B5467" t="str">
        <x:v>Administrative and Support and Waste Management and Remediation Services</x:v>
      </x:c>
      <x:c r="C5467" t="str">
        <x:v>51-4032</x:v>
      </x:c>
      <x:c r="D5467" t="str">
        <x:v>Drilling and Boring Machine Tool Setters, Operators, and Tenders, Metal and Plastic</x:v>
      </x:c>
      <x:c r="E5467" s="22" t="n">
        <x:v>80</x:v>
      </x:c>
      <x:c r="F5467" s="22" t="n">
        <x:v>35120</x:v>
      </x:c>
      <x:c r="G5467" s="22" t="n">
        <x:f>IF(OR(E5467="",F5467=""),"",E5467*F5467)</x:f>
        <x:v>2809600</x:v>
      </x:c>
      <x:c r="H5467" s="36" t="n">
        <x:v>0</x:v>
      </x:c>
      <x:c r="I5467" s="22" t="n">
        <x:f>IF(G5467="","",IF(ISNUMBER(H5467),G5467,""))</x:f>
        <x:v>2809600</x:v>
      </x:c>
      <x:c r="J5467" s="22" t="n">
        <x:f>IF(I5467="","",I5467*H5467)</x:f>
        <x:v>0</x:v>
      </x:c>
      <x:c r="K5467" t="str">
        <x:f>IF(G5467="","MISSING OEWS",IF(ISNUMBER(H5467),"MATCHED","MISSING WHARTON"))</x:f>
        <x:v>MATCHED</x:v>
      </x:c>
    </x:row>
    <x:row r="5468">
      <x:c r="A5468" t="str">
        <x:v>56</x:v>
      </x:c>
      <x:c r="B5468" t="str">
        <x:v>Administrative and Support and Waste Management and Remediation Services</x:v>
      </x:c>
      <x:c r="C5468" t="str">
        <x:v>51-4033</x:v>
      </x:c>
      <x:c r="D5468" t="str">
        <x:v>Grinding, Lapping, Polishing, and Buffing Machine Tool Setters, Operators, and Tenders, Metal and Plastic</x:v>
      </x:c>
      <x:c r="E5468" s="22" t="n">
        <x:v>1280</x:v>
      </x:c>
      <x:c r="F5468" s="22" t="n">
        <x:v>39740</x:v>
      </x:c>
      <x:c r="G5468" s="22" t="n">
        <x:f>IF(OR(E5468="",F5468=""),"",E5468*F5468)</x:f>
        <x:v>50867200</x:v>
      </x:c>
      <x:c r="H5468" s="36" t="n">
        <x:v>0.0917</x:v>
      </x:c>
      <x:c r="I5468" s="22" t="n">
        <x:f>IF(G5468="","",IF(ISNUMBER(H5468),G5468,""))</x:f>
        <x:v>50867200</x:v>
      </x:c>
      <x:c r="J5468" s="22" t="n">
        <x:f>IF(I5468="","",I5468*H5468)</x:f>
        <x:v>4664522.24</x:v>
      </x:c>
      <x:c r="K5468" t="str">
        <x:f>IF(G5468="","MISSING OEWS",IF(ISNUMBER(H5468),"MATCHED","MISSING WHARTON"))</x:f>
        <x:v>MATCHED</x:v>
      </x:c>
    </x:row>
    <x:row r="5469">
      <x:c r="A5469" t="str">
        <x:v>56</x:v>
      </x:c>
      <x:c r="B5469" t="str">
        <x:v>Administrative and Support and Waste Management and Remediation Services</x:v>
      </x:c>
      <x:c r="C5469" t="str">
        <x:v>51-4034</x:v>
      </x:c>
      <x:c r="D5469" t="str">
        <x:v>Lathe and Turning Machine Tool Setters, Operators, and Tenders, Metal and Plastic</x:v>
      </x:c>
      <x:c r="E5469" s="22" t="n">
        <x:v>200</x:v>
      </x:c>
      <x:c r="F5469" s="22" t="n">
        <x:v>47600</x:v>
      </x:c>
      <x:c r="G5469" s="22" t="n">
        <x:f>IF(OR(E5469="",F5469=""),"",E5469*F5469)</x:f>
        <x:v>9520000</x:v>
      </x:c>
      <x:c r="H5469" s="36" t="n">
        <x:v>0.0438</x:v>
      </x:c>
      <x:c r="I5469" s="22" t="n">
        <x:f>IF(G5469="","",IF(ISNUMBER(H5469),G5469,""))</x:f>
        <x:v>9520000</x:v>
      </x:c>
      <x:c r="J5469" s="22" t="n">
        <x:f>IF(I5469="","",I5469*H5469)</x:f>
        <x:v>416976</x:v>
      </x:c>
      <x:c r="K5469" t="str">
        <x:f>IF(G5469="","MISSING OEWS",IF(ISNUMBER(H5469),"MATCHED","MISSING WHARTON"))</x:f>
        <x:v>MATCHED</x:v>
      </x:c>
    </x:row>
    <x:row r="5470">
      <x:c r="A5470" t="str">
        <x:v>56</x:v>
      </x:c>
      <x:c r="B5470" t="str">
        <x:v>Administrative and Support and Waste Management and Remediation Services</x:v>
      </x:c>
      <x:c r="C5470" t="str">
        <x:v>51-4035</x:v>
      </x:c>
      <x:c r="D5470" t="str">
        <x:v>Milling and Planing Machine Setters, Operators, and Tenders, Metal and Plastic</x:v>
      </x:c>
      <x:c r="E5470" s="22" t="n">
        <x:v>330</x:v>
      </x:c>
      <x:c r="F5470" s="22" t="n">
        <x:v>40630</x:v>
      </x:c>
      <x:c r="G5470" s="22" t="n">
        <x:f>IF(OR(E5470="",F5470=""),"",E5470*F5470)</x:f>
        <x:v>13407900</x:v>
      </x:c>
      <x:c r="H5470" s="36" t="n">
        <x:v>0.0633</x:v>
      </x:c>
      <x:c r="I5470" s="22" t="n">
        <x:f>IF(G5470="","",IF(ISNUMBER(H5470),G5470,""))</x:f>
        <x:v>13407900</x:v>
      </x:c>
      <x:c r="J5470" s="22" t="n">
        <x:f>IF(I5470="","",I5470*H5470)</x:f>
        <x:v>848720.07</x:v>
      </x:c>
      <x:c r="K5470" t="str">
        <x:f>IF(G5470="","MISSING OEWS",IF(ISNUMBER(H5470),"MATCHED","MISSING WHARTON"))</x:f>
        <x:v>MATCHED</x:v>
      </x:c>
    </x:row>
    <x:row r="5471">
      <x:c r="A5471" t="str">
        <x:v>56</x:v>
      </x:c>
      <x:c r="B5471" t="str">
        <x:v>Administrative and Support and Waste Management and Remediation Services</x:v>
      </x:c>
      <x:c r="C5471" t="str">
        <x:v>51-4041</x:v>
      </x:c>
      <x:c r="D5471" t="str">
        <x:v>Machinists</x:v>
      </x:c>
      <x:c r="E5471" s="22" t="n">
        <x:v>8370</x:v>
      </x:c>
      <x:c r="F5471" s="22" t="n">
        <x:v>46170</x:v>
      </x:c>
      <x:c r="G5471" s="22" t="n">
        <x:f>IF(OR(E5471="",F5471=""),"",E5471*F5471)</x:f>
        <x:v>386442900</x:v>
      </x:c>
      <x:c r="H5471" s="36" t="n">
        <x:v>0.0897</x:v>
      </x:c>
      <x:c r="I5471" s="22" t="n">
        <x:f>IF(G5471="","",IF(ISNUMBER(H5471),G5471,""))</x:f>
        <x:v>386442900</x:v>
      </x:c>
      <x:c r="J5471" s="22" t="n">
        <x:f>IF(I5471="","",I5471*H5471)</x:f>
        <x:v>34663928.13</x:v>
      </x:c>
      <x:c r="K5471" t="str">
        <x:f>IF(G5471="","MISSING OEWS",IF(ISNUMBER(H5471),"MATCHED","MISSING WHARTON"))</x:f>
        <x:v>MATCHED</x:v>
      </x:c>
    </x:row>
    <x:row r="5472">
      <x:c r="A5472" t="str">
        <x:v>56</x:v>
      </x:c>
      <x:c r="B5472" t="str">
        <x:v>Administrative and Support and Waste Management and Remediation Services</x:v>
      </x:c>
      <x:c r="C5472" t="str">
        <x:v>51-4051</x:v>
      </x:c>
      <x:c r="D5472" t="str">
        <x:v>Metal-Refining Furnace Operators and Tenders</x:v>
      </x:c>
      <x:c r="E5472" s="22" t="n">
        <x:v>140</x:v>
      </x:c>
      <x:c r="F5472" s="22" t="n">
        <x:v>56660</x:v>
      </x:c>
      <x:c r="G5472" s="22" t="n">
        <x:f>IF(OR(E5472="",F5472=""),"",E5472*F5472)</x:f>
        <x:v>7932400</x:v>
      </x:c>
      <x:c r="H5472" s="36" t="n">
        <x:v>0.1267</x:v>
      </x:c>
      <x:c r="I5472" s="22" t="n">
        <x:f>IF(G5472="","",IF(ISNUMBER(H5472),G5472,""))</x:f>
        <x:v>7932400</x:v>
      </x:c>
      <x:c r="J5472" s="22" t="n">
        <x:f>IF(I5472="","",I5472*H5472)</x:f>
        <x:v>1005035.0800000001</x:v>
      </x:c>
      <x:c r="K5472" t="str">
        <x:f>IF(G5472="","MISSING OEWS",IF(ISNUMBER(H5472),"MATCHED","MISSING WHARTON"))</x:f>
        <x:v>MATCHED</x:v>
      </x:c>
    </x:row>
    <x:row r="5473">
      <x:c r="A5473" t="str">
        <x:v>56</x:v>
      </x:c>
      <x:c r="B5473" t="str">
        <x:v>Administrative and Support and Waste Management and Remediation Services</x:v>
      </x:c>
      <x:c r="C5473" t="str">
        <x:v>51-4052</x:v>
      </x:c>
      <x:c r="D5473" t="str">
        <x:v>Pourers and Casters, Metal</x:v>
      </x:c>
      <x:c r="E5473" s="22"/>
      <x:c r="F5473" s="22" t="n">
        <x:v>41430</x:v>
      </x:c>
      <x:c r="G5473" s="22" t="str">
        <x:f>IF(OR(E5473="",F5473=""),"",E5473*F5473)</x:f>
      </x:c>
      <x:c r="H5473" s="36" t="n">
        <x:v>0</x:v>
      </x:c>
      <x:c r="I5473" s="22" t="str">
        <x:f>IF(G5473="","",IF(ISNUMBER(H5473),G5473,""))</x:f>
      </x:c>
      <x:c r="J5473" s="22" t="str">
        <x:f>IF(I5473="","",I5473*H5473)</x:f>
      </x:c>
      <x:c r="K5473" t="str">
        <x:f>IF(G5473="","MISSING OEWS",IF(ISNUMBER(H5473),"MATCHED","MISSING WHARTON"))</x:f>
        <x:v>MISSING OEWS</x:v>
      </x:c>
    </x:row>
    <x:row r="5474">
      <x:c r="A5474" t="str">
        <x:v>56</x:v>
      </x:c>
      <x:c r="B5474" t="str">
        <x:v>Administrative and Support and Waste Management and Remediation Services</x:v>
      </x:c>
      <x:c r="C5474" t="str">
        <x:v>51-4061</x:v>
      </x:c>
      <x:c r="D5474" t="str">
        <x:v>Model Makers, Metal and Plastic</x:v>
      </x:c>
      <x:c r="E5474" s="22" t="n">
        <x:v>40</x:v>
      </x:c>
      <x:c r="F5474" s="22" t="n">
        <x:v>72970</x:v>
      </x:c>
      <x:c r="G5474" s="22" t="n">
        <x:f>IF(OR(E5474="",F5474=""),"",E5474*F5474)</x:f>
        <x:v>2918800</x:v>
      </x:c>
      <x:c r="H5474" s="36" t="n">
        <x:v>0.0594</x:v>
      </x:c>
      <x:c r="I5474" s="22" t="n">
        <x:f>IF(G5474="","",IF(ISNUMBER(H5474),G5474,""))</x:f>
        <x:v>2918800</x:v>
      </x:c>
      <x:c r="J5474" s="22" t="n">
        <x:f>IF(I5474="","",I5474*H5474)</x:f>
        <x:v>173376.72</x:v>
      </x:c>
      <x:c r="K5474" t="str">
        <x:f>IF(G5474="","MISSING OEWS",IF(ISNUMBER(H5474),"MATCHED","MISSING WHARTON"))</x:f>
        <x:v>MATCHED</x:v>
      </x:c>
    </x:row>
    <x:row r="5475">
      <x:c r="A5475" t="str">
        <x:v>56</x:v>
      </x:c>
      <x:c r="B5475" t="str">
        <x:v>Administrative and Support and Waste Management and Remediation Services</x:v>
      </x:c>
      <x:c r="C5475" t="str">
        <x:v>51-4071</x:v>
      </x:c>
      <x:c r="D5475" t="str">
        <x:v>Foundry Mold and Coremakers</x:v>
      </x:c>
      <x:c r="E5475" s="22" t="n">
        <x:v>290</x:v>
      </x:c>
      <x:c r="F5475" s="22" t="n">
        <x:v>40410</x:v>
      </x:c>
      <x:c r="G5475" s="22" t="n">
        <x:f>IF(OR(E5475="",F5475=""),"",E5475*F5475)</x:f>
        <x:v>11718900</x:v>
      </x:c>
      <x:c r="H5475" s="36" t="n">
        <x:v>0</x:v>
      </x:c>
      <x:c r="I5475" s="22" t="n">
        <x:f>IF(G5475="","",IF(ISNUMBER(H5475),G5475,""))</x:f>
        <x:v>11718900</x:v>
      </x:c>
      <x:c r="J5475" s="22" t="n">
        <x:f>IF(I5475="","",I5475*H5475)</x:f>
        <x:v>0</x:v>
      </x:c>
      <x:c r="K5475" t="str">
        <x:f>IF(G5475="","MISSING OEWS",IF(ISNUMBER(H5475),"MATCHED","MISSING WHARTON"))</x:f>
        <x:v>MATCHED</x:v>
      </x:c>
    </x:row>
    <x:row r="5476">
      <x:c r="A5476" t="str">
        <x:v>56</x:v>
      </x:c>
      <x:c r="B5476" t="str">
        <x:v>Administrative and Support and Waste Management and Remediation Services</x:v>
      </x:c>
      <x:c r="C5476" t="str">
        <x:v>51-4072</x:v>
      </x:c>
      <x:c r="D5476" t="str">
        <x:v>Molding, Coremaking, and Casting Machine Setters, Operators, and Tenders, Metal and Plastic</x:v>
      </x:c>
      <x:c r="E5476" s="22" t="n">
        <x:v>8960</x:v>
      </x:c>
      <x:c r="F5476" s="22" t="n">
        <x:v>36900</x:v>
      </x:c>
      <x:c r="G5476" s="22" t="n">
        <x:f>IF(OR(E5476="",F5476=""),"",E5476*F5476)</x:f>
        <x:v>330624000</x:v>
      </x:c>
      <x:c r="H5476" s="36" t="n">
        <x:v>0.0288</x:v>
      </x:c>
      <x:c r="I5476" s="22" t="n">
        <x:f>IF(G5476="","",IF(ISNUMBER(H5476),G5476,""))</x:f>
        <x:v>330624000</x:v>
      </x:c>
      <x:c r="J5476" s="22" t="n">
        <x:f>IF(I5476="","",I5476*H5476)</x:f>
        <x:v>9521971.2</x:v>
      </x:c>
      <x:c r="K5476" t="str">
        <x:f>IF(G5476="","MISSING OEWS",IF(ISNUMBER(H5476),"MATCHED","MISSING WHARTON"))</x:f>
        <x:v>MATCHED</x:v>
      </x:c>
    </x:row>
    <x:row r="5477">
      <x:c r="A5477" t="str">
        <x:v>56</x:v>
      </x:c>
      <x:c r="B5477" t="str">
        <x:v>Administrative and Support and Waste Management and Remediation Services</x:v>
      </x:c>
      <x:c r="C5477" t="str">
        <x:v>51-4081</x:v>
      </x:c>
      <x:c r="D5477" t="str">
        <x:v>Multiple Machine Tool Setters, Operators, and Tenders, Metal and Plastic</x:v>
      </x:c>
      <x:c r="E5477" s="22" t="n">
        <x:v>13830</x:v>
      </x:c>
      <x:c r="F5477" s="22" t="n">
        <x:v>38080</x:v>
      </x:c>
      <x:c r="G5477" s="22" t="n">
        <x:f>IF(OR(E5477="",F5477=""),"",E5477*F5477)</x:f>
        <x:v>526646400</x:v>
      </x:c>
      <x:c r="H5477" s="36" t="n">
        <x:v>0.16899999999999998</x:v>
      </x:c>
      <x:c r="I5477" s="22" t="n">
        <x:f>IF(G5477="","",IF(ISNUMBER(H5477),G5477,""))</x:f>
        <x:v>526646400</x:v>
      </x:c>
      <x:c r="J5477" s="22" t="n">
        <x:f>IF(I5477="","",I5477*H5477)</x:f>
        <x:v>89003241.6</x:v>
      </x:c>
      <x:c r="K5477" t="str">
        <x:f>IF(G5477="","MISSING OEWS",IF(ISNUMBER(H5477),"MATCHED","MISSING WHARTON"))</x:f>
        <x:v>MATCHED</x:v>
      </x:c>
    </x:row>
    <x:row r="5478">
      <x:c r="A5478" t="str">
        <x:v>56</x:v>
      </x:c>
      <x:c r="B5478" t="str">
        <x:v>Administrative and Support and Waste Management and Remediation Services</x:v>
      </x:c>
      <x:c r="C5478" t="str">
        <x:v>51-4111</x:v>
      </x:c>
      <x:c r="D5478" t="str">
        <x:v>Tool and Die Makers</x:v>
      </x:c>
      <x:c r="E5478" s="22" t="n">
        <x:v>1120</x:v>
      </x:c>
      <x:c r="F5478" s="22" t="n">
        <x:v>50870</x:v>
      </x:c>
      <x:c r="G5478" s="22" t="n">
        <x:f>IF(OR(E5478="",F5478=""),"",E5478*F5478)</x:f>
        <x:v>56974400</x:v>
      </x:c>
      <x:c r="H5478" s="36" t="n">
        <x:v>0.0559</x:v>
      </x:c>
      <x:c r="I5478" s="22" t="n">
        <x:f>IF(G5478="","",IF(ISNUMBER(H5478),G5478,""))</x:f>
        <x:v>56974400</x:v>
      </x:c>
      <x:c r="J5478" s="22" t="n">
        <x:f>IF(I5478="","",I5478*H5478)</x:f>
        <x:v>3184868.96</x:v>
      </x:c>
      <x:c r="K5478" t="str">
        <x:f>IF(G5478="","MISSING OEWS",IF(ISNUMBER(H5478),"MATCHED","MISSING WHARTON"))</x:f>
        <x:v>MATCHED</x:v>
      </x:c>
    </x:row>
    <x:row r="5479">
      <x:c r="A5479" t="str">
        <x:v>56</x:v>
      </x:c>
      <x:c r="B5479" t="str">
        <x:v>Administrative and Support and Waste Management and Remediation Services</x:v>
      </x:c>
      <x:c r="C5479" t="str">
        <x:v>51-4121</x:v>
      </x:c>
      <x:c r="D5479" t="str">
        <x:v>Welders, Cutters, Solderers, and Brazers</x:v>
      </x:c>
      <x:c r="E5479" s="22" t="n">
        <x:v>18420</x:v>
      </x:c>
      <x:c r="F5479" s="22" t="n">
        <x:v>52500</x:v>
      </x:c>
      <x:c r="G5479" s="22" t="n">
        <x:f>IF(OR(E5479="",F5479=""),"",E5479*F5479)</x:f>
        <x:v>967050000</x:v>
      </x:c>
      <x:c r="H5479" s="36" t="n">
        <x:v>0.0233</x:v>
      </x:c>
      <x:c r="I5479" s="22" t="n">
        <x:f>IF(G5479="","",IF(ISNUMBER(H5479),G5479,""))</x:f>
        <x:v>967050000</x:v>
      </x:c>
      <x:c r="J5479" s="22" t="n">
        <x:f>IF(I5479="","",I5479*H5479)</x:f>
        <x:v>22532265</x:v>
      </x:c>
      <x:c r="K5479" t="str">
        <x:f>IF(G5479="","MISSING OEWS",IF(ISNUMBER(H5479),"MATCHED","MISSING WHARTON"))</x:f>
        <x:v>MATCHED</x:v>
      </x:c>
    </x:row>
    <x:row r="5480">
      <x:c r="A5480" t="str">
        <x:v>56</x:v>
      </x:c>
      <x:c r="B5480" t="str">
        <x:v>Administrative and Support and Waste Management and Remediation Services</x:v>
      </x:c>
      <x:c r="C5480" t="str">
        <x:v>51-4122</x:v>
      </x:c>
      <x:c r="D5480" t="str">
        <x:v>Welding, Soldering, and Brazing Machine Setters, Operators, and Tenders</x:v>
      </x:c>
      <x:c r="E5480" s="22" t="n">
        <x:v>1240</x:v>
      </x:c>
      <x:c r="F5480" s="22" t="n">
        <x:v>42750</x:v>
      </x:c>
      <x:c r="G5480" s="22" t="n">
        <x:f>IF(OR(E5480="",F5480=""),"",E5480*F5480)</x:f>
        <x:v>53010000</x:v>
      </x:c>
      <x:c r="H5480" s="36" t="n">
        <x:v>0.0983</x:v>
      </x:c>
      <x:c r="I5480" s="22" t="n">
        <x:f>IF(G5480="","",IF(ISNUMBER(H5480),G5480,""))</x:f>
        <x:v>53010000</x:v>
      </x:c>
      <x:c r="J5480" s="22" t="n">
        <x:f>IF(I5480="","",I5480*H5480)</x:f>
        <x:v>5210883</x:v>
      </x:c>
      <x:c r="K5480" t="str">
        <x:f>IF(G5480="","MISSING OEWS",IF(ISNUMBER(H5480),"MATCHED","MISSING WHARTON"))</x:f>
        <x:v>MATCHED</x:v>
      </x:c>
    </x:row>
    <x:row r="5481">
      <x:c r="A5481" t="str">
        <x:v>56</x:v>
      </x:c>
      <x:c r="B5481" t="str">
        <x:v>Administrative and Support and Waste Management and Remediation Services</x:v>
      </x:c>
      <x:c r="C5481" t="str">
        <x:v>51-4191</x:v>
      </x:c>
      <x:c r="D5481" t="str">
        <x:v>Heat Treating Equipment Setters, Operators, and Tenders, Metal and Plastic</x:v>
      </x:c>
      <x:c r="E5481" s="22" t="n">
        <x:v>340</x:v>
      </x:c>
      <x:c r="F5481" s="22" t="n">
        <x:v>42590</x:v>
      </x:c>
      <x:c r="G5481" s="22" t="n">
        <x:f>IF(OR(E5481="",F5481=""),"",E5481*F5481)</x:f>
        <x:v>14480600</x:v>
      </x:c>
      <x:c r="H5481" s="36" t="n">
        <x:v>0.0365</x:v>
      </x:c>
      <x:c r="I5481" s="22" t="n">
        <x:f>IF(G5481="","",IF(ISNUMBER(H5481),G5481,""))</x:f>
        <x:v>14480600</x:v>
      </x:c>
      <x:c r="J5481" s="22" t="n">
        <x:f>IF(I5481="","",I5481*H5481)</x:f>
        <x:v>528541.9</x:v>
      </x:c>
      <x:c r="K5481" t="str">
        <x:f>IF(G5481="","MISSING OEWS",IF(ISNUMBER(H5481),"MATCHED","MISSING WHARTON"))</x:f>
        <x:v>MATCHED</x:v>
      </x:c>
    </x:row>
    <x:row r="5482">
      <x:c r="A5482" t="str">
        <x:v>56</x:v>
      </x:c>
      <x:c r="B5482" t="str">
        <x:v>Administrative and Support and Waste Management and Remediation Services</x:v>
      </x:c>
      <x:c r="C5482" t="str">
        <x:v>51-4192</x:v>
      </x:c>
      <x:c r="D5482" t="str">
        <x:v>Layout Workers, Metal and Plastic</x:v>
      </x:c>
      <x:c r="E5482" s="22" t="n">
        <x:v>700</x:v>
      </x:c>
      <x:c r="F5482" s="22" t="n">
        <x:v>69490</x:v>
      </x:c>
      <x:c r="G5482" s="22" t="n">
        <x:f>IF(OR(E5482="",F5482=""),"",E5482*F5482)</x:f>
        <x:v>48643000</x:v>
      </x:c>
      <x:c r="H5482" s="36" t="n">
        <x:v>0.0679</x:v>
      </x:c>
      <x:c r="I5482" s="22" t="n">
        <x:f>IF(G5482="","",IF(ISNUMBER(H5482),G5482,""))</x:f>
        <x:v>48643000</x:v>
      </x:c>
      <x:c r="J5482" s="22" t="n">
        <x:f>IF(I5482="","",I5482*H5482)</x:f>
        <x:v>3302859.7</x:v>
      </x:c>
      <x:c r="K5482" t="str">
        <x:f>IF(G5482="","MISSING OEWS",IF(ISNUMBER(H5482),"MATCHED","MISSING WHARTON"))</x:f>
        <x:v>MATCHED</x:v>
      </x:c>
    </x:row>
    <x:row r="5483">
      <x:c r="A5483" t="str">
        <x:v>56</x:v>
      </x:c>
      <x:c r="B5483" t="str">
        <x:v>Administrative and Support and Waste Management and Remediation Services</x:v>
      </x:c>
      <x:c r="C5483" t="str">
        <x:v>51-4193</x:v>
      </x:c>
      <x:c r="D5483" t="str">
        <x:v>Plating Machine Setters, Operators, and Tenders, Metal and Plastic</x:v>
      </x:c>
      <x:c r="E5483" s="22" t="n">
        <x:v>860</x:v>
      </x:c>
      <x:c r="F5483" s="22" t="n">
        <x:v>36180</x:v>
      </x:c>
      <x:c r="G5483" s="22" t="n">
        <x:f>IF(OR(E5483="",F5483=""),"",E5483*F5483)</x:f>
        <x:v>31114800</x:v>
      </x:c>
      <x:c r="H5483" s="36" t="n">
        <x:v>0.025</x:v>
      </x:c>
      <x:c r="I5483" s="22" t="n">
        <x:f>IF(G5483="","",IF(ISNUMBER(H5483),G5483,""))</x:f>
        <x:v>31114800</x:v>
      </x:c>
      <x:c r="J5483" s="22" t="n">
        <x:f>IF(I5483="","",I5483*H5483)</x:f>
        <x:v>777870</x:v>
      </x:c>
      <x:c r="K5483" t="str">
        <x:f>IF(G5483="","MISSING OEWS",IF(ISNUMBER(H5483),"MATCHED","MISSING WHARTON"))</x:f>
        <x:v>MATCHED</x:v>
      </x:c>
    </x:row>
    <x:row r="5484">
      <x:c r="A5484" t="str">
        <x:v>56</x:v>
      </x:c>
      <x:c r="B5484" t="str">
        <x:v>Administrative and Support and Waste Management and Remediation Services</x:v>
      </x:c>
      <x:c r="C5484" t="str">
        <x:v>51-4194</x:v>
      </x:c>
      <x:c r="D5484" t="str">
        <x:v>Tool Grinders, Filers, and Sharpeners</x:v>
      </x:c>
      <x:c r="E5484" s="22" t="n">
        <x:v>160</x:v>
      </x:c>
      <x:c r="F5484" s="22" t="n">
        <x:v>36010</x:v>
      </x:c>
      <x:c r="G5484" s="22" t="n">
        <x:f>IF(OR(E5484="",F5484=""),"",E5484*F5484)</x:f>
        <x:v>5761600</x:v>
      </x:c>
      <x:c r="H5484" s="36" t="n">
        <x:v>0</x:v>
      </x:c>
      <x:c r="I5484" s="22" t="n">
        <x:f>IF(G5484="","",IF(ISNUMBER(H5484),G5484,""))</x:f>
        <x:v>5761600</x:v>
      </x:c>
      <x:c r="J5484" s="22" t="n">
        <x:f>IF(I5484="","",I5484*H5484)</x:f>
        <x:v>0</x:v>
      </x:c>
      <x:c r="K5484" t="str">
        <x:f>IF(G5484="","MISSING OEWS",IF(ISNUMBER(H5484),"MATCHED","MISSING WHARTON"))</x:f>
        <x:v>MATCHED</x:v>
      </x:c>
    </x:row>
    <x:row r="5485">
      <x:c r="A5485" t="str">
        <x:v>56</x:v>
      </x:c>
      <x:c r="B5485" t="str">
        <x:v>Administrative and Support and Waste Management and Remediation Services</x:v>
      </x:c>
      <x:c r="C5485" t="str">
        <x:v>51-4199</x:v>
      </x:c>
      <x:c r="D5485" t="str">
        <x:v>Metal Workers and Plastic Workers, All Other</x:v>
      </x:c>
      <x:c r="E5485" s="22" t="n">
        <x:v>2630</x:v>
      </x:c>
      <x:c r="F5485" s="22" t="n">
        <x:v>43510</x:v>
      </x:c>
      <x:c r="G5485" s="22" t="n">
        <x:f>IF(OR(E5485="",F5485=""),"",E5485*F5485)</x:f>
        <x:v>114431300</x:v>
      </x:c>
      <x:c r="H5485" s="36"/>
      <x:c r="I5485" s="22" t="str">
        <x:f>IF(G5485="","",IF(ISNUMBER(H5485),G5485,""))</x:f>
      </x:c>
      <x:c r="J5485" s="22" t="str">
        <x:f>IF(I5485="","",I5485*H5485)</x:f>
      </x:c>
      <x:c r="K5485" t="str">
        <x:f>IF(G5485="","MISSING OEWS",IF(ISNUMBER(H5485),"MATCHED","MISSING WHARTON"))</x:f>
        <x:v>MISSING WHARTON</x:v>
      </x:c>
    </x:row>
    <x:row r="5486">
      <x:c r="A5486" t="str">
        <x:v>56</x:v>
      </x:c>
      <x:c r="B5486" t="str">
        <x:v>Administrative and Support and Waste Management and Remediation Services</x:v>
      </x:c>
      <x:c r="C5486" t="str">
        <x:v>51-5111</x:v>
      </x:c>
      <x:c r="D5486" t="str">
        <x:v>Prepress Technicians and Workers</x:v>
      </x:c>
      <x:c r="E5486" s="22" t="n">
        <x:v>740</x:v>
      </x:c>
      <x:c r="F5486" s="22" t="n">
        <x:v>44500</x:v>
      </x:c>
      <x:c r="G5486" s="22" t="n">
        <x:f>IF(OR(E5486="",F5486=""),"",E5486*F5486)</x:f>
        <x:v>32930000</x:v>
      </x:c>
      <x:c r="H5486" s="36" t="n">
        <x:v>0.42</x:v>
      </x:c>
      <x:c r="I5486" s="22" t="n">
        <x:f>IF(G5486="","",IF(ISNUMBER(H5486),G5486,""))</x:f>
        <x:v>32930000</x:v>
      </x:c>
      <x:c r="J5486" s="22" t="n">
        <x:f>IF(I5486="","",I5486*H5486)</x:f>
        <x:v>13830600</x:v>
      </x:c>
      <x:c r="K5486" t="str">
        <x:f>IF(G5486="","MISSING OEWS",IF(ISNUMBER(H5486),"MATCHED","MISSING WHARTON"))</x:f>
        <x:v>MATCHED</x:v>
      </x:c>
    </x:row>
    <x:row r="5487">
      <x:c r="A5487" t="str">
        <x:v>56</x:v>
      </x:c>
      <x:c r="B5487" t="str">
        <x:v>Administrative and Support and Waste Management and Remediation Services</x:v>
      </x:c>
      <x:c r="C5487" t="str">
        <x:v>51-5112</x:v>
      </x:c>
      <x:c r="D5487" t="str">
        <x:v>Printing Press Operators</x:v>
      </x:c>
      <x:c r="E5487" s="22" t="n">
        <x:v>5390</x:v>
      </x:c>
      <x:c r="F5487" s="22" t="n">
        <x:v>42410</x:v>
      </x:c>
      <x:c r="G5487" s="22" t="n">
        <x:f>IF(OR(E5487="",F5487=""),"",E5487*F5487)</x:f>
        <x:v>228589900</x:v>
      </x:c>
      <x:c r="H5487" s="36" t="n">
        <x:v>0.3348</x:v>
      </x:c>
      <x:c r="I5487" s="22" t="n">
        <x:f>IF(G5487="","",IF(ISNUMBER(H5487),G5487,""))</x:f>
        <x:v>228589900</x:v>
      </x:c>
      <x:c r="J5487" s="22" t="n">
        <x:f>IF(I5487="","",I5487*H5487)</x:f>
        <x:v>76531898.52</x:v>
      </x:c>
      <x:c r="K5487" t="str">
        <x:f>IF(G5487="","MISSING OEWS",IF(ISNUMBER(H5487),"MATCHED","MISSING WHARTON"))</x:f>
        <x:v>MATCHED</x:v>
      </x:c>
    </x:row>
    <x:row r="5488">
      <x:c r="A5488" t="str">
        <x:v>56</x:v>
      </x:c>
      <x:c r="B5488" t="str">
        <x:v>Administrative and Support and Waste Management and Remediation Services</x:v>
      </x:c>
      <x:c r="C5488" t="str">
        <x:v>51-5113</x:v>
      </x:c>
      <x:c r="D5488" t="str">
        <x:v>Print Binding and Finishing Workers</x:v>
      </x:c>
      <x:c r="E5488" s="22" t="n">
        <x:v>1090</x:v>
      </x:c>
      <x:c r="F5488" s="22" t="n">
        <x:v>35970</x:v>
      </x:c>
      <x:c r="G5488" s="22" t="n">
        <x:f>IF(OR(E5488="",F5488=""),"",E5488*F5488)</x:f>
        <x:v>39207300</x:v>
      </x:c>
      <x:c r="H5488" s="36" t="n">
        <x:v>0.0385</x:v>
      </x:c>
      <x:c r="I5488" s="22" t="n">
        <x:f>IF(G5488="","",IF(ISNUMBER(H5488),G5488,""))</x:f>
        <x:v>39207300</x:v>
      </x:c>
      <x:c r="J5488" s="22" t="n">
        <x:f>IF(I5488="","",I5488*H5488)</x:f>
        <x:v>1509481.05</x:v>
      </x:c>
      <x:c r="K5488" t="str">
        <x:f>IF(G5488="","MISSING OEWS",IF(ISNUMBER(H5488),"MATCHED","MISSING WHARTON"))</x:f>
        <x:v>MATCHED</x:v>
      </x:c>
    </x:row>
    <x:row r="5489">
      <x:c r="A5489" t="str">
        <x:v>56</x:v>
      </x:c>
      <x:c r="B5489" t="str">
        <x:v>Administrative and Support and Waste Management and Remediation Services</x:v>
      </x:c>
      <x:c r="C5489" t="str">
        <x:v>51-6011</x:v>
      </x:c>
      <x:c r="D5489" t="str">
        <x:v>Laundry and Dry-Cleaning Workers</x:v>
      </x:c>
      <x:c r="E5489" s="22" t="n">
        <x:v>12240</x:v>
      </x:c>
      <x:c r="F5489" s="22" t="n">
        <x:v>34210</x:v>
      </x:c>
      <x:c r="G5489" s="22" t="n">
        <x:f>IF(OR(E5489="",F5489=""),"",E5489*F5489)</x:f>
        <x:v>418730400</x:v>
      </x:c>
      <x:c r="H5489" s="36" t="n">
        <x:v>0</x:v>
      </x:c>
      <x:c r="I5489" s="22" t="n">
        <x:f>IF(G5489="","",IF(ISNUMBER(H5489),G5489,""))</x:f>
        <x:v>418730400</x:v>
      </x:c>
      <x:c r="J5489" s="22" t="n">
        <x:f>IF(I5489="","",I5489*H5489)</x:f>
        <x:v>0</x:v>
      </x:c>
      <x:c r="K5489" t="str">
        <x:f>IF(G5489="","MISSING OEWS",IF(ISNUMBER(H5489),"MATCHED","MISSING WHARTON"))</x:f>
        <x:v>MATCHED</x:v>
      </x:c>
    </x:row>
    <x:row r="5490">
      <x:c r="A5490" t="str">
        <x:v>56</x:v>
      </x:c>
      <x:c r="B5490" t="str">
        <x:v>Administrative and Support and Waste Management and Remediation Services</x:v>
      </x:c>
      <x:c r="C5490" t="str">
        <x:v>51-6021</x:v>
      </x:c>
      <x:c r="D5490" t="str">
        <x:v>Pressers, Textile, Garment, and Related Materials</x:v>
      </x:c>
      <x:c r="E5490" s="22" t="n">
        <x:v>190</x:v>
      </x:c>
      <x:c r="F5490" s="22" t="n">
        <x:v>33670</x:v>
      </x:c>
      <x:c r="G5490" s="22" t="n">
        <x:f>IF(OR(E5490="",F5490=""),"",E5490*F5490)</x:f>
        <x:v>6397300</x:v>
      </x:c>
      <x:c r="H5490" s="36" t="n">
        <x:v>0</x:v>
      </x:c>
      <x:c r="I5490" s="22" t="n">
        <x:f>IF(G5490="","",IF(ISNUMBER(H5490),G5490,""))</x:f>
        <x:v>6397300</x:v>
      </x:c>
      <x:c r="J5490" s="22" t="n">
        <x:f>IF(I5490="","",I5490*H5490)</x:f>
        <x:v>0</x:v>
      </x:c>
      <x:c r="K5490" t="str">
        <x:f>IF(G5490="","MISSING OEWS",IF(ISNUMBER(H5490),"MATCHED","MISSING WHARTON"))</x:f>
        <x:v>MATCHED</x:v>
      </x:c>
    </x:row>
    <x:row r="5491">
      <x:c r="A5491" t="str">
        <x:v>56</x:v>
      </x:c>
      <x:c r="B5491" t="str">
        <x:v>Administrative and Support and Waste Management and Remediation Services</x:v>
      </x:c>
      <x:c r="C5491" t="str">
        <x:v>51-6031</x:v>
      </x:c>
      <x:c r="D5491" t="str">
        <x:v>Sewing Machine Operators</x:v>
      </x:c>
      <x:c r="E5491" s="22" t="n">
        <x:v>3060</x:v>
      </x:c>
      <x:c r="F5491" s="22" t="n">
        <x:v>33490</x:v>
      </x:c>
      <x:c r="G5491" s="22" t="n">
        <x:f>IF(OR(E5491="",F5491=""),"",E5491*F5491)</x:f>
        <x:v>102479400</x:v>
      </x:c>
      <x:c r="H5491" s="36" t="n">
        <x:v>0.0365</x:v>
      </x:c>
      <x:c r="I5491" s="22" t="n">
        <x:f>IF(G5491="","",IF(ISNUMBER(H5491),G5491,""))</x:f>
        <x:v>102479400</x:v>
      </x:c>
      <x:c r="J5491" s="22" t="n">
        <x:f>IF(I5491="","",I5491*H5491)</x:f>
        <x:v>3740498.0999999996</x:v>
      </x:c>
      <x:c r="K5491" t="str">
        <x:f>IF(G5491="","MISSING OEWS",IF(ISNUMBER(H5491),"MATCHED","MISSING WHARTON"))</x:f>
        <x:v>MATCHED</x:v>
      </x:c>
    </x:row>
    <x:row r="5492">
      <x:c r="A5492" t="str">
        <x:v>56</x:v>
      </x:c>
      <x:c r="B5492" t="str">
        <x:v>Administrative and Support and Waste Management and Remediation Services</x:v>
      </x:c>
      <x:c r="C5492" t="str">
        <x:v>51-6041</x:v>
      </x:c>
      <x:c r="D5492" t="str">
        <x:v>Shoe and Leather Workers and Repairers</x:v>
      </x:c>
      <x:c r="E5492" s="22" t="n">
        <x:v>40</x:v>
      </x:c>
      <x:c r="F5492" s="22" t="n">
        <x:v>31360</x:v>
      </x:c>
      <x:c r="G5492" s="22" t="n">
        <x:f>IF(OR(E5492="",F5492=""),"",E5492*F5492)</x:f>
        <x:v>1254400</x:v>
      </x:c>
      <x:c r="H5492" s="36" t="n">
        <x:v>0</x:v>
      </x:c>
      <x:c r="I5492" s="22" t="n">
        <x:f>IF(G5492="","",IF(ISNUMBER(H5492),G5492,""))</x:f>
        <x:v>1254400</x:v>
      </x:c>
      <x:c r="J5492" s="22" t="n">
        <x:f>IF(I5492="","",I5492*H5492)</x:f>
        <x:v>0</x:v>
      </x:c>
      <x:c r="K5492" t="str">
        <x:f>IF(G5492="","MISSING OEWS",IF(ISNUMBER(H5492),"MATCHED","MISSING WHARTON"))</x:f>
        <x:v>MATCHED</x:v>
      </x:c>
    </x:row>
    <x:row r="5493">
      <x:c r="A5493" t="str">
        <x:v>56</x:v>
      </x:c>
      <x:c r="B5493" t="str">
        <x:v>Administrative and Support and Waste Management and Remediation Services</x:v>
      </x:c>
      <x:c r="C5493" t="str">
        <x:v>51-6052</x:v>
      </x:c>
      <x:c r="D5493" t="str">
        <x:v>Tailors, Dressmakers, and Custom Sewers</x:v>
      </x:c>
      <x:c r="E5493" s="22" t="n">
        <x:v>90</x:v>
      </x:c>
      <x:c r="F5493" s="22" t="n">
        <x:v>45200</x:v>
      </x:c>
      <x:c r="G5493" s="22" t="n">
        <x:f>IF(OR(E5493="",F5493=""),"",E5493*F5493)</x:f>
        <x:v>4068000</x:v>
      </x:c>
      <x:c r="H5493" s="36" t="n">
        <x:v>0.0432</x:v>
      </x:c>
      <x:c r="I5493" s="22" t="n">
        <x:f>IF(G5493="","",IF(ISNUMBER(H5493),G5493,""))</x:f>
        <x:v>4068000</x:v>
      </x:c>
      <x:c r="J5493" s="22" t="n">
        <x:f>IF(I5493="","",I5493*H5493)</x:f>
        <x:v>175737.6</x:v>
      </x:c>
      <x:c r="K5493" t="str">
        <x:f>IF(G5493="","MISSING OEWS",IF(ISNUMBER(H5493),"MATCHED","MISSING WHARTON"))</x:f>
        <x:v>MATCHED</x:v>
      </x:c>
    </x:row>
    <x:row r="5494">
      <x:c r="A5494" t="str">
        <x:v>56</x:v>
      </x:c>
      <x:c r="B5494" t="str">
        <x:v>Administrative and Support and Waste Management and Remediation Services</x:v>
      </x:c>
      <x:c r="C5494" t="str">
        <x:v>51-6062</x:v>
      </x:c>
      <x:c r="D5494" t="str">
        <x:v>Textile Cutting Machine Setters, Operators, and Tenders</x:v>
      </x:c>
      <x:c r="E5494" s="22" t="n">
        <x:v>320</x:v>
      </x:c>
      <x:c r="F5494" s="22" t="n">
        <x:v>40810</x:v>
      </x:c>
      <x:c r="G5494" s="22" t="n">
        <x:f>IF(OR(E5494="",F5494=""),"",E5494*F5494)</x:f>
        <x:v>13059200</x:v>
      </x:c>
      <x:c r="H5494" s="36" t="n">
        <x:v>0.1056</x:v>
      </x:c>
      <x:c r="I5494" s="22" t="n">
        <x:f>IF(G5494="","",IF(ISNUMBER(H5494),G5494,""))</x:f>
        <x:v>13059200</x:v>
      </x:c>
      <x:c r="J5494" s="22" t="n">
        <x:f>IF(I5494="","",I5494*H5494)</x:f>
        <x:v>1379051.52</x:v>
      </x:c>
      <x:c r="K5494" t="str">
        <x:f>IF(G5494="","MISSING OEWS",IF(ISNUMBER(H5494),"MATCHED","MISSING WHARTON"))</x:f>
        <x:v>MATCHED</x:v>
      </x:c>
    </x:row>
    <x:row r="5495">
      <x:c r="A5495" t="str">
        <x:v>56</x:v>
      </x:c>
      <x:c r="B5495" t="str">
        <x:v>Administrative and Support and Waste Management and Remediation Services</x:v>
      </x:c>
      <x:c r="C5495" t="str">
        <x:v>51-6063</x:v>
      </x:c>
      <x:c r="D5495" t="str">
        <x:v>Textile Knitting and Weaving Machine Setters, Operators, and Tenders</x:v>
      </x:c>
      <x:c r="E5495" s="22" t="n">
        <x:v>270</x:v>
      </x:c>
      <x:c r="F5495" s="22" t="n">
        <x:v>37340</x:v>
      </x:c>
      <x:c r="G5495" s="22" t="n">
        <x:f>IF(OR(E5495="",F5495=""),"",E5495*F5495)</x:f>
        <x:v>10081800</x:v>
      </x:c>
      <x:c r="H5495" s="36" t="n">
        <x:v>0.13</x:v>
      </x:c>
      <x:c r="I5495" s="22" t="n">
        <x:f>IF(G5495="","",IF(ISNUMBER(H5495),G5495,""))</x:f>
        <x:v>10081800</x:v>
      </x:c>
      <x:c r="J5495" s="22" t="n">
        <x:f>IF(I5495="","",I5495*H5495)</x:f>
        <x:v>1310634</x:v>
      </x:c>
      <x:c r="K5495" t="str">
        <x:f>IF(G5495="","MISSING OEWS",IF(ISNUMBER(H5495),"MATCHED","MISSING WHARTON"))</x:f>
        <x:v>MATCHED</x:v>
      </x:c>
    </x:row>
    <x:row r="5496">
      <x:c r="A5496" t="str">
        <x:v>56</x:v>
      </x:c>
      <x:c r="B5496" t="str">
        <x:v>Administrative and Support and Waste Management and Remediation Services</x:v>
      </x:c>
      <x:c r="C5496" t="str">
        <x:v>51-6064</x:v>
      </x:c>
      <x:c r="D5496" t="str">
        <x:v>Textile Winding, Twisting, and Drawing Out Machine Setters, Operators, and Tenders</x:v>
      </x:c>
      <x:c r="E5496" s="22" t="n">
        <x:v>310</x:v>
      </x:c>
      <x:c r="F5496" s="22" t="n">
        <x:v>39310</x:v>
      </x:c>
      <x:c r="G5496" s="22" t="n">
        <x:f>IF(OR(E5496="",F5496=""),"",E5496*F5496)</x:f>
        <x:v>12186100</x:v>
      </x:c>
      <x:c r="H5496" s="36" t="n">
        <x:v>0.039599999999999996</x:v>
      </x:c>
      <x:c r="I5496" s="22" t="n">
        <x:f>IF(G5496="","",IF(ISNUMBER(H5496),G5496,""))</x:f>
        <x:v>12186100</x:v>
      </x:c>
      <x:c r="J5496" s="22" t="n">
        <x:f>IF(I5496="","",I5496*H5496)</x:f>
        <x:v>482569.55999999994</x:v>
      </x:c>
      <x:c r="K5496" t="str">
        <x:f>IF(G5496="","MISSING OEWS",IF(ISNUMBER(H5496),"MATCHED","MISSING WHARTON"))</x:f>
        <x:v>MATCHED</x:v>
      </x:c>
    </x:row>
    <x:row r="5497">
      <x:c r="A5497" t="str">
        <x:v>56</x:v>
      </x:c>
      <x:c r="B5497" t="str">
        <x:v>Administrative and Support and Waste Management and Remediation Services</x:v>
      </x:c>
      <x:c r="C5497" t="str">
        <x:v>51-6091</x:v>
      </x:c>
      <x:c r="D5497" t="str">
        <x:v>Extruding and Forming Machine Setters, Operators, and Tenders, Synthetic and Glass Fibers</x:v>
      </x:c>
      <x:c r="E5497" s="22" t="n">
        <x:v>60</x:v>
      </x:c>
      <x:c r="F5497" s="22" t="n">
        <x:v>39270</x:v>
      </x:c>
      <x:c r="G5497" s="22" t="n">
        <x:f>IF(OR(E5497="",F5497=""),"",E5497*F5497)</x:f>
        <x:v>2356200</x:v>
      </x:c>
      <x:c r="H5497" s="36" t="n">
        <x:v>0.09050000000000001</x:v>
      </x:c>
      <x:c r="I5497" s="22" t="n">
        <x:f>IF(G5497="","",IF(ISNUMBER(H5497),G5497,""))</x:f>
        <x:v>2356200</x:v>
      </x:c>
      <x:c r="J5497" s="22" t="n">
        <x:f>IF(I5497="","",I5497*H5497)</x:f>
        <x:v>213236.10000000003</x:v>
      </x:c>
      <x:c r="K5497" t="str">
        <x:f>IF(G5497="","MISSING OEWS",IF(ISNUMBER(H5497),"MATCHED","MISSING WHARTON"))</x:f>
        <x:v>MATCHED</x:v>
      </x:c>
    </x:row>
    <x:row r="5498">
      <x:c r="A5498" t="str">
        <x:v>56</x:v>
      </x:c>
      <x:c r="B5498" t="str">
        <x:v>Administrative and Support and Waste Management and Remediation Services</x:v>
      </x:c>
      <x:c r="C5498" t="str">
        <x:v>51-6093</x:v>
      </x:c>
      <x:c r="D5498" t="str">
        <x:v>Upholsterers</x:v>
      </x:c>
      <x:c r="E5498" s="22" t="n">
        <x:v>430</x:v>
      </x:c>
      <x:c r="F5498" s="22" t="n">
        <x:v>51370</x:v>
      </x:c>
      <x:c r="G5498" s="22" t="n">
        <x:f>IF(OR(E5498="",F5498=""),"",E5498*F5498)</x:f>
        <x:v>22089100</x:v>
      </x:c>
      <x:c r="H5498" s="36" t="n">
        <x:v>0.0432</x:v>
      </x:c>
      <x:c r="I5498" s="22" t="n">
        <x:f>IF(G5498="","",IF(ISNUMBER(H5498),G5498,""))</x:f>
        <x:v>22089100</x:v>
      </x:c>
      <x:c r="J5498" s="22" t="n">
        <x:f>IF(I5498="","",I5498*H5498)</x:f>
        <x:v>954249.12</x:v>
      </x:c>
      <x:c r="K5498" t="str">
        <x:f>IF(G5498="","MISSING OEWS",IF(ISNUMBER(H5498),"MATCHED","MISSING WHARTON"))</x:f>
        <x:v>MATCHED</x:v>
      </x:c>
    </x:row>
    <x:row r="5499">
      <x:c r="A5499" t="str">
        <x:v>56</x:v>
      </x:c>
      <x:c r="B5499" t="str">
        <x:v>Administrative and Support and Waste Management and Remediation Services</x:v>
      </x:c>
      <x:c r="C5499" t="str">
        <x:v>51-6099</x:v>
      </x:c>
      <x:c r="D5499" t="str">
        <x:v>Textile, Apparel, and Furnishings Workers, All Other</x:v>
      </x:c>
      <x:c r="E5499" s="22" t="n">
        <x:v>450</x:v>
      </x:c>
      <x:c r="F5499" s="22" t="n">
        <x:v>36190</x:v>
      </x:c>
      <x:c r="G5499" s="22" t="n">
        <x:f>IF(OR(E5499="",F5499=""),"",E5499*F5499)</x:f>
        <x:v>16285500</x:v>
      </x:c>
      <x:c r="H5499" s="36"/>
      <x:c r="I5499" s="22" t="str">
        <x:f>IF(G5499="","",IF(ISNUMBER(H5499),G5499,""))</x:f>
      </x:c>
      <x:c r="J5499" s="22" t="str">
        <x:f>IF(I5499="","",I5499*H5499)</x:f>
      </x:c>
      <x:c r="K5499" t="str">
        <x:f>IF(G5499="","MISSING OEWS",IF(ISNUMBER(H5499),"MATCHED","MISSING WHARTON"))</x:f>
        <x:v>MISSING WHARTON</x:v>
      </x:c>
    </x:row>
    <x:row r="5500">
      <x:c r="A5500" t="str">
        <x:v>56</x:v>
      </x:c>
      <x:c r="B5500" t="str">
        <x:v>Administrative and Support and Waste Management and Remediation Services</x:v>
      </x:c>
      <x:c r="C5500" t="str">
        <x:v>51-7011</x:v>
      </x:c>
      <x:c r="D5500" t="str">
        <x:v>Cabinetmakers and Bench Carpenters</x:v>
      </x:c>
      <x:c r="E5500" s="22" t="n">
        <x:v>1120</x:v>
      </x:c>
      <x:c r="F5500" s="22" t="n">
        <x:v>52770</x:v>
      </x:c>
      <x:c r="G5500" s="22" t="n">
        <x:f>IF(OR(E5500="",F5500=""),"",E5500*F5500)</x:f>
        <x:v>59102400</x:v>
      </x:c>
      <x:c r="H5500" s="36" t="n">
        <x:v>0.13</x:v>
      </x:c>
      <x:c r="I5500" s="22" t="n">
        <x:f>IF(G5500="","",IF(ISNUMBER(H5500),G5500,""))</x:f>
        <x:v>59102400</x:v>
      </x:c>
      <x:c r="J5500" s="22" t="n">
        <x:f>IF(I5500="","",I5500*H5500)</x:f>
        <x:v>7683312</x:v>
      </x:c>
      <x:c r="K5500" t="str">
        <x:f>IF(G5500="","MISSING OEWS",IF(ISNUMBER(H5500),"MATCHED","MISSING WHARTON"))</x:f>
        <x:v>MATCHED</x:v>
      </x:c>
    </x:row>
    <x:row r="5501">
      <x:c r="A5501" t="str">
        <x:v>56</x:v>
      </x:c>
      <x:c r="B5501" t="str">
        <x:v>Administrative and Support and Waste Management and Remediation Services</x:v>
      </x:c>
      <x:c r="C5501" t="str">
        <x:v>51-7021</x:v>
      </x:c>
      <x:c r="D5501" t="str">
        <x:v>Furniture Finishers</x:v>
      </x:c>
      <x:c r="E5501" s="22" t="n">
        <x:v>90</x:v>
      </x:c>
      <x:c r="F5501" s="22" t="n">
        <x:v>48390</x:v>
      </x:c>
      <x:c r="G5501" s="22" t="n">
        <x:f>IF(OR(E5501="",F5501=""),"",E5501*F5501)</x:f>
        <x:v>4355100</x:v>
      </x:c>
      <x:c r="H5501" s="36" t="n">
        <x:v>0</x:v>
      </x:c>
      <x:c r="I5501" s="22" t="n">
        <x:f>IF(G5501="","",IF(ISNUMBER(H5501),G5501,""))</x:f>
        <x:v>4355100</x:v>
      </x:c>
      <x:c r="J5501" s="22" t="n">
        <x:f>IF(I5501="","",I5501*H5501)</x:f>
        <x:v>0</x:v>
      </x:c>
      <x:c r="K5501" t="str">
        <x:f>IF(G5501="","MISSING OEWS",IF(ISNUMBER(H5501),"MATCHED","MISSING WHARTON"))</x:f>
        <x:v>MATCHED</x:v>
      </x:c>
    </x:row>
    <x:row r="5502">
      <x:c r="A5502" t="str">
        <x:v>56</x:v>
      </x:c>
      <x:c r="B5502" t="str">
        <x:v>Administrative and Support and Waste Management and Remediation Services</x:v>
      </x:c>
      <x:c r="C5502" t="str">
        <x:v>51-7041</x:v>
      </x:c>
      <x:c r="D5502" t="str">
        <x:v>Sawing Machine Setters, Operators, and Tenders, Wood</x:v>
      </x:c>
      <x:c r="E5502" s="22" t="n">
        <x:v>820</x:v>
      </x:c>
      <x:c r="F5502" s="22" t="n">
        <x:v>39760</x:v>
      </x:c>
      <x:c r="G5502" s="22" t="n">
        <x:f>IF(OR(E5502="",F5502=""),"",E5502*F5502)</x:f>
        <x:v>32603200</x:v>
      </x:c>
      <x:c r="H5502" s="36" t="n">
        <x:v>0</x:v>
      </x:c>
      <x:c r="I5502" s="22" t="n">
        <x:f>IF(G5502="","",IF(ISNUMBER(H5502),G5502,""))</x:f>
        <x:v>32603200</x:v>
      </x:c>
      <x:c r="J5502" s="22" t="n">
        <x:f>IF(I5502="","",I5502*H5502)</x:f>
        <x:v>0</x:v>
      </x:c>
      <x:c r="K5502" t="str">
        <x:f>IF(G5502="","MISSING OEWS",IF(ISNUMBER(H5502),"MATCHED","MISSING WHARTON"))</x:f>
        <x:v>MATCHED</x:v>
      </x:c>
    </x:row>
    <x:row r="5503">
      <x:c r="A5503" t="str">
        <x:v>56</x:v>
      </x:c>
      <x:c r="B5503" t="str">
        <x:v>Administrative and Support and Waste Management and Remediation Services</x:v>
      </x:c>
      <x:c r="C5503" t="str">
        <x:v>51-7042</x:v>
      </x:c>
      <x:c r="D5503" t="str">
        <x:v>Woodworking Machine Setters, Operators, and Tenders, Except Sawing</x:v>
      </x:c>
      <x:c r="E5503" s="22" t="n">
        <x:v>2510</x:v>
      </x:c>
      <x:c r="F5503" s="22" t="n">
        <x:v>37480</x:v>
      </x:c>
      <x:c r="G5503" s="22" t="n">
        <x:f>IF(OR(E5503="",F5503=""),"",E5503*F5503)</x:f>
        <x:v>94074800</x:v>
      </x:c>
      <x:c r="H5503" s="36" t="n">
        <x:v>0.0365</x:v>
      </x:c>
      <x:c r="I5503" s="22" t="n">
        <x:f>IF(G5503="","",IF(ISNUMBER(H5503),G5503,""))</x:f>
        <x:v>94074800</x:v>
      </x:c>
      <x:c r="J5503" s="22" t="n">
        <x:f>IF(I5503="","",I5503*H5503)</x:f>
        <x:v>3433730.1999999997</x:v>
      </x:c>
      <x:c r="K5503" t="str">
        <x:f>IF(G5503="","MISSING OEWS",IF(ISNUMBER(H5503),"MATCHED","MISSING WHARTON"))</x:f>
        <x:v>MATCHED</x:v>
      </x:c>
    </x:row>
    <x:row r="5504">
      <x:c r="A5504" t="str">
        <x:v>56</x:v>
      </x:c>
      <x:c r="B5504" t="str">
        <x:v>Administrative and Support and Waste Management and Remediation Services</x:v>
      </x:c>
      <x:c r="C5504" t="str">
        <x:v>51-7099</x:v>
      </x:c>
      <x:c r="D5504" t="str">
        <x:v>Woodworkers, All Other</x:v>
      </x:c>
      <x:c r="E5504" s="22" t="n">
        <x:v>230</x:v>
      </x:c>
      <x:c r="F5504" s="22" t="n">
        <x:v>43270</x:v>
      </x:c>
      <x:c r="G5504" s="22" t="n">
        <x:f>IF(OR(E5504="",F5504=""),"",E5504*F5504)</x:f>
        <x:v>9952100</x:v>
      </x:c>
      <x:c r="H5504" s="36"/>
      <x:c r="I5504" s="22" t="str">
        <x:f>IF(G5504="","",IF(ISNUMBER(H5504),G5504,""))</x:f>
      </x:c>
      <x:c r="J5504" s="22" t="str">
        <x:f>IF(I5504="","",I5504*H5504)</x:f>
      </x:c>
      <x:c r="K5504" t="str">
        <x:f>IF(G5504="","MISSING OEWS",IF(ISNUMBER(H5504),"MATCHED","MISSING WHARTON"))</x:f>
        <x:v>MISSING WHARTON</x:v>
      </x:c>
    </x:row>
    <x:row r="5505">
      <x:c r="A5505" t="str">
        <x:v>56</x:v>
      </x:c>
      <x:c r="B5505" t="str">
        <x:v>Administrative and Support and Waste Management and Remediation Services</x:v>
      </x:c>
      <x:c r="C5505" t="str">
        <x:v>51-8013</x:v>
      </x:c>
      <x:c r="D5505" t="str">
        <x:v>Power Plant Operators</x:v>
      </x:c>
      <x:c r="E5505" s="22" t="n">
        <x:v>1030</x:v>
      </x:c>
      <x:c r="F5505" s="22" t="n">
        <x:v>90170</x:v>
      </x:c>
      <x:c r="G5505" s="22" t="n">
        <x:f>IF(OR(E5505="",F5505=""),"",E5505*F5505)</x:f>
        <x:v>92875100</x:v>
      </x:c>
      <x:c r="H5505" s="36" t="n">
        <x:v>0.1618</x:v>
      </x:c>
      <x:c r="I5505" s="22" t="n">
        <x:f>IF(G5505="","",IF(ISNUMBER(H5505),G5505,""))</x:f>
        <x:v>92875100</x:v>
      </x:c>
      <x:c r="J5505" s="22" t="n">
        <x:f>IF(I5505="","",I5505*H5505)</x:f>
        <x:v>15027191.18</x:v>
      </x:c>
      <x:c r="K5505" t="str">
        <x:f>IF(G5505="","MISSING OEWS",IF(ISNUMBER(H5505),"MATCHED","MISSING WHARTON"))</x:f>
        <x:v>MATCHED</x:v>
      </x:c>
    </x:row>
    <x:row r="5506">
      <x:c r="A5506" t="str">
        <x:v>56</x:v>
      </x:c>
      <x:c r="B5506" t="str">
        <x:v>Administrative and Support and Waste Management and Remediation Services</x:v>
      </x:c>
      <x:c r="C5506" t="str">
        <x:v>51-8021</x:v>
      </x:c>
      <x:c r="D5506" t="str">
        <x:v>Stationary Engineers and Boiler Operators</x:v>
      </x:c>
      <x:c r="E5506" s="22" t="n">
        <x:v>1360</x:v>
      </x:c>
      <x:c r="F5506" s="22" t="n">
        <x:v>87970</x:v>
      </x:c>
      <x:c r="G5506" s="22" t="n">
        <x:f>IF(OR(E5506="",F5506=""),"",E5506*F5506)</x:f>
        <x:v>119639200</x:v>
      </x:c>
      <x:c r="H5506" s="36" t="n">
        <x:v>0.10400000000000001</x:v>
      </x:c>
      <x:c r="I5506" s="22" t="n">
        <x:f>IF(G5506="","",IF(ISNUMBER(H5506),G5506,""))</x:f>
        <x:v>119639200</x:v>
      </x:c>
      <x:c r="J5506" s="22" t="n">
        <x:f>IF(I5506="","",I5506*H5506)</x:f>
        <x:v>12442476.8</x:v>
      </x:c>
      <x:c r="K5506" t="str">
        <x:f>IF(G5506="","MISSING OEWS",IF(ISNUMBER(H5506),"MATCHED","MISSING WHARTON"))</x:f>
        <x:v>MATCHED</x:v>
      </x:c>
    </x:row>
    <x:row r="5507">
      <x:c r="A5507" t="str">
        <x:v>56</x:v>
      </x:c>
      <x:c r="B5507" t="str">
        <x:v>Administrative and Support and Waste Management and Remediation Services</x:v>
      </x:c>
      <x:c r="C5507" t="str">
        <x:v>51-8031</x:v>
      </x:c>
      <x:c r="D5507" t="str">
        <x:v>Water and Wastewater Treatment Plant and System Operators</x:v>
      </x:c>
      <x:c r="E5507" s="22" t="n">
        <x:v>3470</x:v>
      </x:c>
      <x:c r="F5507" s="22" t="n">
        <x:v>61460</x:v>
      </x:c>
      <x:c r="G5507" s="22" t="n">
        <x:f>IF(OR(E5507="",F5507=""),"",E5507*F5507)</x:f>
        <x:v>213266200</x:v>
      </x:c>
      <x:c r="H5507" s="36" t="n">
        <x:v>0.1188</x:v>
      </x:c>
      <x:c r="I5507" s="22" t="n">
        <x:f>IF(G5507="","",IF(ISNUMBER(H5507),G5507,""))</x:f>
        <x:v>213266200</x:v>
      </x:c>
      <x:c r="J5507" s="22" t="n">
        <x:f>IF(I5507="","",I5507*H5507)</x:f>
        <x:v>25336024.560000002</x:v>
      </x:c>
      <x:c r="K5507" t="str">
        <x:f>IF(G5507="","MISSING OEWS",IF(ISNUMBER(H5507),"MATCHED","MISSING WHARTON"))</x:f>
        <x:v>MATCHED</x:v>
      </x:c>
    </x:row>
    <x:row r="5508">
      <x:c r="A5508" t="str">
        <x:v>56</x:v>
      </x:c>
      <x:c r="B5508" t="str">
        <x:v>Administrative and Support and Waste Management and Remediation Services</x:v>
      </x:c>
      <x:c r="C5508" t="str">
        <x:v>51-8091</x:v>
      </x:c>
      <x:c r="D5508" t="str">
        <x:v>Chemical Plant and System Operators</x:v>
      </x:c>
      <x:c r="E5508" s="22" t="n">
        <x:v>290</x:v>
      </x:c>
      <x:c r="F5508" s="22" t="n">
        <x:v>57030</x:v>
      </x:c>
      <x:c r="G5508" s="22" t="n">
        <x:f>IF(OR(E5508="",F5508=""),"",E5508*F5508)</x:f>
        <x:v>16538700</x:v>
      </x:c>
      <x:c r="H5508" s="36" t="n">
        <x:v>0.1</x:v>
      </x:c>
      <x:c r="I5508" s="22" t="n">
        <x:f>IF(G5508="","",IF(ISNUMBER(H5508),G5508,""))</x:f>
        <x:v>16538700</x:v>
      </x:c>
      <x:c r="J5508" s="22" t="n">
        <x:f>IF(I5508="","",I5508*H5508)</x:f>
        <x:v>1653870</x:v>
      </x:c>
      <x:c r="K5508" t="str">
        <x:f>IF(G5508="","MISSING OEWS",IF(ISNUMBER(H5508),"MATCHED","MISSING WHARTON"))</x:f>
        <x:v>MATCHED</x:v>
      </x:c>
    </x:row>
    <x:row r="5509">
      <x:c r="A5509" t="str">
        <x:v>56</x:v>
      </x:c>
      <x:c r="B5509" t="str">
        <x:v>Administrative and Support and Waste Management and Remediation Services</x:v>
      </x:c>
      <x:c r="C5509" t="str">
        <x:v>51-8092</x:v>
      </x:c>
      <x:c r="D5509" t="str">
        <x:v>Gas Plant Operators</x:v>
      </x:c>
      <x:c r="E5509" s="22" t="n">
        <x:v>420</x:v>
      </x:c>
      <x:c r="F5509" s="22" t="n">
        <x:v>57940</x:v>
      </x:c>
      <x:c r="G5509" s="22" t="n">
        <x:f>IF(OR(E5509="",F5509=""),"",E5509*F5509)</x:f>
        <x:v>24334800</x:v>
      </x:c>
      <x:c r="H5509" s="36" t="n">
        <x:v>0.15</x:v>
      </x:c>
      <x:c r="I5509" s="22" t="n">
        <x:f>IF(G5509="","",IF(ISNUMBER(H5509),G5509,""))</x:f>
        <x:v>24334800</x:v>
      </x:c>
      <x:c r="J5509" s="22" t="n">
        <x:f>IF(I5509="","",I5509*H5509)</x:f>
        <x:v>3650220</x:v>
      </x:c>
      <x:c r="K5509" t="str">
        <x:f>IF(G5509="","MISSING OEWS",IF(ISNUMBER(H5509),"MATCHED","MISSING WHARTON"))</x:f>
        <x:v>MATCHED</x:v>
      </x:c>
    </x:row>
    <x:row r="5510">
      <x:c r="A5510" t="str">
        <x:v>56</x:v>
      </x:c>
      <x:c r="B5510" t="str">
        <x:v>Administrative and Support and Waste Management and Remediation Services</x:v>
      </x:c>
      <x:c r="C5510" t="str">
        <x:v>51-8093</x:v>
      </x:c>
      <x:c r="D5510" t="str">
        <x:v>Petroleum Pump System Operators, Refinery Operators, and Gaugers</x:v>
      </x:c>
      <x:c r="E5510" s="22"/>
      <x:c r="F5510" s="22" t="n">
        <x:v>71830</x:v>
      </x:c>
      <x:c r="G5510" s="22" t="str">
        <x:f>IF(OR(E5510="",F5510=""),"",E5510*F5510)</x:f>
      </x:c>
      <x:c r="H5510" s="36" t="n">
        <x:v>0.1583</x:v>
      </x:c>
      <x:c r="I5510" s="22" t="str">
        <x:f>IF(G5510="","",IF(ISNUMBER(H5510),G5510,""))</x:f>
      </x:c>
      <x:c r="J5510" s="22" t="str">
        <x:f>IF(I5510="","",I5510*H5510)</x:f>
      </x:c>
      <x:c r="K5510" t="str">
        <x:f>IF(G5510="","MISSING OEWS",IF(ISNUMBER(H5510),"MATCHED","MISSING WHARTON"))</x:f>
        <x:v>MISSING OEWS</x:v>
      </x:c>
    </x:row>
    <x:row r="5511">
      <x:c r="A5511" t="str">
        <x:v>56</x:v>
      </x:c>
      <x:c r="B5511" t="str">
        <x:v>Administrative and Support and Waste Management and Remediation Services</x:v>
      </x:c>
      <x:c r="C5511" t="str">
        <x:v>51-8099</x:v>
      </x:c>
      <x:c r="D5511" t="str">
        <x:v>Plant and System Operators, All Other</x:v>
      </x:c>
      <x:c r="E5511" s="22" t="n">
        <x:v>1100</x:v>
      </x:c>
      <x:c r="F5511" s="22" t="n">
        <x:v>60690</x:v>
      </x:c>
      <x:c r="G5511" s="22" t="n">
        <x:f>IF(OR(E5511="",F5511=""),"",E5511*F5511)</x:f>
        <x:v>66759000</x:v>
      </x:c>
      <x:c r="H5511" s="36" t="n">
        <x:v>0.1</x:v>
      </x:c>
      <x:c r="I5511" s="22" t="n">
        <x:f>IF(G5511="","",IF(ISNUMBER(H5511),G5511,""))</x:f>
        <x:v>66759000</x:v>
      </x:c>
      <x:c r="J5511" s="22" t="n">
        <x:f>IF(I5511="","",I5511*H5511)</x:f>
        <x:v>6675900</x:v>
      </x:c>
      <x:c r="K5511" t="str">
        <x:f>IF(G5511="","MISSING OEWS",IF(ISNUMBER(H5511),"MATCHED","MISSING WHARTON"))</x:f>
        <x:v>MATCHED</x:v>
      </x:c>
    </x:row>
    <x:row r="5512">
      <x:c r="A5512" t="str">
        <x:v>56</x:v>
      </x:c>
      <x:c r="B5512" t="str">
        <x:v>Administrative and Support and Waste Management and Remediation Services</x:v>
      </x:c>
      <x:c r="C5512" t="str">
        <x:v>51-9011</x:v>
      </x:c>
      <x:c r="D5512" t="str">
        <x:v>Chemical Equipment Operators and Tenders</x:v>
      </x:c>
      <x:c r="E5512" s="22" t="n">
        <x:v>2800</x:v>
      </x:c>
      <x:c r="F5512" s="22" t="n">
        <x:v>46090</x:v>
      </x:c>
      <x:c r="G5512" s="22" t="n">
        <x:f>IF(OR(E5512="",F5512=""),"",E5512*F5512)</x:f>
        <x:v>129052000</x:v>
      </x:c>
      <x:c r="H5512" s="36" t="n">
        <x:v>0.113</x:v>
      </x:c>
      <x:c r="I5512" s="22" t="n">
        <x:f>IF(G5512="","",IF(ISNUMBER(H5512),G5512,""))</x:f>
        <x:v>129052000</x:v>
      </x:c>
      <x:c r="J5512" s="22" t="n">
        <x:f>IF(I5512="","",I5512*H5512)</x:f>
        <x:v>14582876</x:v>
      </x:c>
      <x:c r="K5512" t="str">
        <x:f>IF(G5512="","MISSING OEWS",IF(ISNUMBER(H5512),"MATCHED","MISSING WHARTON"))</x:f>
        <x:v>MATCHED</x:v>
      </x:c>
    </x:row>
    <x:row r="5513">
      <x:c r="A5513" t="str">
        <x:v>56</x:v>
      </x:c>
      <x:c r="B5513" t="str">
        <x:v>Administrative and Support and Waste Management and Remediation Services</x:v>
      </x:c>
      <x:c r="C5513" t="str">
        <x:v>51-9012</x:v>
      </x:c>
      <x:c r="D5513" t="str">
        <x:v>Separating, Filtering, Clarifying, Precipitating, and Still Machine Setters, Operators, and Tenders</x:v>
      </x:c>
      <x:c r="E5513" s="22" t="n">
        <x:v>1600</x:v>
      </x:c>
      <x:c r="F5513" s="22" t="n">
        <x:v>46540</x:v>
      </x:c>
      <x:c r="G5513" s="22" t="n">
        <x:f>IF(OR(E5513="",F5513=""),"",E5513*F5513)</x:f>
        <x:v>74464000</x:v>
      </x:c>
      <x:c r="H5513" s="36" t="n">
        <x:v>0.0452</x:v>
      </x:c>
      <x:c r="I5513" s="22" t="n">
        <x:f>IF(G5513="","",IF(ISNUMBER(H5513),G5513,""))</x:f>
        <x:v>74464000</x:v>
      </x:c>
      <x:c r="J5513" s="22" t="n">
        <x:f>IF(I5513="","",I5513*H5513)</x:f>
        <x:v>3365772.8</x:v>
      </x:c>
      <x:c r="K5513" t="str">
        <x:f>IF(G5513="","MISSING OEWS",IF(ISNUMBER(H5513),"MATCHED","MISSING WHARTON"))</x:f>
        <x:v>MATCHED</x:v>
      </x:c>
    </x:row>
    <x:row r="5514">
      <x:c r="A5514" t="str">
        <x:v>56</x:v>
      </x:c>
      <x:c r="B5514" t="str">
        <x:v>Administrative and Support and Waste Management and Remediation Services</x:v>
      </x:c>
      <x:c r="C5514" t="str">
        <x:v>51-9021</x:v>
      </x:c>
      <x:c r="D5514" t="str">
        <x:v>Crushing, Grinding, and Polishing Machine Setters, Operators, and Tenders</x:v>
      </x:c>
      <x:c r="E5514" s="22" t="n">
        <x:v>700</x:v>
      </x:c>
      <x:c r="F5514" s="22" t="n">
        <x:v>43580</x:v>
      </x:c>
      <x:c r="G5514" s="22" t="n">
        <x:f>IF(OR(E5514="",F5514=""),"",E5514*F5514)</x:f>
        <x:v>30506000</x:v>
      </x:c>
      <x:c r="H5514" s="36" t="n">
        <x:v>0.0864</x:v>
      </x:c>
      <x:c r="I5514" s="22" t="n">
        <x:f>IF(G5514="","",IF(ISNUMBER(H5514),G5514,""))</x:f>
        <x:v>30506000</x:v>
      </x:c>
      <x:c r="J5514" s="22" t="n">
        <x:f>IF(I5514="","",I5514*H5514)</x:f>
        <x:v>2635718.4</x:v>
      </x:c>
      <x:c r="K5514" t="str">
        <x:f>IF(G5514="","MISSING OEWS",IF(ISNUMBER(H5514),"MATCHED","MISSING WHARTON"))</x:f>
        <x:v>MATCHED</x:v>
      </x:c>
    </x:row>
    <x:row r="5515">
      <x:c r="A5515" t="str">
        <x:v>56</x:v>
      </x:c>
      <x:c r="B5515" t="str">
        <x:v>Administrative and Support and Waste Management and Remediation Services</x:v>
      </x:c>
      <x:c r="C5515" t="str">
        <x:v>51-9022</x:v>
      </x:c>
      <x:c r="D5515" t="str">
        <x:v>Grinding and Polishing Workers, Hand</x:v>
      </x:c>
      <x:c r="E5515" s="22" t="n">
        <x:v>360</x:v>
      </x:c>
      <x:c r="F5515" s="22" t="n">
        <x:v>42630</x:v>
      </x:c>
      <x:c r="G5515" s="22" t="n">
        <x:f>IF(OR(E5515="",F5515=""),"",E5515*F5515)</x:f>
        <x:v>15346800</x:v>
      </x:c>
      <x:c r="H5515" s="36" t="n">
        <x:v>0.0475</x:v>
      </x:c>
      <x:c r="I5515" s="22" t="n">
        <x:f>IF(G5515="","",IF(ISNUMBER(H5515),G5515,""))</x:f>
        <x:v>15346800</x:v>
      </x:c>
      <x:c r="J5515" s="22" t="n">
        <x:f>IF(I5515="","",I5515*H5515)</x:f>
        <x:v>728973</x:v>
      </x:c>
      <x:c r="K5515" t="str">
        <x:f>IF(G5515="","MISSING OEWS",IF(ISNUMBER(H5515),"MATCHED","MISSING WHARTON"))</x:f>
        <x:v>MATCHED</x:v>
      </x:c>
    </x:row>
    <x:row r="5516">
      <x:c r="A5516" t="str">
        <x:v>56</x:v>
      </x:c>
      <x:c r="B5516" t="str">
        <x:v>Administrative and Support and Waste Management and Remediation Services</x:v>
      </x:c>
      <x:c r="C5516" t="str">
        <x:v>51-9023</x:v>
      </x:c>
      <x:c r="D5516" t="str">
        <x:v>Mixing and Blending Machine Setters, Operators, and Tenders</x:v>
      </x:c>
      <x:c r="E5516" s="22" t="n">
        <x:v>3580</x:v>
      </x:c>
      <x:c r="F5516" s="22" t="n">
        <x:v>40960</x:v>
      </x:c>
      <x:c r="G5516" s="22" t="n">
        <x:f>IF(OR(E5516="",F5516=""),"",E5516*F5516)</x:f>
        <x:v>146636800</x:v>
      </x:c>
      <x:c r="H5516" s="36" t="n">
        <x:v>0.1026</x:v>
      </x:c>
      <x:c r="I5516" s="22" t="n">
        <x:f>IF(G5516="","",IF(ISNUMBER(H5516),G5516,""))</x:f>
        <x:v>146636800</x:v>
      </x:c>
      <x:c r="J5516" s="22" t="n">
        <x:f>IF(I5516="","",I5516*H5516)</x:f>
        <x:v>15044935.68</x:v>
      </x:c>
      <x:c r="K5516" t="str">
        <x:f>IF(G5516="","MISSING OEWS",IF(ISNUMBER(H5516),"MATCHED","MISSING WHARTON"))</x:f>
        <x:v>MATCHED</x:v>
      </x:c>
    </x:row>
    <x:row r="5517">
      <x:c r="A5517" t="str">
        <x:v>56</x:v>
      </x:c>
      <x:c r="B5517" t="str">
        <x:v>Administrative and Support and Waste Management and Remediation Services</x:v>
      </x:c>
      <x:c r="C5517" t="str">
        <x:v>51-9031</x:v>
      </x:c>
      <x:c r="D5517" t="str">
        <x:v>Cutters and Trimmers, Hand</x:v>
      </x:c>
      <x:c r="E5517" s="22" t="n">
        <x:v>790</x:v>
      </x:c>
      <x:c r="F5517" s="22" t="n">
        <x:v>32660</x:v>
      </x:c>
      <x:c r="G5517" s="22" t="n">
        <x:f>IF(OR(E5517="",F5517=""),"",E5517*F5517)</x:f>
        <x:v>25801400</x:v>
      </x:c>
      <x:c r="H5517" s="36" t="n">
        <x:v>0</x:v>
      </x:c>
      <x:c r="I5517" s="22" t="n">
        <x:f>IF(G5517="","",IF(ISNUMBER(H5517),G5517,""))</x:f>
        <x:v>25801400</x:v>
      </x:c>
      <x:c r="J5517" s="22" t="n">
        <x:f>IF(I5517="","",I5517*H5517)</x:f>
        <x:v>0</x:v>
      </x:c>
      <x:c r="K5517" t="str">
        <x:f>IF(G5517="","MISSING OEWS",IF(ISNUMBER(H5517),"MATCHED","MISSING WHARTON"))</x:f>
        <x:v>MATCHED</x:v>
      </x:c>
    </x:row>
    <x:row r="5518">
      <x:c r="A5518" t="str">
        <x:v>56</x:v>
      </x:c>
      <x:c r="B5518" t="str">
        <x:v>Administrative and Support and Waste Management and Remediation Services</x:v>
      </x:c>
      <x:c r="C5518" t="str">
        <x:v>51-9032</x:v>
      </x:c>
      <x:c r="D5518" t="str">
        <x:v>Cutting and Slicing Machine Setters, Operators, and Tenders</x:v>
      </x:c>
      <x:c r="E5518" s="22" t="n">
        <x:v>1350</x:v>
      </x:c>
      <x:c r="F5518" s="22" t="n">
        <x:v>39960</x:v>
      </x:c>
      <x:c r="G5518" s="22" t="n">
        <x:f>IF(OR(E5518="",F5518=""),"",E5518*F5518)</x:f>
        <x:v>53946000</x:v>
      </x:c>
      <x:c r="H5518" s="36" t="n">
        <x:v>0.0339</x:v>
      </x:c>
      <x:c r="I5518" s="22" t="n">
        <x:f>IF(G5518="","",IF(ISNUMBER(H5518),G5518,""))</x:f>
        <x:v>53946000</x:v>
      </x:c>
      <x:c r="J5518" s="22" t="n">
        <x:f>IF(I5518="","",I5518*H5518)</x:f>
        <x:v>1828769.4</x:v>
      </x:c>
      <x:c r="K5518" t="str">
        <x:f>IF(G5518="","MISSING OEWS",IF(ISNUMBER(H5518),"MATCHED","MISSING WHARTON"))</x:f>
        <x:v>MATCHED</x:v>
      </x:c>
    </x:row>
    <x:row r="5519">
      <x:c r="A5519" t="str">
        <x:v>56</x:v>
      </x:c>
      <x:c r="B5519" t="str">
        <x:v>Administrative and Support and Waste Management and Remediation Services</x:v>
      </x:c>
      <x:c r="C5519" t="str">
        <x:v>51-9041</x:v>
      </x:c>
      <x:c r="D5519" t="str">
        <x:v>Extruding, Forming, Pressing, and Compacting Machine Setters, Operators, and Tenders</x:v>
      </x:c>
      <x:c r="E5519" s="22" t="n">
        <x:v>2400</x:v>
      </x:c>
      <x:c r="F5519" s="22" t="n">
        <x:v>33350</x:v>
      </x:c>
      <x:c r="G5519" s="22" t="n">
        <x:f>IF(OR(E5519="",F5519=""),"",E5519*F5519)</x:f>
        <x:v>80040000</x:v>
      </x:c>
      <x:c r="H5519" s="36" t="n">
        <x:v>0.0679</x:v>
      </x:c>
      <x:c r="I5519" s="22" t="n">
        <x:f>IF(G5519="","",IF(ISNUMBER(H5519),G5519,""))</x:f>
        <x:v>80040000</x:v>
      </x:c>
      <x:c r="J5519" s="22" t="n">
        <x:f>IF(I5519="","",I5519*H5519)</x:f>
        <x:v>5434716</x:v>
      </x:c>
      <x:c r="K5519" t="str">
        <x:f>IF(G5519="","MISSING OEWS",IF(ISNUMBER(H5519),"MATCHED","MISSING WHARTON"))</x:f>
        <x:v>MATCHED</x:v>
      </x:c>
    </x:row>
    <x:row r="5520">
      <x:c r="A5520" t="str">
        <x:v>56</x:v>
      </x:c>
      <x:c r="B5520" t="str">
        <x:v>Administrative and Support and Waste Management and Remediation Services</x:v>
      </x:c>
      <x:c r="C5520" t="str">
        <x:v>51-9051</x:v>
      </x:c>
      <x:c r="D5520" t="str">
        <x:v>Furnace, Kiln, Oven, Drier, and Kettle Operators and Tenders</x:v>
      </x:c>
      <x:c r="E5520" s="22"/>
      <x:c r="F5520" s="22" t="n">
        <x:v>41570</x:v>
      </x:c>
      <x:c r="G5520" s="22" t="str">
        <x:f>IF(OR(E5520="",F5520=""),"",E5520*F5520)</x:f>
      </x:c>
      <x:c r="H5520" s="36" t="n">
        <x:v>0.1056</x:v>
      </x:c>
      <x:c r="I5520" s="22" t="str">
        <x:f>IF(G5520="","",IF(ISNUMBER(H5520),G5520,""))</x:f>
      </x:c>
      <x:c r="J5520" s="22" t="str">
        <x:f>IF(I5520="","",I5520*H5520)</x:f>
      </x:c>
      <x:c r="K5520" t="str">
        <x:f>IF(G5520="","MISSING OEWS",IF(ISNUMBER(H5520),"MATCHED","MISSING WHARTON"))</x:f>
        <x:v>MISSING OEWS</x:v>
      </x:c>
    </x:row>
    <x:row r="5521">
      <x:c r="A5521" t="str">
        <x:v>56</x:v>
      </x:c>
      <x:c r="B5521" t="str">
        <x:v>Administrative and Support and Waste Management and Remediation Services</x:v>
      </x:c>
      <x:c r="C5521" t="str">
        <x:v>51-9061</x:v>
      </x:c>
      <x:c r="D5521" t="str">
        <x:v>Inspectors, Testers, Sorters, Samplers, and Weighers</x:v>
      </x:c>
      <x:c r="E5521" s="22" t="n">
        <x:v>48300</x:v>
      </x:c>
      <x:c r="F5521" s="22" t="n">
        <x:v>42020</x:v>
      </x:c>
      <x:c r="G5521" s="22" t="n">
        <x:f>IF(OR(E5521="",F5521=""),"",E5521*F5521)</x:f>
        <x:v>2029566000</x:v>
      </x:c>
      <x:c r="H5521" s="36" t="n">
        <x:v>0.2969</x:v>
      </x:c>
      <x:c r="I5521" s="22" t="n">
        <x:f>IF(G5521="","",IF(ISNUMBER(H5521),G5521,""))</x:f>
        <x:v>2029566000</x:v>
      </x:c>
      <x:c r="J5521" s="22" t="n">
        <x:f>IF(I5521="","",I5521*H5521)</x:f>
        <x:v>602578145.4</x:v>
      </x:c>
      <x:c r="K5521" t="str">
        <x:f>IF(G5521="","MISSING OEWS",IF(ISNUMBER(H5521),"MATCHED","MISSING WHARTON"))</x:f>
        <x:v>MATCHED</x:v>
      </x:c>
    </x:row>
    <x:row r="5522">
      <x:c r="A5522" t="str">
        <x:v>56</x:v>
      </x:c>
      <x:c r="B5522" t="str">
        <x:v>Administrative and Support and Waste Management and Remediation Services</x:v>
      </x:c>
      <x:c r="C5522" t="str">
        <x:v>51-9081</x:v>
      </x:c>
      <x:c r="D5522" t="str">
        <x:v>Dental Laboratory Technicians</x:v>
      </x:c>
      <x:c r="E5522" s="22"/>
      <x:c r="F5522" s="22" t="n">
        <x:v>66500</x:v>
      </x:c>
      <x:c r="G5522" s="22" t="str">
        <x:f>IF(OR(E5522="",F5522=""),"",E5522*F5522)</x:f>
      </x:c>
      <x:c r="H5522" s="36" t="n">
        <x:v>0</x:v>
      </x:c>
      <x:c r="I5522" s="22" t="str">
        <x:f>IF(G5522="","",IF(ISNUMBER(H5522),G5522,""))</x:f>
      </x:c>
      <x:c r="J5522" s="22" t="str">
        <x:f>IF(I5522="","",I5522*H5522)</x:f>
      </x:c>
      <x:c r="K5522" t="str">
        <x:f>IF(G5522="","MISSING OEWS",IF(ISNUMBER(H5522),"MATCHED","MISSING WHARTON"))</x:f>
        <x:v>MISSING OEWS</x:v>
      </x:c>
    </x:row>
    <x:row r="5523">
      <x:c r="A5523" t="str">
        <x:v>56</x:v>
      </x:c>
      <x:c r="B5523" t="str">
        <x:v>Administrative and Support and Waste Management and Remediation Services</x:v>
      </x:c>
      <x:c r="C5523" t="str">
        <x:v>51-9082</x:v>
      </x:c>
      <x:c r="D5523" t="str">
        <x:v>Medical Appliance Technicians</x:v>
      </x:c>
      <x:c r="E5523" s="22" t="n">
        <x:v>270</x:v>
      </x:c>
      <x:c r="F5523" s="22" t="n">
        <x:v>49910</x:v>
      </x:c>
      <x:c r="G5523" s="22" t="n">
        <x:f>IF(OR(E5523="",F5523=""),"",E5523*F5523)</x:f>
        <x:v>13475700</x:v>
      </x:c>
      <x:c r="H5523" s="36" t="n">
        <x:v>0</x:v>
      </x:c>
      <x:c r="I5523" s="22" t="n">
        <x:f>IF(G5523="","",IF(ISNUMBER(H5523),G5523,""))</x:f>
        <x:v>13475700</x:v>
      </x:c>
      <x:c r="J5523" s="22" t="n">
        <x:f>IF(I5523="","",I5523*H5523)</x:f>
        <x:v>0</x:v>
      </x:c>
      <x:c r="K5523" t="str">
        <x:f>IF(G5523="","MISSING OEWS",IF(ISNUMBER(H5523),"MATCHED","MISSING WHARTON"))</x:f>
        <x:v>MATCHED</x:v>
      </x:c>
    </x:row>
    <x:row r="5524">
      <x:c r="A5524" t="str">
        <x:v>56</x:v>
      </x:c>
      <x:c r="B5524" t="str">
        <x:v>Administrative and Support and Waste Management and Remediation Services</x:v>
      </x:c>
      <x:c r="C5524" t="str">
        <x:v>51-9083</x:v>
      </x:c>
      <x:c r="D5524" t="str">
        <x:v>Ophthalmic Laboratory Technicians</x:v>
      </x:c>
      <x:c r="E5524" s="22" t="n">
        <x:v>140</x:v>
      </x:c>
      <x:c r="F5524" s="22" t="n">
        <x:v>38170</x:v>
      </x:c>
      <x:c r="G5524" s="22" t="n">
        <x:f>IF(OR(E5524="",F5524=""),"",E5524*F5524)</x:f>
        <x:v>5343800</x:v>
      </x:c>
      <x:c r="H5524" s="36" t="n">
        <x:v>0</x:v>
      </x:c>
      <x:c r="I5524" s="22" t="n">
        <x:f>IF(G5524="","",IF(ISNUMBER(H5524),G5524,""))</x:f>
        <x:v>5343800</x:v>
      </x:c>
      <x:c r="J5524" s="22" t="n">
        <x:f>IF(I5524="","",I5524*H5524)</x:f>
        <x:v>0</x:v>
      </x:c>
      <x:c r="K5524" t="str">
        <x:f>IF(G5524="","MISSING OEWS",IF(ISNUMBER(H5524),"MATCHED","MISSING WHARTON"))</x:f>
        <x:v>MATCHED</x:v>
      </x:c>
    </x:row>
    <x:row r="5525">
      <x:c r="A5525" t="str">
        <x:v>56</x:v>
      </x:c>
      <x:c r="B5525" t="str">
        <x:v>Administrative and Support and Waste Management and Remediation Services</x:v>
      </x:c>
      <x:c r="C5525" t="str">
        <x:v>51-9111</x:v>
      </x:c>
      <x:c r="D5525" t="str">
        <x:v>Packaging and Filling Machine Operators and Tenders</x:v>
      </x:c>
      <x:c r="E5525" s="22" t="n">
        <x:v>34600</x:v>
      </x:c>
      <x:c r="F5525" s="22" t="n">
        <x:v>37600</x:v>
      </x:c>
      <x:c r="G5525" s="22" t="n">
        <x:f>IF(OR(E5525="",F5525=""),"",E5525*F5525)</x:f>
        <x:v>1300960000</x:v>
      </x:c>
      <x:c r="H5525" s="36" t="n">
        <x:v>0.0475</x:v>
      </x:c>
      <x:c r="I5525" s="22" t="n">
        <x:f>IF(G5525="","",IF(ISNUMBER(H5525),G5525,""))</x:f>
        <x:v>1300960000</x:v>
      </x:c>
      <x:c r="J5525" s="22" t="n">
        <x:f>IF(I5525="","",I5525*H5525)</x:f>
        <x:v>61795600</x:v>
      </x:c>
      <x:c r="K5525" t="str">
        <x:f>IF(G5525="","MISSING OEWS",IF(ISNUMBER(H5525),"MATCHED","MISSING WHARTON"))</x:f>
        <x:v>MATCHED</x:v>
      </x:c>
    </x:row>
    <x:row r="5526">
      <x:c r="A5526" t="str">
        <x:v>56</x:v>
      </x:c>
      <x:c r="B5526" t="str">
        <x:v>Administrative and Support and Waste Management and Remediation Services</x:v>
      </x:c>
      <x:c r="C5526" t="str">
        <x:v>51-9123</x:v>
      </x:c>
      <x:c r="D5526" t="str">
        <x:v>Painting, Coating, and Decorating Workers</x:v>
      </x:c>
      <x:c r="E5526" s="22" t="n">
        <x:v>270</x:v>
      </x:c>
      <x:c r="F5526" s="22" t="n">
        <x:v>40760</x:v>
      </x:c>
      <x:c r="G5526" s="22" t="n">
        <x:f>IF(OR(E5526="",F5526=""),"",E5526*F5526)</x:f>
        <x:v>11005200</x:v>
      </x:c>
      <x:c r="H5526" s="36" t="n">
        <x:v>0</x:v>
      </x:c>
      <x:c r="I5526" s="22" t="n">
        <x:f>IF(G5526="","",IF(ISNUMBER(H5526),G5526,""))</x:f>
        <x:v>11005200</x:v>
      </x:c>
      <x:c r="J5526" s="22" t="n">
        <x:f>IF(I5526="","",I5526*H5526)</x:f>
        <x:v>0</x:v>
      </x:c>
      <x:c r="K5526" t="str">
        <x:f>IF(G5526="","MISSING OEWS",IF(ISNUMBER(H5526),"MATCHED","MISSING WHARTON"))</x:f>
        <x:v>MATCHED</x:v>
      </x:c>
    </x:row>
    <x:row r="5527">
      <x:c r="A5527" t="str">
        <x:v>56</x:v>
      </x:c>
      <x:c r="B5527" t="str">
        <x:v>Administrative and Support and Waste Management and Remediation Services</x:v>
      </x:c>
      <x:c r="C5527" t="str">
        <x:v>51-9124</x:v>
      </x:c>
      <x:c r="D5527" t="str">
        <x:v>Coating, Painting, and Spraying Machine Setters, Operators, and Tenders</x:v>
      </x:c>
      <x:c r="E5527" s="22" t="n">
        <x:v>4350</x:v>
      </x:c>
      <x:c r="F5527" s="22" t="n">
        <x:v>41930</x:v>
      </x:c>
      <x:c r="G5527" s="22" t="n">
        <x:f>IF(OR(E5527="",F5527=""),"",E5527*F5527)</x:f>
        <x:v>182395500</x:v>
      </x:c>
      <x:c r="H5527" s="36" t="n">
        <x:v>0.0317</x:v>
      </x:c>
      <x:c r="I5527" s="22" t="n">
        <x:f>IF(G5527="","",IF(ISNUMBER(H5527),G5527,""))</x:f>
        <x:v>182395500</x:v>
      </x:c>
      <x:c r="J5527" s="22" t="n">
        <x:f>IF(I5527="","",I5527*H5527)</x:f>
        <x:v>5781937.35</x:v>
      </x:c>
      <x:c r="K5527" t="str">
        <x:f>IF(G5527="","MISSING OEWS",IF(ISNUMBER(H5527),"MATCHED","MISSING WHARTON"))</x:f>
        <x:v>MATCHED</x:v>
      </x:c>
    </x:row>
    <x:row r="5528">
      <x:c r="A5528" t="str">
        <x:v>56</x:v>
      </x:c>
      <x:c r="B5528" t="str">
        <x:v>Administrative and Support and Waste Management and Remediation Services</x:v>
      </x:c>
      <x:c r="C5528" t="str">
        <x:v>51-9141</x:v>
      </x:c>
      <x:c r="D5528" t="str">
        <x:v>Semiconductor Processing Technicians</x:v>
      </x:c>
      <x:c r="E5528" s="22" t="n">
        <x:v>220</x:v>
      </x:c>
      <x:c r="F5528" s="22" t="n">
        <x:v>40780</x:v>
      </x:c>
      <x:c r="G5528" s="22" t="n">
        <x:f>IF(OR(E5528="",F5528=""),"",E5528*F5528)</x:f>
        <x:v>8971600</x:v>
      </x:c>
      <x:c r="H5528" s="36" t="n">
        <x:v>0.1875</x:v>
      </x:c>
      <x:c r="I5528" s="22" t="n">
        <x:f>IF(G5528="","",IF(ISNUMBER(H5528),G5528,""))</x:f>
        <x:v>8971600</x:v>
      </x:c>
      <x:c r="J5528" s="22" t="n">
        <x:f>IF(I5528="","",I5528*H5528)</x:f>
        <x:v>1682175</x:v>
      </x:c>
      <x:c r="K5528" t="str">
        <x:f>IF(G5528="","MISSING OEWS",IF(ISNUMBER(H5528),"MATCHED","MISSING WHARTON"))</x:f>
        <x:v>MATCHED</x:v>
      </x:c>
    </x:row>
    <x:row r="5529">
      <x:c r="A5529" t="str">
        <x:v>56</x:v>
      </x:c>
      <x:c r="B5529" t="str">
        <x:v>Administrative and Support and Waste Management and Remediation Services</x:v>
      </x:c>
      <x:c r="C5529" t="str">
        <x:v>51-9151</x:v>
      </x:c>
      <x:c r="D5529" t="str">
        <x:v>Photographic Process Workers and Processing Machine Operators</x:v>
      </x:c>
      <x:c r="E5529" s="22" t="n">
        <x:v>180</x:v>
      </x:c>
      <x:c r="F5529" s="22" t="n">
        <x:v>51240</x:v>
      </x:c>
      <x:c r="G5529" s="22" t="n">
        <x:f>IF(OR(E5529="",F5529=""),"",E5529*F5529)</x:f>
        <x:v>9223200</x:v>
      </x:c>
      <x:c r="H5529" s="36" t="n">
        <x:v>0.5390999999999999</x:v>
      </x:c>
      <x:c r="I5529" s="22" t="n">
        <x:f>IF(G5529="","",IF(ISNUMBER(H5529),G5529,""))</x:f>
        <x:v>9223200</x:v>
      </x:c>
      <x:c r="J5529" s="22" t="n">
        <x:f>IF(I5529="","",I5529*H5529)</x:f>
        <x:v>4972227.119999999</x:v>
      </x:c>
      <x:c r="K5529" t="str">
        <x:f>IF(G5529="","MISSING OEWS",IF(ISNUMBER(H5529),"MATCHED","MISSING WHARTON"))</x:f>
        <x:v>MATCHED</x:v>
      </x:c>
    </x:row>
    <x:row r="5530">
      <x:c r="A5530" t="str">
        <x:v>56</x:v>
      </x:c>
      <x:c r="B5530" t="str">
        <x:v>Administrative and Support and Waste Management and Remediation Services</x:v>
      </x:c>
      <x:c r="C5530" t="str">
        <x:v>51-9161</x:v>
      </x:c>
      <x:c r="D5530" t="str">
        <x:v>Computer Numerically Controlled Tool Operators</x:v>
      </x:c>
      <x:c r="E5530" s="22" t="n">
        <x:v>3710</x:v>
      </x:c>
      <x:c r="F5530" s="22" t="n">
        <x:v>40190</x:v>
      </x:c>
      <x:c r="G5530" s="22" t="n">
        <x:f>IF(OR(E5530="",F5530=""),"",E5530*F5530)</x:f>
        <x:v>149104900</x:v>
      </x:c>
      <x:c r="H5530" s="36" t="n">
        <x:v>0.21109999999999998</x:v>
      </x:c>
      <x:c r="I5530" s="22" t="n">
        <x:f>IF(G5530="","",IF(ISNUMBER(H5530),G5530,""))</x:f>
        <x:v>149104900</x:v>
      </x:c>
      <x:c r="J5530" s="22" t="n">
        <x:f>IF(I5530="","",I5530*H5530)</x:f>
        <x:v>31476044.389999997</x:v>
      </x:c>
      <x:c r="K5530" t="str">
        <x:f>IF(G5530="","MISSING OEWS",IF(ISNUMBER(H5530),"MATCHED","MISSING WHARTON"))</x:f>
        <x:v>MATCHED</x:v>
      </x:c>
    </x:row>
    <x:row r="5531">
      <x:c r="A5531" t="str">
        <x:v>56</x:v>
      </x:c>
      <x:c r="B5531" t="str">
        <x:v>Administrative and Support and Waste Management and Remediation Services</x:v>
      </x:c>
      <x:c r="C5531" t="str">
        <x:v>51-9162</x:v>
      </x:c>
      <x:c r="D5531" t="str">
        <x:v>Computer Numerically Controlled Tool Programmers</x:v>
      </x:c>
      <x:c r="E5531" s="22" t="n">
        <x:v>310</x:v>
      </x:c>
      <x:c r="F5531" s="22" t="n">
        <x:v>61030</x:v>
      </x:c>
      <x:c r="G5531" s="22" t="n">
        <x:f>IF(OR(E5531="",F5531=""),"",E5531*F5531)</x:f>
        <x:v>18919300</x:v>
      </x:c>
      <x:c r="H5531" s="36" t="n">
        <x:v>0.5938</x:v>
      </x:c>
      <x:c r="I5531" s="22" t="n">
        <x:f>IF(G5531="","",IF(ISNUMBER(H5531),G5531,""))</x:f>
        <x:v>18919300</x:v>
      </x:c>
      <x:c r="J5531" s="22" t="n">
        <x:f>IF(I5531="","",I5531*H5531)</x:f>
        <x:v>11234280.34</x:v>
      </x:c>
      <x:c r="K5531" t="str">
        <x:f>IF(G5531="","MISSING OEWS",IF(ISNUMBER(H5531),"MATCHED","MISSING WHARTON"))</x:f>
        <x:v>MATCHED</x:v>
      </x:c>
    </x:row>
    <x:row r="5532">
      <x:c r="A5532" t="str">
        <x:v>56</x:v>
      </x:c>
      <x:c r="B5532" t="str">
        <x:v>Administrative and Support and Waste Management and Remediation Services</x:v>
      </x:c>
      <x:c r="C5532" t="str">
        <x:v>51-9191</x:v>
      </x:c>
      <x:c r="D5532" t="str">
        <x:v>Adhesive Bonding Machine Operators and Tenders</x:v>
      </x:c>
      <x:c r="E5532" s="22" t="n">
        <x:v>510</x:v>
      </x:c>
      <x:c r="F5532" s="22" t="n">
        <x:v>36840</x:v>
      </x:c>
      <x:c r="G5532" s="22" t="n">
        <x:f>IF(OR(E5532="",F5532=""),"",E5532*F5532)</x:f>
        <x:v>18788400</x:v>
      </x:c>
      <x:c r="H5532" s="36" t="n">
        <x:v>0.0559</x:v>
      </x:c>
      <x:c r="I5532" s="22" t="n">
        <x:f>IF(G5532="","",IF(ISNUMBER(H5532),G5532,""))</x:f>
        <x:v>18788400</x:v>
      </x:c>
      <x:c r="J5532" s="22" t="n">
        <x:f>IF(I5532="","",I5532*H5532)</x:f>
        <x:v>1050271.56</x:v>
      </x:c>
      <x:c r="K5532" t="str">
        <x:f>IF(G5532="","MISSING OEWS",IF(ISNUMBER(H5532),"MATCHED","MISSING WHARTON"))</x:f>
        <x:v>MATCHED</x:v>
      </x:c>
    </x:row>
    <x:row r="5533">
      <x:c r="A5533" t="str">
        <x:v>56</x:v>
      </x:c>
      <x:c r="B5533" t="str">
        <x:v>Administrative and Support and Waste Management and Remediation Services</x:v>
      </x:c>
      <x:c r="C5533" t="str">
        <x:v>51-9192</x:v>
      </x:c>
      <x:c r="D5533" t="str">
        <x:v>Cleaning, Washing, and Metal Pickling Equipment Operators and Tenders</x:v>
      </x:c>
      <x:c r="E5533" s="22" t="n">
        <x:v>980</x:v>
      </x:c>
      <x:c r="F5533" s="22" t="n">
        <x:v>39590</x:v>
      </x:c>
      <x:c r="G5533" s="22" t="n">
        <x:f>IF(OR(E5533="",F5533=""),"",E5533*F5533)</x:f>
        <x:v>38798200</x:v>
      </x:c>
      <x:c r="H5533" s="36" t="n">
        <x:v>0.0864</x:v>
      </x:c>
      <x:c r="I5533" s="22" t="n">
        <x:f>IF(G5533="","",IF(ISNUMBER(H5533),G5533,""))</x:f>
        <x:v>38798200</x:v>
      </x:c>
      <x:c r="J5533" s="22" t="n">
        <x:f>IF(I5533="","",I5533*H5533)</x:f>
        <x:v>3352164.48</x:v>
      </x:c>
      <x:c r="K5533" t="str">
        <x:f>IF(G5533="","MISSING OEWS",IF(ISNUMBER(H5533),"MATCHED","MISSING WHARTON"))</x:f>
        <x:v>MATCHED</x:v>
      </x:c>
    </x:row>
    <x:row r="5534">
      <x:c r="A5534" t="str">
        <x:v>56</x:v>
      </x:c>
      <x:c r="B5534" t="str">
        <x:v>Administrative and Support and Waste Management and Remediation Services</x:v>
      </x:c>
      <x:c r="C5534" t="str">
        <x:v>51-9193</x:v>
      </x:c>
      <x:c r="D5534" t="str">
        <x:v>Cooling and Freezing Equipment Operators and Tenders</x:v>
      </x:c>
      <x:c r="E5534" s="22" t="n">
        <x:v>40</x:v>
      </x:c>
      <x:c r="F5534" s="22" t="n">
        <x:v>45040</x:v>
      </x:c>
      <x:c r="G5534" s="22" t="n">
        <x:f>IF(OR(E5534="",F5534=""),"",E5534*F5534)</x:f>
        <x:v>1801600</x:v>
      </x:c>
      <x:c r="H5534" s="36" t="n">
        <x:v>0.05</x:v>
      </x:c>
      <x:c r="I5534" s="22" t="n">
        <x:f>IF(G5534="","",IF(ISNUMBER(H5534),G5534,""))</x:f>
        <x:v>1801600</x:v>
      </x:c>
      <x:c r="J5534" s="22" t="n">
        <x:f>IF(I5534="","",I5534*H5534)</x:f>
        <x:v>90080</x:v>
      </x:c>
      <x:c r="K5534" t="str">
        <x:f>IF(G5534="","MISSING OEWS",IF(ISNUMBER(H5534),"MATCHED","MISSING WHARTON"))</x:f>
        <x:v>MATCHED</x:v>
      </x:c>
    </x:row>
    <x:row r="5535">
      <x:c r="A5535" t="str">
        <x:v>56</x:v>
      </x:c>
      <x:c r="B5535" t="str">
        <x:v>Administrative and Support and Waste Management and Remediation Services</x:v>
      </x:c>
      <x:c r="C5535" t="str">
        <x:v>51-9194</x:v>
      </x:c>
      <x:c r="D5535" t="str">
        <x:v>Etchers and Engravers</x:v>
      </x:c>
      <x:c r="E5535" s="22" t="n">
        <x:v>80</x:v>
      </x:c>
      <x:c r="F5535" s="22" t="n">
        <x:v>40100</x:v>
      </x:c>
      <x:c r="G5535" s="22" t="n">
        <x:f>IF(OR(E5535="",F5535=""),"",E5535*F5535)</x:f>
        <x:v>3208000</x:v>
      </x:c>
      <x:c r="H5535" s="36" t="n">
        <x:v>0.0633</x:v>
      </x:c>
      <x:c r="I5535" s="22" t="n">
        <x:f>IF(G5535="","",IF(ISNUMBER(H5535),G5535,""))</x:f>
        <x:v>3208000</x:v>
      </x:c>
      <x:c r="J5535" s="22" t="n">
        <x:f>IF(I5535="","",I5535*H5535)</x:f>
        <x:v>203066.4</x:v>
      </x:c>
      <x:c r="K5535" t="str">
        <x:f>IF(G5535="","MISSING OEWS",IF(ISNUMBER(H5535),"MATCHED","MISSING WHARTON"))</x:f>
        <x:v>MATCHED</x:v>
      </x:c>
    </x:row>
    <x:row r="5536">
      <x:c r="A5536" t="str">
        <x:v>56</x:v>
      </x:c>
      <x:c r="B5536" t="str">
        <x:v>Administrative and Support and Waste Management and Remediation Services</x:v>
      </x:c>
      <x:c r="C5536" t="str">
        <x:v>51-9195</x:v>
      </x:c>
      <x:c r="D5536" t="str">
        <x:v>Molders, Shapers, and Casters, Except Metal and Plastic</x:v>
      </x:c>
      <x:c r="E5536" s="22" t="n">
        <x:v>1020</x:v>
      </x:c>
      <x:c r="F5536" s="22" t="n">
        <x:v>35950</x:v>
      </x:c>
      <x:c r="G5536" s="22" t="n">
        <x:f>IF(OR(E5536="",F5536=""),"",E5536*F5536)</x:f>
        <x:v>36669000</x:v>
      </x:c>
      <x:c r="H5536" s="36" t="n">
        <x:v>0.0125</x:v>
      </x:c>
      <x:c r="I5536" s="22" t="n">
        <x:f>IF(G5536="","",IF(ISNUMBER(H5536),G5536,""))</x:f>
        <x:v>36669000</x:v>
      </x:c>
      <x:c r="J5536" s="22" t="n">
        <x:f>IF(I5536="","",I5536*H5536)</x:f>
        <x:v>458362.5</x:v>
      </x:c>
      <x:c r="K5536" t="str">
        <x:f>IF(G5536="","MISSING OEWS",IF(ISNUMBER(H5536),"MATCHED","MISSING WHARTON"))</x:f>
        <x:v>MATCHED</x:v>
      </x:c>
    </x:row>
    <x:row r="5537">
      <x:c r="A5537" t="str">
        <x:v>56</x:v>
      </x:c>
      <x:c r="B5537" t="str">
        <x:v>Administrative and Support and Waste Management and Remediation Services</x:v>
      </x:c>
      <x:c r="C5537" t="str">
        <x:v>51-9196</x:v>
      </x:c>
      <x:c r="D5537" t="str">
        <x:v>Paper Goods Machine Setters, Operators, and Tenders</x:v>
      </x:c>
      <x:c r="E5537" s="22" t="n">
        <x:v>1660</x:v>
      </x:c>
      <x:c r="F5537" s="22" t="n">
        <x:v>37920</x:v>
      </x:c>
      <x:c r="G5537" s="22" t="n">
        <x:f>IF(OR(E5537="",F5537=""),"",E5537*F5537)</x:f>
        <x:v>62947200</x:v>
      </x:c>
      <x:c r="H5537" s="36" t="n">
        <x:v>0</x:v>
      </x:c>
      <x:c r="I5537" s="22" t="n">
        <x:f>IF(G5537="","",IF(ISNUMBER(H5537),G5537,""))</x:f>
        <x:v>62947200</x:v>
      </x:c>
      <x:c r="J5537" s="22" t="n">
        <x:f>IF(I5537="","",I5537*H5537)</x:f>
        <x:v>0</x:v>
      </x:c>
      <x:c r="K5537" t="str">
        <x:f>IF(G5537="","MISSING OEWS",IF(ISNUMBER(H5537),"MATCHED","MISSING WHARTON"))</x:f>
        <x:v>MATCHED</x:v>
      </x:c>
    </x:row>
    <x:row r="5538">
      <x:c r="A5538" t="str">
        <x:v>56</x:v>
      </x:c>
      <x:c r="B5538" t="str">
        <x:v>Administrative and Support and Waste Management and Remediation Services</x:v>
      </x:c>
      <x:c r="C5538" t="str">
        <x:v>51-9197</x:v>
      </x:c>
      <x:c r="D5538" t="str">
        <x:v>Tire Builders</x:v>
      </x:c>
      <x:c r="E5538" s="22" t="n">
        <x:v>250</x:v>
      </x:c>
      <x:c r="F5538" s="22" t="n">
        <x:v>37850</x:v>
      </x:c>
      <x:c r="G5538" s="22" t="n">
        <x:f>IF(OR(E5538="",F5538=""),"",E5538*F5538)</x:f>
        <x:v>9462500</x:v>
      </x:c>
      <x:c r="H5538" s="36" t="n">
        <x:v>0</x:v>
      </x:c>
      <x:c r="I5538" s="22" t="n">
        <x:f>IF(G5538="","",IF(ISNUMBER(H5538),G5538,""))</x:f>
        <x:v>9462500</x:v>
      </x:c>
      <x:c r="J5538" s="22" t="n">
        <x:f>IF(I5538="","",I5538*H5538)</x:f>
        <x:v>0</x:v>
      </x:c>
      <x:c r="K5538" t="str">
        <x:f>IF(G5538="","MISSING OEWS",IF(ISNUMBER(H5538),"MATCHED","MISSING WHARTON"))</x:f>
        <x:v>MATCHED</x:v>
      </x:c>
    </x:row>
    <x:row r="5539">
      <x:c r="A5539" t="str">
        <x:v>56</x:v>
      </x:c>
      <x:c r="B5539" t="str">
        <x:v>Administrative and Support and Waste Management and Remediation Services</x:v>
      </x:c>
      <x:c r="C5539" t="str">
        <x:v>51-9198</x:v>
      </x:c>
      <x:c r="D5539" t="str">
        <x:v>Helpers--Production Workers</x:v>
      </x:c>
      <x:c r="E5539" s="22" t="n">
        <x:v>18090</x:v>
      </x:c>
      <x:c r="F5539" s="22" t="n">
        <x:v>35590</x:v>
      </x:c>
      <x:c r="G5539" s="22" t="n">
        <x:f>IF(OR(E5539="",F5539=""),"",E5539*F5539)</x:f>
        <x:v>643823100</x:v>
      </x:c>
      <x:c r="H5539" s="36" t="n">
        <x:v>0.08380000000000001</x:v>
      </x:c>
      <x:c r="I5539" s="22" t="n">
        <x:f>IF(G5539="","",IF(ISNUMBER(H5539),G5539,""))</x:f>
        <x:v>643823100</x:v>
      </x:c>
      <x:c r="J5539" s="22" t="n">
        <x:f>IF(I5539="","",I5539*H5539)</x:f>
        <x:v>53952375.78000001</x:v>
      </x:c>
      <x:c r="K5539" t="str">
        <x:f>IF(G5539="","MISSING OEWS",IF(ISNUMBER(H5539),"MATCHED","MISSING WHARTON"))</x:f>
        <x:v>MATCHED</x:v>
      </x:c>
    </x:row>
    <x:row r="5540">
      <x:c r="A5540" t="str">
        <x:v>56</x:v>
      </x:c>
      <x:c r="B5540" t="str">
        <x:v>Administrative and Support and Waste Management and Remediation Services</x:v>
      </x:c>
      <x:c r="C5540" t="str">
        <x:v>51-9199</x:v>
      </x:c>
      <x:c r="D5540" t="str">
        <x:v>Production Workers, All Other</x:v>
      </x:c>
      <x:c r="E5540" s="22" t="n">
        <x:v>85390</x:v>
      </x:c>
      <x:c r="F5540" s="22" t="n">
        <x:v>39260</x:v>
      </x:c>
      <x:c r="G5540" s="22" t="n">
        <x:f>IF(OR(E5540="",F5540=""),"",E5540*F5540)</x:f>
        <x:v>3352411400</x:v>
      </x:c>
      <x:c r="H5540" s="36"/>
      <x:c r="I5540" s="22" t="str">
        <x:f>IF(G5540="","",IF(ISNUMBER(H5540),G5540,""))</x:f>
      </x:c>
      <x:c r="J5540" s="22" t="str">
        <x:f>IF(I5540="","",I5540*H5540)</x:f>
      </x:c>
      <x:c r="K5540" t="str">
        <x:f>IF(G5540="","MISSING OEWS",IF(ISNUMBER(H5540),"MATCHED","MISSING WHARTON"))</x:f>
        <x:v>MISSING WHARTON</x:v>
      </x:c>
    </x:row>
    <x:row r="5541">
      <x:c r="A5541" t="str">
        <x:v>56</x:v>
      </x:c>
      <x:c r="B5541" t="str">
        <x:v>Administrative and Support and Waste Management and Remediation Services</x:v>
      </x:c>
      <x:c r="C5541" t="str">
        <x:v>53-1047</x:v>
      </x:c>
      <x:c r="D5541" t="str">
        <x:v>First-Line Supervisors of Transportation and Material Moving Workers, Except Aircraft Cargo Handling Supervisors</x:v>
      </x:c>
      <x:c r="E5541" s="22" t="n">
        <x:v>25920</x:v>
      </x:c>
      <x:c r="F5541" s="22" t="n">
        <x:v>67620</x:v>
      </x:c>
      <x:c r="G5541" s="22" t="n">
        <x:f>IF(OR(E5541="",F5541=""),"",E5541*F5541)</x:f>
        <x:v>1752710400</x:v>
      </x:c>
      <x:c r="H5541" s="36" t="n">
        <x:v>0.3429</x:v>
      </x:c>
      <x:c r="I5541" s="22" t="n">
        <x:f>IF(G5541="","",IF(ISNUMBER(H5541),G5541,""))</x:f>
        <x:v>1752710400</x:v>
      </x:c>
      <x:c r="J5541" s="22" t="n">
        <x:f>IF(I5541="","",I5541*H5541)</x:f>
        <x:v>601004396.16</x:v>
      </x:c>
      <x:c r="K5541" t="str">
        <x:f>IF(G5541="","MISSING OEWS",IF(ISNUMBER(H5541),"MATCHED","MISSING WHARTON"))</x:f>
        <x:v>MATCHED</x:v>
      </x:c>
    </x:row>
    <x:row r="5542">
      <x:c r="A5542" t="str">
        <x:v>56</x:v>
      </x:c>
      <x:c r="B5542" t="str">
        <x:v>Administrative and Support and Waste Management and Remediation Services</x:v>
      </x:c>
      <x:c r="C5542" t="str">
        <x:v>53-2012</x:v>
      </x:c>
      <x:c r="D5542" t="str">
        <x:v>Commercial Pilots</x:v>
      </x:c>
      <x:c r="E5542" s="22" t="n">
        <x:v>370</x:v>
      </x:c>
      <x:c r="F5542" s="22" t="n">
        <x:v>139020</x:v>
      </x:c>
      <x:c r="G5542" s="22" t="n">
        <x:f>IF(OR(E5542="",F5542=""),"",E5542*F5542)</x:f>
        <x:v>51437400</x:v>
      </x:c>
      <x:c r="H5542" s="36" t="n">
        <x:v>0.3558</x:v>
      </x:c>
      <x:c r="I5542" s="22" t="n">
        <x:f>IF(G5542="","",IF(ISNUMBER(H5542),G5542,""))</x:f>
        <x:v>51437400</x:v>
      </x:c>
      <x:c r="J5542" s="22" t="n">
        <x:f>IF(I5542="","",I5542*H5542)</x:f>
        <x:v>18301426.92</x:v>
      </x:c>
      <x:c r="K5542" t="str">
        <x:f>IF(G5542="","MISSING OEWS",IF(ISNUMBER(H5542),"MATCHED","MISSING WHARTON"))</x:f>
        <x:v>MATCHED</x:v>
      </x:c>
    </x:row>
    <x:row r="5543">
      <x:c r="A5543" t="str">
        <x:v>56</x:v>
      </x:c>
      <x:c r="B5543" t="str">
        <x:v>Administrative and Support and Waste Management and Remediation Services</x:v>
      </x:c>
      <x:c r="C5543" t="str">
        <x:v>53-2022</x:v>
      </x:c>
      <x:c r="D5543" t="str">
        <x:v>Airfield Operations Specialists</x:v>
      </x:c>
      <x:c r="E5543" s="22" t="n">
        <x:v>130</x:v>
      </x:c>
      <x:c r="F5543" s="22" t="n">
        <x:v>54510</x:v>
      </x:c>
      <x:c r="G5543" s="22" t="n">
        <x:f>IF(OR(E5543="",F5543=""),"",E5543*F5543)</x:f>
        <x:v>7086300</x:v>
      </x:c>
      <x:c r="H5543" s="36" t="n">
        <x:v>0.35</x:v>
      </x:c>
      <x:c r="I5543" s="22" t="n">
        <x:f>IF(G5543="","",IF(ISNUMBER(H5543),G5543,""))</x:f>
        <x:v>7086300</x:v>
      </x:c>
      <x:c r="J5543" s="22" t="n">
        <x:f>IF(I5543="","",I5543*H5543)</x:f>
        <x:v>2480205</x:v>
      </x:c>
      <x:c r="K5543" t="str">
        <x:f>IF(G5543="","MISSING OEWS",IF(ISNUMBER(H5543),"MATCHED","MISSING WHARTON"))</x:f>
        <x:v>MATCHED</x:v>
      </x:c>
    </x:row>
    <x:row r="5544">
      <x:c r="A5544" t="str">
        <x:v>56</x:v>
      </x:c>
      <x:c r="B5544" t="str">
        <x:v>Administrative and Support and Waste Management and Remediation Services</x:v>
      </x:c>
      <x:c r="C5544" t="str">
        <x:v>53-3011</x:v>
      </x:c>
      <x:c r="D5544" t="str">
        <x:v>Ambulance Drivers and Attendants, Except Emergency Medical Technicians</x:v>
      </x:c>
      <x:c r="E5544" s="22" t="n">
        <x:v>60</x:v>
      </x:c>
      <x:c r="F5544" s="22" t="n">
        <x:v>32040</x:v>
      </x:c>
      <x:c r="G5544" s="22" t="n">
        <x:f>IF(OR(E5544="",F5544=""),"",E5544*F5544)</x:f>
        <x:v>1922400</x:v>
      </x:c>
      <x:c r="H5544" s="36" t="n">
        <x:v>0.0864</x:v>
      </x:c>
      <x:c r="I5544" s="22" t="n">
        <x:f>IF(G5544="","",IF(ISNUMBER(H5544),G5544,""))</x:f>
        <x:v>1922400</x:v>
      </x:c>
      <x:c r="J5544" s="22" t="n">
        <x:f>IF(I5544="","",I5544*H5544)</x:f>
        <x:v>166095.36000000002</x:v>
      </x:c>
      <x:c r="K5544" t="str">
        <x:f>IF(G5544="","MISSING OEWS",IF(ISNUMBER(H5544),"MATCHED","MISSING WHARTON"))</x:f>
        <x:v>MATCHED</x:v>
      </x:c>
    </x:row>
    <x:row r="5545">
      <x:c r="A5545" t="str">
        <x:v>56</x:v>
      </x:c>
      <x:c r="B5545" t="str">
        <x:v>Administrative and Support and Waste Management and Remediation Services</x:v>
      </x:c>
      <x:c r="C5545" t="str">
        <x:v>53-3031</x:v>
      </x:c>
      <x:c r="D5545" t="str">
        <x:v>Driver/Sales Workers</x:v>
      </x:c>
      <x:c r="E5545" s="22" t="n">
        <x:v>4040</x:v>
      </x:c>
      <x:c r="F5545" s="22" t="n">
        <x:v>42280</x:v>
      </x:c>
      <x:c r="G5545" s="22" t="n">
        <x:f>IF(OR(E5545="",F5545=""),"",E5545*F5545)</x:f>
        <x:v>170811200</x:v>
      </x:c>
      <x:c r="H5545" s="36" t="n">
        <x:v>0.31670000000000004</x:v>
      </x:c>
      <x:c r="I5545" s="22" t="n">
        <x:f>IF(G5545="","",IF(ISNUMBER(H5545),G5545,""))</x:f>
        <x:v>170811200</x:v>
      </x:c>
      <x:c r="J5545" s="22" t="n">
        <x:f>IF(I5545="","",I5545*H5545)</x:f>
        <x:v>54095907.04000001</x:v>
      </x:c>
      <x:c r="K5545" t="str">
        <x:f>IF(G5545="","MISSING OEWS",IF(ISNUMBER(H5545),"MATCHED","MISSING WHARTON"))</x:f>
        <x:v>MATCHED</x:v>
      </x:c>
    </x:row>
    <x:row r="5546">
      <x:c r="A5546" t="str">
        <x:v>56</x:v>
      </x:c>
      <x:c r="B5546" t="str">
        <x:v>Administrative and Support and Waste Management and Remediation Services</x:v>
      </x:c>
      <x:c r="C5546" t="str">
        <x:v>53-3032</x:v>
      </x:c>
      <x:c r="D5546" t="str">
        <x:v>Heavy and Tractor-Trailer Truck Drivers</x:v>
      </x:c>
      <x:c r="E5546" s="22" t="n">
        <x:v>104970</x:v>
      </x:c>
      <x:c r="F5546" s="22" t="n">
        <x:v>55190</x:v>
      </x:c>
      <x:c r="G5546" s="22" t="n">
        <x:f>IF(OR(E5546="",F5546=""),"",E5546*F5546)</x:f>
        <x:v>5793294300</x:v>
      </x:c>
      <x:c r="H5546" s="36" t="n">
        <x:v>0.2065</x:v>
      </x:c>
      <x:c r="I5546" s="22" t="n">
        <x:f>IF(G5546="","",IF(ISNUMBER(H5546),G5546,""))</x:f>
        <x:v>5793294300</x:v>
      </x:c>
      <x:c r="J5546" s="22" t="n">
        <x:f>IF(I5546="","",I5546*H5546)</x:f>
        <x:v>1196315272.95</x:v>
      </x:c>
      <x:c r="K5546" t="str">
        <x:f>IF(G5546="","MISSING OEWS",IF(ISNUMBER(H5546),"MATCHED","MISSING WHARTON"))</x:f>
        <x:v>MATCHED</x:v>
      </x:c>
    </x:row>
    <x:row r="5547">
      <x:c r="A5547" t="str">
        <x:v>56</x:v>
      </x:c>
      <x:c r="B5547" t="str">
        <x:v>Administrative and Support and Waste Management and Remediation Services</x:v>
      </x:c>
      <x:c r="C5547" t="str">
        <x:v>53-3033</x:v>
      </x:c>
      <x:c r="D5547" t="str">
        <x:v>Light Truck Drivers</x:v>
      </x:c>
      <x:c r="E5547" s="22" t="n">
        <x:v>26890</x:v>
      </x:c>
      <x:c r="F5547" s="22" t="n">
        <x:v>44360</x:v>
      </x:c>
      <x:c r="G5547" s="22" t="n">
        <x:f>IF(OR(E5547="",F5547=""),"",E5547*F5547)</x:f>
        <x:v>1192840400</x:v>
      </x:c>
      <x:c r="H5547" s="36" t="n">
        <x:v>0.3393</x:v>
      </x:c>
      <x:c r="I5547" s="22" t="n">
        <x:f>IF(G5547="","",IF(ISNUMBER(H5547),G5547,""))</x:f>
        <x:v>1192840400</x:v>
      </x:c>
      <x:c r="J5547" s="22" t="n">
        <x:f>IF(I5547="","",I5547*H5547)</x:f>
        <x:v>404730747.71999997</x:v>
      </x:c>
      <x:c r="K5547" t="str">
        <x:f>IF(G5547="","MISSING OEWS",IF(ISNUMBER(H5547),"MATCHED","MISSING WHARTON"))</x:f>
        <x:v>MATCHED</x:v>
      </x:c>
    </x:row>
    <x:row r="5548">
      <x:c r="A5548" t="str">
        <x:v>56</x:v>
      </x:c>
      <x:c r="B5548" t="str">
        <x:v>Administrative and Support and Waste Management and Remediation Services</x:v>
      </x:c>
      <x:c r="C5548" t="str">
        <x:v>53-3051</x:v>
      </x:c>
      <x:c r="D5548" t="str">
        <x:v>Bus Drivers, School</x:v>
      </x:c>
      <x:c r="E5548" s="22"/>
      <x:c r="F5548" s="22" t="n">
        <x:v>52660</x:v>
      </x:c>
      <x:c r="G5548" s="22" t="str">
        <x:f>IF(OR(E5548="",F5548=""),"",E5548*F5548)</x:f>
      </x:c>
      <x:c r="H5548" s="36" t="n">
        <x:v>0.2235</x:v>
      </x:c>
      <x:c r="I5548" s="22" t="str">
        <x:f>IF(G5548="","",IF(ISNUMBER(H5548),G5548,""))</x:f>
      </x:c>
      <x:c r="J5548" s="22" t="str">
        <x:f>IF(I5548="","",I5548*H5548)</x:f>
      </x:c>
      <x:c r="K5548" t="str">
        <x:f>IF(G5548="","MISSING OEWS",IF(ISNUMBER(H5548),"MATCHED","MISSING WHARTON"))</x:f>
        <x:v>MISSING OEWS</x:v>
      </x:c>
    </x:row>
    <x:row r="5549">
      <x:c r="A5549" t="str">
        <x:v>56</x:v>
      </x:c>
      <x:c r="B5549" t="str">
        <x:v>Administrative and Support and Waste Management and Remediation Services</x:v>
      </x:c>
      <x:c r="C5549" t="str">
        <x:v>53-3052</x:v>
      </x:c>
      <x:c r="D5549" t="str">
        <x:v>Bus Drivers, Transit and Intercity</x:v>
      </x:c>
      <x:c r="E5549" s="22" t="n">
        <x:v>1260</x:v>
      </x:c>
      <x:c r="F5549" s="22" t="n">
        <x:v>50820</x:v>
      </x:c>
      <x:c r="G5549" s="22" t="n">
        <x:f>IF(OR(E5549="",F5549=""),"",E5549*F5549)</x:f>
        <x:v>64033200</x:v>
      </x:c>
      <x:c r="H5549" s="36" t="n">
        <x:v>0.25670000000000004</x:v>
      </x:c>
      <x:c r="I5549" s="22" t="n">
        <x:f>IF(G5549="","",IF(ISNUMBER(H5549),G5549,""))</x:f>
        <x:v>64033200</x:v>
      </x:c>
      <x:c r="J5549" s="22" t="n">
        <x:f>IF(I5549="","",I5549*H5549)</x:f>
        <x:v>16437322.440000003</x:v>
      </x:c>
      <x:c r="K5549" t="str">
        <x:f>IF(G5549="","MISSING OEWS",IF(ISNUMBER(H5549),"MATCHED","MISSING WHARTON"))</x:f>
        <x:v>MATCHED</x:v>
      </x:c>
    </x:row>
    <x:row r="5550">
      <x:c r="A5550" t="str">
        <x:v>56</x:v>
      </x:c>
      <x:c r="B5550" t="str">
        <x:v>Administrative and Support and Waste Management and Remediation Services</x:v>
      </x:c>
      <x:c r="C5550" t="str">
        <x:v>53-3053</x:v>
      </x:c>
      <x:c r="D5550" t="str">
        <x:v>Shuttle Drivers and Chauffeurs</x:v>
      </x:c>
      <x:c r="E5550" s="22" t="n">
        <x:v>6090</x:v>
      </x:c>
      <x:c r="F5550" s="22" t="n">
        <x:v>39410</x:v>
      </x:c>
      <x:c r="G5550" s="22" t="n">
        <x:f>IF(OR(E5550="",F5550=""),"",E5550*F5550)</x:f>
        <x:v>240006900</x:v>
      </x:c>
      <x:c r="H5550" s="36" t="n">
        <x:v>0.32880000000000004</x:v>
      </x:c>
      <x:c r="I5550" s="22" t="n">
        <x:f>IF(G5550="","",IF(ISNUMBER(H5550),G5550,""))</x:f>
        <x:v>240006900</x:v>
      </x:c>
      <x:c r="J5550" s="22" t="n">
        <x:f>IF(I5550="","",I5550*H5550)</x:f>
        <x:v>78914268.72000001</x:v>
      </x:c>
      <x:c r="K5550" t="str">
        <x:f>IF(G5550="","MISSING OEWS",IF(ISNUMBER(H5550),"MATCHED","MISSING WHARTON"))</x:f>
        <x:v>MATCHED</x:v>
      </x:c>
    </x:row>
    <x:row r="5551">
      <x:c r="A5551" t="str">
        <x:v>56</x:v>
      </x:c>
      <x:c r="B5551" t="str">
        <x:v>Administrative and Support and Waste Management and Remediation Services</x:v>
      </x:c>
      <x:c r="C5551" t="str">
        <x:v>53-3099</x:v>
      </x:c>
      <x:c r="D5551" t="str">
        <x:v>Motor Vehicle Operators, All Other</x:v>
      </x:c>
      <x:c r="E5551" s="22" t="n">
        <x:v>5630</x:v>
      </x:c>
      <x:c r="F5551" s="22" t="n">
        <x:v>41880</x:v>
      </x:c>
      <x:c r="G5551" s="22" t="n">
        <x:f>IF(OR(E5551="",F5551=""),"",E5551*F5551)</x:f>
        <x:v>235784400</x:v>
      </x:c>
      <x:c r="H5551" s="36"/>
      <x:c r="I5551" s="22" t="str">
        <x:f>IF(G5551="","",IF(ISNUMBER(H5551),G5551,""))</x:f>
      </x:c>
      <x:c r="J5551" s="22" t="str">
        <x:f>IF(I5551="","",I5551*H5551)</x:f>
      </x:c>
      <x:c r="K5551" t="str">
        <x:f>IF(G5551="","MISSING OEWS",IF(ISNUMBER(H5551),"MATCHED","MISSING WHARTON"))</x:f>
        <x:v>MISSING WHARTON</x:v>
      </x:c>
    </x:row>
    <x:row r="5552">
      <x:c r="A5552" t="str">
        <x:v>56</x:v>
      </x:c>
      <x:c r="B5552" t="str">
        <x:v>Administrative and Support and Waste Management and Remediation Services</x:v>
      </x:c>
      <x:c r="C5552" t="str">
        <x:v>53-5011</x:v>
      </x:c>
      <x:c r="D5552" t="str">
        <x:v>Sailors and Marine Oilers</x:v>
      </x:c>
      <x:c r="E5552" s="22" t="n">
        <x:v>560</x:v>
      </x:c>
      <x:c r="F5552" s="22" t="n">
        <x:v>48250</x:v>
      </x:c>
      <x:c r="G5552" s="22" t="n">
        <x:f>IF(OR(E5552="",F5552=""),"",E5552*F5552)</x:f>
        <x:v>27020000</x:v>
      </x:c>
      <x:c r="H5552" s="36" t="n">
        <x:v>0.1018</x:v>
      </x:c>
      <x:c r="I5552" s="22" t="n">
        <x:f>IF(G5552="","",IF(ISNUMBER(H5552),G5552,""))</x:f>
        <x:v>27020000</x:v>
      </x:c>
      <x:c r="J5552" s="22" t="n">
        <x:f>IF(I5552="","",I5552*H5552)</x:f>
        <x:v>2750636</x:v>
      </x:c>
      <x:c r="K5552" t="str">
        <x:f>IF(G5552="","MISSING OEWS",IF(ISNUMBER(H5552),"MATCHED","MISSING WHARTON"))</x:f>
        <x:v>MATCHED</x:v>
      </x:c>
    </x:row>
    <x:row r="5553">
      <x:c r="A5553" t="str">
        <x:v>56</x:v>
      </x:c>
      <x:c r="B5553" t="str">
        <x:v>Administrative and Support and Waste Management and Remediation Services</x:v>
      </x:c>
      <x:c r="C5553" t="str">
        <x:v>53-5021</x:v>
      </x:c>
      <x:c r="D5553" t="str">
        <x:v>Captains, Mates, and Pilots of Water Vessels</x:v>
      </x:c>
      <x:c r="E5553" s="22" t="n">
        <x:v>240</x:v>
      </x:c>
      <x:c r="F5553" s="22" t="n">
        <x:v>80460</x:v>
      </x:c>
      <x:c r="G5553" s="22" t="n">
        <x:f>IF(OR(E5553="",F5553=""),"",E5553*F5553)</x:f>
        <x:v>19310400</x:v>
      </x:c>
      <x:c r="H5553" s="36" t="n">
        <x:v>0.095</x:v>
      </x:c>
      <x:c r="I5553" s="22" t="n">
        <x:f>IF(G5553="","",IF(ISNUMBER(H5553),G5553,""))</x:f>
        <x:v>19310400</x:v>
      </x:c>
      <x:c r="J5553" s="22" t="n">
        <x:f>IF(I5553="","",I5553*H5553)</x:f>
        <x:v>1834488</x:v>
      </x:c>
      <x:c r="K5553" t="str">
        <x:f>IF(G5553="","MISSING OEWS",IF(ISNUMBER(H5553),"MATCHED","MISSING WHARTON"))</x:f>
        <x:v>MATCHED</x:v>
      </x:c>
    </x:row>
    <x:row r="5554">
      <x:c r="A5554" t="str">
        <x:v>56</x:v>
      </x:c>
      <x:c r="B5554" t="str">
        <x:v>Administrative and Support and Waste Management and Remediation Services</x:v>
      </x:c>
      <x:c r="C5554" t="str">
        <x:v>53-5022</x:v>
      </x:c>
      <x:c r="D5554" t="str">
        <x:v>Motorboat Operators</x:v>
      </x:c>
      <x:c r="E5554" s="22" t="n">
        <x:v>220</x:v>
      </x:c>
      <x:c r="F5554" s="22" t="n">
        <x:v>46620</x:v>
      </x:c>
      <x:c r="G5554" s="22" t="n">
        <x:f>IF(OR(E5554="",F5554=""),"",E5554*F5554)</x:f>
        <x:v>10256400</x:v>
      </x:c>
      <x:c r="H5554" s="36" t="n">
        <x:v>0.0559</x:v>
      </x:c>
      <x:c r="I5554" s="22" t="n">
        <x:f>IF(G5554="","",IF(ISNUMBER(H5554),G5554,""))</x:f>
        <x:v>10256400</x:v>
      </x:c>
      <x:c r="J5554" s="22" t="n">
        <x:f>IF(I5554="","",I5554*H5554)</x:f>
        <x:v>573332.76</x:v>
      </x:c>
      <x:c r="K5554" t="str">
        <x:f>IF(G5554="","MISSING OEWS",IF(ISNUMBER(H5554),"MATCHED","MISSING WHARTON"))</x:f>
        <x:v>MATCHED</x:v>
      </x:c>
    </x:row>
    <x:row r="5555">
      <x:c r="A5555" t="str">
        <x:v>56</x:v>
      </x:c>
      <x:c r="B5555" t="str">
        <x:v>Administrative and Support and Waste Management and Remediation Services</x:v>
      </x:c>
      <x:c r="C5555" t="str">
        <x:v>53-5031</x:v>
      </x:c>
      <x:c r="D5555" t="str">
        <x:v>Ship Engineers</x:v>
      </x:c>
      <x:c r="E5555" s="22" t="n">
        <x:v>70</x:v>
      </x:c>
      <x:c r="F5555" s="22" t="n">
        <x:v>101500</x:v>
      </x:c>
      <x:c r="G5555" s="22" t="n">
        <x:f>IF(OR(E5555="",F5555=""),"",E5555*F5555)</x:f>
        <x:v>7105000</x:v>
      </x:c>
      <x:c r="H5555" s="36" t="n">
        <x:v>0.0971</x:v>
      </x:c>
      <x:c r="I5555" s="22" t="n">
        <x:f>IF(G5555="","",IF(ISNUMBER(H5555),G5555,""))</x:f>
        <x:v>7105000</x:v>
      </x:c>
      <x:c r="J5555" s="22" t="n">
        <x:f>IF(I5555="","",I5555*H5555)</x:f>
        <x:v>689895.5</x:v>
      </x:c>
      <x:c r="K5555" t="str">
        <x:f>IF(G5555="","MISSING OEWS",IF(ISNUMBER(H5555),"MATCHED","MISSING WHARTON"))</x:f>
        <x:v>MATCHED</x:v>
      </x:c>
    </x:row>
    <x:row r="5556">
      <x:c r="A5556" t="str">
        <x:v>56</x:v>
      </x:c>
      <x:c r="B5556" t="str">
        <x:v>Administrative and Support and Waste Management and Remediation Services</x:v>
      </x:c>
      <x:c r="C5556" t="str">
        <x:v>53-6021</x:v>
      </x:c>
      <x:c r="D5556" t="str">
        <x:v>Parking Attendants</x:v>
      </x:c>
      <x:c r="E5556" s="22" t="n">
        <x:v>7780</x:v>
      </x:c>
      <x:c r="F5556" s="22" t="n">
        <x:v>32360</x:v>
      </x:c>
      <x:c r="G5556" s="22" t="n">
        <x:f>IF(OR(E5556="",F5556=""),"",E5556*F5556)</x:f>
        <x:v>251760800</x:v>
      </x:c>
      <x:c r="H5556" s="36" t="n">
        <x:v>0.1972</x:v>
      </x:c>
      <x:c r="I5556" s="22" t="n">
        <x:f>IF(G5556="","",IF(ISNUMBER(H5556),G5556,""))</x:f>
        <x:v>251760800</x:v>
      </x:c>
      <x:c r="J5556" s="22" t="n">
        <x:f>IF(I5556="","",I5556*H5556)</x:f>
        <x:v>49647229.76</x:v>
      </x:c>
      <x:c r="K5556" t="str">
        <x:f>IF(G5556="","MISSING OEWS",IF(ISNUMBER(H5556),"MATCHED","MISSING WHARTON"))</x:f>
        <x:v>MATCHED</x:v>
      </x:c>
    </x:row>
    <x:row r="5557">
      <x:c r="A5557" t="str">
        <x:v>56</x:v>
      </x:c>
      <x:c r="B5557" t="str">
        <x:v>Administrative and Support and Waste Management and Remediation Services</x:v>
      </x:c>
      <x:c r="C5557" t="str">
        <x:v>53-6031</x:v>
      </x:c>
      <x:c r="D5557" t="str">
        <x:v>Automotive and Watercraft Service Attendants</x:v>
      </x:c>
      <x:c r="E5557" s="22" t="n">
        <x:v>840</x:v>
      </x:c>
      <x:c r="F5557" s="22" t="n">
        <x:v>37100</x:v>
      </x:c>
      <x:c r="G5557" s="22" t="n">
        <x:f>IF(OR(E5557="",F5557=""),"",E5557*F5557)</x:f>
        <x:v>31164000</x:v>
      </x:c>
      <x:c r="H5557" s="36" t="n">
        <x:v>0.25329999999999997</x:v>
      </x:c>
      <x:c r="I5557" s="22" t="n">
        <x:f>IF(G5557="","",IF(ISNUMBER(H5557),G5557,""))</x:f>
        <x:v>31164000</x:v>
      </x:c>
      <x:c r="J5557" s="22" t="n">
        <x:f>IF(I5557="","",I5557*H5557)</x:f>
        <x:v>7893841.199999999</x:v>
      </x:c>
      <x:c r="K5557" t="str">
        <x:f>IF(G5557="","MISSING OEWS",IF(ISNUMBER(H5557),"MATCHED","MISSING WHARTON"))</x:f>
        <x:v>MATCHED</x:v>
      </x:c>
    </x:row>
    <x:row r="5558">
      <x:c r="A5558" t="str">
        <x:v>56</x:v>
      </x:c>
      <x:c r="B5558" t="str">
        <x:v>Administrative and Support and Waste Management and Remediation Services</x:v>
      </x:c>
      <x:c r="C5558" t="str">
        <x:v>53-6032</x:v>
      </x:c>
      <x:c r="D5558" t="str">
        <x:v>Aircraft Service Attendants</x:v>
      </x:c>
      <x:c r="E5558" s="22" t="n">
        <x:v>430</x:v>
      </x:c>
      <x:c r="F5558" s="22" t="n">
        <x:v>41430</x:v>
      </x:c>
      <x:c r="G5558" s="22" t="n">
        <x:f>IF(OR(E5558="",F5558=""),"",E5558*F5558)</x:f>
        <x:v>17814900</x:v>
      </x:c>
      <x:c r="H5558" s="36" t="n">
        <x:v>0.0528</x:v>
      </x:c>
      <x:c r="I5558" s="22" t="n">
        <x:f>IF(G5558="","",IF(ISNUMBER(H5558),G5558,""))</x:f>
        <x:v>17814900</x:v>
      </x:c>
      <x:c r="J5558" s="22" t="n">
        <x:f>IF(I5558="","",I5558*H5558)</x:f>
        <x:v>940626.72</x:v>
      </x:c>
      <x:c r="K5558" t="str">
        <x:f>IF(G5558="","MISSING OEWS",IF(ISNUMBER(H5558),"MATCHED","MISSING WHARTON"))</x:f>
        <x:v>MATCHED</x:v>
      </x:c>
    </x:row>
    <x:row r="5559">
      <x:c r="A5559" t="str">
        <x:v>56</x:v>
      </x:c>
      <x:c r="B5559" t="str">
        <x:v>Administrative and Support and Waste Management and Remediation Services</x:v>
      </x:c>
      <x:c r="C5559" t="str">
        <x:v>53-6041</x:v>
      </x:c>
      <x:c r="D5559" t="str">
        <x:v>Traffic Technicians</x:v>
      </x:c>
      <x:c r="E5559" s="22"/>
      <x:c r="F5559" s="22" t="n">
        <x:v>49040</x:v>
      </x:c>
      <x:c r="G5559" s="22" t="str">
        <x:f>IF(OR(E5559="",F5559=""),"",E5559*F5559)</x:f>
      </x:c>
      <x:c r="H5559" s="36" t="n">
        <x:v>0.39380000000000004</x:v>
      </x:c>
      <x:c r="I5559" s="22" t="str">
        <x:f>IF(G5559="","",IF(ISNUMBER(H5559),G5559,""))</x:f>
      </x:c>
      <x:c r="J5559" s="22" t="str">
        <x:f>IF(I5559="","",I5559*H5559)</x:f>
      </x:c>
      <x:c r="K5559" t="str">
        <x:f>IF(G5559="","MISSING OEWS",IF(ISNUMBER(H5559),"MATCHED","MISSING WHARTON"))</x:f>
        <x:v>MISSING OEWS</x:v>
      </x:c>
    </x:row>
    <x:row r="5560">
      <x:c r="A5560" t="str">
        <x:v>56</x:v>
      </x:c>
      <x:c r="B5560" t="str">
        <x:v>Administrative and Support and Waste Management and Remediation Services</x:v>
      </x:c>
      <x:c r="C5560" t="str">
        <x:v>53-6051</x:v>
      </x:c>
      <x:c r="D5560" t="str">
        <x:v>Transportation Inspectors</x:v>
      </x:c>
      <x:c r="E5560" s="22" t="n">
        <x:v>310</x:v>
      </x:c>
      <x:c r="F5560" s="22" t="n">
        <x:v>53590</x:v>
      </x:c>
      <x:c r="G5560" s="22" t="n">
        <x:f>IF(OR(E5560="",F5560=""),"",E5560*F5560)</x:f>
        <x:v>16612900</x:v>
      </x:c>
      <x:c r="H5560" s="36" t="n">
        <x:v>0.2192</x:v>
      </x:c>
      <x:c r="I5560" s="22" t="n">
        <x:f>IF(G5560="","",IF(ISNUMBER(H5560),G5560,""))</x:f>
        <x:v>16612900</x:v>
      </x:c>
      <x:c r="J5560" s="22" t="n">
        <x:f>IF(I5560="","",I5560*H5560)</x:f>
        <x:v>3641547.68</x:v>
      </x:c>
      <x:c r="K5560" t="str">
        <x:f>IF(G5560="","MISSING OEWS",IF(ISNUMBER(H5560),"MATCHED","MISSING WHARTON"))</x:f>
        <x:v>MATCHED</x:v>
      </x:c>
    </x:row>
    <x:row r="5561">
      <x:c r="A5561" t="str">
        <x:v>56</x:v>
      </x:c>
      <x:c r="B5561" t="str">
        <x:v>Administrative and Support and Waste Management and Remediation Services</x:v>
      </x:c>
      <x:c r="C5561" t="str">
        <x:v>53-6061</x:v>
      </x:c>
      <x:c r="D5561" t="str">
        <x:v>Passenger Attendants</x:v>
      </x:c>
      <x:c r="E5561" s="22" t="n">
        <x:v>1690</x:v>
      </x:c>
      <x:c r="F5561" s="22" t="n">
        <x:v>45210</x:v>
      </x:c>
      <x:c r="G5561" s="22" t="n">
        <x:f>IF(OR(E5561="",F5561=""),"",E5561*F5561)</x:f>
        <x:v>76404900</x:v>
      </x:c>
      <x:c r="H5561" s="36" t="n">
        <x:v>0.275</x:v>
      </x:c>
      <x:c r="I5561" s="22" t="n">
        <x:f>IF(G5561="","",IF(ISNUMBER(H5561),G5561,""))</x:f>
        <x:v>76404900</x:v>
      </x:c>
      <x:c r="J5561" s="22" t="n">
        <x:f>IF(I5561="","",I5561*H5561)</x:f>
        <x:v>21011347.5</x:v>
      </x:c>
      <x:c r="K5561" t="str">
        <x:f>IF(G5561="","MISSING OEWS",IF(ISNUMBER(H5561),"MATCHED","MISSING WHARTON"))</x:f>
        <x:v>MATCHED</x:v>
      </x:c>
    </x:row>
    <x:row r="5562">
      <x:c r="A5562" t="str">
        <x:v>56</x:v>
      </x:c>
      <x:c r="B5562" t="str">
        <x:v>Administrative and Support and Waste Management and Remediation Services</x:v>
      </x:c>
      <x:c r="C5562" t="str">
        <x:v>53-6099</x:v>
      </x:c>
      <x:c r="D5562" t="str">
        <x:v>Transportation Workers, All Other</x:v>
      </x:c>
      <x:c r="E5562" s="22" t="n">
        <x:v>540</x:v>
      </x:c>
      <x:c r="F5562" s="22" t="n">
        <x:v>41980</x:v>
      </x:c>
      <x:c r="G5562" s="22" t="n">
        <x:f>IF(OR(E5562="",F5562=""),"",E5562*F5562)</x:f>
        <x:v>22669200</x:v>
      </x:c>
      <x:c r="H5562" s="36"/>
      <x:c r="I5562" s="22" t="str">
        <x:f>IF(G5562="","",IF(ISNUMBER(H5562),G5562,""))</x:f>
      </x:c>
      <x:c r="J5562" s="22" t="str">
        <x:f>IF(I5562="","",I5562*H5562)</x:f>
      </x:c>
      <x:c r="K5562" t="str">
        <x:f>IF(G5562="","MISSING OEWS",IF(ISNUMBER(H5562),"MATCHED","MISSING WHARTON"))</x:f>
        <x:v>MISSING WHARTON</x:v>
      </x:c>
    </x:row>
    <x:row r="5563">
      <x:c r="A5563" t="str">
        <x:v>56</x:v>
      </x:c>
      <x:c r="B5563" t="str">
        <x:v>Administrative and Support and Waste Management and Remediation Services</x:v>
      </x:c>
      <x:c r="C5563" t="str">
        <x:v>53-7011</x:v>
      </x:c>
      <x:c r="D5563" t="str">
        <x:v>Conveyor Operators and Tenders</x:v>
      </x:c>
      <x:c r="E5563" s="22" t="n">
        <x:v>390</x:v>
      </x:c>
      <x:c r="F5563" s="22" t="n">
        <x:v>38880</x:v>
      </x:c>
      <x:c r="G5563" s="22" t="n">
        <x:f>IF(OR(E5563="",F5563=""),"",E5563*F5563)</x:f>
        <x:v>15163200</x:v>
      </x:c>
      <x:c r="H5563" s="36" t="n">
        <x:v>0.1261</x:v>
      </x:c>
      <x:c r="I5563" s="22" t="n">
        <x:f>IF(G5563="","",IF(ISNUMBER(H5563),G5563,""))</x:f>
        <x:v>15163200</x:v>
      </x:c>
      <x:c r="J5563" s="22" t="n">
        <x:f>IF(I5563="","",I5563*H5563)</x:f>
        <x:v>1912079.5199999998</x:v>
      </x:c>
      <x:c r="K5563" t="str">
        <x:f>IF(G5563="","MISSING OEWS",IF(ISNUMBER(H5563),"MATCHED","MISSING WHARTON"))</x:f>
        <x:v>MATCHED</x:v>
      </x:c>
    </x:row>
    <x:row r="5564">
      <x:c r="A5564" t="str">
        <x:v>56</x:v>
      </x:c>
      <x:c r="B5564" t="str">
        <x:v>Administrative and Support and Waste Management and Remediation Services</x:v>
      </x:c>
      <x:c r="C5564" t="str">
        <x:v>53-7021</x:v>
      </x:c>
      <x:c r="D5564" t="str">
        <x:v>Crane and Tower Operators</x:v>
      </x:c>
      <x:c r="E5564" s="22" t="n">
        <x:v>1600</x:v>
      </x:c>
      <x:c r="F5564" s="22" t="n">
        <x:v>61610</x:v>
      </x:c>
      <x:c r="G5564" s="22" t="n">
        <x:f>IF(OR(E5564="",F5564=""),"",E5564*F5564)</x:f>
        <x:v>98576000</x:v>
      </x:c>
      <x:c r="H5564" s="36" t="n">
        <x:v>0.0864</x:v>
      </x:c>
      <x:c r="I5564" s="22" t="n">
        <x:f>IF(G5564="","",IF(ISNUMBER(H5564),G5564,""))</x:f>
        <x:v>98576000</x:v>
      </x:c>
      <x:c r="J5564" s="22" t="n">
        <x:f>IF(I5564="","",I5564*H5564)</x:f>
        <x:v>8516966.4</x:v>
      </x:c>
      <x:c r="K5564" t="str">
        <x:f>IF(G5564="","MISSING OEWS",IF(ISNUMBER(H5564),"MATCHED","MISSING WHARTON"))</x:f>
        <x:v>MATCHED</x:v>
      </x:c>
    </x:row>
    <x:row r="5565">
      <x:c r="A5565" t="str">
        <x:v>56</x:v>
      </x:c>
      <x:c r="B5565" t="str">
        <x:v>Administrative and Support and Waste Management and Remediation Services</x:v>
      </x:c>
      <x:c r="C5565" t="str">
        <x:v>53-7041</x:v>
      </x:c>
      <x:c r="D5565" t="str">
        <x:v>Hoist and Winch Operators</x:v>
      </x:c>
      <x:c r="E5565" s="22" t="n">
        <x:v>150</x:v>
      </x:c>
      <x:c r="F5565" s="22" t="n">
        <x:v>35610</x:v>
      </x:c>
      <x:c r="G5565" s="22" t="n">
        <x:f>IF(OR(E5565="",F5565=""),"",E5565*F5565)</x:f>
        <x:v>5341500</x:v>
      </x:c>
      <x:c r="H5565" s="36" t="n">
        <x:v>0</x:v>
      </x:c>
      <x:c r="I5565" s="22" t="n">
        <x:f>IF(G5565="","",IF(ISNUMBER(H5565),G5565,""))</x:f>
        <x:v>5341500</x:v>
      </x:c>
      <x:c r="J5565" s="22" t="n">
        <x:f>IF(I5565="","",I5565*H5565)</x:f>
        <x:v>0</x:v>
      </x:c>
      <x:c r="K5565" t="str">
        <x:f>IF(G5565="","MISSING OEWS",IF(ISNUMBER(H5565),"MATCHED","MISSING WHARTON"))</x:f>
        <x:v>MATCHED</x:v>
      </x:c>
    </x:row>
    <x:row r="5566">
      <x:c r="A5566" t="str">
        <x:v>56</x:v>
      </x:c>
      <x:c r="B5566" t="str">
        <x:v>Administrative and Support and Waste Management and Remediation Services</x:v>
      </x:c>
      <x:c r="C5566" t="str">
        <x:v>53-7051</x:v>
      </x:c>
      <x:c r="D5566" t="str">
        <x:v>Industrial Truck and Tractor Operators</x:v>
      </x:c>
      <x:c r="E5566" s="22" t="n">
        <x:v>73810</x:v>
      </x:c>
      <x:c r="F5566" s="22" t="n">
        <x:v>40360</x:v>
      </x:c>
      <x:c r="G5566" s="22" t="n">
        <x:f>IF(OR(E5566="",F5566=""),"",E5566*F5566)</x:f>
        <x:v>2978971600</x:v>
      </x:c>
      <x:c r="H5566" s="36" t="n">
        <x:v>0</x:v>
      </x:c>
      <x:c r="I5566" s="22" t="n">
        <x:f>IF(G5566="","",IF(ISNUMBER(H5566),G5566,""))</x:f>
        <x:v>2978971600</x:v>
      </x:c>
      <x:c r="J5566" s="22" t="n">
        <x:f>IF(I5566="","",I5566*H5566)</x:f>
        <x:v>0</x:v>
      </x:c>
      <x:c r="K5566" t="str">
        <x:f>IF(G5566="","MISSING OEWS",IF(ISNUMBER(H5566),"MATCHED","MISSING WHARTON"))</x:f>
        <x:v>MATCHED</x:v>
      </x:c>
    </x:row>
    <x:row r="5567">
      <x:c r="A5567" t="str">
        <x:v>56</x:v>
      </x:c>
      <x:c r="B5567" t="str">
        <x:v>Administrative and Support and Waste Management and Remediation Services</x:v>
      </x:c>
      <x:c r="C5567" t="str">
        <x:v>53-7061</x:v>
      </x:c>
      <x:c r="D5567" t="str">
        <x:v>Cleaners of Vehicles and Equipment</x:v>
      </x:c>
      <x:c r="E5567" s="22" t="n">
        <x:v>20190</x:v>
      </x:c>
      <x:c r="F5567" s="22" t="n">
        <x:v>39630</x:v>
      </x:c>
      <x:c r="G5567" s="22" t="n">
        <x:f>IF(OR(E5567="",F5567=""),"",E5567*F5567)</x:f>
        <x:v>800129700</x:v>
      </x:c>
      <x:c r="H5567" s="36" t="n">
        <x:v>0.0452</x:v>
      </x:c>
      <x:c r="I5567" s="22" t="n">
        <x:f>IF(G5567="","",IF(ISNUMBER(H5567),G5567,""))</x:f>
        <x:v>800129700</x:v>
      </x:c>
      <x:c r="J5567" s="22" t="n">
        <x:f>IF(I5567="","",I5567*H5567)</x:f>
        <x:v>36165862.44</x:v>
      </x:c>
      <x:c r="K5567" t="str">
        <x:f>IF(G5567="","MISSING OEWS",IF(ISNUMBER(H5567),"MATCHED","MISSING WHARTON"))</x:f>
        <x:v>MATCHED</x:v>
      </x:c>
    </x:row>
    <x:row r="5568">
      <x:c r="A5568" t="str">
        <x:v>56</x:v>
      </x:c>
      <x:c r="B5568" t="str">
        <x:v>Administrative and Support and Waste Management and Remediation Services</x:v>
      </x:c>
      <x:c r="C5568" t="str">
        <x:v>53-7062</x:v>
      </x:c>
      <x:c r="D5568" t="str">
        <x:v>Laborers and Freight, Stock, and Material Movers, Hand</x:v>
      </x:c>
      <x:c r="E5568" s="22" t="n">
        <x:v>506250</x:v>
      </x:c>
      <x:c r="F5568" s="22" t="n">
        <x:v>36980</x:v>
      </x:c>
      <x:c r="G5568" s="22" t="n">
        <x:f>IF(OR(E5568="",F5568=""),"",E5568*F5568)</x:f>
        <x:v>18721125000</x:v>
      </x:c>
      <x:c r="H5568" s="36" t="n">
        <x:v>0.049</x:v>
      </x:c>
      <x:c r="I5568" s="22" t="n">
        <x:f>IF(G5568="","",IF(ISNUMBER(H5568),G5568,""))</x:f>
        <x:v>18721125000</x:v>
      </x:c>
      <x:c r="J5568" s="22" t="n">
        <x:f>IF(I5568="","",I5568*H5568)</x:f>
        <x:v>917335125</x:v>
      </x:c>
      <x:c r="K5568" t="str">
        <x:f>IF(G5568="","MISSING OEWS",IF(ISNUMBER(H5568),"MATCHED","MISSING WHARTON"))</x:f>
        <x:v>MATCHED</x:v>
      </x:c>
    </x:row>
    <x:row r="5569">
      <x:c r="A5569" t="str">
        <x:v>56</x:v>
      </x:c>
      <x:c r="B5569" t="str">
        <x:v>Administrative and Support and Waste Management and Remediation Services</x:v>
      </x:c>
      <x:c r="C5569" t="str">
        <x:v>53-7063</x:v>
      </x:c>
      <x:c r="D5569" t="str">
        <x:v>Machine Feeders and Offbearers</x:v>
      </x:c>
      <x:c r="E5569" s="22" t="n">
        <x:v>3190</x:v>
      </x:c>
      <x:c r="F5569" s="22" t="n">
        <x:v>37010</x:v>
      </x:c>
      <x:c r="G5569" s="22" t="n">
        <x:f>IF(OR(E5569="",F5569=""),"",E5569*F5569)</x:f>
        <x:v>118061900</x:v>
      </x:c>
      <x:c r="H5569" s="36" t="n">
        <x:v>0.0731</x:v>
      </x:c>
      <x:c r="I5569" s="22" t="n">
        <x:f>IF(G5569="","",IF(ISNUMBER(H5569),G5569,""))</x:f>
        <x:v>118061900</x:v>
      </x:c>
      <x:c r="J5569" s="22" t="n">
        <x:f>IF(I5569="","",I5569*H5569)</x:f>
        <x:v>8630324.89</x:v>
      </x:c>
      <x:c r="K5569" t="str">
        <x:f>IF(G5569="","MISSING OEWS",IF(ISNUMBER(H5569),"MATCHED","MISSING WHARTON"))</x:f>
        <x:v>MATCHED</x:v>
      </x:c>
    </x:row>
    <x:row r="5570">
      <x:c r="A5570" t="str">
        <x:v>56</x:v>
      </x:c>
      <x:c r="B5570" t="str">
        <x:v>Administrative and Support and Waste Management and Remediation Services</x:v>
      </x:c>
      <x:c r="C5570" t="str">
        <x:v>53-7064</x:v>
      </x:c>
      <x:c r="D5570" t="str">
        <x:v>Packers and Packagers, Hand</x:v>
      </x:c>
      <x:c r="E5570" s="22" t="n">
        <x:v>107370</x:v>
      </x:c>
      <x:c r="F5570" s="22" t="n">
        <x:v>34340</x:v>
      </x:c>
      <x:c r="G5570" s="22" t="n">
        <x:f>IF(OR(E5570="",F5570=""),"",E5570*F5570)</x:f>
        <x:v>3687085800</x:v>
      </x:c>
      <x:c r="H5570" s="36" t="n">
        <x:v>0.07919999999999999</x:v>
      </x:c>
      <x:c r="I5570" s="22" t="n">
        <x:f>IF(G5570="","",IF(ISNUMBER(H5570),G5570,""))</x:f>
        <x:v>3687085800</x:v>
      </x:c>
      <x:c r="J5570" s="22" t="n">
        <x:f>IF(I5570="","",I5570*H5570)</x:f>
        <x:v>292017195.35999995</x:v>
      </x:c>
      <x:c r="K5570" t="str">
        <x:f>IF(G5570="","MISSING OEWS",IF(ISNUMBER(H5570),"MATCHED","MISSING WHARTON"))</x:f>
        <x:v>MATCHED</x:v>
      </x:c>
    </x:row>
    <x:row r="5571">
      <x:c r="A5571" t="str">
        <x:v>56</x:v>
      </x:c>
      <x:c r="B5571" t="str">
        <x:v>Administrative and Support and Waste Management and Remediation Services</x:v>
      </x:c>
      <x:c r="C5571" t="str">
        <x:v>53-7065</x:v>
      </x:c>
      <x:c r="D5571" t="str">
        <x:v>Stockers and Order Fillers</x:v>
      </x:c>
      <x:c r="E5571" s="22" t="n">
        <x:v>59190</x:v>
      </x:c>
      <x:c r="F5571" s="22" t="n">
        <x:v>37280</x:v>
      </x:c>
      <x:c r="G5571" s="22" t="n">
        <x:f>IF(OR(E5571="",F5571=""),"",E5571*F5571)</x:f>
        <x:v>2206603200</x:v>
      </x:c>
      <x:c r="H5571" s="36" t="n">
        <x:v>0.22329999999999997</x:v>
      </x:c>
      <x:c r="I5571" s="22" t="n">
        <x:f>IF(G5571="","",IF(ISNUMBER(H5571),G5571,""))</x:f>
        <x:v>2206603200</x:v>
      </x:c>
      <x:c r="J5571" s="22" t="n">
        <x:f>IF(I5571="","",I5571*H5571)</x:f>
        <x:v>492734494.55999994</x:v>
      </x:c>
      <x:c r="K5571" t="str">
        <x:f>IF(G5571="","MISSING OEWS",IF(ISNUMBER(H5571),"MATCHED","MISSING WHARTON"))</x:f>
        <x:v>MATCHED</x:v>
      </x:c>
    </x:row>
    <x:row r="5572">
      <x:c r="A5572" t="str">
        <x:v>56</x:v>
      </x:c>
      <x:c r="B5572" t="str">
        <x:v>Administrative and Support and Waste Management and Remediation Services</x:v>
      </x:c>
      <x:c r="C5572" t="str">
        <x:v>53-7072</x:v>
      </x:c>
      <x:c r="D5572" t="str">
        <x:v>Pump Operators, Except Wellhead Pumpers</x:v>
      </x:c>
      <x:c r="E5572" s="22" t="n">
        <x:v>780</x:v>
      </x:c>
      <x:c r="F5572" s="22" t="n">
        <x:v>52230</x:v>
      </x:c>
      <x:c r="G5572" s="22" t="n">
        <x:f>IF(OR(E5572="",F5572=""),"",E5572*F5572)</x:f>
        <x:v>40739400</x:v>
      </x:c>
      <x:c r="H5572" s="36" t="n">
        <x:v>0.0679</x:v>
      </x:c>
      <x:c r="I5572" s="22" t="n">
        <x:f>IF(G5572="","",IF(ISNUMBER(H5572),G5572,""))</x:f>
        <x:v>40739400</x:v>
      </x:c>
      <x:c r="J5572" s="22" t="n">
        <x:f>IF(I5572="","",I5572*H5572)</x:f>
        <x:v>2766205.2600000002</x:v>
      </x:c>
      <x:c r="K5572" t="str">
        <x:f>IF(G5572="","MISSING OEWS",IF(ISNUMBER(H5572),"MATCHED","MISSING WHARTON"))</x:f>
        <x:v>MATCHED</x:v>
      </x:c>
    </x:row>
    <x:row r="5573">
      <x:c r="A5573" t="str">
        <x:v>56</x:v>
      </x:c>
      <x:c r="B5573" t="str">
        <x:v>Administrative and Support and Waste Management and Remediation Services</x:v>
      </x:c>
      <x:c r="C5573" t="str">
        <x:v>53-7081</x:v>
      </x:c>
      <x:c r="D5573" t="str">
        <x:v>Refuse and Recyclable Material Collectors</x:v>
      </x:c>
      <x:c r="E5573" s="22" t="n">
        <x:v>98380</x:v>
      </x:c>
      <x:c r="F5573" s="22" t="n">
        <x:v>53600</x:v>
      </x:c>
      <x:c r="G5573" s="22" t="n">
        <x:f>IF(OR(E5573="",F5573=""),"",E5573*F5573)</x:f>
        <x:v>5273168000</x:v>
      </x:c>
      <x:c r="H5573" s="36" t="n">
        <x:v>0.2375</x:v>
      </x:c>
      <x:c r="I5573" s="22" t="n">
        <x:f>IF(G5573="","",IF(ISNUMBER(H5573),G5573,""))</x:f>
        <x:v>5273168000</x:v>
      </x:c>
      <x:c r="J5573" s="22" t="n">
        <x:f>IF(I5573="","",I5573*H5573)</x:f>
        <x:v>1252377400</x:v>
      </x:c>
      <x:c r="K5573" t="str">
        <x:f>IF(G5573="","MISSING OEWS",IF(ISNUMBER(H5573),"MATCHED","MISSING WHARTON"))</x:f>
        <x:v>MATCHED</x:v>
      </x:c>
    </x:row>
    <x:row r="5574">
      <x:c r="A5574" t="str">
        <x:v>56</x:v>
      </x:c>
      <x:c r="B5574" t="str">
        <x:v>Administrative and Support and Waste Management and Remediation Services</x:v>
      </x:c>
      <x:c r="C5574" t="str">
        <x:v>53-7121</x:v>
      </x:c>
      <x:c r="D5574" t="str">
        <x:v>Tank Car, Truck, and Ship Loaders</x:v>
      </x:c>
      <x:c r="E5574" s="22" t="n">
        <x:v>410</x:v>
      </x:c>
      <x:c r="F5574" s="22" t="n">
        <x:v>44780</x:v>
      </x:c>
      <x:c r="G5574" s="22" t="n">
        <x:f>IF(OR(E5574="",F5574=""),"",E5574*F5574)</x:f>
        <x:v>18359800</x:v>
      </x:c>
      <x:c r="H5574" s="36" t="n">
        <x:v>0.05</x:v>
      </x:c>
      <x:c r="I5574" s="22" t="n">
        <x:f>IF(G5574="","",IF(ISNUMBER(H5574),G5574,""))</x:f>
        <x:v>18359800</x:v>
      </x:c>
      <x:c r="J5574" s="22" t="n">
        <x:f>IF(I5574="","",I5574*H5574)</x:f>
        <x:v>917990</x:v>
      </x:c>
      <x:c r="K5574" t="str">
        <x:f>IF(G5574="","MISSING OEWS",IF(ISNUMBER(H5574),"MATCHED","MISSING WHARTON"))</x:f>
        <x:v>MATCHED</x:v>
      </x:c>
    </x:row>
    <x:row r="5575">
      <x:c r="A5575" t="str">
        <x:v>56</x:v>
      </x:c>
      <x:c r="B5575" t="str">
        <x:v>Administrative and Support and Waste Management and Remediation Services</x:v>
      </x:c>
      <x:c r="C5575" t="str">
        <x:v>53-7199</x:v>
      </x:c>
      <x:c r="D5575" t="str">
        <x:v>Material Moving Workers, All Other</x:v>
      </x:c>
      <x:c r="E5575" s="22" t="n">
        <x:v>1460</x:v>
      </x:c>
      <x:c r="F5575" s="22" t="n">
        <x:v>45090</x:v>
      </x:c>
      <x:c r="G5575" s="22" t="n">
        <x:f>IF(OR(E5575="",F5575=""),"",E5575*F5575)</x:f>
        <x:v>65831400</x:v>
      </x:c>
      <x:c r="H5575" s="36"/>
      <x:c r="I5575" s="22" t="str">
        <x:f>IF(G5575="","",IF(ISNUMBER(H5575),G5575,""))</x:f>
      </x:c>
      <x:c r="J5575" s="22" t="str">
        <x:f>IF(I5575="","",I5575*H5575)</x:f>
      </x:c>
      <x:c r="K5575" t="str">
        <x:f>IF(G5575="","MISSING OEWS",IF(ISNUMBER(H5575),"MATCHED","MISSING WHARTON"))</x:f>
        <x:v>MISSING WHARTON</x:v>
      </x:c>
    </x:row>
    <x:row r="5576">
      <x:c r="A5576" t="str">
        <x:v>61</x:v>
      </x:c>
      <x:c r="B5576" t="str">
        <x:v>Educational Services</x:v>
      </x:c>
      <x:c r="C5576" t="str">
        <x:v>11-1011</x:v>
      </x:c>
      <x:c r="D5576" t="str">
        <x:v>Chief Executives</x:v>
      </x:c>
      <x:c r="E5576" s="22" t="n">
        <x:v>4930</x:v>
      </x:c>
      <x:c r="F5576" s="22" t="n">
        <x:v>274870</x:v>
      </x:c>
      <x:c r="G5576" s="22" t="n">
        <x:f>IF(OR(E5576="",F5576=""),"",E5576*F5576)</x:f>
        <x:v>1355109100</x:v>
      </x:c>
      <x:c r="H5576" s="36" t="n">
        <x:v>0.4775</x:v>
      </x:c>
      <x:c r="I5576" s="22" t="n">
        <x:f>IF(G5576="","",IF(ISNUMBER(H5576),G5576,""))</x:f>
        <x:v>1355109100</x:v>
      </x:c>
      <x:c r="J5576" s="22" t="n">
        <x:f>IF(I5576="","",I5576*H5576)</x:f>
        <x:v>647064595.25</x:v>
      </x:c>
      <x:c r="K5576" t="str">
        <x:f>IF(G5576="","MISSING OEWS",IF(ISNUMBER(H5576),"MATCHED","MISSING WHARTON"))</x:f>
        <x:v>MATCHED</x:v>
      </x:c>
    </x:row>
    <x:row r="5577">
      <x:c r="A5577" t="str">
        <x:v>61</x:v>
      </x:c>
      <x:c r="B5577" t="str">
        <x:v>Educational Services</x:v>
      </x:c>
      <x:c r="C5577" t="str">
        <x:v>11-1021</x:v>
      </x:c>
      <x:c r="D5577" t="str">
        <x:v>General and Operations Managers</x:v>
      </x:c>
      <x:c r="E5577" s="22" t="n">
        <x:v>50830</x:v>
      </x:c>
      <x:c r="F5577" s="22" t="n">
        <x:v>121630</x:v>
      </x:c>
      <x:c r="G5577" s="22" t="n">
        <x:f>IF(OR(E5577="",F5577=""),"",E5577*F5577)</x:f>
        <x:v>6182452900</x:v>
      </x:c>
      <x:c r="H5577" s="36" t="n">
        <x:v>0.5382</x:v>
      </x:c>
      <x:c r="I5577" s="22" t="n">
        <x:f>IF(G5577="","",IF(ISNUMBER(H5577),G5577,""))</x:f>
        <x:v>6182452900</x:v>
      </x:c>
      <x:c r="J5577" s="22" t="n">
        <x:f>IF(I5577="","",I5577*H5577)</x:f>
        <x:v>3327396150.78</x:v>
      </x:c>
      <x:c r="K5577" t="str">
        <x:f>IF(G5577="","MISSING OEWS",IF(ISNUMBER(H5577),"MATCHED","MISSING WHARTON"))</x:f>
        <x:v>MATCHED</x:v>
      </x:c>
    </x:row>
    <x:row r="5578">
      <x:c r="A5578" t="str">
        <x:v>61</x:v>
      </x:c>
      <x:c r="B5578" t="str">
        <x:v>Educational Services</x:v>
      </x:c>
      <x:c r="C5578" t="str">
        <x:v>11-2011</x:v>
      </x:c>
      <x:c r="D5578" t="str">
        <x:v>Advertising and Promotions Managers</x:v>
      </x:c>
      <x:c r="E5578" s="22" t="n">
        <x:v>200</x:v>
      </x:c>
      <x:c r="F5578" s="22" t="n">
        <x:v>106680</x:v>
      </x:c>
      <x:c r="G5578" s="22" t="n">
        <x:f>IF(OR(E5578="",F5578=""),"",E5578*F5578)</x:f>
        <x:v>21336000</x:v>
      </x:c>
      <x:c r="H5578" s="36" t="n">
        <x:v>0.5583</x:v>
      </x:c>
      <x:c r="I5578" s="22" t="n">
        <x:f>IF(G5578="","",IF(ISNUMBER(H5578),G5578,""))</x:f>
        <x:v>21336000</x:v>
      </x:c>
      <x:c r="J5578" s="22" t="n">
        <x:f>IF(I5578="","",I5578*H5578)</x:f>
        <x:v>11911888.8</x:v>
      </x:c>
      <x:c r="K5578" t="str">
        <x:f>IF(G5578="","MISSING OEWS",IF(ISNUMBER(H5578),"MATCHED","MISSING WHARTON"))</x:f>
        <x:v>MATCHED</x:v>
      </x:c>
    </x:row>
    <x:row r="5579">
      <x:c r="A5579" t="str">
        <x:v>61</x:v>
      </x:c>
      <x:c r="B5579" t="str">
        <x:v>Educational Services</x:v>
      </x:c>
      <x:c r="C5579" t="str">
        <x:v>11-2021</x:v>
      </x:c>
      <x:c r="D5579" t="str">
        <x:v>Marketing Managers</x:v>
      </x:c>
      <x:c r="E5579" s="22" t="n">
        <x:v>6860</x:v>
      </x:c>
      <x:c r="F5579" s="22" t="n">
        <x:v>138970</x:v>
      </x:c>
      <x:c r="G5579" s="22" t="n">
        <x:f>IF(OR(E5579="",F5579=""),"",E5579*F5579)</x:f>
        <x:v>953334200</x:v>
      </x:c>
      <x:c r="H5579" s="36" t="n">
        <x:v>0.445</x:v>
      </x:c>
      <x:c r="I5579" s="22" t="n">
        <x:f>IF(G5579="","",IF(ISNUMBER(H5579),G5579,""))</x:f>
        <x:v>953334200</x:v>
      </x:c>
      <x:c r="J5579" s="22" t="n">
        <x:f>IF(I5579="","",I5579*H5579)</x:f>
        <x:v>424233719</x:v>
      </x:c>
      <x:c r="K5579" t="str">
        <x:f>IF(G5579="","MISSING OEWS",IF(ISNUMBER(H5579),"MATCHED","MISSING WHARTON"))</x:f>
        <x:v>MATCHED</x:v>
      </x:c>
    </x:row>
    <x:row r="5580">
      <x:c r="A5580" t="str">
        <x:v>61</x:v>
      </x:c>
      <x:c r="B5580" t="str">
        <x:v>Educational Services</x:v>
      </x:c>
      <x:c r="C5580" t="str">
        <x:v>11-2022</x:v>
      </x:c>
      <x:c r="D5580" t="str">
        <x:v>Sales Managers</x:v>
      </x:c>
      <x:c r="E5580" s="22" t="n">
        <x:v>2480</x:v>
      </x:c>
      <x:c r="F5580" s="22" t="n">
        <x:v>148910</x:v>
      </x:c>
      <x:c r="G5580" s="22" t="n">
        <x:f>IF(OR(E5580="",F5580=""),"",E5580*F5580)</x:f>
        <x:v>369296800</x:v>
      </x:c>
      <x:c r="H5580" s="36" t="n">
        <x:v>0.3735</x:v>
      </x:c>
      <x:c r="I5580" s="22" t="n">
        <x:f>IF(G5580="","",IF(ISNUMBER(H5580),G5580,""))</x:f>
        <x:v>369296800</x:v>
      </x:c>
      <x:c r="J5580" s="22" t="n">
        <x:f>IF(I5580="","",I5580*H5580)</x:f>
        <x:v>137932354.8</x:v>
      </x:c>
      <x:c r="K5580" t="str">
        <x:f>IF(G5580="","MISSING OEWS",IF(ISNUMBER(H5580),"MATCHED","MISSING WHARTON"))</x:f>
        <x:v>MATCHED</x:v>
      </x:c>
    </x:row>
    <x:row r="5581">
      <x:c r="A5581" t="str">
        <x:v>61</x:v>
      </x:c>
      <x:c r="B5581" t="str">
        <x:v>Educational Services</x:v>
      </x:c>
      <x:c r="C5581" t="str">
        <x:v>11-2032</x:v>
      </x:c>
      <x:c r="D5581" t="str">
        <x:v>Public Relations Managers</x:v>
      </x:c>
      <x:c r="E5581" s="22" t="n">
        <x:v>4740</x:v>
      </x:c>
      <x:c r="F5581" s="22" t="n">
        <x:v>128400</x:v>
      </x:c>
      <x:c r="G5581" s="22" t="n">
        <x:f>IF(OR(E5581="",F5581=""),"",E5581*F5581)</x:f>
        <x:v>608616000</x:v>
      </x:c>
      <x:c r="H5581" s="36" t="n">
        <x:v>0.53</x:v>
      </x:c>
      <x:c r="I5581" s="22" t="n">
        <x:f>IF(G5581="","",IF(ISNUMBER(H5581),G5581,""))</x:f>
        <x:v>608616000</x:v>
      </x:c>
      <x:c r="J5581" s="22" t="n">
        <x:f>IF(I5581="","",I5581*H5581)</x:f>
        <x:v>322566480</x:v>
      </x:c>
      <x:c r="K5581" t="str">
        <x:f>IF(G5581="","MISSING OEWS",IF(ISNUMBER(H5581),"MATCHED","MISSING WHARTON"))</x:f>
        <x:v>MATCHED</x:v>
      </x:c>
    </x:row>
    <x:row r="5582">
      <x:c r="A5582" t="str">
        <x:v>61</x:v>
      </x:c>
      <x:c r="B5582" t="str">
        <x:v>Educational Services</x:v>
      </x:c>
      <x:c r="C5582" t="str">
        <x:v>11-2033</x:v>
      </x:c>
      <x:c r="D5582" t="str">
        <x:v>Fundraising Managers</x:v>
      </x:c>
      <x:c r="E5582" s="22" t="n">
        <x:v>8440</x:v>
      </x:c>
      <x:c r="F5582" s="22" t="n">
        <x:v>145120</x:v>
      </x:c>
      <x:c r="G5582" s="22" t="n">
        <x:f>IF(OR(E5582="",F5582=""),"",E5582*F5582)</x:f>
        <x:v>1224812800</x:v>
      </x:c>
      <x:c r="H5582" s="36" t="n">
        <x:v>0.5594</x:v>
      </x:c>
      <x:c r="I5582" s="22" t="n">
        <x:f>IF(G5582="","",IF(ISNUMBER(H5582),G5582,""))</x:f>
        <x:v>1224812800</x:v>
      </x:c>
      <x:c r="J5582" s="22" t="n">
        <x:f>IF(I5582="","",I5582*H5582)</x:f>
        <x:v>685160280.32</x:v>
      </x:c>
      <x:c r="K5582" t="str">
        <x:f>IF(G5582="","MISSING OEWS",IF(ISNUMBER(H5582),"MATCHED","MISSING WHARTON"))</x:f>
        <x:v>MATCHED</x:v>
      </x:c>
    </x:row>
    <x:row r="5583">
      <x:c r="A5583" t="str">
        <x:v>61</x:v>
      </x:c>
      <x:c r="B5583" t="str">
        <x:v>Educational Services</x:v>
      </x:c>
      <x:c r="C5583" t="str">
        <x:v>11-3012</x:v>
      </x:c>
      <x:c r="D5583" t="str">
        <x:v>Administrative Services Managers</x:v>
      </x:c>
      <x:c r="E5583" s="22" t="n">
        <x:v>9200</x:v>
      </x:c>
      <x:c r="F5583" s="22" t="n">
        <x:v>118500</x:v>
      </x:c>
      <x:c r="G5583" s="22" t="n">
        <x:f>IF(OR(E5583="",F5583=""),"",E5583*F5583)</x:f>
        <x:v>1090200000</x:v>
      </x:c>
      <x:c r="H5583" s="36" t="n">
        <x:v>0.44439999999999996</x:v>
      </x:c>
      <x:c r="I5583" s="22" t="n">
        <x:f>IF(G5583="","",IF(ISNUMBER(H5583),G5583,""))</x:f>
        <x:v>1090200000</x:v>
      </x:c>
      <x:c r="J5583" s="22" t="n">
        <x:f>IF(I5583="","",I5583*H5583)</x:f>
        <x:v>484484879.99999994</x:v>
      </x:c>
      <x:c r="K5583" t="str">
        <x:f>IF(G5583="","MISSING OEWS",IF(ISNUMBER(H5583),"MATCHED","MISSING WHARTON"))</x:f>
        <x:v>MATCHED</x:v>
      </x:c>
    </x:row>
    <x:row r="5584">
      <x:c r="A5584" t="str">
        <x:v>61</x:v>
      </x:c>
      <x:c r="B5584" t="str">
        <x:v>Educational Services</x:v>
      </x:c>
      <x:c r="C5584" t="str">
        <x:v>11-3013</x:v>
      </x:c>
      <x:c r="D5584" t="str">
        <x:v>Facilities Managers</x:v>
      </x:c>
      <x:c r="E5584" s="22" t="n">
        <x:v>7050</x:v>
      </x:c>
      <x:c r="F5584" s="22" t="n">
        <x:v>109560</x:v>
      </x:c>
      <x:c r="G5584" s="22" t="n">
        <x:f>IF(OR(E5584="",F5584=""),"",E5584*F5584)</x:f>
        <x:v>772398000</x:v>
      </x:c>
      <x:c r="H5584" s="36" t="n">
        <x:v>0.2907</x:v>
      </x:c>
      <x:c r="I5584" s="22" t="n">
        <x:f>IF(G5584="","",IF(ISNUMBER(H5584),G5584,""))</x:f>
        <x:v>772398000</x:v>
      </x:c>
      <x:c r="J5584" s="22" t="n">
        <x:f>IF(I5584="","",I5584*H5584)</x:f>
        <x:v>224536098.60000002</x:v>
      </x:c>
      <x:c r="K5584" t="str">
        <x:f>IF(G5584="","MISSING OEWS",IF(ISNUMBER(H5584),"MATCHED","MISSING WHARTON"))</x:f>
        <x:v>MATCHED</x:v>
      </x:c>
    </x:row>
    <x:row r="5585">
      <x:c r="A5585" t="str">
        <x:v>61</x:v>
      </x:c>
      <x:c r="B5585" t="str">
        <x:v>Educational Services</x:v>
      </x:c>
      <x:c r="C5585" t="str">
        <x:v>11-3021</x:v>
      </x:c>
      <x:c r="D5585" t="str">
        <x:v>Computer and Information Systems Managers</x:v>
      </x:c>
      <x:c r="E5585" s="22" t="n">
        <x:v>13080</x:v>
      </x:c>
      <x:c r="F5585" s="22" t="n">
        <x:v>157030</x:v>
      </x:c>
      <x:c r="G5585" s="22" t="n">
        <x:f>IF(OR(E5585="",F5585=""),"",E5585*F5585)</x:f>
        <x:v>2053952400</x:v>
      </x:c>
      <x:c r="H5585" s="36" t="n">
        <x:v>0.5265</x:v>
      </x:c>
      <x:c r="I5585" s="22" t="n">
        <x:f>IF(G5585="","",IF(ISNUMBER(H5585),G5585,""))</x:f>
        <x:v>2053952400</x:v>
      </x:c>
      <x:c r="J5585" s="22" t="n">
        <x:f>IF(I5585="","",I5585*H5585)</x:f>
        <x:v>1081405938.6</x:v>
      </x:c>
      <x:c r="K5585" t="str">
        <x:f>IF(G5585="","MISSING OEWS",IF(ISNUMBER(H5585),"MATCHED","MISSING WHARTON"))</x:f>
        <x:v>MATCHED</x:v>
      </x:c>
    </x:row>
    <x:row r="5586">
      <x:c r="A5586" t="str">
        <x:v>61</x:v>
      </x:c>
      <x:c r="B5586" t="str">
        <x:v>Educational Services</x:v>
      </x:c>
      <x:c r="C5586" t="str">
        <x:v>11-3031</x:v>
      </x:c>
      <x:c r="D5586" t="str">
        <x:v>Financial Managers</x:v>
      </x:c>
      <x:c r="E5586" s="22" t="n">
        <x:v>13070</x:v>
      </x:c>
      <x:c r="F5586" s="22" t="n">
        <x:v>172530</x:v>
      </x:c>
      <x:c r="G5586" s="22" t="n">
        <x:f>IF(OR(E5586="",F5586=""),"",E5586*F5586)</x:f>
        <x:v>2254967100</x:v>
      </x:c>
      <x:c r="H5586" s="36" t="n">
        <x:v>0.7221</x:v>
      </x:c>
      <x:c r="I5586" s="22" t="n">
        <x:f>IF(G5586="","",IF(ISNUMBER(H5586),G5586,""))</x:f>
        <x:v>2254967100</x:v>
      </x:c>
      <x:c r="J5586" s="22" t="n">
        <x:f>IF(I5586="","",I5586*H5586)</x:f>
        <x:v>1628311742.9099998</x:v>
      </x:c>
      <x:c r="K5586" t="str">
        <x:f>IF(G5586="","MISSING OEWS",IF(ISNUMBER(H5586),"MATCHED","MISSING WHARTON"))</x:f>
        <x:v>MATCHED</x:v>
      </x:c>
    </x:row>
    <x:row r="5587">
      <x:c r="A5587" t="str">
        <x:v>61</x:v>
      </x:c>
      <x:c r="B5587" t="str">
        <x:v>Educational Services</x:v>
      </x:c>
      <x:c r="C5587" t="str">
        <x:v>11-3051</x:v>
      </x:c>
      <x:c r="D5587" t="str">
        <x:v>Industrial Production Managers</x:v>
      </x:c>
      <x:c r="E5587" s="22" t="n">
        <x:v>80</x:v>
      </x:c>
      <x:c r="F5587" s="22" t="n">
        <x:v>131780</x:v>
      </x:c>
      <x:c r="G5587" s="22" t="n">
        <x:f>IF(OR(E5587="",F5587=""),"",E5587*F5587)</x:f>
        <x:v>10542400</x:v>
      </x:c>
      <x:c r="H5587" s="36" t="n">
        <x:v>0.3636</x:v>
      </x:c>
      <x:c r="I5587" s="22" t="n">
        <x:f>IF(G5587="","",IF(ISNUMBER(H5587),G5587,""))</x:f>
        <x:v>10542400</x:v>
      </x:c>
      <x:c r="J5587" s="22" t="n">
        <x:f>IF(I5587="","",I5587*H5587)</x:f>
        <x:v>3833216.6399999997</x:v>
      </x:c>
      <x:c r="K5587" t="str">
        <x:f>IF(G5587="","MISSING OEWS",IF(ISNUMBER(H5587),"MATCHED","MISSING WHARTON"))</x:f>
        <x:v>MATCHED</x:v>
      </x:c>
    </x:row>
    <x:row r="5588">
      <x:c r="A5588" t="str">
        <x:v>61</x:v>
      </x:c>
      <x:c r="B5588" t="str">
        <x:v>Educational Services</x:v>
      </x:c>
      <x:c r="C5588" t="str">
        <x:v>11-3061</x:v>
      </x:c>
      <x:c r="D5588" t="str">
        <x:v>Purchasing Managers</x:v>
      </x:c>
      <x:c r="E5588" s="22" t="n">
        <x:v>520</x:v>
      </x:c>
      <x:c r="F5588" s="22" t="n">
        <x:v>152410</x:v>
      </x:c>
      <x:c r="G5588" s="22" t="n">
        <x:f>IF(OR(E5588="",F5588=""),"",E5588*F5588)</x:f>
        <x:v>79253200</x:v>
      </x:c>
      <x:c r="H5588" s="36" t="n">
        <x:v>0.6944</x:v>
      </x:c>
      <x:c r="I5588" s="22" t="n">
        <x:f>IF(G5588="","",IF(ISNUMBER(H5588),G5588,""))</x:f>
        <x:v>79253200</x:v>
      </x:c>
      <x:c r="J5588" s="22" t="n">
        <x:f>IF(I5588="","",I5588*H5588)</x:f>
        <x:v>55033422.08</x:v>
      </x:c>
      <x:c r="K5588" t="str">
        <x:f>IF(G5588="","MISSING OEWS",IF(ISNUMBER(H5588),"MATCHED","MISSING WHARTON"))</x:f>
        <x:v>MATCHED</x:v>
      </x:c>
    </x:row>
    <x:row r="5589">
      <x:c r="A5589" t="str">
        <x:v>61</x:v>
      </x:c>
      <x:c r="B5589" t="str">
        <x:v>Educational Services</x:v>
      </x:c>
      <x:c r="C5589" t="str">
        <x:v>11-3071</x:v>
      </x:c>
      <x:c r="D5589" t="str">
        <x:v>Transportation, Storage, and Distribution Managers</x:v>
      </x:c>
      <x:c r="E5589" s="22" t="n">
        <x:v>500</x:v>
      </x:c>
      <x:c r="F5589" s="22" t="n">
        <x:v>103320</x:v>
      </x:c>
      <x:c r="G5589" s="22" t="n">
        <x:f>IF(OR(E5589="",F5589=""),"",E5589*F5589)</x:f>
        <x:v>51660000</x:v>
      </x:c>
      <x:c r="H5589" s="36" t="n">
        <x:v>0.5783</x:v>
      </x:c>
      <x:c r="I5589" s="22" t="n">
        <x:f>IF(G5589="","",IF(ISNUMBER(H5589),G5589,""))</x:f>
        <x:v>51660000</x:v>
      </x:c>
      <x:c r="J5589" s="22" t="n">
        <x:f>IF(I5589="","",I5589*H5589)</x:f>
        <x:v>29874978.000000004</x:v>
      </x:c>
      <x:c r="K5589" t="str">
        <x:f>IF(G5589="","MISSING OEWS",IF(ISNUMBER(H5589),"MATCHED","MISSING WHARTON"))</x:f>
        <x:v>MATCHED</x:v>
      </x:c>
    </x:row>
    <x:row r="5590">
      <x:c r="A5590" t="str">
        <x:v>61</x:v>
      </x:c>
      <x:c r="B5590" t="str">
        <x:v>Educational Services</x:v>
      </x:c>
      <x:c r="C5590" t="str">
        <x:v>11-3111</x:v>
      </x:c>
      <x:c r="D5590" t="str">
        <x:v>Compensation and Benefits Managers</x:v>
      </x:c>
      <x:c r="E5590" s="22" t="n">
        <x:v>460</x:v>
      </x:c>
      <x:c r="F5590" s="22" t="n">
        <x:v>140450</x:v>
      </x:c>
      <x:c r="G5590" s="22" t="n">
        <x:f>IF(OR(E5590="",F5590=""),"",E5590*F5590)</x:f>
        <x:v>64607000</x:v>
      </x:c>
      <x:c r="H5590" s="36" t="n">
        <x:v>0.5771000000000001</x:v>
      </x:c>
      <x:c r="I5590" s="22" t="n">
        <x:f>IF(G5590="","",IF(ISNUMBER(H5590),G5590,""))</x:f>
        <x:v>64607000</x:v>
      </x:c>
      <x:c r="J5590" s="22" t="n">
        <x:f>IF(I5590="","",I5590*H5590)</x:f>
        <x:v>37284699.7</x:v>
      </x:c>
      <x:c r="K5590" t="str">
        <x:f>IF(G5590="","MISSING OEWS",IF(ISNUMBER(H5590),"MATCHED","MISSING WHARTON"))</x:f>
        <x:v>MATCHED</x:v>
      </x:c>
    </x:row>
    <x:row r="5591">
      <x:c r="A5591" t="str">
        <x:v>61</x:v>
      </x:c>
      <x:c r="B5591" t="str">
        <x:v>Educational Services</x:v>
      </x:c>
      <x:c r="C5591" t="str">
        <x:v>11-3121</x:v>
      </x:c>
      <x:c r="D5591" t="str">
        <x:v>Human Resources Managers</x:v>
      </x:c>
      <x:c r="E5591" s="22" t="n">
        <x:v>5330</x:v>
      </x:c>
      <x:c r="F5591" s="22" t="n">
        <x:v>145750</x:v>
      </x:c>
      <x:c r="G5591" s="22" t="n">
        <x:f>IF(OR(E5591="",F5591=""),"",E5591*F5591)</x:f>
        <x:v>776847500</x:v>
      </x:c>
      <x:c r="H5591" s="36" t="n">
        <x:v>0.5962</x:v>
      </x:c>
      <x:c r="I5591" s="22" t="n">
        <x:f>IF(G5591="","",IF(ISNUMBER(H5591),G5591,""))</x:f>
        <x:v>776847500</x:v>
      </x:c>
      <x:c r="J5591" s="22" t="n">
        <x:f>IF(I5591="","",I5591*H5591)</x:f>
        <x:v>463156479.49999994</x:v>
      </x:c>
      <x:c r="K5591" t="str">
        <x:f>IF(G5591="","MISSING OEWS",IF(ISNUMBER(H5591),"MATCHED","MISSING WHARTON"))</x:f>
        <x:v>MATCHED</x:v>
      </x:c>
    </x:row>
    <x:row r="5592">
      <x:c r="A5592" t="str">
        <x:v>61</x:v>
      </x:c>
      <x:c r="B5592" t="str">
        <x:v>Educational Services</x:v>
      </x:c>
      <x:c r="C5592" t="str">
        <x:v>11-3131</x:v>
      </x:c>
      <x:c r="D5592" t="str">
        <x:v>Training and Development Managers</x:v>
      </x:c>
      <x:c r="E5592" s="22" t="n">
        <x:v>2710</x:v>
      </x:c>
      <x:c r="F5592" s="22" t="n">
        <x:v>124170</x:v>
      </x:c>
      <x:c r="G5592" s="22" t="n">
        <x:f>IF(OR(E5592="",F5592=""),"",E5592*F5592)</x:f>
        <x:v>336500700</x:v>
      </x:c>
      <x:c r="H5592" s="36" t="n">
        <x:v>0.6833</x:v>
      </x:c>
      <x:c r="I5592" s="22" t="n">
        <x:f>IF(G5592="","",IF(ISNUMBER(H5592),G5592,""))</x:f>
        <x:v>336500700</x:v>
      </x:c>
      <x:c r="J5592" s="22" t="n">
        <x:f>IF(I5592="","",I5592*H5592)</x:f>
        <x:v>229930928.31</x:v>
      </x:c>
      <x:c r="K5592" t="str">
        <x:f>IF(G5592="","MISSING OEWS",IF(ISNUMBER(H5592),"MATCHED","MISSING WHARTON"))</x:f>
        <x:v>MATCHED</x:v>
      </x:c>
    </x:row>
    <x:row r="5593">
      <x:c r="A5593" t="str">
        <x:v>61</x:v>
      </x:c>
      <x:c r="B5593" t="str">
        <x:v>Educational Services</x:v>
      </x:c>
      <x:c r="C5593" t="str">
        <x:v>11-9013</x:v>
      </x:c>
      <x:c r="D5593" t="str">
        <x:v>Farmers, Ranchers, and Other Agricultural Managers</x:v>
      </x:c>
      <x:c r="E5593" s="22" t="n">
        <x:v>100</x:v>
      </x:c>
      <x:c r="F5593" s="22" t="n">
        <x:v>72100</x:v>
      </x:c>
      <x:c r="G5593" s="22" t="n">
        <x:f>IF(OR(E5593="",F5593=""),"",E5593*F5593)</x:f>
        <x:v>7210000</x:v>
      </x:c>
      <x:c r="H5593" s="36" t="n">
        <x:v>0.22</x:v>
      </x:c>
      <x:c r="I5593" s="22" t="n">
        <x:f>IF(G5593="","",IF(ISNUMBER(H5593),G5593,""))</x:f>
        <x:v>7210000</x:v>
      </x:c>
      <x:c r="J5593" s="22" t="n">
        <x:f>IF(I5593="","",I5593*H5593)</x:f>
        <x:v>1586200</x:v>
      </x:c>
      <x:c r="K5593" t="str">
        <x:f>IF(G5593="","MISSING OEWS",IF(ISNUMBER(H5593),"MATCHED","MISSING WHARTON"))</x:f>
        <x:v>MATCHED</x:v>
      </x:c>
    </x:row>
    <x:row r="5594">
      <x:c r="A5594" t="str">
        <x:v>61</x:v>
      </x:c>
      <x:c r="B5594" t="str">
        <x:v>Educational Services</x:v>
      </x:c>
      <x:c r="C5594" t="str">
        <x:v>11-9021</x:v>
      </x:c>
      <x:c r="D5594" t="str">
        <x:v>Construction Managers</x:v>
      </x:c>
      <x:c r="E5594" s="22" t="n">
        <x:v>470</x:v>
      </x:c>
      <x:c r="F5594" s="22" t="n">
        <x:v>152580</x:v>
      </x:c>
      <x:c r="G5594" s="22" t="n">
        <x:f>IF(OR(E5594="",F5594=""),"",E5594*F5594)</x:f>
        <x:v>71712600</x:v>
      </x:c>
      <x:c r="H5594" s="36" t="n">
        <x:v>0.374</x:v>
      </x:c>
      <x:c r="I5594" s="22" t="n">
        <x:f>IF(G5594="","",IF(ISNUMBER(H5594),G5594,""))</x:f>
        <x:v>71712600</x:v>
      </x:c>
      <x:c r="J5594" s="22" t="n">
        <x:f>IF(I5594="","",I5594*H5594)</x:f>
        <x:v>26820512.4</x:v>
      </x:c>
      <x:c r="K5594" t="str">
        <x:f>IF(G5594="","MISSING OEWS",IF(ISNUMBER(H5594),"MATCHED","MISSING WHARTON"))</x:f>
        <x:v>MATCHED</x:v>
      </x:c>
    </x:row>
    <x:row r="5595">
      <x:c r="A5595" t="str">
        <x:v>61</x:v>
      </x:c>
      <x:c r="B5595" t="str">
        <x:v>Educational Services</x:v>
      </x:c>
      <x:c r="C5595" t="str">
        <x:v>11-9031</x:v>
      </x:c>
      <x:c r="D5595" t="str">
        <x:v>Education and Childcare Administrators, Preschool and Daycare</x:v>
      </x:c>
      <x:c r="E5595" s="22" t="n">
        <x:v>3420</x:v>
      </x:c>
      <x:c r="F5595" s="22" t="n">
        <x:v>70760</x:v>
      </x:c>
      <x:c r="G5595" s="22" t="n">
        <x:f>IF(OR(E5595="",F5595=""),"",E5595*F5595)</x:f>
        <x:v>241999200</x:v>
      </x:c>
      <x:c r="H5595" s="36" t="n">
        <x:v>0.4</x:v>
      </x:c>
      <x:c r="I5595" s="22" t="n">
        <x:f>IF(G5595="","",IF(ISNUMBER(H5595),G5595,""))</x:f>
        <x:v>241999200</x:v>
      </x:c>
      <x:c r="J5595" s="22" t="n">
        <x:f>IF(I5595="","",I5595*H5595)</x:f>
        <x:v>96799680</x:v>
      </x:c>
      <x:c r="K5595" t="str">
        <x:f>IF(G5595="","MISSING OEWS",IF(ISNUMBER(H5595),"MATCHED","MISSING WHARTON"))</x:f>
        <x:v>MATCHED</x:v>
      </x:c>
    </x:row>
    <x:row r="5596">
      <x:c r="A5596" t="str">
        <x:v>61</x:v>
      </x:c>
      <x:c r="B5596" t="str">
        <x:v>Educational Services</x:v>
      </x:c>
      <x:c r="C5596" t="str">
        <x:v>11-9032</x:v>
      </x:c>
      <x:c r="D5596" t="str">
        <x:v>Education Administrators, Kindergarten through Secondary</x:v>
      </x:c>
      <x:c r="E5596" s="22" t="n">
        <x:v>60310</x:v>
      </x:c>
      <x:c r="F5596" s="22" t="n">
        <x:v>105630</x:v>
      </x:c>
      <x:c r="G5596" s="22" t="n">
        <x:f>IF(OR(E5596="",F5596=""),"",E5596*F5596)</x:f>
        <x:v>6370545300</x:v>
      </x:c>
      <x:c r="H5596" s="36" t="n">
        <x:v>0.3</x:v>
      </x:c>
      <x:c r="I5596" s="22" t="n">
        <x:f>IF(G5596="","",IF(ISNUMBER(H5596),G5596,""))</x:f>
        <x:v>6370545300</x:v>
      </x:c>
      <x:c r="J5596" s="22" t="n">
        <x:f>IF(I5596="","",I5596*H5596)</x:f>
        <x:v>1911163590</x:v>
      </x:c>
      <x:c r="K5596" t="str">
        <x:f>IF(G5596="","MISSING OEWS",IF(ISNUMBER(H5596),"MATCHED","MISSING WHARTON"))</x:f>
        <x:v>MATCHED</x:v>
      </x:c>
    </x:row>
    <x:row r="5597">
      <x:c r="A5597" t="str">
        <x:v>61</x:v>
      </x:c>
      <x:c r="B5597" t="str">
        <x:v>Educational Services</x:v>
      </x:c>
      <x:c r="C5597" t="str">
        <x:v>11-9033</x:v>
      </x:c>
      <x:c r="D5597" t="str">
        <x:v>Education Administrators, Postsecondary</x:v>
      </x:c>
      <x:c r="E5597" s="22" t="n">
        <x:v>74050</x:v>
      </x:c>
      <x:c r="F5597" s="22" t="n">
        <x:v>123080</x:v>
      </x:c>
      <x:c r="G5597" s="22" t="n">
        <x:f>IF(OR(E5597="",F5597=""),"",E5597*F5597)</x:f>
        <x:v>9114074000</x:v>
      </x:c>
      <x:c r="H5597" s="36" t="n">
        <x:v>0.4448</x:v>
      </x:c>
      <x:c r="I5597" s="22" t="n">
        <x:f>IF(G5597="","",IF(ISNUMBER(H5597),G5597,""))</x:f>
        <x:v>9114074000</x:v>
      </x:c>
      <x:c r="J5597" s="22" t="n">
        <x:f>IF(I5597="","",I5597*H5597)</x:f>
        <x:v>4053940115.2</x:v>
      </x:c>
      <x:c r="K5597" t="str">
        <x:f>IF(G5597="","MISSING OEWS",IF(ISNUMBER(H5597),"MATCHED","MISSING WHARTON"))</x:f>
        <x:v>MATCHED</x:v>
      </x:c>
    </x:row>
    <x:row r="5598">
      <x:c r="A5598" t="str">
        <x:v>61</x:v>
      </x:c>
      <x:c r="B5598" t="str">
        <x:v>Educational Services</x:v>
      </x:c>
      <x:c r="C5598" t="str">
        <x:v>11-9039</x:v>
      </x:c>
      <x:c r="D5598" t="str">
        <x:v>Education Administrators, All Other</x:v>
      </x:c>
      <x:c r="E5598" s="22" t="n">
        <x:v>25720</x:v>
      </x:c>
      <x:c r="F5598" s="22" t="n">
        <x:v>91130</x:v>
      </x:c>
      <x:c r="G5598" s="22" t="n">
        <x:f>IF(OR(E5598="",F5598=""),"",E5598*F5598)</x:f>
        <x:v>2343863600</x:v>
      </x:c>
      <x:c r="H5598" s="36"/>
      <x:c r="I5598" s="22" t="str">
        <x:f>IF(G5598="","",IF(ISNUMBER(H5598),G5598,""))</x:f>
      </x:c>
      <x:c r="J5598" s="22" t="str">
        <x:f>IF(I5598="","",I5598*H5598)</x:f>
      </x:c>
      <x:c r="K5598" t="str">
        <x:f>IF(G5598="","MISSING OEWS",IF(ISNUMBER(H5598),"MATCHED","MISSING WHARTON"))</x:f>
        <x:v>MISSING WHARTON</x:v>
      </x:c>
    </x:row>
    <x:row r="5599">
      <x:c r="A5599" t="str">
        <x:v>61</x:v>
      </x:c>
      <x:c r="B5599" t="str">
        <x:v>Educational Services</x:v>
      </x:c>
      <x:c r="C5599" t="str">
        <x:v>11-9041</x:v>
      </x:c>
      <x:c r="D5599" t="str">
        <x:v>Architectural and Engineering Managers</x:v>
      </x:c>
      <x:c r="E5599" s="22" t="n">
        <x:v>360</x:v>
      </x:c>
      <x:c r="F5599" s="22" t="n">
        <x:v>191630</x:v>
      </x:c>
      <x:c r="G5599" s="22" t="n">
        <x:f>IF(OR(E5599="",F5599=""),"",E5599*F5599)</x:f>
        <x:v>68986800</x:v>
      </x:c>
      <x:c r="H5599" s="36" t="n">
        <x:v>0.263</x:v>
      </x:c>
      <x:c r="I5599" s="22" t="n">
        <x:f>IF(G5599="","",IF(ISNUMBER(H5599),G5599,""))</x:f>
        <x:v>68986800</x:v>
      </x:c>
      <x:c r="J5599" s="22" t="n">
        <x:f>IF(I5599="","",I5599*H5599)</x:f>
        <x:v>18143528.400000002</x:v>
      </x:c>
      <x:c r="K5599" t="str">
        <x:f>IF(G5599="","MISSING OEWS",IF(ISNUMBER(H5599),"MATCHED","MISSING WHARTON"))</x:f>
        <x:v>MATCHED</x:v>
      </x:c>
    </x:row>
    <x:row r="5600">
      <x:c r="A5600" t="str">
        <x:v>61</x:v>
      </x:c>
      <x:c r="B5600" t="str">
        <x:v>Educational Services</x:v>
      </x:c>
      <x:c r="C5600" t="str">
        <x:v>11-9051</x:v>
      </x:c>
      <x:c r="D5600" t="str">
        <x:v>Food Service Managers</x:v>
      </x:c>
      <x:c r="E5600" s="22" t="n">
        <x:v>750</x:v>
      </x:c>
      <x:c r="F5600" s="22" t="n">
        <x:v>90690</x:v>
      </x:c>
      <x:c r="G5600" s="22" t="n">
        <x:f>IF(OR(E5600="",F5600=""),"",E5600*F5600)</x:f>
        <x:v>68017500</x:v>
      </x:c>
      <x:c r="H5600" s="36" t="n">
        <x:v>0.3821</x:v>
      </x:c>
      <x:c r="I5600" s="22" t="n">
        <x:f>IF(G5600="","",IF(ISNUMBER(H5600),G5600,""))</x:f>
        <x:v>68017500</x:v>
      </x:c>
      <x:c r="J5600" s="22" t="n">
        <x:f>IF(I5600="","",I5600*H5600)</x:f>
        <x:v>25989486.75</x:v>
      </x:c>
      <x:c r="K5600" t="str">
        <x:f>IF(G5600="","MISSING OEWS",IF(ISNUMBER(H5600),"MATCHED","MISSING WHARTON"))</x:f>
        <x:v>MATCHED</x:v>
      </x:c>
    </x:row>
    <x:row r="5601">
      <x:c r="A5601" t="str">
        <x:v>61</x:v>
      </x:c>
      <x:c r="B5601" t="str">
        <x:v>Educational Services</x:v>
      </x:c>
      <x:c r="C5601" t="str">
        <x:v>11-9072</x:v>
      </x:c>
      <x:c r="D5601" t="str">
        <x:v>Entertainment and Recreation Managers, Except Gambling</x:v>
      </x:c>
      <x:c r="E5601" s="22" t="n">
        <x:v>2270</x:v>
      </x:c>
      <x:c r="F5601" s="22" t="n">
        <x:v>73620</x:v>
      </x:c>
      <x:c r="G5601" s="22" t="n">
        <x:f>IF(OR(E5601="",F5601=""),"",E5601*F5601)</x:f>
        <x:v>167117400</x:v>
      </x:c>
      <x:c r="H5601" s="36" t="n">
        <x:v>0.3176</x:v>
      </x:c>
      <x:c r="I5601" s="22" t="n">
        <x:f>IF(G5601="","",IF(ISNUMBER(H5601),G5601,""))</x:f>
        <x:v>167117400</x:v>
      </x:c>
      <x:c r="J5601" s="22" t="n">
        <x:f>IF(I5601="","",I5601*H5601)</x:f>
        <x:v>53076486.24</x:v>
      </x:c>
      <x:c r="K5601" t="str">
        <x:f>IF(G5601="","MISSING OEWS",IF(ISNUMBER(H5601),"MATCHED","MISSING WHARTON"))</x:f>
        <x:v>MATCHED</x:v>
      </x:c>
    </x:row>
    <x:row r="5602">
      <x:c r="A5602" t="str">
        <x:v>61</x:v>
      </x:c>
      <x:c r="B5602" t="str">
        <x:v>Educational Services</x:v>
      </x:c>
      <x:c r="C5602" t="str">
        <x:v>11-9081</x:v>
      </x:c>
      <x:c r="D5602" t="str">
        <x:v>Lodging Managers</x:v>
      </x:c>
      <x:c r="E5602" s="22" t="n">
        <x:v>100</x:v>
      </x:c>
      <x:c r="F5602" s="22" t="n">
        <x:v>73230</x:v>
      </x:c>
      <x:c r="G5602" s="22" t="n">
        <x:f>IF(OR(E5602="",F5602=""),"",E5602*F5602)</x:f>
        <x:v>7323000</x:v>
      </x:c>
      <x:c r="H5602" s="36" t="n">
        <x:v>0.4729</x:v>
      </x:c>
      <x:c r="I5602" s="22" t="n">
        <x:f>IF(G5602="","",IF(ISNUMBER(H5602),G5602,""))</x:f>
        <x:v>7323000</x:v>
      </x:c>
      <x:c r="J5602" s="22" t="n">
        <x:f>IF(I5602="","",I5602*H5602)</x:f>
        <x:v>3463046.6999999997</x:v>
      </x:c>
      <x:c r="K5602" t="str">
        <x:f>IF(G5602="","MISSING OEWS",IF(ISNUMBER(H5602),"MATCHED","MISSING WHARTON"))</x:f>
        <x:v>MATCHED</x:v>
      </x:c>
    </x:row>
    <x:row r="5603">
      <x:c r="A5603" t="str">
        <x:v>61</x:v>
      </x:c>
      <x:c r="B5603" t="str">
        <x:v>Educational Services</x:v>
      </x:c>
      <x:c r="C5603" t="str">
        <x:v>11-9111</x:v>
      </x:c>
      <x:c r="D5603" t="str">
        <x:v>Medical and Health Services Managers</x:v>
      </x:c>
      <x:c r="E5603" s="22" t="n">
        <x:v>5170</x:v>
      </x:c>
      <x:c r="F5603" s="22" t="n">
        <x:v>145690</x:v>
      </x:c>
      <x:c r="G5603" s="22" t="n">
        <x:f>IF(OR(E5603="",F5603=""),"",E5603*F5603)</x:f>
        <x:v>753217300</x:v>
      </x:c>
      <x:c r="H5603" s="36" t="n">
        <x:v>0.44170000000000004</x:v>
      </x:c>
      <x:c r="I5603" s="22" t="n">
        <x:f>IF(G5603="","",IF(ISNUMBER(H5603),G5603,""))</x:f>
        <x:v>753217300</x:v>
      </x:c>
      <x:c r="J5603" s="22" t="n">
        <x:f>IF(I5603="","",I5603*H5603)</x:f>
        <x:v>332696081.41</x:v>
      </x:c>
      <x:c r="K5603" t="str">
        <x:f>IF(G5603="","MISSING OEWS",IF(ISNUMBER(H5603),"MATCHED","MISSING WHARTON"))</x:f>
        <x:v>MATCHED</x:v>
      </x:c>
    </x:row>
    <x:row r="5604">
      <x:c r="A5604" t="str">
        <x:v>61</x:v>
      </x:c>
      <x:c r="B5604" t="str">
        <x:v>Educational Services</x:v>
      </x:c>
      <x:c r="C5604" t="str">
        <x:v>11-9121</x:v>
      </x:c>
      <x:c r="D5604" t="str">
        <x:v>Natural Sciences Managers</x:v>
      </x:c>
      <x:c r="E5604" s="22" t="n">
        <x:v>2880</x:v>
      </x:c>
      <x:c r="F5604" s="22" t="n">
        <x:v>80300</x:v>
      </x:c>
      <x:c r="G5604" s="22" t="n">
        <x:f>IF(OR(E5604="",F5604=""),"",E5604*F5604)</x:f>
        <x:v>231264000</x:v>
      </x:c>
      <x:c r="H5604" s="36" t="n">
        <x:v>0.382</x:v>
      </x:c>
      <x:c r="I5604" s="22" t="n">
        <x:f>IF(G5604="","",IF(ISNUMBER(H5604),G5604,""))</x:f>
        <x:v>231264000</x:v>
      </x:c>
      <x:c r="J5604" s="22" t="n">
        <x:f>IF(I5604="","",I5604*H5604)</x:f>
        <x:v>88342848</x:v>
      </x:c>
      <x:c r="K5604" t="str">
        <x:f>IF(G5604="","MISSING OEWS",IF(ISNUMBER(H5604),"MATCHED","MISSING WHARTON"))</x:f>
        <x:v>MATCHED</x:v>
      </x:c>
    </x:row>
    <x:row r="5605">
      <x:c r="A5605" t="str">
        <x:v>61</x:v>
      </x:c>
      <x:c r="B5605" t="str">
        <x:v>Educational Services</x:v>
      </x:c>
      <x:c r="C5605" t="str">
        <x:v>11-9141</x:v>
      </x:c>
      <x:c r="D5605" t="str">
        <x:v>Property, Real Estate, and Community Association Managers</x:v>
      </x:c>
      <x:c r="E5605" s="22" t="n">
        <x:v>400</x:v>
      </x:c>
      <x:c r="F5605" s="22" t="n">
        <x:v>106480</x:v>
      </x:c>
      <x:c r="G5605" s="22" t="n">
        <x:f>IF(OR(E5605="",F5605=""),"",E5605*F5605)</x:f>
        <x:v>42592000</x:v>
      </x:c>
      <x:c r="H5605" s="36" t="n">
        <x:v>0.3833</x:v>
      </x:c>
      <x:c r="I5605" s="22" t="n">
        <x:f>IF(G5605="","",IF(ISNUMBER(H5605),G5605,""))</x:f>
        <x:v>42592000</x:v>
      </x:c>
      <x:c r="J5605" s="22" t="n">
        <x:f>IF(I5605="","",I5605*H5605)</x:f>
        <x:v>16325513.6</x:v>
      </x:c>
      <x:c r="K5605" t="str">
        <x:f>IF(G5605="","MISSING OEWS",IF(ISNUMBER(H5605),"MATCHED","MISSING WHARTON"))</x:f>
        <x:v>MATCHED</x:v>
      </x:c>
    </x:row>
    <x:row r="5606">
      <x:c r="A5606" t="str">
        <x:v>61</x:v>
      </x:c>
      <x:c r="B5606" t="str">
        <x:v>Educational Services</x:v>
      </x:c>
      <x:c r="C5606" t="str">
        <x:v>11-9151</x:v>
      </x:c>
      <x:c r="D5606" t="str">
        <x:v>Social and Community Service Managers</x:v>
      </x:c>
      <x:c r="E5606" s="22" t="n">
        <x:v>3560</x:v>
      </x:c>
      <x:c r="F5606" s="22" t="n">
        <x:v>99030</x:v>
      </x:c>
      <x:c r="G5606" s="22" t="n">
        <x:f>IF(OR(E5606="",F5606=""),"",E5606*F5606)</x:f>
        <x:v>352546800</x:v>
      </x:c>
      <x:c r="H5606" s="36" t="n">
        <x:v>0.36560000000000004</x:v>
      </x:c>
      <x:c r="I5606" s="22" t="n">
        <x:f>IF(G5606="","",IF(ISNUMBER(H5606),G5606,""))</x:f>
        <x:v>352546800</x:v>
      </x:c>
      <x:c r="J5606" s="22" t="n">
        <x:f>IF(I5606="","",I5606*H5606)</x:f>
        <x:v>128891110.08000001</x:v>
      </x:c>
      <x:c r="K5606" t="str">
        <x:f>IF(G5606="","MISSING OEWS",IF(ISNUMBER(H5606),"MATCHED","MISSING WHARTON"))</x:f>
        <x:v>MATCHED</x:v>
      </x:c>
    </x:row>
    <x:row r="5607">
      <x:c r="A5607" t="str">
        <x:v>61</x:v>
      </x:c>
      <x:c r="B5607" t="str">
        <x:v>Educational Services</x:v>
      </x:c>
      <x:c r="C5607" t="str">
        <x:v>11-9161</x:v>
      </x:c>
      <x:c r="D5607" t="str">
        <x:v>Emergency Management Directors</x:v>
      </x:c>
      <x:c r="E5607" s="22" t="n">
        <x:v>170</x:v>
      </x:c>
      <x:c r="F5607" s="22" t="n">
        <x:v>118530</x:v>
      </x:c>
      <x:c r="G5607" s="22" t="n">
        <x:f>IF(OR(E5607="",F5607=""),"",E5607*F5607)</x:f>
        <x:v>20150100</x:v>
      </x:c>
      <x:c r="H5607" s="36" t="n">
        <x:v>0.4174</x:v>
      </x:c>
      <x:c r="I5607" s="22" t="n">
        <x:f>IF(G5607="","",IF(ISNUMBER(H5607),G5607,""))</x:f>
        <x:v>20150100</x:v>
      </x:c>
      <x:c r="J5607" s="22" t="n">
        <x:f>IF(I5607="","",I5607*H5607)</x:f>
        <x:v>8410651.74</x:v>
      </x:c>
      <x:c r="K5607" t="str">
        <x:f>IF(G5607="","MISSING OEWS",IF(ISNUMBER(H5607),"MATCHED","MISSING WHARTON"))</x:f>
        <x:v>MATCHED</x:v>
      </x:c>
    </x:row>
    <x:row r="5608">
      <x:c r="A5608" t="str">
        <x:v>61</x:v>
      </x:c>
      <x:c r="B5608" t="str">
        <x:v>Educational Services</x:v>
      </x:c>
      <x:c r="C5608" t="str">
        <x:v>11-9179</x:v>
      </x:c>
      <x:c r="D5608" t="str">
        <x:v>Personal Service Managers, All Other</x:v>
      </x:c>
      <x:c r="E5608" s="22" t="n">
        <x:v>420</x:v>
      </x:c>
      <x:c r="F5608" s="22" t="n">
        <x:v>61800</x:v>
      </x:c>
      <x:c r="G5608" s="22" t="n">
        <x:f>IF(OR(E5608="",F5608=""),"",E5608*F5608)</x:f>
        <x:v>25956000</x:v>
      </x:c>
      <x:c r="H5608" s="36" t="n">
        <x:v>0.4143</x:v>
      </x:c>
      <x:c r="I5608" s="22" t="n">
        <x:f>IF(G5608="","",IF(ISNUMBER(H5608),G5608,""))</x:f>
        <x:v>25956000</x:v>
      </x:c>
      <x:c r="J5608" s="22" t="n">
        <x:f>IF(I5608="","",I5608*H5608)</x:f>
        <x:v>10753570.8</x:v>
      </x:c>
      <x:c r="K5608" t="str">
        <x:f>IF(G5608="","MISSING OEWS",IF(ISNUMBER(H5608),"MATCHED","MISSING WHARTON"))</x:f>
        <x:v>MATCHED</x:v>
      </x:c>
    </x:row>
    <x:row r="5609">
      <x:c r="A5609" t="str">
        <x:v>61</x:v>
      </x:c>
      <x:c r="B5609" t="str">
        <x:v>Educational Services</x:v>
      </x:c>
      <x:c r="C5609" t="str">
        <x:v>11-9199</x:v>
      </x:c>
      <x:c r="D5609" t="str">
        <x:v>Managers, All Other</x:v>
      </x:c>
      <x:c r="E5609" s="22" t="n">
        <x:v>12910</x:v>
      </x:c>
      <x:c r="F5609" s="22" t="n">
        <x:v>120910</x:v>
      </x:c>
      <x:c r="G5609" s="22" t="n">
        <x:f>IF(OR(E5609="",F5609=""),"",E5609*F5609)</x:f>
        <x:v>1560948100</x:v>
      </x:c>
      <x:c r="H5609" s="36" t="n">
        <x:v>0.48960000000000004</x:v>
      </x:c>
      <x:c r="I5609" s="22" t="n">
        <x:f>IF(G5609="","",IF(ISNUMBER(H5609),G5609,""))</x:f>
        <x:v>1560948100</x:v>
      </x:c>
      <x:c r="J5609" s="22" t="n">
        <x:f>IF(I5609="","",I5609*H5609)</x:f>
        <x:v>764240189.7600001</x:v>
      </x:c>
      <x:c r="K5609" t="str">
        <x:f>IF(G5609="","MISSING OEWS",IF(ISNUMBER(H5609),"MATCHED","MISSING WHARTON"))</x:f>
        <x:v>MATCHED</x:v>
      </x:c>
    </x:row>
    <x:row r="5610">
      <x:c r="A5610" t="str">
        <x:v>61</x:v>
      </x:c>
      <x:c r="B5610" t="str">
        <x:v>Educational Services</x:v>
      </x:c>
      <x:c r="C5610" t="str">
        <x:v>13-1020</x:v>
      </x:c>
      <x:c r="D5610" t="str">
        <x:v>Buyers and Purchasing Agents</x:v>
      </x:c>
      <x:c r="E5610" s="22" t="n">
        <x:v>3310</x:v>
      </x:c>
      <x:c r="F5610" s="22" t="n">
        <x:v>78580</x:v>
      </x:c>
      <x:c r="G5610" s="22" t="n">
        <x:f>IF(OR(E5610="",F5610=""),"",E5610*F5610)</x:f>
        <x:v>260099800</x:v>
      </x:c>
      <x:c r="H5610" s="36" t="n">
        <x:v>0.5876</x:v>
      </x:c>
      <x:c r="I5610" s="22" t="n">
        <x:f>IF(G5610="","",IF(ISNUMBER(H5610),G5610,""))</x:f>
        <x:v>260099800</x:v>
      </x:c>
      <x:c r="J5610" s="22" t="n">
        <x:f>IF(I5610="","",I5610*H5610)</x:f>
        <x:v>152834642.48</x:v>
      </x:c>
      <x:c r="K5610" t="str">
        <x:f>IF(G5610="","MISSING OEWS",IF(ISNUMBER(H5610),"MATCHED","MISSING WHARTON"))</x:f>
        <x:v>MATCHED</x:v>
      </x:c>
    </x:row>
    <x:row r="5611">
      <x:c r="A5611" t="str">
        <x:v>61</x:v>
      </x:c>
      <x:c r="B5611" t="str">
        <x:v>Educational Services</x:v>
      </x:c>
      <x:c r="C5611" t="str">
        <x:v>13-1031</x:v>
      </x:c>
      <x:c r="D5611" t="str">
        <x:v>Claims Adjusters, Examiners, and Investigators</x:v>
      </x:c>
      <x:c r="E5611" s="22" t="n">
        <x:v>60</x:v>
      </x:c>
      <x:c r="F5611" s="22" t="n">
        <x:v>78690</x:v>
      </x:c>
      <x:c r="G5611" s="22" t="n">
        <x:f>IF(OR(E5611="",F5611=""),"",E5611*F5611)</x:f>
        <x:v>4721400</x:v>
      </x:c>
      <x:c r="H5611" s="36" t="n">
        <x:v>0.6983</x:v>
      </x:c>
      <x:c r="I5611" s="22" t="n">
        <x:f>IF(G5611="","",IF(ISNUMBER(H5611),G5611,""))</x:f>
        <x:v>4721400</x:v>
      </x:c>
      <x:c r="J5611" s="22" t="n">
        <x:f>IF(I5611="","",I5611*H5611)</x:f>
        <x:v>3296953.62</x:v>
      </x:c>
      <x:c r="K5611" t="str">
        <x:f>IF(G5611="","MISSING OEWS",IF(ISNUMBER(H5611),"MATCHED","MISSING WHARTON"))</x:f>
        <x:v>MATCHED</x:v>
      </x:c>
    </x:row>
    <x:row r="5612">
      <x:c r="A5612" t="str">
        <x:v>61</x:v>
      </x:c>
      <x:c r="B5612" t="str">
        <x:v>Educational Services</x:v>
      </x:c>
      <x:c r="C5612" t="str">
        <x:v>13-1041</x:v>
      </x:c>
      <x:c r="D5612" t="str">
        <x:v>Compliance Officers</x:v>
      </x:c>
      <x:c r="E5612" s="22" t="n">
        <x:v>6260</x:v>
      </x:c>
      <x:c r="F5612" s="22" t="n">
        <x:v>78580</x:v>
      </x:c>
      <x:c r="G5612" s="22" t="n">
        <x:f>IF(OR(E5612="",F5612=""),"",E5612*F5612)</x:f>
        <x:v>491910800</x:v>
      </x:c>
      <x:c r="H5612" s="36" t="n">
        <x:v>0.4611</x:v>
      </x:c>
      <x:c r="I5612" s="22" t="n">
        <x:f>IF(G5612="","",IF(ISNUMBER(H5612),G5612,""))</x:f>
        <x:v>491910800</x:v>
      </x:c>
      <x:c r="J5612" s="22" t="n">
        <x:f>IF(I5612="","",I5612*H5612)</x:f>
        <x:v>226820069.88</x:v>
      </x:c>
      <x:c r="K5612" t="str">
        <x:f>IF(G5612="","MISSING OEWS",IF(ISNUMBER(H5612),"MATCHED","MISSING WHARTON"))</x:f>
        <x:v>MATCHED</x:v>
      </x:c>
    </x:row>
    <x:row r="5613">
      <x:c r="A5613" t="str">
        <x:v>61</x:v>
      </x:c>
      <x:c r="B5613" t="str">
        <x:v>Educational Services</x:v>
      </x:c>
      <x:c r="C5613" t="str">
        <x:v>13-1051</x:v>
      </x:c>
      <x:c r="D5613" t="str">
        <x:v>Cost Estimators</x:v>
      </x:c>
      <x:c r="E5613" s="22" t="n">
        <x:v>40</x:v>
      </x:c>
      <x:c r="F5613" s="22" t="n">
        <x:v>102550</x:v>
      </x:c>
      <x:c r="G5613" s="22" t="n">
        <x:f>IF(OR(E5613="",F5613=""),"",E5613*F5613)</x:f>
        <x:v>4102000</x:v>
      </x:c>
      <x:c r="H5613" s="36" t="n">
        <x:v>0.6393</x:v>
      </x:c>
      <x:c r="I5613" s="22" t="n">
        <x:f>IF(G5613="","",IF(ISNUMBER(H5613),G5613,""))</x:f>
        <x:v>4102000</x:v>
      </x:c>
      <x:c r="J5613" s="22" t="n">
        <x:f>IF(I5613="","",I5613*H5613)</x:f>
        <x:v>2622408.6</x:v>
      </x:c>
      <x:c r="K5613" t="str">
        <x:f>IF(G5613="","MISSING OEWS",IF(ISNUMBER(H5613),"MATCHED","MISSING WHARTON"))</x:f>
        <x:v>MATCHED</x:v>
      </x:c>
    </x:row>
    <x:row r="5614">
      <x:c r="A5614" t="str">
        <x:v>61</x:v>
      </x:c>
      <x:c r="B5614" t="str">
        <x:v>Educational Services</x:v>
      </x:c>
      <x:c r="C5614" t="str">
        <x:v>13-1071</x:v>
      </x:c>
      <x:c r="D5614" t="str">
        <x:v>Human Resources Specialists</x:v>
      </x:c>
      <x:c r="E5614" s="22" t="n">
        <x:v>17310</x:v>
      </x:c>
      <x:c r="F5614" s="22" t="n">
        <x:v>79020</x:v>
      </x:c>
      <x:c r="G5614" s="22" t="n">
        <x:f>IF(OR(E5614="",F5614=""),"",E5614*F5614)</x:f>
        <x:v>1367836200</x:v>
      </x:c>
      <x:c r="H5614" s="36" t="n">
        <x:v>0.7807999999999999</x:v>
      </x:c>
      <x:c r="I5614" s="22" t="n">
        <x:f>IF(G5614="","",IF(ISNUMBER(H5614),G5614,""))</x:f>
        <x:v>1367836200</x:v>
      </x:c>
      <x:c r="J5614" s="22" t="n">
        <x:f>IF(I5614="","",I5614*H5614)</x:f>
        <x:v>1068006504.9599999</x:v>
      </x:c>
      <x:c r="K5614" t="str">
        <x:f>IF(G5614="","MISSING OEWS",IF(ISNUMBER(H5614),"MATCHED","MISSING WHARTON"))</x:f>
        <x:v>MATCHED</x:v>
      </x:c>
    </x:row>
    <x:row r="5615">
      <x:c r="A5615" t="str">
        <x:v>61</x:v>
      </x:c>
      <x:c r="B5615" t="str">
        <x:v>Educational Services</x:v>
      </x:c>
      <x:c r="C5615" t="str">
        <x:v>13-1075</x:v>
      </x:c>
      <x:c r="D5615" t="str">
        <x:v>Labor Relations Specialists</x:v>
      </x:c>
      <x:c r="E5615" s="22" t="n">
        <x:v>350</x:v>
      </x:c>
      <x:c r="F5615" s="22" t="n">
        <x:v>92990</x:v>
      </x:c>
      <x:c r="G5615" s="22" t="n">
        <x:f>IF(OR(E5615="",F5615=""),"",E5615*F5615)</x:f>
        <x:v>32546500</x:v>
      </x:c>
      <x:c r="H5615" s="36" t="n">
        <x:v>0.5536</x:v>
      </x:c>
      <x:c r="I5615" s="22" t="n">
        <x:f>IF(G5615="","",IF(ISNUMBER(H5615),G5615,""))</x:f>
        <x:v>32546500</x:v>
      </x:c>
      <x:c r="J5615" s="22" t="n">
        <x:f>IF(I5615="","",I5615*H5615)</x:f>
        <x:v>18017742.4</x:v>
      </x:c>
      <x:c r="K5615" t="str">
        <x:f>IF(G5615="","MISSING OEWS",IF(ISNUMBER(H5615),"MATCHED","MISSING WHARTON"))</x:f>
        <x:v>MATCHED</x:v>
      </x:c>
    </x:row>
    <x:row r="5616">
      <x:c r="A5616" t="str">
        <x:v>61</x:v>
      </x:c>
      <x:c r="B5616" t="str">
        <x:v>Educational Services</x:v>
      </x:c>
      <x:c r="C5616" t="str">
        <x:v>13-1081</x:v>
      </x:c>
      <x:c r="D5616" t="str">
        <x:v>Logisticians</x:v>
      </x:c>
      <x:c r="E5616" s="22" t="n">
        <x:v>620</x:v>
      </x:c>
      <x:c r="F5616" s="22" t="n">
        <x:v>91230</x:v>
      </x:c>
      <x:c r="G5616" s="22" t="n">
        <x:f>IF(OR(E5616="",F5616=""),"",E5616*F5616)</x:f>
        <x:v>56562600</x:v>
      </x:c>
      <x:c r="H5616" s="36" t="n">
        <x:v>0.6943</x:v>
      </x:c>
      <x:c r="I5616" s="22" t="n">
        <x:f>IF(G5616="","",IF(ISNUMBER(H5616),G5616,""))</x:f>
        <x:v>56562600</x:v>
      </x:c>
      <x:c r="J5616" s="22" t="n">
        <x:f>IF(I5616="","",I5616*H5616)</x:f>
        <x:v>39271413.18</x:v>
      </x:c>
      <x:c r="K5616" t="str">
        <x:f>IF(G5616="","MISSING OEWS",IF(ISNUMBER(H5616),"MATCHED","MISSING WHARTON"))</x:f>
        <x:v>MATCHED</x:v>
      </x:c>
    </x:row>
    <x:row r="5617">
      <x:c r="A5617" t="str">
        <x:v>61</x:v>
      </x:c>
      <x:c r="B5617" t="str">
        <x:v>Educational Services</x:v>
      </x:c>
      <x:c r="C5617" t="str">
        <x:v>13-1082</x:v>
      </x:c>
      <x:c r="D5617" t="str">
        <x:v>Project Management Specialists</x:v>
      </x:c>
      <x:c r="E5617" s="22" t="n">
        <x:v>14000</x:v>
      </x:c>
      <x:c r="F5617" s="22" t="n">
        <x:v>94450</x:v>
      </x:c>
      <x:c r="G5617" s="22" t="n">
        <x:f>IF(OR(E5617="",F5617=""),"",E5617*F5617)</x:f>
        <x:v>1322300000</x:v>
      </x:c>
      <x:c r="H5617" s="36" t="n">
        <x:v>0.6375</x:v>
      </x:c>
      <x:c r="I5617" s="22" t="n">
        <x:f>IF(G5617="","",IF(ISNUMBER(H5617),G5617,""))</x:f>
        <x:v>1322300000</x:v>
      </x:c>
      <x:c r="J5617" s="22" t="n">
        <x:f>IF(I5617="","",I5617*H5617)</x:f>
        <x:v>842966250</x:v>
      </x:c>
      <x:c r="K5617" t="str">
        <x:f>IF(G5617="","MISSING OEWS",IF(ISNUMBER(H5617),"MATCHED","MISSING WHARTON"))</x:f>
        <x:v>MATCHED</x:v>
      </x:c>
    </x:row>
    <x:row r="5618">
      <x:c r="A5618" t="str">
        <x:v>61</x:v>
      </x:c>
      <x:c r="B5618" t="str">
        <x:v>Educational Services</x:v>
      </x:c>
      <x:c r="C5618" t="str">
        <x:v>13-1111</x:v>
      </x:c>
      <x:c r="D5618" t="str">
        <x:v>Management Analysts</x:v>
      </x:c>
      <x:c r="E5618" s="22" t="n">
        <x:v>8330</x:v>
      </x:c>
      <x:c r="F5618" s="22" t="n">
        <x:v>96050</x:v>
      </x:c>
      <x:c r="G5618" s="22" t="n">
        <x:f>IF(OR(E5618="",F5618=""),"",E5618*F5618)</x:f>
        <x:v>800096500</x:v>
      </x:c>
      <x:c r="H5618" s="36" t="n">
        <x:v>0.5772999999999999</x:v>
      </x:c>
      <x:c r="I5618" s="22" t="n">
        <x:f>IF(G5618="","",IF(ISNUMBER(H5618),G5618,""))</x:f>
        <x:v>800096500</x:v>
      </x:c>
      <x:c r="J5618" s="22" t="n">
        <x:f>IF(I5618="","",I5618*H5618)</x:f>
        <x:v>461895709.4499999</x:v>
      </x:c>
      <x:c r="K5618" t="str">
        <x:f>IF(G5618="","MISSING OEWS",IF(ISNUMBER(H5618),"MATCHED","MISSING WHARTON"))</x:f>
        <x:v>MATCHED</x:v>
      </x:c>
    </x:row>
    <x:row r="5619">
      <x:c r="A5619" t="str">
        <x:v>61</x:v>
      </x:c>
      <x:c r="B5619" t="str">
        <x:v>Educational Services</x:v>
      </x:c>
      <x:c r="C5619" t="str">
        <x:v>13-1121</x:v>
      </x:c>
      <x:c r="D5619" t="str">
        <x:v>Meeting, Convention, and Event Planners</x:v>
      </x:c>
      <x:c r="E5619" s="22" t="n">
        <x:v>7840</x:v>
      </x:c>
      <x:c r="F5619" s="22" t="n">
        <x:v>65210</x:v>
      </x:c>
      <x:c r="G5619" s="22" t="n">
        <x:f>IF(OR(E5619="",F5619=""),"",E5619*F5619)</x:f>
        <x:v>511246400</x:v>
      </x:c>
      <x:c r="H5619" s="36" t="n">
        <x:v>0.4476</x:v>
      </x:c>
      <x:c r="I5619" s="22" t="n">
        <x:f>IF(G5619="","",IF(ISNUMBER(H5619),G5619,""))</x:f>
        <x:v>511246400</x:v>
      </x:c>
      <x:c r="J5619" s="22" t="n">
        <x:f>IF(I5619="","",I5619*H5619)</x:f>
        <x:v>228833888.64</x:v>
      </x:c>
      <x:c r="K5619" t="str">
        <x:f>IF(G5619="","MISSING OEWS",IF(ISNUMBER(H5619),"MATCHED","MISSING WHARTON"))</x:f>
        <x:v>MATCHED</x:v>
      </x:c>
    </x:row>
    <x:row r="5620">
      <x:c r="A5620" t="str">
        <x:v>61</x:v>
      </x:c>
      <x:c r="B5620" t="str">
        <x:v>Educational Services</x:v>
      </x:c>
      <x:c r="C5620" t="str">
        <x:v>13-1131</x:v>
      </x:c>
      <x:c r="D5620" t="str">
        <x:v>Fundraisers</x:v>
      </x:c>
      <x:c r="E5620" s="22" t="n">
        <x:v>19690</x:v>
      </x:c>
      <x:c r="F5620" s="22" t="n">
        <x:v>79340</x:v>
      </x:c>
      <x:c r="G5620" s="22" t="n">
        <x:f>IF(OR(E5620="",F5620=""),"",E5620*F5620)</x:f>
        <x:v>1562204600</x:v>
      </x:c>
      <x:c r="H5620" s="36" t="n">
        <x:v>0.5571</x:v>
      </x:c>
      <x:c r="I5620" s="22" t="n">
        <x:f>IF(G5620="","",IF(ISNUMBER(H5620),G5620,""))</x:f>
        <x:v>1562204600</x:v>
      </x:c>
      <x:c r="J5620" s="22" t="n">
        <x:f>IF(I5620="","",I5620*H5620)</x:f>
        <x:v>870304182.6600001</x:v>
      </x:c>
      <x:c r="K5620" t="str">
        <x:f>IF(G5620="","MISSING OEWS",IF(ISNUMBER(H5620),"MATCHED","MISSING WHARTON"))</x:f>
        <x:v>MATCHED</x:v>
      </x:c>
    </x:row>
    <x:row r="5621">
      <x:c r="A5621" t="str">
        <x:v>61</x:v>
      </x:c>
      <x:c r="B5621" t="str">
        <x:v>Educational Services</x:v>
      </x:c>
      <x:c r="C5621" t="str">
        <x:v>13-1141</x:v>
      </x:c>
      <x:c r="D5621" t="str">
        <x:v>Compensation, Benefits, and Job Analysis Specialists</x:v>
      </x:c>
      <x:c r="E5621" s="22" t="n">
        <x:v>1880</x:v>
      </x:c>
      <x:c r="F5621" s="22" t="n">
        <x:v>77950</x:v>
      </x:c>
      <x:c r="G5621" s="22" t="n">
        <x:f>IF(OR(E5621="",F5621=""),"",E5621*F5621)</x:f>
        <x:v>146546000</x:v>
      </x:c>
      <x:c r="H5621" s="36" t="n">
        <x:v>0.6167</x:v>
      </x:c>
      <x:c r="I5621" s="22" t="n">
        <x:f>IF(G5621="","",IF(ISNUMBER(H5621),G5621,""))</x:f>
        <x:v>146546000</x:v>
      </x:c>
      <x:c r="J5621" s="22" t="n">
        <x:f>IF(I5621="","",I5621*H5621)</x:f>
        <x:v>90374918.2</x:v>
      </x:c>
      <x:c r="K5621" t="str">
        <x:f>IF(G5621="","MISSING OEWS",IF(ISNUMBER(H5621),"MATCHED","MISSING WHARTON"))</x:f>
        <x:v>MATCHED</x:v>
      </x:c>
    </x:row>
    <x:row r="5622">
      <x:c r="A5622" t="str">
        <x:v>61</x:v>
      </x:c>
      <x:c r="B5622" t="str">
        <x:v>Educational Services</x:v>
      </x:c>
      <x:c r="C5622" t="str">
        <x:v>13-1151</x:v>
      </x:c>
      <x:c r="D5622" t="str">
        <x:v>Training and Development Specialists</x:v>
      </x:c>
      <x:c r="E5622" s="22" t="n">
        <x:v>32280</x:v>
      </x:c>
      <x:c r="F5622" s="22" t="n">
        <x:v>79580</x:v>
      </x:c>
      <x:c r="G5622" s="22" t="n">
        <x:f>IF(OR(E5622="",F5622=""),"",E5622*F5622)</x:f>
        <x:v>2568842400</x:v>
      </x:c>
      <x:c r="H5622" s="36" t="n">
        <x:v>0.565</x:v>
      </x:c>
      <x:c r="I5622" s="22" t="n">
        <x:f>IF(G5622="","",IF(ISNUMBER(H5622),G5622,""))</x:f>
        <x:v>2568842400</x:v>
      </x:c>
      <x:c r="J5622" s="22" t="n">
        <x:f>IF(I5622="","",I5622*H5622)</x:f>
        <x:v>1451395955.9999998</x:v>
      </x:c>
      <x:c r="K5622" t="str">
        <x:f>IF(G5622="","MISSING OEWS",IF(ISNUMBER(H5622),"MATCHED","MISSING WHARTON"))</x:f>
        <x:v>MATCHED</x:v>
      </x:c>
    </x:row>
    <x:row r="5623">
      <x:c r="A5623" t="str">
        <x:v>61</x:v>
      </x:c>
      <x:c r="B5623" t="str">
        <x:v>Educational Services</x:v>
      </x:c>
      <x:c r="C5623" t="str">
        <x:v>13-1161</x:v>
      </x:c>
      <x:c r="D5623" t="str">
        <x:v>Market Research Analysts and Marketing Specialists</x:v>
      </x:c>
      <x:c r="E5623" s="22" t="n">
        <x:v>19390</x:v>
      </x:c>
      <x:c r="F5623" s="22" t="n">
        <x:v>75520</x:v>
      </x:c>
      <x:c r="G5623" s="22" t="n">
        <x:f>IF(OR(E5623="",F5623=""),"",E5623*F5623)</x:f>
        <x:v>1464332800</x:v>
      </x:c>
      <x:c r="H5623" s="36" t="n">
        <x:v>0.7792</x:v>
      </x:c>
      <x:c r="I5623" s="22" t="n">
        <x:f>IF(G5623="","",IF(ISNUMBER(H5623),G5623,""))</x:f>
        <x:v>1464332800</x:v>
      </x:c>
      <x:c r="J5623" s="22" t="n">
        <x:f>IF(I5623="","",I5623*H5623)</x:f>
        <x:v>1141008117.76</x:v>
      </x:c>
      <x:c r="K5623" t="str">
        <x:f>IF(G5623="","MISSING OEWS",IF(ISNUMBER(H5623),"MATCHED","MISSING WHARTON"))</x:f>
        <x:v>MATCHED</x:v>
      </x:c>
    </x:row>
    <x:row r="5624">
      <x:c r="A5624" t="str">
        <x:v>61</x:v>
      </x:c>
      <x:c r="B5624" t="str">
        <x:v>Educational Services</x:v>
      </x:c>
      <x:c r="C5624" t="str">
        <x:v>13-1199</x:v>
      </x:c>
      <x:c r="D5624" t="str">
        <x:v>Business Operations Specialists, All Other</x:v>
      </x:c>
      <x:c r="E5624" s="22" t="n">
        <x:v>25070</x:v>
      </x:c>
      <x:c r="F5624" s="22" t="n">
        <x:v>76310</x:v>
      </x:c>
      <x:c r="G5624" s="22" t="n">
        <x:f>IF(OR(E5624="",F5624=""),"",E5624*F5624)</x:f>
        <x:v>1913091700</x:v>
      </x:c>
      <x:c r="H5624" s="36" t="n">
        <x:v>0.6598999999999999</x:v>
      </x:c>
      <x:c r="I5624" s="22" t="n">
        <x:f>IF(G5624="","",IF(ISNUMBER(H5624),G5624,""))</x:f>
        <x:v>1913091700</x:v>
      </x:c>
      <x:c r="J5624" s="22" t="n">
        <x:f>IF(I5624="","",I5624*H5624)</x:f>
        <x:v>1262449212.83</x:v>
      </x:c>
      <x:c r="K5624" t="str">
        <x:f>IF(G5624="","MISSING OEWS",IF(ISNUMBER(H5624),"MATCHED","MISSING WHARTON"))</x:f>
        <x:v>MATCHED</x:v>
      </x:c>
    </x:row>
    <x:row r="5625">
      <x:c r="A5625" t="str">
        <x:v>61</x:v>
      </x:c>
      <x:c r="B5625" t="str">
        <x:v>Educational Services</x:v>
      </x:c>
      <x:c r="C5625" t="str">
        <x:v>13-2011</x:v>
      </x:c>
      <x:c r="D5625" t="str">
        <x:v>Accountants and Auditors</x:v>
      </x:c>
      <x:c r="E5625" s="22" t="n">
        <x:v>21930</x:v>
      </x:c>
      <x:c r="F5625" s="22" t="n">
        <x:v>88120</x:v>
      </x:c>
      <x:c r="G5625" s="22" t="n">
        <x:f>IF(OR(E5625="",F5625=""),"",E5625*F5625)</x:f>
        <x:v>1932471600</x:v>
      </x:c>
      <x:c r="H5625" s="36" t="n">
        <x:v>0.795</x:v>
      </x:c>
      <x:c r="I5625" s="22" t="n">
        <x:f>IF(G5625="","",IF(ISNUMBER(H5625),G5625,""))</x:f>
        <x:v>1932471600</x:v>
      </x:c>
      <x:c r="J5625" s="22" t="n">
        <x:f>IF(I5625="","",I5625*H5625)</x:f>
        <x:v>1536314922</x:v>
      </x:c>
      <x:c r="K5625" t="str">
        <x:f>IF(G5625="","MISSING OEWS",IF(ISNUMBER(H5625),"MATCHED","MISSING WHARTON"))</x:f>
        <x:v>MATCHED</x:v>
      </x:c>
    </x:row>
    <x:row r="5626">
      <x:c r="A5626" t="str">
        <x:v>61</x:v>
      </x:c>
      <x:c r="B5626" t="str">
        <x:v>Educational Services</x:v>
      </x:c>
      <x:c r="C5626" t="str">
        <x:v>13-2031</x:v>
      </x:c>
      <x:c r="D5626" t="str">
        <x:v>Budget Analysts</x:v>
      </x:c>
      <x:c r="E5626" s="22" t="n">
        <x:v>1600</x:v>
      </x:c>
      <x:c r="F5626" s="22" t="n">
        <x:v>86860</x:v>
      </x:c>
      <x:c r="G5626" s="22" t="n">
        <x:f>IF(OR(E5626="",F5626=""),"",E5626*F5626)</x:f>
        <x:v>138976000</x:v>
      </x:c>
      <x:c r="H5626" s="36" t="n">
        <x:v>0.8</x:v>
      </x:c>
      <x:c r="I5626" s="22" t="n">
        <x:f>IF(G5626="","",IF(ISNUMBER(H5626),G5626,""))</x:f>
        <x:v>138976000</x:v>
      </x:c>
      <x:c r="J5626" s="22" t="n">
        <x:f>IF(I5626="","",I5626*H5626)</x:f>
        <x:v>111180800</x:v>
      </x:c>
      <x:c r="K5626" t="str">
        <x:f>IF(G5626="","MISSING OEWS",IF(ISNUMBER(H5626),"MATCHED","MISSING WHARTON"))</x:f>
        <x:v>MATCHED</x:v>
      </x:c>
    </x:row>
    <x:row r="5627">
      <x:c r="A5627" t="str">
        <x:v>61</x:v>
      </x:c>
      <x:c r="B5627" t="str">
        <x:v>Educational Services</x:v>
      </x:c>
      <x:c r="C5627" t="str">
        <x:v>13-2051</x:v>
      </x:c>
      <x:c r="D5627" t="str">
        <x:v>Financial and Investment Analysts</x:v>
      </x:c>
      <x:c r="E5627" s="22" t="n">
        <x:v>3590</x:v>
      </x:c>
      <x:c r="F5627" s="22" t="n">
        <x:v>100510</x:v>
      </x:c>
      <x:c r="G5627" s="22" t="n">
        <x:f>IF(OR(E5627="",F5627=""),"",E5627*F5627)</x:f>
        <x:v>360830900</x:v>
      </x:c>
      <x:c r="H5627" s="36" t="n">
        <x:v>0.6904</x:v>
      </x:c>
      <x:c r="I5627" s="22" t="n">
        <x:f>IF(G5627="","",IF(ISNUMBER(H5627),G5627,""))</x:f>
        <x:v>360830900</x:v>
      </x:c>
      <x:c r="J5627" s="22" t="n">
        <x:f>IF(I5627="","",I5627*H5627)</x:f>
        <x:v>249117653.36</x:v>
      </x:c>
      <x:c r="K5627" t="str">
        <x:f>IF(G5627="","MISSING OEWS",IF(ISNUMBER(H5627),"MATCHED","MISSING WHARTON"))</x:f>
        <x:v>MATCHED</x:v>
      </x:c>
    </x:row>
    <x:row r="5628">
      <x:c r="A5628" t="str">
        <x:v>61</x:v>
      </x:c>
      <x:c r="B5628" t="str">
        <x:v>Educational Services</x:v>
      </x:c>
      <x:c r="C5628" t="str">
        <x:v>13-2052</x:v>
      </x:c>
      <x:c r="D5628" t="str">
        <x:v>Personal Financial Advisors</x:v>
      </x:c>
      <x:c r="E5628" s="22" t="n">
        <x:v>190</x:v>
      </x:c>
      <x:c r="F5628" s="22" t="n">
        <x:v>58350</x:v>
      </x:c>
      <x:c r="G5628" s="22" t="n">
        <x:f>IF(OR(E5628="",F5628=""),"",E5628*F5628)</x:f>
        <x:v>11086500</x:v>
      </x:c>
      <x:c r="H5628" s="36" t="n">
        <x:v>0.6857</x:v>
      </x:c>
      <x:c r="I5628" s="22" t="n">
        <x:f>IF(G5628="","",IF(ISNUMBER(H5628),G5628,""))</x:f>
        <x:v>11086500</x:v>
      </x:c>
      <x:c r="J5628" s="22" t="n">
        <x:f>IF(I5628="","",I5628*H5628)</x:f>
        <x:v>7602013.05</x:v>
      </x:c>
      <x:c r="K5628" t="str">
        <x:f>IF(G5628="","MISSING OEWS",IF(ISNUMBER(H5628),"MATCHED","MISSING WHARTON"))</x:f>
        <x:v>MATCHED</x:v>
      </x:c>
    </x:row>
    <x:row r="5629">
      <x:c r="A5629" t="str">
        <x:v>61</x:v>
      </x:c>
      <x:c r="B5629" t="str">
        <x:v>Educational Services</x:v>
      </x:c>
      <x:c r="C5629" t="str">
        <x:v>13-2054</x:v>
      </x:c>
      <x:c r="D5629" t="str">
        <x:v>Financial Risk Specialists</x:v>
      </x:c>
      <x:c r="E5629" s="22" t="n">
        <x:v>170</x:v>
      </x:c>
      <x:c r="F5629" s="22" t="n">
        <x:v>99560</x:v>
      </x:c>
      <x:c r="G5629" s="22" t="n">
        <x:f>IF(OR(E5629="",F5629=""),"",E5629*F5629)</x:f>
        <x:v>16925200</x:v>
      </x:c>
      <x:c r="H5629" s="36" t="n">
        <x:v>0.7767000000000001</x:v>
      </x:c>
      <x:c r="I5629" s="22" t="n">
        <x:f>IF(G5629="","",IF(ISNUMBER(H5629),G5629,""))</x:f>
        <x:v>16925200</x:v>
      </x:c>
      <x:c r="J5629" s="22" t="n">
        <x:f>IF(I5629="","",I5629*H5629)</x:f>
        <x:v>13145802.840000002</x:v>
      </x:c>
      <x:c r="K5629" t="str">
        <x:f>IF(G5629="","MISSING OEWS",IF(ISNUMBER(H5629),"MATCHED","MISSING WHARTON"))</x:f>
        <x:v>MATCHED</x:v>
      </x:c>
    </x:row>
    <x:row r="5630">
      <x:c r="A5630" t="str">
        <x:v>61</x:v>
      </x:c>
      <x:c r="B5630" t="str">
        <x:v>Educational Services</x:v>
      </x:c>
      <x:c r="C5630" t="str">
        <x:v>13-2071</x:v>
      </x:c>
      <x:c r="D5630" t="str">
        <x:v>Credit Counselors</x:v>
      </x:c>
      <x:c r="E5630" s="22" t="n">
        <x:v>7480</x:v>
      </x:c>
      <x:c r="F5630" s="22" t="n">
        <x:v>57930</x:v>
      </x:c>
      <x:c r="G5630" s="22" t="n">
        <x:f>IF(OR(E5630="",F5630=""),"",E5630*F5630)</x:f>
        <x:v>433316400</x:v>
      </x:c>
      <x:c r="H5630" s="36" t="n">
        <x:v>0.7587</x:v>
      </x:c>
      <x:c r="I5630" s="22" t="n">
        <x:f>IF(G5630="","",IF(ISNUMBER(H5630),G5630,""))</x:f>
        <x:v>433316400</x:v>
      </x:c>
      <x:c r="J5630" s="22" t="n">
        <x:f>IF(I5630="","",I5630*H5630)</x:f>
        <x:v>328757152.68</x:v>
      </x:c>
      <x:c r="K5630" t="str">
        <x:f>IF(G5630="","MISSING OEWS",IF(ISNUMBER(H5630),"MATCHED","MISSING WHARTON"))</x:f>
        <x:v>MATCHED</x:v>
      </x:c>
    </x:row>
    <x:row r="5631">
      <x:c r="A5631" t="str">
        <x:v>61</x:v>
      </x:c>
      <x:c r="B5631" t="str">
        <x:v>Educational Services</x:v>
      </x:c>
      <x:c r="C5631" t="str">
        <x:v>13-2072</x:v>
      </x:c>
      <x:c r="D5631" t="str">
        <x:v>Loan Officers</x:v>
      </x:c>
      <x:c r="E5631" s="22" t="n">
        <x:v>1100</x:v>
      </x:c>
      <x:c r="F5631" s="22" t="n">
        <x:v>57790</x:v>
      </x:c>
      <x:c r="G5631" s="22" t="n">
        <x:f>IF(OR(E5631="",F5631=""),"",E5631*F5631)</x:f>
        <x:v>63569000</x:v>
      </x:c>
      <x:c r="H5631" s="36" t="n">
        <x:v>0.805</x:v>
      </x:c>
      <x:c r="I5631" s="22" t="n">
        <x:f>IF(G5631="","",IF(ISNUMBER(H5631),G5631,""))</x:f>
        <x:v>63569000</x:v>
      </x:c>
      <x:c r="J5631" s="22" t="n">
        <x:f>IF(I5631="","",I5631*H5631)</x:f>
        <x:v>51173045</x:v>
      </x:c>
      <x:c r="K5631" t="str">
        <x:f>IF(G5631="","MISSING OEWS",IF(ISNUMBER(H5631),"MATCHED","MISSING WHARTON"))</x:f>
        <x:v>MATCHED</x:v>
      </x:c>
    </x:row>
    <x:row r="5632">
      <x:c r="A5632" t="str">
        <x:v>61</x:v>
      </x:c>
      <x:c r="B5632" t="str">
        <x:v>Educational Services</x:v>
      </x:c>
      <x:c r="C5632" t="str">
        <x:v>13-2099</x:v>
      </x:c>
      <x:c r="D5632" t="str">
        <x:v>Financial Specialists, All Other</x:v>
      </x:c>
      <x:c r="E5632" s="22" t="n">
        <x:v>2320</x:v>
      </x:c>
      <x:c r="F5632" s="22" t="n">
        <x:v>73100</x:v>
      </x:c>
      <x:c r="G5632" s="22" t="n">
        <x:f>IF(OR(E5632="",F5632=""),"",E5632*F5632)</x:f>
        <x:v>169592000</x:v>
      </x:c>
      <x:c r="H5632" s="36" t="n">
        <x:v>0.6192</x:v>
      </x:c>
      <x:c r="I5632" s="22" t="n">
        <x:f>IF(G5632="","",IF(ISNUMBER(H5632),G5632,""))</x:f>
        <x:v>169592000</x:v>
      </x:c>
      <x:c r="J5632" s="22" t="n">
        <x:f>IF(I5632="","",I5632*H5632)</x:f>
        <x:v>105011366.39999999</x:v>
      </x:c>
      <x:c r="K5632" t="str">
        <x:f>IF(G5632="","MISSING OEWS",IF(ISNUMBER(H5632),"MATCHED","MISSING WHARTON"))</x:f>
        <x:v>MATCHED</x:v>
      </x:c>
    </x:row>
    <x:row r="5633">
      <x:c r="A5633" t="str">
        <x:v>61</x:v>
      </x:c>
      <x:c r="B5633" t="str">
        <x:v>Educational Services</x:v>
      </x:c>
      <x:c r="C5633" t="str">
        <x:v>15-1211</x:v>
      </x:c>
      <x:c r="D5633" t="str">
        <x:v>Computer Systems Analysts</x:v>
      </x:c>
      <x:c r="E5633" s="22" t="n">
        <x:v>5310</x:v>
      </x:c>
      <x:c r="F5633" s="22" t="n">
        <x:v>99650</x:v>
      </x:c>
      <x:c r="G5633" s="22" t="n">
        <x:f>IF(OR(E5633="",F5633=""),"",E5633*F5633)</x:f>
        <x:v>529141500</x:v>
      </x:c>
      <x:c r="H5633" s="36" t="n">
        <x:v>0.6388</x:v>
      </x:c>
      <x:c r="I5633" s="22" t="n">
        <x:f>IF(G5633="","",IF(ISNUMBER(H5633),G5633,""))</x:f>
        <x:v>529141500</x:v>
      </x:c>
      <x:c r="J5633" s="22" t="n">
        <x:f>IF(I5633="","",I5633*H5633)</x:f>
        <x:v>338015590.20000005</x:v>
      </x:c>
      <x:c r="K5633" t="str">
        <x:f>IF(G5633="","MISSING OEWS",IF(ISNUMBER(H5633),"MATCHED","MISSING WHARTON"))</x:f>
        <x:v>MATCHED</x:v>
      </x:c>
    </x:row>
    <x:row r="5634">
      <x:c r="A5634" t="str">
        <x:v>61</x:v>
      </x:c>
      <x:c r="B5634" t="str">
        <x:v>Educational Services</x:v>
      </x:c>
      <x:c r="C5634" t="str">
        <x:v>15-1212</x:v>
      </x:c>
      <x:c r="D5634" t="str">
        <x:v>Information Security Analysts</x:v>
      </x:c>
      <x:c r="E5634" s="22" t="n">
        <x:v>1890</x:v>
      </x:c>
      <x:c r="F5634" s="22" t="n">
        <x:v>113100</x:v>
      </x:c>
      <x:c r="G5634" s="22" t="n">
        <x:f>IF(OR(E5634="",F5634=""),"",E5634*F5634)</x:f>
        <x:v>213759000</x:v>
      </x:c>
      <x:c r="H5634" s="36" t="n">
        <x:v>0.6292</x:v>
      </x:c>
      <x:c r="I5634" s="22" t="n">
        <x:f>IF(G5634="","",IF(ISNUMBER(H5634),G5634,""))</x:f>
        <x:v>213759000</x:v>
      </x:c>
      <x:c r="J5634" s="22" t="n">
        <x:f>IF(I5634="","",I5634*H5634)</x:f>
        <x:v>134497162.79999998</x:v>
      </x:c>
      <x:c r="K5634" t="str">
        <x:f>IF(G5634="","MISSING OEWS",IF(ISNUMBER(H5634),"MATCHED","MISSING WHARTON"))</x:f>
        <x:v>MATCHED</x:v>
      </x:c>
    </x:row>
    <x:row r="5635">
      <x:c r="A5635" t="str">
        <x:v>61</x:v>
      </x:c>
      <x:c r="B5635" t="str">
        <x:v>Educational Services</x:v>
      </x:c>
      <x:c r="C5635" t="str">
        <x:v>15-1221</x:v>
      </x:c>
      <x:c r="D5635" t="str">
        <x:v>Computer and Information Research Scientists</x:v>
      </x:c>
      <x:c r="E5635" s="22" t="n">
        <x:v>600</x:v>
      </x:c>
      <x:c r="F5635" s="22" t="n">
        <x:v>133270</x:v>
      </x:c>
      <x:c r="G5635" s="22" t="n">
        <x:f>IF(OR(E5635="",F5635=""),"",E5635*F5635)</x:f>
        <x:v>79962000</x:v>
      </x:c>
      <x:c r="H5635" s="36" t="n">
        <x:v>0.39</x:v>
      </x:c>
      <x:c r="I5635" s="22" t="n">
        <x:f>IF(G5635="","",IF(ISNUMBER(H5635),G5635,""))</x:f>
        <x:v>79962000</x:v>
      </x:c>
      <x:c r="J5635" s="22" t="n">
        <x:f>IF(I5635="","",I5635*H5635)</x:f>
        <x:v>31185180</x:v>
      </x:c>
      <x:c r="K5635" t="str">
        <x:f>IF(G5635="","MISSING OEWS",IF(ISNUMBER(H5635),"MATCHED","MISSING WHARTON"))</x:f>
        <x:v>MATCHED</x:v>
      </x:c>
    </x:row>
    <x:row r="5636">
      <x:c r="A5636" t="str">
        <x:v>61</x:v>
      </x:c>
      <x:c r="B5636" t="str">
        <x:v>Educational Services</x:v>
      </x:c>
      <x:c r="C5636" t="str">
        <x:v>15-1231</x:v>
      </x:c>
      <x:c r="D5636" t="str">
        <x:v>Computer Network Support Specialists</x:v>
      </x:c>
      <x:c r="E5636" s="22" t="n">
        <x:v>2640</x:v>
      </x:c>
      <x:c r="F5636" s="22" t="n">
        <x:v>66770</x:v>
      </x:c>
      <x:c r="G5636" s="22" t="n">
        <x:f>IF(OR(E5636="",F5636=""),"",E5636*F5636)</x:f>
        <x:v>176272800</x:v>
      </x:c>
      <x:c r="H5636" s="36" t="n">
        <x:v>0.7095999999999999</x:v>
      </x:c>
      <x:c r="I5636" s="22" t="n">
        <x:f>IF(G5636="","",IF(ISNUMBER(H5636),G5636,""))</x:f>
        <x:v>176272800</x:v>
      </x:c>
      <x:c r="J5636" s="22" t="n">
        <x:f>IF(I5636="","",I5636*H5636)</x:f>
        <x:v>125083178.87999998</x:v>
      </x:c>
      <x:c r="K5636" t="str">
        <x:f>IF(G5636="","MISSING OEWS",IF(ISNUMBER(H5636),"MATCHED","MISSING WHARTON"))</x:f>
        <x:v>MATCHED</x:v>
      </x:c>
    </x:row>
    <x:row r="5637">
      <x:c r="A5637" t="str">
        <x:v>61</x:v>
      </x:c>
      <x:c r="B5637" t="str">
        <x:v>Educational Services</x:v>
      </x:c>
      <x:c r="C5637" t="str">
        <x:v>15-1232</x:v>
      </x:c>
      <x:c r="D5637" t="str">
        <x:v>Computer User Support Specialists</x:v>
      </x:c>
      <x:c r="E5637" s="22" t="n">
        <x:v>19660</x:v>
      </x:c>
      <x:c r="F5637" s="22" t="n">
        <x:v>61850</x:v>
      </x:c>
      <x:c r="G5637" s="22" t="n">
        <x:f>IF(OR(E5637="",F5637=""),"",E5637*F5637)</x:f>
        <x:v>1215971000</x:v>
      </x:c>
      <x:c r="H5637" s="36" t="n">
        <x:v>0.6062</x:v>
      </x:c>
      <x:c r="I5637" s="22" t="n">
        <x:f>IF(G5637="","",IF(ISNUMBER(H5637),G5637,""))</x:f>
        <x:v>1215971000</x:v>
      </x:c>
      <x:c r="J5637" s="22" t="n">
        <x:f>IF(I5637="","",I5637*H5637)</x:f>
        <x:v>737121620.1999999</x:v>
      </x:c>
      <x:c r="K5637" t="str">
        <x:f>IF(G5637="","MISSING OEWS",IF(ISNUMBER(H5637),"MATCHED","MISSING WHARTON"))</x:f>
        <x:v>MATCHED</x:v>
      </x:c>
    </x:row>
    <x:row r="5638">
      <x:c r="A5638" t="str">
        <x:v>61</x:v>
      </x:c>
      <x:c r="B5638" t="str">
        <x:v>Educational Services</x:v>
      </x:c>
      <x:c r="C5638" t="str">
        <x:v>15-1241</x:v>
      </x:c>
      <x:c r="D5638" t="str">
        <x:v>Computer Network Architects</x:v>
      </x:c>
      <x:c r="E5638" s="22" t="n">
        <x:v>2060</x:v>
      </x:c>
      <x:c r="F5638" s="22" t="n">
        <x:v>127340</x:v>
      </x:c>
      <x:c r="G5638" s="22" t="n">
        <x:f>IF(OR(E5638="",F5638=""),"",E5638*F5638)</x:f>
        <x:v>262320400</x:v>
      </x:c>
      <x:c r="H5638" s="36" t="n">
        <x:v>0.6278</x:v>
      </x:c>
      <x:c r="I5638" s="22" t="n">
        <x:f>IF(G5638="","",IF(ISNUMBER(H5638),G5638,""))</x:f>
        <x:v>262320400</x:v>
      </x:c>
      <x:c r="J5638" s="22" t="n">
        <x:f>IF(I5638="","",I5638*H5638)</x:f>
        <x:v>164684747.12</x:v>
      </x:c>
      <x:c r="K5638" t="str">
        <x:f>IF(G5638="","MISSING OEWS",IF(ISNUMBER(H5638),"MATCHED","MISSING WHARTON"))</x:f>
        <x:v>MATCHED</x:v>
      </x:c>
    </x:row>
    <x:row r="5639">
      <x:c r="A5639" t="str">
        <x:v>61</x:v>
      </x:c>
      <x:c r="B5639" t="str">
        <x:v>Educational Services</x:v>
      </x:c>
      <x:c r="C5639" t="str">
        <x:v>15-1242</x:v>
      </x:c>
      <x:c r="D5639" t="str">
        <x:v>Database Administrators</x:v>
      </x:c>
      <x:c r="E5639" s="22" t="n">
        <x:v>2990</x:v>
      </x:c>
      <x:c r="F5639" s="22" t="n">
        <x:v>92590</x:v>
      </x:c>
      <x:c r="G5639" s="22" t="n">
        <x:f>IF(OR(E5639="",F5639=""),"",E5639*F5639)</x:f>
        <x:v>276844100</x:v>
      </x:c>
      <x:c r="H5639" s="36" t="n">
        <x:v>0.8389</x:v>
      </x:c>
      <x:c r="I5639" s="22" t="n">
        <x:f>IF(G5639="","",IF(ISNUMBER(H5639),G5639,""))</x:f>
        <x:v>276844100</x:v>
      </x:c>
      <x:c r="J5639" s="22" t="n">
        <x:f>IF(I5639="","",I5639*H5639)</x:f>
        <x:v>232244515.48999998</x:v>
      </x:c>
      <x:c r="K5639" t="str">
        <x:f>IF(G5639="","MISSING OEWS",IF(ISNUMBER(H5639),"MATCHED","MISSING WHARTON"))</x:f>
        <x:v>MATCHED</x:v>
      </x:c>
    </x:row>
    <x:row r="5640">
      <x:c r="A5640" t="str">
        <x:v>61</x:v>
      </x:c>
      <x:c r="B5640" t="str">
        <x:v>Educational Services</x:v>
      </x:c>
      <x:c r="C5640" t="str">
        <x:v>15-1243</x:v>
      </x:c>
      <x:c r="D5640" t="str">
        <x:v>Database Architects</x:v>
      </x:c>
      <x:c r="E5640" s="22" t="n">
        <x:v>710</x:v>
      </x:c>
      <x:c r="F5640" s="22" t="n">
        <x:v>121730</x:v>
      </x:c>
      <x:c r="G5640" s="22" t="n">
        <x:f>IF(OR(E5640="",F5640=""),"",E5640*F5640)</x:f>
        <x:v>86428300</x:v>
      </x:c>
      <x:c r="H5640" s="36" t="n">
        <x:v>0.8502</x:v>
      </x:c>
      <x:c r="I5640" s="22" t="n">
        <x:f>IF(G5640="","",IF(ISNUMBER(H5640),G5640,""))</x:f>
        <x:v>86428300</x:v>
      </x:c>
      <x:c r="J5640" s="22" t="n">
        <x:f>IF(I5640="","",I5640*H5640)</x:f>
        <x:v>73481340.66</x:v>
      </x:c>
      <x:c r="K5640" t="str">
        <x:f>IF(G5640="","MISSING OEWS",IF(ISNUMBER(H5640),"MATCHED","MISSING WHARTON"))</x:f>
        <x:v>MATCHED</x:v>
      </x:c>
    </x:row>
    <x:row r="5641">
      <x:c r="A5641" t="str">
        <x:v>61</x:v>
      </x:c>
      <x:c r="B5641" t="str">
        <x:v>Educational Services</x:v>
      </x:c>
      <x:c r="C5641" t="str">
        <x:v>15-1244</x:v>
      </x:c>
      <x:c r="D5641" t="str">
        <x:v>Network and Computer Systems Administrators</x:v>
      </x:c>
      <x:c r="E5641" s="22" t="n">
        <x:v>10000</x:v>
      </x:c>
      <x:c r="F5641" s="22" t="n">
        <x:v>95250</x:v>
      </x:c>
      <x:c r="G5641" s="22" t="n">
        <x:f>IF(OR(E5641="",F5641=""),"",E5641*F5641)</x:f>
        <x:v>952500000</x:v>
      </x:c>
      <x:c r="H5641" s="36" t="n">
        <x:v>0.695</x:v>
      </x:c>
      <x:c r="I5641" s="22" t="n">
        <x:f>IF(G5641="","",IF(ISNUMBER(H5641),G5641,""))</x:f>
        <x:v>952500000</x:v>
      </x:c>
      <x:c r="J5641" s="22" t="n">
        <x:f>IF(I5641="","",I5641*H5641)</x:f>
        <x:v>661987500</x:v>
      </x:c>
      <x:c r="K5641" t="str">
        <x:f>IF(G5641="","MISSING OEWS",IF(ISNUMBER(H5641),"MATCHED","MISSING WHARTON"))</x:f>
        <x:v>MATCHED</x:v>
      </x:c>
    </x:row>
    <x:row r="5642">
      <x:c r="A5642" t="str">
        <x:v>61</x:v>
      </x:c>
      <x:c r="B5642" t="str">
        <x:v>Educational Services</x:v>
      </x:c>
      <x:c r="C5642" t="str">
        <x:v>15-1251</x:v>
      </x:c>
      <x:c r="D5642" t="str">
        <x:v>Computer Programmers</x:v>
      </x:c>
      <x:c r="E5642" s="22" t="n">
        <x:v>1900</x:v>
      </x:c>
      <x:c r="F5642" s="22" t="n">
        <x:v>99240</x:v>
      </x:c>
      <x:c r="G5642" s="22" t="n">
        <x:f>IF(OR(E5642="",F5642=""),"",E5642*F5642)</x:f>
        <x:v>188556000</x:v>
      </x:c>
      <x:c r="H5642" s="36" t="n">
        <x:v>0.6823999999999999</x:v>
      </x:c>
      <x:c r="I5642" s="22" t="n">
        <x:f>IF(G5642="","",IF(ISNUMBER(H5642),G5642,""))</x:f>
        <x:v>188556000</x:v>
      </x:c>
      <x:c r="J5642" s="22" t="n">
        <x:f>IF(I5642="","",I5642*H5642)</x:f>
        <x:v>128670614.39999998</x:v>
      </x:c>
      <x:c r="K5642" t="str">
        <x:f>IF(G5642="","MISSING OEWS",IF(ISNUMBER(H5642),"MATCHED","MISSING WHARTON"))</x:f>
        <x:v>MATCHED</x:v>
      </x:c>
    </x:row>
    <x:row r="5643">
      <x:c r="A5643" t="str">
        <x:v>61</x:v>
      </x:c>
      <x:c r="B5643" t="str">
        <x:v>Educational Services</x:v>
      </x:c>
      <x:c r="C5643" t="str">
        <x:v>15-1252</x:v>
      </x:c>
      <x:c r="D5643" t="str">
        <x:v>Software Developers</x:v>
      </x:c>
      <x:c r="E5643" s="22" t="n">
        <x:v>13480</x:v>
      </x:c>
      <x:c r="F5643" s="22" t="n">
        <x:v>126220</x:v>
      </x:c>
      <x:c r="G5643" s="22" t="n">
        <x:f>IF(OR(E5643="",F5643=""),"",E5643*F5643)</x:f>
        <x:v>1701445600</x:v>
      </x:c>
      <x:c r="H5643" s="36" t="n">
        <x:v>0.5211</x:v>
      </x:c>
      <x:c r="I5643" s="22" t="n">
        <x:f>IF(G5643="","",IF(ISNUMBER(H5643),G5643,""))</x:f>
        <x:v>1701445600</x:v>
      </x:c>
      <x:c r="J5643" s="22" t="n">
        <x:f>IF(I5643="","",I5643*H5643)</x:f>
        <x:v>886623302.16</x:v>
      </x:c>
      <x:c r="K5643" t="str">
        <x:f>IF(G5643="","MISSING OEWS",IF(ISNUMBER(H5643),"MATCHED","MISSING WHARTON"))</x:f>
        <x:v>MATCHED</x:v>
      </x:c>
    </x:row>
    <x:row r="5644">
      <x:c r="A5644" t="str">
        <x:v>61</x:v>
      </x:c>
      <x:c r="B5644" t="str">
        <x:v>Educational Services</x:v>
      </x:c>
      <x:c r="C5644" t="str">
        <x:v>15-1253</x:v>
      </x:c>
      <x:c r="D5644" t="str">
        <x:v>Software Quality Assurance Analysts and Testers</x:v>
      </x:c>
      <x:c r="E5644" s="22" t="n">
        <x:v>1750</x:v>
      </x:c>
      <x:c r="F5644" s="22" t="n">
        <x:v>97520</x:v>
      </x:c>
      <x:c r="G5644" s="22" t="n">
        <x:f>IF(OR(E5644="",F5644=""),"",E5644*F5644)</x:f>
        <x:v>170660000</x:v>
      </x:c>
      <x:c r="H5644" s="36" t="n">
        <x:v>0.8117</x:v>
      </x:c>
      <x:c r="I5644" s="22" t="n">
        <x:f>IF(G5644="","",IF(ISNUMBER(H5644),G5644,""))</x:f>
        <x:v>170660000</x:v>
      </x:c>
      <x:c r="J5644" s="22" t="n">
        <x:f>IF(I5644="","",I5644*H5644)</x:f>
        <x:v>138524722</x:v>
      </x:c>
      <x:c r="K5644" t="str">
        <x:f>IF(G5644="","MISSING OEWS",IF(ISNUMBER(H5644),"MATCHED","MISSING WHARTON"))</x:f>
        <x:v>MATCHED</x:v>
      </x:c>
    </x:row>
    <x:row r="5645">
      <x:c r="A5645" t="str">
        <x:v>61</x:v>
      </x:c>
      <x:c r="B5645" t="str">
        <x:v>Educational Services</x:v>
      </x:c>
      <x:c r="C5645" t="str">
        <x:v>15-1254</x:v>
      </x:c>
      <x:c r="D5645" t="str">
        <x:v>Web Developers</x:v>
      </x:c>
      <x:c r="E5645" s="22" t="n">
        <x:v>3850</x:v>
      </x:c>
      <x:c r="F5645" s="22" t="n">
        <x:v>100170</x:v>
      </x:c>
      <x:c r="G5645" s="22" t="n">
        <x:f>IF(OR(E5645="",F5645=""),"",E5645*F5645)</x:f>
        <x:v>385654500</x:v>
      </x:c>
      <x:c r="H5645" s="36" t="n">
        <x:v>0.8276</x:v>
      </x:c>
      <x:c r="I5645" s="22" t="n">
        <x:f>IF(G5645="","",IF(ISNUMBER(H5645),G5645,""))</x:f>
        <x:v>385654500</x:v>
      </x:c>
      <x:c r="J5645" s="22" t="n">
        <x:f>IF(I5645="","",I5645*H5645)</x:f>
        <x:v>319167664.2</x:v>
      </x:c>
      <x:c r="K5645" t="str">
        <x:f>IF(G5645="","MISSING OEWS",IF(ISNUMBER(H5645),"MATCHED","MISSING WHARTON"))</x:f>
        <x:v>MATCHED</x:v>
      </x:c>
    </x:row>
    <x:row r="5646">
      <x:c r="A5646" t="str">
        <x:v>61</x:v>
      </x:c>
      <x:c r="B5646" t="str">
        <x:v>Educational Services</x:v>
      </x:c>
      <x:c r="C5646" t="str">
        <x:v>15-1255</x:v>
      </x:c>
      <x:c r="D5646" t="str">
        <x:v>Web and Digital Interface Designers</x:v>
      </x:c>
      <x:c r="E5646" s="22" t="n">
        <x:v>2540</x:v>
      </x:c>
      <x:c r="F5646" s="22" t="n">
        <x:v>88600</x:v>
      </x:c>
      <x:c r="G5646" s="22" t="n">
        <x:f>IF(OR(E5646="",F5646=""),"",E5646*F5646)</x:f>
        <x:v>225044000</x:v>
      </x:c>
      <x:c r="H5646" s="36" t="n">
        <x:v>0.6827</x:v>
      </x:c>
      <x:c r="I5646" s="22" t="n">
        <x:f>IF(G5646="","",IF(ISNUMBER(H5646),G5646,""))</x:f>
        <x:v>225044000</x:v>
      </x:c>
      <x:c r="J5646" s="22" t="n">
        <x:f>IF(I5646="","",I5646*H5646)</x:f>
        <x:v>153637538.79999998</x:v>
      </x:c>
      <x:c r="K5646" t="str">
        <x:f>IF(G5646="","MISSING OEWS",IF(ISNUMBER(H5646),"MATCHED","MISSING WHARTON"))</x:f>
        <x:v>MATCHED</x:v>
      </x:c>
    </x:row>
    <x:row r="5647">
      <x:c r="A5647" t="str">
        <x:v>61</x:v>
      </x:c>
      <x:c r="B5647" t="str">
        <x:v>Educational Services</x:v>
      </x:c>
      <x:c r="C5647" t="str">
        <x:v>15-1299</x:v>
      </x:c>
      <x:c r="D5647" t="str">
        <x:v>Computer Occupations, All Other</x:v>
      </x:c>
      <x:c r="E5647" s="22" t="n">
        <x:v>6500</x:v>
      </x:c>
      <x:c r="F5647" s="22" t="n">
        <x:v>94650</x:v>
      </x:c>
      <x:c r="G5647" s="22" t="n">
        <x:f>IF(OR(E5647="",F5647=""),"",E5647*F5647)</x:f>
        <x:v>615225000</x:v>
      </x:c>
      <x:c r="H5647" s="36" t="n">
        <x:v>0.7425</x:v>
      </x:c>
      <x:c r="I5647" s="22" t="n">
        <x:f>IF(G5647="","",IF(ISNUMBER(H5647),G5647,""))</x:f>
        <x:v>615225000</x:v>
      </x:c>
      <x:c r="J5647" s="22" t="n">
        <x:f>IF(I5647="","",I5647*H5647)</x:f>
        <x:v>456804562.50000006</x:v>
      </x:c>
      <x:c r="K5647" t="str">
        <x:f>IF(G5647="","MISSING OEWS",IF(ISNUMBER(H5647),"MATCHED","MISSING WHARTON"))</x:f>
        <x:v>MATCHED</x:v>
      </x:c>
    </x:row>
    <x:row r="5648">
      <x:c r="A5648" t="str">
        <x:v>61</x:v>
      </x:c>
      <x:c r="B5648" t="str">
        <x:v>Educational Services</x:v>
      </x:c>
      <x:c r="C5648" t="str">
        <x:v>15-2021</x:v>
      </x:c>
      <x:c r="D5648" t="str">
        <x:v>Mathematicians</x:v>
      </x:c>
      <x:c r="E5648" s="22" t="n">
        <x:v>120</x:v>
      </x:c>
      <x:c r="F5648" s="22" t="n">
        <x:v>97290</x:v>
      </x:c>
      <x:c r="G5648" s="22" t="n">
        <x:f>IF(OR(E5648="",F5648=""),"",E5648*F5648)</x:f>
        <x:v>11674800</x:v>
      </x:c>
      <x:c r="H5648" s="36" t="n">
        <x:v>0.5318</x:v>
      </x:c>
      <x:c r="I5648" s="22" t="n">
        <x:f>IF(G5648="","",IF(ISNUMBER(H5648),G5648,""))</x:f>
        <x:v>11674800</x:v>
      </x:c>
      <x:c r="J5648" s="22" t="n">
        <x:f>IF(I5648="","",I5648*H5648)</x:f>
        <x:v>6208658.640000001</x:v>
      </x:c>
      <x:c r="K5648" t="str">
        <x:f>IF(G5648="","MISSING OEWS",IF(ISNUMBER(H5648),"MATCHED","MISSING WHARTON"))</x:f>
        <x:v>MATCHED</x:v>
      </x:c>
    </x:row>
    <x:row r="5649">
      <x:c r="A5649" t="str">
        <x:v>61</x:v>
      </x:c>
      <x:c r="B5649" t="str">
        <x:v>Educational Services</x:v>
      </x:c>
      <x:c r="C5649" t="str">
        <x:v>15-2031</x:v>
      </x:c>
      <x:c r="D5649" t="str">
        <x:v>Operations Research Analysts</x:v>
      </x:c>
      <x:c r="E5649" s="22" t="n">
        <x:v>1890</x:v>
      </x:c>
      <x:c r="F5649" s="22" t="n">
        <x:v>86070</x:v>
      </x:c>
      <x:c r="G5649" s="22" t="n">
        <x:f>IF(OR(E5649="",F5649=""),"",E5649*F5649)</x:f>
        <x:v>162672300</x:v>
      </x:c>
      <x:c r="H5649" s="36" t="n">
        <x:v>0.6031</x:v>
      </x:c>
      <x:c r="I5649" s="22" t="n">
        <x:f>IF(G5649="","",IF(ISNUMBER(H5649),G5649,""))</x:f>
        <x:v>162672300</x:v>
      </x:c>
      <x:c r="J5649" s="22" t="n">
        <x:f>IF(I5649="","",I5649*H5649)</x:f>
        <x:v>98107664.13</x:v>
      </x:c>
      <x:c r="K5649" t="str">
        <x:f>IF(G5649="","MISSING OEWS",IF(ISNUMBER(H5649),"MATCHED","MISSING WHARTON"))</x:f>
        <x:v>MATCHED</x:v>
      </x:c>
    </x:row>
    <x:row r="5650">
      <x:c r="A5650" t="str">
        <x:v>61</x:v>
      </x:c>
      <x:c r="B5650" t="str">
        <x:v>Educational Services</x:v>
      </x:c>
      <x:c r="C5650" t="str">
        <x:v>15-2041</x:v>
      </x:c>
      <x:c r="D5650" t="str">
        <x:v>Statisticians</x:v>
      </x:c>
      <x:c r="E5650" s="22" t="n">
        <x:v>1940</x:v>
      </x:c>
      <x:c r="F5650" s="22" t="n">
        <x:v>92510</x:v>
      </x:c>
      <x:c r="G5650" s="22" t="n">
        <x:f>IF(OR(E5650="",F5650=""),"",E5650*F5650)</x:f>
        <x:v>179469400</x:v>
      </x:c>
      <x:c r="H5650" s="36" t="n">
        <x:v>0.7282</x:v>
      </x:c>
      <x:c r="I5650" s="22" t="n">
        <x:f>IF(G5650="","",IF(ISNUMBER(H5650),G5650,""))</x:f>
        <x:v>179469400</x:v>
      </x:c>
      <x:c r="J5650" s="22" t="n">
        <x:f>IF(I5650="","",I5650*H5650)</x:f>
        <x:v>130689617.08</x:v>
      </x:c>
      <x:c r="K5650" t="str">
        <x:f>IF(G5650="","MISSING OEWS",IF(ISNUMBER(H5650),"MATCHED","MISSING WHARTON"))</x:f>
        <x:v>MATCHED</x:v>
      </x:c>
    </x:row>
    <x:row r="5651">
      <x:c r="A5651" t="str">
        <x:v>61</x:v>
      </x:c>
      <x:c r="B5651" t="str">
        <x:v>Educational Services</x:v>
      </x:c>
      <x:c r="C5651" t="str">
        <x:v>15-2051</x:v>
      </x:c>
      <x:c r="D5651" t="str">
        <x:v>Data Scientists</x:v>
      </x:c>
      <x:c r="E5651" s="22" t="n">
        <x:v>5810</x:v>
      </x:c>
      <x:c r="F5651" s="22" t="n">
        <x:v>104500</x:v>
      </x:c>
      <x:c r="G5651" s="22" t="n">
        <x:f>IF(OR(E5651="",F5651=""),"",E5651*F5651)</x:f>
        <x:v>607145000</x:v>
      </x:c>
      <x:c r="H5651" s="36" t="n">
        <x:v>0.8228</x:v>
      </x:c>
      <x:c r="I5651" s="22" t="n">
        <x:f>IF(G5651="","",IF(ISNUMBER(H5651),G5651,""))</x:f>
        <x:v>607145000</x:v>
      </x:c>
      <x:c r="J5651" s="22" t="n">
        <x:f>IF(I5651="","",I5651*H5651)</x:f>
        <x:v>499558906</x:v>
      </x:c>
      <x:c r="K5651" t="str">
        <x:f>IF(G5651="","MISSING OEWS",IF(ISNUMBER(H5651),"MATCHED","MISSING WHARTON"))</x:f>
        <x:v>MATCHED</x:v>
      </x:c>
    </x:row>
    <x:row r="5652">
      <x:c r="A5652" t="str">
        <x:v>61</x:v>
      </x:c>
      <x:c r="B5652" t="str">
        <x:v>Educational Services</x:v>
      </x:c>
      <x:c r="C5652" t="str">
        <x:v>15-2099</x:v>
      </x:c>
      <x:c r="D5652" t="str">
        <x:v>Mathematical Science Occupations, All Other</x:v>
      </x:c>
      <x:c r="E5652" s="22" t="n">
        <x:v>110</x:v>
      </x:c>
      <x:c r="F5652" s="22" t="n">
        <x:v>89280</x:v>
      </x:c>
      <x:c r="G5652" s="22" t="n">
        <x:f>IF(OR(E5652="",F5652=""),"",E5652*F5652)</x:f>
        <x:v>9820800</x:v>
      </x:c>
      <x:c r="H5652" s="36" t="n">
        <x:v>0.7711</x:v>
      </x:c>
      <x:c r="I5652" s="22" t="n">
        <x:f>IF(G5652="","",IF(ISNUMBER(H5652),G5652,""))</x:f>
        <x:v>9820800</x:v>
      </x:c>
      <x:c r="J5652" s="22" t="n">
        <x:f>IF(I5652="","",I5652*H5652)</x:f>
        <x:v>7572818.88</x:v>
      </x:c>
      <x:c r="K5652" t="str">
        <x:f>IF(G5652="","MISSING OEWS",IF(ISNUMBER(H5652),"MATCHED","MISSING WHARTON"))</x:f>
        <x:v>MATCHED</x:v>
      </x:c>
    </x:row>
    <x:row r="5653">
      <x:c r="A5653" t="str">
        <x:v>61</x:v>
      </x:c>
      <x:c r="B5653" t="str">
        <x:v>Educational Services</x:v>
      </x:c>
      <x:c r="C5653" t="str">
        <x:v>17-1011</x:v>
      </x:c>
      <x:c r="D5653" t="str">
        <x:v>Architects, Except Landscape and Naval</x:v>
      </x:c>
      <x:c r="E5653" s="22" t="n">
        <x:v>160</x:v>
      </x:c>
      <x:c r="F5653" s="22" t="n">
        <x:v>123690</x:v>
      </x:c>
      <x:c r="G5653" s="22" t="n">
        <x:f>IF(OR(E5653="",F5653=""),"",E5653*F5653)</x:f>
        <x:v>19790400</x:v>
      </x:c>
      <x:c r="H5653" s="36" t="n">
        <x:v>0.5375</x:v>
      </x:c>
      <x:c r="I5653" s="22" t="n">
        <x:f>IF(G5653="","",IF(ISNUMBER(H5653),G5653,""))</x:f>
        <x:v>19790400</x:v>
      </x:c>
      <x:c r="J5653" s="22" t="n">
        <x:f>IF(I5653="","",I5653*H5653)</x:f>
        <x:v>10637340</x:v>
      </x:c>
      <x:c r="K5653" t="str">
        <x:f>IF(G5653="","MISSING OEWS",IF(ISNUMBER(H5653),"MATCHED","MISSING WHARTON"))</x:f>
        <x:v>MATCHED</x:v>
      </x:c>
    </x:row>
    <x:row r="5654">
      <x:c r="A5654" t="str">
        <x:v>61</x:v>
      </x:c>
      <x:c r="B5654" t="str">
        <x:v>Educational Services</x:v>
      </x:c>
      <x:c r="C5654" t="str">
        <x:v>17-1021</x:v>
      </x:c>
      <x:c r="D5654" t="str">
        <x:v>Cartographers and Photogrammetrists</x:v>
      </x:c>
      <x:c r="E5654" s="22"/>
      <x:c r="F5654" s="22" t="n">
        <x:v>63220</x:v>
      </x:c>
      <x:c r="G5654" s="22" t="str">
        <x:f>IF(OR(E5654="",F5654=""),"",E5654*F5654)</x:f>
      </x:c>
      <x:c r="H5654" s="36" t="n">
        <x:v>0.7929</x:v>
      </x:c>
      <x:c r="I5654" s="22" t="str">
        <x:f>IF(G5654="","",IF(ISNUMBER(H5654),G5654,""))</x:f>
      </x:c>
      <x:c r="J5654" s="22" t="str">
        <x:f>IF(I5654="","",I5654*H5654)</x:f>
      </x:c>
      <x:c r="K5654" t="str">
        <x:f>IF(G5654="","MISSING OEWS",IF(ISNUMBER(H5654),"MATCHED","MISSING WHARTON"))</x:f>
        <x:v>MISSING OEWS</x:v>
      </x:c>
    </x:row>
    <x:row r="5655">
      <x:c r="A5655" t="str">
        <x:v>61</x:v>
      </x:c>
      <x:c r="B5655" t="str">
        <x:v>Educational Services</x:v>
      </x:c>
      <x:c r="C5655" t="str">
        <x:v>17-2011</x:v>
      </x:c>
      <x:c r="D5655" t="str">
        <x:v>Aerospace Engineers</x:v>
      </x:c>
      <x:c r="E5655" s="22" t="n">
        <x:v>400</x:v>
      </x:c>
      <x:c r="F5655" s="22" t="n">
        <x:v>128860</x:v>
      </x:c>
      <x:c r="G5655" s="22" t="n">
        <x:f>IF(OR(E5655="",F5655=""),"",E5655*F5655)</x:f>
        <x:v>51544000</x:v>
      </x:c>
      <x:c r="H5655" s="36" t="n">
        <x:v>0.5333</x:v>
      </x:c>
      <x:c r="I5655" s="22" t="n">
        <x:f>IF(G5655="","",IF(ISNUMBER(H5655),G5655,""))</x:f>
        <x:v>51544000</x:v>
      </x:c>
      <x:c r="J5655" s="22" t="n">
        <x:f>IF(I5655="","",I5655*H5655)</x:f>
        <x:v>27488415.2</x:v>
      </x:c>
      <x:c r="K5655" t="str">
        <x:f>IF(G5655="","MISSING OEWS",IF(ISNUMBER(H5655),"MATCHED","MISSING WHARTON"))</x:f>
        <x:v>MATCHED</x:v>
      </x:c>
    </x:row>
    <x:row r="5656">
      <x:c r="A5656" t="str">
        <x:v>61</x:v>
      </x:c>
      <x:c r="B5656" t="str">
        <x:v>Educational Services</x:v>
      </x:c>
      <x:c r="C5656" t="str">
        <x:v>17-2031</x:v>
      </x:c>
      <x:c r="D5656" t="str">
        <x:v>Bioengineers and Biomedical Engineers</x:v>
      </x:c>
      <x:c r="E5656" s="22" t="n">
        <x:v>770</x:v>
      </x:c>
      <x:c r="F5656" s="22" t="n">
        <x:v>89750</x:v>
      </x:c>
      <x:c r="G5656" s="22" t="n">
        <x:f>IF(OR(E5656="",F5656=""),"",E5656*F5656)</x:f>
        <x:v>69107500</x:v>
      </x:c>
      <x:c r="H5656" s="36" t="n">
        <x:v>0.4067</x:v>
      </x:c>
      <x:c r="I5656" s="22" t="n">
        <x:f>IF(G5656="","",IF(ISNUMBER(H5656),G5656,""))</x:f>
        <x:v>69107500</x:v>
      </x:c>
      <x:c r="J5656" s="22" t="n">
        <x:f>IF(I5656="","",I5656*H5656)</x:f>
        <x:v>28106020.25</x:v>
      </x:c>
      <x:c r="K5656" t="str">
        <x:f>IF(G5656="","MISSING OEWS",IF(ISNUMBER(H5656),"MATCHED","MISSING WHARTON"))</x:f>
        <x:v>MATCHED</x:v>
      </x:c>
    </x:row>
    <x:row r="5657">
      <x:c r="A5657" t="str">
        <x:v>61</x:v>
      </x:c>
      <x:c r="B5657" t="str">
        <x:v>Educational Services</x:v>
      </x:c>
      <x:c r="C5657" t="str">
        <x:v>17-2041</x:v>
      </x:c>
      <x:c r="D5657" t="str">
        <x:v>Chemical Engineers</x:v>
      </x:c>
      <x:c r="E5657" s="22" t="n">
        <x:v>200</x:v>
      </x:c>
      <x:c r="F5657" s="22" t="n">
        <x:v>72870</x:v>
      </x:c>
      <x:c r="G5657" s="22" t="n">
        <x:f>IF(OR(E5657="",F5657=""),"",E5657*F5657)</x:f>
        <x:v>14574000</x:v>
      </x:c>
      <x:c r="H5657" s="36" t="n">
        <x:v>0.3615</x:v>
      </x:c>
      <x:c r="I5657" s="22" t="n">
        <x:f>IF(G5657="","",IF(ISNUMBER(H5657),G5657,""))</x:f>
        <x:v>14574000</x:v>
      </x:c>
      <x:c r="J5657" s="22" t="n">
        <x:f>IF(I5657="","",I5657*H5657)</x:f>
        <x:v>5268501</x:v>
      </x:c>
      <x:c r="K5657" t="str">
        <x:f>IF(G5657="","MISSING OEWS",IF(ISNUMBER(H5657),"MATCHED","MISSING WHARTON"))</x:f>
        <x:v>MATCHED</x:v>
      </x:c>
    </x:row>
    <x:row r="5658">
      <x:c r="A5658" t="str">
        <x:v>61</x:v>
      </x:c>
      <x:c r="B5658" t="str">
        <x:v>Educational Services</x:v>
      </x:c>
      <x:c r="C5658" t="str">
        <x:v>17-2051</x:v>
      </x:c>
      <x:c r="D5658" t="str">
        <x:v>Civil Engineers</x:v>
      </x:c>
      <x:c r="E5658" s="22" t="n">
        <x:v>230</x:v>
      </x:c>
      <x:c r="F5658" s="22" t="n">
        <x:v>104410</x:v>
      </x:c>
      <x:c r="G5658" s="22" t="n">
        <x:f>IF(OR(E5658="",F5658=""),"",E5658*F5658)</x:f>
        <x:v>24014300</x:v>
      </x:c>
      <x:c r="H5658" s="36" t="n">
        <x:v>0.4218</x:v>
      </x:c>
      <x:c r="I5658" s="22" t="n">
        <x:f>IF(G5658="","",IF(ISNUMBER(H5658),G5658,""))</x:f>
        <x:v>24014300</x:v>
      </x:c>
      <x:c r="J5658" s="22" t="n">
        <x:f>IF(I5658="","",I5658*H5658)</x:f>
        <x:v>10129231.74</x:v>
      </x:c>
      <x:c r="K5658" t="str">
        <x:f>IF(G5658="","MISSING OEWS",IF(ISNUMBER(H5658),"MATCHED","MISSING WHARTON"))</x:f>
        <x:v>MATCHED</x:v>
      </x:c>
    </x:row>
    <x:row r="5659">
      <x:c r="A5659" t="str">
        <x:v>61</x:v>
      </x:c>
      <x:c r="B5659" t="str">
        <x:v>Educational Services</x:v>
      </x:c>
      <x:c r="C5659" t="str">
        <x:v>17-2061</x:v>
      </x:c>
      <x:c r="D5659" t="str">
        <x:v>Computer Hardware Engineers</x:v>
      </x:c>
      <x:c r="E5659" s="22" t="n">
        <x:v>40</x:v>
      </x:c>
      <x:c r="F5659" s="22" t="n">
        <x:v>119450</x:v>
      </x:c>
      <x:c r="G5659" s="22" t="n">
        <x:f>IF(OR(E5659="",F5659=""),"",E5659*F5659)</x:f>
        <x:v>4778000</x:v>
      </x:c>
      <x:c r="H5659" s="36" t="n">
        <x:v>0.3639</x:v>
      </x:c>
      <x:c r="I5659" s="22" t="n">
        <x:f>IF(G5659="","",IF(ISNUMBER(H5659),G5659,""))</x:f>
        <x:v>4778000</x:v>
      </x:c>
      <x:c r="J5659" s="22" t="n">
        <x:f>IF(I5659="","",I5659*H5659)</x:f>
        <x:v>1738714.2</x:v>
      </x:c>
      <x:c r="K5659" t="str">
        <x:f>IF(G5659="","MISSING OEWS",IF(ISNUMBER(H5659),"MATCHED","MISSING WHARTON"))</x:f>
        <x:v>MATCHED</x:v>
      </x:c>
    </x:row>
    <x:row r="5660">
      <x:c r="A5660" t="str">
        <x:v>61</x:v>
      </x:c>
      <x:c r="B5660" t="str">
        <x:v>Educational Services</x:v>
      </x:c>
      <x:c r="C5660" t="str">
        <x:v>17-2071</x:v>
      </x:c>
      <x:c r="D5660" t="str">
        <x:v>Electrical Engineers</x:v>
      </x:c>
      <x:c r="E5660" s="22" t="n">
        <x:v>140</x:v>
      </x:c>
      <x:c r="F5660" s="22" t="n">
        <x:v>105030</x:v>
      </x:c>
      <x:c r="G5660" s="22" t="n">
        <x:f>IF(OR(E5660="",F5660=""),"",E5660*F5660)</x:f>
        <x:v>14704200</x:v>
      </x:c>
      <x:c r="H5660" s="36" t="n">
        <x:v>0.35229999999999995</x:v>
      </x:c>
      <x:c r="I5660" s="22" t="n">
        <x:f>IF(G5660="","",IF(ISNUMBER(H5660),G5660,""))</x:f>
        <x:v>14704200</x:v>
      </x:c>
      <x:c r="J5660" s="22" t="n">
        <x:f>IF(I5660="","",I5660*H5660)</x:f>
        <x:v>5180289.659999999</x:v>
      </x:c>
      <x:c r="K5660" t="str">
        <x:f>IF(G5660="","MISSING OEWS",IF(ISNUMBER(H5660),"MATCHED","MISSING WHARTON"))</x:f>
        <x:v>MATCHED</x:v>
      </x:c>
    </x:row>
    <x:row r="5661">
      <x:c r="A5661" t="str">
        <x:v>61</x:v>
      </x:c>
      <x:c r="B5661" t="str">
        <x:v>Educational Services</x:v>
      </x:c>
      <x:c r="C5661" t="str">
        <x:v>17-2072</x:v>
      </x:c>
      <x:c r="D5661" t="str">
        <x:v>Electronics Engineers, Except Computer</x:v>
      </x:c>
      <x:c r="E5661" s="22" t="n">
        <x:v>270</x:v>
      </x:c>
      <x:c r="F5661" s="22" t="n">
        <x:v>93290</x:v>
      </x:c>
      <x:c r="G5661" s="22" t="n">
        <x:f>IF(OR(E5661="",F5661=""),"",E5661*F5661)</x:f>
        <x:v>25188300</x:v>
      </x:c>
      <x:c r="H5661" s="36" t="n">
        <x:v>0.4536</x:v>
      </x:c>
      <x:c r="I5661" s="22" t="n">
        <x:f>IF(G5661="","",IF(ISNUMBER(H5661),G5661,""))</x:f>
        <x:v>25188300</x:v>
      </x:c>
      <x:c r="J5661" s="22" t="n">
        <x:f>IF(I5661="","",I5661*H5661)</x:f>
        <x:v>11425412.88</x:v>
      </x:c>
      <x:c r="K5661" t="str">
        <x:f>IF(G5661="","MISSING OEWS",IF(ISNUMBER(H5661),"MATCHED","MISSING WHARTON"))</x:f>
        <x:v>MATCHED</x:v>
      </x:c>
    </x:row>
    <x:row r="5662">
      <x:c r="A5662" t="str">
        <x:v>61</x:v>
      </x:c>
      <x:c r="B5662" t="str">
        <x:v>Educational Services</x:v>
      </x:c>
      <x:c r="C5662" t="str">
        <x:v>17-2081</x:v>
      </x:c>
      <x:c r="D5662" t="str">
        <x:v>Environmental Engineers</x:v>
      </x:c>
      <x:c r="E5662" s="22" t="n">
        <x:v>120</x:v>
      </x:c>
      <x:c r="F5662" s="22" t="n">
        <x:v>91890</x:v>
      </x:c>
      <x:c r="G5662" s="22" t="n">
        <x:f>IF(OR(E5662="",F5662=""),"",E5662*F5662)</x:f>
        <x:v>11026800</x:v>
      </x:c>
      <x:c r="H5662" s="36" t="n">
        <x:v>0.5196000000000001</x:v>
      </x:c>
      <x:c r="I5662" s="22" t="n">
        <x:f>IF(G5662="","",IF(ISNUMBER(H5662),G5662,""))</x:f>
        <x:v>11026800</x:v>
      </x:c>
      <x:c r="J5662" s="22" t="n">
        <x:f>IF(I5662="","",I5662*H5662)</x:f>
        <x:v>5729525.28</x:v>
      </x:c>
      <x:c r="K5662" t="str">
        <x:f>IF(G5662="","MISSING OEWS",IF(ISNUMBER(H5662),"MATCHED","MISSING WHARTON"))</x:f>
        <x:v>MATCHED</x:v>
      </x:c>
    </x:row>
    <x:row r="5663">
      <x:c r="A5663" t="str">
        <x:v>61</x:v>
      </x:c>
      <x:c r="B5663" t="str">
        <x:v>Educational Services</x:v>
      </x:c>
      <x:c r="C5663" t="str">
        <x:v>17-2111</x:v>
      </x:c>
      <x:c r="D5663" t="str">
        <x:v>Health and Safety Engineers, Except Mining Safety Engineers and Inspectors</x:v>
      </x:c>
      <x:c r="E5663" s="22" t="n">
        <x:v>30</x:v>
      </x:c>
      <x:c r="F5663" s="22" t="n">
        <x:v>91770</x:v>
      </x:c>
      <x:c r="G5663" s="22" t="n">
        <x:f>IF(OR(E5663="",F5663=""),"",E5663*F5663)</x:f>
        <x:v>2753100</x:v>
      </x:c>
      <x:c r="H5663" s="36" t="n">
        <x:v>0.2672</x:v>
      </x:c>
      <x:c r="I5663" s="22" t="n">
        <x:f>IF(G5663="","",IF(ISNUMBER(H5663),G5663,""))</x:f>
        <x:v>2753100</x:v>
      </x:c>
      <x:c r="J5663" s="22" t="n">
        <x:f>IF(I5663="","",I5663*H5663)</x:f>
        <x:v>735628.32</x:v>
      </x:c>
      <x:c r="K5663" t="str">
        <x:f>IF(G5663="","MISSING OEWS",IF(ISNUMBER(H5663),"MATCHED","MISSING WHARTON"))</x:f>
        <x:v>MATCHED</x:v>
      </x:c>
    </x:row>
    <x:row r="5664">
      <x:c r="A5664" t="str">
        <x:v>61</x:v>
      </x:c>
      <x:c r="B5664" t="str">
        <x:v>Educational Services</x:v>
      </x:c>
      <x:c r="C5664" t="str">
        <x:v>17-2112</x:v>
      </x:c>
      <x:c r="D5664" t="str">
        <x:v>Industrial Engineers</x:v>
      </x:c>
      <x:c r="E5664" s="22" t="n">
        <x:v>360</x:v>
      </x:c>
      <x:c r="F5664" s="22" t="n">
        <x:v>117980</x:v>
      </x:c>
      <x:c r="G5664" s="22" t="n">
        <x:f>IF(OR(E5664="",F5664=""),"",E5664*F5664)</x:f>
        <x:v>42472800</x:v>
      </x:c>
      <x:c r="H5664" s="36" t="n">
        <x:v>0.47859999999999997</x:v>
      </x:c>
      <x:c r="I5664" s="22" t="n">
        <x:f>IF(G5664="","",IF(ISNUMBER(H5664),G5664,""))</x:f>
        <x:v>42472800</x:v>
      </x:c>
      <x:c r="J5664" s="22" t="n">
        <x:f>IF(I5664="","",I5664*H5664)</x:f>
        <x:v>20327482.08</x:v>
      </x:c>
      <x:c r="K5664" t="str">
        <x:f>IF(G5664="","MISSING OEWS",IF(ISNUMBER(H5664),"MATCHED","MISSING WHARTON"))</x:f>
        <x:v>MATCHED</x:v>
      </x:c>
    </x:row>
    <x:row r="5665">
      <x:c r="A5665" t="str">
        <x:v>61</x:v>
      </x:c>
      <x:c r="B5665" t="str">
        <x:v>Educational Services</x:v>
      </x:c>
      <x:c r="C5665" t="str">
        <x:v>17-2131</x:v>
      </x:c>
      <x:c r="D5665" t="str">
        <x:v>Materials Engineers</x:v>
      </x:c>
      <x:c r="E5665" s="22" t="n">
        <x:v>120</x:v>
      </x:c>
      <x:c r="F5665" s="22" t="n">
        <x:v>95940</x:v>
      </x:c>
      <x:c r="G5665" s="22" t="n">
        <x:f>IF(OR(E5665="",F5665=""),"",E5665*F5665)</x:f>
        <x:v>11512800</x:v>
      </x:c>
      <x:c r="H5665" s="36" t="n">
        <x:v>0.26899999999999996</x:v>
      </x:c>
      <x:c r="I5665" s="22" t="n">
        <x:f>IF(G5665="","",IF(ISNUMBER(H5665),G5665,""))</x:f>
        <x:v>11512800</x:v>
      </x:c>
      <x:c r="J5665" s="22" t="n">
        <x:f>IF(I5665="","",I5665*H5665)</x:f>
        <x:v>3096943.1999999997</x:v>
      </x:c>
      <x:c r="K5665" t="str">
        <x:f>IF(G5665="","MISSING OEWS",IF(ISNUMBER(H5665),"MATCHED","MISSING WHARTON"))</x:f>
        <x:v>MATCHED</x:v>
      </x:c>
    </x:row>
    <x:row r="5666">
      <x:c r="A5666" t="str">
        <x:v>61</x:v>
      </x:c>
      <x:c r="B5666" t="str">
        <x:v>Educational Services</x:v>
      </x:c>
      <x:c r="C5666" t="str">
        <x:v>17-2141</x:v>
      </x:c>
      <x:c r="D5666" t="str">
        <x:v>Mechanical Engineers</x:v>
      </x:c>
      <x:c r="E5666" s="22" t="n">
        <x:v>440</x:v>
      </x:c>
      <x:c r="F5666" s="22" t="n">
        <x:v>95470</x:v>
      </x:c>
      <x:c r="G5666" s="22" t="n">
        <x:f>IF(OR(E5666="",F5666=""),"",E5666*F5666)</x:f>
        <x:v>42006800</x:v>
      </x:c>
      <x:c r="H5666" s="36" t="n">
        <x:v>0.30079999999999996</x:v>
      </x:c>
      <x:c r="I5666" s="22" t="n">
        <x:f>IF(G5666="","",IF(ISNUMBER(H5666),G5666,""))</x:f>
        <x:v>42006800</x:v>
      </x:c>
      <x:c r="J5666" s="22" t="n">
        <x:f>IF(I5666="","",I5666*H5666)</x:f>
        <x:v>12635645.439999998</x:v>
      </x:c>
      <x:c r="K5666" t="str">
        <x:f>IF(G5666="","MISSING OEWS",IF(ISNUMBER(H5666),"MATCHED","MISSING WHARTON"))</x:f>
        <x:v>MATCHED</x:v>
      </x:c>
    </x:row>
    <x:row r="5667">
      <x:c r="A5667" t="str">
        <x:v>61</x:v>
      </x:c>
      <x:c r="B5667" t="str">
        <x:v>Educational Services</x:v>
      </x:c>
      <x:c r="C5667" t="str">
        <x:v>17-2199</x:v>
      </x:c>
      <x:c r="D5667" t="str">
        <x:v>Engineers, All Other</x:v>
      </x:c>
      <x:c r="E5667" s="22" t="n">
        <x:v>830</x:v>
      </x:c>
      <x:c r="F5667" s="22" t="n">
        <x:v>123860</x:v>
      </x:c>
      <x:c r="G5667" s="22" t="n">
        <x:f>IF(OR(E5667="",F5667=""),"",E5667*F5667)</x:f>
        <x:v>102803800</x:v>
      </x:c>
      <x:c r="H5667" s="36" t="n">
        <x:v>0.315</x:v>
      </x:c>
      <x:c r="I5667" s="22" t="n">
        <x:f>IF(G5667="","",IF(ISNUMBER(H5667),G5667,""))</x:f>
        <x:v>102803800</x:v>
      </x:c>
      <x:c r="J5667" s="22" t="n">
        <x:f>IF(I5667="","",I5667*H5667)</x:f>
        <x:v>32383197</x:v>
      </x:c>
      <x:c r="K5667" t="str">
        <x:f>IF(G5667="","MISSING OEWS",IF(ISNUMBER(H5667),"MATCHED","MISSING WHARTON"))</x:f>
        <x:v>MATCHED</x:v>
      </x:c>
    </x:row>
    <x:row r="5668">
      <x:c r="A5668" t="str">
        <x:v>61</x:v>
      </x:c>
      <x:c r="B5668" t="str">
        <x:v>Educational Services</x:v>
      </x:c>
      <x:c r="C5668" t="str">
        <x:v>17-3011</x:v>
      </x:c>
      <x:c r="D5668" t="str">
        <x:v>Architectural and Civil Drafters</x:v>
      </x:c>
      <x:c r="E5668" s="22" t="n">
        <x:v>40</x:v>
      </x:c>
      <x:c r="F5668" s="22" t="n">
        <x:v>61250</x:v>
      </x:c>
      <x:c r="G5668" s="22" t="n">
        <x:f>IF(OR(E5668="",F5668=""),"",E5668*F5668)</x:f>
        <x:v>2450000</x:v>
      </x:c>
      <x:c r="H5668" s="36" t="n">
        <x:v>0.7</x:v>
      </x:c>
      <x:c r="I5668" s="22" t="n">
        <x:f>IF(G5668="","",IF(ISNUMBER(H5668),G5668,""))</x:f>
        <x:v>2450000</x:v>
      </x:c>
      <x:c r="J5668" s="22" t="n">
        <x:f>IF(I5668="","",I5668*H5668)</x:f>
        <x:v>1715000</x:v>
      </x:c>
      <x:c r="K5668" t="str">
        <x:f>IF(G5668="","MISSING OEWS",IF(ISNUMBER(H5668),"MATCHED","MISSING WHARTON"))</x:f>
        <x:v>MATCHED</x:v>
      </x:c>
    </x:row>
    <x:row r="5669">
      <x:c r="A5669" t="str">
        <x:v>61</x:v>
      </x:c>
      <x:c r="B5669" t="str">
        <x:v>Educational Services</x:v>
      </x:c>
      <x:c r="C5669" t="str">
        <x:v>17-3021</x:v>
      </x:c>
      <x:c r="D5669" t="str">
        <x:v>Aerospace Engineering and Operations Technologists and Technicians</x:v>
      </x:c>
      <x:c r="E5669" s="22" t="n">
        <x:v>190</x:v>
      </x:c>
      <x:c r="F5669" s="22" t="n">
        <x:v>77480</x:v>
      </x:c>
      <x:c r="G5669" s="22" t="n">
        <x:f>IF(OR(E5669="",F5669=""),"",E5669*F5669)</x:f>
        <x:v>14721200</x:v>
      </x:c>
      <x:c r="H5669" s="36" t="n">
        <x:v>0.175</x:v>
      </x:c>
      <x:c r="I5669" s="22" t="n">
        <x:f>IF(G5669="","",IF(ISNUMBER(H5669),G5669,""))</x:f>
        <x:v>14721200</x:v>
      </x:c>
      <x:c r="J5669" s="22" t="n">
        <x:f>IF(I5669="","",I5669*H5669)</x:f>
        <x:v>2576210</x:v>
      </x:c>
      <x:c r="K5669" t="str">
        <x:f>IF(G5669="","MISSING OEWS",IF(ISNUMBER(H5669),"MATCHED","MISSING WHARTON"))</x:f>
        <x:v>MATCHED</x:v>
      </x:c>
    </x:row>
    <x:row r="5670">
      <x:c r="A5670" t="str">
        <x:v>61</x:v>
      </x:c>
      <x:c r="B5670" t="str">
        <x:v>Educational Services</x:v>
      </x:c>
      <x:c r="C5670" t="str">
        <x:v>17-3023</x:v>
      </x:c>
      <x:c r="D5670" t="str">
        <x:v>Electrical and Electronic Engineering Technologists and Technicians</x:v>
      </x:c>
      <x:c r="E5670" s="22" t="n">
        <x:v>130</x:v>
      </x:c>
      <x:c r="F5670" s="22" t="n">
        <x:v>78750</x:v>
      </x:c>
      <x:c r="G5670" s="22" t="n">
        <x:f>IF(OR(E5670="",F5670=""),"",E5670*F5670)</x:f>
        <x:v>10237500</x:v>
      </x:c>
      <x:c r="H5670" s="36" t="n">
        <x:v>0.4</x:v>
      </x:c>
      <x:c r="I5670" s="22" t="n">
        <x:f>IF(G5670="","",IF(ISNUMBER(H5670),G5670,""))</x:f>
        <x:v>10237500</x:v>
      </x:c>
      <x:c r="J5670" s="22" t="n">
        <x:f>IF(I5670="","",I5670*H5670)</x:f>
        <x:v>4095000</x:v>
      </x:c>
      <x:c r="K5670" t="str">
        <x:f>IF(G5670="","MISSING OEWS",IF(ISNUMBER(H5670),"MATCHED","MISSING WHARTON"))</x:f>
        <x:v>MATCHED</x:v>
      </x:c>
    </x:row>
    <x:row r="5671">
      <x:c r="A5671" t="str">
        <x:v>61</x:v>
      </x:c>
      <x:c r="B5671" t="str">
        <x:v>Educational Services</x:v>
      </x:c>
      <x:c r="C5671" t="str">
        <x:v>17-3024</x:v>
      </x:c>
      <x:c r="D5671" t="str">
        <x:v>Electro-Mechanical and Mechatronics Technologists and Technicians</x:v>
      </x:c>
      <x:c r="E5671" s="22" t="n">
        <x:v>150</x:v>
      </x:c>
      <x:c r="F5671" s="22" t="n">
        <x:v>80490</x:v>
      </x:c>
      <x:c r="G5671" s="22" t="n">
        <x:f>IF(OR(E5671="",F5671=""),"",E5671*F5671)</x:f>
        <x:v>12073500</x:v>
      </x:c>
      <x:c r="H5671" s="36" t="n">
        <x:v>0.17809999999999998</x:v>
      </x:c>
      <x:c r="I5671" s="22" t="n">
        <x:f>IF(G5671="","",IF(ISNUMBER(H5671),G5671,""))</x:f>
        <x:v>12073500</x:v>
      </x:c>
      <x:c r="J5671" s="22" t="n">
        <x:f>IF(I5671="","",I5671*H5671)</x:f>
        <x:v>2150290.3499999996</x:v>
      </x:c>
      <x:c r="K5671" t="str">
        <x:f>IF(G5671="","MISSING OEWS",IF(ISNUMBER(H5671),"MATCHED","MISSING WHARTON"))</x:f>
        <x:v>MATCHED</x:v>
      </x:c>
    </x:row>
    <x:row r="5672">
      <x:c r="A5672" t="str">
        <x:v>61</x:v>
      </x:c>
      <x:c r="B5672" t="str">
        <x:v>Educational Services</x:v>
      </x:c>
      <x:c r="C5672" t="str">
        <x:v>17-3025</x:v>
      </x:c>
      <x:c r="D5672" t="str">
        <x:v>Environmental Engineering Technologists and Technicians</x:v>
      </x:c>
      <x:c r="E5672" s="22" t="n">
        <x:v>50</x:v>
      </x:c>
      <x:c r="F5672" s="22" t="n">
        <x:v>67230</x:v>
      </x:c>
      <x:c r="G5672" s="22" t="n">
        <x:f>IF(OR(E5672="",F5672=""),"",E5672*F5672)</x:f>
        <x:v>3361500</x:v>
      </x:c>
      <x:c r="H5672" s="36" t="n">
        <x:v>0.46149999999999997</x:v>
      </x:c>
      <x:c r="I5672" s="22" t="n">
        <x:f>IF(G5672="","",IF(ISNUMBER(H5672),G5672,""))</x:f>
        <x:v>3361500</x:v>
      </x:c>
      <x:c r="J5672" s="22" t="n">
        <x:f>IF(I5672="","",I5672*H5672)</x:f>
        <x:v>1551332.25</x:v>
      </x:c>
      <x:c r="K5672" t="str">
        <x:f>IF(G5672="","MISSING OEWS",IF(ISNUMBER(H5672),"MATCHED","MISSING WHARTON"))</x:f>
        <x:v>MATCHED</x:v>
      </x:c>
    </x:row>
    <x:row r="5673">
      <x:c r="A5673" t="str">
        <x:v>61</x:v>
      </x:c>
      <x:c r="B5673" t="str">
        <x:v>Educational Services</x:v>
      </x:c>
      <x:c r="C5673" t="str">
        <x:v>17-3026</x:v>
      </x:c>
      <x:c r="D5673" t="str">
        <x:v>Industrial Engineering Technologists and Technicians</x:v>
      </x:c>
      <x:c r="E5673" s="22" t="n">
        <x:v>30</x:v>
      </x:c>
      <x:c r="F5673" s="22" t="n">
        <x:v>91550</x:v>
      </x:c>
      <x:c r="G5673" s="22" t="n">
        <x:f>IF(OR(E5673="",F5673=""),"",E5673*F5673)</x:f>
        <x:v>2746500</x:v>
      </x:c>
      <x:c r="H5673" s="36" t="n">
        <x:v>0.28550000000000003</x:v>
      </x:c>
      <x:c r="I5673" s="22" t="n">
        <x:f>IF(G5673="","",IF(ISNUMBER(H5673),G5673,""))</x:f>
        <x:v>2746500</x:v>
      </x:c>
      <x:c r="J5673" s="22" t="n">
        <x:f>IF(I5673="","",I5673*H5673)</x:f>
        <x:v>784125.7500000001</x:v>
      </x:c>
      <x:c r="K5673" t="str">
        <x:f>IF(G5673="","MISSING OEWS",IF(ISNUMBER(H5673),"MATCHED","MISSING WHARTON"))</x:f>
        <x:v>MATCHED</x:v>
      </x:c>
    </x:row>
    <x:row r="5674">
      <x:c r="A5674" t="str">
        <x:v>61</x:v>
      </x:c>
      <x:c r="B5674" t="str">
        <x:v>Educational Services</x:v>
      </x:c>
      <x:c r="C5674" t="str">
        <x:v>17-3027</x:v>
      </x:c>
      <x:c r="D5674" t="str">
        <x:v>Mechanical Engineering Technologists and Technicians</x:v>
      </x:c>
      <x:c r="E5674" s="22" t="n">
        <x:v>130</x:v>
      </x:c>
      <x:c r="F5674" s="22" t="n">
        <x:v>73900</x:v>
      </x:c>
      <x:c r="G5674" s="22" t="n">
        <x:f>IF(OR(E5674="",F5674=""),"",E5674*F5674)</x:f>
        <x:v>9607000</x:v>
      </x:c>
      <x:c r="H5674" s="36" t="n">
        <x:v>0.3125</x:v>
      </x:c>
      <x:c r="I5674" s="22" t="n">
        <x:f>IF(G5674="","",IF(ISNUMBER(H5674),G5674,""))</x:f>
        <x:v>9607000</x:v>
      </x:c>
      <x:c r="J5674" s="22" t="n">
        <x:f>IF(I5674="","",I5674*H5674)</x:f>
        <x:v>3002187.5</x:v>
      </x:c>
      <x:c r="K5674" t="str">
        <x:f>IF(G5674="","MISSING OEWS",IF(ISNUMBER(H5674),"MATCHED","MISSING WHARTON"))</x:f>
        <x:v>MATCHED</x:v>
      </x:c>
    </x:row>
    <x:row r="5675">
      <x:c r="A5675" t="str">
        <x:v>61</x:v>
      </x:c>
      <x:c r="B5675" t="str">
        <x:v>Educational Services</x:v>
      </x:c>
      <x:c r="C5675" t="str">
        <x:v>17-3028</x:v>
      </x:c>
      <x:c r="D5675" t="str">
        <x:v>Calibration Technologists and Technicians</x:v>
      </x:c>
      <x:c r="E5675" s="22"/>
      <x:c r="F5675" s="22" t="n">
        <x:v>138460</x:v>
      </x:c>
      <x:c r="G5675" s="22" t="str">
        <x:f>IF(OR(E5675="",F5675=""),"",E5675*F5675)</x:f>
      </x:c>
      <x:c r="H5675" s="36" t="n">
        <x:v>0.17329999999999998</x:v>
      </x:c>
      <x:c r="I5675" s="22" t="str">
        <x:f>IF(G5675="","",IF(ISNUMBER(H5675),G5675,""))</x:f>
      </x:c>
      <x:c r="J5675" s="22" t="str">
        <x:f>IF(I5675="","",I5675*H5675)</x:f>
      </x:c>
      <x:c r="K5675" t="str">
        <x:f>IF(G5675="","MISSING OEWS",IF(ISNUMBER(H5675),"MATCHED","MISSING WHARTON"))</x:f>
        <x:v>MISSING OEWS</x:v>
      </x:c>
    </x:row>
    <x:row r="5676">
      <x:c r="A5676" t="str">
        <x:v>61</x:v>
      </x:c>
      <x:c r="B5676" t="str">
        <x:v>Educational Services</x:v>
      </x:c>
      <x:c r="C5676" t="str">
        <x:v>17-3029</x:v>
      </x:c>
      <x:c r="D5676" t="str">
        <x:v>Engineering Technologists and Technicians, Except Drafters, All Other</x:v>
      </x:c>
      <x:c r="E5676" s="22" t="n">
        <x:v>460</x:v>
      </x:c>
      <x:c r="F5676" s="22" t="n">
        <x:v>65400</x:v>
      </x:c>
      <x:c r="G5676" s="22" t="n">
        <x:f>IF(OR(E5676="",F5676=""),"",E5676*F5676)</x:f>
        <x:v>30084000</x:v>
      </x:c>
      <x:c r="H5676" s="36" t="n">
        <x:v>0.1404</x:v>
      </x:c>
      <x:c r="I5676" s="22" t="n">
        <x:f>IF(G5676="","",IF(ISNUMBER(H5676),G5676,""))</x:f>
        <x:v>30084000</x:v>
      </x:c>
      <x:c r="J5676" s="22" t="n">
        <x:f>IF(I5676="","",I5676*H5676)</x:f>
        <x:v>4223793.6</x:v>
      </x:c>
      <x:c r="K5676" t="str">
        <x:f>IF(G5676="","MISSING OEWS",IF(ISNUMBER(H5676),"MATCHED","MISSING WHARTON"))</x:f>
        <x:v>MATCHED</x:v>
      </x:c>
    </x:row>
    <x:row r="5677">
      <x:c r="A5677" t="str">
        <x:v>61</x:v>
      </x:c>
      <x:c r="B5677" t="str">
        <x:v>Educational Services</x:v>
      </x:c>
      <x:c r="C5677" t="str">
        <x:v>17-3031</x:v>
      </x:c>
      <x:c r="D5677" t="str">
        <x:v>Surveying and Mapping Technicians</x:v>
      </x:c>
      <x:c r="E5677" s="22" t="n">
        <x:v>60</x:v>
      </x:c>
      <x:c r="F5677" s="22" t="n">
        <x:v>47950</x:v>
      </x:c>
      <x:c r="G5677" s="22" t="n">
        <x:f>IF(OR(E5677="",F5677=""),"",E5677*F5677)</x:f>
        <x:v>2877000</x:v>
      </x:c>
      <x:c r="H5677" s="36" t="n">
        <x:v>0.6783</x:v>
      </x:c>
      <x:c r="I5677" s="22" t="n">
        <x:f>IF(G5677="","",IF(ISNUMBER(H5677),G5677,""))</x:f>
        <x:v>2877000</x:v>
      </x:c>
      <x:c r="J5677" s="22" t="n">
        <x:f>IF(I5677="","",I5677*H5677)</x:f>
        <x:v>1951469.1</x:v>
      </x:c>
      <x:c r="K5677" t="str">
        <x:f>IF(G5677="","MISSING OEWS",IF(ISNUMBER(H5677),"MATCHED","MISSING WHARTON"))</x:f>
        <x:v>MATCHED</x:v>
      </x:c>
    </x:row>
    <x:row r="5678">
      <x:c r="A5678" t="str">
        <x:v>61</x:v>
      </x:c>
      <x:c r="B5678" t="str">
        <x:v>Educational Services</x:v>
      </x:c>
      <x:c r="C5678" t="str">
        <x:v>19-1011</x:v>
      </x:c>
      <x:c r="D5678" t="str">
        <x:v>Animal Scientists</x:v>
      </x:c>
      <x:c r="E5678" s="22" t="n">
        <x:v>40</x:v>
      </x:c>
      <x:c r="F5678" s="22"/>
      <x:c r="G5678" s="22" t="str">
        <x:f>IF(OR(E5678="",F5678=""),"",E5678*F5678)</x:f>
      </x:c>
      <x:c r="H5678" s="36" t="n">
        <x:v>0.23329999999999998</x:v>
      </x:c>
      <x:c r="I5678" s="22" t="str">
        <x:f>IF(G5678="","",IF(ISNUMBER(H5678),G5678,""))</x:f>
      </x:c>
      <x:c r="J5678" s="22" t="str">
        <x:f>IF(I5678="","",I5678*H5678)</x:f>
      </x:c>
      <x:c r="K5678" t="str">
        <x:f>IF(G5678="","MISSING OEWS",IF(ISNUMBER(H5678),"MATCHED","MISSING WHARTON"))</x:f>
        <x:v>MISSING OEWS</x:v>
      </x:c>
    </x:row>
    <x:row r="5679">
      <x:c r="A5679" t="str">
        <x:v>61</x:v>
      </x:c>
      <x:c r="B5679" t="str">
        <x:v>Educational Services</x:v>
      </x:c>
      <x:c r="C5679" t="str">
        <x:v>19-1013</x:v>
      </x:c>
      <x:c r="D5679" t="str">
        <x:v>Soil and Plant Scientists</x:v>
      </x:c>
      <x:c r="E5679" s="22" t="n">
        <x:v>50</x:v>
      </x:c>
      <x:c r="F5679" s="22" t="n">
        <x:v>54480</x:v>
      </x:c>
      <x:c r="G5679" s="22" t="n">
        <x:f>IF(OR(E5679="",F5679=""),"",E5679*F5679)</x:f>
        <x:v>2724000</x:v>
      </x:c>
      <x:c r="H5679" s="36" t="n">
        <x:v>0.0519</x:v>
      </x:c>
      <x:c r="I5679" s="22" t="n">
        <x:f>IF(G5679="","",IF(ISNUMBER(H5679),G5679,""))</x:f>
        <x:v>2724000</x:v>
      </x:c>
      <x:c r="J5679" s="22" t="n">
        <x:f>IF(I5679="","",I5679*H5679)</x:f>
        <x:v>141375.6</x:v>
      </x:c>
      <x:c r="K5679" t="str">
        <x:f>IF(G5679="","MISSING OEWS",IF(ISNUMBER(H5679),"MATCHED","MISSING WHARTON"))</x:f>
        <x:v>MATCHED</x:v>
      </x:c>
    </x:row>
    <x:row r="5680">
      <x:c r="A5680" t="str">
        <x:v>61</x:v>
      </x:c>
      <x:c r="B5680" t="str">
        <x:v>Educational Services</x:v>
      </x:c>
      <x:c r="C5680" t="str">
        <x:v>19-1021</x:v>
      </x:c>
      <x:c r="D5680" t="str">
        <x:v>Biochemists and Biophysicists</x:v>
      </x:c>
      <x:c r="E5680" s="22" t="n">
        <x:v>310</x:v>
      </x:c>
      <x:c r="F5680" s="22" t="n">
        <x:v>85920</x:v>
      </x:c>
      <x:c r="G5680" s="22" t="n">
        <x:f>IF(OR(E5680="",F5680=""),"",E5680*F5680)</x:f>
        <x:v>26635200</x:v>
      </x:c>
      <x:c r="H5680" s="36" t="n">
        <x:v>0.16670000000000001</x:v>
      </x:c>
      <x:c r="I5680" s="22" t="n">
        <x:f>IF(G5680="","",IF(ISNUMBER(H5680),G5680,""))</x:f>
        <x:v>26635200</x:v>
      </x:c>
      <x:c r="J5680" s="22" t="n">
        <x:f>IF(I5680="","",I5680*H5680)</x:f>
        <x:v>4440087.840000001</x:v>
      </x:c>
      <x:c r="K5680" t="str">
        <x:f>IF(G5680="","MISSING OEWS",IF(ISNUMBER(H5680),"MATCHED","MISSING WHARTON"))</x:f>
        <x:v>MATCHED</x:v>
      </x:c>
    </x:row>
    <x:row r="5681">
      <x:c r="A5681" t="str">
        <x:v>61</x:v>
      </x:c>
      <x:c r="B5681" t="str">
        <x:v>Educational Services</x:v>
      </x:c>
      <x:c r="C5681" t="str">
        <x:v>19-1022</x:v>
      </x:c>
      <x:c r="D5681" t="str">
        <x:v>Microbiologists</x:v>
      </x:c>
      <x:c r="E5681" s="22" t="n">
        <x:v>430</x:v>
      </x:c>
      <x:c r="F5681" s="22" t="n">
        <x:v>85250</x:v>
      </x:c>
      <x:c r="G5681" s="22" t="n">
        <x:f>IF(OR(E5681="",F5681=""),"",E5681*F5681)</x:f>
        <x:v>36657500</x:v>
      </x:c>
      <x:c r="H5681" s="36" t="n">
        <x:v>0.05</x:v>
      </x:c>
      <x:c r="I5681" s="22" t="n">
        <x:f>IF(G5681="","",IF(ISNUMBER(H5681),G5681,""))</x:f>
        <x:v>36657500</x:v>
      </x:c>
      <x:c r="J5681" s="22" t="n">
        <x:f>IF(I5681="","",I5681*H5681)</x:f>
        <x:v>1832875</x:v>
      </x:c>
      <x:c r="K5681" t="str">
        <x:f>IF(G5681="","MISSING OEWS",IF(ISNUMBER(H5681),"MATCHED","MISSING WHARTON"))</x:f>
        <x:v>MATCHED</x:v>
      </x:c>
    </x:row>
    <x:row r="5682">
      <x:c r="A5682" t="str">
        <x:v>61</x:v>
      </x:c>
      <x:c r="B5682" t="str">
        <x:v>Educational Services</x:v>
      </x:c>
      <x:c r="C5682" t="str">
        <x:v>19-1023</x:v>
      </x:c>
      <x:c r="D5682" t="str">
        <x:v>Zoologists and Wildlife Biologists</x:v>
      </x:c>
      <x:c r="E5682" s="22" t="n">
        <x:v>140</x:v>
      </x:c>
      <x:c r="F5682" s="22" t="n">
        <x:v>81560</x:v>
      </x:c>
      <x:c r="G5682" s="22" t="n">
        <x:f>IF(OR(E5682="",F5682=""),"",E5682*F5682)</x:f>
        <x:v>11418400</x:v>
      </x:c>
      <x:c r="H5682" s="36" t="n">
        <x:v>0.15</x:v>
      </x:c>
      <x:c r="I5682" s="22" t="n">
        <x:f>IF(G5682="","",IF(ISNUMBER(H5682),G5682,""))</x:f>
        <x:v>11418400</x:v>
      </x:c>
      <x:c r="J5682" s="22" t="n">
        <x:f>IF(I5682="","",I5682*H5682)</x:f>
        <x:v>1712760</x:v>
      </x:c>
      <x:c r="K5682" t="str">
        <x:f>IF(G5682="","MISSING OEWS",IF(ISNUMBER(H5682),"MATCHED","MISSING WHARTON"))</x:f>
        <x:v>MATCHED</x:v>
      </x:c>
    </x:row>
    <x:row r="5683">
      <x:c r="A5683" t="str">
        <x:v>61</x:v>
      </x:c>
      <x:c r="B5683" t="str">
        <x:v>Educational Services</x:v>
      </x:c>
      <x:c r="C5683" t="str">
        <x:v>19-1029</x:v>
      </x:c>
      <x:c r="D5683" t="str">
        <x:v>Biological Scientists, All Other</x:v>
      </x:c>
      <x:c r="E5683" s="22" t="n">
        <x:v>2110</x:v>
      </x:c>
      <x:c r="F5683" s="22" t="n">
        <x:v>82870</x:v>
      </x:c>
      <x:c r="G5683" s="22" t="n">
        <x:f>IF(OR(E5683="",F5683=""),"",E5683*F5683)</x:f>
        <x:v>174855700</x:v>
      </x:c>
      <x:c r="H5683" s="36" t="n">
        <x:v>0.40369999999999995</x:v>
      </x:c>
      <x:c r="I5683" s="22" t="n">
        <x:f>IF(G5683="","",IF(ISNUMBER(H5683),G5683,""))</x:f>
        <x:v>174855700</x:v>
      </x:c>
      <x:c r="J5683" s="22" t="n">
        <x:f>IF(I5683="","",I5683*H5683)</x:f>
        <x:v>70589246.08999999</x:v>
      </x:c>
      <x:c r="K5683" t="str">
        <x:f>IF(G5683="","MISSING OEWS",IF(ISNUMBER(H5683),"MATCHED","MISSING WHARTON"))</x:f>
        <x:v>MATCHED</x:v>
      </x:c>
    </x:row>
    <x:row r="5684">
      <x:c r="A5684" t="str">
        <x:v>61</x:v>
      </x:c>
      <x:c r="B5684" t="str">
        <x:v>Educational Services</x:v>
      </x:c>
      <x:c r="C5684" t="str">
        <x:v>19-1031</x:v>
      </x:c>
      <x:c r="D5684" t="str">
        <x:v>Conservation Scientists</x:v>
      </x:c>
      <x:c r="E5684" s="22" t="n">
        <x:v>60</x:v>
      </x:c>
      <x:c r="F5684" s="22" t="n">
        <x:v>68460</x:v>
      </x:c>
      <x:c r="G5684" s="22" t="n">
        <x:f>IF(OR(E5684="",F5684=""),"",E5684*F5684)</x:f>
        <x:v>4107600</x:v>
      </x:c>
      <x:c r="H5684" s="36" t="n">
        <x:v>0.2122</x:v>
      </x:c>
      <x:c r="I5684" s="22" t="n">
        <x:f>IF(G5684="","",IF(ISNUMBER(H5684),G5684,""))</x:f>
        <x:v>4107600</x:v>
      </x:c>
      <x:c r="J5684" s="22" t="n">
        <x:f>IF(I5684="","",I5684*H5684)</x:f>
        <x:v>871632.72</x:v>
      </x:c>
      <x:c r="K5684" t="str">
        <x:f>IF(G5684="","MISSING OEWS",IF(ISNUMBER(H5684),"MATCHED","MISSING WHARTON"))</x:f>
        <x:v>MATCHED</x:v>
      </x:c>
    </x:row>
    <x:row r="5685">
      <x:c r="A5685" t="str">
        <x:v>61</x:v>
      </x:c>
      <x:c r="B5685" t="str">
        <x:v>Educational Services</x:v>
      </x:c>
      <x:c r="C5685" t="str">
        <x:v>19-1041</x:v>
      </x:c>
      <x:c r="D5685" t="str">
        <x:v>Epidemiologists</x:v>
      </x:c>
      <x:c r="E5685" s="22" t="n">
        <x:v>240</x:v>
      </x:c>
      <x:c r="F5685" s="22" t="n">
        <x:v>103260</x:v>
      </x:c>
      <x:c r="G5685" s="22" t="n">
        <x:f>IF(OR(E5685="",F5685=""),"",E5685*F5685)</x:f>
        <x:v>24782400</x:v>
      </x:c>
      <x:c r="H5685" s="36" t="n">
        <x:v>0.3433</x:v>
      </x:c>
      <x:c r="I5685" s="22" t="n">
        <x:f>IF(G5685="","",IF(ISNUMBER(H5685),G5685,""))</x:f>
        <x:v>24782400</x:v>
      </x:c>
      <x:c r="J5685" s="22" t="n">
        <x:f>IF(I5685="","",I5685*H5685)</x:f>
        <x:v>8507797.92</x:v>
      </x:c>
      <x:c r="K5685" t="str">
        <x:f>IF(G5685="","MISSING OEWS",IF(ISNUMBER(H5685),"MATCHED","MISSING WHARTON"))</x:f>
        <x:v>MATCHED</x:v>
      </x:c>
    </x:row>
    <x:row r="5686">
      <x:c r="A5686" t="str">
        <x:v>61</x:v>
      </x:c>
      <x:c r="B5686" t="str">
        <x:v>Educational Services</x:v>
      </x:c>
      <x:c r="C5686" t="str">
        <x:v>19-1042</x:v>
      </x:c>
      <x:c r="D5686" t="str">
        <x:v>Medical Scientists, Except Epidemiologists</x:v>
      </x:c>
      <x:c r="E5686" s="22" t="n">
        <x:v>11540</x:v>
      </x:c>
      <x:c r="F5686" s="22" t="n">
        <x:v>91720</x:v>
      </x:c>
      <x:c r="G5686" s="22" t="n">
        <x:f>IF(OR(E5686="",F5686=""),"",E5686*F5686)</x:f>
        <x:v>1058448800</x:v>
      </x:c>
      <x:c r="H5686" s="36" t="n">
        <x:v>0.1857</x:v>
      </x:c>
      <x:c r="I5686" s="22" t="n">
        <x:f>IF(G5686="","",IF(ISNUMBER(H5686),G5686,""))</x:f>
        <x:v>1058448800</x:v>
      </x:c>
      <x:c r="J5686" s="22" t="n">
        <x:f>IF(I5686="","",I5686*H5686)</x:f>
        <x:v>196553942.16</x:v>
      </x:c>
      <x:c r="K5686" t="str">
        <x:f>IF(G5686="","MISSING OEWS",IF(ISNUMBER(H5686),"MATCHED","MISSING WHARTON"))</x:f>
        <x:v>MATCHED</x:v>
      </x:c>
    </x:row>
    <x:row r="5687">
      <x:c r="A5687" t="str">
        <x:v>61</x:v>
      </x:c>
      <x:c r="B5687" t="str">
        <x:v>Educational Services</x:v>
      </x:c>
      <x:c r="C5687" t="str">
        <x:v>19-1099</x:v>
      </x:c>
      <x:c r="D5687" t="str">
        <x:v>Life Scientists, All Other</x:v>
      </x:c>
      <x:c r="E5687" s="22" t="n">
        <x:v>480</x:v>
      </x:c>
      <x:c r="F5687" s="22" t="n">
        <x:v>90860</x:v>
      </x:c>
      <x:c r="G5687" s="22" t="n">
        <x:f>IF(OR(E5687="",F5687=""),"",E5687*F5687)</x:f>
        <x:v>43612800</x:v>
      </x:c>
      <x:c r="H5687" s="36"/>
      <x:c r="I5687" s="22" t="str">
        <x:f>IF(G5687="","",IF(ISNUMBER(H5687),G5687,""))</x:f>
      </x:c>
      <x:c r="J5687" s="22" t="str">
        <x:f>IF(I5687="","",I5687*H5687)</x:f>
      </x:c>
      <x:c r="K5687" t="str">
        <x:f>IF(G5687="","MISSING OEWS",IF(ISNUMBER(H5687),"MATCHED","MISSING WHARTON"))</x:f>
        <x:v>MISSING WHARTON</x:v>
      </x:c>
    </x:row>
    <x:row r="5688">
      <x:c r="A5688" t="str">
        <x:v>61</x:v>
      </x:c>
      <x:c r="B5688" t="str">
        <x:v>Educational Services</x:v>
      </x:c>
      <x:c r="C5688" t="str">
        <x:v>19-2011</x:v>
      </x:c>
      <x:c r="D5688" t="str">
        <x:v>Astronomers</x:v>
      </x:c>
      <x:c r="E5688" s="22" t="n">
        <x:v>150</x:v>
      </x:c>
      <x:c r="F5688" s="22" t="n">
        <x:v>117060</x:v>
      </x:c>
      <x:c r="G5688" s="22" t="n">
        <x:f>IF(OR(E5688="",F5688=""),"",E5688*F5688)</x:f>
        <x:v>17559000</x:v>
      </x:c>
      <x:c r="H5688" s="36" t="n">
        <x:v>0.33240000000000003</x:v>
      </x:c>
      <x:c r="I5688" s="22" t="n">
        <x:f>IF(G5688="","",IF(ISNUMBER(H5688),G5688,""))</x:f>
        <x:v>17559000</x:v>
      </x:c>
      <x:c r="J5688" s="22" t="n">
        <x:f>IF(I5688="","",I5688*H5688)</x:f>
        <x:v>5836611.600000001</x:v>
      </x:c>
      <x:c r="K5688" t="str">
        <x:f>IF(G5688="","MISSING OEWS",IF(ISNUMBER(H5688),"MATCHED","MISSING WHARTON"))</x:f>
        <x:v>MATCHED</x:v>
      </x:c>
    </x:row>
    <x:row r="5689">
      <x:c r="A5689" t="str">
        <x:v>61</x:v>
      </x:c>
      <x:c r="B5689" t="str">
        <x:v>Educational Services</x:v>
      </x:c>
      <x:c r="C5689" t="str">
        <x:v>19-2012</x:v>
      </x:c>
      <x:c r="D5689" t="str">
        <x:v>Physicists</x:v>
      </x:c>
      <x:c r="E5689" s="22" t="n">
        <x:v>1280</x:v>
      </x:c>
      <x:c r="F5689" s="22" t="n">
        <x:v>129830</x:v>
      </x:c>
      <x:c r="G5689" s="22" t="n">
        <x:f>IF(OR(E5689="",F5689=""),"",E5689*F5689)</x:f>
        <x:v>166182400</x:v>
      </x:c>
      <x:c r="H5689" s="36" t="n">
        <x:v>0.44</x:v>
      </x:c>
      <x:c r="I5689" s="22" t="n">
        <x:f>IF(G5689="","",IF(ISNUMBER(H5689),G5689,""))</x:f>
        <x:v>166182400</x:v>
      </x:c>
      <x:c r="J5689" s="22" t="n">
        <x:f>IF(I5689="","",I5689*H5689)</x:f>
        <x:v>73120256</x:v>
      </x:c>
      <x:c r="K5689" t="str">
        <x:f>IF(G5689="","MISSING OEWS",IF(ISNUMBER(H5689),"MATCHED","MISSING WHARTON"))</x:f>
        <x:v>MATCHED</x:v>
      </x:c>
    </x:row>
    <x:row r="5690">
      <x:c r="A5690" t="str">
        <x:v>61</x:v>
      </x:c>
      <x:c r="B5690" t="str">
        <x:v>Educational Services</x:v>
      </x:c>
      <x:c r="C5690" t="str">
        <x:v>19-2021</x:v>
      </x:c>
      <x:c r="D5690" t="str">
        <x:v>Atmospheric and Space Scientists</x:v>
      </x:c>
      <x:c r="E5690" s="22" t="n">
        <x:v>220</x:v>
      </x:c>
      <x:c r="F5690" s="22"/>
      <x:c r="G5690" s="22" t="str">
        <x:f>IF(OR(E5690="",F5690=""),"",E5690*F5690)</x:f>
      </x:c>
      <x:c r="H5690" s="36" t="n">
        <x:v>0.5759000000000001</x:v>
      </x:c>
      <x:c r="I5690" s="22" t="str">
        <x:f>IF(G5690="","",IF(ISNUMBER(H5690),G5690,""))</x:f>
      </x:c>
      <x:c r="J5690" s="22" t="str">
        <x:f>IF(I5690="","",I5690*H5690)</x:f>
      </x:c>
      <x:c r="K5690" t="str">
        <x:f>IF(G5690="","MISSING OEWS",IF(ISNUMBER(H5690),"MATCHED","MISSING WHARTON"))</x:f>
        <x:v>MISSING OEWS</x:v>
      </x:c>
    </x:row>
    <x:row r="5691">
      <x:c r="A5691" t="str">
        <x:v>61</x:v>
      </x:c>
      <x:c r="B5691" t="str">
        <x:v>Educational Services</x:v>
      </x:c>
      <x:c r="C5691" t="str">
        <x:v>19-2031</x:v>
      </x:c>
      <x:c r="D5691" t="str">
        <x:v>Chemists</x:v>
      </x:c>
      <x:c r="E5691" s="22" t="n">
        <x:v>760</x:v>
      </x:c>
      <x:c r="F5691" s="22" t="n">
        <x:v>78850</x:v>
      </x:c>
      <x:c r="G5691" s="22" t="n">
        <x:f>IF(OR(E5691="",F5691=""),"",E5691*F5691)</x:f>
        <x:v>59926000</x:v>
      </x:c>
      <x:c r="H5691" s="36" t="n">
        <x:v>0.1808</x:v>
      </x:c>
      <x:c r="I5691" s="22" t="n">
        <x:f>IF(G5691="","",IF(ISNUMBER(H5691),G5691,""))</x:f>
        <x:v>59926000</x:v>
      </x:c>
      <x:c r="J5691" s="22" t="n">
        <x:f>IF(I5691="","",I5691*H5691)</x:f>
        <x:v>10834620.799999999</x:v>
      </x:c>
      <x:c r="K5691" t="str">
        <x:f>IF(G5691="","MISSING OEWS",IF(ISNUMBER(H5691),"MATCHED","MISSING WHARTON"))</x:f>
        <x:v>MATCHED</x:v>
      </x:c>
    </x:row>
    <x:row r="5692">
      <x:c r="A5692" t="str">
        <x:v>61</x:v>
      </x:c>
      <x:c r="B5692" t="str">
        <x:v>Educational Services</x:v>
      </x:c>
      <x:c r="C5692" t="str">
        <x:v>19-2032</x:v>
      </x:c>
      <x:c r="D5692" t="str">
        <x:v>Materials Scientists</x:v>
      </x:c>
      <x:c r="E5692" s="22" t="n">
        <x:v>110</x:v>
      </x:c>
      <x:c r="F5692" s="22" t="n">
        <x:v>108270</x:v>
      </x:c>
      <x:c r="G5692" s="22" t="n">
        <x:f>IF(OR(E5692="",F5692=""),"",E5692*F5692)</x:f>
        <x:v>11909700</x:v>
      </x:c>
      <x:c r="H5692" s="36" t="n">
        <x:v>0.20620000000000002</x:v>
      </x:c>
      <x:c r="I5692" s="22" t="n">
        <x:f>IF(G5692="","",IF(ISNUMBER(H5692),G5692,""))</x:f>
        <x:v>11909700</x:v>
      </x:c>
      <x:c r="J5692" s="22" t="n">
        <x:f>IF(I5692="","",I5692*H5692)</x:f>
        <x:v>2455780.14</x:v>
      </x:c>
      <x:c r="K5692" t="str">
        <x:f>IF(G5692="","MISSING OEWS",IF(ISNUMBER(H5692),"MATCHED","MISSING WHARTON"))</x:f>
        <x:v>MATCHED</x:v>
      </x:c>
    </x:row>
    <x:row r="5693">
      <x:c r="A5693" t="str">
        <x:v>61</x:v>
      </x:c>
      <x:c r="B5693" t="str">
        <x:v>Educational Services</x:v>
      </x:c>
      <x:c r="C5693" t="str">
        <x:v>19-2041</x:v>
      </x:c>
      <x:c r="D5693" t="str">
        <x:v>Environmental Scientists and Specialists, Including Health</x:v>
      </x:c>
      <x:c r="E5693" s="22" t="n">
        <x:v>640</x:v>
      </x:c>
      <x:c r="F5693" s="22" t="n">
        <x:v>142390</x:v>
      </x:c>
      <x:c r="G5693" s="22" t="n">
        <x:f>IF(OR(E5693="",F5693=""),"",E5693*F5693)</x:f>
        <x:v>91129600</x:v>
      </x:c>
      <x:c r="H5693" s="36" t="n">
        <x:v>0.46619999999999995</x:v>
      </x:c>
      <x:c r="I5693" s="22" t="n">
        <x:f>IF(G5693="","",IF(ISNUMBER(H5693),G5693,""))</x:f>
        <x:v>91129600</x:v>
      </x:c>
      <x:c r="J5693" s="22" t="n">
        <x:f>IF(I5693="","",I5693*H5693)</x:f>
        <x:v>42484619.519999996</x:v>
      </x:c>
      <x:c r="K5693" t="str">
        <x:f>IF(G5693="","MISSING OEWS",IF(ISNUMBER(H5693),"MATCHED","MISSING WHARTON"))</x:f>
        <x:v>MATCHED</x:v>
      </x:c>
    </x:row>
    <x:row r="5694">
      <x:c r="A5694" t="str">
        <x:v>61</x:v>
      </x:c>
      <x:c r="B5694" t="str">
        <x:v>Educational Services</x:v>
      </x:c>
      <x:c r="C5694" t="str">
        <x:v>19-2042</x:v>
      </x:c>
      <x:c r="D5694" t="str">
        <x:v>Geoscientists, Except Hydrologists and Geographers</x:v>
      </x:c>
      <x:c r="E5694" s="22" t="n">
        <x:v>150</x:v>
      </x:c>
      <x:c r="F5694" s="22" t="n">
        <x:v>105560</x:v>
      </x:c>
      <x:c r="G5694" s="22" t="n">
        <x:f>IF(OR(E5694="",F5694=""),"",E5694*F5694)</x:f>
        <x:v>15834000</x:v>
      </x:c>
      <x:c r="H5694" s="36" t="n">
        <x:v>0.2937</x:v>
      </x:c>
      <x:c r="I5694" s="22" t="n">
        <x:f>IF(G5694="","",IF(ISNUMBER(H5694),G5694,""))</x:f>
        <x:v>15834000</x:v>
      </x:c>
      <x:c r="J5694" s="22" t="n">
        <x:f>IF(I5694="","",I5694*H5694)</x:f>
        <x:v>4650445.8</x:v>
      </x:c>
      <x:c r="K5694" t="str">
        <x:f>IF(G5694="","MISSING OEWS",IF(ISNUMBER(H5694),"MATCHED","MISSING WHARTON"))</x:f>
        <x:v>MATCHED</x:v>
      </x:c>
    </x:row>
    <x:row r="5695">
      <x:c r="A5695" t="str">
        <x:v>61</x:v>
      </x:c>
      <x:c r="B5695" t="str">
        <x:v>Educational Services</x:v>
      </x:c>
      <x:c r="C5695" t="str">
        <x:v>19-2099</x:v>
      </x:c>
      <x:c r="D5695" t="str">
        <x:v>Physical Scientists, All Other</x:v>
      </x:c>
      <x:c r="E5695" s="22" t="n">
        <x:v>720</x:v>
      </x:c>
      <x:c r="F5695" s="22"/>
      <x:c r="G5695" s="22" t="str">
        <x:f>IF(OR(E5695="",F5695=""),"",E5695*F5695)</x:f>
      </x:c>
      <x:c r="H5695" s="36" t="n">
        <x:v>0.5312</x:v>
      </x:c>
      <x:c r="I5695" s="22" t="str">
        <x:f>IF(G5695="","",IF(ISNUMBER(H5695),G5695,""))</x:f>
      </x:c>
      <x:c r="J5695" s="22" t="str">
        <x:f>IF(I5695="","",I5695*H5695)</x:f>
      </x:c>
      <x:c r="K5695" t="str">
        <x:f>IF(G5695="","MISSING OEWS",IF(ISNUMBER(H5695),"MATCHED","MISSING WHARTON"))</x:f>
        <x:v>MISSING OEWS</x:v>
      </x:c>
    </x:row>
    <x:row r="5696">
      <x:c r="A5696" t="str">
        <x:v>61</x:v>
      </x:c>
      <x:c r="B5696" t="str">
        <x:v>Educational Services</x:v>
      </x:c>
      <x:c r="C5696" t="str">
        <x:v>19-3011</x:v>
      </x:c>
      <x:c r="D5696" t="str">
        <x:v>Economists</x:v>
      </x:c>
      <x:c r="E5696" s="22" t="n">
        <x:v>150</x:v>
      </x:c>
      <x:c r="F5696" s="22" t="n">
        <x:v>117930</x:v>
      </x:c>
      <x:c r="G5696" s="22" t="n">
        <x:f>IF(OR(E5696="",F5696=""),"",E5696*F5696)</x:f>
        <x:v>17689500</x:v>
      </x:c>
      <x:c r="H5696" s="36" t="n">
        <x:v>0.5271</x:v>
      </x:c>
      <x:c r="I5696" s="22" t="n">
        <x:f>IF(G5696="","",IF(ISNUMBER(H5696),G5696,""))</x:f>
        <x:v>17689500</x:v>
      </x:c>
      <x:c r="J5696" s="22" t="n">
        <x:f>IF(I5696="","",I5696*H5696)</x:f>
        <x:v>9324135.450000001</x:v>
      </x:c>
      <x:c r="K5696" t="str">
        <x:f>IF(G5696="","MISSING OEWS",IF(ISNUMBER(H5696),"MATCHED","MISSING WHARTON"))</x:f>
        <x:v>MATCHED</x:v>
      </x:c>
    </x:row>
    <x:row r="5697">
      <x:c r="A5697" t="str">
        <x:v>61</x:v>
      </x:c>
      <x:c r="B5697" t="str">
        <x:v>Educational Services</x:v>
      </x:c>
      <x:c r="C5697" t="str">
        <x:v>19-3022</x:v>
      </x:c>
      <x:c r="D5697" t="str">
        <x:v>Survey Researchers</x:v>
      </x:c>
      <x:c r="E5697" s="22"/>
      <x:c r="F5697" s="22" t="n">
        <x:v>62260</x:v>
      </x:c>
      <x:c r="G5697" s="22" t="str">
        <x:f>IF(OR(E5697="",F5697=""),"",E5697*F5697)</x:f>
      </x:c>
      <x:c r="H5697" s="36" t="n">
        <x:v>0.7375</x:v>
      </x:c>
      <x:c r="I5697" s="22" t="str">
        <x:f>IF(G5697="","",IF(ISNUMBER(H5697),G5697,""))</x:f>
      </x:c>
      <x:c r="J5697" s="22" t="str">
        <x:f>IF(I5697="","",I5697*H5697)</x:f>
      </x:c>
      <x:c r="K5697" t="str">
        <x:f>IF(G5697="","MISSING OEWS",IF(ISNUMBER(H5697),"MATCHED","MISSING WHARTON"))</x:f>
        <x:v>MISSING OEWS</x:v>
      </x:c>
    </x:row>
    <x:row r="5698">
      <x:c r="A5698" t="str">
        <x:v>61</x:v>
      </x:c>
      <x:c r="B5698" t="str">
        <x:v>Educational Services</x:v>
      </x:c>
      <x:c r="C5698" t="str">
        <x:v>19-3033</x:v>
      </x:c>
      <x:c r="D5698" t="str">
        <x:v>Clinical and Counseling Psychologists</x:v>
      </x:c>
      <x:c r="E5698" s="22" t="n">
        <x:v>1370</x:v>
      </x:c>
      <x:c r="F5698" s="22" t="n">
        <x:v>103580</x:v>
      </x:c>
      <x:c r="G5698" s="22" t="n">
        <x:f>IF(OR(E5698="",F5698=""),"",E5698*F5698)</x:f>
        <x:v>141904600</x:v>
      </x:c>
      <x:c r="H5698" s="36" t="n">
        <x:v>0.1883</x:v>
      </x:c>
      <x:c r="I5698" s="22" t="n">
        <x:f>IF(G5698="","",IF(ISNUMBER(H5698),G5698,""))</x:f>
        <x:v>141904600</x:v>
      </x:c>
      <x:c r="J5698" s="22" t="n">
        <x:f>IF(I5698="","",I5698*H5698)</x:f>
        <x:v>26720636.18</x:v>
      </x:c>
      <x:c r="K5698" t="str">
        <x:f>IF(G5698="","MISSING OEWS",IF(ISNUMBER(H5698),"MATCHED","MISSING WHARTON"))</x:f>
        <x:v>MATCHED</x:v>
      </x:c>
    </x:row>
    <x:row r="5699">
      <x:c r="A5699" t="str">
        <x:v>61</x:v>
      </x:c>
      <x:c r="B5699" t="str">
        <x:v>Educational Services</x:v>
      </x:c>
      <x:c r="C5699" t="str">
        <x:v>19-3034</x:v>
      </x:c>
      <x:c r="D5699" t="str">
        <x:v>School Psychologists</x:v>
      </x:c>
      <x:c r="E5699" s="22" t="n">
        <x:v>4580</x:v>
      </x:c>
      <x:c r="F5699" s="22" t="n">
        <x:v>93080</x:v>
      </x:c>
      <x:c r="G5699" s="22" t="n">
        <x:f>IF(OR(E5699="",F5699=""),"",E5699*F5699)</x:f>
        <x:v>426306400</x:v>
      </x:c>
      <x:c r="H5699" s="36" t="n">
        <x:v>0.3447</x:v>
      </x:c>
      <x:c r="I5699" s="22" t="n">
        <x:f>IF(G5699="","",IF(ISNUMBER(H5699),G5699,""))</x:f>
        <x:v>426306400</x:v>
      </x:c>
      <x:c r="J5699" s="22" t="n">
        <x:f>IF(I5699="","",I5699*H5699)</x:f>
        <x:v>146947816.08</x:v>
      </x:c>
      <x:c r="K5699" t="str">
        <x:f>IF(G5699="","MISSING OEWS",IF(ISNUMBER(H5699),"MATCHED","MISSING WHARTON"))</x:f>
        <x:v>MATCHED</x:v>
      </x:c>
    </x:row>
    <x:row r="5700">
      <x:c r="A5700" t="str">
        <x:v>61</x:v>
      </x:c>
      <x:c r="B5700" t="str">
        <x:v>Educational Services</x:v>
      </x:c>
      <x:c r="C5700" t="str">
        <x:v>19-3039</x:v>
      </x:c>
      <x:c r="D5700" t="str">
        <x:v>Psychologists, All Other</x:v>
      </x:c>
      <x:c r="E5700" s="22" t="n">
        <x:v>300</x:v>
      </x:c>
      <x:c r="F5700" s="22" t="n">
        <x:v>113030</x:v>
      </x:c>
      <x:c r="G5700" s="22" t="n">
        <x:f>IF(OR(E5700="",F5700=""),"",E5700*F5700)</x:f>
        <x:v>33909000</x:v>
      </x:c>
      <x:c r="H5700" s="36" t="n">
        <x:v>0.1333</x:v>
      </x:c>
      <x:c r="I5700" s="22" t="n">
        <x:f>IF(G5700="","",IF(ISNUMBER(H5700),G5700,""))</x:f>
        <x:v>33909000</x:v>
      </x:c>
      <x:c r="J5700" s="22" t="n">
        <x:f>IF(I5700="","",I5700*H5700)</x:f>
        <x:v>4520069.7</x:v>
      </x:c>
      <x:c r="K5700" t="str">
        <x:f>IF(G5700="","MISSING OEWS",IF(ISNUMBER(H5700),"MATCHED","MISSING WHARTON"))</x:f>
        <x:v>MATCHED</x:v>
      </x:c>
    </x:row>
    <x:row r="5701">
      <x:c r="A5701" t="str">
        <x:v>61</x:v>
      </x:c>
      <x:c r="B5701" t="str">
        <x:v>Educational Services</x:v>
      </x:c>
      <x:c r="C5701" t="str">
        <x:v>19-3041</x:v>
      </x:c>
      <x:c r="D5701" t="str">
        <x:v>Sociologists</x:v>
      </x:c>
      <x:c r="E5701" s="22" t="n">
        <x:v>220</x:v>
      </x:c>
      <x:c r="F5701" s="22" t="n">
        <x:v>106740</x:v>
      </x:c>
      <x:c r="G5701" s="22" t="n">
        <x:f>IF(OR(E5701="",F5701=""),"",E5701*F5701)</x:f>
        <x:v>23482800</x:v>
      </x:c>
      <x:c r="H5701" s="36" t="n">
        <x:v>0.3423</x:v>
      </x:c>
      <x:c r="I5701" s="22" t="n">
        <x:f>IF(G5701="","",IF(ISNUMBER(H5701),G5701,""))</x:f>
        <x:v>23482800</x:v>
      </x:c>
      <x:c r="J5701" s="22" t="n">
        <x:f>IF(I5701="","",I5701*H5701)</x:f>
        <x:v>8038162.4399999995</x:v>
      </x:c>
      <x:c r="K5701" t="str">
        <x:f>IF(G5701="","MISSING OEWS",IF(ISNUMBER(H5701),"MATCHED","MISSING WHARTON"))</x:f>
        <x:v>MATCHED</x:v>
      </x:c>
    </x:row>
    <x:row r="5702">
      <x:c r="A5702" t="str">
        <x:v>61</x:v>
      </x:c>
      <x:c r="B5702" t="str">
        <x:v>Educational Services</x:v>
      </x:c>
      <x:c r="C5702" t="str">
        <x:v>19-3091</x:v>
      </x:c>
      <x:c r="D5702" t="str">
        <x:v>Anthropologists and Archeologists</x:v>
      </x:c>
      <x:c r="E5702" s="22" t="n">
        <x:v>80</x:v>
      </x:c>
      <x:c r="F5702" s="22" t="n">
        <x:v>66580</x:v>
      </x:c>
      <x:c r="G5702" s="22" t="n">
        <x:f>IF(OR(E5702="",F5702=""),"",E5702*F5702)</x:f>
        <x:v>5326400</x:v>
      </x:c>
      <x:c r="H5702" s="36" t="n">
        <x:v>0.18</x:v>
      </x:c>
      <x:c r="I5702" s="22" t="n">
        <x:f>IF(G5702="","",IF(ISNUMBER(H5702),G5702,""))</x:f>
        <x:v>5326400</x:v>
      </x:c>
      <x:c r="J5702" s="22" t="n">
        <x:f>IF(I5702="","",I5702*H5702)</x:f>
        <x:v>958752</x:v>
      </x:c>
      <x:c r="K5702" t="str">
        <x:f>IF(G5702="","MISSING OEWS",IF(ISNUMBER(H5702),"MATCHED","MISSING WHARTON"))</x:f>
        <x:v>MATCHED</x:v>
      </x:c>
    </x:row>
    <x:row r="5703">
      <x:c r="A5703" t="str">
        <x:v>61</x:v>
      </x:c>
      <x:c r="B5703" t="str">
        <x:v>Educational Services</x:v>
      </x:c>
      <x:c r="C5703" t="str">
        <x:v>19-3094</x:v>
      </x:c>
      <x:c r="D5703" t="str">
        <x:v>Political Scientists</x:v>
      </x:c>
      <x:c r="E5703" s="22" t="n">
        <x:v>130</x:v>
      </x:c>
      <x:c r="F5703" s="22" t="n">
        <x:v>137510</x:v>
      </x:c>
      <x:c r="G5703" s="22" t="n">
        <x:f>IF(OR(E5703="",F5703=""),"",E5703*F5703)</x:f>
        <x:v>17876300</x:v>
      </x:c>
      <x:c r="H5703" s="36" t="n">
        <x:v>0.5036</x:v>
      </x:c>
      <x:c r="I5703" s="22" t="n">
        <x:f>IF(G5703="","",IF(ISNUMBER(H5703),G5703,""))</x:f>
        <x:v>17876300</x:v>
      </x:c>
      <x:c r="J5703" s="22" t="n">
        <x:f>IF(I5703="","",I5703*H5703)</x:f>
        <x:v>9002504.680000002</x:v>
      </x:c>
      <x:c r="K5703" t="str">
        <x:f>IF(G5703="","MISSING OEWS",IF(ISNUMBER(H5703),"MATCHED","MISSING WHARTON"))</x:f>
        <x:v>MATCHED</x:v>
      </x:c>
    </x:row>
    <x:row r="5704">
      <x:c r="A5704" t="str">
        <x:v>61</x:v>
      </x:c>
      <x:c r="B5704" t="str">
        <x:v>Educational Services</x:v>
      </x:c>
      <x:c r="C5704" t="str">
        <x:v>19-3099</x:v>
      </x:c>
      <x:c r="D5704" t="str">
        <x:v>Social Scientists and Related Workers, All Other</x:v>
      </x:c>
      <x:c r="E5704" s="22" t="n">
        <x:v>2030</x:v>
      </x:c>
      <x:c r="F5704" s="22" t="n">
        <x:v>98970</x:v>
      </x:c>
      <x:c r="G5704" s="22" t="n">
        <x:f>IF(OR(E5704="",F5704=""),"",E5704*F5704)</x:f>
        <x:v>200909100</x:v>
      </x:c>
      <x:c r="H5704" s="36" t="n">
        <x:v>0.5545</x:v>
      </x:c>
      <x:c r="I5704" s="22" t="n">
        <x:f>IF(G5704="","",IF(ISNUMBER(H5704),G5704,""))</x:f>
        <x:v>200909100</x:v>
      </x:c>
      <x:c r="J5704" s="22" t="n">
        <x:f>IF(I5704="","",I5704*H5704)</x:f>
        <x:v>111404095.95</x:v>
      </x:c>
      <x:c r="K5704" t="str">
        <x:f>IF(G5704="","MISSING OEWS",IF(ISNUMBER(H5704),"MATCHED","MISSING WHARTON"))</x:f>
        <x:v>MATCHED</x:v>
      </x:c>
    </x:row>
    <x:row r="5705">
      <x:c r="A5705" t="str">
        <x:v>61</x:v>
      </x:c>
      <x:c r="B5705" t="str">
        <x:v>Educational Services</x:v>
      </x:c>
      <x:c r="C5705" t="str">
        <x:v>19-4021</x:v>
      </x:c>
      <x:c r="D5705" t="str">
        <x:v>Biological Technicians</x:v>
      </x:c>
      <x:c r="E5705" s="22" t="n">
        <x:v>5640</x:v>
      </x:c>
      <x:c r="F5705" s="22" t="n">
        <x:v>57300</x:v>
      </x:c>
      <x:c r="G5705" s="22" t="n">
        <x:f>IF(OR(E5705="",F5705=""),"",E5705*F5705)</x:f>
        <x:v>323172000</x:v>
      </x:c>
      <x:c r="H5705" s="36" t="n">
        <x:v>0.2778</x:v>
      </x:c>
      <x:c r="I5705" s="22" t="n">
        <x:f>IF(G5705="","",IF(ISNUMBER(H5705),G5705,""))</x:f>
        <x:v>323172000</x:v>
      </x:c>
      <x:c r="J5705" s="22" t="n">
        <x:f>IF(I5705="","",I5705*H5705)</x:f>
        <x:v>89777181.6</x:v>
      </x:c>
      <x:c r="K5705" t="str">
        <x:f>IF(G5705="","MISSING OEWS",IF(ISNUMBER(H5705),"MATCHED","MISSING WHARTON"))</x:f>
        <x:v>MATCHED</x:v>
      </x:c>
    </x:row>
    <x:row r="5706">
      <x:c r="A5706" t="str">
        <x:v>61</x:v>
      </x:c>
      <x:c r="B5706" t="str">
        <x:v>Educational Services</x:v>
      </x:c>
      <x:c r="C5706" t="str">
        <x:v>19-4031</x:v>
      </x:c>
      <x:c r="D5706" t="str">
        <x:v>Chemical Technicians</x:v>
      </x:c>
      <x:c r="E5706" s="22" t="n">
        <x:v>350</x:v>
      </x:c>
      <x:c r="F5706" s="22" t="n">
        <x:v>54780</x:v>
      </x:c>
      <x:c r="G5706" s="22" t="n">
        <x:f>IF(OR(E5706="",F5706=""),"",E5706*F5706)</x:f>
        <x:v>19173000</x:v>
      </x:c>
      <x:c r="H5706" s="36" t="n">
        <x:v>0.25</x:v>
      </x:c>
      <x:c r="I5706" s="22" t="n">
        <x:f>IF(G5706="","",IF(ISNUMBER(H5706),G5706,""))</x:f>
        <x:v>19173000</x:v>
      </x:c>
      <x:c r="J5706" s="22" t="n">
        <x:f>IF(I5706="","",I5706*H5706)</x:f>
        <x:v>4793250</x:v>
      </x:c>
      <x:c r="K5706" t="str">
        <x:f>IF(G5706="","MISSING OEWS",IF(ISNUMBER(H5706),"MATCHED","MISSING WHARTON"))</x:f>
        <x:v>MATCHED</x:v>
      </x:c>
    </x:row>
    <x:row r="5707">
      <x:c r="A5707" t="str">
        <x:v>61</x:v>
      </x:c>
      <x:c r="B5707" t="str">
        <x:v>Educational Services</x:v>
      </x:c>
      <x:c r="C5707" t="str">
        <x:v>19-4042</x:v>
      </x:c>
      <x:c r="D5707" t="str">
        <x:v>Environmental Science and Protection Technicians, Including Health</x:v>
      </x:c>
      <x:c r="E5707" s="22" t="n">
        <x:v>180</x:v>
      </x:c>
      <x:c r="F5707" s="22" t="n">
        <x:v>55860</x:v>
      </x:c>
      <x:c r="G5707" s="22" t="n">
        <x:f>IF(OR(E5707="",F5707=""),"",E5707*F5707)</x:f>
        <x:v>10054800</x:v>
      </x:c>
      <x:c r="H5707" s="36" t="n">
        <x:v>0.2635</x:v>
      </x:c>
      <x:c r="I5707" s="22" t="n">
        <x:f>IF(G5707="","",IF(ISNUMBER(H5707),G5707,""))</x:f>
        <x:v>10054800</x:v>
      </x:c>
      <x:c r="J5707" s="22" t="n">
        <x:f>IF(I5707="","",I5707*H5707)</x:f>
        <x:v>2649439.8000000003</x:v>
      </x:c>
      <x:c r="K5707" t="str">
        <x:f>IF(G5707="","MISSING OEWS",IF(ISNUMBER(H5707),"MATCHED","MISSING WHARTON"))</x:f>
        <x:v>MATCHED</x:v>
      </x:c>
    </x:row>
    <x:row r="5708">
      <x:c r="A5708" t="str">
        <x:v>61</x:v>
      </x:c>
      <x:c r="B5708" t="str">
        <x:v>Educational Services</x:v>
      </x:c>
      <x:c r="C5708" t="str">
        <x:v>19-4061</x:v>
      </x:c>
      <x:c r="D5708" t="str">
        <x:v>Social Science Research Assistants</x:v>
      </x:c>
      <x:c r="E5708" s="22" t="n">
        <x:v>3830</x:v>
      </x:c>
      <x:c r="F5708" s="22" t="n">
        <x:v>63100</x:v>
      </x:c>
      <x:c r="G5708" s="22" t="n">
        <x:f>IF(OR(E5708="",F5708=""),"",E5708*F5708)</x:f>
        <x:v>241673000</x:v>
      </x:c>
      <x:c r="H5708" s="36" t="n">
        <x:v>0.7087</x:v>
      </x:c>
      <x:c r="I5708" s="22" t="n">
        <x:f>IF(G5708="","",IF(ISNUMBER(H5708),G5708,""))</x:f>
        <x:v>241673000</x:v>
      </x:c>
      <x:c r="J5708" s="22" t="n">
        <x:f>IF(I5708="","",I5708*H5708)</x:f>
        <x:v>171273655.1</x:v>
      </x:c>
      <x:c r="K5708" t="str">
        <x:f>IF(G5708="","MISSING OEWS",IF(ISNUMBER(H5708),"MATCHED","MISSING WHARTON"))</x:f>
        <x:v>MATCHED</x:v>
      </x:c>
    </x:row>
    <x:row r="5709">
      <x:c r="A5709" t="str">
        <x:v>61</x:v>
      </x:c>
      <x:c r="B5709" t="str">
        <x:v>Educational Services</x:v>
      </x:c>
      <x:c r="C5709" t="str">
        <x:v>19-4099</x:v>
      </x:c>
      <x:c r="D5709" t="str">
        <x:v>Life, Physical, and Social Science Technicians, All Other</x:v>
      </x:c>
      <x:c r="E5709" s="22" t="n">
        <x:v>5180</x:v>
      </x:c>
      <x:c r="F5709" s="22" t="n">
        <x:v>57070</x:v>
      </x:c>
      <x:c r="G5709" s="22" t="n">
        <x:f>IF(OR(E5709="",F5709=""),"",E5709*F5709)</x:f>
        <x:v>295622600</x:v>
      </x:c>
      <x:c r="H5709" s="36" t="n">
        <x:v>0.5519</x:v>
      </x:c>
      <x:c r="I5709" s="22" t="n">
        <x:f>IF(G5709="","",IF(ISNUMBER(H5709),G5709,""))</x:f>
        <x:v>295622600</x:v>
      </x:c>
      <x:c r="J5709" s="22" t="n">
        <x:f>IF(I5709="","",I5709*H5709)</x:f>
        <x:v>163154112.94</x:v>
      </x:c>
      <x:c r="K5709" t="str">
        <x:f>IF(G5709="","MISSING OEWS",IF(ISNUMBER(H5709),"MATCHED","MISSING WHARTON"))</x:f>
        <x:v>MATCHED</x:v>
      </x:c>
    </x:row>
    <x:row r="5710">
      <x:c r="A5710" t="str">
        <x:v>61</x:v>
      </x:c>
      <x:c r="B5710" t="str">
        <x:v>Educational Services</x:v>
      </x:c>
      <x:c r="C5710" t="str">
        <x:v>19-5011</x:v>
      </x:c>
      <x:c r="D5710" t="str">
        <x:v>Occupational Health and Safety Specialists</x:v>
      </x:c>
      <x:c r="E5710" s="22" t="n">
        <x:v>1930</x:v>
      </x:c>
      <x:c r="F5710" s="22" t="n">
        <x:v>84870</x:v>
      </x:c>
      <x:c r="G5710" s="22" t="n">
        <x:f>IF(OR(E5710="",F5710=""),"",E5710*F5710)</x:f>
        <x:v>163799100</x:v>
      </x:c>
      <x:c r="H5710" s="36" t="n">
        <x:v>0.2786</x:v>
      </x:c>
      <x:c r="I5710" s="22" t="n">
        <x:f>IF(G5710="","",IF(ISNUMBER(H5710),G5710,""))</x:f>
        <x:v>163799100</x:v>
      </x:c>
      <x:c r="J5710" s="22" t="n">
        <x:f>IF(I5710="","",I5710*H5710)</x:f>
        <x:v>45634429.260000005</x:v>
      </x:c>
      <x:c r="K5710" t="str">
        <x:f>IF(G5710="","MISSING OEWS",IF(ISNUMBER(H5710),"MATCHED","MISSING WHARTON"))</x:f>
        <x:v>MATCHED</x:v>
      </x:c>
    </x:row>
    <x:row r="5711">
      <x:c r="A5711" t="str">
        <x:v>61</x:v>
      </x:c>
      <x:c r="B5711" t="str">
        <x:v>Educational Services</x:v>
      </x:c>
      <x:c r="C5711" t="str">
        <x:v>19-5012</x:v>
      </x:c>
      <x:c r="D5711" t="str">
        <x:v>Occupational Health and Safety Technicians</x:v>
      </x:c>
      <x:c r="E5711" s="22" t="n">
        <x:v>210</x:v>
      </x:c>
      <x:c r="F5711" s="22" t="n">
        <x:v>68090</x:v>
      </x:c>
      <x:c r="G5711" s="22" t="n">
        <x:f>IF(OR(E5711="",F5711=""),"",E5711*F5711)</x:f>
        <x:v>14298900</x:v>
      </x:c>
      <x:c r="H5711" s="36" t="n">
        <x:v>0.2712</x:v>
      </x:c>
      <x:c r="I5711" s="22" t="n">
        <x:f>IF(G5711="","",IF(ISNUMBER(H5711),G5711,""))</x:f>
        <x:v>14298900</x:v>
      </x:c>
      <x:c r="J5711" s="22" t="n">
        <x:f>IF(I5711="","",I5711*H5711)</x:f>
        <x:v>3877861.68</x:v>
      </x:c>
      <x:c r="K5711" t="str">
        <x:f>IF(G5711="","MISSING OEWS",IF(ISNUMBER(H5711),"MATCHED","MISSING WHARTON"))</x:f>
        <x:v>MATCHED</x:v>
      </x:c>
    </x:row>
    <x:row r="5712">
      <x:c r="A5712" t="str">
        <x:v>61</x:v>
      </x:c>
      <x:c r="B5712" t="str">
        <x:v>Educational Services</x:v>
      </x:c>
      <x:c r="C5712" t="str">
        <x:v>21-1012</x:v>
      </x:c>
      <x:c r="D5712" t="str">
        <x:v>Educational, Guidance, and Career Counselors and Advisors</x:v>
      </x:c>
      <x:c r="E5712" s="22" t="n">
        <x:v>82880</x:v>
      </x:c>
      <x:c r="F5712" s="22" t="n">
        <x:v>62730</x:v>
      </x:c>
      <x:c r="G5712" s="22" t="n">
        <x:f>IF(OR(E5712="",F5712=""),"",E5712*F5712)</x:f>
        <x:v>5199062400</x:v>
      </x:c>
      <x:c r="H5712" s="36" t="n">
        <x:v>0.3176</x:v>
      </x:c>
      <x:c r="I5712" s="22" t="n">
        <x:f>IF(G5712="","",IF(ISNUMBER(H5712),G5712,""))</x:f>
        <x:v>5199062400</x:v>
      </x:c>
      <x:c r="J5712" s="22" t="n">
        <x:f>IF(I5712="","",I5712*H5712)</x:f>
        <x:v>1651222218.24</x:v>
      </x:c>
      <x:c r="K5712" t="str">
        <x:f>IF(G5712="","MISSING OEWS",IF(ISNUMBER(H5712),"MATCHED","MISSING WHARTON"))</x:f>
        <x:v>MATCHED</x:v>
      </x:c>
    </x:row>
    <x:row r="5713">
      <x:c r="A5713" t="str">
        <x:v>61</x:v>
      </x:c>
      <x:c r="B5713" t="str">
        <x:v>Educational Services</x:v>
      </x:c>
      <x:c r="C5713" t="str">
        <x:v>21-1013</x:v>
      </x:c>
      <x:c r="D5713" t="str">
        <x:v>Marriage and Family Therapists</x:v>
      </x:c>
      <x:c r="E5713" s="22" t="n">
        <x:v>970</x:v>
      </x:c>
      <x:c r="F5713" s="22" t="n">
        <x:v>72140</x:v>
      </x:c>
      <x:c r="G5713" s="22" t="n">
        <x:f>IF(OR(E5713="",F5713=""),"",E5713*F5713)</x:f>
        <x:v>69975800</x:v>
      </x:c>
      <x:c r="H5713" s="36" t="n">
        <x:v>0.0594</x:v>
      </x:c>
      <x:c r="I5713" s="22" t="n">
        <x:f>IF(G5713="","",IF(ISNUMBER(H5713),G5713,""))</x:f>
        <x:v>69975800</x:v>
      </x:c>
      <x:c r="J5713" s="22" t="n">
        <x:f>IF(I5713="","",I5713*H5713)</x:f>
        <x:v>4156562.52</x:v>
      </x:c>
      <x:c r="K5713" t="str">
        <x:f>IF(G5713="","MISSING OEWS",IF(ISNUMBER(H5713),"MATCHED","MISSING WHARTON"))</x:f>
        <x:v>MATCHED</x:v>
      </x:c>
    </x:row>
    <x:row r="5714">
      <x:c r="A5714" t="str">
        <x:v>61</x:v>
      </x:c>
      <x:c r="B5714" t="str">
        <x:v>Educational Services</x:v>
      </x:c>
      <x:c r="C5714" t="str">
        <x:v>21-1015</x:v>
      </x:c>
      <x:c r="D5714" t="str">
        <x:v>Rehabilitation Counselors</x:v>
      </x:c>
      <x:c r="E5714" s="22" t="n">
        <x:v>620</x:v>
      </x:c>
      <x:c r="F5714" s="22" t="n">
        <x:v>49510</x:v>
      </x:c>
      <x:c r="G5714" s="22" t="n">
        <x:f>IF(OR(E5714="",F5714=""),"",E5714*F5714)</x:f>
        <x:v>30696200</x:v>
      </x:c>
      <x:c r="H5714" s="36" t="n">
        <x:v>0.2618</x:v>
      </x:c>
      <x:c r="I5714" s="22" t="n">
        <x:f>IF(G5714="","",IF(ISNUMBER(H5714),G5714,""))</x:f>
        <x:v>30696200</x:v>
      </x:c>
      <x:c r="J5714" s="22" t="n">
        <x:f>IF(I5714="","",I5714*H5714)</x:f>
        <x:v>8036265.159999999</x:v>
      </x:c>
      <x:c r="K5714" t="str">
        <x:f>IF(G5714="","MISSING OEWS",IF(ISNUMBER(H5714),"MATCHED","MISSING WHARTON"))</x:f>
        <x:v>MATCHED</x:v>
      </x:c>
    </x:row>
    <x:row r="5715">
      <x:c r="A5715" t="str">
        <x:v>61</x:v>
      </x:c>
      <x:c r="B5715" t="str">
        <x:v>Educational Services</x:v>
      </x:c>
      <x:c r="C5715" t="str">
        <x:v>21-1018</x:v>
      </x:c>
      <x:c r="D5715" t="str">
        <x:v>Substance Abuse, Behavioral Disorder, and Mental Health Counselors</x:v>
      </x:c>
      <x:c r="E5715" s="22" t="n">
        <x:v>12320</x:v>
      </x:c>
      <x:c r="F5715" s="22" t="n">
        <x:v>58880</x:v>
      </x:c>
      <x:c r="G5715" s="22" t="n">
        <x:f>IF(OR(E5715="",F5715=""),"",E5715*F5715)</x:f>
        <x:v>725401600</x:v>
      </x:c>
      <x:c r="H5715" s="36" t="n">
        <x:v>0.1862</x:v>
      </x:c>
      <x:c r="I5715" s="22" t="n">
        <x:f>IF(G5715="","",IF(ISNUMBER(H5715),G5715,""))</x:f>
        <x:v>725401600</x:v>
      </x:c>
      <x:c r="J5715" s="22" t="n">
        <x:f>IF(I5715="","",I5715*H5715)</x:f>
        <x:v>135069777.92000002</x:v>
      </x:c>
      <x:c r="K5715" t="str">
        <x:f>IF(G5715="","MISSING OEWS",IF(ISNUMBER(H5715),"MATCHED","MISSING WHARTON"))</x:f>
        <x:v>MATCHED</x:v>
      </x:c>
    </x:row>
    <x:row r="5716">
      <x:c r="A5716" t="str">
        <x:v>61</x:v>
      </x:c>
      <x:c r="B5716" t="str">
        <x:v>Educational Services</x:v>
      </x:c>
      <x:c r="C5716" t="str">
        <x:v>21-1019</x:v>
      </x:c>
      <x:c r="D5716" t="str">
        <x:v>Counselors, All Other</x:v>
      </x:c>
      <x:c r="E5716" s="22" t="n">
        <x:v>1160</x:v>
      </x:c>
      <x:c r="F5716" s="22" t="n">
        <x:v>59890</x:v>
      </x:c>
      <x:c r="G5716" s="22" t="n">
        <x:f>IF(OR(E5716="",F5716=""),"",E5716*F5716)</x:f>
        <x:v>69472400</x:v>
      </x:c>
      <x:c r="H5716" s="36"/>
      <x:c r="I5716" s="22" t="str">
        <x:f>IF(G5716="","",IF(ISNUMBER(H5716),G5716,""))</x:f>
      </x:c>
      <x:c r="J5716" s="22" t="str">
        <x:f>IF(I5716="","",I5716*H5716)</x:f>
      </x:c>
      <x:c r="K5716" t="str">
        <x:f>IF(G5716="","MISSING OEWS",IF(ISNUMBER(H5716),"MATCHED","MISSING WHARTON"))</x:f>
        <x:v>MISSING WHARTON</x:v>
      </x:c>
    </x:row>
    <x:row r="5717">
      <x:c r="A5717" t="str">
        <x:v>61</x:v>
      </x:c>
      <x:c r="B5717" t="str">
        <x:v>Educational Services</x:v>
      </x:c>
      <x:c r="C5717" t="str">
        <x:v>21-1021</x:v>
      </x:c>
      <x:c r="D5717" t="str">
        <x:v>Child, Family, and School Social Workers</x:v>
      </x:c>
      <x:c r="E5717" s="22" t="n">
        <x:v>9090</x:v>
      </x:c>
      <x:c r="F5717" s="22" t="n">
        <x:v>67620</x:v>
      </x:c>
      <x:c r="G5717" s="22" t="n">
        <x:f>IF(OR(E5717="",F5717=""),"",E5717*F5717)</x:f>
        <x:v>614665800</x:v>
      </x:c>
      <x:c r="H5717" s="36" t="n">
        <x:v>0.2457</x:v>
      </x:c>
      <x:c r="I5717" s="22" t="n">
        <x:f>IF(G5717="","",IF(ISNUMBER(H5717),G5717,""))</x:f>
        <x:v>614665800</x:v>
      </x:c>
      <x:c r="J5717" s="22" t="n">
        <x:f>IF(I5717="","",I5717*H5717)</x:f>
        <x:v>151023387.06</x:v>
      </x:c>
      <x:c r="K5717" t="str">
        <x:f>IF(G5717="","MISSING OEWS",IF(ISNUMBER(H5717),"MATCHED","MISSING WHARTON"))</x:f>
        <x:v>MATCHED</x:v>
      </x:c>
    </x:row>
    <x:row r="5718">
      <x:c r="A5718" t="str">
        <x:v>61</x:v>
      </x:c>
      <x:c r="B5718" t="str">
        <x:v>Educational Services</x:v>
      </x:c>
      <x:c r="C5718" t="str">
        <x:v>21-1022</x:v>
      </x:c>
      <x:c r="D5718" t="str">
        <x:v>Healthcare Social Workers</x:v>
      </x:c>
      <x:c r="E5718" s="22" t="n">
        <x:v>620</x:v>
      </x:c>
      <x:c r="F5718" s="22" t="n">
        <x:v>76760</x:v>
      </x:c>
      <x:c r="G5718" s="22" t="n">
        <x:f>IF(OR(E5718="",F5718=""),"",E5718*F5718)</x:f>
        <x:v>47591200</x:v>
      </x:c>
      <x:c r="H5718" s="36" t="n">
        <x:v>0.2206</x:v>
      </x:c>
      <x:c r="I5718" s="22" t="n">
        <x:f>IF(G5718="","",IF(ISNUMBER(H5718),G5718,""))</x:f>
        <x:v>47591200</x:v>
      </x:c>
      <x:c r="J5718" s="22" t="n">
        <x:f>IF(I5718="","",I5718*H5718)</x:f>
        <x:v>10498618.719999999</x:v>
      </x:c>
      <x:c r="K5718" t="str">
        <x:f>IF(G5718="","MISSING OEWS",IF(ISNUMBER(H5718),"MATCHED","MISSING WHARTON"))</x:f>
        <x:v>MATCHED</x:v>
      </x:c>
    </x:row>
    <x:row r="5719">
      <x:c r="A5719" t="str">
        <x:v>61</x:v>
      </x:c>
      <x:c r="B5719" t="str">
        <x:v>Educational Services</x:v>
      </x:c>
      <x:c r="C5719" t="str">
        <x:v>21-1023</x:v>
      </x:c>
      <x:c r="D5719" t="str">
        <x:v>Mental Health and Substance Abuse Social Workers</x:v>
      </x:c>
      <x:c r="E5719" s="22" t="n">
        <x:v>700</x:v>
      </x:c>
      <x:c r="F5719" s="22" t="n">
        <x:v>77170</x:v>
      </x:c>
      <x:c r="G5719" s="22" t="n">
        <x:f>IF(OR(E5719="",F5719=""),"",E5719*F5719)</x:f>
        <x:v>54019000</x:v>
      </x:c>
      <x:c r="H5719" s="36" t="n">
        <x:v>0.16149999999999998</x:v>
      </x:c>
      <x:c r="I5719" s="22" t="n">
        <x:f>IF(G5719="","",IF(ISNUMBER(H5719),G5719,""))</x:f>
        <x:v>54019000</x:v>
      </x:c>
      <x:c r="J5719" s="22" t="n">
        <x:f>IF(I5719="","",I5719*H5719)</x:f>
        <x:v>8724068.499999998</x:v>
      </x:c>
      <x:c r="K5719" t="str">
        <x:f>IF(G5719="","MISSING OEWS",IF(ISNUMBER(H5719),"MATCHED","MISSING WHARTON"))</x:f>
        <x:v>MATCHED</x:v>
      </x:c>
    </x:row>
    <x:row r="5720">
      <x:c r="A5720" t="str">
        <x:v>61</x:v>
      </x:c>
      <x:c r="B5720" t="str">
        <x:v>Educational Services</x:v>
      </x:c>
      <x:c r="C5720" t="str">
        <x:v>21-1029</x:v>
      </x:c>
      <x:c r="D5720" t="str">
        <x:v>Social Workers, All Other</x:v>
      </x:c>
      <x:c r="E5720" s="22" t="n">
        <x:v>380</x:v>
      </x:c>
      <x:c r="F5720" s="22" t="n">
        <x:v>59020</x:v>
      </x:c>
      <x:c r="G5720" s="22" t="n">
        <x:f>IF(OR(E5720="",F5720=""),"",E5720*F5720)</x:f>
        <x:v>22427600</x:v>
      </x:c>
      <x:c r="H5720" s="36"/>
      <x:c r="I5720" s="22" t="str">
        <x:f>IF(G5720="","",IF(ISNUMBER(H5720),G5720,""))</x:f>
      </x:c>
      <x:c r="J5720" s="22" t="str">
        <x:f>IF(I5720="","",I5720*H5720)</x:f>
      </x:c>
      <x:c r="K5720" t="str">
        <x:f>IF(G5720="","MISSING OEWS",IF(ISNUMBER(H5720),"MATCHED","MISSING WHARTON"))</x:f>
        <x:v>MISSING WHARTON</x:v>
      </x:c>
    </x:row>
    <x:row r="5721">
      <x:c r="A5721" t="str">
        <x:v>61</x:v>
      </x:c>
      <x:c r="B5721" t="str">
        <x:v>Educational Services</x:v>
      </x:c>
      <x:c r="C5721" t="str">
        <x:v>21-1091</x:v>
      </x:c>
      <x:c r="D5721" t="str">
        <x:v>Health Education Specialists</x:v>
      </x:c>
      <x:c r="E5721" s="22" t="n">
        <x:v>1260</x:v>
      </x:c>
      <x:c r="F5721" s="22" t="n">
        <x:v>64160</x:v>
      </x:c>
      <x:c r="G5721" s="22" t="n">
        <x:f>IF(OR(E5721="",F5721=""),"",E5721*F5721)</x:f>
        <x:v>80841600</x:v>
      </x:c>
      <x:c r="H5721" s="36" t="n">
        <x:v>0.5875</x:v>
      </x:c>
      <x:c r="I5721" s="22" t="n">
        <x:f>IF(G5721="","",IF(ISNUMBER(H5721),G5721,""))</x:f>
        <x:v>80841600</x:v>
      </x:c>
      <x:c r="J5721" s="22" t="n">
        <x:f>IF(I5721="","",I5721*H5721)</x:f>
        <x:v>47494440</x:v>
      </x:c>
      <x:c r="K5721" t="str">
        <x:f>IF(G5721="","MISSING OEWS",IF(ISNUMBER(H5721),"MATCHED","MISSING WHARTON"))</x:f>
        <x:v>MATCHED</x:v>
      </x:c>
    </x:row>
    <x:row r="5722">
      <x:c r="A5722" t="str">
        <x:v>61</x:v>
      </x:c>
      <x:c r="B5722" t="str">
        <x:v>Educational Services</x:v>
      </x:c>
      <x:c r="C5722" t="str">
        <x:v>21-1093</x:v>
      </x:c>
      <x:c r="D5722" t="str">
        <x:v>Social and Human Service Assistants</x:v>
      </x:c>
      <x:c r="E5722" s="22" t="n">
        <x:v>5520</x:v>
      </x:c>
      <x:c r="F5722" s="22" t="n">
        <x:v>45150</x:v>
      </x:c>
      <x:c r="G5722" s="22" t="n">
        <x:f>IF(OR(E5722="",F5722=""),"",E5722*F5722)</x:f>
        <x:v>249228000</x:v>
      </x:c>
      <x:c r="H5722" s="36" t="n">
        <x:v>0.4</x:v>
      </x:c>
      <x:c r="I5722" s="22" t="n">
        <x:f>IF(G5722="","",IF(ISNUMBER(H5722),G5722,""))</x:f>
        <x:v>249228000</x:v>
      </x:c>
      <x:c r="J5722" s="22" t="n">
        <x:f>IF(I5722="","",I5722*H5722)</x:f>
        <x:v>99691200</x:v>
      </x:c>
      <x:c r="K5722" t="str">
        <x:f>IF(G5722="","MISSING OEWS",IF(ISNUMBER(H5722),"MATCHED","MISSING WHARTON"))</x:f>
        <x:v>MATCHED</x:v>
      </x:c>
    </x:row>
    <x:row r="5723">
      <x:c r="A5723" t="str">
        <x:v>61</x:v>
      </x:c>
      <x:c r="B5723" t="str">
        <x:v>Educational Services</x:v>
      </x:c>
      <x:c r="C5723" t="str">
        <x:v>21-1094</x:v>
      </x:c>
      <x:c r="D5723" t="str">
        <x:v>Community Health Workers</x:v>
      </x:c>
      <x:c r="E5723" s="22" t="n">
        <x:v>1090</x:v>
      </x:c>
      <x:c r="F5723" s="22" t="n">
        <x:v>50250</x:v>
      </x:c>
      <x:c r="G5723" s="22" t="n">
        <x:f>IF(OR(E5723="",F5723=""),"",E5723*F5723)</x:f>
        <x:v>54772500</x:v>
      </x:c>
      <x:c r="H5723" s="36" t="n">
        <x:v>0.2672</x:v>
      </x:c>
      <x:c r="I5723" s="22" t="n">
        <x:f>IF(G5723="","",IF(ISNUMBER(H5723),G5723,""))</x:f>
        <x:v>54772500</x:v>
      </x:c>
      <x:c r="J5723" s="22" t="n">
        <x:f>IF(I5723="","",I5723*H5723)</x:f>
        <x:v>14635212</x:v>
      </x:c>
      <x:c r="K5723" t="str">
        <x:f>IF(G5723="","MISSING OEWS",IF(ISNUMBER(H5723),"MATCHED","MISSING WHARTON"))</x:f>
        <x:v>MATCHED</x:v>
      </x:c>
    </x:row>
    <x:row r="5724">
      <x:c r="A5724" t="str">
        <x:v>61</x:v>
      </x:c>
      <x:c r="B5724" t="str">
        <x:v>Educational Services</x:v>
      </x:c>
      <x:c r="C5724" t="str">
        <x:v>21-1099</x:v>
      </x:c>
      <x:c r="D5724" t="str">
        <x:v>Community and Social Service Specialists, All Other</x:v>
      </x:c>
      <x:c r="E5724" s="22" t="n">
        <x:v>5190</x:v>
      </x:c>
      <x:c r="F5724" s="22" t="n">
        <x:v>62410</x:v>
      </x:c>
      <x:c r="G5724" s="22" t="n">
        <x:f>IF(OR(E5724="",F5724=""),"",E5724*F5724)</x:f>
        <x:v>323907900</x:v>
      </x:c>
      <x:c r="H5724" s="36"/>
      <x:c r="I5724" s="22" t="str">
        <x:f>IF(G5724="","",IF(ISNUMBER(H5724),G5724,""))</x:f>
      </x:c>
      <x:c r="J5724" s="22" t="str">
        <x:f>IF(I5724="","",I5724*H5724)</x:f>
      </x:c>
      <x:c r="K5724" t="str">
        <x:f>IF(G5724="","MISSING OEWS",IF(ISNUMBER(H5724),"MATCHED","MISSING WHARTON"))</x:f>
        <x:v>MISSING WHARTON</x:v>
      </x:c>
    </x:row>
    <x:row r="5725">
      <x:c r="A5725" t="str">
        <x:v>61</x:v>
      </x:c>
      <x:c r="B5725" t="str">
        <x:v>Educational Services</x:v>
      </x:c>
      <x:c r="C5725" t="str">
        <x:v>21-2011</x:v>
      </x:c>
      <x:c r="D5725" t="str">
        <x:v>Clergy</x:v>
      </x:c>
      <x:c r="E5725" s="22" t="n">
        <x:v>3100</x:v>
      </x:c>
      <x:c r="F5725" s="22" t="n">
        <x:v>61020</x:v>
      </x:c>
      <x:c r="G5725" s="22" t="n">
        <x:f>IF(OR(E5725="",F5725=""),"",E5725*F5725)</x:f>
        <x:v>189162000</x:v>
      </x:c>
      <x:c r="H5725" s="36" t="n">
        <x:v>0.17859999999999998</x:v>
      </x:c>
      <x:c r="I5725" s="22" t="n">
        <x:f>IF(G5725="","",IF(ISNUMBER(H5725),G5725,""))</x:f>
        <x:v>189162000</x:v>
      </x:c>
      <x:c r="J5725" s="22" t="n">
        <x:f>IF(I5725="","",I5725*H5725)</x:f>
        <x:v>33784333.199999996</x:v>
      </x:c>
      <x:c r="K5725" t="str">
        <x:f>IF(G5725="","MISSING OEWS",IF(ISNUMBER(H5725),"MATCHED","MISSING WHARTON"))</x:f>
        <x:v>MATCHED</x:v>
      </x:c>
    </x:row>
    <x:row r="5726">
      <x:c r="A5726" t="str">
        <x:v>61</x:v>
      </x:c>
      <x:c r="B5726" t="str">
        <x:v>Educational Services</x:v>
      </x:c>
      <x:c r="C5726" t="str">
        <x:v>21-2021</x:v>
      </x:c>
      <x:c r="D5726" t="str">
        <x:v>Directors, Religious Activities and Education</x:v>
      </x:c>
      <x:c r="E5726" s="22" t="n">
        <x:v>2590</x:v>
      </x:c>
      <x:c r="F5726" s="22" t="n">
        <x:v>59090</x:v>
      </x:c>
      <x:c r="G5726" s="22" t="n">
        <x:f>IF(OR(E5726="",F5726=""),"",E5726*F5726)</x:f>
        <x:v>153043100</x:v>
      </x:c>
      <x:c r="H5726" s="36" t="n">
        <x:v>0.2974</x:v>
      </x:c>
      <x:c r="I5726" s="22" t="n">
        <x:f>IF(G5726="","",IF(ISNUMBER(H5726),G5726,""))</x:f>
        <x:v>153043100</x:v>
      </x:c>
      <x:c r="J5726" s="22" t="n">
        <x:f>IF(I5726="","",I5726*H5726)</x:f>
        <x:v>45515017.94</x:v>
      </x:c>
      <x:c r="K5726" t="str">
        <x:f>IF(G5726="","MISSING OEWS",IF(ISNUMBER(H5726),"MATCHED","MISSING WHARTON"))</x:f>
        <x:v>MATCHED</x:v>
      </x:c>
    </x:row>
    <x:row r="5727">
      <x:c r="A5727" t="str">
        <x:v>61</x:v>
      </x:c>
      <x:c r="B5727" t="str">
        <x:v>Educational Services</x:v>
      </x:c>
      <x:c r="C5727" t="str">
        <x:v>21-2099</x:v>
      </x:c>
      <x:c r="D5727" t="str">
        <x:v>Religious Workers, All Other</x:v>
      </x:c>
      <x:c r="E5727" s="22" t="n">
        <x:v>610</x:v>
      </x:c>
      <x:c r="F5727" s="22" t="n">
        <x:v>50110</x:v>
      </x:c>
      <x:c r="G5727" s="22" t="n">
        <x:f>IF(OR(E5727="",F5727=""),"",E5727*F5727)</x:f>
        <x:v>30567100</x:v>
      </x:c>
      <x:c r="H5727" s="36"/>
      <x:c r="I5727" s="22" t="str">
        <x:f>IF(G5727="","",IF(ISNUMBER(H5727),G5727,""))</x:f>
      </x:c>
      <x:c r="J5727" s="22" t="str">
        <x:f>IF(I5727="","",I5727*H5727)</x:f>
      </x:c>
      <x:c r="K5727" t="str">
        <x:f>IF(G5727="","MISSING OEWS",IF(ISNUMBER(H5727),"MATCHED","MISSING WHARTON"))</x:f>
        <x:v>MISSING WHARTON</x:v>
      </x:c>
    </x:row>
    <x:row r="5728">
      <x:c r="A5728" t="str">
        <x:v>61</x:v>
      </x:c>
      <x:c r="B5728" t="str">
        <x:v>Educational Services</x:v>
      </x:c>
      <x:c r="C5728" t="str">
        <x:v>23-1011</x:v>
      </x:c>
      <x:c r="D5728" t="str">
        <x:v>Lawyers</x:v>
      </x:c>
      <x:c r="E5728" s="22" t="n">
        <x:v>2430</x:v>
      </x:c>
      <x:c r="F5728" s="22" t="n">
        <x:v>195720</x:v>
      </x:c>
      <x:c r="G5728" s="22" t="n">
        <x:f>IF(OR(E5728="",F5728=""),"",E5728*F5728)</x:f>
        <x:v>475599600</x:v>
      </x:c>
      <x:c r="H5728" s="36" t="n">
        <x:v>0.45</x:v>
      </x:c>
      <x:c r="I5728" s="22" t="n">
        <x:f>IF(G5728="","",IF(ISNUMBER(H5728),G5728,""))</x:f>
        <x:v>475599600</x:v>
      </x:c>
      <x:c r="J5728" s="22" t="n">
        <x:f>IF(I5728="","",I5728*H5728)</x:f>
        <x:v>214019820</x:v>
      </x:c>
      <x:c r="K5728" t="str">
        <x:f>IF(G5728="","MISSING OEWS",IF(ISNUMBER(H5728),"MATCHED","MISSING WHARTON"))</x:f>
        <x:v>MATCHED</x:v>
      </x:c>
    </x:row>
    <x:row r="5729">
      <x:c r="A5729" t="str">
        <x:v>61</x:v>
      </x:c>
      <x:c r="B5729" t="str">
        <x:v>Educational Services</x:v>
      </x:c>
      <x:c r="C5729" t="str">
        <x:v>23-1022</x:v>
      </x:c>
      <x:c r="D5729" t="str">
        <x:v>Arbitrators, Mediators, and Conciliators</x:v>
      </x:c>
      <x:c r="E5729" s="22" t="n">
        <x:v>30</x:v>
      </x:c>
      <x:c r="F5729" s="22" t="n">
        <x:v>135000</x:v>
      </x:c>
      <x:c r="G5729" s="22" t="n">
        <x:f>IF(OR(E5729="",F5729=""),"",E5729*F5729)</x:f>
        <x:v>4050000</x:v>
      </x:c>
      <x:c r="H5729" s="36" t="n">
        <x:v>0.4375</x:v>
      </x:c>
      <x:c r="I5729" s="22" t="n">
        <x:f>IF(G5729="","",IF(ISNUMBER(H5729),G5729,""))</x:f>
        <x:v>4050000</x:v>
      </x:c>
      <x:c r="J5729" s="22" t="n">
        <x:f>IF(I5729="","",I5729*H5729)</x:f>
        <x:v>1771875</x:v>
      </x:c>
      <x:c r="K5729" t="str">
        <x:f>IF(G5729="","MISSING OEWS",IF(ISNUMBER(H5729),"MATCHED","MISSING WHARTON"))</x:f>
        <x:v>MATCHED</x:v>
      </x:c>
    </x:row>
    <x:row r="5730">
      <x:c r="A5730" t="str">
        <x:v>61</x:v>
      </x:c>
      <x:c r="B5730" t="str">
        <x:v>Educational Services</x:v>
      </x:c>
      <x:c r="C5730" t="str">
        <x:v>23-2011</x:v>
      </x:c>
      <x:c r="D5730" t="str">
        <x:v>Paralegals and Legal Assistants</x:v>
      </x:c>
      <x:c r="E5730" s="22" t="n">
        <x:v>460</x:v>
      </x:c>
      <x:c r="F5730" s="22" t="n">
        <x:v>78330</x:v>
      </x:c>
      <x:c r="G5730" s="22" t="n">
        <x:f>IF(OR(E5730="",F5730=""),"",E5730*F5730)</x:f>
        <x:v>36031800</x:v>
      </x:c>
      <x:c r="H5730" s="36" t="n">
        <x:v>0.5917</x:v>
      </x:c>
      <x:c r="I5730" s="22" t="n">
        <x:f>IF(G5730="","",IF(ISNUMBER(H5730),G5730,""))</x:f>
        <x:v>36031800</x:v>
      </x:c>
      <x:c r="J5730" s="22" t="n">
        <x:f>IF(I5730="","",I5730*H5730)</x:f>
        <x:v>21320016.06</x:v>
      </x:c>
      <x:c r="K5730" t="str">
        <x:f>IF(G5730="","MISSING OEWS",IF(ISNUMBER(H5730),"MATCHED","MISSING WHARTON"))</x:f>
        <x:v>MATCHED</x:v>
      </x:c>
    </x:row>
    <x:row r="5731">
      <x:c r="A5731" t="str">
        <x:v>61</x:v>
      </x:c>
      <x:c r="B5731" t="str">
        <x:v>Educational Services</x:v>
      </x:c>
      <x:c r="C5731" t="str">
        <x:v>23-2099</x:v>
      </x:c>
      <x:c r="D5731" t="str">
        <x:v>Legal Support Workers, All Other</x:v>
      </x:c>
      <x:c r="E5731" s="22" t="n">
        <x:v>220</x:v>
      </x:c>
      <x:c r="F5731" s="22" t="n">
        <x:v>78070</x:v>
      </x:c>
      <x:c r="G5731" s="22" t="n">
        <x:f>IF(OR(E5731="",F5731=""),"",E5731*F5731)</x:f>
        <x:v>17175400</x:v>
      </x:c>
      <x:c r="H5731" s="36"/>
      <x:c r="I5731" s="22" t="str">
        <x:f>IF(G5731="","",IF(ISNUMBER(H5731),G5731,""))</x:f>
      </x:c>
      <x:c r="J5731" s="22" t="str">
        <x:f>IF(I5731="","",I5731*H5731)</x:f>
      </x:c>
      <x:c r="K5731" t="str">
        <x:f>IF(G5731="","MISSING OEWS",IF(ISNUMBER(H5731),"MATCHED","MISSING WHARTON"))</x:f>
        <x:v>MISSING WHARTON</x:v>
      </x:c>
    </x:row>
    <x:row r="5732">
      <x:c r="A5732" t="str">
        <x:v>61</x:v>
      </x:c>
      <x:c r="B5732" t="str">
        <x:v>Educational Services</x:v>
      </x:c>
      <x:c r="C5732" t="str">
        <x:v>25-1011</x:v>
      </x:c>
      <x:c r="D5732" t="str">
        <x:v>Business Teachers, Postsecondary</x:v>
      </x:c>
      <x:c r="E5732" s="22" t="n">
        <x:v>35510</x:v>
      </x:c>
      <x:c r="F5732" s="22" t="n">
        <x:v>110250</x:v>
      </x:c>
      <x:c r="G5732" s="22" t="n">
        <x:f>IF(OR(E5732="",F5732=""),"",E5732*F5732)</x:f>
        <x:v>3914977500</x:v>
      </x:c>
      <x:c r="H5732" s="36" t="n">
        <x:v>0.434</x:v>
      </x:c>
      <x:c r="I5732" s="22" t="n">
        <x:f>IF(G5732="","",IF(ISNUMBER(H5732),G5732,""))</x:f>
        <x:v>3914977500</x:v>
      </x:c>
      <x:c r="J5732" s="22" t="n">
        <x:f>IF(I5732="","",I5732*H5732)</x:f>
        <x:v>1699100235</x:v>
      </x:c>
      <x:c r="K5732" t="str">
        <x:f>IF(G5732="","MISSING OEWS",IF(ISNUMBER(H5732),"MATCHED","MISSING WHARTON"))</x:f>
        <x:v>MATCHED</x:v>
      </x:c>
    </x:row>
    <x:row r="5733">
      <x:c r="A5733" t="str">
        <x:v>61</x:v>
      </x:c>
      <x:c r="B5733" t="str">
        <x:v>Educational Services</x:v>
      </x:c>
      <x:c r="C5733" t="str">
        <x:v>25-1021</x:v>
      </x:c>
      <x:c r="D5733" t="str">
        <x:v>Computer Science Teachers, Postsecondary</x:v>
      </x:c>
      <x:c r="E5733" s="22" t="n">
        <x:v>11580</x:v>
      </x:c>
      <x:c r="F5733" s="22" t="n">
        <x:v>100070</x:v>
      </x:c>
      <x:c r="G5733" s="22" t="n">
        <x:f>IF(OR(E5733="",F5733=""),"",E5733*F5733)</x:f>
        <x:v>1158810600</x:v>
      </x:c>
      <x:c r="H5733" s="36" t="n">
        <x:v>0.38079999999999997</x:v>
      </x:c>
      <x:c r="I5733" s="22" t="n">
        <x:f>IF(G5733="","",IF(ISNUMBER(H5733),G5733,""))</x:f>
        <x:v>1158810600</x:v>
      </x:c>
      <x:c r="J5733" s="22" t="n">
        <x:f>IF(I5733="","",I5733*H5733)</x:f>
        <x:v>441275076.47999996</x:v>
      </x:c>
      <x:c r="K5733" t="str">
        <x:f>IF(G5733="","MISSING OEWS",IF(ISNUMBER(H5733),"MATCHED","MISSING WHARTON"))</x:f>
        <x:v>MATCHED</x:v>
      </x:c>
    </x:row>
    <x:row r="5734">
      <x:c r="A5734" t="str">
        <x:v>61</x:v>
      </x:c>
      <x:c r="B5734" t="str">
        <x:v>Educational Services</x:v>
      </x:c>
      <x:c r="C5734" t="str">
        <x:v>25-1022</x:v>
      </x:c>
      <x:c r="D5734" t="str">
        <x:v>Mathematical Science Teachers, Postsecondary</x:v>
      </x:c>
      <x:c r="E5734" s="22" t="n">
        <x:v>10710</x:v>
      </x:c>
      <x:c r="F5734" s="22" t="n">
        <x:v>90410</x:v>
      </x:c>
      <x:c r="G5734" s="22" t="n">
        <x:f>IF(OR(E5734="",F5734=""),"",E5734*F5734)</x:f>
        <x:v>968291100</x:v>
      </x:c>
      <x:c r="H5734" s="36" t="n">
        <x:v>0.5104</x:v>
      </x:c>
      <x:c r="I5734" s="22" t="n">
        <x:f>IF(G5734="","",IF(ISNUMBER(H5734),G5734,""))</x:f>
        <x:v>968291100</x:v>
      </x:c>
      <x:c r="J5734" s="22" t="n">
        <x:f>IF(I5734="","",I5734*H5734)</x:f>
        <x:v>494215777.43999994</x:v>
      </x:c>
      <x:c r="K5734" t="str">
        <x:f>IF(G5734="","MISSING OEWS",IF(ISNUMBER(H5734),"MATCHED","MISSING WHARTON"))</x:f>
        <x:v>MATCHED</x:v>
      </x:c>
    </x:row>
    <x:row r="5735">
      <x:c r="A5735" t="str">
        <x:v>61</x:v>
      </x:c>
      <x:c r="B5735" t="str">
        <x:v>Educational Services</x:v>
      </x:c>
      <x:c r="C5735" t="str">
        <x:v>25-1031</x:v>
      </x:c>
      <x:c r="D5735" t="str">
        <x:v>Architecture Teachers, Postsecondary</x:v>
      </x:c>
      <x:c r="E5735" s="22" t="n">
        <x:v>2820</x:v>
      </x:c>
      <x:c r="F5735" s="22" t="n">
        <x:v>112700</x:v>
      </x:c>
      <x:c r="G5735" s="22" t="n">
        <x:f>IF(OR(E5735="",F5735=""),"",E5735*F5735)</x:f>
        <x:v>317814000</x:v>
      </x:c>
      <x:c r="H5735" s="36" t="n">
        <x:v>0.42729999999999996</x:v>
      </x:c>
      <x:c r="I5735" s="22" t="n">
        <x:f>IF(G5735="","",IF(ISNUMBER(H5735),G5735,""))</x:f>
        <x:v>317814000</x:v>
      </x:c>
      <x:c r="J5735" s="22" t="n">
        <x:f>IF(I5735="","",I5735*H5735)</x:f>
        <x:v>135801922.2</x:v>
      </x:c>
      <x:c r="K5735" t="str">
        <x:f>IF(G5735="","MISSING OEWS",IF(ISNUMBER(H5735),"MATCHED","MISSING WHARTON"))</x:f>
        <x:v>MATCHED</x:v>
      </x:c>
    </x:row>
    <x:row r="5736">
      <x:c r="A5736" t="str">
        <x:v>61</x:v>
      </x:c>
      <x:c r="B5736" t="str">
        <x:v>Educational Services</x:v>
      </x:c>
      <x:c r="C5736" t="str">
        <x:v>25-1032</x:v>
      </x:c>
      <x:c r="D5736" t="str">
        <x:v>Engineering Teachers, Postsecondary</x:v>
      </x:c>
      <x:c r="E5736" s="22" t="n">
        <x:v>12140</x:v>
      </x:c>
      <x:c r="F5736" s="22" t="n">
        <x:v>127440</x:v>
      </x:c>
      <x:c r="G5736" s="22" t="n">
        <x:f>IF(OR(E5736="",F5736=""),"",E5736*F5736)</x:f>
        <x:v>1547121600</x:v>
      </x:c>
      <x:c r="H5736" s="36" t="n">
        <x:v>0.43119999999999997</x:v>
      </x:c>
      <x:c r="I5736" s="22" t="n">
        <x:f>IF(G5736="","",IF(ISNUMBER(H5736),G5736,""))</x:f>
        <x:v>1547121600</x:v>
      </x:c>
      <x:c r="J5736" s="22" t="n">
        <x:f>IF(I5736="","",I5736*H5736)</x:f>
        <x:v>667118833.92</x:v>
      </x:c>
      <x:c r="K5736" t="str">
        <x:f>IF(G5736="","MISSING OEWS",IF(ISNUMBER(H5736),"MATCHED","MISSING WHARTON"))</x:f>
        <x:v>MATCHED</x:v>
      </x:c>
    </x:row>
    <x:row r="5737">
      <x:c r="A5737" t="str">
        <x:v>61</x:v>
      </x:c>
      <x:c r="B5737" t="str">
        <x:v>Educational Services</x:v>
      </x:c>
      <x:c r="C5737" t="str">
        <x:v>25-1041</x:v>
      </x:c>
      <x:c r="D5737" t="str">
        <x:v>Agricultural Sciences Teachers, Postsecondary</x:v>
      </x:c>
      <x:c r="E5737" s="22" t="n">
        <x:v>400</x:v>
      </x:c>
      <x:c r="F5737" s="22" t="n">
        <x:v>86920</x:v>
      </x:c>
      <x:c r="G5737" s="22" t="n">
        <x:f>IF(OR(E5737="",F5737=""),"",E5737*F5737)</x:f>
        <x:v>34768000</x:v>
      </x:c>
      <x:c r="H5737" s="36" t="n">
        <x:v>0.41960000000000003</x:v>
      </x:c>
      <x:c r="I5737" s="22" t="n">
        <x:f>IF(G5737="","",IF(ISNUMBER(H5737),G5737,""))</x:f>
        <x:v>34768000</x:v>
      </x:c>
      <x:c r="J5737" s="22" t="n">
        <x:f>IF(I5737="","",I5737*H5737)</x:f>
        <x:v>14588652.8</x:v>
      </x:c>
      <x:c r="K5737" t="str">
        <x:f>IF(G5737="","MISSING OEWS",IF(ISNUMBER(H5737),"MATCHED","MISSING WHARTON"))</x:f>
        <x:v>MATCHED</x:v>
      </x:c>
    </x:row>
    <x:row r="5738">
      <x:c r="A5738" t="str">
        <x:v>61</x:v>
      </x:c>
      <x:c r="B5738" t="str">
        <x:v>Educational Services</x:v>
      </x:c>
      <x:c r="C5738" t="str">
        <x:v>25-1042</x:v>
      </x:c>
      <x:c r="D5738" t="str">
        <x:v>Biological Science Teachers, Postsecondary</x:v>
      </x:c>
      <x:c r="E5738" s="22" t="n">
        <x:v>16240</x:v>
      </x:c>
      <x:c r="F5738" s="22" t="n">
        <x:v>106490</x:v>
      </x:c>
      <x:c r="G5738" s="22" t="n">
        <x:f>IF(OR(E5738="",F5738=""),"",E5738*F5738)</x:f>
        <x:v>1729397600</x:v>
      </x:c>
      <x:c r="H5738" s="36" t="n">
        <x:v>0.42590000000000006</x:v>
      </x:c>
      <x:c r="I5738" s="22" t="n">
        <x:f>IF(G5738="","",IF(ISNUMBER(H5738),G5738,""))</x:f>
        <x:v>1729397600</x:v>
      </x:c>
      <x:c r="J5738" s="22" t="n">
        <x:f>IF(I5738="","",I5738*H5738)</x:f>
        <x:v>736550437.8400002</x:v>
      </x:c>
      <x:c r="K5738" t="str">
        <x:f>IF(G5738="","MISSING OEWS",IF(ISNUMBER(H5738),"MATCHED","MISSING WHARTON"))</x:f>
        <x:v>MATCHED</x:v>
      </x:c>
    </x:row>
    <x:row r="5739">
      <x:c r="A5739" t="str">
        <x:v>61</x:v>
      </x:c>
      <x:c r="B5739" t="str">
        <x:v>Educational Services</x:v>
      </x:c>
      <x:c r="C5739" t="str">
        <x:v>25-1043</x:v>
      </x:c>
      <x:c r="D5739" t="str">
        <x:v>Forestry and Conservation Science Teachers, Postsecondary</x:v>
      </x:c>
      <x:c r="E5739" s="22" t="n">
        <x:v>80</x:v>
      </x:c>
      <x:c r="F5739" s="22" t="n">
        <x:v>77620</x:v>
      </x:c>
      <x:c r="G5739" s="22" t="n">
        <x:f>IF(OR(E5739="",F5739=""),"",E5739*F5739)</x:f>
        <x:v>6209600</x:v>
      </x:c>
      <x:c r="H5739" s="36" t="n">
        <x:v>0.424</x:v>
      </x:c>
      <x:c r="I5739" s="22" t="n">
        <x:f>IF(G5739="","",IF(ISNUMBER(H5739),G5739,""))</x:f>
        <x:v>6209600</x:v>
      </x:c>
      <x:c r="J5739" s="22" t="n">
        <x:f>IF(I5739="","",I5739*H5739)</x:f>
        <x:v>2632870.4</x:v>
      </x:c>
      <x:c r="K5739" t="str">
        <x:f>IF(G5739="","MISSING OEWS",IF(ISNUMBER(H5739),"MATCHED","MISSING WHARTON"))</x:f>
        <x:v>MATCHED</x:v>
      </x:c>
    </x:row>
    <x:row r="5740">
      <x:c r="A5740" t="str">
        <x:v>61</x:v>
      </x:c>
      <x:c r="B5740" t="str">
        <x:v>Educational Services</x:v>
      </x:c>
      <x:c r="C5740" t="str">
        <x:v>25-1051</x:v>
      </x:c>
      <x:c r="D5740" t="str">
        <x:v>Atmospheric, Earth, Marine, and Space Sciences Teachers, Postsecondary</x:v>
      </x:c>
      <x:c r="E5740" s="22" t="n">
        <x:v>2120</x:v>
      </x:c>
      <x:c r="F5740" s="22" t="n">
        <x:v>126450</x:v>
      </x:c>
      <x:c r="G5740" s="22" t="n">
        <x:f>IF(OR(E5740="",F5740=""),"",E5740*F5740)</x:f>
        <x:v>268074000</x:v>
      </x:c>
      <x:c r="H5740" s="36" t="n">
        <x:v>0.425</x:v>
      </x:c>
      <x:c r="I5740" s="22" t="n">
        <x:f>IF(G5740="","",IF(ISNUMBER(H5740),G5740,""))</x:f>
        <x:v>268074000</x:v>
      </x:c>
      <x:c r="J5740" s="22" t="n">
        <x:f>IF(I5740="","",I5740*H5740)</x:f>
        <x:v>113931450</x:v>
      </x:c>
      <x:c r="K5740" t="str">
        <x:f>IF(G5740="","MISSING OEWS",IF(ISNUMBER(H5740),"MATCHED","MISSING WHARTON"))</x:f>
        <x:v>MATCHED</x:v>
      </x:c>
    </x:row>
    <x:row r="5741">
      <x:c r="A5741" t="str">
        <x:v>61</x:v>
      </x:c>
      <x:c r="B5741" t="str">
        <x:v>Educational Services</x:v>
      </x:c>
      <x:c r="C5741" t="str">
        <x:v>25-1052</x:v>
      </x:c>
      <x:c r="D5741" t="str">
        <x:v>Chemistry Teachers, Postsecondary</x:v>
      </x:c>
      <x:c r="E5741" s="22" t="n">
        <x:v>6890</x:v>
      </x:c>
      <x:c r="F5741" s="22" t="n">
        <x:v>100810</x:v>
      </x:c>
      <x:c r="G5741" s="22" t="n">
        <x:f>IF(OR(E5741="",F5741=""),"",E5741*F5741)</x:f>
        <x:v>694580900</x:v>
      </x:c>
      <x:c r="H5741" s="36" t="n">
        <x:v>0.4036</x:v>
      </x:c>
      <x:c r="I5741" s="22" t="n">
        <x:f>IF(G5741="","",IF(ISNUMBER(H5741),G5741,""))</x:f>
        <x:v>694580900</x:v>
      </x:c>
      <x:c r="J5741" s="22" t="n">
        <x:f>IF(I5741="","",I5741*H5741)</x:f>
        <x:v>280332851.24</x:v>
      </x:c>
      <x:c r="K5741" t="str">
        <x:f>IF(G5741="","MISSING OEWS",IF(ISNUMBER(H5741),"MATCHED","MISSING WHARTON"))</x:f>
        <x:v>MATCHED</x:v>
      </x:c>
    </x:row>
    <x:row r="5742">
      <x:c r="A5742" t="str">
        <x:v>61</x:v>
      </x:c>
      <x:c r="B5742" t="str">
        <x:v>Educational Services</x:v>
      </x:c>
      <x:c r="C5742" t="str">
        <x:v>25-1053</x:v>
      </x:c>
      <x:c r="D5742" t="str">
        <x:v>Environmental Science Teachers, Postsecondary</x:v>
      </x:c>
      <x:c r="E5742" s="22" t="n">
        <x:v>1890</x:v>
      </x:c>
      <x:c r="F5742" s="22" t="n">
        <x:v>102030</x:v>
      </x:c>
      <x:c r="G5742" s="22" t="n">
        <x:f>IF(OR(E5742="",F5742=""),"",E5742*F5742)</x:f>
        <x:v>192836700</x:v>
      </x:c>
      <x:c r="H5742" s="36" t="n">
        <x:v>0.442</x:v>
      </x:c>
      <x:c r="I5742" s="22" t="n">
        <x:f>IF(G5742="","",IF(ISNUMBER(H5742),G5742,""))</x:f>
        <x:v>192836700</x:v>
      </x:c>
      <x:c r="J5742" s="22" t="n">
        <x:f>IF(I5742="","",I5742*H5742)</x:f>
        <x:v>85233821.4</x:v>
      </x:c>
      <x:c r="K5742" t="str">
        <x:f>IF(G5742="","MISSING OEWS",IF(ISNUMBER(H5742),"MATCHED","MISSING WHARTON"))</x:f>
        <x:v>MATCHED</x:v>
      </x:c>
    </x:row>
    <x:row r="5743">
      <x:c r="A5743" t="str">
        <x:v>61</x:v>
      </x:c>
      <x:c r="B5743" t="str">
        <x:v>Educational Services</x:v>
      </x:c>
      <x:c r="C5743" t="str">
        <x:v>25-1054</x:v>
      </x:c>
      <x:c r="D5743" t="str">
        <x:v>Physics Teachers, Postsecondary</x:v>
      </x:c>
      <x:c r="E5743" s="22" t="n">
        <x:v>4290</x:v>
      </x:c>
      <x:c r="F5743" s="22" t="n">
        <x:v>115900</x:v>
      </x:c>
      <x:c r="G5743" s="22" t="n">
        <x:f>IF(OR(E5743="",F5743=""),"",E5743*F5743)</x:f>
        <x:v>497211000</x:v>
      </x:c>
      <x:c r="H5743" s="36" t="n">
        <x:v>0.3625</x:v>
      </x:c>
      <x:c r="I5743" s="22" t="n">
        <x:f>IF(G5743="","",IF(ISNUMBER(H5743),G5743,""))</x:f>
        <x:v>497211000</x:v>
      </x:c>
      <x:c r="J5743" s="22" t="n">
        <x:f>IF(I5743="","",I5743*H5743)</x:f>
        <x:v>180238987.5</x:v>
      </x:c>
      <x:c r="K5743" t="str">
        <x:f>IF(G5743="","MISSING OEWS",IF(ISNUMBER(H5743),"MATCHED","MISSING WHARTON"))</x:f>
        <x:v>MATCHED</x:v>
      </x:c>
    </x:row>
    <x:row r="5744">
      <x:c r="A5744" t="str">
        <x:v>61</x:v>
      </x:c>
      <x:c r="B5744" t="str">
        <x:v>Educational Services</x:v>
      </x:c>
      <x:c r="C5744" t="str">
        <x:v>25-1061</x:v>
      </x:c>
      <x:c r="D5744" t="str">
        <x:v>Anthropology and Archeology Teachers, Postsecondary</x:v>
      </x:c>
      <x:c r="E5744" s="22" t="n">
        <x:v>1480</x:v>
      </x:c>
      <x:c r="F5744" s="22" t="n">
        <x:v>111480</x:v>
      </x:c>
      <x:c r="G5744" s="22" t="n">
        <x:f>IF(OR(E5744="",F5744=""),"",E5744*F5744)</x:f>
        <x:v>164990400</x:v>
      </x:c>
      <x:c r="H5744" s="36" t="n">
        <x:v>0.38079999999999997</x:v>
      </x:c>
      <x:c r="I5744" s="22" t="n">
        <x:f>IF(G5744="","",IF(ISNUMBER(H5744),G5744,""))</x:f>
        <x:v>164990400</x:v>
      </x:c>
      <x:c r="J5744" s="22" t="n">
        <x:f>IF(I5744="","",I5744*H5744)</x:f>
        <x:v>62828344.31999999</x:v>
      </x:c>
      <x:c r="K5744" t="str">
        <x:f>IF(G5744="","MISSING OEWS",IF(ISNUMBER(H5744),"MATCHED","MISSING WHARTON"))</x:f>
        <x:v>MATCHED</x:v>
      </x:c>
    </x:row>
    <x:row r="5745">
      <x:c r="A5745" t="str">
        <x:v>61</x:v>
      </x:c>
      <x:c r="B5745" t="str">
        <x:v>Educational Services</x:v>
      </x:c>
      <x:c r="C5745" t="str">
        <x:v>25-1062</x:v>
      </x:c>
      <x:c r="D5745" t="str">
        <x:v>Area, Ethnic, and Cultural Studies Teachers, Postsecondary</x:v>
      </x:c>
      <x:c r="E5745" s="22" t="n">
        <x:v>4130</x:v>
      </x:c>
      <x:c r="F5745" s="22" t="n">
        <x:v>105390</x:v>
      </x:c>
      <x:c r="G5745" s="22" t="n">
        <x:f>IF(OR(E5745="",F5745=""),"",E5745*F5745)</x:f>
        <x:v>435260700</x:v>
      </x:c>
      <x:c r="H5745" s="36" t="n">
        <x:v>0.4</x:v>
      </x:c>
      <x:c r="I5745" s="22" t="n">
        <x:f>IF(G5745="","",IF(ISNUMBER(H5745),G5745,""))</x:f>
        <x:v>435260700</x:v>
      </x:c>
      <x:c r="J5745" s="22" t="n">
        <x:f>IF(I5745="","",I5745*H5745)</x:f>
        <x:v>174104280</x:v>
      </x:c>
      <x:c r="K5745" t="str">
        <x:f>IF(G5745="","MISSING OEWS",IF(ISNUMBER(H5745),"MATCHED","MISSING WHARTON"))</x:f>
        <x:v>MATCHED</x:v>
      </x:c>
    </x:row>
    <x:row r="5746">
      <x:c r="A5746" t="str">
        <x:v>61</x:v>
      </x:c>
      <x:c r="B5746" t="str">
        <x:v>Educational Services</x:v>
      </x:c>
      <x:c r="C5746" t="str">
        <x:v>25-1063</x:v>
      </x:c>
      <x:c r="D5746" t="str">
        <x:v>Economics Teachers, Postsecondary</x:v>
      </x:c>
      <x:c r="E5746" s="22" t="n">
        <x:v>4600</x:v>
      </x:c>
      <x:c r="F5746" s="22" t="n">
        <x:v>148100</x:v>
      </x:c>
      <x:c r="G5746" s="22" t="n">
        <x:f>IF(OR(E5746="",F5746=""),"",E5746*F5746)</x:f>
        <x:v>681260000</x:v>
      </x:c>
      <x:c r="H5746" s="36" t="n">
        <x:v>0.45</x:v>
      </x:c>
      <x:c r="I5746" s="22" t="n">
        <x:f>IF(G5746="","",IF(ISNUMBER(H5746),G5746,""))</x:f>
        <x:v>681260000</x:v>
      </x:c>
      <x:c r="J5746" s="22" t="n">
        <x:f>IF(I5746="","",I5746*H5746)</x:f>
        <x:v>306567000</x:v>
      </x:c>
      <x:c r="K5746" t="str">
        <x:f>IF(G5746="","MISSING OEWS",IF(ISNUMBER(H5746),"MATCHED","MISSING WHARTON"))</x:f>
        <x:v>MATCHED</x:v>
      </x:c>
    </x:row>
    <x:row r="5747">
      <x:c r="A5747" t="str">
        <x:v>61</x:v>
      </x:c>
      <x:c r="B5747" t="str">
        <x:v>Educational Services</x:v>
      </x:c>
      <x:c r="C5747" t="str">
        <x:v>25-1064</x:v>
      </x:c>
      <x:c r="D5747" t="str">
        <x:v>Geography Teachers, Postsecondary</x:v>
      </x:c>
      <x:c r="E5747" s="22" t="n">
        <x:v>410</x:v>
      </x:c>
      <x:c r="F5747" s="22" t="n">
        <x:v>104660</x:v>
      </x:c>
      <x:c r="G5747" s="22" t="n">
        <x:f>IF(OR(E5747="",F5747=""),"",E5747*F5747)</x:f>
        <x:v>42910600</x:v>
      </x:c>
      <x:c r="H5747" s="36" t="n">
        <x:v>0.434</x:v>
      </x:c>
      <x:c r="I5747" s="22" t="n">
        <x:f>IF(G5747="","",IF(ISNUMBER(H5747),G5747,""))</x:f>
        <x:v>42910600</x:v>
      </x:c>
      <x:c r="J5747" s="22" t="n">
        <x:f>IF(I5747="","",I5747*H5747)</x:f>
        <x:v>18623200.4</x:v>
      </x:c>
      <x:c r="K5747" t="str">
        <x:f>IF(G5747="","MISSING OEWS",IF(ISNUMBER(H5747),"MATCHED","MISSING WHARTON"))</x:f>
        <x:v>MATCHED</x:v>
      </x:c>
    </x:row>
    <x:row r="5748">
      <x:c r="A5748" t="str">
        <x:v>61</x:v>
      </x:c>
      <x:c r="B5748" t="str">
        <x:v>Educational Services</x:v>
      </x:c>
      <x:c r="C5748" t="str">
        <x:v>25-1065</x:v>
      </x:c>
      <x:c r="D5748" t="str">
        <x:v>Political Science Teachers, Postsecondary</x:v>
      </x:c>
      <x:c r="E5748" s="22" t="n">
        <x:v>7080</x:v>
      </x:c>
      <x:c r="F5748" s="22" t="n">
        <x:v>111840</x:v>
      </x:c>
      <x:c r="G5748" s="22" t="n">
        <x:f>IF(OR(E5748="",F5748=""),"",E5748*F5748)</x:f>
        <x:v>791827200</x:v>
      </x:c>
      <x:c r="H5748" s="36" t="n">
        <x:v>0.4068</x:v>
      </x:c>
      <x:c r="I5748" s="22" t="n">
        <x:f>IF(G5748="","",IF(ISNUMBER(H5748),G5748,""))</x:f>
        <x:v>791827200</x:v>
      </x:c>
      <x:c r="J5748" s="22" t="n">
        <x:f>IF(I5748="","",I5748*H5748)</x:f>
        <x:v>322115304.96</x:v>
      </x:c>
      <x:c r="K5748" t="str">
        <x:f>IF(G5748="","MISSING OEWS",IF(ISNUMBER(H5748),"MATCHED","MISSING WHARTON"))</x:f>
        <x:v>MATCHED</x:v>
      </x:c>
    </x:row>
    <x:row r="5749">
      <x:c r="A5749" t="str">
        <x:v>61</x:v>
      </x:c>
      <x:c r="B5749" t="str">
        <x:v>Educational Services</x:v>
      </x:c>
      <x:c r="C5749" t="str">
        <x:v>25-1066</x:v>
      </x:c>
      <x:c r="D5749" t="str">
        <x:v>Psychology Teachers, Postsecondary</x:v>
      </x:c>
      <x:c r="E5749" s="22" t="n">
        <x:v>18790</x:v>
      </x:c>
      <x:c r="F5749" s="22" t="n">
        <x:v>87190</x:v>
      </x:c>
      <x:c r="G5749" s="22" t="n">
        <x:f>IF(OR(E5749="",F5749=""),"",E5749*F5749)</x:f>
        <x:v>1638300100</x:v>
      </x:c>
      <x:c r="H5749" s="36" t="n">
        <x:v>0.3983</x:v>
      </x:c>
      <x:c r="I5749" s="22" t="n">
        <x:f>IF(G5749="","",IF(ISNUMBER(H5749),G5749,""))</x:f>
        <x:v>1638300100</x:v>
      </x:c>
      <x:c r="J5749" s="22" t="n">
        <x:f>IF(I5749="","",I5749*H5749)</x:f>
        <x:v>652534929.8299999</x:v>
      </x:c>
      <x:c r="K5749" t="str">
        <x:f>IF(G5749="","MISSING OEWS",IF(ISNUMBER(H5749),"MATCHED","MISSING WHARTON"))</x:f>
        <x:v>MATCHED</x:v>
      </x:c>
    </x:row>
    <x:row r="5750">
      <x:c r="A5750" t="str">
        <x:v>61</x:v>
      </x:c>
      <x:c r="B5750" t="str">
        <x:v>Educational Services</x:v>
      </x:c>
      <x:c r="C5750" t="str">
        <x:v>25-1067</x:v>
      </x:c>
      <x:c r="D5750" t="str">
        <x:v>Sociology Teachers, Postsecondary</x:v>
      </x:c>
      <x:c r="E5750" s="22" t="n">
        <x:v>3690</x:v>
      </x:c>
      <x:c r="F5750" s="22" t="n">
        <x:v>97430</x:v>
      </x:c>
      <x:c r="G5750" s="22" t="n">
        <x:f>IF(OR(E5750="",F5750=""),"",E5750*F5750)</x:f>
        <x:v>359516700</x:v>
      </x:c>
      <x:c r="H5750" s="36" t="n">
        <x:v>0.3729</x:v>
      </x:c>
      <x:c r="I5750" s="22" t="n">
        <x:f>IF(G5750="","",IF(ISNUMBER(H5750),G5750,""))</x:f>
        <x:v>359516700</x:v>
      </x:c>
      <x:c r="J5750" s="22" t="n">
        <x:f>IF(I5750="","",I5750*H5750)</x:f>
        <x:v>134063777.43</x:v>
      </x:c>
      <x:c r="K5750" t="str">
        <x:f>IF(G5750="","MISSING OEWS",IF(ISNUMBER(H5750),"MATCHED","MISSING WHARTON"))</x:f>
        <x:v>MATCHED</x:v>
      </x:c>
    </x:row>
    <x:row r="5751">
      <x:c r="A5751" t="str">
        <x:v>61</x:v>
      </x:c>
      <x:c r="B5751" t="str">
        <x:v>Educational Services</x:v>
      </x:c>
      <x:c r="C5751" t="str">
        <x:v>25-1069</x:v>
      </x:c>
      <x:c r="D5751" t="str">
        <x:v>Social Sciences Teachers, Postsecondary, All Other</x:v>
      </x:c>
      <x:c r="E5751" s="22" t="n">
        <x:v>4400</x:v>
      </x:c>
      <x:c r="F5751" s="22" t="n">
        <x:v>83790</x:v>
      </x:c>
      <x:c r="G5751" s="22" t="n">
        <x:f>IF(OR(E5751="",F5751=""),"",E5751*F5751)</x:f>
        <x:v>368676000</x:v>
      </x:c>
      <x:c r="H5751" s="36"/>
      <x:c r="I5751" s="22" t="str">
        <x:f>IF(G5751="","",IF(ISNUMBER(H5751),G5751,""))</x:f>
      </x:c>
      <x:c r="J5751" s="22" t="str">
        <x:f>IF(I5751="","",I5751*H5751)</x:f>
      </x:c>
      <x:c r="K5751" t="str">
        <x:f>IF(G5751="","MISSING OEWS",IF(ISNUMBER(H5751),"MATCHED","MISSING WHARTON"))</x:f>
        <x:v>MISSING WHARTON</x:v>
      </x:c>
    </x:row>
    <x:row r="5752">
      <x:c r="A5752" t="str">
        <x:v>61</x:v>
      </x:c>
      <x:c r="B5752" t="str">
        <x:v>Educational Services</x:v>
      </x:c>
      <x:c r="C5752" t="str">
        <x:v>25-1071</x:v>
      </x:c>
      <x:c r="D5752" t="str">
        <x:v>Health Specialties Teachers, Postsecondary</x:v>
      </x:c>
      <x:c r="E5752" s="22" t="n">
        <x:v>89210</x:v>
      </x:c>
      <x:c r="F5752" s="22" t="n">
        <x:v>149260</x:v>
      </x:c>
      <x:c r="G5752" s="22" t="n">
        <x:f>IF(OR(E5752="",F5752=""),"",E5752*F5752)</x:f>
        <x:v>13315484600</x:v>
      </x:c>
      <x:c r="H5752" s="36" t="n">
        <x:v>0.41960000000000003</x:v>
      </x:c>
      <x:c r="I5752" s="22" t="n">
        <x:f>IF(G5752="","",IF(ISNUMBER(H5752),G5752,""))</x:f>
        <x:v>13315484600</x:v>
      </x:c>
      <x:c r="J5752" s="22" t="n">
        <x:f>IF(I5752="","",I5752*H5752)</x:f>
        <x:v>5587177338.160001</x:v>
      </x:c>
      <x:c r="K5752" t="str">
        <x:f>IF(G5752="","MISSING OEWS",IF(ISNUMBER(H5752),"MATCHED","MISSING WHARTON"))</x:f>
        <x:v>MATCHED</x:v>
      </x:c>
    </x:row>
    <x:row r="5753">
      <x:c r="A5753" t="str">
        <x:v>61</x:v>
      </x:c>
      <x:c r="B5753" t="str">
        <x:v>Educational Services</x:v>
      </x:c>
      <x:c r="C5753" t="str">
        <x:v>25-1072</x:v>
      </x:c>
      <x:c r="D5753" t="str">
        <x:v>Nursing Instructors and Teachers, Postsecondary</x:v>
      </x:c>
      <x:c r="E5753" s="22" t="n">
        <x:v>34640</x:v>
      </x:c>
      <x:c r="F5753" s="22" t="n">
        <x:v>83280</x:v>
      </x:c>
      <x:c r="G5753" s="22" t="n">
        <x:f>IF(OR(E5753="",F5753=""),"",E5753*F5753)</x:f>
        <x:v>2884819200</x:v>
      </x:c>
      <x:c r="H5753" s="36" t="n">
        <x:v>0.3483</x:v>
      </x:c>
      <x:c r="I5753" s="22" t="n">
        <x:f>IF(G5753="","",IF(ISNUMBER(H5753),G5753,""))</x:f>
        <x:v>2884819200</x:v>
      </x:c>
      <x:c r="J5753" s="22" t="n">
        <x:f>IF(I5753="","",I5753*H5753)</x:f>
        <x:v>1004782527.36</x:v>
      </x:c>
      <x:c r="K5753" t="str">
        <x:f>IF(G5753="","MISSING OEWS",IF(ISNUMBER(H5753),"MATCHED","MISSING WHARTON"))</x:f>
        <x:v>MATCHED</x:v>
      </x:c>
    </x:row>
    <x:row r="5754">
      <x:c r="A5754" t="str">
        <x:v>61</x:v>
      </x:c>
      <x:c r="B5754" t="str">
        <x:v>Educational Services</x:v>
      </x:c>
      <x:c r="C5754" t="str">
        <x:v>25-1081</x:v>
      </x:c>
      <x:c r="D5754" t="str">
        <x:v>Education Teachers, Postsecondary</x:v>
      </x:c>
      <x:c r="E5754" s="22" t="n">
        <x:v>24840</x:v>
      </x:c>
      <x:c r="F5754" s="22" t="n">
        <x:v>75210</x:v>
      </x:c>
      <x:c r="G5754" s="22" t="n">
        <x:f>IF(OR(E5754="",F5754=""),"",E5754*F5754)</x:f>
        <x:v>1868216400</x:v>
      </x:c>
      <x:c r="H5754" s="36" t="n">
        <x:v>0.4125</x:v>
      </x:c>
      <x:c r="I5754" s="22" t="n">
        <x:f>IF(G5754="","",IF(ISNUMBER(H5754),G5754,""))</x:f>
        <x:v>1868216400</x:v>
      </x:c>
      <x:c r="J5754" s="22" t="n">
        <x:f>IF(I5754="","",I5754*H5754)</x:f>
        <x:v>770639265</x:v>
      </x:c>
      <x:c r="K5754" t="str">
        <x:f>IF(G5754="","MISSING OEWS",IF(ISNUMBER(H5754),"MATCHED","MISSING WHARTON"))</x:f>
        <x:v>MATCHED</x:v>
      </x:c>
    </x:row>
    <x:row r="5755">
      <x:c r="A5755" t="str">
        <x:v>61</x:v>
      </x:c>
      <x:c r="B5755" t="str">
        <x:v>Educational Services</x:v>
      </x:c>
      <x:c r="C5755" t="str">
        <x:v>25-1082</x:v>
      </x:c>
      <x:c r="D5755" t="str">
        <x:v>Library Science Teachers, Postsecondary</x:v>
      </x:c>
      <x:c r="E5755" s="22" t="n">
        <x:v>660</x:v>
      </x:c>
      <x:c r="F5755" s="22" t="n">
        <x:v>79480</x:v>
      </x:c>
      <x:c r="G5755" s="22" t="n">
        <x:f>IF(OR(E5755="",F5755=""),"",E5755*F5755)</x:f>
        <x:v>52456800</x:v>
      </x:c>
      <x:c r="H5755" s="36" t="n">
        <x:v>0.414</x:v>
      </x:c>
      <x:c r="I5755" s="22" t="n">
        <x:f>IF(G5755="","",IF(ISNUMBER(H5755),G5755,""))</x:f>
        <x:v>52456800</x:v>
      </x:c>
      <x:c r="J5755" s="22" t="n">
        <x:f>IF(I5755="","",I5755*H5755)</x:f>
        <x:v>21717115.2</x:v>
      </x:c>
      <x:c r="K5755" t="str">
        <x:f>IF(G5755="","MISSING OEWS",IF(ISNUMBER(H5755),"MATCHED","MISSING WHARTON"))</x:f>
        <x:v>MATCHED</x:v>
      </x:c>
    </x:row>
    <x:row r="5756">
      <x:c r="A5756" t="str">
        <x:v>61</x:v>
      </x:c>
      <x:c r="B5756" t="str">
        <x:v>Educational Services</x:v>
      </x:c>
      <x:c r="C5756" t="str">
        <x:v>25-1111</x:v>
      </x:c>
      <x:c r="D5756" t="str">
        <x:v>Criminal Justice and Law Enforcement Teachers, Postsecondary</x:v>
      </x:c>
      <x:c r="E5756" s="22" t="n">
        <x:v>2660</x:v>
      </x:c>
      <x:c r="F5756" s="22" t="n">
        <x:v>80140</x:v>
      </x:c>
      <x:c r="G5756" s="22" t="n">
        <x:f>IF(OR(E5756="",F5756=""),"",E5756*F5756)</x:f>
        <x:v>213172400</x:v>
      </x:c>
      <x:c r="H5756" s="36" t="n">
        <x:v>0.4717</x:v>
      </x:c>
      <x:c r="I5756" s="22" t="n">
        <x:f>IF(G5756="","",IF(ISNUMBER(H5756),G5756,""))</x:f>
        <x:v>213172400</x:v>
      </x:c>
      <x:c r="J5756" s="22" t="n">
        <x:f>IF(I5756="","",I5756*H5756)</x:f>
        <x:v>100553421.08</x:v>
      </x:c>
      <x:c r="K5756" t="str">
        <x:f>IF(G5756="","MISSING OEWS",IF(ISNUMBER(H5756),"MATCHED","MISSING WHARTON"))</x:f>
        <x:v>MATCHED</x:v>
      </x:c>
    </x:row>
    <x:row r="5757">
      <x:c r="A5757" t="str">
        <x:v>61</x:v>
      </x:c>
      <x:c r="B5757" t="str">
        <x:v>Educational Services</x:v>
      </x:c>
      <x:c r="C5757" t="str">
        <x:v>25-1112</x:v>
      </x:c>
      <x:c r="D5757" t="str">
        <x:v>Law Teachers, Postsecondary</x:v>
      </x:c>
      <x:c r="E5757" s="22" t="n">
        <x:v>9090</x:v>
      </x:c>
      <x:c r="F5757" s="22" t="n">
        <x:v>153830</x:v>
      </x:c>
      <x:c r="G5757" s="22" t="n">
        <x:f>IF(OR(E5757="",F5757=""),"",E5757*F5757)</x:f>
        <x:v>1398314700</x:v>
      </x:c>
      <x:c r="H5757" s="36" t="n">
        <x:v>0.41960000000000003</x:v>
      </x:c>
      <x:c r="I5757" s="22" t="n">
        <x:f>IF(G5757="","",IF(ISNUMBER(H5757),G5757,""))</x:f>
        <x:v>1398314700</x:v>
      </x:c>
      <x:c r="J5757" s="22" t="n">
        <x:f>IF(I5757="","",I5757*H5757)</x:f>
        <x:v>586732848.12</x:v>
      </x:c>
      <x:c r="K5757" t="str">
        <x:f>IF(G5757="","MISSING OEWS",IF(ISNUMBER(H5757),"MATCHED","MISSING WHARTON"))</x:f>
        <x:v>MATCHED</x:v>
      </x:c>
    </x:row>
    <x:row r="5758">
      <x:c r="A5758" t="str">
        <x:v>61</x:v>
      </x:c>
      <x:c r="B5758" t="str">
        <x:v>Educational Services</x:v>
      </x:c>
      <x:c r="C5758" t="str">
        <x:v>25-1113</x:v>
      </x:c>
      <x:c r="D5758" t="str">
        <x:v>Social Work Teachers, Postsecondary</x:v>
      </x:c>
      <x:c r="E5758" s="22" t="n">
        <x:v>4600</x:v>
      </x:c>
      <x:c r="F5758" s="22" t="n">
        <x:v>84570</x:v>
      </x:c>
      <x:c r="G5758" s="22" t="n">
        <x:f>IF(OR(E5758="",F5758=""),"",E5758*F5758)</x:f>
        <x:v>389022000</x:v>
      </x:c>
      <x:c r="H5758" s="36" t="n">
        <x:v>0.3625</x:v>
      </x:c>
      <x:c r="I5758" s="22" t="n">
        <x:f>IF(G5758="","",IF(ISNUMBER(H5758),G5758,""))</x:f>
        <x:v>389022000</x:v>
      </x:c>
      <x:c r="J5758" s="22" t="n">
        <x:f>IF(I5758="","",I5758*H5758)</x:f>
        <x:v>141020475</x:v>
      </x:c>
      <x:c r="K5758" t="str">
        <x:f>IF(G5758="","MISSING OEWS",IF(ISNUMBER(H5758),"MATCHED","MISSING WHARTON"))</x:f>
        <x:v>MATCHED</x:v>
      </x:c>
    </x:row>
    <x:row r="5759">
      <x:c r="A5759" t="str">
        <x:v>61</x:v>
      </x:c>
      <x:c r="B5759" t="str">
        <x:v>Educational Services</x:v>
      </x:c>
      <x:c r="C5759" t="str">
        <x:v>25-1121</x:v>
      </x:c>
      <x:c r="D5759" t="str">
        <x:v>Art, Drama, and Music Teachers, Postsecondary</x:v>
      </x:c>
      <x:c r="E5759" s="22" t="n">
        <x:v>43340</x:v>
      </x:c>
      <x:c r="F5759" s="22" t="n">
        <x:v>100930</x:v>
      </x:c>
      <x:c r="G5759" s="22" t="n">
        <x:f>IF(OR(E5759="",F5759=""),"",E5759*F5759)</x:f>
        <x:v>4374306200</x:v>
      </x:c>
      <x:c r="H5759" s="36" t="n">
        <x:v>0.3696</x:v>
      </x:c>
      <x:c r="I5759" s="22" t="n">
        <x:f>IF(G5759="","",IF(ISNUMBER(H5759),G5759,""))</x:f>
        <x:v>4374306200</x:v>
      </x:c>
      <x:c r="J5759" s="22" t="n">
        <x:f>IF(I5759="","",I5759*H5759)</x:f>
        <x:v>1616743571.52</x:v>
      </x:c>
      <x:c r="K5759" t="str">
        <x:f>IF(G5759="","MISSING OEWS",IF(ISNUMBER(H5759),"MATCHED","MISSING WHARTON"))</x:f>
        <x:v>MATCHED</x:v>
      </x:c>
    </x:row>
    <x:row r="5760">
      <x:c r="A5760" t="str">
        <x:v>61</x:v>
      </x:c>
      <x:c r="B5760" t="str">
        <x:v>Educational Services</x:v>
      </x:c>
      <x:c r="C5760" t="str">
        <x:v>25-1122</x:v>
      </x:c>
      <x:c r="D5760" t="str">
        <x:v>Communications Teachers, Postsecondary</x:v>
      </x:c>
      <x:c r="E5760" s="22" t="n">
        <x:v>8330</x:v>
      </x:c>
      <x:c r="F5760" s="22" t="n">
        <x:v>86100</x:v>
      </x:c>
      <x:c r="G5760" s="22" t="n">
        <x:f>IF(OR(E5760="",F5760=""),"",E5760*F5760)</x:f>
        <x:v>717213000</x:v>
      </x:c>
      <x:c r="H5760" s="36" t="n">
        <x:v>0.38909999999999995</x:v>
      </x:c>
      <x:c r="I5760" s="22" t="n">
        <x:f>IF(G5760="","",IF(ISNUMBER(H5760),G5760,""))</x:f>
        <x:v>717213000</x:v>
      </x:c>
      <x:c r="J5760" s="22" t="n">
        <x:f>IF(I5760="","",I5760*H5760)</x:f>
        <x:v>279067578.29999995</x:v>
      </x:c>
      <x:c r="K5760" t="str">
        <x:f>IF(G5760="","MISSING OEWS",IF(ISNUMBER(H5760),"MATCHED","MISSING WHARTON"))</x:f>
        <x:v>MATCHED</x:v>
      </x:c>
    </x:row>
    <x:row r="5761">
      <x:c r="A5761" t="str">
        <x:v>61</x:v>
      </x:c>
      <x:c r="B5761" t="str">
        <x:v>Educational Services</x:v>
      </x:c>
      <x:c r="C5761" t="str">
        <x:v>25-1123</x:v>
      </x:c>
      <x:c r="D5761" t="str">
        <x:v>English Language and Literature Teachers, Postsecondary</x:v>
      </x:c>
      <x:c r="E5761" s="22" t="n">
        <x:v>15090</x:v>
      </x:c>
      <x:c r="F5761" s="22" t="n">
        <x:v>92010</x:v>
      </x:c>
      <x:c r="G5761" s="22" t="n">
        <x:f>IF(OR(E5761="",F5761=""),"",E5761*F5761)</x:f>
        <x:v>1388430900</x:v>
      </x:c>
      <x:c r="H5761" s="36" t="n">
        <x:v>0.45</x:v>
      </x:c>
      <x:c r="I5761" s="22" t="n">
        <x:f>IF(G5761="","",IF(ISNUMBER(H5761),G5761,""))</x:f>
        <x:v>1388430900</x:v>
      </x:c>
      <x:c r="J5761" s="22" t="n">
        <x:f>IF(I5761="","",I5761*H5761)</x:f>
        <x:v>624793905</x:v>
      </x:c>
      <x:c r="K5761" t="str">
        <x:f>IF(G5761="","MISSING OEWS",IF(ISNUMBER(H5761),"MATCHED","MISSING WHARTON"))</x:f>
        <x:v>MATCHED</x:v>
      </x:c>
    </x:row>
    <x:row r="5762">
      <x:c r="A5762" t="str">
        <x:v>61</x:v>
      </x:c>
      <x:c r="B5762" t="str">
        <x:v>Educational Services</x:v>
      </x:c>
      <x:c r="C5762" t="str">
        <x:v>25-1124</x:v>
      </x:c>
      <x:c r="D5762" t="str">
        <x:v>Foreign Language and Literature Teachers, Postsecondary</x:v>
      </x:c>
      <x:c r="E5762" s="22" t="n">
        <x:v>7500</x:v>
      </x:c>
      <x:c r="F5762" s="22" t="n">
        <x:v>87770</x:v>
      </x:c>
      <x:c r="G5762" s="22" t="n">
        <x:f>IF(OR(E5762="",F5762=""),"",E5762*F5762)</x:f>
        <x:v>658275000</x:v>
      </x:c>
      <x:c r="H5762" s="36" t="n">
        <x:v>0.48200000000000004</x:v>
      </x:c>
      <x:c r="I5762" s="22" t="n">
        <x:f>IF(G5762="","",IF(ISNUMBER(H5762),G5762,""))</x:f>
        <x:v>658275000</x:v>
      </x:c>
      <x:c r="J5762" s="22" t="n">
        <x:f>IF(I5762="","",I5762*H5762)</x:f>
        <x:v>317288550</x:v>
      </x:c>
      <x:c r="K5762" t="str">
        <x:f>IF(G5762="","MISSING OEWS",IF(ISNUMBER(H5762),"MATCHED","MISSING WHARTON"))</x:f>
        <x:v>MATCHED</x:v>
      </x:c>
    </x:row>
    <x:row r="5763">
      <x:c r="A5763" t="str">
        <x:v>61</x:v>
      </x:c>
      <x:c r="B5763" t="str">
        <x:v>Educational Services</x:v>
      </x:c>
      <x:c r="C5763" t="str">
        <x:v>25-1125</x:v>
      </x:c>
      <x:c r="D5763" t="str">
        <x:v>History Teachers, Postsecondary</x:v>
      </x:c>
      <x:c r="E5763" s="22" t="n">
        <x:v>6270</x:v>
      </x:c>
      <x:c r="F5763" s="22" t="n">
        <x:v>95050</x:v>
      </x:c>
      <x:c r="G5763" s="22" t="n">
        <x:f>IF(OR(E5763="",F5763=""),"",E5763*F5763)</x:f>
        <x:v>595963500</x:v>
      </x:c>
      <x:c r="H5763" s="36" t="n">
        <x:v>0.424</x:v>
      </x:c>
      <x:c r="I5763" s="22" t="n">
        <x:f>IF(G5763="","",IF(ISNUMBER(H5763),G5763,""))</x:f>
        <x:v>595963500</x:v>
      </x:c>
      <x:c r="J5763" s="22" t="n">
        <x:f>IF(I5763="","",I5763*H5763)</x:f>
        <x:v>252688524</x:v>
      </x:c>
      <x:c r="K5763" t="str">
        <x:f>IF(G5763="","MISSING OEWS",IF(ISNUMBER(H5763),"MATCHED","MISSING WHARTON"))</x:f>
        <x:v>MATCHED</x:v>
      </x:c>
    </x:row>
    <x:row r="5764">
      <x:c r="A5764" t="str">
        <x:v>61</x:v>
      </x:c>
      <x:c r="B5764" t="str">
        <x:v>Educational Services</x:v>
      </x:c>
      <x:c r="C5764" t="str">
        <x:v>25-1126</x:v>
      </x:c>
      <x:c r="D5764" t="str">
        <x:v>Philosophy and Religion Teachers, Postsecondary</x:v>
      </x:c>
      <x:c r="E5764" s="22" t="n">
        <x:v>13990</x:v>
      </x:c>
      <x:c r="F5764" s="22" t="n">
        <x:v>89780</x:v>
      </x:c>
      <x:c r="G5764" s="22" t="n">
        <x:f>IF(OR(E5764="",F5764=""),"",E5764*F5764)</x:f>
        <x:v>1256022200</x:v>
      </x:c>
      <x:c r="H5764" s="36" t="n">
        <x:v>0.4304</x:v>
      </x:c>
      <x:c r="I5764" s="22" t="n">
        <x:f>IF(G5764="","",IF(ISNUMBER(H5764),G5764,""))</x:f>
        <x:v>1256022200</x:v>
      </x:c>
      <x:c r="J5764" s="22" t="n">
        <x:f>IF(I5764="","",I5764*H5764)</x:f>
        <x:v>540591954.88</x:v>
      </x:c>
      <x:c r="K5764" t="str">
        <x:f>IF(G5764="","MISSING OEWS",IF(ISNUMBER(H5764),"MATCHED","MISSING WHARTON"))</x:f>
        <x:v>MATCHED</x:v>
      </x:c>
    </x:row>
    <x:row r="5765">
      <x:c r="A5765" t="str">
        <x:v>61</x:v>
      </x:c>
      <x:c r="B5765" t="str">
        <x:v>Educational Services</x:v>
      </x:c>
      <x:c r="C5765" t="str">
        <x:v>25-1192</x:v>
      </x:c>
      <x:c r="D5765" t="str">
        <x:v>Family and Consumer Sciences Teachers, Postsecondary</x:v>
      </x:c>
      <x:c r="E5765" s="22" t="n">
        <x:v>320</x:v>
      </x:c>
      <x:c r="F5765" s="22" t="n">
        <x:v>87680</x:v>
      </x:c>
      <x:c r="G5765" s="22" t="n">
        <x:f>IF(OR(E5765="",F5765=""),"",E5765*F5765)</x:f>
        <x:v>28057600</x:v>
      </x:c>
      <x:c r="H5765" s="36" t="n">
        <x:v>0.46090000000000003</x:v>
      </x:c>
      <x:c r="I5765" s="22" t="n">
        <x:f>IF(G5765="","",IF(ISNUMBER(H5765),G5765,""))</x:f>
        <x:v>28057600</x:v>
      </x:c>
      <x:c r="J5765" s="22" t="n">
        <x:f>IF(I5765="","",I5765*H5765)</x:f>
        <x:v>12931747.840000002</x:v>
      </x:c>
      <x:c r="K5765" t="str">
        <x:f>IF(G5765="","MISSING OEWS",IF(ISNUMBER(H5765),"MATCHED","MISSING WHARTON"))</x:f>
        <x:v>MATCHED</x:v>
      </x:c>
    </x:row>
    <x:row r="5766">
      <x:c r="A5766" t="str">
        <x:v>61</x:v>
      </x:c>
      <x:c r="B5766" t="str">
        <x:v>Educational Services</x:v>
      </x:c>
      <x:c r="C5766" t="str">
        <x:v>25-1193</x:v>
      </x:c>
      <x:c r="D5766" t="str">
        <x:v>Recreation and Fitness Studies Teachers, Postsecondary</x:v>
      </x:c>
      <x:c r="E5766" s="22" t="n">
        <x:v>3050</x:v>
      </x:c>
      <x:c r="F5766" s="22" t="n">
        <x:v>73870</x:v>
      </x:c>
      <x:c r="G5766" s="22" t="n">
        <x:f>IF(OR(E5766="",F5766=""),"",E5766*F5766)</x:f>
        <x:v>225303500</x:v>
      </x:c>
      <x:c r="H5766" s="36" t="n">
        <x:v>0.4708</x:v>
      </x:c>
      <x:c r="I5766" s="22" t="n">
        <x:f>IF(G5766="","",IF(ISNUMBER(H5766),G5766,""))</x:f>
        <x:v>225303500</x:v>
      </x:c>
      <x:c r="J5766" s="22" t="n">
        <x:f>IF(I5766="","",I5766*H5766)</x:f>
        <x:v>106072887.8</x:v>
      </x:c>
      <x:c r="K5766" t="str">
        <x:f>IF(G5766="","MISSING OEWS",IF(ISNUMBER(H5766),"MATCHED","MISSING WHARTON"))</x:f>
        <x:v>MATCHED</x:v>
      </x:c>
    </x:row>
    <x:row r="5767">
      <x:c r="A5767" t="str">
        <x:v>61</x:v>
      </x:c>
      <x:c r="B5767" t="str">
        <x:v>Educational Services</x:v>
      </x:c>
      <x:c r="C5767" t="str">
        <x:v>25-1194</x:v>
      </x:c>
      <x:c r="D5767" t="str">
        <x:v>Career/Technical Education Teachers, Postsecondary</x:v>
      </x:c>
      <x:c r="E5767" s="22" t="n">
        <x:v>53050</x:v>
      </x:c>
      <x:c r="F5767" s="22" t="n">
        <x:v>71300</x:v>
      </x:c>
      <x:c r="G5767" s="22" t="n">
        <x:f>IF(OR(E5767="",F5767=""),"",E5767*F5767)</x:f>
        <x:v>3782465000</x:v>
      </x:c>
      <x:c r="H5767" s="36" t="n">
        <x:v>0.3875</x:v>
      </x:c>
      <x:c r="I5767" s="22" t="n">
        <x:f>IF(G5767="","",IF(ISNUMBER(H5767),G5767,""))</x:f>
        <x:v>3782465000</x:v>
      </x:c>
      <x:c r="J5767" s="22" t="n">
        <x:f>IF(I5767="","",I5767*H5767)</x:f>
        <x:v>1465705187.5</x:v>
      </x:c>
      <x:c r="K5767" t="str">
        <x:f>IF(G5767="","MISSING OEWS",IF(ISNUMBER(H5767),"MATCHED","MISSING WHARTON"))</x:f>
        <x:v>MATCHED</x:v>
      </x:c>
    </x:row>
    <x:row r="5768">
      <x:c r="A5768" t="str">
        <x:v>61</x:v>
      </x:c>
      <x:c r="B5768" t="str">
        <x:v>Educational Services</x:v>
      </x:c>
      <x:c r="C5768" t="str">
        <x:v>25-1199</x:v>
      </x:c>
      <x:c r="D5768" t="str">
        <x:v>Postsecondary Teachers, All Other</x:v>
      </x:c>
      <x:c r="E5768" s="22" t="n">
        <x:v>54480</x:v>
      </x:c>
      <x:c r="F5768" s="22" t="n">
        <x:v>84410</x:v>
      </x:c>
      <x:c r="G5768" s="22" t="n">
        <x:f>IF(OR(E5768="",F5768=""),"",E5768*F5768)</x:f>
        <x:v>4598656800</x:v>
      </x:c>
      <x:c r="H5768" s="36"/>
      <x:c r="I5768" s="22" t="str">
        <x:f>IF(G5768="","",IF(ISNUMBER(H5768),G5768,""))</x:f>
      </x:c>
      <x:c r="J5768" s="22" t="str">
        <x:f>IF(I5768="","",I5768*H5768)</x:f>
      </x:c>
      <x:c r="K5768" t="str">
        <x:f>IF(G5768="","MISSING OEWS",IF(ISNUMBER(H5768),"MATCHED","MISSING WHARTON"))</x:f>
        <x:v>MISSING WHARTON</x:v>
      </x:c>
    </x:row>
    <x:row r="5769">
      <x:c r="A5769" t="str">
        <x:v>61</x:v>
      </x:c>
      <x:c r="B5769" t="str">
        <x:v>Educational Services</x:v>
      </x:c>
      <x:c r="C5769" t="str">
        <x:v>25-2011</x:v>
      </x:c>
      <x:c r="D5769" t="str">
        <x:v>Preschool Teachers, Except Special Education</x:v>
      </x:c>
      <x:c r="E5769" s="22" t="n">
        <x:v>31610</x:v>
      </x:c>
      <x:c r="F5769" s="22" t="n">
        <x:v>45480</x:v>
      </x:c>
      <x:c r="G5769" s="22" t="n">
        <x:f>IF(OR(E5769="",F5769=""),"",E5769*F5769)</x:f>
        <x:v>1437622800</x:v>
      </x:c>
      <x:c r="H5769" s="36" t="n">
        <x:v>0.1176</x:v>
      </x:c>
      <x:c r="I5769" s="22" t="n">
        <x:f>IF(G5769="","",IF(ISNUMBER(H5769),G5769,""))</x:f>
        <x:v>1437622800</x:v>
      </x:c>
      <x:c r="J5769" s="22" t="n">
        <x:f>IF(I5769="","",I5769*H5769)</x:f>
        <x:v>169064441.28</x:v>
      </x:c>
      <x:c r="K5769" t="str">
        <x:f>IF(G5769="","MISSING OEWS",IF(ISNUMBER(H5769),"MATCHED","MISSING WHARTON"))</x:f>
        <x:v>MATCHED</x:v>
      </x:c>
    </x:row>
    <x:row r="5770">
      <x:c r="A5770" t="str">
        <x:v>61</x:v>
      </x:c>
      <x:c r="B5770" t="str">
        <x:v>Educational Services</x:v>
      </x:c>
      <x:c r="C5770" t="str">
        <x:v>25-2012</x:v>
      </x:c>
      <x:c r="D5770" t="str">
        <x:v>Kindergarten Teachers, Except Special Education</x:v>
      </x:c>
      <x:c r="E5770" s="22" t="n">
        <x:v>14200</x:v>
      </x:c>
      <x:c r="F5770" s="22" t="n">
        <x:v>55030</x:v>
      </x:c>
      <x:c r="G5770" s="22" t="n">
        <x:f>IF(OR(E5770="",F5770=""),"",E5770*F5770)</x:f>
        <x:v>781426000</x:v>
      </x:c>
      <x:c r="H5770" s="36" t="n">
        <x:v>0.1392</x:v>
      </x:c>
      <x:c r="I5770" s="22" t="n">
        <x:f>IF(G5770="","",IF(ISNUMBER(H5770),G5770,""))</x:f>
        <x:v>781426000</x:v>
      </x:c>
      <x:c r="J5770" s="22" t="n">
        <x:f>IF(I5770="","",I5770*H5770)</x:f>
        <x:v>108774499.19999999</x:v>
      </x:c>
      <x:c r="K5770" t="str">
        <x:f>IF(G5770="","MISSING OEWS",IF(ISNUMBER(H5770),"MATCHED","MISSING WHARTON"))</x:f>
        <x:v>MATCHED</x:v>
      </x:c>
    </x:row>
    <x:row r="5771">
      <x:c r="A5771" t="str">
        <x:v>61</x:v>
      </x:c>
      <x:c r="B5771" t="str">
        <x:v>Educational Services</x:v>
      </x:c>
      <x:c r="C5771" t="str">
        <x:v>25-2021</x:v>
      </x:c>
      <x:c r="D5771" t="str">
        <x:v>Elementary School Teachers, Except Special Education</x:v>
      </x:c>
      <x:c r="E5771" s="22" t="n">
        <x:v>160790</x:v>
      </x:c>
      <x:c r="F5771" s="22" t="n">
        <x:v>59430</x:v>
      </x:c>
      <x:c r="G5771" s="22" t="n">
        <x:f>IF(OR(E5771="",F5771=""),"",E5771*F5771)</x:f>
        <x:v>9555749700</x:v>
      </x:c>
      <x:c r="H5771" s="36" t="n">
        <x:v>0.2224</x:v>
      </x:c>
      <x:c r="I5771" s="22" t="n">
        <x:f>IF(G5771="","",IF(ISNUMBER(H5771),G5771,""))</x:f>
        <x:v>9555749700</x:v>
      </x:c>
      <x:c r="J5771" s="22" t="n">
        <x:f>IF(I5771="","",I5771*H5771)</x:f>
        <x:v>2125198733.28</x:v>
      </x:c>
      <x:c r="K5771" t="str">
        <x:f>IF(G5771="","MISSING OEWS",IF(ISNUMBER(H5771),"MATCHED","MISSING WHARTON"))</x:f>
        <x:v>MATCHED</x:v>
      </x:c>
    </x:row>
    <x:row r="5772">
      <x:c r="A5772" t="str">
        <x:v>61</x:v>
      </x:c>
      <x:c r="B5772" t="str">
        <x:v>Educational Services</x:v>
      </x:c>
      <x:c r="C5772" t="str">
        <x:v>25-2022</x:v>
      </x:c>
      <x:c r="D5772" t="str">
        <x:v>Middle School Teachers, Except Special and Career/Technical Education</x:v>
      </x:c>
      <x:c r="E5772" s="22" t="n">
        <x:v>70600</x:v>
      </x:c>
      <x:c r="F5772" s="22" t="n">
        <x:v>62520</x:v>
      </x:c>
      <x:c r="G5772" s="22" t="n">
        <x:f>IF(OR(E5772="",F5772=""),"",E5772*F5772)</x:f>
        <x:v>4413912000</x:v>
      </x:c>
      <x:c r="H5772" s="36" t="n">
        <x:v>0.2286</x:v>
      </x:c>
      <x:c r="I5772" s="22" t="n">
        <x:f>IF(G5772="","",IF(ISNUMBER(H5772),G5772,""))</x:f>
        <x:v>4413912000</x:v>
      </x:c>
      <x:c r="J5772" s="22" t="n">
        <x:f>IF(I5772="","",I5772*H5772)</x:f>
        <x:v>1009020283.2</x:v>
      </x:c>
      <x:c r="K5772" t="str">
        <x:f>IF(G5772="","MISSING OEWS",IF(ISNUMBER(H5772),"MATCHED","MISSING WHARTON"))</x:f>
        <x:v>MATCHED</x:v>
      </x:c>
    </x:row>
    <x:row r="5773">
      <x:c r="A5773" t="str">
        <x:v>61</x:v>
      </x:c>
      <x:c r="B5773" t="str">
        <x:v>Educational Services</x:v>
      </x:c>
      <x:c r="C5773" t="str">
        <x:v>25-2023</x:v>
      </x:c>
      <x:c r="D5773" t="str">
        <x:v>Career/Technical Education Teachers, Middle School</x:v>
      </x:c>
      <x:c r="E5773" s="22" t="n">
        <x:v>560</x:v>
      </x:c>
      <x:c r="F5773" s="22" t="n">
        <x:v>60790</x:v>
      </x:c>
      <x:c r="G5773" s="22" t="n">
        <x:f>IF(OR(E5773="",F5773=""),"",E5773*F5773)</x:f>
        <x:v>34042400</x:v>
      </x:c>
      <x:c r="H5773" s="36" t="n">
        <x:v>0.2661</x:v>
      </x:c>
      <x:c r="I5773" s="22" t="n">
        <x:f>IF(G5773="","",IF(ISNUMBER(H5773),G5773,""))</x:f>
        <x:v>34042400</x:v>
      </x:c>
      <x:c r="J5773" s="22" t="n">
        <x:f>IF(I5773="","",I5773*H5773)</x:f>
        <x:v>9058682.64</x:v>
      </x:c>
      <x:c r="K5773" t="str">
        <x:f>IF(G5773="","MISSING OEWS",IF(ISNUMBER(H5773),"MATCHED","MISSING WHARTON"))</x:f>
        <x:v>MATCHED</x:v>
      </x:c>
    </x:row>
    <x:row r="5774">
      <x:c r="A5774" t="str">
        <x:v>61</x:v>
      </x:c>
      <x:c r="B5774" t="str">
        <x:v>Educational Services</x:v>
      </x:c>
      <x:c r="C5774" t="str">
        <x:v>25-2031</x:v>
      </x:c>
      <x:c r="D5774" t="str">
        <x:v>Secondary School Teachers, Except Special and Career/Technical Education</x:v>
      </x:c>
      <x:c r="E5774" s="22" t="n">
        <x:v>151920</x:v>
      </x:c>
      <x:c r="F5774" s="22" t="n">
        <x:v>67930</x:v>
      </x:c>
      <x:c r="G5774" s="22" t="n">
        <x:f>IF(OR(E5774="",F5774=""),"",E5774*F5774)</x:f>
        <x:v>10319925600</x:v>
      </x:c>
      <x:c r="H5774" s="36" t="n">
        <x:v>0.3016</x:v>
      </x:c>
      <x:c r="I5774" s="22" t="n">
        <x:f>IF(G5774="","",IF(ISNUMBER(H5774),G5774,""))</x:f>
        <x:v>10319925600</x:v>
      </x:c>
      <x:c r="J5774" s="22" t="n">
        <x:f>IF(I5774="","",I5774*H5774)</x:f>
        <x:v>3112489560.9599996</x:v>
      </x:c>
      <x:c r="K5774" t="str">
        <x:f>IF(G5774="","MISSING OEWS",IF(ISNUMBER(H5774),"MATCHED","MISSING WHARTON"))</x:f>
        <x:v>MATCHED</x:v>
      </x:c>
    </x:row>
    <x:row r="5775">
      <x:c r="A5775" t="str">
        <x:v>61</x:v>
      </x:c>
      <x:c r="B5775" t="str">
        <x:v>Educational Services</x:v>
      </x:c>
      <x:c r="C5775" t="str">
        <x:v>25-2032</x:v>
      </x:c>
      <x:c r="D5775" t="str">
        <x:v>Career/Technical Education Teachers, Secondary School</x:v>
      </x:c>
      <x:c r="E5775" s="22" t="n">
        <x:v>3790</x:v>
      </x:c>
      <x:c r="F5775" s="22" t="n">
        <x:v>66730</x:v>
      </x:c>
      <x:c r="G5775" s="22" t="n">
        <x:f>IF(OR(E5775="",F5775=""),"",E5775*F5775)</x:f>
        <x:v>252906700</x:v>
      </x:c>
      <x:c r="H5775" s="36" t="n">
        <x:v>0.24239999999999998</x:v>
      </x:c>
      <x:c r="I5775" s="22" t="n">
        <x:f>IF(G5775="","",IF(ISNUMBER(H5775),G5775,""))</x:f>
        <x:v>252906700</x:v>
      </x:c>
      <x:c r="J5775" s="22" t="n">
        <x:f>IF(I5775="","",I5775*H5775)</x:f>
        <x:v>61304584.07999999</x:v>
      </x:c>
      <x:c r="K5775" t="str">
        <x:f>IF(G5775="","MISSING OEWS",IF(ISNUMBER(H5775),"MATCHED","MISSING WHARTON"))</x:f>
        <x:v>MATCHED</x:v>
      </x:c>
    </x:row>
    <x:row r="5776">
      <x:c r="A5776" t="str">
        <x:v>61</x:v>
      </x:c>
      <x:c r="B5776" t="str">
        <x:v>Educational Services</x:v>
      </x:c>
      <x:c r="C5776" t="str">
        <x:v>25-2051</x:v>
      </x:c>
      <x:c r="D5776" t="str">
        <x:v>Special Education Teachers, Preschool</x:v>
      </x:c>
      <x:c r="E5776" s="22" t="n">
        <x:v>1980</x:v>
      </x:c>
      <x:c r="F5776" s="22" t="n">
        <x:v>53040</x:v>
      </x:c>
      <x:c r="G5776" s="22" t="n">
        <x:f>IF(OR(E5776="",F5776=""),"",E5776*F5776)</x:f>
        <x:v>105019200</x:v>
      </x:c>
      <x:c r="H5776" s="36" t="n">
        <x:v>0.1889</x:v>
      </x:c>
      <x:c r="I5776" s="22" t="n">
        <x:f>IF(G5776="","",IF(ISNUMBER(H5776),G5776,""))</x:f>
        <x:v>105019200</x:v>
      </x:c>
      <x:c r="J5776" s="22" t="n">
        <x:f>IF(I5776="","",I5776*H5776)</x:f>
        <x:v>19838126.880000003</x:v>
      </x:c>
      <x:c r="K5776" t="str">
        <x:f>IF(G5776="","MISSING OEWS",IF(ISNUMBER(H5776),"MATCHED","MISSING WHARTON"))</x:f>
        <x:v>MATCHED</x:v>
      </x:c>
    </x:row>
    <x:row r="5777">
      <x:c r="A5777" t="str">
        <x:v>61</x:v>
      </x:c>
      <x:c r="B5777" t="str">
        <x:v>Educational Services</x:v>
      </x:c>
      <x:c r="C5777" t="str">
        <x:v>25-2052</x:v>
      </x:c>
      <x:c r="D5777" t="str">
        <x:v>Special Education Teachers, Kindergarten and Elementary School</x:v>
      </x:c>
      <x:c r="E5777" s="22" t="n">
        <x:v>12080</x:v>
      </x:c>
      <x:c r="F5777" s="22" t="n">
        <x:v>63240</x:v>
      </x:c>
      <x:c r="G5777" s="22" t="n">
        <x:f>IF(OR(E5777="",F5777=""),"",E5777*F5777)</x:f>
        <x:v>763939200</x:v>
      </x:c>
      <x:c r="H5777" s="36" t="n">
        <x:v>0.19920000000000002</x:v>
      </x:c>
      <x:c r="I5777" s="22" t="n">
        <x:f>IF(G5777="","",IF(ISNUMBER(H5777),G5777,""))</x:f>
        <x:v>763939200</x:v>
      </x:c>
      <x:c r="J5777" s="22" t="n">
        <x:f>IF(I5777="","",I5777*H5777)</x:f>
        <x:v>152176688.64000002</x:v>
      </x:c>
      <x:c r="K5777" t="str">
        <x:f>IF(G5777="","MISSING OEWS",IF(ISNUMBER(H5777),"MATCHED","MISSING WHARTON"))</x:f>
        <x:v>MATCHED</x:v>
      </x:c>
    </x:row>
    <x:row r="5778">
      <x:c r="A5778" t="str">
        <x:v>61</x:v>
      </x:c>
      <x:c r="B5778" t="str">
        <x:v>Educational Services</x:v>
      </x:c>
      <x:c r="C5778" t="str">
        <x:v>25-2057</x:v>
      </x:c>
      <x:c r="D5778" t="str">
        <x:v>Special Education Teachers, Middle School</x:v>
      </x:c>
      <x:c r="E5778" s="22" t="n">
        <x:v>5590</x:v>
      </x:c>
      <x:c r="F5778" s="22" t="n">
        <x:v>62870</x:v>
      </x:c>
      <x:c r="G5778" s="22" t="n">
        <x:f>IF(OR(E5778="",F5778=""),"",E5778*F5778)</x:f>
        <x:v>351443300</x:v>
      </x:c>
      <x:c r="H5778" s="36" t="n">
        <x:v>0.23379999999999998</x:v>
      </x:c>
      <x:c r="I5778" s="22" t="n">
        <x:f>IF(G5778="","",IF(ISNUMBER(H5778),G5778,""))</x:f>
        <x:v>351443300</x:v>
      </x:c>
      <x:c r="J5778" s="22" t="n">
        <x:f>IF(I5778="","",I5778*H5778)</x:f>
        <x:v>82167443.53999999</x:v>
      </x:c>
      <x:c r="K5778" t="str">
        <x:f>IF(G5778="","MISSING OEWS",IF(ISNUMBER(H5778),"MATCHED","MISSING WHARTON"))</x:f>
        <x:v>MATCHED</x:v>
      </x:c>
    </x:row>
    <x:row r="5779">
      <x:c r="A5779" t="str">
        <x:v>61</x:v>
      </x:c>
      <x:c r="B5779" t="str">
        <x:v>Educational Services</x:v>
      </x:c>
      <x:c r="C5779" t="str">
        <x:v>25-2058</x:v>
      </x:c>
      <x:c r="D5779" t="str">
        <x:v>Special Education Teachers, Secondary School</x:v>
      </x:c>
      <x:c r="E5779" s="22" t="n">
        <x:v>14320</x:v>
      </x:c>
      <x:c r="F5779" s="22" t="n">
        <x:v>65880</x:v>
      </x:c>
      <x:c r="G5779" s="22" t="n">
        <x:f>IF(OR(E5779="",F5779=""),"",E5779*F5779)</x:f>
        <x:v>943401600</x:v>
      </x:c>
      <x:c r="H5779" s="36" t="n">
        <x:v>0.2225</x:v>
      </x:c>
      <x:c r="I5779" s="22" t="n">
        <x:f>IF(G5779="","",IF(ISNUMBER(H5779),G5779,""))</x:f>
        <x:v>943401600</x:v>
      </x:c>
      <x:c r="J5779" s="22" t="n">
        <x:f>IF(I5779="","",I5779*H5779)</x:f>
        <x:v>209906856</x:v>
      </x:c>
      <x:c r="K5779" t="str">
        <x:f>IF(G5779="","MISSING OEWS",IF(ISNUMBER(H5779),"MATCHED","MISSING WHARTON"))</x:f>
        <x:v>MATCHED</x:v>
      </x:c>
    </x:row>
    <x:row r="5780">
      <x:c r="A5780" t="str">
        <x:v>61</x:v>
      </x:c>
      <x:c r="B5780" t="str">
        <x:v>Educational Services</x:v>
      </x:c>
      <x:c r="C5780" t="str">
        <x:v>25-2059</x:v>
      </x:c>
      <x:c r="D5780" t="str">
        <x:v>Special Education Teachers, All Other</x:v>
      </x:c>
      <x:c r="E5780" s="22" t="n">
        <x:v>4800</x:v>
      </x:c>
      <x:c r="F5780" s="22" t="n">
        <x:v>68520</x:v>
      </x:c>
      <x:c r="G5780" s="22" t="n">
        <x:f>IF(OR(E5780="",F5780=""),"",E5780*F5780)</x:f>
        <x:v>328896000</x:v>
      </x:c>
      <x:c r="H5780" s="36" t="n">
        <x:v>0.27</x:v>
      </x:c>
      <x:c r="I5780" s="22" t="n">
        <x:f>IF(G5780="","",IF(ISNUMBER(H5780),G5780,""))</x:f>
        <x:v>328896000</x:v>
      </x:c>
      <x:c r="J5780" s="22" t="n">
        <x:f>IF(I5780="","",I5780*H5780)</x:f>
        <x:v>88801920</x:v>
      </x:c>
      <x:c r="K5780" t="str">
        <x:f>IF(G5780="","MISSING OEWS",IF(ISNUMBER(H5780),"MATCHED","MISSING WHARTON"))</x:f>
        <x:v>MATCHED</x:v>
      </x:c>
    </x:row>
    <x:row r="5781">
      <x:c r="A5781" t="str">
        <x:v>61</x:v>
      </x:c>
      <x:c r="B5781" t="str">
        <x:v>Educational Services</x:v>
      </x:c>
      <x:c r="C5781" t="str">
        <x:v>25-3011</x:v>
      </x:c>
      <x:c r="D5781" t="str">
        <x:v>Adult Basic Education, Adult Secondary Education, and English as a Second Language Instructors</x:v>
      </x:c>
      <x:c r="E5781" s="22" t="n">
        <x:v>6210</x:v>
      </x:c>
      <x:c r="F5781" s="22" t="n">
        <x:v>58460</x:v>
      </x:c>
      <x:c r="G5781" s="22" t="n">
        <x:f>IF(OR(E5781="",F5781=""),"",E5781*F5781)</x:f>
        <x:v>363036600</x:v>
      </x:c>
      <x:c r="H5781" s="36" t="n">
        <x:v>0.3372</x:v>
      </x:c>
      <x:c r="I5781" s="22" t="n">
        <x:f>IF(G5781="","",IF(ISNUMBER(H5781),G5781,""))</x:f>
        <x:v>363036600</x:v>
      </x:c>
      <x:c r="J5781" s="22" t="n">
        <x:f>IF(I5781="","",I5781*H5781)</x:f>
        <x:v>122415941.52</x:v>
      </x:c>
      <x:c r="K5781" t="str">
        <x:f>IF(G5781="","MISSING OEWS",IF(ISNUMBER(H5781),"MATCHED","MISSING WHARTON"))</x:f>
        <x:v>MATCHED</x:v>
      </x:c>
    </x:row>
    <x:row r="5782">
      <x:c r="A5782" t="str">
        <x:v>61</x:v>
      </x:c>
      <x:c r="B5782" t="str">
        <x:v>Educational Services</x:v>
      </x:c>
      <x:c r="C5782" t="str">
        <x:v>25-3021</x:v>
      </x:c>
      <x:c r="D5782" t="str">
        <x:v>Self-Enrichment Teachers</x:v>
      </x:c>
      <x:c r="E5782" s="22" t="n">
        <x:v>200660</x:v>
      </x:c>
      <x:c r="F5782" s="22" t="n">
        <x:v>54570</x:v>
      </x:c>
      <x:c r="G5782" s="22" t="n">
        <x:f>IF(OR(E5782="",F5782=""),"",E5782*F5782)</x:f>
        <x:v>10950016200</x:v>
      </x:c>
      <x:c r="H5782" s="36" t="n">
        <x:v>0.33</x:v>
      </x:c>
      <x:c r="I5782" s="22" t="n">
        <x:f>IF(G5782="","",IF(ISNUMBER(H5782),G5782,""))</x:f>
        <x:v>10950016200</x:v>
      </x:c>
      <x:c r="J5782" s="22" t="n">
        <x:f>IF(I5782="","",I5782*H5782)</x:f>
        <x:v>3613505346</x:v>
      </x:c>
      <x:c r="K5782" t="str">
        <x:f>IF(G5782="","MISSING OEWS",IF(ISNUMBER(H5782),"MATCHED","MISSING WHARTON"))</x:f>
        <x:v>MATCHED</x:v>
      </x:c>
    </x:row>
    <x:row r="5783">
      <x:c r="A5783" t="str">
        <x:v>61</x:v>
      </x:c>
      <x:c r="B5783" t="str">
        <x:v>Educational Services</x:v>
      </x:c>
      <x:c r="C5783" t="str">
        <x:v>25-3031</x:v>
      </x:c>
      <x:c r="D5783" t="str">
        <x:v>Substitute Teachers, Short-Term</x:v>
      </x:c>
      <x:c r="E5783" s="22" t="n">
        <x:v>40800</x:v>
      </x:c>
      <x:c r="F5783" s="22" t="n">
        <x:v>41080</x:v>
      </x:c>
      <x:c r="G5783" s="22" t="n">
        <x:f>IF(OR(E5783="",F5783=""),"",E5783*F5783)</x:f>
        <x:v>1676064000</x:v>
      </x:c>
      <x:c r="H5783" s="36" t="n">
        <x:v>0.1972</x:v>
      </x:c>
      <x:c r="I5783" s="22" t="n">
        <x:f>IF(G5783="","",IF(ISNUMBER(H5783),G5783,""))</x:f>
        <x:v>1676064000</x:v>
      </x:c>
      <x:c r="J5783" s="22" t="n">
        <x:f>IF(I5783="","",I5783*H5783)</x:f>
        <x:v>330519820.79999995</x:v>
      </x:c>
      <x:c r="K5783" t="str">
        <x:f>IF(G5783="","MISSING OEWS",IF(ISNUMBER(H5783),"MATCHED","MISSING WHARTON"))</x:f>
        <x:v>MATCHED</x:v>
      </x:c>
    </x:row>
    <x:row r="5784">
      <x:c r="A5784" t="str">
        <x:v>61</x:v>
      </x:c>
      <x:c r="B5784" t="str">
        <x:v>Educational Services</x:v>
      </x:c>
      <x:c r="C5784" t="str">
        <x:v>25-3041</x:v>
      </x:c>
      <x:c r="D5784" t="str">
        <x:v>Tutors</x:v>
      </x:c>
      <x:c r="E5784" s="22" t="n">
        <x:v>98860</x:v>
      </x:c>
      <x:c r="F5784" s="22" t="n">
        <x:v>47040</x:v>
      </x:c>
      <x:c r="G5784" s="22" t="n">
        <x:f>IF(OR(E5784="",F5784=""),"",E5784*F5784)</x:f>
        <x:v>4650374400</x:v>
      </x:c>
      <x:c r="H5784" s="36" t="n">
        <x:v>0.39740000000000003</x:v>
      </x:c>
      <x:c r="I5784" s="22" t="n">
        <x:f>IF(G5784="","",IF(ISNUMBER(H5784),G5784,""))</x:f>
        <x:v>4650374400</x:v>
      </x:c>
      <x:c r="J5784" s="22" t="n">
        <x:f>IF(I5784="","",I5784*H5784)</x:f>
        <x:v>1848058786.5600002</x:v>
      </x:c>
      <x:c r="K5784" t="str">
        <x:f>IF(G5784="","MISSING OEWS",IF(ISNUMBER(H5784),"MATCHED","MISSING WHARTON"))</x:f>
        <x:v>MATCHED</x:v>
      </x:c>
    </x:row>
    <x:row r="5785">
      <x:c r="A5785" t="str">
        <x:v>61</x:v>
      </x:c>
      <x:c r="B5785" t="str">
        <x:v>Educational Services</x:v>
      </x:c>
      <x:c r="C5785" t="str">
        <x:v>25-3099</x:v>
      </x:c>
      <x:c r="D5785" t="str">
        <x:v>Teachers and Instructors, All Other</x:v>
      </x:c>
      <x:c r="E5785" s="22" t="n">
        <x:v>31960</x:v>
      </x:c>
      <x:c r="F5785" s="22" t="n">
        <x:v>60500</x:v>
      </x:c>
      <x:c r="G5785" s="22" t="n">
        <x:f>IF(OR(E5785="",F5785=""),"",E5785*F5785)</x:f>
        <x:v>1933580000</x:v>
      </x:c>
      <x:c r="H5785" s="36"/>
      <x:c r="I5785" s="22" t="str">
        <x:f>IF(G5785="","",IF(ISNUMBER(H5785),G5785,""))</x:f>
      </x:c>
      <x:c r="J5785" s="22" t="str">
        <x:f>IF(I5785="","",I5785*H5785)</x:f>
      </x:c>
      <x:c r="K5785" t="str">
        <x:f>IF(G5785="","MISSING OEWS",IF(ISNUMBER(H5785),"MATCHED","MISSING WHARTON"))</x:f>
        <x:v>MISSING WHARTON</x:v>
      </x:c>
    </x:row>
    <x:row r="5786">
      <x:c r="A5786" t="str">
        <x:v>61</x:v>
      </x:c>
      <x:c r="B5786" t="str">
        <x:v>Educational Services</x:v>
      </x:c>
      <x:c r="C5786" t="str">
        <x:v>25-4011</x:v>
      </x:c>
      <x:c r="D5786" t="str">
        <x:v>Archivists</x:v>
      </x:c>
      <x:c r="E5786" s="22" t="n">
        <x:v>880</x:v>
      </x:c>
      <x:c r="F5786" s="22" t="n">
        <x:v>68840</x:v>
      </x:c>
      <x:c r="G5786" s="22" t="n">
        <x:f>IF(OR(E5786="",F5786=""),"",E5786*F5786)</x:f>
        <x:v>60579200</x:v>
      </x:c>
      <x:c r="H5786" s="36" t="n">
        <x:v>0.4154</x:v>
      </x:c>
      <x:c r="I5786" s="22" t="n">
        <x:f>IF(G5786="","",IF(ISNUMBER(H5786),G5786,""))</x:f>
        <x:v>60579200</x:v>
      </x:c>
      <x:c r="J5786" s="22" t="n">
        <x:f>IF(I5786="","",I5786*H5786)</x:f>
        <x:v>25164599.68</x:v>
      </x:c>
      <x:c r="K5786" t="str">
        <x:f>IF(G5786="","MISSING OEWS",IF(ISNUMBER(H5786),"MATCHED","MISSING WHARTON"))</x:f>
        <x:v>MATCHED</x:v>
      </x:c>
    </x:row>
    <x:row r="5787">
      <x:c r="A5787" t="str">
        <x:v>61</x:v>
      </x:c>
      <x:c r="B5787" t="str">
        <x:v>Educational Services</x:v>
      </x:c>
      <x:c r="C5787" t="str">
        <x:v>25-4012</x:v>
      </x:c>
      <x:c r="D5787" t="str">
        <x:v>Curators</x:v>
      </x:c>
      <x:c r="E5787" s="22" t="n">
        <x:v>980</x:v>
      </x:c>
      <x:c r="F5787" s="22" t="n">
        <x:v>77620</x:v>
      </x:c>
      <x:c r="G5787" s="22" t="n">
        <x:f>IF(OR(E5787="",F5787=""),"",E5787*F5787)</x:f>
        <x:v>76067600</x:v>
      </x:c>
      <x:c r="H5787" s="36" t="n">
        <x:v>0.2833</x:v>
      </x:c>
      <x:c r="I5787" s="22" t="n">
        <x:f>IF(G5787="","",IF(ISNUMBER(H5787),G5787,""))</x:f>
        <x:v>76067600</x:v>
      </x:c>
      <x:c r="J5787" s="22" t="n">
        <x:f>IF(I5787="","",I5787*H5787)</x:f>
        <x:v>21549951.08</x:v>
      </x:c>
      <x:c r="K5787" t="str">
        <x:f>IF(G5787="","MISSING OEWS",IF(ISNUMBER(H5787),"MATCHED","MISSING WHARTON"))</x:f>
        <x:v>MATCHED</x:v>
      </x:c>
    </x:row>
    <x:row r="5788">
      <x:c r="A5788" t="str">
        <x:v>61</x:v>
      </x:c>
      <x:c r="B5788" t="str">
        <x:v>Educational Services</x:v>
      </x:c>
      <x:c r="C5788" t="str">
        <x:v>25-4013</x:v>
      </x:c>
      <x:c r="D5788" t="str">
        <x:v>Museum Technicians and Conservators</x:v>
      </x:c>
      <x:c r="E5788" s="22" t="n">
        <x:v>540</x:v>
      </x:c>
      <x:c r="F5788" s="22" t="n">
        <x:v>64290</x:v>
      </x:c>
      <x:c r="G5788" s="22" t="n">
        <x:f>IF(OR(E5788="",F5788=""),"",E5788*F5788)</x:f>
        <x:v>34716600</x:v>
      </x:c>
      <x:c r="H5788" s="36" t="n">
        <x:v>0.1808</x:v>
      </x:c>
      <x:c r="I5788" s="22" t="n">
        <x:f>IF(G5788="","",IF(ISNUMBER(H5788),G5788,""))</x:f>
        <x:v>34716600</x:v>
      </x:c>
      <x:c r="J5788" s="22" t="n">
        <x:f>IF(I5788="","",I5788*H5788)</x:f>
        <x:v>6276761.279999999</x:v>
      </x:c>
      <x:c r="K5788" t="str">
        <x:f>IF(G5788="","MISSING OEWS",IF(ISNUMBER(H5788),"MATCHED","MISSING WHARTON"))</x:f>
        <x:v>MATCHED</x:v>
      </x:c>
    </x:row>
    <x:row r="5789">
      <x:c r="A5789" t="str">
        <x:v>61</x:v>
      </x:c>
      <x:c r="B5789" t="str">
        <x:v>Educational Services</x:v>
      </x:c>
      <x:c r="C5789" t="str">
        <x:v>25-4022</x:v>
      </x:c>
      <x:c r="D5789" t="str">
        <x:v>Librarians and Media Collections Specialists</x:v>
      </x:c>
      <x:c r="E5789" s="22" t="n">
        <x:v>13430</x:v>
      </x:c>
      <x:c r="F5789" s="22" t="n">
        <x:v>70750</x:v>
      </x:c>
      <x:c r="G5789" s="22" t="n">
        <x:f>IF(OR(E5789="",F5789=""),"",E5789*F5789)</x:f>
        <x:v>950172500</x:v>
      </x:c>
      <x:c r="H5789" s="36" t="n">
        <x:v>0.4167</x:v>
      </x:c>
      <x:c r="I5789" s="22" t="n">
        <x:f>IF(G5789="","",IF(ISNUMBER(H5789),G5789,""))</x:f>
        <x:v>950172500</x:v>
      </x:c>
      <x:c r="J5789" s="22" t="n">
        <x:f>IF(I5789="","",I5789*H5789)</x:f>
        <x:v>395936880.75</x:v>
      </x:c>
      <x:c r="K5789" t="str">
        <x:f>IF(G5789="","MISSING OEWS",IF(ISNUMBER(H5789),"MATCHED","MISSING WHARTON"))</x:f>
        <x:v>MATCHED</x:v>
      </x:c>
    </x:row>
    <x:row r="5790">
      <x:c r="A5790" t="str">
        <x:v>61</x:v>
      </x:c>
      <x:c r="B5790" t="str">
        <x:v>Educational Services</x:v>
      </x:c>
      <x:c r="C5790" t="str">
        <x:v>25-4031</x:v>
      </x:c>
      <x:c r="D5790" t="str">
        <x:v>Library Technicians</x:v>
      </x:c>
      <x:c r="E5790" s="22" t="n">
        <x:v>3720</x:v>
      </x:c>
      <x:c r="F5790" s="22" t="n">
        <x:v>50990</x:v>
      </x:c>
      <x:c r="G5790" s="22" t="n">
        <x:f>IF(OR(E5790="",F5790=""),"",E5790*F5790)</x:f>
        <x:v>189682800</x:v>
      </x:c>
      <x:c r="H5790" s="36" t="n">
        <x:v>0.6329</x:v>
      </x:c>
      <x:c r="I5790" s="22" t="n">
        <x:f>IF(G5790="","",IF(ISNUMBER(H5790),G5790,""))</x:f>
        <x:v>189682800</x:v>
      </x:c>
      <x:c r="J5790" s="22" t="n">
        <x:f>IF(I5790="","",I5790*H5790)</x:f>
        <x:v>120050244.12</x:v>
      </x:c>
      <x:c r="K5790" t="str">
        <x:f>IF(G5790="","MISSING OEWS",IF(ISNUMBER(H5790),"MATCHED","MISSING WHARTON"))</x:f>
        <x:v>MATCHED</x:v>
      </x:c>
    </x:row>
    <x:row r="5791">
      <x:c r="A5791" t="str">
        <x:v>61</x:v>
      </x:c>
      <x:c r="B5791" t="str">
        <x:v>Educational Services</x:v>
      </x:c>
      <x:c r="C5791" t="str">
        <x:v>25-9021</x:v>
      </x:c>
      <x:c r="D5791" t="str">
        <x:v>Farm and Home Management Educators</x:v>
      </x:c>
      <x:c r="E5791" s="22" t="n">
        <x:v>130</x:v>
      </x:c>
      <x:c r="F5791" s="22" t="n">
        <x:v>51400</x:v>
      </x:c>
      <x:c r="G5791" s="22" t="n">
        <x:f>IF(OR(E5791="",F5791=""),"",E5791*F5791)</x:f>
        <x:v>6682000</x:v>
      </x:c>
      <x:c r="H5791" s="36" t="n">
        <x:v>0.33</x:v>
      </x:c>
      <x:c r="I5791" s="22" t="n">
        <x:f>IF(G5791="","",IF(ISNUMBER(H5791),G5791,""))</x:f>
        <x:v>6682000</x:v>
      </x:c>
      <x:c r="J5791" s="22" t="n">
        <x:f>IF(I5791="","",I5791*H5791)</x:f>
        <x:v>2205060</x:v>
      </x:c>
      <x:c r="K5791" t="str">
        <x:f>IF(G5791="","MISSING OEWS",IF(ISNUMBER(H5791),"MATCHED","MISSING WHARTON"))</x:f>
        <x:v>MATCHED</x:v>
      </x:c>
    </x:row>
    <x:row r="5792">
      <x:c r="A5792" t="str">
        <x:v>61</x:v>
      </x:c>
      <x:c r="B5792" t="str">
        <x:v>Educational Services</x:v>
      </x:c>
      <x:c r="C5792" t="str">
        <x:v>25-9031</x:v>
      </x:c>
      <x:c r="D5792" t="str">
        <x:v>Instructional Coordinators</x:v>
      </x:c>
      <x:c r="E5792" s="22" t="n">
        <x:v>59400</x:v>
      </x:c>
      <x:c r="F5792" s="22" t="n">
        <x:v>75430</x:v>
      </x:c>
      <x:c r="G5792" s="22" t="n">
        <x:f>IF(OR(E5792="",F5792=""),"",E5792*F5792)</x:f>
        <x:v>4480542000</x:v>
      </x:c>
      <x:c r="H5792" s="36" t="n">
        <x:v>0.5783</x:v>
      </x:c>
      <x:c r="I5792" s="22" t="n">
        <x:f>IF(G5792="","",IF(ISNUMBER(H5792),G5792,""))</x:f>
        <x:v>4480542000</x:v>
      </x:c>
      <x:c r="J5792" s="22" t="n">
        <x:f>IF(I5792="","",I5792*H5792)</x:f>
        <x:v>2591097438.6000004</x:v>
      </x:c>
      <x:c r="K5792" t="str">
        <x:f>IF(G5792="","MISSING OEWS",IF(ISNUMBER(H5792),"MATCHED","MISSING WHARTON"))</x:f>
        <x:v>MATCHED</x:v>
      </x:c>
    </x:row>
    <x:row r="5793">
      <x:c r="A5793" t="str">
        <x:v>61</x:v>
      </x:c>
      <x:c r="B5793" t="str">
        <x:v>Educational Services</x:v>
      </x:c>
      <x:c r="C5793" t="str">
        <x:v>25-9044</x:v>
      </x:c>
      <x:c r="D5793" t="str">
        <x:v>Teaching Assistants, Postsecondary</x:v>
      </x:c>
      <x:c r="E5793" s="22" t="n">
        <x:v>43400</x:v>
      </x:c>
      <x:c r="F5793" s="22" t="n">
        <x:v>44860</x:v>
      </x:c>
      <x:c r="G5793" s="22" t="n">
        <x:f>IF(OR(E5793="",F5793=""),"",E5793*F5793)</x:f>
        <x:v>1946924000</x:v>
      </x:c>
      <x:c r="H5793" s="36" t="n">
        <x:v>0.3675</x:v>
      </x:c>
      <x:c r="I5793" s="22" t="n">
        <x:f>IF(G5793="","",IF(ISNUMBER(H5793),G5793,""))</x:f>
        <x:v>1946924000</x:v>
      </x:c>
      <x:c r="J5793" s="22" t="n">
        <x:f>IF(I5793="","",I5793*H5793)</x:f>
        <x:v>715494570</x:v>
      </x:c>
      <x:c r="K5793" t="str">
        <x:f>IF(G5793="","MISSING OEWS",IF(ISNUMBER(H5793),"MATCHED","MISSING WHARTON"))</x:f>
        <x:v>MATCHED</x:v>
      </x:c>
    </x:row>
    <x:row r="5794">
      <x:c r="A5794" t="str">
        <x:v>61</x:v>
      </x:c>
      <x:c r="B5794" t="str">
        <x:v>Educational Services</x:v>
      </x:c>
      <x:c r="C5794" t="str">
        <x:v>25-9045</x:v>
      </x:c>
      <x:c r="D5794" t="str">
        <x:v>Teaching Assistants, Except Postsecondary</x:v>
      </x:c>
      <x:c r="E5794" s="22" t="n">
        <x:v>118800</x:v>
      </x:c>
      <x:c r="F5794" s="22" t="n">
        <x:v>38630</x:v>
      </x:c>
      <x:c r="G5794" s="22" t="n">
        <x:f>IF(OR(E5794="",F5794=""),"",E5794*F5794)</x:f>
        <x:v>4589244000</x:v>
      </x:c>
      <x:c r="H5794" s="36" t="n">
        <x:v>0.20829999999999999</x:v>
      </x:c>
      <x:c r="I5794" s="22" t="n">
        <x:f>IF(G5794="","",IF(ISNUMBER(H5794),G5794,""))</x:f>
        <x:v>4589244000</x:v>
      </x:c>
      <x:c r="J5794" s="22" t="n">
        <x:f>IF(I5794="","",I5794*H5794)</x:f>
        <x:v>955939525.1999999</x:v>
      </x:c>
      <x:c r="K5794" t="str">
        <x:f>IF(G5794="","MISSING OEWS",IF(ISNUMBER(H5794),"MATCHED","MISSING WHARTON"))</x:f>
        <x:v>MATCHED</x:v>
      </x:c>
    </x:row>
    <x:row r="5795">
      <x:c r="A5795" t="str">
        <x:v>61</x:v>
      </x:c>
      <x:c r="B5795" t="str">
        <x:v>Educational Services</x:v>
      </x:c>
      <x:c r="C5795" t="str">
        <x:v>25-9099</x:v>
      </x:c>
      <x:c r="D5795" t="str">
        <x:v>Educational Instruction and Library Workers, All Other</x:v>
      </x:c>
      <x:c r="E5795" s="22" t="n">
        <x:v>31740</x:v>
      </x:c>
      <x:c r="F5795" s="22" t="n">
        <x:v>53690</x:v>
      </x:c>
      <x:c r="G5795" s="22" t="n">
        <x:f>IF(OR(E5795="",F5795=""),"",E5795*F5795)</x:f>
        <x:v>1704120600</x:v>
      </x:c>
      <x:c r="H5795" s="36"/>
      <x:c r="I5795" s="22" t="str">
        <x:f>IF(G5795="","",IF(ISNUMBER(H5795),G5795,""))</x:f>
      </x:c>
      <x:c r="J5795" s="22" t="str">
        <x:f>IF(I5795="","",I5795*H5795)</x:f>
      </x:c>
      <x:c r="K5795" t="str">
        <x:f>IF(G5795="","MISSING OEWS",IF(ISNUMBER(H5795),"MATCHED","MISSING WHARTON"))</x:f>
        <x:v>MISSING WHARTON</x:v>
      </x:c>
    </x:row>
    <x:row r="5796">
      <x:c r="A5796" t="str">
        <x:v>61</x:v>
      </x:c>
      <x:c r="B5796" t="str">
        <x:v>Educational Services</x:v>
      </x:c>
      <x:c r="C5796" t="str">
        <x:v>27-1011</x:v>
      </x:c>
      <x:c r="D5796" t="str">
        <x:v>Art Directors</x:v>
      </x:c>
      <x:c r="E5796" s="22" t="n">
        <x:v>1080</x:v>
      </x:c>
      <x:c r="F5796" s="22" t="n">
        <x:v>98540</x:v>
      </x:c>
      <x:c r="G5796" s="22" t="n">
        <x:f>IF(OR(E5796="",F5796=""),"",E5796*F5796)</x:f>
        <x:v>106423200</x:v>
      </x:c>
      <x:c r="H5796" s="36" t="n">
        <x:v>0.3688</x:v>
      </x:c>
      <x:c r="I5796" s="22" t="n">
        <x:f>IF(G5796="","",IF(ISNUMBER(H5796),G5796,""))</x:f>
        <x:v>106423200</x:v>
      </x:c>
      <x:c r="J5796" s="22" t="n">
        <x:f>IF(I5796="","",I5796*H5796)</x:f>
        <x:v>39248876.160000004</x:v>
      </x:c>
      <x:c r="K5796" t="str">
        <x:f>IF(G5796="","MISSING OEWS",IF(ISNUMBER(H5796),"MATCHED","MISSING WHARTON"))</x:f>
        <x:v>MATCHED</x:v>
      </x:c>
    </x:row>
    <x:row r="5797">
      <x:c r="A5797" t="str">
        <x:v>61</x:v>
      </x:c>
      <x:c r="B5797" t="str">
        <x:v>Educational Services</x:v>
      </x:c>
      <x:c r="C5797" t="str">
        <x:v>27-1012</x:v>
      </x:c>
      <x:c r="D5797" t="str">
        <x:v>Craft Artists</x:v>
      </x:c>
      <x:c r="E5797" s="22"/>
      <x:c r="F5797" s="22" t="n">
        <x:v>50300</x:v>
      </x:c>
      <x:c r="G5797" s="22" t="str">
        <x:f>IF(OR(E5797="",F5797=""),"",E5797*F5797)</x:f>
      </x:c>
      <x:c r="H5797" s="36" t="n">
        <x:v>0.22</x:v>
      </x:c>
      <x:c r="I5797" s="22" t="str">
        <x:f>IF(G5797="","",IF(ISNUMBER(H5797),G5797,""))</x:f>
      </x:c>
      <x:c r="J5797" s="22" t="str">
        <x:f>IF(I5797="","",I5797*H5797)</x:f>
      </x:c>
      <x:c r="K5797" t="str">
        <x:f>IF(G5797="","MISSING OEWS",IF(ISNUMBER(H5797),"MATCHED","MISSING WHARTON"))</x:f>
        <x:v>MISSING OEWS</x:v>
      </x:c>
    </x:row>
    <x:row r="5798">
      <x:c r="A5798" t="str">
        <x:v>61</x:v>
      </x:c>
      <x:c r="B5798" t="str">
        <x:v>Educational Services</x:v>
      </x:c>
      <x:c r="C5798" t="str">
        <x:v>27-1013</x:v>
      </x:c>
      <x:c r="D5798" t="str">
        <x:v>Fine Artists, Including Painters, Sculptors, and Illustrators</x:v>
      </x:c>
      <x:c r="E5798" s="22" t="n">
        <x:v>770</x:v>
      </x:c>
      <x:c r="F5798" s="22" t="n">
        <x:v>52780</x:v>
      </x:c>
      <x:c r="G5798" s="22" t="n">
        <x:f>IF(OR(E5798="",F5798=""),"",E5798*F5798)</x:f>
        <x:v>40640600</x:v>
      </x:c>
      <x:c r="H5798" s="36" t="n">
        <x:v>0.2281</x:v>
      </x:c>
      <x:c r="I5798" s="22" t="n">
        <x:f>IF(G5798="","",IF(ISNUMBER(H5798),G5798,""))</x:f>
        <x:v>40640600</x:v>
      </x:c>
      <x:c r="J5798" s="22" t="n">
        <x:f>IF(I5798="","",I5798*H5798)</x:f>
        <x:v>9270120.86</x:v>
      </x:c>
      <x:c r="K5798" t="str">
        <x:f>IF(G5798="","MISSING OEWS",IF(ISNUMBER(H5798),"MATCHED","MISSING WHARTON"))</x:f>
        <x:v>MATCHED</x:v>
      </x:c>
    </x:row>
    <x:row r="5799">
      <x:c r="A5799" t="str">
        <x:v>61</x:v>
      </x:c>
      <x:c r="B5799" t="str">
        <x:v>Educational Services</x:v>
      </x:c>
      <x:c r="C5799" t="str">
        <x:v>27-1014</x:v>
      </x:c>
      <x:c r="D5799" t="str">
        <x:v>Special Effects Artists and Animators</x:v>
      </x:c>
      <x:c r="E5799" s="22" t="n">
        <x:v>330</x:v>
      </x:c>
      <x:c r="F5799" s="22" t="n">
        <x:v>67990</x:v>
      </x:c>
      <x:c r="G5799" s="22" t="n">
        <x:f>IF(OR(E5799="",F5799=""),"",E5799*F5799)</x:f>
        <x:v>22436700</x:v>
      </x:c>
      <x:c r="H5799" s="36" t="n">
        <x:v>0.7071</x:v>
      </x:c>
      <x:c r="I5799" s="22" t="n">
        <x:f>IF(G5799="","",IF(ISNUMBER(H5799),G5799,""))</x:f>
        <x:v>22436700</x:v>
      </x:c>
      <x:c r="J5799" s="22" t="n">
        <x:f>IF(I5799="","",I5799*H5799)</x:f>
        <x:v>15864990.569999998</x:v>
      </x:c>
      <x:c r="K5799" t="str">
        <x:f>IF(G5799="","MISSING OEWS",IF(ISNUMBER(H5799),"MATCHED","MISSING WHARTON"))</x:f>
        <x:v>MATCHED</x:v>
      </x:c>
    </x:row>
    <x:row r="5800">
      <x:c r="A5800" t="str">
        <x:v>61</x:v>
      </x:c>
      <x:c r="B5800" t="str">
        <x:v>Educational Services</x:v>
      </x:c>
      <x:c r="C5800" t="str">
        <x:v>27-1019</x:v>
      </x:c>
      <x:c r="D5800" t="str">
        <x:v>Artists and Related Workers, All Other</x:v>
      </x:c>
      <x:c r="E5800" s="22" t="n">
        <x:v>190</x:v>
      </x:c>
      <x:c r="F5800" s="22" t="n">
        <x:v>72360</x:v>
      </x:c>
      <x:c r="G5800" s="22" t="n">
        <x:f>IF(OR(E5800="",F5800=""),"",E5800*F5800)</x:f>
        <x:v>13748400</x:v>
      </x:c>
      <x:c r="H5800" s="36"/>
      <x:c r="I5800" s="22" t="str">
        <x:f>IF(G5800="","",IF(ISNUMBER(H5800),G5800,""))</x:f>
      </x:c>
      <x:c r="J5800" s="22" t="str">
        <x:f>IF(I5800="","",I5800*H5800)</x:f>
      </x:c>
      <x:c r="K5800" t="str">
        <x:f>IF(G5800="","MISSING OEWS",IF(ISNUMBER(H5800),"MATCHED","MISSING WHARTON"))</x:f>
        <x:v>MISSING WHARTON</x:v>
      </x:c>
    </x:row>
    <x:row r="5801">
      <x:c r="A5801" t="str">
        <x:v>61</x:v>
      </x:c>
      <x:c r="B5801" t="str">
        <x:v>Educational Services</x:v>
      </x:c>
      <x:c r="C5801" t="str">
        <x:v>27-1022</x:v>
      </x:c>
      <x:c r="D5801" t="str">
        <x:v>Fashion Designers</x:v>
      </x:c>
      <x:c r="E5801" s="22" t="n">
        <x:v>120</x:v>
      </x:c>
      <x:c r="F5801" s="22" t="n">
        <x:v>58120</x:v>
      </x:c>
      <x:c r="G5801" s="22" t="n">
        <x:f>IF(OR(E5801="",F5801=""),"",E5801*F5801)</x:f>
        <x:v>6974400</x:v>
      </x:c>
      <x:c r="H5801" s="36" t="n">
        <x:v>0.1875</x:v>
      </x:c>
      <x:c r="I5801" s="22" t="n">
        <x:f>IF(G5801="","",IF(ISNUMBER(H5801),G5801,""))</x:f>
        <x:v>6974400</x:v>
      </x:c>
      <x:c r="J5801" s="22" t="n">
        <x:f>IF(I5801="","",I5801*H5801)</x:f>
        <x:v>1307700</x:v>
      </x:c>
      <x:c r="K5801" t="str">
        <x:f>IF(G5801="","MISSING OEWS",IF(ISNUMBER(H5801),"MATCHED","MISSING WHARTON"))</x:f>
        <x:v>MATCHED</x:v>
      </x:c>
    </x:row>
    <x:row r="5802">
      <x:c r="A5802" t="str">
        <x:v>61</x:v>
      </x:c>
      <x:c r="B5802" t="str">
        <x:v>Educational Services</x:v>
      </x:c>
      <x:c r="C5802" t="str">
        <x:v>27-1024</x:v>
      </x:c>
      <x:c r="D5802" t="str">
        <x:v>Graphic Designers</x:v>
      </x:c>
      <x:c r="E5802" s="22" t="n">
        <x:v>4190</x:v>
      </x:c>
      <x:c r="F5802" s="22" t="n">
        <x:v>65970</x:v>
      </x:c>
      <x:c r="G5802" s="22" t="n">
        <x:f>IF(OR(E5802="",F5802=""),"",E5802*F5802)</x:f>
        <x:v>276414300</x:v>
      </x:c>
      <x:c r="H5802" s="36" t="n">
        <x:v>0.7375</x:v>
      </x:c>
      <x:c r="I5802" s="22" t="n">
        <x:f>IF(G5802="","",IF(ISNUMBER(H5802),G5802,""))</x:f>
        <x:v>276414300</x:v>
      </x:c>
      <x:c r="J5802" s="22" t="n">
        <x:f>IF(I5802="","",I5802*H5802)</x:f>
        <x:v>203855546.25</x:v>
      </x:c>
      <x:c r="K5802" t="str">
        <x:f>IF(G5802="","MISSING OEWS",IF(ISNUMBER(H5802),"MATCHED","MISSING WHARTON"))</x:f>
        <x:v>MATCHED</x:v>
      </x:c>
    </x:row>
    <x:row r="5803">
      <x:c r="A5803" t="str">
        <x:v>61</x:v>
      </x:c>
      <x:c r="B5803" t="str">
        <x:v>Educational Services</x:v>
      </x:c>
      <x:c r="C5803" t="str">
        <x:v>27-1025</x:v>
      </x:c>
      <x:c r="D5803" t="str">
        <x:v>Interior Designers</x:v>
      </x:c>
      <x:c r="E5803" s="22" t="n">
        <x:v>80</x:v>
      </x:c>
      <x:c r="F5803" s="22" t="n">
        <x:v>77970</x:v>
      </x:c>
      <x:c r="G5803" s="22" t="n">
        <x:f>IF(OR(E5803="",F5803=""),"",E5803*F5803)</x:f>
        <x:v>6237600</x:v>
      </x:c>
      <x:c r="H5803" s="36" t="n">
        <x:v>0.31329999999999997</x:v>
      </x:c>
      <x:c r="I5803" s="22" t="n">
        <x:f>IF(G5803="","",IF(ISNUMBER(H5803),G5803,""))</x:f>
        <x:v>6237600</x:v>
      </x:c>
      <x:c r="J5803" s="22" t="n">
        <x:f>IF(I5803="","",I5803*H5803)</x:f>
        <x:v>1954240.0799999998</x:v>
      </x:c>
      <x:c r="K5803" t="str">
        <x:f>IF(G5803="","MISSING OEWS",IF(ISNUMBER(H5803),"MATCHED","MISSING WHARTON"))</x:f>
        <x:v>MATCHED</x:v>
      </x:c>
    </x:row>
    <x:row r="5804">
      <x:c r="A5804" t="str">
        <x:v>61</x:v>
      </x:c>
      <x:c r="B5804" t="str">
        <x:v>Educational Services</x:v>
      </x:c>
      <x:c r="C5804" t="str">
        <x:v>27-1027</x:v>
      </x:c>
      <x:c r="D5804" t="str">
        <x:v>Set and Exhibit Designers</x:v>
      </x:c>
      <x:c r="E5804" s="22" t="n">
        <x:v>300</x:v>
      </x:c>
      <x:c r="F5804" s="22" t="n">
        <x:v>52440</x:v>
      </x:c>
      <x:c r="G5804" s="22" t="n">
        <x:f>IF(OR(E5804="",F5804=""),"",E5804*F5804)</x:f>
        <x:v>15732000</x:v>
      </x:c>
      <x:c r="H5804" s="36" t="n">
        <x:v>0.2167</x:v>
      </x:c>
      <x:c r="I5804" s="22" t="n">
        <x:f>IF(G5804="","",IF(ISNUMBER(H5804),G5804,""))</x:f>
        <x:v>15732000</x:v>
      </x:c>
      <x:c r="J5804" s="22" t="n">
        <x:f>IF(I5804="","",I5804*H5804)</x:f>
        <x:v>3409124.4</x:v>
      </x:c>
      <x:c r="K5804" t="str">
        <x:f>IF(G5804="","MISSING OEWS",IF(ISNUMBER(H5804),"MATCHED","MISSING WHARTON"))</x:f>
        <x:v>MATCHED</x:v>
      </x:c>
    </x:row>
    <x:row r="5805">
      <x:c r="A5805" t="str">
        <x:v>61</x:v>
      </x:c>
      <x:c r="B5805" t="str">
        <x:v>Educational Services</x:v>
      </x:c>
      <x:c r="C5805" t="str">
        <x:v>27-1029</x:v>
      </x:c>
      <x:c r="D5805" t="str">
        <x:v>Designers, All Other</x:v>
      </x:c>
      <x:c r="E5805" s="22" t="n">
        <x:v>90</x:v>
      </x:c>
      <x:c r="F5805" s="22" t="n">
        <x:v>62080</x:v>
      </x:c>
      <x:c r="G5805" s="22" t="n">
        <x:f>IF(OR(E5805="",F5805=""),"",E5805*F5805)</x:f>
        <x:v>5587200</x:v>
      </x:c>
      <x:c r="H5805" s="36"/>
      <x:c r="I5805" s="22" t="str">
        <x:f>IF(G5805="","",IF(ISNUMBER(H5805),G5805,""))</x:f>
      </x:c>
      <x:c r="J5805" s="22" t="str">
        <x:f>IF(I5805="","",I5805*H5805)</x:f>
      </x:c>
      <x:c r="K5805" t="str">
        <x:f>IF(G5805="","MISSING OEWS",IF(ISNUMBER(H5805),"MATCHED","MISSING WHARTON"))</x:f>
        <x:v>MISSING WHARTON</x:v>
      </x:c>
    </x:row>
    <x:row r="5806">
      <x:c r="A5806" t="str">
        <x:v>61</x:v>
      </x:c>
      <x:c r="B5806" t="str">
        <x:v>Educational Services</x:v>
      </x:c>
      <x:c r="C5806" t="str">
        <x:v>27-2011</x:v>
      </x:c>
      <x:c r="D5806" t="str">
        <x:v>Actors</x:v>
      </x:c>
      <x:c r="E5806" s="22" t="n">
        <x:v>1510</x:v>
      </x:c>
      <x:c r="F5806" s="22"/>
      <x:c r="G5806" s="22" t="str">
        <x:f>IF(OR(E5806="",F5806=""),"",E5806*F5806)</x:f>
      </x:c>
      <x:c r="H5806" s="36" t="n">
        <x:v>0.1</x:v>
      </x:c>
      <x:c r="I5806" s="22" t="str">
        <x:f>IF(G5806="","",IF(ISNUMBER(H5806),G5806,""))</x:f>
      </x:c>
      <x:c r="J5806" s="22" t="str">
        <x:f>IF(I5806="","",I5806*H5806)</x:f>
      </x:c>
      <x:c r="K5806" t="str">
        <x:f>IF(G5806="","MISSING OEWS",IF(ISNUMBER(H5806),"MATCHED","MISSING WHARTON"))</x:f>
        <x:v>MISSING OEWS</x:v>
      </x:c>
    </x:row>
    <x:row r="5807">
      <x:c r="A5807" t="str">
        <x:v>61</x:v>
      </x:c>
      <x:c r="B5807" t="str">
        <x:v>Educational Services</x:v>
      </x:c>
      <x:c r="C5807" t="str">
        <x:v>27-2012</x:v>
      </x:c>
      <x:c r="D5807" t="str">
        <x:v>Producers and Directors</x:v>
      </x:c>
      <x:c r="E5807" s="22" t="n">
        <x:v>3350</x:v>
      </x:c>
      <x:c r="F5807" s="22" t="n">
        <x:v>83310</x:v>
      </x:c>
      <x:c r="G5807" s="22" t="n">
        <x:f>IF(OR(E5807="",F5807=""),"",E5807*F5807)</x:f>
        <x:v>279088500</x:v>
      </x:c>
      <x:c r="H5807" s="36" t="n">
        <x:v>0.34630000000000005</x:v>
      </x:c>
      <x:c r="I5807" s="22" t="n">
        <x:f>IF(G5807="","",IF(ISNUMBER(H5807),G5807,""))</x:f>
        <x:v>279088500</x:v>
      </x:c>
      <x:c r="J5807" s="22" t="n">
        <x:f>IF(I5807="","",I5807*H5807)</x:f>
        <x:v>96648347.55000001</x:v>
      </x:c>
      <x:c r="K5807" t="str">
        <x:f>IF(G5807="","MISSING OEWS",IF(ISNUMBER(H5807),"MATCHED","MISSING WHARTON"))</x:f>
        <x:v>MATCHED</x:v>
      </x:c>
    </x:row>
    <x:row r="5808">
      <x:c r="A5808" t="str">
        <x:v>61</x:v>
      </x:c>
      <x:c r="B5808" t="str">
        <x:v>Educational Services</x:v>
      </x:c>
      <x:c r="C5808" t="str">
        <x:v>27-2022</x:v>
      </x:c>
      <x:c r="D5808" t="str">
        <x:v>Coaches and Scouts</x:v>
      </x:c>
      <x:c r="E5808" s="22" t="n">
        <x:v>104490</x:v>
      </x:c>
      <x:c r="F5808" s="22" t="n">
        <x:v>52590</x:v>
      </x:c>
      <x:c r="G5808" s="22" t="n">
        <x:f>IF(OR(E5808="",F5808=""),"",E5808*F5808)</x:f>
        <x:v>5495129100</x:v>
      </x:c>
      <x:c r="H5808" s="36" t="n">
        <x:v>0.2018</x:v>
      </x:c>
      <x:c r="I5808" s="22" t="n">
        <x:f>IF(G5808="","",IF(ISNUMBER(H5808),G5808,""))</x:f>
        <x:v>5495129100</x:v>
      </x:c>
      <x:c r="J5808" s="22" t="n">
        <x:f>IF(I5808="","",I5808*H5808)</x:f>
        <x:v>1108917052.38</x:v>
      </x:c>
      <x:c r="K5808" t="str">
        <x:f>IF(G5808="","MISSING OEWS",IF(ISNUMBER(H5808),"MATCHED","MISSING WHARTON"))</x:f>
        <x:v>MATCHED</x:v>
      </x:c>
    </x:row>
    <x:row r="5809">
      <x:c r="A5809" t="str">
        <x:v>61</x:v>
      </x:c>
      <x:c r="B5809" t="str">
        <x:v>Educational Services</x:v>
      </x:c>
      <x:c r="C5809" t="str">
        <x:v>27-2023</x:v>
      </x:c>
      <x:c r="D5809" t="str">
        <x:v>Umpires, Referees, and Other Sports Officials</x:v>
      </x:c>
      <x:c r="E5809" s="22" t="n">
        <x:v>560</x:v>
      </x:c>
      <x:c r="F5809" s="22" t="n">
        <x:v>40230</x:v>
      </x:c>
      <x:c r="G5809" s="22" t="n">
        <x:f>IF(OR(E5809="",F5809=""),"",E5809*F5809)</x:f>
        <x:v>22528800</x:v>
      </x:c>
      <x:c r="H5809" s="36" t="n">
        <x:v>0.4</x:v>
      </x:c>
      <x:c r="I5809" s="22" t="n">
        <x:f>IF(G5809="","",IF(ISNUMBER(H5809),G5809,""))</x:f>
        <x:v>22528800</x:v>
      </x:c>
      <x:c r="J5809" s="22" t="n">
        <x:f>IF(I5809="","",I5809*H5809)</x:f>
        <x:v>9011520</x:v>
      </x:c>
      <x:c r="K5809" t="str">
        <x:f>IF(G5809="","MISSING OEWS",IF(ISNUMBER(H5809),"MATCHED","MISSING WHARTON"))</x:f>
        <x:v>MATCHED</x:v>
      </x:c>
    </x:row>
    <x:row r="5810">
      <x:c r="A5810" t="str">
        <x:v>61</x:v>
      </x:c>
      <x:c r="B5810" t="str">
        <x:v>Educational Services</x:v>
      </x:c>
      <x:c r="C5810" t="str">
        <x:v>27-2031</x:v>
      </x:c>
      <x:c r="D5810" t="str">
        <x:v>Dancers</x:v>
      </x:c>
      <x:c r="E5810" s="22" t="n">
        <x:v>610</x:v>
      </x:c>
      <x:c r="F5810" s="22"/>
      <x:c r="G5810" s="22" t="str">
        <x:f>IF(OR(E5810="",F5810=""),"",E5810*F5810)</x:f>
      </x:c>
      <x:c r="H5810" s="36" t="n">
        <x:v>0</x:v>
      </x:c>
      <x:c r="I5810" s="22" t="str">
        <x:f>IF(G5810="","",IF(ISNUMBER(H5810),G5810,""))</x:f>
      </x:c>
      <x:c r="J5810" s="22" t="str">
        <x:f>IF(I5810="","",I5810*H5810)</x:f>
      </x:c>
      <x:c r="K5810" t="str">
        <x:f>IF(G5810="","MISSING OEWS",IF(ISNUMBER(H5810),"MATCHED","MISSING WHARTON"))</x:f>
        <x:v>MISSING OEWS</x:v>
      </x:c>
    </x:row>
    <x:row r="5811">
      <x:c r="A5811" t="str">
        <x:v>61</x:v>
      </x:c>
      <x:c r="B5811" t="str">
        <x:v>Educational Services</x:v>
      </x:c>
      <x:c r="C5811" t="str">
        <x:v>27-2032</x:v>
      </x:c>
      <x:c r="D5811" t="str">
        <x:v>Choreographers</x:v>
      </x:c>
      <x:c r="E5811" s="22" t="n">
        <x:v>1270</x:v>
      </x:c>
      <x:c r="F5811" s="22" t="n">
        <x:v>53950</x:v>
      </x:c>
      <x:c r="G5811" s="22" t="n">
        <x:f>IF(OR(E5811="",F5811=""),"",E5811*F5811)</x:f>
        <x:v>68516500</x:v>
      </x:c>
      <x:c r="H5811" s="36" t="n">
        <x:v>0</x:v>
      </x:c>
      <x:c r="I5811" s="22" t="n">
        <x:f>IF(G5811="","",IF(ISNUMBER(H5811),G5811,""))</x:f>
        <x:v>68516500</x:v>
      </x:c>
      <x:c r="J5811" s="22" t="n">
        <x:f>IF(I5811="","",I5811*H5811)</x:f>
        <x:v>0</x:v>
      </x:c>
      <x:c r="K5811" t="str">
        <x:f>IF(G5811="","MISSING OEWS",IF(ISNUMBER(H5811),"MATCHED","MISSING WHARTON"))</x:f>
        <x:v>MATCHED</x:v>
      </x:c>
    </x:row>
    <x:row r="5812">
      <x:c r="A5812" t="str">
        <x:v>61</x:v>
      </x:c>
      <x:c r="B5812" t="str">
        <x:v>Educational Services</x:v>
      </x:c>
      <x:c r="C5812" t="str">
        <x:v>27-2041</x:v>
      </x:c>
      <x:c r="D5812" t="str">
        <x:v>Music Directors and Composers</x:v>
      </x:c>
      <x:c r="E5812" s="22" t="n">
        <x:v>1620</x:v>
      </x:c>
      <x:c r="F5812" s="22" t="n">
        <x:v>77720</x:v>
      </x:c>
      <x:c r="G5812" s="22" t="n">
        <x:f>IF(OR(E5812="",F5812=""),"",E5812*F5812)</x:f>
        <x:v>125906400</x:v>
      </x:c>
      <x:c r="H5812" s="36" t="n">
        <x:v>0.5433</x:v>
      </x:c>
      <x:c r="I5812" s="22" t="n">
        <x:f>IF(G5812="","",IF(ISNUMBER(H5812),G5812,""))</x:f>
        <x:v>125906400</x:v>
      </x:c>
      <x:c r="J5812" s="22" t="n">
        <x:f>IF(I5812="","",I5812*H5812)</x:f>
        <x:v>68404947.12</x:v>
      </x:c>
      <x:c r="K5812" t="str">
        <x:f>IF(G5812="","MISSING OEWS",IF(ISNUMBER(H5812),"MATCHED","MISSING WHARTON"))</x:f>
        <x:v>MATCHED</x:v>
      </x:c>
    </x:row>
    <x:row r="5813">
      <x:c r="A5813" t="str">
        <x:v>61</x:v>
      </x:c>
      <x:c r="B5813" t="str">
        <x:v>Educational Services</x:v>
      </x:c>
      <x:c r="C5813" t="str">
        <x:v>27-2042</x:v>
      </x:c>
      <x:c r="D5813" t="str">
        <x:v>Musicians and Singers</x:v>
      </x:c>
      <x:c r="E5813" s="22" t="n">
        <x:v>2690</x:v>
      </x:c>
      <x:c r="F5813" s="22"/>
      <x:c r="G5813" s="22" t="str">
        <x:f>IF(OR(E5813="",F5813=""),"",E5813*F5813)</x:f>
      </x:c>
      <x:c r="H5813" s="36" t="n">
        <x:v>0.17329999999999998</x:v>
      </x:c>
      <x:c r="I5813" s="22" t="str">
        <x:f>IF(G5813="","",IF(ISNUMBER(H5813),G5813,""))</x:f>
      </x:c>
      <x:c r="J5813" s="22" t="str">
        <x:f>IF(I5813="","",I5813*H5813)</x:f>
      </x:c>
      <x:c r="K5813" t="str">
        <x:f>IF(G5813="","MISSING OEWS",IF(ISNUMBER(H5813),"MATCHED","MISSING WHARTON"))</x:f>
        <x:v>MISSING OEWS</x:v>
      </x:c>
    </x:row>
    <x:row r="5814">
      <x:c r="A5814" t="str">
        <x:v>61</x:v>
      </x:c>
      <x:c r="B5814" t="str">
        <x:v>Educational Services</x:v>
      </x:c>
      <x:c r="C5814" t="str">
        <x:v>27-2099</x:v>
      </x:c>
      <x:c r="D5814" t="str">
        <x:v>Entertainers and Performers, Sports and Related Workers, All Other</x:v>
      </x:c>
      <x:c r="E5814" s="22" t="n">
        <x:v>560</x:v>
      </x:c>
      <x:c r="F5814" s="22"/>
      <x:c r="G5814" s="22" t="str">
        <x:f>IF(OR(E5814="",F5814=""),"",E5814*F5814)</x:f>
      </x:c>
      <x:c r="H5814" s="36"/>
      <x:c r="I5814" s="22" t="str">
        <x:f>IF(G5814="","",IF(ISNUMBER(H5814),G5814,""))</x:f>
      </x:c>
      <x:c r="J5814" s="22" t="str">
        <x:f>IF(I5814="","",I5814*H5814)</x:f>
      </x:c>
      <x:c r="K5814" t="str">
        <x:f>IF(G5814="","MISSING OEWS",IF(ISNUMBER(H5814),"MATCHED","MISSING WHARTON"))</x:f>
        <x:v>MISSING OEWS</x:v>
      </x:c>
    </x:row>
    <x:row r="5815">
      <x:c r="A5815" t="str">
        <x:v>61</x:v>
      </x:c>
      <x:c r="B5815" t="str">
        <x:v>Educational Services</x:v>
      </x:c>
      <x:c r="C5815" t="str">
        <x:v>27-3011</x:v>
      </x:c>
      <x:c r="D5815" t="str">
        <x:v>Broadcast Announcers and Radio Disc Jockeys</x:v>
      </x:c>
      <x:c r="E5815" s="22" t="n">
        <x:v>360</x:v>
      </x:c>
      <x:c r="F5815" s="22" t="n">
        <x:v>72550</x:v>
      </x:c>
      <x:c r="G5815" s="22" t="n">
        <x:f>IF(OR(E5815="",F5815=""),"",E5815*F5815)</x:f>
        <x:v>26118000</x:v>
      </x:c>
      <x:c r="H5815" s="36" t="n">
        <x:v>0.7021</x:v>
      </x:c>
      <x:c r="I5815" s="22" t="n">
        <x:f>IF(G5815="","",IF(ISNUMBER(H5815),G5815,""))</x:f>
        <x:v>26118000</x:v>
      </x:c>
      <x:c r="J5815" s="22" t="n">
        <x:f>IF(I5815="","",I5815*H5815)</x:f>
        <x:v>18337447.799999997</x:v>
      </x:c>
      <x:c r="K5815" t="str">
        <x:f>IF(G5815="","MISSING OEWS",IF(ISNUMBER(H5815),"MATCHED","MISSING WHARTON"))</x:f>
        <x:v>MATCHED</x:v>
      </x:c>
    </x:row>
    <x:row r="5816">
      <x:c r="A5816" t="str">
        <x:v>61</x:v>
      </x:c>
      <x:c r="B5816" t="str">
        <x:v>Educational Services</x:v>
      </x:c>
      <x:c r="C5816" t="str">
        <x:v>27-3023</x:v>
      </x:c>
      <x:c r="D5816" t="str">
        <x:v>News Analysts, Reporters, and Journalists</x:v>
      </x:c>
      <x:c r="E5816" s="22" t="n">
        <x:v>180</x:v>
      </x:c>
      <x:c r="F5816" s="22" t="n">
        <x:v>85560</x:v>
      </x:c>
      <x:c r="G5816" s="22" t="n">
        <x:f>IF(OR(E5816="",F5816=""),"",E5816*F5816)</x:f>
        <x:v>15400800</x:v>
      </x:c>
      <x:c r="H5816" s="36" t="n">
        <x:v>0.71</x:v>
      </x:c>
      <x:c r="I5816" s="22" t="n">
        <x:f>IF(G5816="","",IF(ISNUMBER(H5816),G5816,""))</x:f>
        <x:v>15400800</x:v>
      </x:c>
      <x:c r="J5816" s="22" t="n">
        <x:f>IF(I5816="","",I5816*H5816)</x:f>
        <x:v>10934568</x:v>
      </x:c>
      <x:c r="K5816" t="str">
        <x:f>IF(G5816="","MISSING OEWS",IF(ISNUMBER(H5816),"MATCHED","MISSING WHARTON"))</x:f>
        <x:v>MATCHED</x:v>
      </x:c>
    </x:row>
    <x:row r="5817">
      <x:c r="A5817" t="str">
        <x:v>61</x:v>
      </x:c>
      <x:c r="B5817" t="str">
        <x:v>Educational Services</x:v>
      </x:c>
      <x:c r="C5817" t="str">
        <x:v>27-3031</x:v>
      </x:c>
      <x:c r="D5817" t="str">
        <x:v>Public Relations Specialists</x:v>
      </x:c>
      <x:c r="E5817" s="22" t="n">
        <x:v>17830</x:v>
      </x:c>
      <x:c r="F5817" s="22" t="n">
        <x:v>71240</x:v>
      </x:c>
      <x:c r="G5817" s="22" t="n">
        <x:f>IF(OR(E5817="",F5817=""),"",E5817*F5817)</x:f>
        <x:v>1270209200</x:v>
      </x:c>
      <x:c r="H5817" s="36" t="n">
        <x:v>0.575</x:v>
      </x:c>
      <x:c r="I5817" s="22" t="n">
        <x:f>IF(G5817="","",IF(ISNUMBER(H5817),G5817,""))</x:f>
        <x:v>1270209200</x:v>
      </x:c>
      <x:c r="J5817" s="22" t="n">
        <x:f>IF(I5817="","",I5817*H5817)</x:f>
        <x:v>730370290</x:v>
      </x:c>
      <x:c r="K5817" t="str">
        <x:f>IF(G5817="","MISSING OEWS",IF(ISNUMBER(H5817),"MATCHED","MISSING WHARTON"))</x:f>
        <x:v>MATCHED</x:v>
      </x:c>
    </x:row>
    <x:row r="5818">
      <x:c r="A5818" t="str">
        <x:v>61</x:v>
      </x:c>
      <x:c r="B5818" t="str">
        <x:v>Educational Services</x:v>
      </x:c>
      <x:c r="C5818" t="str">
        <x:v>27-3041</x:v>
      </x:c>
      <x:c r="D5818" t="str">
        <x:v>Editors</x:v>
      </x:c>
      <x:c r="E5818" s="22" t="n">
        <x:v>3140</x:v>
      </x:c>
      <x:c r="F5818" s="22" t="n">
        <x:v>85450</x:v>
      </x:c>
      <x:c r="G5818" s="22" t="n">
        <x:f>IF(OR(E5818="",F5818=""),"",E5818*F5818)</x:f>
        <x:v>268313000</x:v>
      </x:c>
      <x:c r="H5818" s="36" t="n">
        <x:v>0.6643000000000001</x:v>
      </x:c>
      <x:c r="I5818" s="22" t="n">
        <x:f>IF(G5818="","",IF(ISNUMBER(H5818),G5818,""))</x:f>
        <x:v>268313000</x:v>
      </x:c>
      <x:c r="J5818" s="22" t="n">
        <x:f>IF(I5818="","",I5818*H5818)</x:f>
        <x:v>178240325.90000004</x:v>
      </x:c>
      <x:c r="K5818" t="str">
        <x:f>IF(G5818="","MISSING OEWS",IF(ISNUMBER(H5818),"MATCHED","MISSING WHARTON"))</x:f>
        <x:v>MATCHED</x:v>
      </x:c>
    </x:row>
    <x:row r="5819">
      <x:c r="A5819" t="str">
        <x:v>61</x:v>
      </x:c>
      <x:c r="B5819" t="str">
        <x:v>Educational Services</x:v>
      </x:c>
      <x:c r="C5819" t="str">
        <x:v>27-3042</x:v>
      </x:c>
      <x:c r="D5819" t="str">
        <x:v>Technical Writers</x:v>
      </x:c>
      <x:c r="E5819" s="22" t="n">
        <x:v>880</x:v>
      </x:c>
      <x:c r="F5819" s="22" t="n">
        <x:v>81750</x:v>
      </x:c>
      <x:c r="G5819" s="22" t="n">
        <x:f>IF(OR(E5819="",F5819=""),"",E5819*F5819)</x:f>
        <x:v>71940000</x:v>
      </x:c>
      <x:c r="H5819" s="36" t="n">
        <x:v>0.71</x:v>
      </x:c>
      <x:c r="I5819" s="22" t="n">
        <x:f>IF(G5819="","",IF(ISNUMBER(H5819),G5819,""))</x:f>
        <x:v>71940000</x:v>
      </x:c>
      <x:c r="J5819" s="22" t="n">
        <x:f>IF(I5819="","",I5819*H5819)</x:f>
        <x:v>51077400</x:v>
      </x:c>
      <x:c r="K5819" t="str">
        <x:f>IF(G5819="","MISSING OEWS",IF(ISNUMBER(H5819),"MATCHED","MISSING WHARTON"))</x:f>
        <x:v>MATCHED</x:v>
      </x:c>
    </x:row>
    <x:row r="5820">
      <x:c r="A5820" t="str">
        <x:v>61</x:v>
      </x:c>
      <x:c r="B5820" t="str">
        <x:v>Educational Services</x:v>
      </x:c>
      <x:c r="C5820" t="str">
        <x:v>27-3043</x:v>
      </x:c>
      <x:c r="D5820" t="str">
        <x:v>Writers and Authors</x:v>
      </x:c>
      <x:c r="E5820" s="22" t="n">
        <x:v>1870</x:v>
      </x:c>
      <x:c r="F5820" s="22" t="n">
        <x:v>78720</x:v>
      </x:c>
      <x:c r="G5820" s="22" t="n">
        <x:f>IF(OR(E5820="",F5820=""),"",E5820*F5820)</x:f>
        <x:v>147206400</x:v>
      </x:c>
      <x:c r="H5820" s="36" t="n">
        <x:v>0.7744</x:v>
      </x:c>
      <x:c r="I5820" s="22" t="n">
        <x:f>IF(G5820="","",IF(ISNUMBER(H5820),G5820,""))</x:f>
        <x:v>147206400</x:v>
      </x:c>
      <x:c r="J5820" s="22" t="n">
        <x:f>IF(I5820="","",I5820*H5820)</x:f>
        <x:v>113996636.16</x:v>
      </x:c>
      <x:c r="K5820" t="str">
        <x:f>IF(G5820="","MISSING OEWS",IF(ISNUMBER(H5820),"MATCHED","MISSING WHARTON"))</x:f>
        <x:v>MATCHED</x:v>
      </x:c>
    </x:row>
    <x:row r="5821">
      <x:c r="A5821" t="str">
        <x:v>61</x:v>
      </x:c>
      <x:c r="B5821" t="str">
        <x:v>Educational Services</x:v>
      </x:c>
      <x:c r="C5821" t="str">
        <x:v>27-3091</x:v>
      </x:c>
      <x:c r="D5821" t="str">
        <x:v>Interpreters and Translators</x:v>
      </x:c>
      <x:c r="E5821" s="22" t="n">
        <x:v>950</x:v>
      </x:c>
      <x:c r="F5821" s="22" t="n">
        <x:v>90070</x:v>
      </x:c>
      <x:c r="G5821" s="22" t="n">
        <x:f>IF(OR(E5821="",F5821=""),"",E5821*F5821)</x:f>
        <x:v>85566500</x:v>
      </x:c>
      <x:c r="H5821" s="36" t="n">
        <x:v>0.6294</x:v>
      </x:c>
      <x:c r="I5821" s="22" t="n">
        <x:f>IF(G5821="","",IF(ISNUMBER(H5821),G5821,""))</x:f>
        <x:v>85566500</x:v>
      </x:c>
      <x:c r="J5821" s="22" t="n">
        <x:f>IF(I5821="","",I5821*H5821)</x:f>
        <x:v>53855555.099999994</x:v>
      </x:c>
      <x:c r="K5821" t="str">
        <x:f>IF(G5821="","MISSING OEWS",IF(ISNUMBER(H5821),"MATCHED","MISSING WHARTON"))</x:f>
        <x:v>MATCHED</x:v>
      </x:c>
    </x:row>
    <x:row r="5822">
      <x:c r="A5822" t="str">
        <x:v>61</x:v>
      </x:c>
      <x:c r="B5822" t="str">
        <x:v>Educational Services</x:v>
      </x:c>
      <x:c r="C5822" t="str">
        <x:v>27-3099</x:v>
      </x:c>
      <x:c r="D5822" t="str">
        <x:v>Media and Communication Workers, All Other</x:v>
      </x:c>
      <x:c r="E5822" s="22"/>
      <x:c r="F5822" s="22" t="n">
        <x:v>62080</x:v>
      </x:c>
      <x:c r="G5822" s="22" t="str">
        <x:f>IF(OR(E5822="",F5822=""),"",E5822*F5822)</x:f>
      </x:c>
      <x:c r="H5822" s="36"/>
      <x:c r="I5822" s="22" t="str">
        <x:f>IF(G5822="","",IF(ISNUMBER(H5822),G5822,""))</x:f>
      </x:c>
      <x:c r="J5822" s="22" t="str">
        <x:f>IF(I5822="","",I5822*H5822)</x:f>
      </x:c>
      <x:c r="K5822" t="str">
        <x:f>IF(G5822="","MISSING OEWS",IF(ISNUMBER(H5822),"MATCHED","MISSING WHARTON"))</x:f>
        <x:v>MISSING OEWS</x:v>
      </x:c>
    </x:row>
    <x:row r="5823">
      <x:c r="A5823" t="str">
        <x:v>61</x:v>
      </x:c>
      <x:c r="B5823" t="str">
        <x:v>Educational Services</x:v>
      </x:c>
      <x:c r="C5823" t="str">
        <x:v>27-4011</x:v>
      </x:c>
      <x:c r="D5823" t="str">
        <x:v>Audio and Video Technicians</x:v>
      </x:c>
      <x:c r="E5823" s="22" t="n">
        <x:v>3800</x:v>
      </x:c>
      <x:c r="F5823" s="22" t="n">
        <x:v>59720</x:v>
      </x:c>
      <x:c r="G5823" s="22" t="n">
        <x:f>IF(OR(E5823="",F5823=""),"",E5823*F5823)</x:f>
        <x:v>226936000</x:v>
      </x:c>
      <x:c r="H5823" s="36" t="n">
        <x:v>0.5483</x:v>
      </x:c>
      <x:c r="I5823" s="22" t="n">
        <x:f>IF(G5823="","",IF(ISNUMBER(H5823),G5823,""))</x:f>
        <x:v>226936000</x:v>
      </x:c>
      <x:c r="J5823" s="22" t="n">
        <x:f>IF(I5823="","",I5823*H5823)</x:f>
        <x:v>124429008.8</x:v>
      </x:c>
      <x:c r="K5823" t="str">
        <x:f>IF(G5823="","MISSING OEWS",IF(ISNUMBER(H5823),"MATCHED","MISSING WHARTON"))</x:f>
        <x:v>MATCHED</x:v>
      </x:c>
    </x:row>
    <x:row r="5824">
      <x:c r="A5824" t="str">
        <x:v>61</x:v>
      </x:c>
      <x:c r="B5824" t="str">
        <x:v>Educational Services</x:v>
      </x:c>
      <x:c r="C5824" t="str">
        <x:v>27-4012</x:v>
      </x:c>
      <x:c r="D5824" t="str">
        <x:v>Broadcast Technicians</x:v>
      </x:c>
      <x:c r="E5824" s="22" t="n">
        <x:v>250</x:v>
      </x:c>
      <x:c r="F5824" s="22" t="n">
        <x:v>72020</x:v>
      </x:c>
      <x:c r="G5824" s="22" t="n">
        <x:f>IF(OR(E5824="",F5824=""),"",E5824*F5824)</x:f>
        <x:v>18005000</x:v>
      </x:c>
      <x:c r="H5824" s="36" t="n">
        <x:v>0.6138</x:v>
      </x:c>
      <x:c r="I5824" s="22" t="n">
        <x:f>IF(G5824="","",IF(ISNUMBER(H5824),G5824,""))</x:f>
        <x:v>18005000</x:v>
      </x:c>
      <x:c r="J5824" s="22" t="n">
        <x:f>IF(I5824="","",I5824*H5824)</x:f>
        <x:v>11051469</x:v>
      </x:c>
      <x:c r="K5824" t="str">
        <x:f>IF(G5824="","MISSING OEWS",IF(ISNUMBER(H5824),"MATCHED","MISSING WHARTON"))</x:f>
        <x:v>MATCHED</x:v>
      </x:c>
    </x:row>
    <x:row r="5825">
      <x:c r="A5825" t="str">
        <x:v>61</x:v>
      </x:c>
      <x:c r="B5825" t="str">
        <x:v>Educational Services</x:v>
      </x:c>
      <x:c r="C5825" t="str">
        <x:v>27-4014</x:v>
      </x:c>
      <x:c r="D5825" t="str">
        <x:v>Sound Engineering Technicians</x:v>
      </x:c>
      <x:c r="E5825" s="22" t="n">
        <x:v>270</x:v>
      </x:c>
      <x:c r="F5825" s="22" t="n">
        <x:v>67270</x:v>
      </x:c>
      <x:c r="G5825" s="22" t="n">
        <x:f>IF(OR(E5825="",F5825=""),"",E5825*F5825)</x:f>
        <x:v>18162900</x:v>
      </x:c>
      <x:c r="H5825" s="36" t="n">
        <x:v>0.5607</x:v>
      </x:c>
      <x:c r="I5825" s="22" t="n">
        <x:f>IF(G5825="","",IF(ISNUMBER(H5825),G5825,""))</x:f>
        <x:v>18162900</x:v>
      </x:c>
      <x:c r="J5825" s="22" t="n">
        <x:f>IF(I5825="","",I5825*H5825)</x:f>
        <x:v>10183938.03</x:v>
      </x:c>
      <x:c r="K5825" t="str">
        <x:f>IF(G5825="","MISSING OEWS",IF(ISNUMBER(H5825),"MATCHED","MISSING WHARTON"))</x:f>
        <x:v>MATCHED</x:v>
      </x:c>
    </x:row>
    <x:row r="5826">
      <x:c r="A5826" t="str">
        <x:v>61</x:v>
      </x:c>
      <x:c r="B5826" t="str">
        <x:v>Educational Services</x:v>
      </x:c>
      <x:c r="C5826" t="str">
        <x:v>27-4015</x:v>
      </x:c>
      <x:c r="D5826" t="str">
        <x:v>Lighting Technicians</x:v>
      </x:c>
      <x:c r="E5826" s="22" t="n">
        <x:v>150</x:v>
      </x:c>
      <x:c r="F5826" s="22" t="n">
        <x:v>60440</x:v>
      </x:c>
      <x:c r="G5826" s="22" t="n">
        <x:f>IF(OR(E5826="",F5826=""),"",E5826*F5826)</x:f>
        <x:v>9066000</x:v>
      </x:c>
      <x:c r="H5826" s="36" t="n">
        <x:v>0.0594</x:v>
      </x:c>
      <x:c r="I5826" s="22" t="n">
        <x:f>IF(G5826="","",IF(ISNUMBER(H5826),G5826,""))</x:f>
        <x:v>9066000</x:v>
      </x:c>
      <x:c r="J5826" s="22" t="n">
        <x:f>IF(I5826="","",I5826*H5826)</x:f>
        <x:v>538520.4</x:v>
      </x:c>
      <x:c r="K5826" t="str">
        <x:f>IF(G5826="","MISSING OEWS",IF(ISNUMBER(H5826),"MATCHED","MISSING WHARTON"))</x:f>
        <x:v>MATCHED</x:v>
      </x:c>
    </x:row>
    <x:row r="5827">
      <x:c r="A5827" t="str">
        <x:v>61</x:v>
      </x:c>
      <x:c r="B5827" t="str">
        <x:v>Educational Services</x:v>
      </x:c>
      <x:c r="C5827" t="str">
        <x:v>27-4021</x:v>
      </x:c>
      <x:c r="D5827" t="str">
        <x:v>Photographers</x:v>
      </x:c>
      <x:c r="E5827" s="22" t="n">
        <x:v>580</x:v>
      </x:c>
      <x:c r="F5827" s="22" t="n">
        <x:v>63400</x:v>
      </x:c>
      <x:c r="G5827" s="22" t="n">
        <x:f>IF(OR(E5827="",F5827=""),"",E5827*F5827)</x:f>
        <x:v>36772000</x:v>
      </x:c>
      <x:c r="H5827" s="36" t="n">
        <x:v>0.3207</x:v>
      </x:c>
      <x:c r="I5827" s="22" t="n">
        <x:f>IF(G5827="","",IF(ISNUMBER(H5827),G5827,""))</x:f>
        <x:v>36772000</x:v>
      </x:c>
      <x:c r="J5827" s="22" t="n">
        <x:f>IF(I5827="","",I5827*H5827)</x:f>
        <x:v>11792780.4</x:v>
      </x:c>
      <x:c r="K5827" t="str">
        <x:f>IF(G5827="","MISSING OEWS",IF(ISNUMBER(H5827),"MATCHED","MISSING WHARTON"))</x:f>
        <x:v>MATCHED</x:v>
      </x:c>
    </x:row>
    <x:row r="5828">
      <x:c r="A5828" t="str">
        <x:v>61</x:v>
      </x:c>
      <x:c r="B5828" t="str">
        <x:v>Educational Services</x:v>
      </x:c>
      <x:c r="C5828" t="str">
        <x:v>27-4031</x:v>
      </x:c>
      <x:c r="D5828" t="str">
        <x:v>Camera Operators, Television, Video, and Film</x:v>
      </x:c>
      <x:c r="E5828" s="22" t="n">
        <x:v>470</x:v>
      </x:c>
      <x:c r="F5828" s="22" t="n">
        <x:v>52420</x:v>
      </x:c>
      <x:c r="G5828" s="22" t="n">
        <x:f>IF(OR(E5828="",F5828=""),"",E5828*F5828)</x:f>
        <x:v>24637400</x:v>
      </x:c>
      <x:c r="H5828" s="36" t="n">
        <x:v>0.3458</x:v>
      </x:c>
      <x:c r="I5828" s="22" t="n">
        <x:f>IF(G5828="","",IF(ISNUMBER(H5828),G5828,""))</x:f>
        <x:v>24637400</x:v>
      </x:c>
      <x:c r="J5828" s="22" t="n">
        <x:f>IF(I5828="","",I5828*H5828)</x:f>
        <x:v>8519612.92</x:v>
      </x:c>
      <x:c r="K5828" t="str">
        <x:f>IF(G5828="","MISSING OEWS",IF(ISNUMBER(H5828),"MATCHED","MISSING WHARTON"))</x:f>
        <x:v>MATCHED</x:v>
      </x:c>
    </x:row>
    <x:row r="5829">
      <x:c r="A5829" t="str">
        <x:v>61</x:v>
      </x:c>
      <x:c r="B5829" t="str">
        <x:v>Educational Services</x:v>
      </x:c>
      <x:c r="C5829" t="str">
        <x:v>27-4032</x:v>
      </x:c>
      <x:c r="D5829" t="str">
        <x:v>Film and Video Editors</x:v>
      </x:c>
      <x:c r="E5829" s="22" t="n">
        <x:v>500</x:v>
      </x:c>
      <x:c r="F5829" s="22" t="n">
        <x:v>62220</x:v>
      </x:c>
      <x:c r="G5829" s="22" t="n">
        <x:f>IF(OR(E5829="",F5829=""),"",E5829*F5829)</x:f>
        <x:v>31110000</x:v>
      </x:c>
      <x:c r="H5829" s="36" t="n">
        <x:v>0.6065</x:v>
      </x:c>
      <x:c r="I5829" s="22" t="n">
        <x:f>IF(G5829="","",IF(ISNUMBER(H5829),G5829,""))</x:f>
        <x:v>31110000</x:v>
      </x:c>
      <x:c r="J5829" s="22" t="n">
        <x:f>IF(I5829="","",I5829*H5829)</x:f>
        <x:v>18868215</x:v>
      </x:c>
      <x:c r="K5829" t="str">
        <x:f>IF(G5829="","MISSING OEWS",IF(ISNUMBER(H5829),"MATCHED","MISSING WHARTON"))</x:f>
        <x:v>MATCHED</x:v>
      </x:c>
    </x:row>
    <x:row r="5830">
      <x:c r="A5830" t="str">
        <x:v>61</x:v>
      </x:c>
      <x:c r="B5830" t="str">
        <x:v>Educational Services</x:v>
      </x:c>
      <x:c r="C5830" t="str">
        <x:v>27-4099</x:v>
      </x:c>
      <x:c r="D5830" t="str">
        <x:v>Media and Communication Equipment Workers, All Other</x:v>
      </x:c>
      <x:c r="E5830" s="22" t="n">
        <x:v>380</x:v>
      </x:c>
      <x:c r="F5830" s="22" t="n">
        <x:v>58420</x:v>
      </x:c>
      <x:c r="G5830" s="22" t="n">
        <x:f>IF(OR(E5830="",F5830=""),"",E5830*F5830)</x:f>
        <x:v>22199600</x:v>
      </x:c>
      <x:c r="H5830" s="36"/>
      <x:c r="I5830" s="22" t="str">
        <x:f>IF(G5830="","",IF(ISNUMBER(H5830),G5830,""))</x:f>
      </x:c>
      <x:c r="J5830" s="22" t="str">
        <x:f>IF(I5830="","",I5830*H5830)</x:f>
      </x:c>
      <x:c r="K5830" t="str">
        <x:f>IF(G5830="","MISSING OEWS",IF(ISNUMBER(H5830),"MATCHED","MISSING WHARTON"))</x:f>
        <x:v>MISSING WHARTON</x:v>
      </x:c>
    </x:row>
    <x:row r="5831">
      <x:c r="A5831" t="str">
        <x:v>61</x:v>
      </x:c>
      <x:c r="B5831" t="str">
        <x:v>Educational Services</x:v>
      </x:c>
      <x:c r="C5831" t="str">
        <x:v>29-1011</x:v>
      </x:c>
      <x:c r="D5831" t="str">
        <x:v>Chiropractors</x:v>
      </x:c>
      <x:c r="E5831" s="22" t="n">
        <x:v>40</x:v>
      </x:c>
      <x:c r="F5831" s="22" t="n">
        <x:v>90240</x:v>
      </x:c>
      <x:c r="G5831" s="22" t="n">
        <x:f>IF(OR(E5831="",F5831=""),"",E5831*F5831)</x:f>
        <x:v>3609600</x:v>
      </x:c>
      <x:c r="H5831" s="36" t="n">
        <x:v>0.42729999999999996</x:v>
      </x:c>
      <x:c r="I5831" s="22" t="n">
        <x:f>IF(G5831="","",IF(ISNUMBER(H5831),G5831,""))</x:f>
        <x:v>3609600</x:v>
      </x:c>
      <x:c r="J5831" s="22" t="n">
        <x:f>IF(I5831="","",I5831*H5831)</x:f>
        <x:v>1542382.0799999998</x:v>
      </x:c>
      <x:c r="K5831" t="str">
        <x:f>IF(G5831="","MISSING OEWS",IF(ISNUMBER(H5831),"MATCHED","MISSING WHARTON"))</x:f>
        <x:v>MATCHED</x:v>
      </x:c>
    </x:row>
    <x:row r="5832">
      <x:c r="A5832" t="str">
        <x:v>61</x:v>
      </x:c>
      <x:c r="B5832" t="str">
        <x:v>Educational Services</x:v>
      </x:c>
      <x:c r="C5832" t="str">
        <x:v>29-1021</x:v>
      </x:c>
      <x:c r="D5832" t="str">
        <x:v>Dentists, General</x:v>
      </x:c>
      <x:c r="E5832" s="22" t="n">
        <x:v>150</x:v>
      </x:c>
      <x:c r="F5832" s="22" t="n">
        <x:v>166320</x:v>
      </x:c>
      <x:c r="G5832" s="22" t="n">
        <x:f>IF(OR(E5832="",F5832=""),"",E5832*F5832)</x:f>
        <x:v>24948000</x:v>
      </x:c>
      <x:c r="H5832" s="36" t="n">
        <x:v>0.07</x:v>
      </x:c>
      <x:c r="I5832" s="22" t="n">
        <x:f>IF(G5832="","",IF(ISNUMBER(H5832),G5832,""))</x:f>
        <x:v>24948000</x:v>
      </x:c>
      <x:c r="J5832" s="22" t="n">
        <x:f>IF(I5832="","",I5832*H5832)</x:f>
        <x:v>1746360.0000000002</x:v>
      </x:c>
      <x:c r="K5832" t="str">
        <x:f>IF(G5832="","MISSING OEWS",IF(ISNUMBER(H5832),"MATCHED","MISSING WHARTON"))</x:f>
        <x:v>MATCHED</x:v>
      </x:c>
    </x:row>
    <x:row r="5833">
      <x:c r="A5833" t="str">
        <x:v>61</x:v>
      </x:c>
      <x:c r="B5833" t="str">
        <x:v>Educational Services</x:v>
      </x:c>
      <x:c r="C5833" t="str">
        <x:v>29-1031</x:v>
      </x:c>
      <x:c r="D5833" t="str">
        <x:v>Dietitians and Nutritionists</x:v>
      </x:c>
      <x:c r="E5833" s="22" t="n">
        <x:v>600</x:v>
      </x:c>
      <x:c r="F5833" s="22" t="n">
        <x:v>73310</x:v>
      </x:c>
      <x:c r="G5833" s="22" t="n">
        <x:f>IF(OR(E5833="",F5833=""),"",E5833*F5833)</x:f>
        <x:v>43986000</x:v>
      </x:c>
      <x:c r="H5833" s="36" t="n">
        <x:v>0.4679</x:v>
      </x:c>
      <x:c r="I5833" s="22" t="n">
        <x:f>IF(G5833="","",IF(ISNUMBER(H5833),G5833,""))</x:f>
        <x:v>43986000</x:v>
      </x:c>
      <x:c r="J5833" s="22" t="n">
        <x:f>IF(I5833="","",I5833*H5833)</x:f>
        <x:v>20581049.4</x:v>
      </x:c>
      <x:c r="K5833" t="str">
        <x:f>IF(G5833="","MISSING OEWS",IF(ISNUMBER(H5833),"MATCHED","MISSING WHARTON"))</x:f>
        <x:v>MATCHED</x:v>
      </x:c>
    </x:row>
    <x:row r="5834">
      <x:c r="A5834" t="str">
        <x:v>61</x:v>
      </x:c>
      <x:c r="B5834" t="str">
        <x:v>Educational Services</x:v>
      </x:c>
      <x:c r="C5834" t="str">
        <x:v>29-1041</x:v>
      </x:c>
      <x:c r="D5834" t="str">
        <x:v>Optometrists</x:v>
      </x:c>
      <x:c r="E5834" s="22" t="n">
        <x:v>60</x:v>
      </x:c>
      <x:c r="F5834" s="22" t="n">
        <x:v>118990</x:v>
      </x:c>
      <x:c r="G5834" s="22" t="n">
        <x:f>IF(OR(E5834="",F5834=""),"",E5834*F5834)</x:f>
        <x:v>7139400</x:v>
      </x:c>
      <x:c r="H5834" s="36" t="n">
        <x:v>0.07</x:v>
      </x:c>
      <x:c r="I5834" s="22" t="n">
        <x:f>IF(G5834="","",IF(ISNUMBER(H5834),G5834,""))</x:f>
        <x:v>7139400</x:v>
      </x:c>
      <x:c r="J5834" s="22" t="n">
        <x:f>IF(I5834="","",I5834*H5834)</x:f>
        <x:v>499758.00000000006</x:v>
      </x:c>
      <x:c r="K5834" t="str">
        <x:f>IF(G5834="","MISSING OEWS",IF(ISNUMBER(H5834),"MATCHED","MISSING WHARTON"))</x:f>
        <x:v>MATCHED</x:v>
      </x:c>
    </x:row>
    <x:row r="5835">
      <x:c r="A5835" t="str">
        <x:v>61</x:v>
      </x:c>
      <x:c r="B5835" t="str">
        <x:v>Educational Services</x:v>
      </x:c>
      <x:c r="C5835" t="str">
        <x:v>29-1051</x:v>
      </x:c>
      <x:c r="D5835" t="str">
        <x:v>Pharmacists</x:v>
      </x:c>
      <x:c r="E5835" s="22" t="n">
        <x:v>510</x:v>
      </x:c>
      <x:c r="F5835" s="22" t="n">
        <x:v>141970</x:v>
      </x:c>
      <x:c r="G5835" s="22" t="n">
        <x:f>IF(OR(E5835="",F5835=""),"",E5835*F5835)</x:f>
        <x:v>72404700</x:v>
      </x:c>
      <x:c r="H5835" s="36" t="n">
        <x:v>0.43810000000000004</x:v>
      </x:c>
      <x:c r="I5835" s="22" t="n">
        <x:f>IF(G5835="","",IF(ISNUMBER(H5835),G5835,""))</x:f>
        <x:v>72404700</x:v>
      </x:c>
      <x:c r="J5835" s="22" t="n">
        <x:f>IF(I5835="","",I5835*H5835)</x:f>
        <x:v>31720499.070000004</x:v>
      </x:c>
      <x:c r="K5835" t="str">
        <x:f>IF(G5835="","MISSING OEWS",IF(ISNUMBER(H5835),"MATCHED","MISSING WHARTON"))</x:f>
        <x:v>MATCHED</x:v>
      </x:c>
    </x:row>
    <x:row r="5836">
      <x:c r="A5836" t="str">
        <x:v>61</x:v>
      </x:c>
      <x:c r="B5836" t="str">
        <x:v>Educational Services</x:v>
      </x:c>
      <x:c r="C5836" t="str">
        <x:v>29-1071</x:v>
      </x:c>
      <x:c r="D5836" t="str">
        <x:v>Physician Assistants</x:v>
      </x:c>
      <x:c r="E5836" s="22" t="n">
        <x:v>1790</x:v>
      </x:c>
      <x:c r="F5836" s="22" t="n">
        <x:v>148240</x:v>
      </x:c>
      <x:c r="G5836" s="22" t="n">
        <x:f>IF(OR(E5836="",F5836=""),"",E5836*F5836)</x:f>
        <x:v>265349600</x:v>
      </x:c>
      <x:c r="H5836" s="36" t="n">
        <x:v>0.1495</x:v>
      </x:c>
      <x:c r="I5836" s="22" t="n">
        <x:f>IF(G5836="","",IF(ISNUMBER(H5836),G5836,""))</x:f>
        <x:v>265349600</x:v>
      </x:c>
      <x:c r="J5836" s="22" t="n">
        <x:f>IF(I5836="","",I5836*H5836)</x:f>
        <x:v>39669765.199999996</x:v>
      </x:c>
      <x:c r="K5836" t="str">
        <x:f>IF(G5836="","MISSING OEWS",IF(ISNUMBER(H5836),"MATCHED","MISSING WHARTON"))</x:f>
        <x:v>MATCHED</x:v>
      </x:c>
    </x:row>
    <x:row r="5837">
      <x:c r="A5837" t="str">
        <x:v>61</x:v>
      </x:c>
      <x:c r="B5837" t="str">
        <x:v>Educational Services</x:v>
      </x:c>
      <x:c r="C5837" t="str">
        <x:v>29-1122</x:v>
      </x:c>
      <x:c r="D5837" t="str">
        <x:v>Occupational Therapists</x:v>
      </x:c>
      <x:c r="E5837" s="22" t="n">
        <x:v>2660</x:v>
      </x:c>
      <x:c r="F5837" s="22" t="n">
        <x:v>89370</x:v>
      </x:c>
      <x:c r="G5837" s="22" t="n">
        <x:f>IF(OR(E5837="",F5837=""),"",E5837*F5837)</x:f>
        <x:v>237724200</x:v>
      </x:c>
      <x:c r="H5837" s="36" t="n">
        <x:v>0.18289999999999998</x:v>
      </x:c>
      <x:c r="I5837" s="22" t="n">
        <x:f>IF(G5837="","",IF(ISNUMBER(H5837),G5837,""))</x:f>
        <x:v>237724200</x:v>
      </x:c>
      <x:c r="J5837" s="22" t="n">
        <x:f>IF(I5837="","",I5837*H5837)</x:f>
        <x:v>43479756.17999999</x:v>
      </x:c>
      <x:c r="K5837" t="str">
        <x:f>IF(G5837="","MISSING OEWS",IF(ISNUMBER(H5837),"MATCHED","MISSING WHARTON"))</x:f>
        <x:v>MATCHED</x:v>
      </x:c>
    </x:row>
    <x:row r="5838">
      <x:c r="A5838" t="str">
        <x:v>61</x:v>
      </x:c>
      <x:c r="B5838" t="str">
        <x:v>Educational Services</x:v>
      </x:c>
      <x:c r="C5838" t="str">
        <x:v>29-1123</x:v>
      </x:c>
      <x:c r="D5838" t="str">
        <x:v>Physical Therapists</x:v>
      </x:c>
      <x:c r="E5838" s="22" t="n">
        <x:v>1100</x:v>
      </x:c>
      <x:c r="F5838" s="22" t="n">
        <x:v>98630</x:v>
      </x:c>
      <x:c r="G5838" s="22" t="n">
        <x:f>IF(OR(E5838="",F5838=""),"",E5838*F5838)</x:f>
        <x:v>108493000</x:v>
      </x:c>
      <x:c r="H5838" s="36" t="n">
        <x:v>0.19579999999999997</x:v>
      </x:c>
      <x:c r="I5838" s="22" t="n">
        <x:f>IF(G5838="","",IF(ISNUMBER(H5838),G5838,""))</x:f>
        <x:v>108493000</x:v>
      </x:c>
      <x:c r="J5838" s="22" t="n">
        <x:f>IF(I5838="","",I5838*H5838)</x:f>
        <x:v>21242929.4</x:v>
      </x:c>
      <x:c r="K5838" t="str">
        <x:f>IF(G5838="","MISSING OEWS",IF(ISNUMBER(H5838),"MATCHED","MISSING WHARTON"))</x:f>
        <x:v>MATCHED</x:v>
      </x:c>
    </x:row>
    <x:row r="5839">
      <x:c r="A5839" t="str">
        <x:v>61</x:v>
      </x:c>
      <x:c r="B5839" t="str">
        <x:v>Educational Services</x:v>
      </x:c>
      <x:c r="C5839" t="str">
        <x:v>29-1124</x:v>
      </x:c>
      <x:c r="D5839" t="str">
        <x:v>Radiation Therapists</x:v>
      </x:c>
      <x:c r="E5839" s="22" t="n">
        <x:v>40</x:v>
      </x:c>
      <x:c r="F5839" s="22" t="n">
        <x:v>163650</x:v>
      </x:c>
      <x:c r="G5839" s="22" t="n">
        <x:f>IF(OR(E5839="",F5839=""),"",E5839*F5839)</x:f>
        <x:v>6546000</x:v>
      </x:c>
      <x:c r="H5839" s="36" t="n">
        <x:v>0.32270000000000004</x:v>
      </x:c>
      <x:c r="I5839" s="22" t="n">
        <x:f>IF(G5839="","",IF(ISNUMBER(H5839),G5839,""))</x:f>
        <x:v>6546000</x:v>
      </x:c>
      <x:c r="J5839" s="22" t="n">
        <x:f>IF(I5839="","",I5839*H5839)</x:f>
        <x:v>2112394.2</x:v>
      </x:c>
      <x:c r="K5839" t="str">
        <x:f>IF(G5839="","MISSING OEWS",IF(ISNUMBER(H5839),"MATCHED","MISSING WHARTON"))</x:f>
        <x:v>MATCHED</x:v>
      </x:c>
    </x:row>
    <x:row r="5840">
      <x:c r="A5840" t="str">
        <x:v>61</x:v>
      </x:c>
      <x:c r="B5840" t="str">
        <x:v>Educational Services</x:v>
      </x:c>
      <x:c r="C5840" t="str">
        <x:v>29-1125</x:v>
      </x:c>
      <x:c r="D5840" t="str">
        <x:v>Recreational Therapists</x:v>
      </x:c>
      <x:c r="E5840" s="22"/>
      <x:c r="F5840" s="22" t="n">
        <x:v>58050</x:v>
      </x:c>
      <x:c r="G5840" s="22" t="str">
        <x:f>IF(OR(E5840="",F5840=""),"",E5840*F5840)</x:f>
      </x:c>
      <x:c r="H5840" s="36" t="n">
        <x:v>0.2773</x:v>
      </x:c>
      <x:c r="I5840" s="22" t="str">
        <x:f>IF(G5840="","",IF(ISNUMBER(H5840),G5840,""))</x:f>
      </x:c>
      <x:c r="J5840" s="22" t="str">
        <x:f>IF(I5840="","",I5840*H5840)</x:f>
      </x:c>
      <x:c r="K5840" t="str">
        <x:f>IF(G5840="","MISSING OEWS",IF(ISNUMBER(H5840),"MATCHED","MISSING WHARTON"))</x:f>
        <x:v>MISSING OEWS</x:v>
      </x:c>
    </x:row>
    <x:row r="5841">
      <x:c r="A5841" t="str">
        <x:v>61</x:v>
      </x:c>
      <x:c r="B5841" t="str">
        <x:v>Educational Services</x:v>
      </x:c>
      <x:c r="C5841" t="str">
        <x:v>29-1126</x:v>
      </x:c>
      <x:c r="D5841" t="str">
        <x:v>Respiratory Therapists</x:v>
      </x:c>
      <x:c r="E5841" s="22" t="n">
        <x:v>240</x:v>
      </x:c>
      <x:c r="F5841" s="22" t="n">
        <x:v>118120</x:v>
      </x:c>
      <x:c r="G5841" s="22" t="n">
        <x:f>IF(OR(E5841="",F5841=""),"",E5841*F5841)</x:f>
        <x:v>28348800</x:v>
      </x:c>
      <x:c r="H5841" s="36" t="n">
        <x:v>0.0864</x:v>
      </x:c>
      <x:c r="I5841" s="22" t="n">
        <x:f>IF(G5841="","",IF(ISNUMBER(H5841),G5841,""))</x:f>
        <x:v>28348800</x:v>
      </x:c>
      <x:c r="J5841" s="22" t="n">
        <x:f>IF(I5841="","",I5841*H5841)</x:f>
        <x:v>2449336.3200000003</x:v>
      </x:c>
      <x:c r="K5841" t="str">
        <x:f>IF(G5841="","MISSING OEWS",IF(ISNUMBER(H5841),"MATCHED","MISSING WHARTON"))</x:f>
        <x:v>MATCHED</x:v>
      </x:c>
    </x:row>
    <x:row r="5842">
      <x:c r="A5842" t="str">
        <x:v>61</x:v>
      </x:c>
      <x:c r="B5842" t="str">
        <x:v>Educational Services</x:v>
      </x:c>
      <x:c r="C5842" t="str">
        <x:v>29-1127</x:v>
      </x:c>
      <x:c r="D5842" t="str">
        <x:v>Speech-Language Pathologists</x:v>
      </x:c>
      <x:c r="E5842" s="22" t="n">
        <x:v>5520</x:v>
      </x:c>
      <x:c r="F5842" s="22" t="n">
        <x:v>86660</x:v>
      </x:c>
      <x:c r="G5842" s="22" t="n">
        <x:f>IF(OR(E5842="",F5842=""),"",E5842*F5842)</x:f>
        <x:v>478363200</x:v>
      </x:c>
      <x:c r="H5842" s="36" t="n">
        <x:v>0.19579999999999997</x:v>
      </x:c>
      <x:c r="I5842" s="22" t="n">
        <x:f>IF(G5842="","",IF(ISNUMBER(H5842),G5842,""))</x:f>
        <x:v>478363200</x:v>
      </x:c>
      <x:c r="J5842" s="22" t="n">
        <x:f>IF(I5842="","",I5842*H5842)</x:f>
        <x:v>93663514.55999999</x:v>
      </x:c>
      <x:c r="K5842" t="str">
        <x:f>IF(G5842="","MISSING OEWS",IF(ISNUMBER(H5842),"MATCHED","MISSING WHARTON"))</x:f>
        <x:v>MATCHED</x:v>
      </x:c>
    </x:row>
    <x:row r="5843">
      <x:c r="A5843" t="str">
        <x:v>61</x:v>
      </x:c>
      <x:c r="B5843" t="str">
        <x:v>Educational Services</x:v>
      </x:c>
      <x:c r="C5843" t="str">
        <x:v>29-1128</x:v>
      </x:c>
      <x:c r="D5843" t="str">
        <x:v>Exercise Physiologists</x:v>
      </x:c>
      <x:c r="E5843" s="22"/>
      <x:c r="F5843" s="22" t="n">
        <x:v>74610</x:v>
      </x:c>
      <x:c r="G5843" s="22" t="str">
        <x:f>IF(OR(E5843="",F5843=""),"",E5843*F5843)</x:f>
      </x:c>
      <x:c r="H5843" s="36" t="n">
        <x:v>0.14</x:v>
      </x:c>
      <x:c r="I5843" s="22" t="str">
        <x:f>IF(G5843="","",IF(ISNUMBER(H5843),G5843,""))</x:f>
      </x:c>
      <x:c r="J5843" s="22" t="str">
        <x:f>IF(I5843="","",I5843*H5843)</x:f>
      </x:c>
      <x:c r="K5843" t="str">
        <x:f>IF(G5843="","MISSING OEWS",IF(ISNUMBER(H5843),"MATCHED","MISSING WHARTON"))</x:f>
        <x:v>MISSING OEWS</x:v>
      </x:c>
    </x:row>
    <x:row r="5844">
      <x:c r="A5844" t="str">
        <x:v>61</x:v>
      </x:c>
      <x:c r="B5844" t="str">
        <x:v>Educational Services</x:v>
      </x:c>
      <x:c r="C5844" t="str">
        <x:v>29-1129</x:v>
      </x:c>
      <x:c r="D5844" t="str">
        <x:v>Therapists, All Other</x:v>
      </x:c>
      <x:c r="E5844" s="22" t="n">
        <x:v>610</x:v>
      </x:c>
      <x:c r="F5844" s="22" t="n">
        <x:v>69750</x:v>
      </x:c>
      <x:c r="G5844" s="22" t="n">
        <x:f>IF(OR(E5844="",F5844=""),"",E5844*F5844)</x:f>
        <x:v>42547500</x:v>
      </x:c>
      <x:c r="H5844" s="36" t="n">
        <x:v>0.1775</x:v>
      </x:c>
      <x:c r="I5844" s="22" t="n">
        <x:f>IF(G5844="","",IF(ISNUMBER(H5844),G5844,""))</x:f>
        <x:v>42547500</x:v>
      </x:c>
      <x:c r="J5844" s="22" t="n">
        <x:f>IF(I5844="","",I5844*H5844)</x:f>
        <x:v>7552181.25</x:v>
      </x:c>
      <x:c r="K5844" t="str">
        <x:f>IF(G5844="","MISSING OEWS",IF(ISNUMBER(H5844),"MATCHED","MISSING WHARTON"))</x:f>
        <x:v>MATCHED</x:v>
      </x:c>
    </x:row>
    <x:row r="5845">
      <x:c r="A5845" t="str">
        <x:v>61</x:v>
      </x:c>
      <x:c r="B5845" t="str">
        <x:v>Educational Services</x:v>
      </x:c>
      <x:c r="C5845" t="str">
        <x:v>29-1131</x:v>
      </x:c>
      <x:c r="D5845" t="str">
        <x:v>Veterinarians</x:v>
      </x:c>
      <x:c r="E5845" s="22" t="n">
        <x:v>230</x:v>
      </x:c>
      <x:c r="F5845" s="22" t="n">
        <x:v>141550</x:v>
      </x:c>
      <x:c r="G5845" s="22" t="n">
        <x:f>IF(OR(E5845="",F5845=""),"",E5845*F5845)</x:f>
        <x:v>32556500</x:v>
      </x:c>
      <x:c r="H5845" s="36" t="n">
        <x:v>0.163</x:v>
      </x:c>
      <x:c r="I5845" s="22" t="n">
        <x:f>IF(G5845="","",IF(ISNUMBER(H5845),G5845,""))</x:f>
        <x:v>32556500</x:v>
      </x:c>
      <x:c r="J5845" s="22" t="n">
        <x:f>IF(I5845="","",I5845*H5845)</x:f>
        <x:v>5306709.5</x:v>
      </x:c>
      <x:c r="K5845" t="str">
        <x:f>IF(G5845="","MISSING OEWS",IF(ISNUMBER(H5845),"MATCHED","MISSING WHARTON"))</x:f>
        <x:v>MATCHED</x:v>
      </x:c>
    </x:row>
    <x:row r="5846">
      <x:c r="A5846" t="str">
        <x:v>61</x:v>
      </x:c>
      <x:c r="B5846" t="str">
        <x:v>Educational Services</x:v>
      </x:c>
      <x:c r="C5846" t="str">
        <x:v>29-1141</x:v>
      </x:c>
      <x:c r="D5846" t="str">
        <x:v>Registered Nurses</x:v>
      </x:c>
      <x:c r="E5846" s="22" t="n">
        <x:v>16850</x:v>
      </x:c>
      <x:c r="F5846" s="22" t="n">
        <x:v>99940</x:v>
      </x:c>
      <x:c r="G5846" s="22" t="n">
        <x:f>IF(OR(E5846="",F5846=""),"",E5846*F5846)</x:f>
        <x:v>1683989000</x:v>
      </x:c>
      <x:c r="H5846" s="36" t="n">
        <x:v>0.19579999999999997</x:v>
      </x:c>
      <x:c r="I5846" s="22" t="n">
        <x:f>IF(G5846="","",IF(ISNUMBER(H5846),G5846,""))</x:f>
        <x:v>1683989000</x:v>
      </x:c>
      <x:c r="J5846" s="22" t="n">
        <x:f>IF(I5846="","",I5846*H5846)</x:f>
        <x:v>329725046.1999999</x:v>
      </x:c>
      <x:c r="K5846" t="str">
        <x:f>IF(G5846="","MISSING OEWS",IF(ISNUMBER(H5846),"MATCHED","MISSING WHARTON"))</x:f>
        <x:v>MATCHED</x:v>
      </x:c>
    </x:row>
    <x:row r="5847">
      <x:c r="A5847" t="str">
        <x:v>61</x:v>
      </x:c>
      <x:c r="B5847" t="str">
        <x:v>Educational Services</x:v>
      </x:c>
      <x:c r="C5847" t="str">
        <x:v>29-1151</x:v>
      </x:c>
      <x:c r="D5847" t="str">
        <x:v>Nurse Anesthetists</x:v>
      </x:c>
      <x:c r="E5847" s="22" t="n">
        <x:v>420</x:v>
      </x:c>
      <x:c r="F5847" s="22" t="n">
        <x:v>227930</x:v>
      </x:c>
      <x:c r="G5847" s="22" t="n">
        <x:f>IF(OR(E5847="",F5847=""),"",E5847*F5847)</x:f>
        <x:v>95730600</x:v>
      </x:c>
      <x:c r="H5847" s="36" t="n">
        <x:v>0.1167</x:v>
      </x:c>
      <x:c r="I5847" s="22" t="n">
        <x:f>IF(G5847="","",IF(ISNUMBER(H5847),G5847,""))</x:f>
        <x:v>95730600</x:v>
      </x:c>
      <x:c r="J5847" s="22" t="n">
        <x:f>IF(I5847="","",I5847*H5847)</x:f>
        <x:v>11171761.02</x:v>
      </x:c>
      <x:c r="K5847" t="str">
        <x:f>IF(G5847="","MISSING OEWS",IF(ISNUMBER(H5847),"MATCHED","MISSING WHARTON"))</x:f>
        <x:v>MATCHED</x:v>
      </x:c>
    </x:row>
    <x:row r="5848">
      <x:c r="A5848" t="str">
        <x:v>61</x:v>
      </x:c>
      <x:c r="B5848" t="str">
        <x:v>Educational Services</x:v>
      </x:c>
      <x:c r="C5848" t="str">
        <x:v>29-1161</x:v>
      </x:c>
      <x:c r="D5848" t="str">
        <x:v>Nurse Midwives</x:v>
      </x:c>
      <x:c r="E5848" s="22" t="n">
        <x:v>70</x:v>
      </x:c>
      <x:c r="F5848" s="22" t="n">
        <x:v>139480</x:v>
      </x:c>
      <x:c r="G5848" s="22" t="n">
        <x:f>IF(OR(E5848="",F5848=""),"",E5848*F5848)</x:f>
        <x:v>9763600</x:v>
      </x:c>
      <x:c r="H5848" s="36" t="n">
        <x:v>0.3452</x:v>
      </x:c>
      <x:c r="I5848" s="22" t="n">
        <x:f>IF(G5848="","",IF(ISNUMBER(H5848),G5848,""))</x:f>
        <x:v>9763600</x:v>
      </x:c>
      <x:c r="J5848" s="22" t="n">
        <x:f>IF(I5848="","",I5848*H5848)</x:f>
        <x:v>3370394.72</x:v>
      </x:c>
      <x:c r="K5848" t="str">
        <x:f>IF(G5848="","MISSING OEWS",IF(ISNUMBER(H5848),"MATCHED","MISSING WHARTON"))</x:f>
        <x:v>MATCHED</x:v>
      </x:c>
    </x:row>
    <x:row r="5849">
      <x:c r="A5849" t="str">
        <x:v>61</x:v>
      </x:c>
      <x:c r="B5849" t="str">
        <x:v>Educational Services</x:v>
      </x:c>
      <x:c r="C5849" t="str">
        <x:v>29-1171</x:v>
      </x:c>
      <x:c r="D5849" t="str">
        <x:v>Nurse Practitioners</x:v>
      </x:c>
      <x:c r="E5849" s="22" t="n">
        <x:v>3600</x:v>
      </x:c>
      <x:c r="F5849" s="22" t="n">
        <x:v>141570</x:v>
      </x:c>
      <x:c r="G5849" s="22" t="n">
        <x:f>IF(OR(E5849="",F5849=""),"",E5849*F5849)</x:f>
        <x:v>509652000</x:v>
      </x:c>
      <x:c r="H5849" s="36" t="n">
        <x:v>0.313</x:v>
      </x:c>
      <x:c r="I5849" s="22" t="n">
        <x:f>IF(G5849="","",IF(ISNUMBER(H5849),G5849,""))</x:f>
        <x:v>509652000</x:v>
      </x:c>
      <x:c r="J5849" s="22" t="n">
        <x:f>IF(I5849="","",I5849*H5849)</x:f>
        <x:v>159521076</x:v>
      </x:c>
      <x:c r="K5849" t="str">
        <x:f>IF(G5849="","MISSING OEWS",IF(ISNUMBER(H5849),"MATCHED","MISSING WHARTON"))</x:f>
        <x:v>MATCHED</x:v>
      </x:c>
    </x:row>
    <x:row r="5850">
      <x:c r="A5850" t="str">
        <x:v>61</x:v>
      </x:c>
      <x:c r="B5850" t="str">
        <x:v>Educational Services</x:v>
      </x:c>
      <x:c r="C5850" t="str">
        <x:v>29-1181</x:v>
      </x:c>
      <x:c r="D5850" t="str">
        <x:v>Audiologists</x:v>
      </x:c>
      <x:c r="E5850" s="22" t="n">
        <x:v>190</x:v>
      </x:c>
      <x:c r="F5850" s="22" t="n">
        <x:v>101180</x:v>
      </x:c>
      <x:c r="G5850" s="22" t="n">
        <x:f>IF(OR(E5850="",F5850=""),"",E5850*F5850)</x:f>
        <x:v>19224200</x:v>
      </x:c>
      <x:c r="H5850" s="36" t="n">
        <x:v>0.2568</x:v>
      </x:c>
      <x:c r="I5850" s="22" t="n">
        <x:f>IF(G5850="","",IF(ISNUMBER(H5850),G5850,""))</x:f>
        <x:v>19224200</x:v>
      </x:c>
      <x:c r="J5850" s="22" t="n">
        <x:f>IF(I5850="","",I5850*H5850)</x:f>
        <x:v>4936774.56</x:v>
      </x:c>
      <x:c r="K5850" t="str">
        <x:f>IF(G5850="","MISSING OEWS",IF(ISNUMBER(H5850),"MATCHED","MISSING WHARTON"))</x:f>
        <x:v>MATCHED</x:v>
      </x:c>
    </x:row>
    <x:row r="5851">
      <x:c r="A5851" t="str">
        <x:v>61</x:v>
      </x:c>
      <x:c r="B5851" t="str">
        <x:v>Educational Services</x:v>
      </x:c>
      <x:c r="C5851" t="str">
        <x:v>29-1211</x:v>
      </x:c>
      <x:c r="D5851" t="str">
        <x:v>Anesthesiologists</x:v>
      </x:c>
      <x:c r="E5851" s="22" t="n">
        <x:v>340</x:v>
      </x:c>
      <x:c r="F5851" s="22"/>
      <x:c r="G5851" s="22" t="str">
        <x:f>IF(OR(E5851="",F5851=""),"",E5851*F5851)</x:f>
      </x:c>
      <x:c r="H5851" s="36" t="n">
        <x:v>0.22219999999999998</x:v>
      </x:c>
      <x:c r="I5851" s="22" t="str">
        <x:f>IF(G5851="","",IF(ISNUMBER(H5851),G5851,""))</x:f>
      </x:c>
      <x:c r="J5851" s="22" t="str">
        <x:f>IF(I5851="","",I5851*H5851)</x:f>
      </x:c>
      <x:c r="K5851" t="str">
        <x:f>IF(G5851="","MISSING OEWS",IF(ISNUMBER(H5851),"MATCHED","MISSING WHARTON"))</x:f>
        <x:v>MISSING OEWS</x:v>
      </x:c>
    </x:row>
    <x:row r="5852">
      <x:c r="A5852" t="str">
        <x:v>61</x:v>
      </x:c>
      <x:c r="B5852" t="str">
        <x:v>Educational Services</x:v>
      </x:c>
      <x:c r="C5852" t="str">
        <x:v>29-1212</x:v>
      </x:c>
      <x:c r="D5852" t="str">
        <x:v>Cardiologists</x:v>
      </x:c>
      <x:c r="E5852" s="22" t="n">
        <x:v>350</x:v>
      </x:c>
      <x:c r="F5852" s="22"/>
      <x:c r="G5852" s="22" t="str">
        <x:f>IF(OR(E5852="",F5852=""),"",E5852*F5852)</x:f>
      </x:c>
      <x:c r="H5852" s="36" t="n">
        <x:v>0.2346</x:v>
      </x:c>
      <x:c r="I5852" s="22" t="str">
        <x:f>IF(G5852="","",IF(ISNUMBER(H5852),G5852,""))</x:f>
      </x:c>
      <x:c r="J5852" s="22" t="str">
        <x:f>IF(I5852="","",I5852*H5852)</x:f>
      </x:c>
      <x:c r="K5852" t="str">
        <x:f>IF(G5852="","MISSING OEWS",IF(ISNUMBER(H5852),"MATCHED","MISSING WHARTON"))</x:f>
        <x:v>MISSING OEWS</x:v>
      </x:c>
    </x:row>
    <x:row r="5853">
      <x:c r="A5853" t="str">
        <x:v>61</x:v>
      </x:c>
      <x:c r="B5853" t="str">
        <x:v>Educational Services</x:v>
      </x:c>
      <x:c r="C5853" t="str">
        <x:v>29-1213</x:v>
      </x:c>
      <x:c r="D5853" t="str">
        <x:v>Dermatologists</x:v>
      </x:c>
      <x:c r="E5853" s="22" t="n">
        <x:v>60</x:v>
      </x:c>
      <x:c r="F5853" s="22"/>
      <x:c r="G5853" s="22" t="str">
        <x:f>IF(OR(E5853="",F5853=""),"",E5853*F5853)</x:f>
      </x:c>
      <x:c r="H5853" s="36" t="n">
        <x:v>0.20829999999999999</x:v>
      </x:c>
      <x:c r="I5853" s="22" t="str">
        <x:f>IF(G5853="","",IF(ISNUMBER(H5853),G5853,""))</x:f>
      </x:c>
      <x:c r="J5853" s="22" t="str">
        <x:f>IF(I5853="","",I5853*H5853)</x:f>
      </x:c>
      <x:c r="K5853" t="str">
        <x:f>IF(G5853="","MISSING OEWS",IF(ISNUMBER(H5853),"MATCHED","MISSING WHARTON"))</x:f>
        <x:v>MISSING OEWS</x:v>
      </x:c>
    </x:row>
    <x:row r="5854">
      <x:c r="A5854" t="str">
        <x:v>61</x:v>
      </x:c>
      <x:c r="B5854" t="str">
        <x:v>Educational Services</x:v>
      </x:c>
      <x:c r="C5854" t="str">
        <x:v>29-1214</x:v>
      </x:c>
      <x:c r="D5854" t="str">
        <x:v>Emergency Medicine Physicians</x:v>
      </x:c>
      <x:c r="E5854" s="22" t="n">
        <x:v>460</x:v>
      </x:c>
      <x:c r="F5854" s="22"/>
      <x:c r="G5854" s="22" t="str">
        <x:f>IF(OR(E5854="",F5854=""),"",E5854*F5854)</x:f>
      </x:c>
      <x:c r="H5854" s="36" t="n">
        <x:v>0.1794</x:v>
      </x:c>
      <x:c r="I5854" s="22" t="str">
        <x:f>IF(G5854="","",IF(ISNUMBER(H5854),G5854,""))</x:f>
      </x:c>
      <x:c r="J5854" s="22" t="str">
        <x:f>IF(I5854="","",I5854*H5854)</x:f>
      </x:c>
      <x:c r="K5854" t="str">
        <x:f>IF(G5854="","MISSING OEWS",IF(ISNUMBER(H5854),"MATCHED","MISSING WHARTON"))</x:f>
        <x:v>MISSING OEWS</x:v>
      </x:c>
    </x:row>
    <x:row r="5855">
      <x:c r="A5855" t="str">
        <x:v>61</x:v>
      </x:c>
      <x:c r="B5855" t="str">
        <x:v>Educational Services</x:v>
      </x:c>
      <x:c r="C5855" t="str">
        <x:v>29-1215</x:v>
      </x:c>
      <x:c r="D5855" t="str">
        <x:v>Family Medicine Physicians</x:v>
      </x:c>
      <x:c r="E5855" s="22" t="n">
        <x:v>440</x:v>
      </x:c>
      <x:c r="F5855" s="22" t="n">
        <x:v>161390</x:v>
      </x:c>
      <x:c r="G5855" s="22" t="n">
        <x:f>IF(OR(E5855="",F5855=""),"",E5855*F5855)</x:f>
        <x:v>71011600</x:v>
      </x:c>
      <x:c r="H5855" s="36" t="n">
        <x:v>0.28850000000000003</x:v>
      </x:c>
      <x:c r="I5855" s="22" t="n">
        <x:f>IF(G5855="","",IF(ISNUMBER(H5855),G5855,""))</x:f>
        <x:v>71011600</x:v>
      </x:c>
      <x:c r="J5855" s="22" t="n">
        <x:f>IF(I5855="","",I5855*H5855)</x:f>
        <x:v>20486846.6</x:v>
      </x:c>
      <x:c r="K5855" t="str">
        <x:f>IF(G5855="","MISSING OEWS",IF(ISNUMBER(H5855),"MATCHED","MISSING WHARTON"))</x:f>
        <x:v>MATCHED</x:v>
      </x:c>
    </x:row>
    <x:row r="5856">
      <x:c r="A5856" t="str">
        <x:v>61</x:v>
      </x:c>
      <x:c r="B5856" t="str">
        <x:v>Educational Services</x:v>
      </x:c>
      <x:c r="C5856" t="str">
        <x:v>29-1216</x:v>
      </x:c>
      <x:c r="D5856" t="str">
        <x:v>General Internal Medicine Physicians</x:v>
      </x:c>
      <x:c r="E5856" s="22" t="n">
        <x:v>4570</x:v>
      </x:c>
      <x:c r="F5856" s="22" t="n">
        <x:v>390360</x:v>
      </x:c>
      <x:c r="G5856" s="22" t="n">
        <x:f>IF(OR(E5856="",F5856=""),"",E5856*F5856)</x:f>
        <x:v>1783945200</x:v>
      </x:c>
      <x:c r="H5856" s="36" t="n">
        <x:v>0.2237</x:v>
      </x:c>
      <x:c r="I5856" s="22" t="n">
        <x:f>IF(G5856="","",IF(ISNUMBER(H5856),G5856,""))</x:f>
        <x:v>1783945200</x:v>
      </x:c>
      <x:c r="J5856" s="22" t="n">
        <x:f>IF(I5856="","",I5856*H5856)</x:f>
        <x:v>399068541.24</x:v>
      </x:c>
      <x:c r="K5856" t="str">
        <x:f>IF(G5856="","MISSING OEWS",IF(ISNUMBER(H5856),"MATCHED","MISSING WHARTON"))</x:f>
        <x:v>MATCHED</x:v>
      </x:c>
    </x:row>
    <x:row r="5857">
      <x:c r="A5857" t="str">
        <x:v>61</x:v>
      </x:c>
      <x:c r="B5857" t="str">
        <x:v>Educational Services</x:v>
      </x:c>
      <x:c r="C5857" t="str">
        <x:v>29-1217</x:v>
      </x:c>
      <x:c r="D5857" t="str">
        <x:v>Neurologists</x:v>
      </x:c>
      <x:c r="E5857" s="22" t="n">
        <x:v>190</x:v>
      </x:c>
      <x:c r="F5857" s="22"/>
      <x:c r="G5857" s="22" t="str">
        <x:f>IF(OR(E5857="",F5857=""),"",E5857*F5857)</x:f>
      </x:c>
      <x:c r="H5857" s="36" t="n">
        <x:v>0.2625</x:v>
      </x:c>
      <x:c r="I5857" s="22" t="str">
        <x:f>IF(G5857="","",IF(ISNUMBER(H5857),G5857,""))</x:f>
      </x:c>
      <x:c r="J5857" s="22" t="str">
        <x:f>IF(I5857="","",I5857*H5857)</x:f>
      </x:c>
      <x:c r="K5857" t="str">
        <x:f>IF(G5857="","MISSING OEWS",IF(ISNUMBER(H5857),"MATCHED","MISSING WHARTON"))</x:f>
        <x:v>MISSING OEWS</x:v>
      </x:c>
    </x:row>
    <x:row r="5858">
      <x:c r="A5858" t="str">
        <x:v>61</x:v>
      </x:c>
      <x:c r="B5858" t="str">
        <x:v>Educational Services</x:v>
      </x:c>
      <x:c r="C5858" t="str">
        <x:v>29-1218</x:v>
      </x:c>
      <x:c r="D5858" t="str">
        <x:v>Obstetricians and Gynecologists</x:v>
      </x:c>
      <x:c r="E5858" s="22" t="n">
        <x:v>390</x:v>
      </x:c>
      <x:c r="F5858" s="22"/>
      <x:c r="G5858" s="22" t="str">
        <x:f>IF(OR(E5858="",F5858=""),"",E5858*F5858)</x:f>
      </x:c>
      <x:c r="H5858" s="36" t="n">
        <x:v>0.33</x:v>
      </x:c>
      <x:c r="I5858" s="22" t="str">
        <x:f>IF(G5858="","",IF(ISNUMBER(H5858),G5858,""))</x:f>
      </x:c>
      <x:c r="J5858" s="22" t="str">
        <x:f>IF(I5858="","",I5858*H5858)</x:f>
      </x:c>
      <x:c r="K5858" t="str">
        <x:f>IF(G5858="","MISSING OEWS",IF(ISNUMBER(H5858),"MATCHED","MISSING WHARTON"))</x:f>
        <x:v>MISSING OEWS</x:v>
      </x:c>
    </x:row>
    <x:row r="5859">
      <x:c r="A5859" t="str">
        <x:v>61</x:v>
      </x:c>
      <x:c r="B5859" t="str">
        <x:v>Educational Services</x:v>
      </x:c>
      <x:c r="C5859" t="str">
        <x:v>29-1221</x:v>
      </x:c>
      <x:c r="D5859" t="str">
        <x:v>Pediatricians, General</x:v>
      </x:c>
      <x:c r="E5859" s="22" t="n">
        <x:v>500</x:v>
      </x:c>
      <x:c r="F5859" s="22" t="n">
        <x:v>166660</x:v>
      </x:c>
      <x:c r="G5859" s="22" t="n">
        <x:f>IF(OR(E5859="",F5859=""),"",E5859*F5859)</x:f>
        <x:v>83330000</x:v>
      </x:c>
      <x:c r="H5859" s="36" t="n">
        <x:v>0.1941</x:v>
      </x:c>
      <x:c r="I5859" s="22" t="n">
        <x:f>IF(G5859="","",IF(ISNUMBER(H5859),G5859,""))</x:f>
        <x:v>83330000</x:v>
      </x:c>
      <x:c r="J5859" s="22" t="n">
        <x:f>IF(I5859="","",I5859*H5859)</x:f>
        <x:v>16174353</x:v>
      </x:c>
      <x:c r="K5859" t="str">
        <x:f>IF(G5859="","MISSING OEWS",IF(ISNUMBER(H5859),"MATCHED","MISSING WHARTON"))</x:f>
        <x:v>MATCHED</x:v>
      </x:c>
    </x:row>
    <x:row r="5860">
      <x:c r="A5860" t="str">
        <x:v>61</x:v>
      </x:c>
      <x:c r="B5860" t="str">
        <x:v>Educational Services</x:v>
      </x:c>
      <x:c r="C5860" t="str">
        <x:v>29-1222</x:v>
      </x:c>
      <x:c r="D5860" t="str">
        <x:v>Physicians, Pathologists</x:v>
      </x:c>
      <x:c r="E5860" s="22" t="n">
        <x:v>120</x:v>
      </x:c>
      <x:c r="F5860" s="22" t="n">
        <x:v>192620</x:v>
      </x:c>
      <x:c r="G5860" s="22" t="n">
        <x:f>IF(OR(E5860="",F5860=""),"",E5860*F5860)</x:f>
        <x:v>23114400</x:v>
      </x:c>
      <x:c r="H5860" s="36" t="n">
        <x:v>0.2711</x:v>
      </x:c>
      <x:c r="I5860" s="22" t="n">
        <x:f>IF(G5860="","",IF(ISNUMBER(H5860),G5860,""))</x:f>
        <x:v>23114400</x:v>
      </x:c>
      <x:c r="J5860" s="22" t="n">
        <x:f>IF(I5860="","",I5860*H5860)</x:f>
        <x:v>6266313.84</x:v>
      </x:c>
      <x:c r="K5860" t="str">
        <x:f>IF(G5860="","MISSING OEWS",IF(ISNUMBER(H5860),"MATCHED","MISSING WHARTON"))</x:f>
        <x:v>MATCHED</x:v>
      </x:c>
    </x:row>
    <x:row r="5861">
      <x:c r="A5861" t="str">
        <x:v>61</x:v>
      </x:c>
      <x:c r="B5861" t="str">
        <x:v>Educational Services</x:v>
      </x:c>
      <x:c r="C5861" t="str">
        <x:v>29-1223</x:v>
      </x:c>
      <x:c r="D5861" t="str">
        <x:v>Psychiatrists</x:v>
      </x:c>
      <x:c r="E5861" s="22" t="n">
        <x:v>730</x:v>
      </x:c>
      <x:c r="F5861" s="22" t="n">
        <x:v>225580</x:v>
      </x:c>
      <x:c r="G5861" s="22" t="n">
        <x:f>IF(OR(E5861="",F5861=""),"",E5861*F5861)</x:f>
        <x:v>164673400</x:v>
      </x:c>
      <x:c r="H5861" s="36" t="n">
        <x:v>0.1375</x:v>
      </x:c>
      <x:c r="I5861" s="22" t="n">
        <x:f>IF(G5861="","",IF(ISNUMBER(H5861),G5861,""))</x:f>
        <x:v>164673400</x:v>
      </x:c>
      <x:c r="J5861" s="22" t="n">
        <x:f>IF(I5861="","",I5861*H5861)</x:f>
        <x:v>22642592.5</x:v>
      </x:c>
      <x:c r="K5861" t="str">
        <x:f>IF(G5861="","MISSING OEWS",IF(ISNUMBER(H5861),"MATCHED","MISSING WHARTON"))</x:f>
        <x:v>MATCHED</x:v>
      </x:c>
    </x:row>
    <x:row r="5862">
      <x:c r="A5862" t="str">
        <x:v>61</x:v>
      </x:c>
      <x:c r="B5862" t="str">
        <x:v>Educational Services</x:v>
      </x:c>
      <x:c r="C5862" t="str">
        <x:v>29-1224</x:v>
      </x:c>
      <x:c r="D5862" t="str">
        <x:v>Radiologists</x:v>
      </x:c>
      <x:c r="E5862" s="22" t="n">
        <x:v>340</x:v>
      </x:c>
      <x:c r="F5862" s="22"/>
      <x:c r="G5862" s="22" t="str">
        <x:f>IF(OR(E5862="",F5862=""),"",E5862*F5862)</x:f>
      </x:c>
      <x:c r="H5862" s="36" t="n">
        <x:v>0.43170000000000003</x:v>
      </x:c>
      <x:c r="I5862" s="22" t="str">
        <x:f>IF(G5862="","",IF(ISNUMBER(H5862),G5862,""))</x:f>
      </x:c>
      <x:c r="J5862" s="22" t="str">
        <x:f>IF(I5862="","",I5862*H5862)</x:f>
      </x:c>
      <x:c r="K5862" t="str">
        <x:f>IF(G5862="","MISSING OEWS",IF(ISNUMBER(H5862),"MATCHED","MISSING WHARTON"))</x:f>
        <x:v>MISSING OEWS</x:v>
      </x:c>
    </x:row>
    <x:row r="5863">
      <x:c r="A5863" t="str">
        <x:v>61</x:v>
      </x:c>
      <x:c r="B5863" t="str">
        <x:v>Educational Services</x:v>
      </x:c>
      <x:c r="C5863" t="str">
        <x:v>29-1229</x:v>
      </x:c>
      <x:c r="D5863" t="str">
        <x:v>Physicians, All Other</x:v>
      </x:c>
      <x:c r="E5863" s="22"/>
      <x:c r="F5863" s="22" t="n">
        <x:v>116830</x:v>
      </x:c>
      <x:c r="G5863" s="22" t="str">
        <x:f>IF(OR(E5863="",F5863=""),"",E5863*F5863)</x:f>
      </x:c>
      <x:c r="H5863" s="36" t="n">
        <x:v>0.20079999999999998</x:v>
      </x:c>
      <x:c r="I5863" s="22" t="str">
        <x:f>IF(G5863="","",IF(ISNUMBER(H5863),G5863,""))</x:f>
      </x:c>
      <x:c r="J5863" s="22" t="str">
        <x:f>IF(I5863="","",I5863*H5863)</x:f>
      </x:c>
      <x:c r="K5863" t="str">
        <x:f>IF(G5863="","MISSING OEWS",IF(ISNUMBER(H5863),"MATCHED","MISSING WHARTON"))</x:f>
        <x:v>MISSING OEWS</x:v>
      </x:c>
    </x:row>
    <x:row r="5864">
      <x:c r="A5864" t="str">
        <x:v>61</x:v>
      </x:c>
      <x:c r="B5864" t="str">
        <x:v>Educational Services</x:v>
      </x:c>
      <x:c r="C5864" t="str">
        <x:v>29-1241</x:v>
      </x:c>
      <x:c r="D5864" t="str">
        <x:v>Ophthalmologists, Except Pediatric</x:v>
      </x:c>
      <x:c r="E5864" s="22" t="n">
        <x:v>60</x:v>
      </x:c>
      <x:c r="F5864" s="22"/>
      <x:c r="G5864" s="22" t="str">
        <x:f>IF(OR(E5864="",F5864=""),"",E5864*F5864)</x:f>
      </x:c>
      <x:c r="H5864" s="36" t="n">
        <x:v>0.07780000000000001</x:v>
      </x:c>
      <x:c r="I5864" s="22" t="str">
        <x:f>IF(G5864="","",IF(ISNUMBER(H5864),G5864,""))</x:f>
      </x:c>
      <x:c r="J5864" s="22" t="str">
        <x:f>IF(I5864="","",I5864*H5864)</x:f>
      </x:c>
      <x:c r="K5864" t="str">
        <x:f>IF(G5864="","MISSING OEWS",IF(ISNUMBER(H5864),"MATCHED","MISSING WHARTON"))</x:f>
        <x:v>MISSING OEWS</x:v>
      </x:c>
    </x:row>
    <x:row r="5865">
      <x:c r="A5865" t="str">
        <x:v>61</x:v>
      </x:c>
      <x:c r="B5865" t="str">
        <x:v>Educational Services</x:v>
      </x:c>
      <x:c r="C5865" t="str">
        <x:v>29-1242</x:v>
      </x:c>
      <x:c r="D5865" t="str">
        <x:v>Orthopedic Surgeons, Except Pediatric</x:v>
      </x:c>
      <x:c r="E5865" s="22" t="n">
        <x:v>190</x:v>
      </x:c>
      <x:c r="F5865" s="22"/>
      <x:c r="G5865" s="22" t="str">
        <x:f>IF(OR(E5865="",F5865=""),"",E5865*F5865)</x:f>
      </x:c>
      <x:c r="H5865" s="36" t="n">
        <x:v>0.1867</x:v>
      </x:c>
      <x:c r="I5865" s="22" t="str">
        <x:f>IF(G5865="","",IF(ISNUMBER(H5865),G5865,""))</x:f>
      </x:c>
      <x:c r="J5865" s="22" t="str">
        <x:f>IF(I5865="","",I5865*H5865)</x:f>
      </x:c>
      <x:c r="K5865" t="str">
        <x:f>IF(G5865="","MISSING OEWS",IF(ISNUMBER(H5865),"MATCHED","MISSING WHARTON"))</x:f>
        <x:v>MISSING OEWS</x:v>
      </x:c>
    </x:row>
    <x:row r="5866">
      <x:c r="A5866" t="str">
        <x:v>61</x:v>
      </x:c>
      <x:c r="B5866" t="str">
        <x:v>Educational Services</x:v>
      </x:c>
      <x:c r="C5866" t="str">
        <x:v>29-1249</x:v>
      </x:c>
      <x:c r="D5866" t="str">
        <x:v>Surgeons, All Other</x:v>
      </x:c>
      <x:c r="E5866" s="22" t="n">
        <x:v>490</x:v>
      </x:c>
      <x:c r="F5866" s="22"/>
      <x:c r="G5866" s="22" t="str">
        <x:f>IF(OR(E5866="",F5866=""),"",E5866*F5866)</x:f>
      </x:c>
      <x:c r="H5866" s="36"/>
      <x:c r="I5866" s="22" t="str">
        <x:f>IF(G5866="","",IF(ISNUMBER(H5866),G5866,""))</x:f>
      </x:c>
      <x:c r="J5866" s="22" t="str">
        <x:f>IF(I5866="","",I5866*H5866)</x:f>
      </x:c>
      <x:c r="K5866" t="str">
        <x:f>IF(G5866="","MISSING OEWS",IF(ISNUMBER(H5866),"MATCHED","MISSING WHARTON"))</x:f>
        <x:v>MISSING OEWS</x:v>
      </x:c>
    </x:row>
    <x:row r="5867">
      <x:c r="A5867" t="str">
        <x:v>61</x:v>
      </x:c>
      <x:c r="B5867" t="str">
        <x:v>Educational Services</x:v>
      </x:c>
      <x:c r="C5867" t="str">
        <x:v>29-1291</x:v>
      </x:c>
      <x:c r="D5867" t="str">
        <x:v>Acupuncturists</x:v>
      </x:c>
      <x:c r="E5867" s="22" t="n">
        <x:v>280</x:v>
      </x:c>
      <x:c r="F5867" s="22" t="n">
        <x:v>54290</x:v>
      </x:c>
      <x:c r="G5867" s="22" t="n">
        <x:f>IF(OR(E5867="",F5867=""),"",E5867*F5867)</x:f>
        <x:v>15201200</x:v>
      </x:c>
      <x:c r="H5867" s="36" t="n">
        <x:v>0.0528</x:v>
      </x:c>
      <x:c r="I5867" s="22" t="n">
        <x:f>IF(G5867="","",IF(ISNUMBER(H5867),G5867,""))</x:f>
        <x:v>15201200</x:v>
      </x:c>
      <x:c r="J5867" s="22" t="n">
        <x:f>IF(I5867="","",I5867*H5867)</x:f>
        <x:v>802623.36</x:v>
      </x:c>
      <x:c r="K5867" t="str">
        <x:f>IF(G5867="","MISSING OEWS",IF(ISNUMBER(H5867),"MATCHED","MISSING WHARTON"))</x:f>
        <x:v>MATCHED</x:v>
      </x:c>
    </x:row>
    <x:row r="5868">
      <x:c r="A5868" t="str">
        <x:v>61</x:v>
      </x:c>
      <x:c r="B5868" t="str">
        <x:v>Educational Services</x:v>
      </x:c>
      <x:c r="C5868" t="str">
        <x:v>29-1292</x:v>
      </x:c>
      <x:c r="D5868" t="str">
        <x:v>Dental Hygienists</x:v>
      </x:c>
      <x:c r="E5868" s="22" t="n">
        <x:v>320</x:v>
      </x:c>
      <x:c r="F5868" s="22" t="n">
        <x:v>90170</x:v>
      </x:c>
      <x:c r="G5868" s="22" t="n">
        <x:f>IF(OR(E5868="",F5868=""),"",E5868*F5868)</x:f>
        <x:v>28854400</x:v>
      </x:c>
      <x:c r="H5868" s="36" t="n">
        <x:v>0.1583</x:v>
      </x:c>
      <x:c r="I5868" s="22" t="n">
        <x:f>IF(G5868="","",IF(ISNUMBER(H5868),G5868,""))</x:f>
        <x:v>28854400</x:v>
      </x:c>
      <x:c r="J5868" s="22" t="n">
        <x:f>IF(I5868="","",I5868*H5868)</x:f>
        <x:v>4567651.52</x:v>
      </x:c>
      <x:c r="K5868" t="str">
        <x:f>IF(G5868="","MISSING OEWS",IF(ISNUMBER(H5868),"MATCHED","MISSING WHARTON"))</x:f>
        <x:v>MATCHED</x:v>
      </x:c>
    </x:row>
    <x:row r="5869">
      <x:c r="A5869" t="str">
        <x:v>61</x:v>
      </x:c>
      <x:c r="B5869" t="str">
        <x:v>Educational Services</x:v>
      </x:c>
      <x:c r="C5869" t="str">
        <x:v>29-1299</x:v>
      </x:c>
      <x:c r="D5869" t="str">
        <x:v>Healthcare Diagnosing or Treating Practitioners, All Other</x:v>
      </x:c>
      <x:c r="E5869" s="22" t="n">
        <x:v>140</x:v>
      </x:c>
      <x:c r="F5869" s="22" t="n">
        <x:v>61720</x:v>
      </x:c>
      <x:c r="G5869" s="22" t="n">
        <x:f>IF(OR(E5869="",F5869=""),"",E5869*F5869)</x:f>
        <x:v>8640800</x:v>
      </x:c>
      <x:c r="H5869" s="36" t="n">
        <x:v>0.1875</x:v>
      </x:c>
      <x:c r="I5869" s="22" t="n">
        <x:f>IF(G5869="","",IF(ISNUMBER(H5869),G5869,""))</x:f>
        <x:v>8640800</x:v>
      </x:c>
      <x:c r="J5869" s="22" t="n">
        <x:f>IF(I5869="","",I5869*H5869)</x:f>
        <x:v>1620150</x:v>
      </x:c>
      <x:c r="K5869" t="str">
        <x:f>IF(G5869="","MISSING OEWS",IF(ISNUMBER(H5869),"MATCHED","MISSING WHARTON"))</x:f>
        <x:v>MATCHED</x:v>
      </x:c>
    </x:row>
    <x:row r="5870">
      <x:c r="A5870" t="str">
        <x:v>61</x:v>
      </x:c>
      <x:c r="B5870" t="str">
        <x:v>Educational Services</x:v>
      </x:c>
      <x:c r="C5870" t="str">
        <x:v>29-2010</x:v>
      </x:c>
      <x:c r="D5870" t="str">
        <x:v>Clinical Laboratory Technologists and Technicians</x:v>
      </x:c>
      <x:c r="E5870" s="22" t="n">
        <x:v>5230</x:v>
      </x:c>
      <x:c r="F5870" s="22" t="n">
        <x:v>67730</x:v>
      </x:c>
      <x:c r="G5870" s="22" t="n">
        <x:f>IF(OR(E5870="",F5870=""),"",E5870*F5870)</x:f>
        <x:v>354227900</x:v>
      </x:c>
      <x:c r="H5870" s="36" t="n">
        <x:v>0.1612</x:v>
      </x:c>
      <x:c r="I5870" s="22" t="n">
        <x:f>IF(G5870="","",IF(ISNUMBER(H5870),G5870,""))</x:f>
        <x:v>354227900</x:v>
      </x:c>
      <x:c r="J5870" s="22" t="n">
        <x:f>IF(I5870="","",I5870*H5870)</x:f>
        <x:v>57101537.480000004</x:v>
      </x:c>
      <x:c r="K5870" t="str">
        <x:f>IF(G5870="","MISSING OEWS",IF(ISNUMBER(H5870),"MATCHED","MISSING WHARTON"))</x:f>
        <x:v>MATCHED</x:v>
      </x:c>
    </x:row>
    <x:row r="5871">
      <x:c r="A5871" t="str">
        <x:v>61</x:v>
      </x:c>
      <x:c r="B5871" t="str">
        <x:v>Educational Services</x:v>
      </x:c>
      <x:c r="C5871" t="str">
        <x:v>29-2031</x:v>
      </x:c>
      <x:c r="D5871" t="str">
        <x:v>Cardiovascular Technologists and Technicians</x:v>
      </x:c>
      <x:c r="E5871" s="22" t="n">
        <x:v>330</x:v>
      </x:c>
      <x:c r="F5871" s="22" t="n">
        <x:v>110110</x:v>
      </x:c>
      <x:c r="G5871" s="22" t="n">
        <x:f>IF(OR(E5871="",F5871=""),"",E5871*F5871)</x:f>
        <x:v>36336300</x:v>
      </x:c>
      <x:c r="H5871" s="36" t="n">
        <x:v>0.304</x:v>
      </x:c>
      <x:c r="I5871" s="22" t="n">
        <x:f>IF(G5871="","",IF(ISNUMBER(H5871),G5871,""))</x:f>
        <x:v>36336300</x:v>
      </x:c>
      <x:c r="J5871" s="22" t="n">
        <x:f>IF(I5871="","",I5871*H5871)</x:f>
        <x:v>11046235.2</x:v>
      </x:c>
      <x:c r="K5871" t="str">
        <x:f>IF(G5871="","MISSING OEWS",IF(ISNUMBER(H5871),"MATCHED","MISSING WHARTON"))</x:f>
        <x:v>MATCHED</x:v>
      </x:c>
    </x:row>
    <x:row r="5872">
      <x:c r="A5872" t="str">
        <x:v>61</x:v>
      </x:c>
      <x:c r="B5872" t="str">
        <x:v>Educational Services</x:v>
      </x:c>
      <x:c r="C5872" t="str">
        <x:v>29-2032</x:v>
      </x:c>
      <x:c r="D5872" t="str">
        <x:v>Diagnostic Medical Sonographers</x:v>
      </x:c>
      <x:c r="E5872" s="22" t="n">
        <x:v>410</x:v>
      </x:c>
      <x:c r="F5872" s="22" t="n">
        <x:v>102660</x:v>
      </x:c>
      <x:c r="G5872" s="22" t="n">
        <x:f>IF(OR(E5872="",F5872=""),"",E5872*F5872)</x:f>
        <x:v>42090600</x:v>
      </x:c>
      <x:c r="H5872" s="36" t="n">
        <x:v>0.345</x:v>
      </x:c>
      <x:c r="I5872" s="22" t="n">
        <x:f>IF(G5872="","",IF(ISNUMBER(H5872),G5872,""))</x:f>
        <x:v>42090600</x:v>
      </x:c>
      <x:c r="J5872" s="22" t="n">
        <x:f>IF(I5872="","",I5872*H5872)</x:f>
        <x:v>14521256.999999998</x:v>
      </x:c>
      <x:c r="K5872" t="str">
        <x:f>IF(G5872="","MISSING OEWS",IF(ISNUMBER(H5872),"MATCHED","MISSING WHARTON"))</x:f>
        <x:v>MATCHED</x:v>
      </x:c>
    </x:row>
    <x:row r="5873">
      <x:c r="A5873" t="str">
        <x:v>61</x:v>
      </x:c>
      <x:c r="B5873" t="str">
        <x:v>Educational Services</x:v>
      </x:c>
      <x:c r="C5873" t="str">
        <x:v>29-2033</x:v>
      </x:c>
      <x:c r="D5873" t="str">
        <x:v>Nuclear Medicine Technologists</x:v>
      </x:c>
      <x:c r="E5873" s="22" t="n">
        <x:v>80</x:v>
      </x:c>
      <x:c r="F5873" s="22" t="n">
        <x:v>120010</x:v>
      </x:c>
      <x:c r="G5873" s="22" t="n">
        <x:f>IF(OR(E5873="",F5873=""),"",E5873*F5873)</x:f>
        <x:v>9600800</x:v>
      </x:c>
      <x:c r="H5873" s="36" t="n">
        <x:v>0.2647</x:v>
      </x:c>
      <x:c r="I5873" s="22" t="n">
        <x:f>IF(G5873="","",IF(ISNUMBER(H5873),G5873,""))</x:f>
        <x:v>9600800</x:v>
      </x:c>
      <x:c r="J5873" s="22" t="n">
        <x:f>IF(I5873="","",I5873*H5873)</x:f>
        <x:v>2541331.76</x:v>
      </x:c>
      <x:c r="K5873" t="str">
        <x:f>IF(G5873="","MISSING OEWS",IF(ISNUMBER(H5873),"MATCHED","MISSING WHARTON"))</x:f>
        <x:v>MATCHED</x:v>
      </x:c>
    </x:row>
    <x:row r="5874">
      <x:c r="A5874" t="str">
        <x:v>61</x:v>
      </x:c>
      <x:c r="B5874" t="str">
        <x:v>Educational Services</x:v>
      </x:c>
      <x:c r="C5874" t="str">
        <x:v>29-2034</x:v>
      </x:c>
      <x:c r="D5874" t="str">
        <x:v>Radiologic Technologists and Technicians</x:v>
      </x:c>
      <x:c r="E5874" s="22" t="n">
        <x:v>770</x:v>
      </x:c>
      <x:c r="F5874" s="22" t="n">
        <x:v>99160</x:v>
      </x:c>
      <x:c r="G5874" s="22" t="n">
        <x:f>IF(OR(E5874="",F5874=""),"",E5874*F5874)</x:f>
        <x:v>76353200</x:v>
      </x:c>
      <x:c r="H5874" s="36" t="n">
        <x:v>0.315</x:v>
      </x:c>
      <x:c r="I5874" s="22" t="n">
        <x:f>IF(G5874="","",IF(ISNUMBER(H5874),G5874,""))</x:f>
        <x:v>76353200</x:v>
      </x:c>
      <x:c r="J5874" s="22" t="n">
        <x:f>IF(I5874="","",I5874*H5874)</x:f>
        <x:v>24051258</x:v>
      </x:c>
      <x:c r="K5874" t="str">
        <x:f>IF(G5874="","MISSING OEWS",IF(ISNUMBER(H5874),"MATCHED","MISSING WHARTON"))</x:f>
        <x:v>MATCHED</x:v>
      </x:c>
    </x:row>
    <x:row r="5875">
      <x:c r="A5875" t="str">
        <x:v>61</x:v>
      </x:c>
      <x:c r="B5875" t="str">
        <x:v>Educational Services</x:v>
      </x:c>
      <x:c r="C5875" t="str">
        <x:v>29-2035</x:v>
      </x:c>
      <x:c r="D5875" t="str">
        <x:v>Magnetic Resonance Imaging Technologists</x:v>
      </x:c>
      <x:c r="E5875" s="22" t="n">
        <x:v>350</x:v>
      </x:c>
      <x:c r="F5875" s="22" t="n">
        <x:v>114130</x:v>
      </x:c>
      <x:c r="G5875" s="22" t="n">
        <x:f>IF(OR(E5875="",F5875=""),"",E5875*F5875)</x:f>
        <x:v>39945500</x:v>
      </x:c>
      <x:c r="H5875" s="36" t="n">
        <x:v>0.4239</x:v>
      </x:c>
      <x:c r="I5875" s="22" t="n">
        <x:f>IF(G5875="","",IF(ISNUMBER(H5875),G5875,""))</x:f>
        <x:v>39945500</x:v>
      </x:c>
      <x:c r="J5875" s="22" t="n">
        <x:f>IF(I5875="","",I5875*H5875)</x:f>
        <x:v>16932897.45</x:v>
      </x:c>
      <x:c r="K5875" t="str">
        <x:f>IF(G5875="","MISSING OEWS",IF(ISNUMBER(H5875),"MATCHED","MISSING WHARTON"))</x:f>
        <x:v>MATCHED</x:v>
      </x:c>
    </x:row>
    <x:row r="5876">
      <x:c r="A5876" t="str">
        <x:v>61</x:v>
      </x:c>
      <x:c r="B5876" t="str">
        <x:v>Educational Services</x:v>
      </x:c>
      <x:c r="C5876" t="str">
        <x:v>29-2036</x:v>
      </x:c>
      <x:c r="D5876" t="str">
        <x:v>Medical Dosimetrists</x:v>
      </x:c>
      <x:c r="E5876" s="22" t="n">
        <x:v>90</x:v>
      </x:c>
      <x:c r="F5876" s="22" t="n">
        <x:v>147650</x:v>
      </x:c>
      <x:c r="G5876" s="22" t="n">
        <x:f>IF(OR(E5876="",F5876=""),"",E5876*F5876)</x:f>
        <x:v>13288500</x:v>
      </x:c>
      <x:c r="H5876" s="36" t="n">
        <x:v>0.435</x:v>
      </x:c>
      <x:c r="I5876" s="22" t="n">
        <x:f>IF(G5876="","",IF(ISNUMBER(H5876),G5876,""))</x:f>
        <x:v>13288500</x:v>
      </x:c>
      <x:c r="J5876" s="22" t="n">
        <x:f>IF(I5876="","",I5876*H5876)</x:f>
        <x:v>5780497.5</x:v>
      </x:c>
      <x:c r="K5876" t="str">
        <x:f>IF(G5876="","MISSING OEWS",IF(ISNUMBER(H5876),"MATCHED","MISSING WHARTON"))</x:f>
        <x:v>MATCHED</x:v>
      </x:c>
    </x:row>
    <x:row r="5877">
      <x:c r="A5877" t="str">
        <x:v>61</x:v>
      </x:c>
      <x:c r="B5877" t="str">
        <x:v>Educational Services</x:v>
      </x:c>
      <x:c r="C5877" t="str">
        <x:v>29-2042</x:v>
      </x:c>
      <x:c r="D5877" t="str">
        <x:v>Emergency Medical Technicians</x:v>
      </x:c>
      <x:c r="E5877" s="22" t="n">
        <x:v>570</x:v>
      </x:c>
      <x:c r="F5877" s="22" t="n">
        <x:v>43250</x:v>
      </x:c>
      <x:c r="G5877" s="22" t="n">
        <x:f>IF(OR(E5877="",F5877=""),"",E5877*F5877)</x:f>
        <x:v>24652500</x:v>
      </x:c>
      <x:c r="H5877" s="36" t="n">
        <x:v>0.07919999999999999</x:v>
      </x:c>
      <x:c r="I5877" s="22" t="n">
        <x:f>IF(G5877="","",IF(ISNUMBER(H5877),G5877,""))</x:f>
        <x:v>24652500</x:v>
      </x:c>
      <x:c r="J5877" s="22" t="n">
        <x:f>IF(I5877="","",I5877*H5877)</x:f>
        <x:v>1952477.9999999998</x:v>
      </x:c>
      <x:c r="K5877" t="str">
        <x:f>IF(G5877="","MISSING OEWS",IF(ISNUMBER(H5877),"MATCHED","MISSING WHARTON"))</x:f>
        <x:v>MATCHED</x:v>
      </x:c>
    </x:row>
    <x:row r="5878">
      <x:c r="A5878" t="str">
        <x:v>61</x:v>
      </x:c>
      <x:c r="B5878" t="str">
        <x:v>Educational Services</x:v>
      </x:c>
      <x:c r="C5878" t="str">
        <x:v>29-2043</x:v>
      </x:c>
      <x:c r="D5878" t="str">
        <x:v>Paramedics</x:v>
      </x:c>
      <x:c r="E5878" s="22" t="n">
        <x:v>40</x:v>
      </x:c>
      <x:c r="F5878" s="22" t="n">
        <x:v>64410</x:v>
      </x:c>
      <x:c r="G5878" s="22" t="n">
        <x:f>IF(OR(E5878="",F5878=""),"",E5878*F5878)</x:f>
        <x:v>2576400</x:v>
      </x:c>
      <x:c r="H5878" s="36" t="n">
        <x:v>0</x:v>
      </x:c>
      <x:c r="I5878" s="22" t="n">
        <x:f>IF(G5878="","",IF(ISNUMBER(H5878),G5878,""))</x:f>
        <x:v>2576400</x:v>
      </x:c>
      <x:c r="J5878" s="22" t="n">
        <x:f>IF(I5878="","",I5878*H5878)</x:f>
        <x:v>0</x:v>
      </x:c>
      <x:c r="K5878" t="str">
        <x:f>IF(G5878="","MISSING OEWS",IF(ISNUMBER(H5878),"MATCHED","MISSING WHARTON"))</x:f>
        <x:v>MATCHED</x:v>
      </x:c>
    </x:row>
    <x:row r="5879">
      <x:c r="A5879" t="str">
        <x:v>61</x:v>
      </x:c>
      <x:c r="B5879" t="str">
        <x:v>Educational Services</x:v>
      </x:c>
      <x:c r="C5879" t="str">
        <x:v>29-2051</x:v>
      </x:c>
      <x:c r="D5879" t="str">
        <x:v>Dietetic Technicians</x:v>
      </x:c>
      <x:c r="E5879" s="22" t="n">
        <x:v>90</x:v>
      </x:c>
      <x:c r="F5879" s="22" t="n">
        <x:v>51990</x:v>
      </x:c>
      <x:c r="G5879" s="22" t="n">
        <x:f>IF(OR(E5879="",F5879=""),"",E5879*F5879)</x:f>
        <x:v>4679100</x:v>
      </x:c>
      <x:c r="H5879" s="36" t="n">
        <x:v>0.4154</x:v>
      </x:c>
      <x:c r="I5879" s="22" t="n">
        <x:f>IF(G5879="","",IF(ISNUMBER(H5879),G5879,""))</x:f>
        <x:v>4679100</x:v>
      </x:c>
      <x:c r="J5879" s="22" t="n">
        <x:f>IF(I5879="","",I5879*H5879)</x:f>
        <x:v>1943698.14</x:v>
      </x:c>
      <x:c r="K5879" t="str">
        <x:f>IF(G5879="","MISSING OEWS",IF(ISNUMBER(H5879),"MATCHED","MISSING WHARTON"))</x:f>
        <x:v>MATCHED</x:v>
      </x:c>
    </x:row>
    <x:row r="5880">
      <x:c r="A5880" t="str">
        <x:v>61</x:v>
      </x:c>
      <x:c r="B5880" t="str">
        <x:v>Educational Services</x:v>
      </x:c>
      <x:c r="C5880" t="str">
        <x:v>29-2052</x:v>
      </x:c>
      <x:c r="D5880" t="str">
        <x:v>Pharmacy Technicians</x:v>
      </x:c>
      <x:c r="E5880" s="22" t="n">
        <x:v>270</x:v>
      </x:c>
      <x:c r="F5880" s="22" t="n">
        <x:v>61160</x:v>
      </x:c>
      <x:c r="G5880" s="22" t="n">
        <x:f>IF(OR(E5880="",F5880=""),"",E5880*F5880)</x:f>
        <x:v>16513200</x:v>
      </x:c>
      <x:c r="H5880" s="36" t="n">
        <x:v>0.6357</x:v>
      </x:c>
      <x:c r="I5880" s="22" t="n">
        <x:f>IF(G5880="","",IF(ISNUMBER(H5880),G5880,""))</x:f>
        <x:v>16513200</x:v>
      </x:c>
      <x:c r="J5880" s="22" t="n">
        <x:f>IF(I5880="","",I5880*H5880)</x:f>
        <x:v>10497441.24</x:v>
      </x:c>
      <x:c r="K5880" t="str">
        <x:f>IF(G5880="","MISSING OEWS",IF(ISNUMBER(H5880),"MATCHED","MISSING WHARTON"))</x:f>
        <x:v>MATCHED</x:v>
      </x:c>
    </x:row>
    <x:row r="5881">
      <x:c r="A5881" t="str">
        <x:v>61</x:v>
      </x:c>
      <x:c r="B5881" t="str">
        <x:v>Educational Services</x:v>
      </x:c>
      <x:c r="C5881" t="str">
        <x:v>29-2053</x:v>
      </x:c>
      <x:c r="D5881" t="str">
        <x:v>Psychiatric Technicians</x:v>
      </x:c>
      <x:c r="E5881" s="22" t="n">
        <x:v>2520</x:v>
      </x:c>
      <x:c r="F5881" s="22" t="n">
        <x:v>50160</x:v>
      </x:c>
      <x:c r="G5881" s="22" t="n">
        <x:f>IF(OR(E5881="",F5881=""),"",E5881*F5881)</x:f>
        <x:v>126403200</x:v>
      </x:c>
      <x:c r="H5881" s="36" t="n">
        <x:v>0.0594</x:v>
      </x:c>
      <x:c r="I5881" s="22" t="n">
        <x:f>IF(G5881="","",IF(ISNUMBER(H5881),G5881,""))</x:f>
        <x:v>126403200</x:v>
      </x:c>
      <x:c r="J5881" s="22" t="n">
        <x:f>IF(I5881="","",I5881*H5881)</x:f>
        <x:v>7508350.08</x:v>
      </x:c>
      <x:c r="K5881" t="str">
        <x:f>IF(G5881="","MISSING OEWS",IF(ISNUMBER(H5881),"MATCHED","MISSING WHARTON"))</x:f>
        <x:v>MATCHED</x:v>
      </x:c>
    </x:row>
    <x:row r="5882">
      <x:c r="A5882" t="str">
        <x:v>61</x:v>
      </x:c>
      <x:c r="B5882" t="str">
        <x:v>Educational Services</x:v>
      </x:c>
      <x:c r="C5882" t="str">
        <x:v>29-2055</x:v>
      </x:c>
      <x:c r="D5882" t="str">
        <x:v>Surgical Technologists</x:v>
      </x:c>
      <x:c r="E5882" s="22" t="n">
        <x:v>250</x:v>
      </x:c>
      <x:c r="F5882" s="22" t="n">
        <x:v>81600</x:v>
      </x:c>
      <x:c r="G5882" s="22" t="n">
        <x:f>IF(OR(E5882="",F5882=""),"",E5882*F5882)</x:f>
        <x:v>20400000</x:v>
      </x:c>
      <x:c r="H5882" s="36" t="n">
        <x:v>0.1188</x:v>
      </x:c>
      <x:c r="I5882" s="22" t="n">
        <x:f>IF(G5882="","",IF(ISNUMBER(H5882),G5882,""))</x:f>
        <x:v>20400000</x:v>
      </x:c>
      <x:c r="J5882" s="22" t="n">
        <x:f>IF(I5882="","",I5882*H5882)</x:f>
        <x:v>2423520</x:v>
      </x:c>
      <x:c r="K5882" t="str">
        <x:f>IF(G5882="","MISSING OEWS",IF(ISNUMBER(H5882),"MATCHED","MISSING WHARTON"))</x:f>
        <x:v>MATCHED</x:v>
      </x:c>
    </x:row>
    <x:row r="5883">
      <x:c r="A5883" t="str">
        <x:v>61</x:v>
      </x:c>
      <x:c r="B5883" t="str">
        <x:v>Educational Services</x:v>
      </x:c>
      <x:c r="C5883" t="str">
        <x:v>29-2056</x:v>
      </x:c>
      <x:c r="D5883" t="str">
        <x:v>Veterinary Technologists and Technicians</x:v>
      </x:c>
      <x:c r="E5883" s="22" t="n">
        <x:v>660</x:v>
      </x:c>
      <x:c r="F5883" s="22" t="n">
        <x:v>59460</x:v>
      </x:c>
      <x:c r="G5883" s="22" t="n">
        <x:f>IF(OR(E5883="",F5883=""),"",E5883*F5883)</x:f>
        <x:v>39243600</x:v>
      </x:c>
      <x:c r="H5883" s="36" t="n">
        <x:v>0.2065</x:v>
      </x:c>
      <x:c r="I5883" s="22" t="n">
        <x:f>IF(G5883="","",IF(ISNUMBER(H5883),G5883,""))</x:f>
        <x:v>39243600</x:v>
      </x:c>
      <x:c r="J5883" s="22" t="n">
        <x:f>IF(I5883="","",I5883*H5883)</x:f>
        <x:v>8103803.399999999</x:v>
      </x:c>
      <x:c r="K5883" t="str">
        <x:f>IF(G5883="","MISSING OEWS",IF(ISNUMBER(H5883),"MATCHED","MISSING WHARTON"))</x:f>
        <x:v>MATCHED</x:v>
      </x:c>
    </x:row>
    <x:row r="5884">
      <x:c r="A5884" t="str">
        <x:v>61</x:v>
      </x:c>
      <x:c r="B5884" t="str">
        <x:v>Educational Services</x:v>
      </x:c>
      <x:c r="C5884" t="str">
        <x:v>29-2057</x:v>
      </x:c>
      <x:c r="D5884" t="str">
        <x:v>Ophthalmic Medical Technicians</x:v>
      </x:c>
      <x:c r="E5884" s="22" t="n">
        <x:v>640</x:v>
      </x:c>
      <x:c r="F5884" s="22" t="n">
        <x:v>60820</x:v>
      </x:c>
      <x:c r="G5884" s="22" t="n">
        <x:f>IF(OR(E5884="",F5884=""),"",E5884*F5884)</x:f>
        <x:v>38924800</x:v>
      </x:c>
      <x:c r="H5884" s="36" t="n">
        <x:v>0.19</x:v>
      </x:c>
      <x:c r="I5884" s="22" t="n">
        <x:f>IF(G5884="","",IF(ISNUMBER(H5884),G5884,""))</x:f>
        <x:v>38924800</x:v>
      </x:c>
      <x:c r="J5884" s="22" t="n">
        <x:f>IF(I5884="","",I5884*H5884)</x:f>
        <x:v>7395712</x:v>
      </x:c>
      <x:c r="K5884" t="str">
        <x:f>IF(G5884="","MISSING OEWS",IF(ISNUMBER(H5884),"MATCHED","MISSING WHARTON"))</x:f>
        <x:v>MATCHED</x:v>
      </x:c>
    </x:row>
    <x:row r="5885">
      <x:c r="A5885" t="str">
        <x:v>61</x:v>
      </x:c>
      <x:c r="B5885" t="str">
        <x:v>Educational Services</x:v>
      </x:c>
      <x:c r="C5885" t="str">
        <x:v>29-2061</x:v>
      </x:c>
      <x:c r="D5885" t="str">
        <x:v>Licensed Practical and Licensed Vocational Nurses</x:v>
      </x:c>
      <x:c r="E5885" s="22" t="n">
        <x:v>1900</x:v>
      </x:c>
      <x:c r="F5885" s="22" t="n">
        <x:v>63540</x:v>
      </x:c>
      <x:c r="G5885" s="22" t="n">
        <x:f>IF(OR(E5885="",F5885=""),"",E5885*F5885)</x:f>
        <x:v>120726000</x:v>
      </x:c>
      <x:c r="H5885" s="36" t="n">
        <x:v>0.12390000000000001</x:v>
      </x:c>
      <x:c r="I5885" s="22" t="n">
        <x:f>IF(G5885="","",IF(ISNUMBER(H5885),G5885,""))</x:f>
        <x:v>120726000</x:v>
      </x:c>
      <x:c r="J5885" s="22" t="n">
        <x:f>IF(I5885="","",I5885*H5885)</x:f>
        <x:v>14957951.4</x:v>
      </x:c>
      <x:c r="K5885" t="str">
        <x:f>IF(G5885="","MISSING OEWS",IF(ISNUMBER(H5885),"MATCHED","MISSING WHARTON"))</x:f>
        <x:v>MATCHED</x:v>
      </x:c>
    </x:row>
    <x:row r="5886">
      <x:c r="A5886" t="str">
        <x:v>61</x:v>
      </x:c>
      <x:c r="B5886" t="str">
        <x:v>Educational Services</x:v>
      </x:c>
      <x:c r="C5886" t="str">
        <x:v>29-2072</x:v>
      </x:c>
      <x:c r="D5886" t="str">
        <x:v>Medical Records Specialists</x:v>
      </x:c>
      <x:c r="E5886" s="22" t="n">
        <x:v>990</x:v>
      </x:c>
      <x:c r="F5886" s="22" t="n">
        <x:v>69770</x:v>
      </x:c>
      <x:c r="G5886" s="22" t="n">
        <x:f>IF(OR(E5886="",F5886=""),"",E5886*F5886)</x:f>
        <x:v>69072300</x:v>
      </x:c>
      <x:c r="H5886" s="36" t="n">
        <x:v>0.9353</x:v>
      </x:c>
      <x:c r="I5886" s="22" t="n">
        <x:f>IF(G5886="","",IF(ISNUMBER(H5886),G5886,""))</x:f>
        <x:v>69072300</x:v>
      </x:c>
      <x:c r="J5886" s="22" t="n">
        <x:f>IF(I5886="","",I5886*H5886)</x:f>
        <x:v>64603322.190000005</x:v>
      </x:c>
      <x:c r="K5886" t="str">
        <x:f>IF(G5886="","MISSING OEWS",IF(ISNUMBER(H5886),"MATCHED","MISSING WHARTON"))</x:f>
        <x:v>MATCHED</x:v>
      </x:c>
    </x:row>
    <x:row r="5887">
      <x:c r="A5887" t="str">
        <x:v>61</x:v>
      </x:c>
      <x:c r="B5887" t="str">
        <x:v>Educational Services</x:v>
      </x:c>
      <x:c r="C5887" t="str">
        <x:v>29-2081</x:v>
      </x:c>
      <x:c r="D5887" t="str">
        <x:v>Opticians, Dispensing</x:v>
      </x:c>
      <x:c r="E5887" s="22" t="n">
        <x:v>180</x:v>
      </x:c>
      <x:c r="F5887" s="22" t="n">
        <x:v>55470</x:v>
      </x:c>
      <x:c r="G5887" s="22" t="n">
        <x:f>IF(OR(E5887="",F5887=""),"",E5887*F5887)</x:f>
        <x:v>9984600</x:v>
      </x:c>
      <x:c r="H5887" s="36" t="n">
        <x:v>0.2143</x:v>
      </x:c>
      <x:c r="I5887" s="22" t="n">
        <x:f>IF(G5887="","",IF(ISNUMBER(H5887),G5887,""))</x:f>
        <x:v>9984600</x:v>
      </x:c>
      <x:c r="J5887" s="22" t="n">
        <x:f>IF(I5887="","",I5887*H5887)</x:f>
        <x:v>2139699.78</x:v>
      </x:c>
      <x:c r="K5887" t="str">
        <x:f>IF(G5887="","MISSING OEWS",IF(ISNUMBER(H5887),"MATCHED","MISSING WHARTON"))</x:f>
        <x:v>MATCHED</x:v>
      </x:c>
    </x:row>
    <x:row r="5888">
      <x:c r="A5888" t="str">
        <x:v>61</x:v>
      </x:c>
      <x:c r="B5888" t="str">
        <x:v>Educational Services</x:v>
      </x:c>
      <x:c r="C5888" t="str">
        <x:v>29-2099</x:v>
      </x:c>
      <x:c r="D5888" t="str">
        <x:v>Health Technologists and Technicians, All Other</x:v>
      </x:c>
      <x:c r="E5888" s="22" t="n">
        <x:v>1030</x:v>
      </x:c>
      <x:c r="F5888" s="22" t="n">
        <x:v>69030</x:v>
      </x:c>
      <x:c r="G5888" s="22" t="n">
        <x:f>IF(OR(E5888="",F5888=""),"",E5888*F5888)</x:f>
        <x:v>71100900</x:v>
      </x:c>
      <x:c r="H5888" s="36" t="n">
        <x:v>0.2977</x:v>
      </x:c>
      <x:c r="I5888" s="22" t="n">
        <x:f>IF(G5888="","",IF(ISNUMBER(H5888),G5888,""))</x:f>
        <x:v>71100900</x:v>
      </x:c>
      <x:c r="J5888" s="22" t="n">
        <x:f>IF(I5888="","",I5888*H5888)</x:f>
        <x:v>21166737.93</x:v>
      </x:c>
      <x:c r="K5888" t="str">
        <x:f>IF(G5888="","MISSING OEWS",IF(ISNUMBER(H5888),"MATCHED","MISSING WHARTON"))</x:f>
        <x:v>MATCHED</x:v>
      </x:c>
    </x:row>
    <x:row r="5889">
      <x:c r="A5889" t="str">
        <x:v>61</x:v>
      </x:c>
      <x:c r="B5889" t="str">
        <x:v>Educational Services</x:v>
      </x:c>
      <x:c r="C5889" t="str">
        <x:v>29-9021</x:v>
      </x:c>
      <x:c r="D5889" t="str">
        <x:v>Health Information Technologists and Medical Registrars</x:v>
      </x:c>
      <x:c r="E5889" s="22" t="n">
        <x:v>710</x:v>
      </x:c>
      <x:c r="F5889" s="22" t="n">
        <x:v>84690</x:v>
      </x:c>
      <x:c r="G5889" s="22" t="n">
        <x:f>IF(OR(E5889="",F5889=""),"",E5889*F5889)</x:f>
        <x:v>60129900</x:v>
      </x:c>
      <x:c r="H5889" s="36" t="n">
        <x:v>0.7968999999999999</x:v>
      </x:c>
      <x:c r="I5889" s="22" t="n">
        <x:f>IF(G5889="","",IF(ISNUMBER(H5889),G5889,""))</x:f>
        <x:v>60129900</x:v>
      </x:c>
      <x:c r="J5889" s="22" t="n">
        <x:f>IF(I5889="","",I5889*H5889)</x:f>
        <x:v>47917517.309999995</x:v>
      </x:c>
      <x:c r="K5889" t="str">
        <x:f>IF(G5889="","MISSING OEWS",IF(ISNUMBER(H5889),"MATCHED","MISSING WHARTON"))</x:f>
        <x:v>MATCHED</x:v>
      </x:c>
    </x:row>
    <x:row r="5890">
      <x:c r="A5890" t="str">
        <x:v>61</x:v>
      </x:c>
      <x:c r="B5890" t="str">
        <x:v>Educational Services</x:v>
      </x:c>
      <x:c r="C5890" t="str">
        <x:v>29-9091</x:v>
      </x:c>
      <x:c r="D5890" t="str">
        <x:v>Athletic Trainers</x:v>
      </x:c>
      <x:c r="E5890" s="22" t="n">
        <x:v>4700</x:v>
      </x:c>
      <x:c r="F5890" s="22" t="n">
        <x:v>64040</x:v>
      </x:c>
      <x:c r="G5890" s="22" t="n">
        <x:f>IF(OR(E5890="",F5890=""),"",E5890*F5890)</x:f>
        <x:v>300988000</x:v>
      </x:c>
      <x:c r="H5890" s="36" t="n">
        <x:v>0.1435</x:v>
      </x:c>
      <x:c r="I5890" s="22" t="n">
        <x:f>IF(G5890="","",IF(ISNUMBER(H5890),G5890,""))</x:f>
        <x:v>300988000</x:v>
      </x:c>
      <x:c r="J5890" s="22" t="n">
        <x:f>IF(I5890="","",I5890*H5890)</x:f>
        <x:v>43191778</x:v>
      </x:c>
      <x:c r="K5890" t="str">
        <x:f>IF(G5890="","MISSING OEWS",IF(ISNUMBER(H5890),"MATCHED","MISSING WHARTON"))</x:f>
        <x:v>MATCHED</x:v>
      </x:c>
    </x:row>
    <x:row r="5891">
      <x:c r="A5891" t="str">
        <x:v>61</x:v>
      </x:c>
      <x:c r="B5891" t="str">
        <x:v>Educational Services</x:v>
      </x:c>
      <x:c r="C5891" t="str">
        <x:v>29-9092</x:v>
      </x:c>
      <x:c r="D5891" t="str">
        <x:v>Genetic Counselors</x:v>
      </x:c>
      <x:c r="E5891" s="22" t="n">
        <x:v>150</x:v>
      </x:c>
      <x:c r="F5891" s="22" t="n">
        <x:v>102940</x:v>
      </x:c>
      <x:c r="G5891" s="22" t="n">
        <x:f>IF(OR(E5891="",F5891=""),"",E5891*F5891)</x:f>
        <x:v>15441000</x:v>
      </x:c>
      <x:c r="H5891" s="36" t="n">
        <x:v>0.5421</x:v>
      </x:c>
      <x:c r="I5891" s="22" t="n">
        <x:f>IF(G5891="","",IF(ISNUMBER(H5891),G5891,""))</x:f>
        <x:v>15441000</x:v>
      </x:c>
      <x:c r="J5891" s="22" t="n">
        <x:f>IF(I5891="","",I5891*H5891)</x:f>
        <x:v>8370566.100000001</x:v>
      </x:c>
      <x:c r="K5891" t="str">
        <x:f>IF(G5891="","MISSING OEWS",IF(ISNUMBER(H5891),"MATCHED","MISSING WHARTON"))</x:f>
        <x:v>MATCHED</x:v>
      </x:c>
    </x:row>
    <x:row r="5892">
      <x:c r="A5892" t="str">
        <x:v>61</x:v>
      </x:c>
      <x:c r="B5892" t="str">
        <x:v>Educational Services</x:v>
      </x:c>
      <x:c r="C5892" t="str">
        <x:v>29-9093</x:v>
      </x:c>
      <x:c r="D5892" t="str">
        <x:v>Surgical Assistants</x:v>
      </x:c>
      <x:c r="E5892" s="22"/>
      <x:c r="F5892" s="22" t="n">
        <x:v>68000</x:v>
      </x:c>
      <x:c r="G5892" s="22" t="str">
        <x:f>IF(OR(E5892="",F5892=""),"",E5892*F5892)</x:f>
      </x:c>
      <x:c r="H5892" s="36" t="n">
        <x:v>0</x:v>
      </x:c>
      <x:c r="I5892" s="22" t="str">
        <x:f>IF(G5892="","",IF(ISNUMBER(H5892),G5892,""))</x:f>
      </x:c>
      <x:c r="J5892" s="22" t="str">
        <x:f>IF(I5892="","",I5892*H5892)</x:f>
      </x:c>
      <x:c r="K5892" t="str">
        <x:f>IF(G5892="","MISSING OEWS",IF(ISNUMBER(H5892),"MATCHED","MISSING WHARTON"))</x:f>
        <x:v>MISSING OEWS</x:v>
      </x:c>
    </x:row>
    <x:row r="5893">
      <x:c r="A5893" t="str">
        <x:v>61</x:v>
      </x:c>
      <x:c r="B5893" t="str">
        <x:v>Educational Services</x:v>
      </x:c>
      <x:c r="C5893" t="str">
        <x:v>29-9099</x:v>
      </x:c>
      <x:c r="D5893" t="str">
        <x:v>Healthcare Practitioners and Technical Workers, All Other</x:v>
      </x:c>
      <x:c r="E5893" s="22" t="n">
        <x:v>1470</x:v>
      </x:c>
      <x:c r="F5893" s="22" t="n">
        <x:v>71750</x:v>
      </x:c>
      <x:c r="G5893" s="22" t="n">
        <x:f>IF(OR(E5893="",F5893=""),"",E5893*F5893)</x:f>
        <x:v>105472500</x:v>
      </x:c>
      <x:c r="H5893" s="36" t="n">
        <x:v>0.2347</x:v>
      </x:c>
      <x:c r="I5893" s="22" t="n">
        <x:f>IF(G5893="","",IF(ISNUMBER(H5893),G5893,""))</x:f>
        <x:v>105472500</x:v>
      </x:c>
      <x:c r="J5893" s="22" t="n">
        <x:f>IF(I5893="","",I5893*H5893)</x:f>
        <x:v>24754395.75</x:v>
      </x:c>
      <x:c r="K5893" t="str">
        <x:f>IF(G5893="","MISSING OEWS",IF(ISNUMBER(H5893),"MATCHED","MISSING WHARTON"))</x:f>
        <x:v>MATCHED</x:v>
      </x:c>
    </x:row>
    <x:row r="5894">
      <x:c r="A5894" t="str">
        <x:v>61</x:v>
      </x:c>
      <x:c r="B5894" t="str">
        <x:v>Educational Services</x:v>
      </x:c>
      <x:c r="C5894" t="str">
        <x:v>31-1120</x:v>
      </x:c>
      <x:c r="D5894" t="str">
        <x:v>Home Health and Personal Care Aides</x:v>
      </x:c>
      <x:c r="E5894" s="22" t="n">
        <x:v>3400</x:v>
      </x:c>
      <x:c r="F5894" s="22" t="n">
        <x:v>40880</x:v>
      </x:c>
      <x:c r="G5894" s="22" t="n">
        <x:f>IF(OR(E5894="",F5894=""),"",E5894*F5894)</x:f>
        <x:v>138992000</x:v>
      </x:c>
      <x:c r="H5894" s="36" t="n">
        <x:v>0.11800000000000001</x:v>
      </x:c>
      <x:c r="I5894" s="22" t="n">
        <x:f>IF(G5894="","",IF(ISNUMBER(H5894),G5894,""))</x:f>
        <x:v>138992000</x:v>
      </x:c>
      <x:c r="J5894" s="22" t="n">
        <x:f>IF(I5894="","",I5894*H5894)</x:f>
        <x:v>16401056.000000002</x:v>
      </x:c>
      <x:c r="K5894" t="str">
        <x:f>IF(G5894="","MISSING OEWS",IF(ISNUMBER(H5894),"MATCHED","MISSING WHARTON"))</x:f>
        <x:v>MATCHED</x:v>
      </x:c>
    </x:row>
    <x:row r="5895">
      <x:c r="A5895" t="str">
        <x:v>61</x:v>
      </x:c>
      <x:c r="B5895" t="str">
        <x:v>Educational Services</x:v>
      </x:c>
      <x:c r="C5895" t="str">
        <x:v>31-1131</x:v>
      </x:c>
      <x:c r="D5895" t="str">
        <x:v>Nursing Assistants</x:v>
      </x:c>
      <x:c r="E5895" s="22" t="n">
        <x:v>2130</x:v>
      </x:c>
      <x:c r="F5895" s="22" t="n">
        <x:v>47860</x:v>
      </x:c>
      <x:c r="G5895" s="22" t="n">
        <x:f>IF(OR(E5895="",F5895=""),"",E5895*F5895)</x:f>
        <x:v>101941800</x:v>
      </x:c>
      <x:c r="H5895" s="36" t="n">
        <x:v>0.05</x:v>
      </x:c>
      <x:c r="I5895" s="22" t="n">
        <x:f>IF(G5895="","",IF(ISNUMBER(H5895),G5895,""))</x:f>
        <x:v>101941800</x:v>
      </x:c>
      <x:c r="J5895" s="22" t="n">
        <x:f>IF(I5895="","",I5895*H5895)</x:f>
        <x:v>5097090</x:v>
      </x:c>
      <x:c r="K5895" t="str">
        <x:f>IF(G5895="","MISSING OEWS",IF(ISNUMBER(H5895),"MATCHED","MISSING WHARTON"))</x:f>
        <x:v>MATCHED</x:v>
      </x:c>
    </x:row>
    <x:row r="5896">
      <x:c r="A5896" t="str">
        <x:v>61</x:v>
      </x:c>
      <x:c r="B5896" t="str">
        <x:v>Educational Services</x:v>
      </x:c>
      <x:c r="C5896" t="str">
        <x:v>31-1133</x:v>
      </x:c>
      <x:c r="D5896" t="str">
        <x:v>Psychiatric Aides</x:v>
      </x:c>
      <x:c r="E5896" s="22"/>
      <x:c r="F5896" s="22" t="n">
        <x:v>63800</x:v>
      </x:c>
      <x:c r="G5896" s="22" t="str">
        <x:f>IF(OR(E5896="",F5896=""),"",E5896*F5896)</x:f>
      </x:c>
      <x:c r="H5896" s="36" t="n">
        <x:v>0.1118</x:v>
      </x:c>
      <x:c r="I5896" s="22" t="str">
        <x:f>IF(G5896="","",IF(ISNUMBER(H5896),G5896,""))</x:f>
      </x:c>
      <x:c r="J5896" s="22" t="str">
        <x:f>IF(I5896="","",I5896*H5896)</x:f>
      </x:c>
      <x:c r="K5896" t="str">
        <x:f>IF(G5896="","MISSING OEWS",IF(ISNUMBER(H5896),"MATCHED","MISSING WHARTON"))</x:f>
        <x:v>MISSING OEWS</x:v>
      </x:c>
    </x:row>
    <x:row r="5897">
      <x:c r="A5897" t="str">
        <x:v>61</x:v>
      </x:c>
      <x:c r="B5897" t="str">
        <x:v>Educational Services</x:v>
      </x:c>
      <x:c r="C5897" t="str">
        <x:v>31-2011</x:v>
      </x:c>
      <x:c r="D5897" t="str">
        <x:v>Occupational Therapy Assistants</x:v>
      </x:c>
      <x:c r="E5897" s="22" t="n">
        <x:v>1010</x:v>
      </x:c>
      <x:c r="F5897" s="22" t="n">
        <x:v>66410</x:v>
      </x:c>
      <x:c r="G5897" s="22" t="n">
        <x:f>IF(OR(E5897="",F5897=""),"",E5897*F5897)</x:f>
        <x:v>67074100</x:v>
      </x:c>
      <x:c r="H5897" s="36" t="n">
        <x:v>0.10679999999999999</x:v>
      </x:c>
      <x:c r="I5897" s="22" t="n">
        <x:f>IF(G5897="","",IF(ISNUMBER(H5897),G5897,""))</x:f>
        <x:v>67074100</x:v>
      </x:c>
      <x:c r="J5897" s="22" t="n">
        <x:f>IF(I5897="","",I5897*H5897)</x:f>
        <x:v>7163513.88</x:v>
      </x:c>
      <x:c r="K5897" t="str">
        <x:f>IF(G5897="","MISSING OEWS",IF(ISNUMBER(H5897),"MATCHED","MISSING WHARTON"))</x:f>
        <x:v>MATCHED</x:v>
      </x:c>
    </x:row>
    <x:row r="5898">
      <x:c r="A5898" t="str">
        <x:v>61</x:v>
      </x:c>
      <x:c r="B5898" t="str">
        <x:v>Educational Services</x:v>
      </x:c>
      <x:c r="C5898" t="str">
        <x:v>31-2012</x:v>
      </x:c>
      <x:c r="D5898" t="str">
        <x:v>Occupational Therapy Aides</x:v>
      </x:c>
      <x:c r="E5898" s="22" t="n">
        <x:v>60</x:v>
      </x:c>
      <x:c r="F5898" s="22" t="n">
        <x:v>44000</x:v>
      </x:c>
      <x:c r="G5898" s="22" t="n">
        <x:f>IF(OR(E5898="",F5898=""),"",E5898*F5898)</x:f>
        <x:v>2640000</x:v>
      </x:c>
      <x:c r="H5898" s="36" t="n">
        <x:v>0.1567</x:v>
      </x:c>
      <x:c r="I5898" s="22" t="n">
        <x:f>IF(G5898="","",IF(ISNUMBER(H5898),G5898,""))</x:f>
        <x:v>2640000</x:v>
      </x:c>
      <x:c r="J5898" s="22" t="n">
        <x:f>IF(I5898="","",I5898*H5898)</x:f>
        <x:v>413688</x:v>
      </x:c>
      <x:c r="K5898" t="str">
        <x:f>IF(G5898="","MISSING OEWS",IF(ISNUMBER(H5898),"MATCHED","MISSING WHARTON"))</x:f>
        <x:v>MATCHED</x:v>
      </x:c>
    </x:row>
    <x:row r="5899">
      <x:c r="A5899" t="str">
        <x:v>61</x:v>
      </x:c>
      <x:c r="B5899" t="str">
        <x:v>Educational Services</x:v>
      </x:c>
      <x:c r="C5899" t="str">
        <x:v>31-2021</x:v>
      </x:c>
      <x:c r="D5899" t="str">
        <x:v>Physical Therapist Assistants</x:v>
      </x:c>
      <x:c r="E5899" s="22" t="n">
        <x:v>170</x:v>
      </x:c>
      <x:c r="F5899" s="22" t="n">
        <x:v>64370</x:v>
      </x:c>
      <x:c r="G5899" s="22" t="n">
        <x:f>IF(OR(E5899="",F5899=""),"",E5899*F5899)</x:f>
        <x:v>10942900</x:v>
      </x:c>
      <x:c r="H5899" s="36" t="n">
        <x:v>0.09050000000000001</x:v>
      </x:c>
      <x:c r="I5899" s="22" t="n">
        <x:f>IF(G5899="","",IF(ISNUMBER(H5899),G5899,""))</x:f>
        <x:v>10942900</x:v>
      </x:c>
      <x:c r="J5899" s="22" t="n">
        <x:f>IF(I5899="","",I5899*H5899)</x:f>
        <x:v>990332.4500000001</x:v>
      </x:c>
      <x:c r="K5899" t="str">
        <x:f>IF(G5899="","MISSING OEWS",IF(ISNUMBER(H5899),"MATCHED","MISSING WHARTON"))</x:f>
        <x:v>MATCHED</x:v>
      </x:c>
    </x:row>
    <x:row r="5900">
      <x:c r="A5900" t="str">
        <x:v>61</x:v>
      </x:c>
      <x:c r="B5900" t="str">
        <x:v>Educational Services</x:v>
      </x:c>
      <x:c r="C5900" t="str">
        <x:v>31-9011</x:v>
      </x:c>
      <x:c r="D5900" t="str">
        <x:v>Massage Therapists</x:v>
      </x:c>
      <x:c r="E5900" s="22" t="n">
        <x:v>450</x:v>
      </x:c>
      <x:c r="F5900" s="22" t="n">
        <x:v>60850</x:v>
      </x:c>
      <x:c r="G5900" s="22" t="n">
        <x:f>IF(OR(E5900="",F5900=""),"",E5900*F5900)</x:f>
        <x:v>27382500</x:v>
      </x:c>
      <x:c r="H5900" s="36" t="n">
        <x:v>0.0679</x:v>
      </x:c>
      <x:c r="I5900" s="22" t="n">
        <x:f>IF(G5900="","",IF(ISNUMBER(H5900),G5900,""))</x:f>
        <x:v>27382500</x:v>
      </x:c>
      <x:c r="J5900" s="22" t="n">
        <x:f>IF(I5900="","",I5900*H5900)</x:f>
        <x:v>1859271.75</x:v>
      </x:c>
      <x:c r="K5900" t="str">
        <x:f>IF(G5900="","MISSING OEWS",IF(ISNUMBER(H5900),"MATCHED","MISSING WHARTON"))</x:f>
        <x:v>MATCHED</x:v>
      </x:c>
    </x:row>
    <x:row r="5901">
      <x:c r="A5901" t="str">
        <x:v>61</x:v>
      </x:c>
      <x:c r="B5901" t="str">
        <x:v>Educational Services</x:v>
      </x:c>
      <x:c r="C5901" t="str">
        <x:v>31-9091</x:v>
      </x:c>
      <x:c r="D5901" t="str">
        <x:v>Dental Assistants</x:v>
      </x:c>
      <x:c r="E5901" s="22" t="n">
        <x:v>1550</x:v>
      </x:c>
      <x:c r="F5901" s="22" t="n">
        <x:v>51240</x:v>
      </x:c>
      <x:c r="G5901" s="22" t="n">
        <x:f>IF(OR(E5901="",F5901=""),"",E5901*F5901)</x:f>
        <x:v>79422000</x:v>
      </x:c>
      <x:c r="H5901" s="36" t="n">
        <x:v>0.22190000000000001</x:v>
      </x:c>
      <x:c r="I5901" s="22" t="n">
        <x:f>IF(G5901="","",IF(ISNUMBER(H5901),G5901,""))</x:f>
        <x:v>79422000</x:v>
      </x:c>
      <x:c r="J5901" s="22" t="n">
        <x:f>IF(I5901="","",I5901*H5901)</x:f>
        <x:v>17623741.8</x:v>
      </x:c>
      <x:c r="K5901" t="str">
        <x:f>IF(G5901="","MISSING OEWS",IF(ISNUMBER(H5901),"MATCHED","MISSING WHARTON"))</x:f>
        <x:v>MATCHED</x:v>
      </x:c>
    </x:row>
    <x:row r="5902">
      <x:c r="A5902" t="str">
        <x:v>61</x:v>
      </x:c>
      <x:c r="B5902" t="str">
        <x:v>Educational Services</x:v>
      </x:c>
      <x:c r="C5902" t="str">
        <x:v>31-9092</x:v>
      </x:c>
      <x:c r="D5902" t="str">
        <x:v>Medical Assistants</x:v>
      </x:c>
      <x:c r="E5902" s="22" t="n">
        <x:v>4620</x:v>
      </x:c>
      <x:c r="F5902" s="22" t="n">
        <x:v>53170</x:v>
      </x:c>
      <x:c r="G5902" s="22" t="n">
        <x:f>IF(OR(E5902="",F5902=""),"",E5902*F5902)</x:f>
        <x:v>245645400</x:v>
      </x:c>
      <x:c r="H5902" s="36" t="n">
        <x:v>0.4025</x:v>
      </x:c>
      <x:c r="I5902" s="22" t="n">
        <x:f>IF(G5902="","",IF(ISNUMBER(H5902),G5902,""))</x:f>
        <x:v>245645400</x:v>
      </x:c>
      <x:c r="J5902" s="22" t="n">
        <x:f>IF(I5902="","",I5902*H5902)</x:f>
        <x:v>98872273.5</x:v>
      </x:c>
      <x:c r="K5902" t="str">
        <x:f>IF(G5902="","MISSING OEWS",IF(ISNUMBER(H5902),"MATCHED","MISSING WHARTON"))</x:f>
        <x:v>MATCHED</x:v>
      </x:c>
    </x:row>
    <x:row r="5903">
      <x:c r="A5903" t="str">
        <x:v>61</x:v>
      </x:c>
      <x:c r="B5903" t="str">
        <x:v>Educational Services</x:v>
      </x:c>
      <x:c r="C5903" t="str">
        <x:v>31-9093</x:v>
      </x:c>
      <x:c r="D5903" t="str">
        <x:v>Medical Equipment Preparers</x:v>
      </x:c>
      <x:c r="E5903" s="22" t="n">
        <x:v>410</x:v>
      </x:c>
      <x:c r="F5903" s="22" t="n">
        <x:v>54420</x:v>
      </x:c>
      <x:c r="G5903" s="22" t="n">
        <x:f>IF(OR(E5903="",F5903=""),"",E5903*F5903)</x:f>
        <x:v>22312200</x:v>
      </x:c>
      <x:c r="H5903" s="36" t="n">
        <x:v>0.1188</x:v>
      </x:c>
      <x:c r="I5903" s="22" t="n">
        <x:f>IF(G5903="","",IF(ISNUMBER(H5903),G5903,""))</x:f>
        <x:v>22312200</x:v>
      </x:c>
      <x:c r="J5903" s="22" t="n">
        <x:f>IF(I5903="","",I5903*H5903)</x:f>
        <x:v>2650689.36</x:v>
      </x:c>
      <x:c r="K5903" t="str">
        <x:f>IF(G5903="","MISSING OEWS",IF(ISNUMBER(H5903),"MATCHED","MISSING WHARTON"))</x:f>
        <x:v>MATCHED</x:v>
      </x:c>
    </x:row>
    <x:row r="5904">
      <x:c r="A5904" t="str">
        <x:v>61</x:v>
      </x:c>
      <x:c r="B5904" t="str">
        <x:v>Educational Services</x:v>
      </x:c>
      <x:c r="C5904" t="str">
        <x:v>31-9094</x:v>
      </x:c>
      <x:c r="D5904" t="str">
        <x:v>Medical Transcriptionists</x:v>
      </x:c>
      <x:c r="E5904" s="22" t="n">
        <x:v>140</x:v>
      </x:c>
      <x:c r="F5904" s="22" t="n">
        <x:v>51700</x:v>
      </x:c>
      <x:c r="G5904" s="22" t="n">
        <x:f>IF(OR(E5904="",F5904=""),"",E5904*F5904)</x:f>
        <x:v>7238000</x:v>
      </x:c>
      <x:c r="H5904" s="36" t="n">
        <x:v>0.8733</x:v>
      </x:c>
      <x:c r="I5904" s="22" t="n">
        <x:f>IF(G5904="","",IF(ISNUMBER(H5904),G5904,""))</x:f>
        <x:v>7238000</x:v>
      </x:c>
      <x:c r="J5904" s="22" t="n">
        <x:f>IF(I5904="","",I5904*H5904)</x:f>
        <x:v>6320945.399999999</x:v>
      </x:c>
      <x:c r="K5904" t="str">
        <x:f>IF(G5904="","MISSING OEWS",IF(ISNUMBER(H5904),"MATCHED","MISSING WHARTON"))</x:f>
        <x:v>MATCHED</x:v>
      </x:c>
    </x:row>
    <x:row r="5905">
      <x:c r="A5905" t="str">
        <x:v>61</x:v>
      </x:c>
      <x:c r="B5905" t="str">
        <x:v>Educational Services</x:v>
      </x:c>
      <x:c r="C5905" t="str">
        <x:v>31-9096</x:v>
      </x:c>
      <x:c r="D5905" t="str">
        <x:v>Veterinary Assistants and Laboratory Animal Caretakers</x:v>
      </x:c>
      <x:c r="E5905" s="22" t="n">
        <x:v>1660</x:v>
      </x:c>
      <x:c r="F5905" s="22" t="n">
        <x:v>51170</x:v>
      </x:c>
      <x:c r="G5905" s="22" t="n">
        <x:f>IF(OR(E5905="",F5905=""),"",E5905*F5905)</x:f>
        <x:v>84942200</x:v>
      </x:c>
      <x:c r="H5905" s="36" t="n">
        <x:v>0.1696</x:v>
      </x:c>
      <x:c r="I5905" s="22" t="n">
        <x:f>IF(G5905="","",IF(ISNUMBER(H5905),G5905,""))</x:f>
        <x:v>84942200</x:v>
      </x:c>
      <x:c r="J5905" s="22" t="n">
        <x:f>IF(I5905="","",I5905*H5905)</x:f>
        <x:v>14406197.12</x:v>
      </x:c>
      <x:c r="K5905" t="str">
        <x:f>IF(G5905="","MISSING OEWS",IF(ISNUMBER(H5905),"MATCHED","MISSING WHARTON"))</x:f>
        <x:v>MATCHED</x:v>
      </x:c>
    </x:row>
    <x:row r="5906">
      <x:c r="A5906" t="str">
        <x:v>61</x:v>
      </x:c>
      <x:c r="B5906" t="str">
        <x:v>Educational Services</x:v>
      </x:c>
      <x:c r="C5906" t="str">
        <x:v>31-9097</x:v>
      </x:c>
      <x:c r="D5906" t="str">
        <x:v>Phlebotomists</x:v>
      </x:c>
      <x:c r="E5906" s="22" t="n">
        <x:v>190</x:v>
      </x:c>
      <x:c r="F5906" s="22" t="n">
        <x:v>53730</x:v>
      </x:c>
      <x:c r="G5906" s="22" t="n">
        <x:f>IF(OR(E5906="",F5906=""),"",E5906*F5906)</x:f>
        <x:v>10208700</x:v>
      </x:c>
      <x:c r="H5906" s="36" t="n">
        <x:v>0.07919999999999999</x:v>
      </x:c>
      <x:c r="I5906" s="22" t="n">
        <x:f>IF(G5906="","",IF(ISNUMBER(H5906),G5906,""))</x:f>
        <x:v>10208700</x:v>
      </x:c>
      <x:c r="J5906" s="22" t="n">
        <x:f>IF(I5906="","",I5906*H5906)</x:f>
        <x:v>808529.0399999999</x:v>
      </x:c>
      <x:c r="K5906" t="str">
        <x:f>IF(G5906="","MISSING OEWS",IF(ISNUMBER(H5906),"MATCHED","MISSING WHARTON"))</x:f>
        <x:v>MATCHED</x:v>
      </x:c>
    </x:row>
    <x:row r="5907">
      <x:c r="A5907" t="str">
        <x:v>61</x:v>
      </x:c>
      <x:c r="B5907" t="str">
        <x:v>Educational Services</x:v>
      </x:c>
      <x:c r="C5907" t="str">
        <x:v>31-9099</x:v>
      </x:c>
      <x:c r="D5907" t="str">
        <x:v>Healthcare Support Workers, All Other</x:v>
      </x:c>
      <x:c r="E5907" s="22" t="n">
        <x:v>1730</x:v>
      </x:c>
      <x:c r="F5907" s="22" t="n">
        <x:v>54870</x:v>
      </x:c>
      <x:c r="G5907" s="22" t="n">
        <x:f>IF(OR(E5907="",F5907=""),"",E5907*F5907)</x:f>
        <x:v>94925100</x:v>
      </x:c>
      <x:c r="H5907" s="36" t="n">
        <x:v>0.25420000000000004</x:v>
      </x:c>
      <x:c r="I5907" s="22" t="n">
        <x:f>IF(G5907="","",IF(ISNUMBER(H5907),G5907,""))</x:f>
        <x:v>94925100</x:v>
      </x:c>
      <x:c r="J5907" s="22" t="n">
        <x:f>IF(I5907="","",I5907*H5907)</x:f>
        <x:v>24129960.42</x:v>
      </x:c>
      <x:c r="K5907" t="str">
        <x:f>IF(G5907="","MISSING OEWS",IF(ISNUMBER(H5907),"MATCHED","MISSING WHARTON"))</x:f>
        <x:v>MATCHED</x:v>
      </x:c>
    </x:row>
    <x:row r="5908">
      <x:c r="A5908" t="str">
        <x:v>61</x:v>
      </x:c>
      <x:c r="B5908" t="str">
        <x:v>Educational Services</x:v>
      </x:c>
      <x:c r="C5908" t="str">
        <x:v>33-1012</x:v>
      </x:c>
      <x:c r="D5908" t="str">
        <x:v>First-Line Supervisors of Police and Detectives</x:v>
      </x:c>
      <x:c r="E5908" s="22" t="n">
        <x:v>1170</x:v>
      </x:c>
      <x:c r="F5908" s="22" t="n">
        <x:v>88030</x:v>
      </x:c>
      <x:c r="G5908" s="22" t="n">
        <x:f>IF(OR(E5908="",F5908=""),"",E5908*F5908)</x:f>
        <x:v>102995100</x:v>
      </x:c>
      <x:c r="H5908" s="36" t="n">
        <x:v>0.3175</x:v>
      </x:c>
      <x:c r="I5908" s="22" t="n">
        <x:f>IF(G5908="","",IF(ISNUMBER(H5908),G5908,""))</x:f>
        <x:v>102995100</x:v>
      </x:c>
      <x:c r="J5908" s="22" t="n">
        <x:f>IF(I5908="","",I5908*H5908)</x:f>
        <x:v>32700944.25</x:v>
      </x:c>
      <x:c r="K5908" t="str">
        <x:f>IF(G5908="","MISSING OEWS",IF(ISNUMBER(H5908),"MATCHED","MISSING WHARTON"))</x:f>
        <x:v>MATCHED</x:v>
      </x:c>
    </x:row>
    <x:row r="5909">
      <x:c r="A5909" t="str">
        <x:v>61</x:v>
      </x:c>
      <x:c r="B5909" t="str">
        <x:v>Educational Services</x:v>
      </x:c>
      <x:c r="C5909" t="str">
        <x:v>33-1091</x:v>
      </x:c>
      <x:c r="D5909" t="str">
        <x:v>First-Line Supervisors of Security Workers</x:v>
      </x:c>
      <x:c r="E5909" s="22" t="n">
        <x:v>1880</x:v>
      </x:c>
      <x:c r="F5909" s="22" t="n">
        <x:v>66140</x:v>
      </x:c>
      <x:c r="G5909" s="22" t="n">
        <x:f>IF(OR(E5909="",F5909=""),"",E5909*F5909)</x:f>
        <x:v>124343200</x:v>
      </x:c>
      <x:c r="H5909" s="36" t="n">
        <x:v>0.39289999999999997</x:v>
      </x:c>
      <x:c r="I5909" s="22" t="n">
        <x:f>IF(G5909="","",IF(ISNUMBER(H5909),G5909,""))</x:f>
        <x:v>124343200</x:v>
      </x:c>
      <x:c r="J5909" s="22" t="n">
        <x:f>IF(I5909="","",I5909*H5909)</x:f>
        <x:v>48854443.279999994</x:v>
      </x:c>
      <x:c r="K5909" t="str">
        <x:f>IF(G5909="","MISSING OEWS",IF(ISNUMBER(H5909),"MATCHED","MISSING WHARTON"))</x:f>
        <x:v>MATCHED</x:v>
      </x:c>
    </x:row>
    <x:row r="5910">
      <x:c r="A5910" t="str">
        <x:v>61</x:v>
      </x:c>
      <x:c r="B5910" t="str">
        <x:v>Educational Services</x:v>
      </x:c>
      <x:c r="C5910" t="str">
        <x:v>33-1099</x:v>
      </x:c>
      <x:c r="D5910" t="str">
        <x:v>First-Line Supervisors of Protective Service Workers, All Other</x:v>
      </x:c>
      <x:c r="E5910" s="22" t="n">
        <x:v>310</x:v>
      </x:c>
      <x:c r="F5910" s="22" t="n">
        <x:v>61480</x:v>
      </x:c>
      <x:c r="G5910" s="22" t="n">
        <x:f>IF(OR(E5910="",F5910=""),"",E5910*F5910)</x:f>
        <x:v>19058800</x:v>
      </x:c>
      <x:c r="H5910" s="36"/>
      <x:c r="I5910" s="22" t="str">
        <x:f>IF(G5910="","",IF(ISNUMBER(H5910),G5910,""))</x:f>
      </x:c>
      <x:c r="J5910" s="22" t="str">
        <x:f>IF(I5910="","",I5910*H5910)</x:f>
      </x:c>
      <x:c r="K5910" t="str">
        <x:f>IF(G5910="","MISSING OEWS",IF(ISNUMBER(H5910),"MATCHED","MISSING WHARTON"))</x:f>
        <x:v>MISSING WHARTON</x:v>
      </x:c>
    </x:row>
    <x:row r="5911">
      <x:c r="A5911" t="str">
        <x:v>61</x:v>
      </x:c>
      <x:c r="B5911" t="str">
        <x:v>Educational Services</x:v>
      </x:c>
      <x:c r="C5911" t="str">
        <x:v>33-2011</x:v>
      </x:c>
      <x:c r="D5911" t="str">
        <x:v>Firefighters</x:v>
      </x:c>
      <x:c r="E5911" s="22" t="n">
        <x:v>440</x:v>
      </x:c>
      <x:c r="F5911" s="22" t="n">
        <x:v>68680</x:v>
      </x:c>
      <x:c r="G5911" s="22" t="n">
        <x:f>IF(OR(E5911="",F5911=""),"",E5911*F5911)</x:f>
        <x:v>30219200</x:v>
      </x:c>
      <x:c r="H5911" s="36" t="n">
        <x:v>0.0317</x:v>
      </x:c>
      <x:c r="I5911" s="22" t="n">
        <x:f>IF(G5911="","",IF(ISNUMBER(H5911),G5911,""))</x:f>
        <x:v>30219200</x:v>
      </x:c>
      <x:c r="J5911" s="22" t="n">
        <x:f>IF(I5911="","",I5911*H5911)</x:f>
        <x:v>957948.64</x:v>
      </x:c>
      <x:c r="K5911" t="str">
        <x:f>IF(G5911="","MISSING OEWS",IF(ISNUMBER(H5911),"MATCHED","MISSING WHARTON"))</x:f>
        <x:v>MATCHED</x:v>
      </x:c>
    </x:row>
    <x:row r="5912">
      <x:c r="A5912" t="str">
        <x:v>61</x:v>
      </x:c>
      <x:c r="B5912" t="str">
        <x:v>Educational Services</x:v>
      </x:c>
      <x:c r="C5912" t="str">
        <x:v>33-2021</x:v>
      </x:c>
      <x:c r="D5912" t="str">
        <x:v>Fire Inspectors and Investigators</x:v>
      </x:c>
      <x:c r="E5912" s="22" t="n">
        <x:v>100</x:v>
      </x:c>
      <x:c r="F5912" s="22" t="n">
        <x:v>76820</x:v>
      </x:c>
      <x:c r="G5912" s="22" t="n">
        <x:f>IF(OR(E5912="",F5912=""),"",E5912*F5912)</x:f>
        <x:v>7682000</x:v>
      </x:c>
      <x:c r="H5912" s="36" t="n">
        <x:v>0.125</x:v>
      </x:c>
      <x:c r="I5912" s="22" t="n">
        <x:f>IF(G5912="","",IF(ISNUMBER(H5912),G5912,""))</x:f>
        <x:v>7682000</x:v>
      </x:c>
      <x:c r="J5912" s="22" t="n">
        <x:f>IF(I5912="","",I5912*H5912)</x:f>
        <x:v>960250</x:v>
      </x:c>
      <x:c r="K5912" t="str">
        <x:f>IF(G5912="","MISSING OEWS",IF(ISNUMBER(H5912),"MATCHED","MISSING WHARTON"))</x:f>
        <x:v>MATCHED</x:v>
      </x:c>
    </x:row>
    <x:row r="5913">
      <x:c r="A5913" t="str">
        <x:v>61</x:v>
      </x:c>
      <x:c r="B5913" t="str">
        <x:v>Educational Services</x:v>
      </x:c>
      <x:c r="C5913" t="str">
        <x:v>33-3021</x:v>
      </x:c>
      <x:c r="D5913" t="str">
        <x:v>Detectives and Criminal Investigators</x:v>
      </x:c>
      <x:c r="E5913" s="22" t="n">
        <x:v>110</x:v>
      </x:c>
      <x:c r="F5913" s="22" t="n">
        <x:v>85220</x:v>
      </x:c>
      <x:c r="G5913" s="22" t="n">
        <x:f>IF(OR(E5913="",F5913=""),"",E5913*F5913)</x:f>
        <x:v>9374200</x:v>
      </x:c>
      <x:c r="H5913" s="36" t="n">
        <x:v>0.3453</x:v>
      </x:c>
      <x:c r="I5913" s="22" t="n">
        <x:f>IF(G5913="","",IF(ISNUMBER(H5913),G5913,""))</x:f>
        <x:v>9374200</x:v>
      </x:c>
      <x:c r="J5913" s="22" t="n">
        <x:f>IF(I5913="","",I5913*H5913)</x:f>
        <x:v>3236911.26</x:v>
      </x:c>
      <x:c r="K5913" t="str">
        <x:f>IF(G5913="","MISSING OEWS",IF(ISNUMBER(H5913),"MATCHED","MISSING WHARTON"))</x:f>
        <x:v>MATCHED</x:v>
      </x:c>
    </x:row>
    <x:row r="5914">
      <x:c r="A5914" t="str">
        <x:v>61</x:v>
      </x:c>
      <x:c r="B5914" t="str">
        <x:v>Educational Services</x:v>
      </x:c>
      <x:c r="C5914" t="str">
        <x:v>33-3041</x:v>
      </x:c>
      <x:c r="D5914" t="str">
        <x:v>Parking Enforcement Workers</x:v>
      </x:c>
      <x:c r="E5914" s="22" t="n">
        <x:v>80</x:v>
      </x:c>
      <x:c r="F5914" s="22" t="n">
        <x:v>44580</x:v>
      </x:c>
      <x:c r="G5914" s="22" t="n">
        <x:f>IF(OR(E5914="",F5914=""),"",E5914*F5914)</x:f>
        <x:v>3566400</x:v>
      </x:c>
      <x:c r="H5914" s="36" t="n">
        <x:v>0.2783</x:v>
      </x:c>
      <x:c r="I5914" s="22" t="n">
        <x:f>IF(G5914="","",IF(ISNUMBER(H5914),G5914,""))</x:f>
        <x:v>3566400</x:v>
      </x:c>
      <x:c r="J5914" s="22" t="n">
        <x:f>IF(I5914="","",I5914*H5914)</x:f>
        <x:v>992529.12</x:v>
      </x:c>
      <x:c r="K5914" t="str">
        <x:f>IF(G5914="","MISSING OEWS",IF(ISNUMBER(H5914),"MATCHED","MISSING WHARTON"))</x:f>
        <x:v>MATCHED</x:v>
      </x:c>
    </x:row>
    <x:row r="5915">
      <x:c r="A5915" t="str">
        <x:v>61</x:v>
      </x:c>
      <x:c r="B5915" t="str">
        <x:v>Educational Services</x:v>
      </x:c>
      <x:c r="C5915" t="str">
        <x:v>33-3051</x:v>
      </x:c>
      <x:c r="D5915" t="str">
        <x:v>Police and Sheriff's Patrol Officers</x:v>
      </x:c>
      <x:c r="E5915" s="22" t="n">
        <x:v>4680</x:v>
      </x:c>
      <x:c r="F5915" s="22" t="n">
        <x:v>60720</x:v>
      </x:c>
      <x:c r="G5915" s="22" t="n">
        <x:f>IF(OR(E5915="",F5915=""),"",E5915*F5915)</x:f>
        <x:v>284169600</x:v>
      </x:c>
      <x:c r="H5915" s="36" t="n">
        <x:v>0.276</x:v>
      </x:c>
      <x:c r="I5915" s="22" t="n">
        <x:f>IF(G5915="","",IF(ISNUMBER(H5915),G5915,""))</x:f>
        <x:v>284169600</x:v>
      </x:c>
      <x:c r="J5915" s="22" t="n">
        <x:f>IF(I5915="","",I5915*H5915)</x:f>
        <x:v>78430809.60000001</x:v>
      </x:c>
      <x:c r="K5915" t="str">
        <x:f>IF(G5915="","MISSING OEWS",IF(ISNUMBER(H5915),"MATCHED","MISSING WHARTON"))</x:f>
        <x:v>MATCHED</x:v>
      </x:c>
    </x:row>
    <x:row r="5916">
      <x:c r="A5916" t="str">
        <x:v>61</x:v>
      </x:c>
      <x:c r="B5916" t="str">
        <x:v>Educational Services</x:v>
      </x:c>
      <x:c r="C5916" t="str">
        <x:v>33-9021</x:v>
      </x:c>
      <x:c r="D5916" t="str">
        <x:v>Private Detectives and Investigators</x:v>
      </x:c>
      <x:c r="E5916" s="22" t="n">
        <x:v>150</x:v>
      </x:c>
      <x:c r="F5916" s="22" t="n">
        <x:v>87880</x:v>
      </x:c>
      <x:c r="G5916" s="22" t="n">
        <x:f>IF(OR(E5916="",F5916=""),"",E5916*F5916)</x:f>
        <x:v>13182000</x:v>
      </x:c>
      <x:c r="H5916" s="36" t="n">
        <x:v>0.33240000000000003</x:v>
      </x:c>
      <x:c r="I5916" s="22" t="n">
        <x:f>IF(G5916="","",IF(ISNUMBER(H5916),G5916,""))</x:f>
        <x:v>13182000</x:v>
      </x:c>
      <x:c r="J5916" s="22" t="n">
        <x:f>IF(I5916="","",I5916*H5916)</x:f>
        <x:v>4381696.800000001</x:v>
      </x:c>
      <x:c r="K5916" t="str">
        <x:f>IF(G5916="","MISSING OEWS",IF(ISNUMBER(H5916),"MATCHED","MISSING WHARTON"))</x:f>
        <x:v>MATCHED</x:v>
      </x:c>
    </x:row>
    <x:row r="5917">
      <x:c r="A5917" t="str">
        <x:v>61</x:v>
      </x:c>
      <x:c r="B5917" t="str">
        <x:v>Educational Services</x:v>
      </x:c>
      <x:c r="C5917" t="str">
        <x:v>33-9032</x:v>
      </x:c>
      <x:c r="D5917" t="str">
        <x:v>Security Guards</x:v>
      </x:c>
      <x:c r="E5917" s="22" t="n">
        <x:v>17970</x:v>
      </x:c>
      <x:c r="F5917" s="22" t="n">
        <x:v>44800</x:v>
      </x:c>
      <x:c r="G5917" s="22" t="n">
        <x:f>IF(OR(E5917="",F5917=""),"",E5917*F5917)</x:f>
        <x:v>805056000</x:v>
      </x:c>
      <x:c r="H5917" s="36" t="n">
        <x:v>0.13570000000000002</x:v>
      </x:c>
      <x:c r="I5917" s="22" t="n">
        <x:f>IF(G5917="","",IF(ISNUMBER(H5917),G5917,""))</x:f>
        <x:v>805056000</x:v>
      </x:c>
      <x:c r="J5917" s="22" t="n">
        <x:f>IF(I5917="","",I5917*H5917)</x:f>
        <x:v>109246099.20000002</x:v>
      </x:c>
      <x:c r="K5917" t="str">
        <x:f>IF(G5917="","MISSING OEWS",IF(ISNUMBER(H5917),"MATCHED","MISSING WHARTON"))</x:f>
        <x:v>MATCHED</x:v>
      </x:c>
    </x:row>
    <x:row r="5918">
      <x:c r="A5918" t="str">
        <x:v>61</x:v>
      </x:c>
      <x:c r="B5918" t="str">
        <x:v>Educational Services</x:v>
      </x:c>
      <x:c r="C5918" t="str">
        <x:v>33-9091</x:v>
      </x:c>
      <x:c r="D5918" t="str">
        <x:v>Crossing Guards and Flaggers</x:v>
      </x:c>
      <x:c r="E5918" s="22" t="n">
        <x:v>130</x:v>
      </x:c>
      <x:c r="F5918" s="22" t="n">
        <x:v>39130</x:v>
      </x:c>
      <x:c r="G5918" s="22" t="n">
        <x:f>IF(OR(E5918="",F5918=""),"",E5918*F5918)</x:f>
        <x:v>5086900</x:v>
      </x:c>
      <x:c r="H5918" s="36" t="n">
        <x:v>0</x:v>
      </x:c>
      <x:c r="I5918" s="22" t="n">
        <x:f>IF(G5918="","",IF(ISNUMBER(H5918),G5918,""))</x:f>
        <x:v>5086900</x:v>
      </x:c>
      <x:c r="J5918" s="22" t="n">
        <x:f>IF(I5918="","",I5918*H5918)</x:f>
        <x:v>0</x:v>
      </x:c>
      <x:c r="K5918" t="str">
        <x:f>IF(G5918="","MISSING OEWS",IF(ISNUMBER(H5918),"MATCHED","MISSING WHARTON"))</x:f>
        <x:v>MATCHED</x:v>
      </x:c>
    </x:row>
    <x:row r="5919">
      <x:c r="A5919" t="str">
        <x:v>61</x:v>
      </x:c>
      <x:c r="B5919" t="str">
        <x:v>Educational Services</x:v>
      </x:c>
      <x:c r="C5919" t="str">
        <x:v>33-9092</x:v>
      </x:c>
      <x:c r="D5919" t="str">
        <x:v>Lifeguards, Ski Patrol, and Other Recreational Protective Service Workers</x:v>
      </x:c>
      <x:c r="E5919" s="22" t="n">
        <x:v>4560</x:v>
      </x:c>
      <x:c r="F5919" s="22" t="n">
        <x:v>35860</x:v>
      </x:c>
      <x:c r="G5919" s="22" t="n">
        <x:f>IF(OR(E5919="",F5919=""),"",E5919*F5919)</x:f>
        <x:v>163521600</x:v>
      </x:c>
      <x:c r="H5919" s="36" t="n">
        <x:v>0.0633</x:v>
      </x:c>
      <x:c r="I5919" s="22" t="n">
        <x:f>IF(G5919="","",IF(ISNUMBER(H5919),G5919,""))</x:f>
        <x:v>163521600</x:v>
      </x:c>
      <x:c r="J5919" s="22" t="n">
        <x:f>IF(I5919="","",I5919*H5919)</x:f>
        <x:v>10350917.28</x:v>
      </x:c>
      <x:c r="K5919" t="str">
        <x:f>IF(G5919="","MISSING OEWS",IF(ISNUMBER(H5919),"MATCHED","MISSING WHARTON"))</x:f>
        <x:v>MATCHED</x:v>
      </x:c>
    </x:row>
    <x:row r="5920">
      <x:c r="A5920" t="str">
        <x:v>61</x:v>
      </x:c>
      <x:c r="B5920" t="str">
        <x:v>Educational Services</x:v>
      </x:c>
      <x:c r="C5920" t="str">
        <x:v>33-9094</x:v>
      </x:c>
      <x:c r="D5920" t="str">
        <x:v>School Bus Monitors</x:v>
      </x:c>
      <x:c r="E5920" s="22" t="n">
        <x:v>2200</x:v>
      </x:c>
      <x:c r="F5920" s="22" t="n">
        <x:v>37290</x:v>
      </x:c>
      <x:c r="G5920" s="22" t="n">
        <x:f>IF(OR(E5920="",F5920=""),"",E5920*F5920)</x:f>
        <x:v>82038000</x:v>
      </x:c>
      <x:c r="H5920" s="36" t="n">
        <x:v>0.1611</x:v>
      </x:c>
      <x:c r="I5920" s="22" t="n">
        <x:f>IF(G5920="","",IF(ISNUMBER(H5920),G5920,""))</x:f>
        <x:v>82038000</x:v>
      </x:c>
      <x:c r="J5920" s="22" t="n">
        <x:f>IF(I5920="","",I5920*H5920)</x:f>
        <x:v>13216321.799999999</x:v>
      </x:c>
      <x:c r="K5920" t="str">
        <x:f>IF(G5920="","MISSING OEWS",IF(ISNUMBER(H5920),"MATCHED","MISSING WHARTON"))</x:f>
        <x:v>MATCHED</x:v>
      </x:c>
    </x:row>
    <x:row r="5921">
      <x:c r="A5921" t="str">
        <x:v>61</x:v>
      </x:c>
      <x:c r="B5921" t="str">
        <x:v>Educational Services</x:v>
      </x:c>
      <x:c r="C5921" t="str">
        <x:v>33-9099</x:v>
      </x:c>
      <x:c r="D5921" t="str">
        <x:v>Protective Service Workers, All Other</x:v>
      </x:c>
      <x:c r="E5921" s="22" t="n">
        <x:v>1740</x:v>
      </x:c>
      <x:c r="F5921" s="22" t="n">
        <x:v>43340</x:v>
      </x:c>
      <x:c r="G5921" s="22" t="n">
        <x:f>IF(OR(E5921="",F5921=""),"",E5921*F5921)</x:f>
        <x:v>75411600</x:v>
      </x:c>
      <x:c r="H5921" s="36" t="n">
        <x:v>0.3357</x:v>
      </x:c>
      <x:c r="I5921" s="22" t="n">
        <x:f>IF(G5921="","",IF(ISNUMBER(H5921),G5921,""))</x:f>
        <x:v>75411600</x:v>
      </x:c>
      <x:c r="J5921" s="22" t="n">
        <x:f>IF(I5921="","",I5921*H5921)</x:f>
        <x:v>25315674.12</x:v>
      </x:c>
      <x:c r="K5921" t="str">
        <x:f>IF(G5921="","MISSING OEWS",IF(ISNUMBER(H5921),"MATCHED","MISSING WHARTON"))</x:f>
        <x:v>MATCHED</x:v>
      </x:c>
    </x:row>
    <x:row r="5922">
      <x:c r="A5922" t="str">
        <x:v>61</x:v>
      </x:c>
      <x:c r="B5922" t="str">
        <x:v>Educational Services</x:v>
      </x:c>
      <x:c r="C5922" t="str">
        <x:v>35-1011</x:v>
      </x:c>
      <x:c r="D5922" t="str">
        <x:v>Chefs and Head Cooks</x:v>
      </x:c>
      <x:c r="E5922" s="22" t="n">
        <x:v>1060</x:v>
      </x:c>
      <x:c r="F5922" s="22" t="n">
        <x:v>66190</x:v>
      </x:c>
      <x:c r="G5922" s="22" t="n">
        <x:f>IF(OR(E5922="",F5922=""),"",E5922*F5922)</x:f>
        <x:v>70161400</x:v>
      </x:c>
      <x:c r="H5922" s="36" t="n">
        <x:v>0.281</x:v>
      </x:c>
      <x:c r="I5922" s="22" t="n">
        <x:f>IF(G5922="","",IF(ISNUMBER(H5922),G5922,""))</x:f>
        <x:v>70161400</x:v>
      </x:c>
      <x:c r="J5922" s="22" t="n">
        <x:f>IF(I5922="","",I5922*H5922)</x:f>
        <x:v>19715353.400000002</x:v>
      </x:c>
      <x:c r="K5922" t="str">
        <x:f>IF(G5922="","MISSING OEWS",IF(ISNUMBER(H5922),"MATCHED","MISSING WHARTON"))</x:f>
        <x:v>MATCHED</x:v>
      </x:c>
    </x:row>
    <x:row r="5923">
      <x:c r="A5923" t="str">
        <x:v>61</x:v>
      </x:c>
      <x:c r="B5923" t="str">
        <x:v>Educational Services</x:v>
      </x:c>
      <x:c r="C5923" t="str">
        <x:v>35-1012</x:v>
      </x:c>
      <x:c r="D5923" t="str">
        <x:v>First-Line Supervisors of Food Preparation and Serving Workers</x:v>
      </x:c>
      <x:c r="E5923" s="22" t="n">
        <x:v>3370</x:v>
      </x:c>
      <x:c r="F5923" s="22" t="n">
        <x:v>52780</x:v>
      </x:c>
      <x:c r="G5923" s="22" t="n">
        <x:f>IF(OR(E5923="",F5923=""),"",E5923*F5923)</x:f>
        <x:v>177868600</x:v>
      </x:c>
      <x:c r="H5923" s="36" t="n">
        <x:v>0.41729999999999995</x:v>
      </x:c>
      <x:c r="I5923" s="22" t="n">
        <x:f>IF(G5923="","",IF(ISNUMBER(H5923),G5923,""))</x:f>
        <x:v>177868600</x:v>
      </x:c>
      <x:c r="J5923" s="22" t="n">
        <x:f>IF(I5923="","",I5923*H5923)</x:f>
        <x:v>74224566.77999999</x:v>
      </x:c>
      <x:c r="K5923" t="str">
        <x:f>IF(G5923="","MISSING OEWS",IF(ISNUMBER(H5923),"MATCHED","MISSING WHARTON"))</x:f>
        <x:v>MATCHED</x:v>
      </x:c>
    </x:row>
    <x:row r="5924">
      <x:c r="A5924" t="str">
        <x:v>61</x:v>
      </x:c>
      <x:c r="B5924" t="str">
        <x:v>Educational Services</x:v>
      </x:c>
      <x:c r="C5924" t="str">
        <x:v>35-2011</x:v>
      </x:c>
      <x:c r="D5924" t="str">
        <x:v>Cooks, Fast Food</x:v>
      </x:c>
      <x:c r="E5924" s="22" t="n">
        <x:v>40</x:v>
      </x:c>
      <x:c r="F5924" s="22" t="n">
        <x:v>43610</x:v>
      </x:c>
      <x:c r="G5924" s="22" t="n">
        <x:f>IF(OR(E5924="",F5924=""),"",E5924*F5924)</x:f>
        <x:v>1744400</x:v>
      </x:c>
      <x:c r="H5924" s="36" t="n">
        <x:v>0.05</x:v>
      </x:c>
      <x:c r="I5924" s="22" t="n">
        <x:f>IF(G5924="","",IF(ISNUMBER(H5924),G5924,""))</x:f>
        <x:v>1744400</x:v>
      </x:c>
      <x:c r="J5924" s="22" t="n">
        <x:f>IF(I5924="","",I5924*H5924)</x:f>
        <x:v>87220</x:v>
      </x:c>
      <x:c r="K5924" t="str">
        <x:f>IF(G5924="","MISSING OEWS",IF(ISNUMBER(H5924),"MATCHED","MISSING WHARTON"))</x:f>
        <x:v>MATCHED</x:v>
      </x:c>
    </x:row>
    <x:row r="5925">
      <x:c r="A5925" t="str">
        <x:v>61</x:v>
      </x:c>
      <x:c r="B5925" t="str">
        <x:v>Educational Services</x:v>
      </x:c>
      <x:c r="C5925" t="str">
        <x:v>35-2012</x:v>
      </x:c>
      <x:c r="D5925" t="str">
        <x:v>Cooks, Institution and Cafeteria</x:v>
      </x:c>
      <x:c r="E5925" s="22" t="n">
        <x:v>11000</x:v>
      </x:c>
      <x:c r="F5925" s="22" t="n">
        <x:v>38510</x:v>
      </x:c>
      <x:c r="G5925" s="22" t="n">
        <x:f>IF(OR(E5925="",F5925=""),"",E5925*F5925)</x:f>
        <x:v>423610000</x:v>
      </x:c>
      <x:c r="H5925" s="36" t="n">
        <x:v>0.25</x:v>
      </x:c>
      <x:c r="I5925" s="22" t="n">
        <x:f>IF(G5925="","",IF(ISNUMBER(H5925),G5925,""))</x:f>
        <x:v>423610000</x:v>
      </x:c>
      <x:c r="J5925" s="22" t="n">
        <x:f>IF(I5925="","",I5925*H5925)</x:f>
        <x:v>105902500</x:v>
      </x:c>
      <x:c r="K5925" t="str">
        <x:f>IF(G5925="","MISSING OEWS",IF(ISNUMBER(H5925),"MATCHED","MISSING WHARTON"))</x:f>
        <x:v>MATCHED</x:v>
      </x:c>
    </x:row>
    <x:row r="5926">
      <x:c r="A5926" t="str">
        <x:v>61</x:v>
      </x:c>
      <x:c r="B5926" t="str">
        <x:v>Educational Services</x:v>
      </x:c>
      <x:c r="C5926" t="str">
        <x:v>35-2014</x:v>
      </x:c>
      <x:c r="D5926" t="str">
        <x:v>Cooks, Restaurant</x:v>
      </x:c>
      <x:c r="E5926" s="22" t="n">
        <x:v>100</x:v>
      </x:c>
      <x:c r="F5926" s="22" t="n">
        <x:v>39760</x:v>
      </x:c>
      <x:c r="G5926" s="22" t="n">
        <x:f>IF(OR(E5926="",F5926=""),"",E5926*F5926)</x:f>
        <x:v>3976000</x:v>
      </x:c>
      <x:c r="H5926" s="36" t="n">
        <x:v>0.1175</x:v>
      </x:c>
      <x:c r="I5926" s="22" t="n">
        <x:f>IF(G5926="","",IF(ISNUMBER(H5926),G5926,""))</x:f>
        <x:v>3976000</x:v>
      </x:c>
      <x:c r="J5926" s="22" t="n">
        <x:f>IF(I5926="","",I5926*H5926)</x:f>
        <x:v>467180</x:v>
      </x:c>
      <x:c r="K5926" t="str">
        <x:f>IF(G5926="","MISSING OEWS",IF(ISNUMBER(H5926),"MATCHED","MISSING WHARTON"))</x:f>
        <x:v>MATCHED</x:v>
      </x:c>
    </x:row>
    <x:row r="5927">
      <x:c r="A5927" t="str">
        <x:v>61</x:v>
      </x:c>
      <x:c r="B5927" t="str">
        <x:v>Educational Services</x:v>
      </x:c>
      <x:c r="C5927" t="str">
        <x:v>35-2015</x:v>
      </x:c>
      <x:c r="D5927" t="str">
        <x:v>Cooks, Short Order</x:v>
      </x:c>
      <x:c r="E5927" s="22" t="n">
        <x:v>100</x:v>
      </x:c>
      <x:c r="F5927" s="22" t="n">
        <x:v>38960</x:v>
      </x:c>
      <x:c r="G5927" s="22" t="n">
        <x:f>IF(OR(E5927="",F5927=""),"",E5927*F5927)</x:f>
        <x:v>3896000</x:v>
      </x:c>
      <x:c r="H5927" s="36" t="n">
        <x:v>0.0864</x:v>
      </x:c>
      <x:c r="I5927" s="22" t="n">
        <x:f>IF(G5927="","",IF(ISNUMBER(H5927),G5927,""))</x:f>
        <x:v>3896000</x:v>
      </x:c>
      <x:c r="J5927" s="22" t="n">
        <x:f>IF(I5927="","",I5927*H5927)</x:f>
        <x:v>336614.4</x:v>
      </x:c>
      <x:c r="K5927" t="str">
        <x:f>IF(G5927="","MISSING OEWS",IF(ISNUMBER(H5927),"MATCHED","MISSING WHARTON"))</x:f>
        <x:v>MATCHED</x:v>
      </x:c>
    </x:row>
    <x:row r="5928">
      <x:c r="A5928" t="str">
        <x:v>61</x:v>
      </x:c>
      <x:c r="B5928" t="str">
        <x:v>Educational Services</x:v>
      </x:c>
      <x:c r="C5928" t="str">
        <x:v>35-2019</x:v>
      </x:c>
      <x:c r="D5928" t="str">
        <x:v>Cooks, All Other</x:v>
      </x:c>
      <x:c r="E5928" s="22" t="n">
        <x:v>60</x:v>
      </x:c>
      <x:c r="F5928" s="22" t="n">
        <x:v>37300</x:v>
      </x:c>
      <x:c r="G5928" s="22" t="n">
        <x:f>IF(OR(E5928="",F5928=""),"",E5928*F5928)</x:f>
        <x:v>2238000</x:v>
      </x:c>
      <x:c r="H5928" s="36"/>
      <x:c r="I5928" s="22" t="str">
        <x:f>IF(G5928="","",IF(ISNUMBER(H5928),G5928,""))</x:f>
      </x:c>
      <x:c r="J5928" s="22" t="str">
        <x:f>IF(I5928="","",I5928*H5928)</x:f>
      </x:c>
      <x:c r="K5928" t="str">
        <x:f>IF(G5928="","MISSING OEWS",IF(ISNUMBER(H5928),"MATCHED","MISSING WHARTON"))</x:f>
        <x:v>MISSING WHARTON</x:v>
      </x:c>
    </x:row>
    <x:row r="5929">
      <x:c r="A5929" t="str">
        <x:v>61</x:v>
      </x:c>
      <x:c r="B5929" t="str">
        <x:v>Educational Services</x:v>
      </x:c>
      <x:c r="C5929" t="str">
        <x:v>35-2021</x:v>
      </x:c>
      <x:c r="D5929" t="str">
        <x:v>Food Preparation Workers</x:v>
      </x:c>
      <x:c r="E5929" s="22" t="n">
        <x:v>4340</x:v>
      </x:c>
      <x:c r="F5929" s="22" t="n">
        <x:v>39990</x:v>
      </x:c>
      <x:c r="G5929" s="22" t="n">
        <x:f>IF(OR(E5929="",F5929=""),"",E5929*F5929)</x:f>
        <x:v>173556600</x:v>
      </x:c>
      <x:c r="H5929" s="36" t="n">
        <x:v>0.0613</x:v>
      </x:c>
      <x:c r="I5929" s="22" t="n">
        <x:f>IF(G5929="","",IF(ISNUMBER(H5929),G5929,""))</x:f>
        <x:v>173556600</x:v>
      </x:c>
      <x:c r="J5929" s="22" t="n">
        <x:f>IF(I5929="","",I5929*H5929)</x:f>
        <x:v>10639019.58</x:v>
      </x:c>
      <x:c r="K5929" t="str">
        <x:f>IF(G5929="","MISSING OEWS",IF(ISNUMBER(H5929),"MATCHED","MISSING WHARTON"))</x:f>
        <x:v>MATCHED</x:v>
      </x:c>
    </x:row>
    <x:row r="5930">
      <x:c r="A5930" t="str">
        <x:v>61</x:v>
      </x:c>
      <x:c r="B5930" t="str">
        <x:v>Educational Services</x:v>
      </x:c>
      <x:c r="C5930" t="str">
        <x:v>35-3011</x:v>
      </x:c>
      <x:c r="D5930" t="str">
        <x:v>Bartenders</x:v>
      </x:c>
      <x:c r="E5930" s="22" t="n">
        <x:v>430</x:v>
      </x:c>
      <x:c r="F5930" s="22" t="n">
        <x:v>37600</x:v>
      </x:c>
      <x:c r="G5930" s="22" t="n">
        <x:f>IF(OR(E5930="",F5930=""),"",E5930*F5930)</x:f>
        <x:v>16168000</x:v>
      </x:c>
      <x:c r="H5930" s="36" t="n">
        <x:v>0.1425</x:v>
      </x:c>
      <x:c r="I5930" s="22" t="n">
        <x:f>IF(G5930="","",IF(ISNUMBER(H5930),G5930,""))</x:f>
        <x:v>16168000</x:v>
      </x:c>
      <x:c r="J5930" s="22" t="n">
        <x:f>IF(I5930="","",I5930*H5930)</x:f>
        <x:v>2303940</x:v>
      </x:c>
      <x:c r="K5930" t="str">
        <x:f>IF(G5930="","MISSING OEWS",IF(ISNUMBER(H5930),"MATCHED","MISSING WHARTON"))</x:f>
        <x:v>MATCHED</x:v>
      </x:c>
    </x:row>
    <x:row r="5931">
      <x:c r="A5931" t="str">
        <x:v>61</x:v>
      </x:c>
      <x:c r="B5931" t="str">
        <x:v>Educational Services</x:v>
      </x:c>
      <x:c r="C5931" t="str">
        <x:v>35-3023</x:v>
      </x:c>
      <x:c r="D5931" t="str">
        <x:v>Fast Food and Counter Workers</x:v>
      </x:c>
      <x:c r="E5931" s="22" t="n">
        <x:v>6400</x:v>
      </x:c>
      <x:c r="F5931" s="22" t="n">
        <x:v>34430</x:v>
      </x:c>
      <x:c r="G5931" s="22" t="n">
        <x:f>IF(OR(E5931="",F5931=""),"",E5931*F5931)</x:f>
        <x:v>220352000</x:v>
      </x:c>
      <x:c r="H5931" s="36" t="n">
        <x:v>0.20309999999999997</x:v>
      </x:c>
      <x:c r="I5931" s="22" t="n">
        <x:f>IF(G5931="","",IF(ISNUMBER(H5931),G5931,""))</x:f>
        <x:v>220352000</x:v>
      </x:c>
      <x:c r="J5931" s="22" t="n">
        <x:f>IF(I5931="","",I5931*H5931)</x:f>
        <x:v>44753491.199999996</x:v>
      </x:c>
      <x:c r="K5931" t="str">
        <x:f>IF(G5931="","MISSING OEWS",IF(ISNUMBER(H5931),"MATCHED","MISSING WHARTON"))</x:f>
        <x:v>MATCHED</x:v>
      </x:c>
    </x:row>
    <x:row r="5932">
      <x:c r="A5932" t="str">
        <x:v>61</x:v>
      </x:c>
      <x:c r="B5932" t="str">
        <x:v>Educational Services</x:v>
      </x:c>
      <x:c r="C5932" t="str">
        <x:v>35-3031</x:v>
      </x:c>
      <x:c r="D5932" t="str">
        <x:v>Waiters and Waitresses</x:v>
      </x:c>
      <x:c r="E5932" s="22" t="n">
        <x:v>340</x:v>
      </x:c>
      <x:c r="F5932" s="22" t="n">
        <x:v>43480</x:v>
      </x:c>
      <x:c r="G5932" s="22" t="n">
        <x:f>IF(OR(E5932="",F5932=""),"",E5932*F5932)</x:f>
        <x:v>14783200</x:v>
      </x:c>
      <x:c r="H5932" s="36" t="n">
        <x:v>0.152</x:v>
      </x:c>
      <x:c r="I5932" s="22" t="n">
        <x:f>IF(G5932="","",IF(ISNUMBER(H5932),G5932,""))</x:f>
        <x:v>14783200</x:v>
      </x:c>
      <x:c r="J5932" s="22" t="n">
        <x:f>IF(I5932="","",I5932*H5932)</x:f>
        <x:v>2247046.4</x:v>
      </x:c>
      <x:c r="K5932" t="str">
        <x:f>IF(G5932="","MISSING OEWS",IF(ISNUMBER(H5932),"MATCHED","MISSING WHARTON"))</x:f>
        <x:v>MATCHED</x:v>
      </x:c>
    </x:row>
    <x:row r="5933">
      <x:c r="A5933" t="str">
        <x:v>61</x:v>
      </x:c>
      <x:c r="B5933" t="str">
        <x:v>Educational Services</x:v>
      </x:c>
      <x:c r="C5933" t="str">
        <x:v>35-3041</x:v>
      </x:c>
      <x:c r="D5933" t="str">
        <x:v>Food Servers, Nonrestaurant</x:v>
      </x:c>
      <x:c r="E5933" s="22" t="n">
        <x:v>460</x:v>
      </x:c>
      <x:c r="F5933" s="22" t="n">
        <x:v>39660</x:v>
      </x:c>
      <x:c r="G5933" s="22" t="n">
        <x:f>IF(OR(E5933="",F5933=""),"",E5933*F5933)</x:f>
        <x:v>18243600</x:v>
      </x:c>
      <x:c r="H5933" s="36" t="n">
        <x:v>0.13570000000000002</x:v>
      </x:c>
      <x:c r="I5933" s="22" t="n">
        <x:f>IF(G5933="","",IF(ISNUMBER(H5933),G5933,""))</x:f>
        <x:v>18243600</x:v>
      </x:c>
      <x:c r="J5933" s="22" t="n">
        <x:f>IF(I5933="","",I5933*H5933)</x:f>
        <x:v>2475656.5200000005</x:v>
      </x:c>
      <x:c r="K5933" t="str">
        <x:f>IF(G5933="","MISSING OEWS",IF(ISNUMBER(H5933),"MATCHED","MISSING WHARTON"))</x:f>
        <x:v>MATCHED</x:v>
      </x:c>
    </x:row>
    <x:row r="5934">
      <x:c r="A5934" t="str">
        <x:v>61</x:v>
      </x:c>
      <x:c r="B5934" t="str">
        <x:v>Educational Services</x:v>
      </x:c>
      <x:c r="C5934" t="str">
        <x:v>35-9011</x:v>
      </x:c>
      <x:c r="D5934" t="str">
        <x:v>Dining Room and Cafeteria Attendants and Bartender Helpers</x:v>
      </x:c>
      <x:c r="E5934" s="22" t="n">
        <x:v>3430</x:v>
      </x:c>
      <x:c r="F5934" s="22" t="n">
        <x:v>35730</x:v>
      </x:c>
      <x:c r="G5934" s="22" t="n">
        <x:f>IF(OR(E5934="",F5934=""),"",E5934*F5934)</x:f>
        <x:v>122553900</x:v>
      </x:c>
      <x:c r="H5934" s="36" t="n">
        <x:v>0.0417</x:v>
      </x:c>
      <x:c r="I5934" s="22" t="n">
        <x:f>IF(G5934="","",IF(ISNUMBER(H5934),G5934,""))</x:f>
        <x:v>122553900</x:v>
      </x:c>
      <x:c r="J5934" s="22" t="n">
        <x:f>IF(I5934="","",I5934*H5934)</x:f>
        <x:v>5110497.63</x:v>
      </x:c>
      <x:c r="K5934" t="str">
        <x:f>IF(G5934="","MISSING OEWS",IF(ISNUMBER(H5934),"MATCHED","MISSING WHARTON"))</x:f>
        <x:v>MATCHED</x:v>
      </x:c>
    </x:row>
    <x:row r="5935">
      <x:c r="A5935" t="str">
        <x:v>61</x:v>
      </x:c>
      <x:c r="B5935" t="str">
        <x:v>Educational Services</x:v>
      </x:c>
      <x:c r="C5935" t="str">
        <x:v>35-9021</x:v>
      </x:c>
      <x:c r="D5935" t="str">
        <x:v>Dishwashers</x:v>
      </x:c>
      <x:c r="E5935" s="22" t="n">
        <x:v>1110</x:v>
      </x:c>
      <x:c r="F5935" s="22" t="n">
        <x:v>36100</x:v>
      </x:c>
      <x:c r="G5935" s="22" t="n">
        <x:f>IF(OR(E5935="",F5935=""),"",E5935*F5935)</x:f>
        <x:v>40071000</x:v>
      </x:c>
      <x:c r="H5935" s="36" t="n">
        <x:v>0</x:v>
      </x:c>
      <x:c r="I5935" s="22" t="n">
        <x:f>IF(G5935="","",IF(ISNUMBER(H5935),G5935,""))</x:f>
        <x:v>40071000</x:v>
      </x:c>
      <x:c r="J5935" s="22" t="n">
        <x:f>IF(I5935="","",I5935*H5935)</x:f>
        <x:v>0</x:v>
      </x:c>
      <x:c r="K5935" t="str">
        <x:f>IF(G5935="","MISSING OEWS",IF(ISNUMBER(H5935),"MATCHED","MISSING WHARTON"))</x:f>
        <x:v>MATCHED</x:v>
      </x:c>
    </x:row>
    <x:row r="5936">
      <x:c r="A5936" t="str">
        <x:v>61</x:v>
      </x:c>
      <x:c r="B5936" t="str">
        <x:v>Educational Services</x:v>
      </x:c>
      <x:c r="C5936" t="str">
        <x:v>35-9099</x:v>
      </x:c>
      <x:c r="D5936" t="str">
        <x:v>Food Preparation and Serving Related Workers, All Other</x:v>
      </x:c>
      <x:c r="E5936" s="22" t="n">
        <x:v>580</x:v>
      </x:c>
      <x:c r="F5936" s="22" t="n">
        <x:v>44200</x:v>
      </x:c>
      <x:c r="G5936" s="22" t="n">
        <x:f>IF(OR(E5936="",F5936=""),"",E5936*F5936)</x:f>
        <x:v>25636000</x:v>
      </x:c>
      <x:c r="H5936" s="36"/>
      <x:c r="I5936" s="22" t="str">
        <x:f>IF(G5936="","",IF(ISNUMBER(H5936),G5936,""))</x:f>
      </x:c>
      <x:c r="J5936" s="22" t="str">
        <x:f>IF(I5936="","",I5936*H5936)</x:f>
      </x:c>
      <x:c r="K5936" t="str">
        <x:f>IF(G5936="","MISSING OEWS",IF(ISNUMBER(H5936),"MATCHED","MISSING WHARTON"))</x:f>
        <x:v>MISSING WHARTON</x:v>
      </x:c>
    </x:row>
    <x:row r="5937">
      <x:c r="A5937" t="str">
        <x:v>61</x:v>
      </x:c>
      <x:c r="B5937" t="str">
        <x:v>Educational Services</x:v>
      </x:c>
      <x:c r="C5937" t="str">
        <x:v>37-1011</x:v>
      </x:c>
      <x:c r="D5937" t="str">
        <x:v>First-Line Supervisors of Housekeeping and Janitorial Workers</x:v>
      </x:c>
      <x:c r="E5937" s="22" t="n">
        <x:v>2390</x:v>
      </x:c>
      <x:c r="F5937" s="22" t="n">
        <x:v>60400</x:v>
      </x:c>
      <x:c r="G5937" s="22" t="n">
        <x:f>IF(OR(E5937="",F5937=""),"",E5937*F5937)</x:f>
        <x:v>144356000</x:v>
      </x:c>
      <x:c r="H5937" s="36" t="n">
        <x:v>0.22690000000000002</x:v>
      </x:c>
      <x:c r="I5937" s="22" t="n">
        <x:f>IF(G5937="","",IF(ISNUMBER(H5937),G5937,""))</x:f>
        <x:v>144356000</x:v>
      </x:c>
      <x:c r="J5937" s="22" t="n">
        <x:f>IF(I5937="","",I5937*H5937)</x:f>
        <x:v>32754376.400000002</x:v>
      </x:c>
      <x:c r="K5937" t="str">
        <x:f>IF(G5937="","MISSING OEWS",IF(ISNUMBER(H5937),"MATCHED","MISSING WHARTON"))</x:f>
        <x:v>MATCHED</x:v>
      </x:c>
    </x:row>
    <x:row r="5938">
      <x:c r="A5938" t="str">
        <x:v>61</x:v>
      </x:c>
      <x:c r="B5938" t="str">
        <x:v>Educational Services</x:v>
      </x:c>
      <x:c r="C5938" t="str">
        <x:v>37-1012</x:v>
      </x:c>
      <x:c r="D5938" t="str">
        <x:v>First-Line Supervisors of Landscaping, Lawn Service, and Groundskeeping Workers</x:v>
      </x:c>
      <x:c r="E5938" s="22" t="n">
        <x:v>920</x:v>
      </x:c>
      <x:c r="F5938" s="22" t="n">
        <x:v>67320</x:v>
      </x:c>
      <x:c r="G5938" s="22" t="n">
        <x:f>IF(OR(E5938="",F5938=""),"",E5938*F5938)</x:f>
        <x:v>61934400</x:v>
      </x:c>
      <x:c r="H5938" s="36" t="n">
        <x:v>0.2357</x:v>
      </x:c>
      <x:c r="I5938" s="22" t="n">
        <x:f>IF(G5938="","",IF(ISNUMBER(H5938),G5938,""))</x:f>
        <x:v>61934400</x:v>
      </x:c>
      <x:c r="J5938" s="22" t="n">
        <x:f>IF(I5938="","",I5938*H5938)</x:f>
        <x:v>14597938.08</x:v>
      </x:c>
      <x:c r="K5938" t="str">
        <x:f>IF(G5938="","MISSING OEWS",IF(ISNUMBER(H5938),"MATCHED","MISSING WHARTON"))</x:f>
        <x:v>MATCHED</x:v>
      </x:c>
    </x:row>
    <x:row r="5939">
      <x:c r="A5939" t="str">
        <x:v>61</x:v>
      </x:c>
      <x:c r="B5939" t="str">
        <x:v>Educational Services</x:v>
      </x:c>
      <x:c r="C5939" t="str">
        <x:v>37-2011</x:v>
      </x:c>
      <x:c r="D5939" t="str">
        <x:v>Janitors and Cleaners, Except Maids and Housekeeping Cleaners</x:v>
      </x:c>
      <x:c r="E5939" s="22" t="n">
        <x:v>44440</x:v>
      </x:c>
      <x:c r="F5939" s="22" t="n">
        <x:v>41310</x:v>
      </x:c>
      <x:c r="G5939" s="22" t="n">
        <x:f>IF(OR(E5939="",F5939=""),"",E5939*F5939)</x:f>
        <x:v>1835816400</x:v>
      </x:c>
      <x:c r="H5939" s="36" t="n">
        <x:v>0</x:v>
      </x:c>
      <x:c r="I5939" s="22" t="n">
        <x:f>IF(G5939="","",IF(ISNUMBER(H5939),G5939,""))</x:f>
        <x:v>1835816400</x:v>
      </x:c>
      <x:c r="J5939" s="22" t="n">
        <x:f>IF(I5939="","",I5939*H5939)</x:f>
        <x:v>0</x:v>
      </x:c>
      <x:c r="K5939" t="str">
        <x:f>IF(G5939="","MISSING OEWS",IF(ISNUMBER(H5939),"MATCHED","MISSING WHARTON"))</x:f>
        <x:v>MATCHED</x:v>
      </x:c>
    </x:row>
    <x:row r="5940">
      <x:c r="A5940" t="str">
        <x:v>61</x:v>
      </x:c>
      <x:c r="B5940" t="str">
        <x:v>Educational Services</x:v>
      </x:c>
      <x:c r="C5940" t="str">
        <x:v>37-2012</x:v>
      </x:c>
      <x:c r="D5940" t="str">
        <x:v>Maids and Housekeeping Cleaners</x:v>
      </x:c>
      <x:c r="E5940" s="22" t="n">
        <x:v>2490</x:v>
      </x:c>
      <x:c r="F5940" s="22" t="n">
        <x:v>38550</x:v>
      </x:c>
      <x:c r="G5940" s="22" t="n">
        <x:f>IF(OR(E5940="",F5940=""),"",E5940*F5940)</x:f>
        <x:v>95989500</x:v>
      </x:c>
      <x:c r="H5940" s="36" t="n">
        <x:v>0</x:v>
      </x:c>
      <x:c r="I5940" s="22" t="n">
        <x:f>IF(G5940="","",IF(ISNUMBER(H5940),G5940,""))</x:f>
        <x:v>95989500</x:v>
      </x:c>
      <x:c r="J5940" s="22" t="n">
        <x:f>IF(I5940="","",I5940*H5940)</x:f>
        <x:v>0</x:v>
      </x:c>
      <x:c r="K5940" t="str">
        <x:f>IF(G5940="","MISSING OEWS",IF(ISNUMBER(H5940),"MATCHED","MISSING WHARTON"))</x:f>
        <x:v>MATCHED</x:v>
      </x:c>
    </x:row>
    <x:row r="5941">
      <x:c r="A5941" t="str">
        <x:v>61</x:v>
      </x:c>
      <x:c r="B5941" t="str">
        <x:v>Educational Services</x:v>
      </x:c>
      <x:c r="C5941" t="str">
        <x:v>37-2019</x:v>
      </x:c>
      <x:c r="D5941" t="str">
        <x:v>Building Cleaning Workers, All Other</x:v>
      </x:c>
      <x:c r="E5941" s="22" t="n">
        <x:v>40</x:v>
      </x:c>
      <x:c r="F5941" s="22"/>
      <x:c r="G5941" s="22" t="str">
        <x:f>IF(OR(E5941="",F5941=""),"",E5941*F5941)</x:f>
      </x:c>
      <x:c r="H5941" s="36"/>
      <x:c r="I5941" s="22" t="str">
        <x:f>IF(G5941="","",IF(ISNUMBER(H5941),G5941,""))</x:f>
      </x:c>
      <x:c r="J5941" s="22" t="str">
        <x:f>IF(I5941="","",I5941*H5941)</x:f>
      </x:c>
      <x:c r="K5941" t="str">
        <x:f>IF(G5941="","MISSING OEWS",IF(ISNUMBER(H5941),"MATCHED","MISSING WHARTON"))</x:f>
        <x:v>MISSING OEWS</x:v>
      </x:c>
    </x:row>
    <x:row r="5942">
      <x:c r="A5942" t="str">
        <x:v>61</x:v>
      </x:c>
      <x:c r="B5942" t="str">
        <x:v>Educational Services</x:v>
      </x:c>
      <x:c r="C5942" t="str">
        <x:v>37-3011</x:v>
      </x:c>
      <x:c r="D5942" t="str">
        <x:v>Landscaping and Groundskeeping Workers</x:v>
      </x:c>
      <x:c r="E5942" s="22" t="n">
        <x:v>7550</x:v>
      </x:c>
      <x:c r="F5942" s="22" t="n">
        <x:v>45310</x:v>
      </x:c>
      <x:c r="G5942" s="22" t="n">
        <x:f>IF(OR(E5942="",F5942=""),"",E5942*F5942)</x:f>
        <x:v>342090500</x:v>
      </x:c>
      <x:c r="H5942" s="36" t="n">
        <x:v>0</x:v>
      </x:c>
      <x:c r="I5942" s="22" t="n">
        <x:f>IF(G5942="","",IF(ISNUMBER(H5942),G5942,""))</x:f>
        <x:v>342090500</x:v>
      </x:c>
      <x:c r="J5942" s="22" t="n">
        <x:f>IF(I5942="","",I5942*H5942)</x:f>
        <x:v>0</x:v>
      </x:c>
      <x:c r="K5942" t="str">
        <x:f>IF(G5942="","MISSING OEWS",IF(ISNUMBER(H5942),"MATCHED","MISSING WHARTON"))</x:f>
        <x:v>MATCHED</x:v>
      </x:c>
    </x:row>
    <x:row r="5943">
      <x:c r="A5943" t="str">
        <x:v>61</x:v>
      </x:c>
      <x:c r="B5943" t="str">
        <x:v>Educational Services</x:v>
      </x:c>
      <x:c r="C5943" t="str">
        <x:v>37-3013</x:v>
      </x:c>
      <x:c r="D5943" t="str">
        <x:v>Tree Trimmers and Pruners</x:v>
      </x:c>
      <x:c r="E5943" s="22" t="n">
        <x:v>30</x:v>
      </x:c>
      <x:c r="F5943" s="22" t="n">
        <x:v>55360</x:v>
      </x:c>
      <x:c r="G5943" s="22" t="n">
        <x:f>IF(OR(E5943="",F5943=""),"",E5943*F5943)</x:f>
        <x:v>1660800</x:v>
      </x:c>
      <x:c r="H5943" s="36" t="n">
        <x:v>0</x:v>
      </x:c>
      <x:c r="I5943" s="22" t="n">
        <x:f>IF(G5943="","",IF(ISNUMBER(H5943),G5943,""))</x:f>
        <x:v>1660800</x:v>
      </x:c>
      <x:c r="J5943" s="22" t="n">
        <x:f>IF(I5943="","",I5943*H5943)</x:f>
        <x:v>0</x:v>
      </x:c>
      <x:c r="K5943" t="str">
        <x:f>IF(G5943="","MISSING OEWS",IF(ISNUMBER(H5943),"MATCHED","MISSING WHARTON"))</x:f>
        <x:v>MATCHED</x:v>
      </x:c>
    </x:row>
    <x:row r="5944">
      <x:c r="A5944" t="str">
        <x:v>61</x:v>
      </x:c>
      <x:c r="B5944" t="str">
        <x:v>Educational Services</x:v>
      </x:c>
      <x:c r="C5944" t="str">
        <x:v>37-3019</x:v>
      </x:c>
      <x:c r="D5944" t="str">
        <x:v>Grounds Maintenance Workers, All Other</x:v>
      </x:c>
      <x:c r="E5944" s="22" t="n">
        <x:v>80</x:v>
      </x:c>
      <x:c r="F5944" s="22" t="n">
        <x:v>49590</x:v>
      </x:c>
      <x:c r="G5944" s="22" t="n">
        <x:f>IF(OR(E5944="",F5944=""),"",E5944*F5944)</x:f>
        <x:v>3967200</x:v>
      </x:c>
      <x:c r="H5944" s="36"/>
      <x:c r="I5944" s="22" t="str">
        <x:f>IF(G5944="","",IF(ISNUMBER(H5944),G5944,""))</x:f>
      </x:c>
      <x:c r="J5944" s="22" t="str">
        <x:f>IF(I5944="","",I5944*H5944)</x:f>
      </x:c>
      <x:c r="K5944" t="str">
        <x:f>IF(G5944="","MISSING OEWS",IF(ISNUMBER(H5944),"MATCHED","MISSING WHARTON"))</x:f>
        <x:v>MISSING WHARTON</x:v>
      </x:c>
    </x:row>
    <x:row r="5945">
      <x:c r="A5945" t="str">
        <x:v>61</x:v>
      </x:c>
      <x:c r="B5945" t="str">
        <x:v>Educational Services</x:v>
      </x:c>
      <x:c r="C5945" t="str">
        <x:v>39-1014</x:v>
      </x:c>
      <x:c r="D5945" t="str">
        <x:v>First-Line Supervisors of Entertainment and Recreation Workers, Except Gambling Services</x:v>
      </x:c>
      <x:c r="E5945" s="22" t="n">
        <x:v>2610</x:v>
      </x:c>
      <x:c r="F5945" s="22" t="n">
        <x:v>55910</x:v>
      </x:c>
      <x:c r="G5945" s="22" t="n">
        <x:f>IF(OR(E5945="",F5945=""),"",E5945*F5945)</x:f>
        <x:v>145925100</x:v>
      </x:c>
      <x:c r="H5945" s="36" t="n">
        <x:v>0.2974</x:v>
      </x:c>
      <x:c r="I5945" s="22" t="n">
        <x:f>IF(G5945="","",IF(ISNUMBER(H5945),G5945,""))</x:f>
        <x:v>145925100</x:v>
      </x:c>
      <x:c r="J5945" s="22" t="n">
        <x:f>IF(I5945="","",I5945*H5945)</x:f>
        <x:v>43398124.74</x:v>
      </x:c>
      <x:c r="K5945" t="str">
        <x:f>IF(G5945="","MISSING OEWS",IF(ISNUMBER(H5945),"MATCHED","MISSING WHARTON"))</x:f>
        <x:v>MATCHED</x:v>
      </x:c>
    </x:row>
    <x:row r="5946">
      <x:c r="A5946" t="str">
        <x:v>61</x:v>
      </x:c>
      <x:c r="B5946" t="str">
        <x:v>Educational Services</x:v>
      </x:c>
      <x:c r="C5946" t="str">
        <x:v>39-1022</x:v>
      </x:c>
      <x:c r="D5946" t="str">
        <x:v>First-Line Supervisors of Personal Service Workers</x:v>
      </x:c>
      <x:c r="E5946" s="22" t="n">
        <x:v>2490</x:v>
      </x:c>
      <x:c r="F5946" s="22" t="n">
        <x:v>59670</x:v>
      </x:c>
      <x:c r="G5946" s="22" t="n">
        <x:f>IF(OR(E5946="",F5946=""),"",E5946*F5946)</x:f>
        <x:v>148578300</x:v>
      </x:c>
      <x:c r="H5946" s="36" t="n">
        <x:v>0.27649999999999997</x:v>
      </x:c>
      <x:c r="I5946" s="22" t="n">
        <x:f>IF(G5946="","",IF(ISNUMBER(H5946),G5946,""))</x:f>
        <x:v>148578300</x:v>
      </x:c>
      <x:c r="J5946" s="22" t="n">
        <x:f>IF(I5946="","",I5946*H5946)</x:f>
        <x:v>41081899.949999996</x:v>
      </x:c>
      <x:c r="K5946" t="str">
        <x:f>IF(G5946="","MISSING OEWS",IF(ISNUMBER(H5946),"MATCHED","MISSING WHARTON"))</x:f>
        <x:v>MATCHED</x:v>
      </x:c>
    </x:row>
    <x:row r="5947">
      <x:c r="A5947" t="str">
        <x:v>61</x:v>
      </x:c>
      <x:c r="B5947" t="str">
        <x:v>Educational Services</x:v>
      </x:c>
      <x:c r="C5947" t="str">
        <x:v>39-2021</x:v>
      </x:c>
      <x:c r="D5947" t="str">
        <x:v>Animal Caretakers</x:v>
      </x:c>
      <x:c r="E5947" s="22" t="n">
        <x:v>1330</x:v>
      </x:c>
      <x:c r="F5947" s="22" t="n">
        <x:v>40770</x:v>
      </x:c>
      <x:c r="G5947" s="22" t="n">
        <x:f>IF(OR(E5947="",F5947=""),"",E5947*F5947)</x:f>
        <x:v>54224100</x:v>
      </x:c>
      <x:c r="H5947" s="36" t="n">
        <x:v>0.16140000000000002</x:v>
      </x:c>
      <x:c r="I5947" s="22" t="n">
        <x:f>IF(G5947="","",IF(ISNUMBER(H5947),G5947,""))</x:f>
        <x:v>54224100</x:v>
      </x:c>
      <x:c r="J5947" s="22" t="n">
        <x:f>IF(I5947="","",I5947*H5947)</x:f>
        <x:v>8751769.74</x:v>
      </x:c>
      <x:c r="K5947" t="str">
        <x:f>IF(G5947="","MISSING OEWS",IF(ISNUMBER(H5947),"MATCHED","MISSING WHARTON"))</x:f>
        <x:v>MATCHED</x:v>
      </x:c>
    </x:row>
    <x:row r="5948">
      <x:c r="A5948" t="str">
        <x:v>61</x:v>
      </x:c>
      <x:c r="B5948" t="str">
        <x:v>Educational Services</x:v>
      </x:c>
      <x:c r="C5948" t="str">
        <x:v>39-3031</x:v>
      </x:c>
      <x:c r="D5948" t="str">
        <x:v>Ushers, Lobby Attendants, and Ticket Takers</x:v>
      </x:c>
      <x:c r="E5948" s="22" t="n">
        <x:v>1670</x:v>
      </x:c>
      <x:c r="F5948" s="22" t="n">
        <x:v>33260</x:v>
      </x:c>
      <x:c r="G5948" s="22" t="n">
        <x:f>IF(OR(E5948="",F5948=""),"",E5948*F5948)</x:f>
        <x:v>55544200</x:v>
      </x:c>
      <x:c r="H5948" s="36" t="n">
        <x:v>0.2109</x:v>
      </x:c>
      <x:c r="I5948" s="22" t="n">
        <x:f>IF(G5948="","",IF(ISNUMBER(H5948),G5948,""))</x:f>
        <x:v>55544200</x:v>
      </x:c>
      <x:c r="J5948" s="22" t="n">
        <x:f>IF(I5948="","",I5948*H5948)</x:f>
        <x:v>11714271.78</x:v>
      </x:c>
      <x:c r="K5948" t="str">
        <x:f>IF(G5948="","MISSING OEWS",IF(ISNUMBER(H5948),"MATCHED","MISSING WHARTON"))</x:f>
        <x:v>MATCHED</x:v>
      </x:c>
    </x:row>
    <x:row r="5949">
      <x:c r="A5949" t="str">
        <x:v>61</x:v>
      </x:c>
      <x:c r="B5949" t="str">
        <x:v>Educational Services</x:v>
      </x:c>
      <x:c r="C5949" t="str">
        <x:v>39-3091</x:v>
      </x:c>
      <x:c r="D5949" t="str">
        <x:v>Amusement and Recreation Attendants</x:v>
      </x:c>
      <x:c r="E5949" s="22" t="n">
        <x:v>3860</x:v>
      </x:c>
      <x:c r="F5949" s="22" t="n">
        <x:v>33260</x:v>
      </x:c>
      <x:c r="G5949" s="22" t="n">
        <x:f>IF(OR(E5949="",F5949=""),"",E5949*F5949)</x:f>
        <x:v>128383600</x:v>
      </x:c>
      <x:c r="H5949" s="36" t="n">
        <x:v>0.25</x:v>
      </x:c>
      <x:c r="I5949" s="22" t="n">
        <x:f>IF(G5949="","",IF(ISNUMBER(H5949),G5949,""))</x:f>
        <x:v>128383600</x:v>
      </x:c>
      <x:c r="J5949" s="22" t="n">
        <x:f>IF(I5949="","",I5949*H5949)</x:f>
        <x:v>32095900</x:v>
      </x:c>
      <x:c r="K5949" t="str">
        <x:f>IF(G5949="","MISSING OEWS",IF(ISNUMBER(H5949),"MATCHED","MISSING WHARTON"))</x:f>
        <x:v>MATCHED</x:v>
      </x:c>
    </x:row>
    <x:row r="5950">
      <x:c r="A5950" t="str">
        <x:v>61</x:v>
      </x:c>
      <x:c r="B5950" t="str">
        <x:v>Educational Services</x:v>
      </x:c>
      <x:c r="C5950" t="str">
        <x:v>39-3092</x:v>
      </x:c>
      <x:c r="D5950" t="str">
        <x:v>Costume Attendants</x:v>
      </x:c>
      <x:c r="E5950" s="22" t="n">
        <x:v>410</x:v>
      </x:c>
      <x:c r="F5950" s="22" t="n">
        <x:v>48920</x:v>
      </x:c>
      <x:c r="G5950" s="22" t="n">
        <x:f>IF(OR(E5950="",F5950=""),"",E5950*F5950)</x:f>
        <x:v>20057200</x:v>
      </x:c>
      <x:c r="H5950" s="36" t="n">
        <x:v>0.12380000000000001</x:v>
      </x:c>
      <x:c r="I5950" s="22" t="n">
        <x:f>IF(G5950="","",IF(ISNUMBER(H5950),G5950,""))</x:f>
        <x:v>20057200</x:v>
      </x:c>
      <x:c r="J5950" s="22" t="n">
        <x:f>IF(I5950="","",I5950*H5950)</x:f>
        <x:v>2483081.3600000003</x:v>
      </x:c>
      <x:c r="K5950" t="str">
        <x:f>IF(G5950="","MISSING OEWS",IF(ISNUMBER(H5950),"MATCHED","MISSING WHARTON"))</x:f>
        <x:v>MATCHED</x:v>
      </x:c>
    </x:row>
    <x:row r="5951">
      <x:c r="A5951" t="str">
        <x:v>61</x:v>
      </x:c>
      <x:c r="B5951" t="str">
        <x:v>Educational Services</x:v>
      </x:c>
      <x:c r="C5951" t="str">
        <x:v>39-3093</x:v>
      </x:c>
      <x:c r="D5951" t="str">
        <x:v>Locker Room, Coatroom, and Dressing Room Attendants</x:v>
      </x:c>
      <x:c r="E5951" s="22" t="n">
        <x:v>370</x:v>
      </x:c>
      <x:c r="F5951" s="22" t="n">
        <x:v>42220</x:v>
      </x:c>
      <x:c r="G5951" s="22" t="n">
        <x:f>IF(OR(E5951="",F5951=""),"",E5951*F5951)</x:f>
        <x:v>15621400</x:v>
      </x:c>
      <x:c r="H5951" s="36" t="n">
        <x:v>0.041299999999999996</x:v>
      </x:c>
      <x:c r="I5951" s="22" t="n">
        <x:f>IF(G5951="","",IF(ISNUMBER(H5951),G5951,""))</x:f>
        <x:v>15621400</x:v>
      </x:c>
      <x:c r="J5951" s="22" t="n">
        <x:f>IF(I5951="","",I5951*H5951)</x:f>
        <x:v>645163.82</x:v>
      </x:c>
      <x:c r="K5951" t="str">
        <x:f>IF(G5951="","MISSING OEWS",IF(ISNUMBER(H5951),"MATCHED","MISSING WHARTON"))</x:f>
        <x:v>MATCHED</x:v>
      </x:c>
    </x:row>
    <x:row r="5952">
      <x:c r="A5952" t="str">
        <x:v>61</x:v>
      </x:c>
      <x:c r="B5952" t="str">
        <x:v>Educational Services</x:v>
      </x:c>
      <x:c r="C5952" t="str">
        <x:v>39-3099</x:v>
      </x:c>
      <x:c r="D5952" t="str">
        <x:v>Entertainment Attendants and Related Workers, All Other</x:v>
      </x:c>
      <x:c r="E5952" s="22"/>
      <x:c r="F5952" s="22" t="n">
        <x:v>40650</x:v>
      </x:c>
      <x:c r="G5952" s="22" t="str">
        <x:f>IF(OR(E5952="",F5952=""),"",E5952*F5952)</x:f>
      </x:c>
      <x:c r="H5952" s="36"/>
      <x:c r="I5952" s="22" t="str">
        <x:f>IF(G5952="","",IF(ISNUMBER(H5952),G5952,""))</x:f>
      </x:c>
      <x:c r="J5952" s="22" t="str">
        <x:f>IF(I5952="","",I5952*H5952)</x:f>
      </x:c>
      <x:c r="K5952" t="str">
        <x:f>IF(G5952="","MISSING OEWS",IF(ISNUMBER(H5952),"MATCHED","MISSING WHARTON"))</x:f>
        <x:v>MISSING OEWS</x:v>
      </x:c>
    </x:row>
    <x:row r="5953">
      <x:c r="A5953" t="str">
        <x:v>61</x:v>
      </x:c>
      <x:c r="B5953" t="str">
        <x:v>Educational Services</x:v>
      </x:c>
      <x:c r="C5953" t="str">
        <x:v>39-5012</x:v>
      </x:c>
      <x:c r="D5953" t="str">
        <x:v>Hairdressers, Hairstylists, and Cosmetologists</x:v>
      </x:c>
      <x:c r="E5953" s="22" t="n">
        <x:v>220</x:v>
      </x:c>
      <x:c r="F5953" s="22" t="n">
        <x:v>40660</x:v>
      </x:c>
      <x:c r="G5953" s="22" t="n">
        <x:f>IF(OR(E5953="",F5953=""),"",E5953*F5953)</x:f>
        <x:v>8945200</x:v>
      </x:c>
      <x:c r="H5953" s="36" t="n">
        <x:v>0.12390000000000001</x:v>
      </x:c>
      <x:c r="I5953" s="22" t="n">
        <x:f>IF(G5953="","",IF(ISNUMBER(H5953),G5953,""))</x:f>
        <x:v>8945200</x:v>
      </x:c>
      <x:c r="J5953" s="22" t="n">
        <x:f>IF(I5953="","",I5953*H5953)</x:f>
        <x:v>1108310.28</x:v>
      </x:c>
      <x:c r="K5953" t="str">
        <x:f>IF(G5953="","MISSING OEWS",IF(ISNUMBER(H5953),"MATCHED","MISSING WHARTON"))</x:f>
        <x:v>MATCHED</x:v>
      </x:c>
    </x:row>
    <x:row r="5954">
      <x:c r="A5954" t="str">
        <x:v>61</x:v>
      </x:c>
      <x:c r="B5954" t="str">
        <x:v>Educational Services</x:v>
      </x:c>
      <x:c r="C5954" t="str">
        <x:v>39-5091</x:v>
      </x:c>
      <x:c r="D5954" t="str">
        <x:v>Makeup Artists, Theatrical and Performance</x:v>
      </x:c>
      <x:c r="E5954" s="22" t="n">
        <x:v>50</x:v>
      </x:c>
      <x:c r="F5954" s="22" t="n">
        <x:v>36770</x:v>
      </x:c>
      <x:c r="G5954" s="22" t="n">
        <x:f>IF(OR(E5954="",F5954=""),"",E5954*F5954)</x:f>
        <x:v>1838500</x:v>
      </x:c>
      <x:c r="H5954" s="36" t="n">
        <x:v>0.0786</x:v>
      </x:c>
      <x:c r="I5954" s="22" t="n">
        <x:f>IF(G5954="","",IF(ISNUMBER(H5954),G5954,""))</x:f>
        <x:v>1838500</x:v>
      </x:c>
      <x:c r="J5954" s="22" t="n">
        <x:f>IF(I5954="","",I5954*H5954)</x:f>
        <x:v>144506.1</x:v>
      </x:c>
      <x:c r="K5954" t="str">
        <x:f>IF(G5954="","MISSING OEWS",IF(ISNUMBER(H5954),"MATCHED","MISSING WHARTON"))</x:f>
        <x:v>MATCHED</x:v>
      </x:c>
    </x:row>
    <x:row r="5955">
      <x:c r="A5955" t="str">
        <x:v>61</x:v>
      </x:c>
      <x:c r="B5955" t="str">
        <x:v>Educational Services</x:v>
      </x:c>
      <x:c r="C5955" t="str">
        <x:v>39-5094</x:v>
      </x:c>
      <x:c r="D5955" t="str">
        <x:v>Skincare Specialists</x:v>
      </x:c>
      <x:c r="E5955" s="22" t="n">
        <x:v>60</x:v>
      </x:c>
      <x:c r="F5955" s="22" t="n">
        <x:v>66350</x:v>
      </x:c>
      <x:c r="G5955" s="22" t="n">
        <x:f>IF(OR(E5955="",F5955=""),"",E5955*F5955)</x:f>
        <x:v>3981000</x:v>
      </x:c>
      <x:c r="H5955" s="36" t="n">
        <x:v>0.1056</x:v>
      </x:c>
      <x:c r="I5955" s="22" t="n">
        <x:f>IF(G5955="","",IF(ISNUMBER(H5955),G5955,""))</x:f>
        <x:v>3981000</x:v>
      </x:c>
      <x:c r="J5955" s="22" t="n">
        <x:f>IF(I5955="","",I5955*H5955)</x:f>
        <x:v>420393.6</x:v>
      </x:c>
      <x:c r="K5955" t="str">
        <x:f>IF(G5955="","MISSING OEWS",IF(ISNUMBER(H5955),"MATCHED","MISSING WHARTON"))</x:f>
        <x:v>MATCHED</x:v>
      </x:c>
    </x:row>
    <x:row r="5956">
      <x:c r="A5956" t="str">
        <x:v>61</x:v>
      </x:c>
      <x:c r="B5956" t="str">
        <x:v>Educational Services</x:v>
      </x:c>
      <x:c r="C5956" t="str">
        <x:v>39-6012</x:v>
      </x:c>
      <x:c r="D5956" t="str">
        <x:v>Concierges</x:v>
      </x:c>
      <x:c r="E5956" s="22" t="n">
        <x:v>70</x:v>
      </x:c>
      <x:c r="F5956" s="22" t="n">
        <x:v>36020</x:v>
      </x:c>
      <x:c r="G5956" s="22" t="n">
        <x:f>IF(OR(E5956="",F5956=""),"",E5956*F5956)</x:f>
        <x:v>2521400</x:v>
      </x:c>
      <x:c r="H5956" s="36" t="n">
        <x:v>0.65</x:v>
      </x:c>
      <x:c r="I5956" s="22" t="n">
        <x:f>IF(G5956="","",IF(ISNUMBER(H5956),G5956,""))</x:f>
        <x:v>2521400</x:v>
      </x:c>
      <x:c r="J5956" s="22" t="n">
        <x:f>IF(I5956="","",I5956*H5956)</x:f>
        <x:v>1638910</x:v>
      </x:c>
      <x:c r="K5956" t="str">
        <x:f>IF(G5956="","MISSING OEWS",IF(ISNUMBER(H5956),"MATCHED","MISSING WHARTON"))</x:f>
        <x:v>MATCHED</x:v>
      </x:c>
    </x:row>
    <x:row r="5957">
      <x:c r="A5957" t="str">
        <x:v>61</x:v>
      </x:c>
      <x:c r="B5957" t="str">
        <x:v>Educational Services</x:v>
      </x:c>
      <x:c r="C5957" t="str">
        <x:v>39-7010</x:v>
      </x:c>
      <x:c r="D5957" t="str">
        <x:v>Tour and Travel Guides</x:v>
      </x:c>
      <x:c r="E5957" s="22" t="n">
        <x:v>1190</x:v>
      </x:c>
      <x:c r="F5957" s="22" t="n">
        <x:v>37150</x:v>
      </x:c>
      <x:c r="G5957" s="22" t="n">
        <x:f>IF(OR(E5957="",F5957=""),"",E5957*F5957)</x:f>
        <x:v>44208500</x:v>
      </x:c>
      <x:c r="H5957" s="36" t="n">
        <x:v>0.3177</x:v>
      </x:c>
      <x:c r="I5957" s="22" t="n">
        <x:f>IF(G5957="","",IF(ISNUMBER(H5957),G5957,""))</x:f>
        <x:v>44208500</x:v>
      </x:c>
      <x:c r="J5957" s="22" t="n">
        <x:f>IF(I5957="","",I5957*H5957)</x:f>
        <x:v>14045040.45</x:v>
      </x:c>
      <x:c r="K5957" t="str">
        <x:f>IF(G5957="","MISSING OEWS",IF(ISNUMBER(H5957),"MATCHED","MISSING WHARTON"))</x:f>
        <x:v>MATCHED</x:v>
      </x:c>
    </x:row>
    <x:row r="5958">
      <x:c r="A5958" t="str">
        <x:v>61</x:v>
      </x:c>
      <x:c r="B5958" t="str">
        <x:v>Educational Services</x:v>
      </x:c>
      <x:c r="C5958" t="str">
        <x:v>39-9011</x:v>
      </x:c>
      <x:c r="D5958" t="str">
        <x:v>Childcare Workers</x:v>
      </x:c>
      <x:c r="E5958" s="22" t="n">
        <x:v>30410</x:v>
      </x:c>
      <x:c r="F5958" s="22" t="n">
        <x:v>35170</x:v>
      </x:c>
      <x:c r="G5958" s="22" t="n">
        <x:f>IF(OR(E5958="",F5958=""),"",E5958*F5958)</x:f>
        <x:v>1069519700</x:v>
      </x:c>
      <x:c r="H5958" s="36" t="n">
        <x:v>0.105</x:v>
      </x:c>
      <x:c r="I5958" s="22" t="n">
        <x:f>IF(G5958="","",IF(ISNUMBER(H5958),G5958,""))</x:f>
        <x:v>1069519700</x:v>
      </x:c>
      <x:c r="J5958" s="22" t="n">
        <x:f>IF(I5958="","",I5958*H5958)</x:f>
        <x:v>112299568.5</x:v>
      </x:c>
      <x:c r="K5958" t="str">
        <x:f>IF(G5958="","MISSING OEWS",IF(ISNUMBER(H5958),"MATCHED","MISSING WHARTON"))</x:f>
        <x:v>MATCHED</x:v>
      </x:c>
    </x:row>
    <x:row r="5959">
      <x:c r="A5959" t="str">
        <x:v>61</x:v>
      </x:c>
      <x:c r="B5959" t="str">
        <x:v>Educational Services</x:v>
      </x:c>
      <x:c r="C5959" t="str">
        <x:v>39-9031</x:v>
      </x:c>
      <x:c r="D5959" t="str">
        <x:v>Exercise Trainers and Group Fitness Instructors</x:v>
      </x:c>
      <x:c r="E5959" s="22" t="n">
        <x:v>24850</x:v>
      </x:c>
      <x:c r="F5959" s="22" t="n">
        <x:v>49680</x:v>
      </x:c>
      <x:c r="G5959" s="22" t="n">
        <x:f>IF(OR(E5959="",F5959=""),"",E5959*F5959)</x:f>
        <x:v>1234548000</x:v>
      </x:c>
      <x:c r="H5959" s="36" t="n">
        <x:v>0.0636</x:v>
      </x:c>
      <x:c r="I5959" s="22" t="n">
        <x:f>IF(G5959="","",IF(ISNUMBER(H5959),G5959,""))</x:f>
        <x:v>1234548000</x:v>
      </x:c>
      <x:c r="J5959" s="22" t="n">
        <x:f>IF(I5959="","",I5959*H5959)</x:f>
        <x:v>78517252.80000001</x:v>
      </x:c>
      <x:c r="K5959" t="str">
        <x:f>IF(G5959="","MISSING OEWS",IF(ISNUMBER(H5959),"MATCHED","MISSING WHARTON"))</x:f>
        <x:v>MATCHED</x:v>
      </x:c>
    </x:row>
    <x:row r="5960">
      <x:c r="A5960" t="str">
        <x:v>61</x:v>
      </x:c>
      <x:c r="B5960" t="str">
        <x:v>Educational Services</x:v>
      </x:c>
      <x:c r="C5960" t="str">
        <x:v>39-9032</x:v>
      </x:c>
      <x:c r="D5960" t="str">
        <x:v>Recreation Workers</x:v>
      </x:c>
      <x:c r="E5960" s="22" t="n">
        <x:v>14970</x:v>
      </x:c>
      <x:c r="F5960" s="22" t="n">
        <x:v>39370</x:v>
      </x:c>
      <x:c r="G5960" s="22" t="n">
        <x:f>IF(OR(E5960="",F5960=""),"",E5960*F5960)</x:f>
        <x:v>589368900</x:v>
      </x:c>
      <x:c r="H5960" s="36" t="n">
        <x:v>0.16670000000000001</x:v>
      </x:c>
      <x:c r="I5960" s="22" t="n">
        <x:f>IF(G5960="","",IF(ISNUMBER(H5960),G5960,""))</x:f>
        <x:v>589368900</x:v>
      </x:c>
      <x:c r="J5960" s="22" t="n">
        <x:f>IF(I5960="","",I5960*H5960)</x:f>
        <x:v>98247795.63000001</x:v>
      </x:c>
      <x:c r="K5960" t="str">
        <x:f>IF(G5960="","MISSING OEWS",IF(ISNUMBER(H5960),"MATCHED","MISSING WHARTON"))</x:f>
        <x:v>MATCHED</x:v>
      </x:c>
    </x:row>
    <x:row r="5961">
      <x:c r="A5961" t="str">
        <x:v>61</x:v>
      </x:c>
      <x:c r="B5961" t="str">
        <x:v>Educational Services</x:v>
      </x:c>
      <x:c r="C5961" t="str">
        <x:v>39-9041</x:v>
      </x:c>
      <x:c r="D5961" t="str">
        <x:v>Residential Advisors</x:v>
      </x:c>
      <x:c r="E5961" s="22" t="n">
        <x:v>8490</x:v>
      </x:c>
      <x:c r="F5961" s="22" t="n">
        <x:v>43810</x:v>
      </x:c>
      <x:c r="G5961" s="22" t="n">
        <x:f>IF(OR(E5961="",F5961=""),"",E5961*F5961)</x:f>
        <x:v>371946900</x:v>
      </x:c>
      <x:c r="H5961" s="36" t="n">
        <x:v>0.2917</x:v>
      </x:c>
      <x:c r="I5961" s="22" t="n">
        <x:f>IF(G5961="","",IF(ISNUMBER(H5961),G5961,""))</x:f>
        <x:v>371946900</x:v>
      </x:c>
      <x:c r="J5961" s="22" t="n">
        <x:f>IF(I5961="","",I5961*H5961)</x:f>
        <x:v>108496910.73</x:v>
      </x:c>
      <x:c r="K5961" t="str">
        <x:f>IF(G5961="","MISSING OEWS",IF(ISNUMBER(H5961),"MATCHED","MISSING WHARTON"))</x:f>
        <x:v>MATCHED</x:v>
      </x:c>
    </x:row>
    <x:row r="5962">
      <x:c r="A5962" t="str">
        <x:v>61</x:v>
      </x:c>
      <x:c r="B5962" t="str">
        <x:v>Educational Services</x:v>
      </x:c>
      <x:c r="C5962" t="str">
        <x:v>39-9099</x:v>
      </x:c>
      <x:c r="D5962" t="str">
        <x:v>Personal Care and Service Workers, All Other</x:v>
      </x:c>
      <x:c r="E5962" s="22" t="n">
        <x:v>120</x:v>
      </x:c>
      <x:c r="F5962" s="22" t="n">
        <x:v>44050</x:v>
      </x:c>
      <x:c r="G5962" s="22" t="n">
        <x:f>IF(OR(E5962="",F5962=""),"",E5962*F5962)</x:f>
        <x:v>5286000</x:v>
      </x:c>
      <x:c r="H5962" s="36"/>
      <x:c r="I5962" s="22" t="str">
        <x:f>IF(G5962="","",IF(ISNUMBER(H5962),G5962,""))</x:f>
      </x:c>
      <x:c r="J5962" s="22" t="str">
        <x:f>IF(I5962="","",I5962*H5962)</x:f>
      </x:c>
      <x:c r="K5962" t="str">
        <x:f>IF(G5962="","MISSING OEWS",IF(ISNUMBER(H5962),"MATCHED","MISSING WHARTON"))</x:f>
        <x:v>MISSING WHARTON</x:v>
      </x:c>
    </x:row>
    <x:row r="5963">
      <x:c r="A5963" t="str">
        <x:v>61</x:v>
      </x:c>
      <x:c r="B5963" t="str">
        <x:v>Educational Services</x:v>
      </x:c>
      <x:c r="C5963" t="str">
        <x:v>41-1011</x:v>
      </x:c>
      <x:c r="D5963" t="str">
        <x:v>First-Line Supervisors of Retail Sales Workers</x:v>
      </x:c>
      <x:c r="E5963" s="22" t="n">
        <x:v>940</x:v>
      </x:c>
      <x:c r="F5963" s="22" t="n">
        <x:v>56190</x:v>
      </x:c>
      <x:c r="G5963" s="22" t="n">
        <x:f>IF(OR(E5963="",F5963=""),"",E5963*F5963)</x:f>
        <x:v>52818600</x:v>
      </x:c>
      <x:c r="H5963" s="36" t="n">
        <x:v>0.4476</x:v>
      </x:c>
      <x:c r="I5963" s="22" t="n">
        <x:f>IF(G5963="","",IF(ISNUMBER(H5963),G5963,""))</x:f>
        <x:v>52818600</x:v>
      </x:c>
      <x:c r="J5963" s="22" t="n">
        <x:f>IF(I5963="","",I5963*H5963)</x:f>
        <x:v>23641605.36</x:v>
      </x:c>
      <x:c r="K5963" t="str">
        <x:f>IF(G5963="","MISSING OEWS",IF(ISNUMBER(H5963),"MATCHED","MISSING WHARTON"))</x:f>
        <x:v>MATCHED</x:v>
      </x:c>
    </x:row>
    <x:row r="5964">
      <x:c r="A5964" t="str">
        <x:v>61</x:v>
      </x:c>
      <x:c r="B5964" t="str">
        <x:v>Educational Services</x:v>
      </x:c>
      <x:c r="C5964" t="str">
        <x:v>41-1012</x:v>
      </x:c>
      <x:c r="D5964" t="str">
        <x:v>First-Line Supervisors of Non-Retail Sales Workers</x:v>
      </x:c>
      <x:c r="E5964" s="22" t="n">
        <x:v>740</x:v>
      </x:c>
      <x:c r="F5964" s="22" t="n">
        <x:v>106930</x:v>
      </x:c>
      <x:c r="G5964" s="22" t="n">
        <x:f>IF(OR(E5964="",F5964=""),"",E5964*F5964)</x:f>
        <x:v>79128200</x:v>
      </x:c>
      <x:c r="H5964" s="36" t="n">
        <x:v>0.4833</x:v>
      </x:c>
      <x:c r="I5964" s="22" t="n">
        <x:f>IF(G5964="","",IF(ISNUMBER(H5964),G5964,""))</x:f>
        <x:v>79128200</x:v>
      </x:c>
      <x:c r="J5964" s="22" t="n">
        <x:f>IF(I5964="","",I5964*H5964)</x:f>
        <x:v>38242659.06</x:v>
      </x:c>
      <x:c r="K5964" t="str">
        <x:f>IF(G5964="","MISSING OEWS",IF(ISNUMBER(H5964),"MATCHED","MISSING WHARTON"))</x:f>
        <x:v>MATCHED</x:v>
      </x:c>
    </x:row>
    <x:row r="5965">
      <x:c r="A5965" t="str">
        <x:v>61</x:v>
      </x:c>
      <x:c r="B5965" t="str">
        <x:v>Educational Services</x:v>
      </x:c>
      <x:c r="C5965" t="str">
        <x:v>41-2011</x:v>
      </x:c>
      <x:c r="D5965" t="str">
        <x:v>Cashiers</x:v>
      </x:c>
      <x:c r="E5965" s="22" t="n">
        <x:v>2380</x:v>
      </x:c>
      <x:c r="F5965" s="22" t="n">
        <x:v>37230</x:v>
      </x:c>
      <x:c r="G5965" s="22" t="n">
        <x:f>IF(OR(E5965="",F5965=""),"",E5965*F5965)</x:f>
        <x:v>88607400</x:v>
      </x:c>
      <x:c r="H5965" s="36" t="n">
        <x:v>0.6672</x:v>
      </x:c>
      <x:c r="I5965" s="22" t="n">
        <x:f>IF(G5965="","",IF(ISNUMBER(H5965),G5965,""))</x:f>
        <x:v>88607400</x:v>
      </x:c>
      <x:c r="J5965" s="22" t="n">
        <x:f>IF(I5965="","",I5965*H5965)</x:f>
        <x:v>59118857.28</x:v>
      </x:c>
      <x:c r="K5965" t="str">
        <x:f>IF(G5965="","MISSING OEWS",IF(ISNUMBER(H5965),"MATCHED","MISSING WHARTON"))</x:f>
        <x:v>MATCHED</x:v>
      </x:c>
    </x:row>
    <x:row r="5966">
      <x:c r="A5966" t="str">
        <x:v>61</x:v>
      </x:c>
      <x:c r="B5966" t="str">
        <x:v>Educational Services</x:v>
      </x:c>
      <x:c r="C5966" t="str">
        <x:v>41-2021</x:v>
      </x:c>
      <x:c r="D5966" t="str">
        <x:v>Counter and Rental Clerks</x:v>
      </x:c>
      <x:c r="E5966" s="22" t="n">
        <x:v>110</x:v>
      </x:c>
      <x:c r="F5966" s="22" t="n">
        <x:v>40550</x:v>
      </x:c>
      <x:c r="G5966" s="22" t="n">
        <x:f>IF(OR(E5966="",F5966=""),"",E5966*F5966)</x:f>
        <x:v>4460500</x:v>
      </x:c>
      <x:c r="H5966" s="36" t="n">
        <x:v>0.7719</x:v>
      </x:c>
      <x:c r="I5966" s="22" t="n">
        <x:f>IF(G5966="","",IF(ISNUMBER(H5966),G5966,""))</x:f>
        <x:v>4460500</x:v>
      </x:c>
      <x:c r="J5966" s="22" t="n">
        <x:f>IF(I5966="","",I5966*H5966)</x:f>
        <x:v>3443059.95</x:v>
      </x:c>
      <x:c r="K5966" t="str">
        <x:f>IF(G5966="","MISSING OEWS",IF(ISNUMBER(H5966),"MATCHED","MISSING WHARTON"))</x:f>
        <x:v>MATCHED</x:v>
      </x:c>
    </x:row>
    <x:row r="5967">
      <x:c r="A5967" t="str">
        <x:v>61</x:v>
      </x:c>
      <x:c r="B5967" t="str">
        <x:v>Educational Services</x:v>
      </x:c>
      <x:c r="C5967" t="str">
        <x:v>41-2031</x:v>
      </x:c>
      <x:c r="D5967" t="str">
        <x:v>Retail Salespersons</x:v>
      </x:c>
      <x:c r="E5967" s="22" t="n">
        <x:v>2560</x:v>
      </x:c>
      <x:c r="F5967" s="22" t="n">
        <x:v>38740</x:v>
      </x:c>
      <x:c r="G5967" s="22" t="n">
        <x:f>IF(OR(E5967="",F5967=""),"",E5967*F5967)</x:f>
        <x:v>99174400</x:v>
      </x:c>
      <x:c r="H5967" s="36" t="n">
        <x:v>0.4938</x:v>
      </x:c>
      <x:c r="I5967" s="22" t="n">
        <x:f>IF(G5967="","",IF(ISNUMBER(H5967),G5967,""))</x:f>
        <x:v>99174400</x:v>
      </x:c>
      <x:c r="J5967" s="22" t="n">
        <x:f>IF(I5967="","",I5967*H5967)</x:f>
        <x:v>48972318.72</x:v>
      </x:c>
      <x:c r="K5967" t="str">
        <x:f>IF(G5967="","MISSING OEWS",IF(ISNUMBER(H5967),"MATCHED","MISSING WHARTON"))</x:f>
        <x:v>MATCHED</x:v>
      </x:c>
    </x:row>
    <x:row r="5968">
      <x:c r="A5968" t="str">
        <x:v>61</x:v>
      </x:c>
      <x:c r="B5968" t="str">
        <x:v>Educational Services</x:v>
      </x:c>
      <x:c r="C5968" t="str">
        <x:v>41-3011</x:v>
      </x:c>
      <x:c r="D5968" t="str">
        <x:v>Advertising Sales Agents</x:v>
      </x:c>
      <x:c r="E5968" s="22" t="n">
        <x:v>50</x:v>
      </x:c>
      <x:c r="F5968" s="22" t="n">
        <x:v>87100</x:v>
      </x:c>
      <x:c r="G5968" s="22" t="n">
        <x:f>IF(OR(E5968="",F5968=""),"",E5968*F5968)</x:f>
        <x:v>4355000</x:v>
      </x:c>
      <x:c r="H5968" s="36" t="n">
        <x:v>0.6725</x:v>
      </x:c>
      <x:c r="I5968" s="22" t="n">
        <x:f>IF(G5968="","",IF(ISNUMBER(H5968),G5968,""))</x:f>
        <x:v>4355000</x:v>
      </x:c>
      <x:c r="J5968" s="22" t="n">
        <x:f>IF(I5968="","",I5968*H5968)</x:f>
        <x:v>2928737.5</x:v>
      </x:c>
      <x:c r="K5968" t="str">
        <x:f>IF(G5968="","MISSING OEWS",IF(ISNUMBER(H5968),"MATCHED","MISSING WHARTON"))</x:f>
        <x:v>MATCHED</x:v>
      </x:c>
    </x:row>
    <x:row r="5969">
      <x:c r="A5969" t="str">
        <x:v>61</x:v>
      </x:c>
      <x:c r="B5969" t="str">
        <x:v>Educational Services</x:v>
      </x:c>
      <x:c r="C5969" t="str">
        <x:v>41-3091</x:v>
      </x:c>
      <x:c r="D5969" t="str">
        <x:v>Sales Representatives of Services, Except Advertising, Insurance, Financial Services, and Travel</x:v>
      </x:c>
      <x:c r="E5969" s="22" t="n">
        <x:v>14050</x:v>
      </x:c>
      <x:c r="F5969" s="22" t="n">
        <x:v>85860</x:v>
      </x:c>
      <x:c r="G5969" s="22" t="n">
        <x:f>IF(OR(E5969="",F5969=""),"",E5969*F5969)</x:f>
        <x:v>1206333000</x:v>
      </x:c>
      <x:c r="H5969" s="36" t="n">
        <x:v>0.73</x:v>
      </x:c>
      <x:c r="I5969" s="22" t="n">
        <x:f>IF(G5969="","",IF(ISNUMBER(H5969),G5969,""))</x:f>
        <x:v>1206333000</x:v>
      </x:c>
      <x:c r="J5969" s="22" t="n">
        <x:f>IF(I5969="","",I5969*H5969)</x:f>
        <x:v>880623090</x:v>
      </x:c>
      <x:c r="K5969" t="str">
        <x:f>IF(G5969="","MISSING OEWS",IF(ISNUMBER(H5969),"MATCHED","MISSING WHARTON"))</x:f>
        <x:v>MATCHED</x:v>
      </x:c>
    </x:row>
    <x:row r="5970">
      <x:c r="A5970" t="str">
        <x:v>61</x:v>
      </x:c>
      <x:c r="B5970" t="str">
        <x:v>Educational Services</x:v>
      </x:c>
      <x:c r="C5970" t="str">
        <x:v>41-4011</x:v>
      </x:c>
      <x:c r="D5970" t="str">
        <x:v>Sales Representatives, Wholesale and Manufacturing, Technical and Scientific Products</x:v>
      </x:c>
      <x:c r="E5970" s="22" t="n">
        <x:v>290</x:v>
      </x:c>
      <x:c r="F5970" s="22" t="n">
        <x:v>122930</x:v>
      </x:c>
      <x:c r="G5970" s="22" t="n">
        <x:f>IF(OR(E5970="",F5970=""),"",E5970*F5970)</x:f>
        <x:v>35649700</x:v>
      </x:c>
      <x:c r="H5970" s="36" t="n">
        <x:v>0.6463</x:v>
      </x:c>
      <x:c r="I5970" s="22" t="n">
        <x:f>IF(G5970="","",IF(ISNUMBER(H5970),G5970,""))</x:f>
        <x:v>35649700</x:v>
      </x:c>
      <x:c r="J5970" s="22" t="n">
        <x:f>IF(I5970="","",I5970*H5970)</x:f>
        <x:v>23040401.11</x:v>
      </x:c>
      <x:c r="K5970" t="str">
        <x:f>IF(G5970="","MISSING OEWS",IF(ISNUMBER(H5970),"MATCHED","MISSING WHARTON"))</x:f>
        <x:v>MATCHED</x:v>
      </x:c>
    </x:row>
    <x:row r="5971">
      <x:c r="A5971" t="str">
        <x:v>61</x:v>
      </x:c>
      <x:c r="B5971" t="str">
        <x:v>Educational Services</x:v>
      </x:c>
      <x:c r="C5971" t="str">
        <x:v>41-4012</x:v>
      </x:c>
      <x:c r="D5971" t="str">
        <x:v>Sales Representatives, Wholesale and Manufacturing, Except Technical and Scientific Products</x:v>
      </x:c>
      <x:c r="E5971" s="22" t="n">
        <x:v>870</x:v>
      </x:c>
      <x:c r="F5971" s="22" t="n">
        <x:v>75770</x:v>
      </x:c>
      <x:c r="G5971" s="22" t="n">
        <x:f>IF(OR(E5971="",F5971=""),"",E5971*F5971)</x:f>
        <x:v>65919900</x:v>
      </x:c>
      <x:c r="H5971" s="36" t="n">
        <x:v>0.5105</x:v>
      </x:c>
      <x:c r="I5971" s="22" t="n">
        <x:f>IF(G5971="","",IF(ISNUMBER(H5971),G5971,""))</x:f>
        <x:v>65919900</x:v>
      </x:c>
      <x:c r="J5971" s="22" t="n">
        <x:f>IF(I5971="","",I5971*H5971)</x:f>
        <x:v>33652108.949999996</x:v>
      </x:c>
      <x:c r="K5971" t="str">
        <x:f>IF(G5971="","MISSING OEWS",IF(ISNUMBER(H5971),"MATCHED","MISSING WHARTON"))</x:f>
        <x:v>MATCHED</x:v>
      </x:c>
    </x:row>
    <x:row r="5972">
      <x:c r="A5972" t="str">
        <x:v>61</x:v>
      </x:c>
      <x:c r="B5972" t="str">
        <x:v>Educational Services</x:v>
      </x:c>
      <x:c r="C5972" t="str">
        <x:v>41-9011</x:v>
      </x:c>
      <x:c r="D5972" t="str">
        <x:v>Demonstrators and Product Promoters</x:v>
      </x:c>
      <x:c r="E5972" s="22" t="n">
        <x:v>130</x:v>
      </x:c>
      <x:c r="F5972" s="22" t="n">
        <x:v>27330</x:v>
      </x:c>
      <x:c r="G5972" s="22" t="n">
        <x:f>IF(OR(E5972="",F5972=""),"",E5972*F5972)</x:f>
        <x:v>3552900</x:v>
      </x:c>
      <x:c r="H5972" s="36" t="n">
        <x:v>0.3062</x:v>
      </x:c>
      <x:c r="I5972" s="22" t="n">
        <x:f>IF(G5972="","",IF(ISNUMBER(H5972),G5972,""))</x:f>
        <x:v>3552900</x:v>
      </x:c>
      <x:c r="J5972" s="22" t="n">
        <x:f>IF(I5972="","",I5972*H5972)</x:f>
        <x:v>1087897.9800000002</x:v>
      </x:c>
      <x:c r="K5972" t="str">
        <x:f>IF(G5972="","MISSING OEWS",IF(ISNUMBER(H5972),"MATCHED","MISSING WHARTON"))</x:f>
        <x:v>MATCHED</x:v>
      </x:c>
    </x:row>
    <x:row r="5973">
      <x:c r="A5973" t="str">
        <x:v>61</x:v>
      </x:c>
      <x:c r="B5973" t="str">
        <x:v>Educational Services</x:v>
      </x:c>
      <x:c r="C5973" t="str">
        <x:v>41-9012</x:v>
      </x:c>
      <x:c r="D5973" t="str">
        <x:v>Models</x:v>
      </x:c>
      <x:c r="E5973" s="22" t="n">
        <x:v>480</x:v>
      </x:c>
      <x:c r="F5973" s="22" t="n">
        <x:v>48650</x:v>
      </x:c>
      <x:c r="G5973" s="22" t="n">
        <x:f>IF(OR(E5973="",F5973=""),"",E5973*F5973)</x:f>
        <x:v>23352000</x:v>
      </x:c>
      <x:c r="H5973" s="36" t="n">
        <x:v>0.2071</x:v>
      </x:c>
      <x:c r="I5973" s="22" t="n">
        <x:f>IF(G5973="","",IF(ISNUMBER(H5973),G5973,""))</x:f>
        <x:v>23352000</x:v>
      </x:c>
      <x:c r="J5973" s="22" t="n">
        <x:f>IF(I5973="","",I5973*H5973)</x:f>
        <x:v>4836199.2</x:v>
      </x:c>
      <x:c r="K5973" t="str">
        <x:f>IF(G5973="","MISSING OEWS",IF(ISNUMBER(H5973),"MATCHED","MISSING WHARTON"))</x:f>
        <x:v>MATCHED</x:v>
      </x:c>
    </x:row>
    <x:row r="5974">
      <x:c r="A5974" t="str">
        <x:v>61</x:v>
      </x:c>
      <x:c r="B5974" t="str">
        <x:v>Educational Services</x:v>
      </x:c>
      <x:c r="C5974" t="str">
        <x:v>41-9041</x:v>
      </x:c>
      <x:c r="D5974" t="str">
        <x:v>Telemarketers</x:v>
      </x:c>
      <x:c r="E5974" s="22" t="n">
        <x:v>540</x:v>
      </x:c>
      <x:c r="F5974" s="22" t="n">
        <x:v>36990</x:v>
      </x:c>
      <x:c r="G5974" s="22" t="n">
        <x:f>IF(OR(E5974="",F5974=""),"",E5974*F5974)</x:f>
        <x:v>19974600</x:v>
      </x:c>
      <x:c r="H5974" s="36" t="n">
        <x:v>0.9625</x:v>
      </x:c>
      <x:c r="I5974" s="22" t="n">
        <x:f>IF(G5974="","",IF(ISNUMBER(H5974),G5974,""))</x:f>
        <x:v>19974600</x:v>
      </x:c>
      <x:c r="J5974" s="22" t="n">
        <x:f>IF(I5974="","",I5974*H5974)</x:f>
        <x:v>19225552.5</x:v>
      </x:c>
      <x:c r="K5974" t="str">
        <x:f>IF(G5974="","MISSING OEWS",IF(ISNUMBER(H5974),"MATCHED","MISSING WHARTON"))</x:f>
        <x:v>MATCHED</x:v>
      </x:c>
    </x:row>
    <x:row r="5975">
      <x:c r="A5975" t="str">
        <x:v>61</x:v>
      </x:c>
      <x:c r="B5975" t="str">
        <x:v>Educational Services</x:v>
      </x:c>
      <x:c r="C5975" t="str">
        <x:v>41-9099</x:v>
      </x:c>
      <x:c r="D5975" t="str">
        <x:v>Sales and Related Workers, All Other</x:v>
      </x:c>
      <x:c r="E5975" s="22" t="n">
        <x:v>610</x:v>
      </x:c>
      <x:c r="F5975" s="22" t="n">
        <x:v>50610</x:v>
      </x:c>
      <x:c r="G5975" s="22" t="n">
        <x:f>IF(OR(E5975="",F5975=""),"",E5975*F5975)</x:f>
        <x:v>30872100</x:v>
      </x:c>
      <x:c r="H5975" s="36"/>
      <x:c r="I5975" s="22" t="str">
        <x:f>IF(G5975="","",IF(ISNUMBER(H5975),G5975,""))</x:f>
      </x:c>
      <x:c r="J5975" s="22" t="str">
        <x:f>IF(I5975="","",I5975*H5975)</x:f>
      </x:c>
      <x:c r="K5975" t="str">
        <x:f>IF(G5975="","MISSING OEWS",IF(ISNUMBER(H5975),"MATCHED","MISSING WHARTON"))</x:f>
        <x:v>MISSING WHARTON</x:v>
      </x:c>
    </x:row>
    <x:row r="5976">
      <x:c r="A5976" t="str">
        <x:v>61</x:v>
      </x:c>
      <x:c r="B5976" t="str">
        <x:v>Educational Services</x:v>
      </x:c>
      <x:c r="C5976" t="str">
        <x:v>43-1011</x:v>
      </x:c>
      <x:c r="D5976" t="str">
        <x:v>First-Line Supervisors of Office and Administrative Support Workers</x:v>
      </x:c>
      <x:c r="E5976" s="22" t="n">
        <x:v>32920</x:v>
      </x:c>
      <x:c r="F5976" s="22" t="n">
        <x:v>71440</x:v>
      </x:c>
      <x:c r="G5976" s="22" t="n">
        <x:f>IF(OR(E5976="",F5976=""),"",E5976*F5976)</x:f>
        <x:v>2351804800</x:v>
      </x:c>
      <x:c r="H5976" s="36" t="n">
        <x:v>0.5034000000000001</x:v>
      </x:c>
      <x:c r="I5976" s="22" t="n">
        <x:f>IF(G5976="","",IF(ISNUMBER(H5976),G5976,""))</x:f>
        <x:v>2351804800</x:v>
      </x:c>
      <x:c r="J5976" s="22" t="n">
        <x:f>IF(I5976="","",I5976*H5976)</x:f>
        <x:v>1183898536.3200002</x:v>
      </x:c>
      <x:c r="K5976" t="str">
        <x:f>IF(G5976="","MISSING OEWS",IF(ISNUMBER(H5976),"MATCHED","MISSING WHARTON"))</x:f>
        <x:v>MATCHED</x:v>
      </x:c>
    </x:row>
    <x:row r="5977">
      <x:c r="A5977" t="str">
        <x:v>61</x:v>
      </x:c>
      <x:c r="B5977" t="str">
        <x:v>Educational Services</x:v>
      </x:c>
      <x:c r="C5977" t="str">
        <x:v>43-2011</x:v>
      </x:c>
      <x:c r="D5977" t="str">
        <x:v>Switchboard Operators, Including Answering Service</x:v>
      </x:c>
      <x:c r="E5977" s="22" t="n">
        <x:v>260</x:v>
      </x:c>
      <x:c r="F5977" s="22" t="n">
        <x:v>42420</x:v>
      </x:c>
      <x:c r="G5977" s="22" t="n">
        <x:f>IF(OR(E5977="",F5977=""),"",E5977*F5977)</x:f>
        <x:v>11029200</x:v>
      </x:c>
      <x:c r="H5977" s="36" t="n">
        <x:v>0.7579</x:v>
      </x:c>
      <x:c r="I5977" s="22" t="n">
        <x:f>IF(G5977="","",IF(ISNUMBER(H5977),G5977,""))</x:f>
        <x:v>11029200</x:v>
      </x:c>
      <x:c r="J5977" s="22" t="n">
        <x:f>IF(I5977="","",I5977*H5977)</x:f>
        <x:v>8359030.680000001</x:v>
      </x:c>
      <x:c r="K5977" t="str">
        <x:f>IF(G5977="","MISSING OEWS",IF(ISNUMBER(H5977),"MATCHED","MISSING WHARTON"))</x:f>
        <x:v>MATCHED</x:v>
      </x:c>
    </x:row>
    <x:row r="5978">
      <x:c r="A5978" t="str">
        <x:v>61</x:v>
      </x:c>
      <x:c r="B5978" t="str">
        <x:v>Educational Services</x:v>
      </x:c>
      <x:c r="C5978" t="str">
        <x:v>43-3011</x:v>
      </x:c>
      <x:c r="D5978" t="str">
        <x:v>Bill and Account Collectors</x:v>
      </x:c>
      <x:c r="E5978" s="22" t="n">
        <x:v>980</x:v>
      </x:c>
      <x:c r="F5978" s="22" t="n">
        <x:v>56050</x:v>
      </x:c>
      <x:c r="G5978" s="22" t="n">
        <x:f>IF(OR(E5978="",F5978=""),"",E5978*F5978)</x:f>
        <x:v>54929000</x:v>
      </x:c>
      <x:c r="H5978" s="36" t="n">
        <x:v>0.9</x:v>
      </x:c>
      <x:c r="I5978" s="22" t="n">
        <x:f>IF(G5978="","",IF(ISNUMBER(H5978),G5978,""))</x:f>
        <x:v>54929000</x:v>
      </x:c>
      <x:c r="J5978" s="22" t="n">
        <x:f>IF(I5978="","",I5978*H5978)</x:f>
        <x:v>49436100</x:v>
      </x:c>
      <x:c r="K5978" t="str">
        <x:f>IF(G5978="","MISSING OEWS",IF(ISNUMBER(H5978),"MATCHED","MISSING WHARTON"))</x:f>
        <x:v>MATCHED</x:v>
      </x:c>
    </x:row>
    <x:row r="5979">
      <x:c r="A5979" t="str">
        <x:v>61</x:v>
      </x:c>
      <x:c r="B5979" t="str">
        <x:v>Educational Services</x:v>
      </x:c>
      <x:c r="C5979" t="str">
        <x:v>43-3021</x:v>
      </x:c>
      <x:c r="D5979" t="str">
        <x:v>Billing and Posting Clerks</x:v>
      </x:c>
      <x:c r="E5979" s="22" t="n">
        <x:v>3470</x:v>
      </x:c>
      <x:c r="F5979" s="22" t="n">
        <x:v>55310</x:v>
      </x:c>
      <x:c r="G5979" s="22" t="n">
        <x:f>IF(OR(E5979="",F5979=""),"",E5979*F5979)</x:f>
        <x:v>191925700</x:v>
      </x:c>
      <x:c r="H5979" s="36" t="n">
        <x:v>0.8617</x:v>
      </x:c>
      <x:c r="I5979" s="22" t="n">
        <x:f>IF(G5979="","",IF(ISNUMBER(H5979),G5979,""))</x:f>
        <x:v>191925700</x:v>
      </x:c>
      <x:c r="J5979" s="22" t="n">
        <x:f>IF(I5979="","",I5979*H5979)</x:f>
        <x:v>165382375.69</x:v>
      </x:c>
      <x:c r="K5979" t="str">
        <x:f>IF(G5979="","MISSING OEWS",IF(ISNUMBER(H5979),"MATCHED","MISSING WHARTON"))</x:f>
        <x:v>MATCHED</x:v>
      </x:c>
    </x:row>
    <x:row r="5980">
      <x:c r="A5980" t="str">
        <x:v>61</x:v>
      </x:c>
      <x:c r="B5980" t="str">
        <x:v>Educational Services</x:v>
      </x:c>
      <x:c r="C5980" t="str">
        <x:v>43-3031</x:v>
      </x:c>
      <x:c r="D5980" t="str">
        <x:v>Bookkeeping, Accounting, and Auditing Clerks</x:v>
      </x:c>
      <x:c r="E5980" s="22" t="n">
        <x:v>19050</x:v>
      </x:c>
      <x:c r="F5980" s="22" t="n">
        <x:v>54650</x:v>
      </x:c>
      <x:c r="G5980" s="22" t="n">
        <x:f>IF(OR(E5980="",F5980=""),"",E5980*F5980)</x:f>
        <x:v>1041082500</x:v>
      </x:c>
      <x:c r="H5980" s="36" t="n">
        <x:v>0.9517</x:v>
      </x:c>
      <x:c r="I5980" s="22" t="n">
        <x:f>IF(G5980="","",IF(ISNUMBER(H5980),G5980,""))</x:f>
        <x:v>1041082500</x:v>
      </x:c>
      <x:c r="J5980" s="22" t="n">
        <x:f>IF(I5980="","",I5980*H5980)</x:f>
        <x:v>990798215.25</x:v>
      </x:c>
      <x:c r="K5980" t="str">
        <x:f>IF(G5980="","MISSING OEWS",IF(ISNUMBER(H5980),"MATCHED","MISSING WHARTON"))</x:f>
        <x:v>MATCHED</x:v>
      </x:c>
    </x:row>
    <x:row r="5981">
      <x:c r="A5981" t="str">
        <x:v>61</x:v>
      </x:c>
      <x:c r="B5981" t="str">
        <x:v>Educational Services</x:v>
      </x:c>
      <x:c r="C5981" t="str">
        <x:v>43-3051</x:v>
      </x:c>
      <x:c r="D5981" t="str">
        <x:v>Payroll and Timekeeping Clerks</x:v>
      </x:c>
      <x:c r="E5981" s="22" t="n">
        <x:v>2250</x:v>
      </x:c>
      <x:c r="F5981" s="22" t="n">
        <x:v>62710</x:v>
      </x:c>
      <x:c r="G5981" s="22" t="n">
        <x:f>IF(OR(E5981="",F5981=""),"",E5981*F5981)</x:f>
        <x:v>141097500</x:v>
      </x:c>
      <x:c r="H5981" s="36" t="n">
        <x:v>0.9409000000000001</x:v>
      </x:c>
      <x:c r="I5981" s="22" t="n">
        <x:f>IF(G5981="","",IF(ISNUMBER(H5981),G5981,""))</x:f>
        <x:v>141097500</x:v>
      </x:c>
      <x:c r="J5981" s="22" t="n">
        <x:f>IF(I5981="","",I5981*H5981)</x:f>
        <x:v>132758637.75000001</x:v>
      </x:c>
      <x:c r="K5981" t="str">
        <x:f>IF(G5981="","MISSING OEWS",IF(ISNUMBER(H5981),"MATCHED","MISSING WHARTON"))</x:f>
        <x:v>MATCHED</x:v>
      </x:c>
    </x:row>
    <x:row r="5982">
      <x:c r="A5982" t="str">
        <x:v>61</x:v>
      </x:c>
      <x:c r="B5982" t="str">
        <x:v>Educational Services</x:v>
      </x:c>
      <x:c r="C5982" t="str">
        <x:v>43-3061</x:v>
      </x:c>
      <x:c r="D5982" t="str">
        <x:v>Procurement Clerks</x:v>
      </x:c>
      <x:c r="E5982" s="22" t="n">
        <x:v>620</x:v>
      </x:c>
      <x:c r="F5982" s="22" t="n">
        <x:v>53880</x:v>
      </x:c>
      <x:c r="G5982" s="22" t="n">
        <x:f>IF(OR(E5982="",F5982=""),"",E5982*F5982)</x:f>
        <x:v>33405600</x:v>
      </x:c>
      <x:c r="H5982" s="36" t="n">
        <x:v>0.8237000000000001</x:v>
      </x:c>
      <x:c r="I5982" s="22" t="n">
        <x:f>IF(G5982="","",IF(ISNUMBER(H5982),G5982,""))</x:f>
        <x:v>33405600</x:v>
      </x:c>
      <x:c r="J5982" s="22" t="n">
        <x:f>IF(I5982="","",I5982*H5982)</x:f>
        <x:v>27516192.720000003</x:v>
      </x:c>
      <x:c r="K5982" t="str">
        <x:f>IF(G5982="","MISSING OEWS",IF(ISNUMBER(H5982),"MATCHED","MISSING WHARTON"))</x:f>
        <x:v>MATCHED</x:v>
      </x:c>
    </x:row>
    <x:row r="5983">
      <x:c r="A5983" t="str">
        <x:v>61</x:v>
      </x:c>
      <x:c r="B5983" t="str">
        <x:v>Educational Services</x:v>
      </x:c>
      <x:c r="C5983" t="str">
        <x:v>43-3071</x:v>
      </x:c>
      <x:c r="D5983" t="str">
        <x:v>Tellers</x:v>
      </x:c>
      <x:c r="E5983" s="22" t="n">
        <x:v>80</x:v>
      </x:c>
      <x:c r="F5983" s="22" t="n">
        <x:v>50170</x:v>
      </x:c>
      <x:c r="G5983" s="22" t="n">
        <x:f>IF(OR(E5983="",F5983=""),"",E5983*F5983)</x:f>
        <x:v>4013600</x:v>
      </x:c>
      <x:c r="H5983" s="36" t="n">
        <x:v>0.9138</x:v>
      </x:c>
      <x:c r="I5983" s="22" t="n">
        <x:f>IF(G5983="","",IF(ISNUMBER(H5983),G5983,""))</x:f>
        <x:v>4013600</x:v>
      </x:c>
      <x:c r="J5983" s="22" t="n">
        <x:f>IF(I5983="","",I5983*H5983)</x:f>
        <x:v>3667627.6799999997</x:v>
      </x:c>
      <x:c r="K5983" t="str">
        <x:f>IF(G5983="","MISSING OEWS",IF(ISNUMBER(H5983),"MATCHED","MISSING WHARTON"))</x:f>
        <x:v>MATCHED</x:v>
      </x:c>
    </x:row>
    <x:row r="5984">
      <x:c r="A5984" t="str">
        <x:v>61</x:v>
      </x:c>
      <x:c r="B5984" t="str">
        <x:v>Educational Services</x:v>
      </x:c>
      <x:c r="C5984" t="str">
        <x:v>43-3099</x:v>
      </x:c>
      <x:c r="D5984" t="str">
        <x:v>Financial Clerks, All Other</x:v>
      </x:c>
      <x:c r="E5984" s="22" t="n">
        <x:v>240</x:v>
      </x:c>
      <x:c r="F5984" s="22" t="n">
        <x:v>49640</x:v>
      </x:c>
      <x:c r="G5984" s="22" t="n">
        <x:f>IF(OR(E5984="",F5984=""),"",E5984*F5984)</x:f>
        <x:v>11913600</x:v>
      </x:c>
      <x:c r="H5984" s="36"/>
      <x:c r="I5984" s="22" t="str">
        <x:f>IF(G5984="","",IF(ISNUMBER(H5984),G5984,""))</x:f>
      </x:c>
      <x:c r="J5984" s="22" t="str">
        <x:f>IF(I5984="","",I5984*H5984)</x:f>
      </x:c>
      <x:c r="K5984" t="str">
        <x:f>IF(G5984="","MISSING OEWS",IF(ISNUMBER(H5984),"MATCHED","MISSING WHARTON"))</x:f>
        <x:v>MISSING WHARTON</x:v>
      </x:c>
    </x:row>
    <x:row r="5985">
      <x:c r="A5985" t="str">
        <x:v>61</x:v>
      </x:c>
      <x:c r="B5985" t="str">
        <x:v>Educational Services</x:v>
      </x:c>
      <x:c r="C5985" t="str">
        <x:v>43-4051</x:v>
      </x:c>
      <x:c r="D5985" t="str">
        <x:v>Customer Service Representatives</x:v>
      </x:c>
      <x:c r="E5985" s="22" t="n">
        <x:v>18350</x:v>
      </x:c>
      <x:c r="F5985" s="22" t="n">
        <x:v>48820</x:v>
      </x:c>
      <x:c r="G5985" s="22" t="n">
        <x:f>IF(OR(E5985="",F5985=""),"",E5985*F5985)</x:f>
        <x:v>895847000</x:v>
      </x:c>
      <x:c r="H5985" s="36" t="n">
        <x:v>0.82</x:v>
      </x:c>
      <x:c r="I5985" s="22" t="n">
        <x:f>IF(G5985="","",IF(ISNUMBER(H5985),G5985,""))</x:f>
        <x:v>895847000</x:v>
      </x:c>
      <x:c r="J5985" s="22" t="n">
        <x:f>IF(I5985="","",I5985*H5985)</x:f>
        <x:v>734594540</x:v>
      </x:c>
      <x:c r="K5985" t="str">
        <x:f>IF(G5985="","MISSING OEWS",IF(ISNUMBER(H5985),"MATCHED","MISSING WHARTON"))</x:f>
        <x:v>MATCHED</x:v>
      </x:c>
    </x:row>
    <x:row r="5986">
      <x:c r="A5986" t="str">
        <x:v>61</x:v>
      </x:c>
      <x:c r="B5986" t="str">
        <x:v>Educational Services</x:v>
      </x:c>
      <x:c r="C5986" t="str">
        <x:v>43-4061</x:v>
      </x:c>
      <x:c r="D5986" t="str">
        <x:v>Eligibility Interviewers, Government Programs</x:v>
      </x:c>
      <x:c r="E5986" s="22" t="n">
        <x:v>90</x:v>
      </x:c>
      <x:c r="F5986" s="22" t="n">
        <x:v>48940</x:v>
      </x:c>
      <x:c r="G5986" s="22" t="n">
        <x:f>IF(OR(E5986="",F5986=""),"",E5986*F5986)</x:f>
        <x:v>4404600</x:v>
      </x:c>
      <x:c r="H5986" s="36" t="n">
        <x:v>0.7912</x:v>
      </x:c>
      <x:c r="I5986" s="22" t="n">
        <x:f>IF(G5986="","",IF(ISNUMBER(H5986),G5986,""))</x:f>
        <x:v>4404600</x:v>
      </x:c>
      <x:c r="J5986" s="22" t="n">
        <x:f>IF(I5986="","",I5986*H5986)</x:f>
        <x:v>3484919.52</x:v>
      </x:c>
      <x:c r="K5986" t="str">
        <x:f>IF(G5986="","MISSING OEWS",IF(ISNUMBER(H5986),"MATCHED","MISSING WHARTON"))</x:f>
        <x:v>MATCHED</x:v>
      </x:c>
    </x:row>
    <x:row r="5987">
      <x:c r="A5987" t="str">
        <x:v>61</x:v>
      </x:c>
      <x:c r="B5987" t="str">
        <x:v>Educational Services</x:v>
      </x:c>
      <x:c r="C5987" t="str">
        <x:v>43-4071</x:v>
      </x:c>
      <x:c r="D5987" t="str">
        <x:v>File Clerks</x:v>
      </x:c>
      <x:c r="E5987" s="22" t="n">
        <x:v>1880</x:v>
      </x:c>
      <x:c r="F5987" s="22" t="n">
        <x:v>45380</x:v>
      </x:c>
      <x:c r="G5987" s="22" t="n">
        <x:f>IF(OR(E5987="",F5987=""),"",E5987*F5987)</x:f>
        <x:v>85314400</x:v>
      </x:c>
      <x:c r="H5987" s="36" t="n">
        <x:v>0.7526</x:v>
      </x:c>
      <x:c r="I5987" s="22" t="n">
        <x:f>IF(G5987="","",IF(ISNUMBER(H5987),G5987,""))</x:f>
        <x:v>85314400</x:v>
      </x:c>
      <x:c r="J5987" s="22" t="n">
        <x:f>IF(I5987="","",I5987*H5987)</x:f>
        <x:v>64207617.440000005</x:v>
      </x:c>
      <x:c r="K5987" t="str">
        <x:f>IF(G5987="","MISSING OEWS",IF(ISNUMBER(H5987),"MATCHED","MISSING WHARTON"))</x:f>
        <x:v>MATCHED</x:v>
      </x:c>
    </x:row>
    <x:row r="5988">
      <x:c r="A5988" t="str">
        <x:v>61</x:v>
      </x:c>
      <x:c r="B5988" t="str">
        <x:v>Educational Services</x:v>
      </x:c>
      <x:c r="C5988" t="str">
        <x:v>43-4081</x:v>
      </x:c>
      <x:c r="D5988" t="str">
        <x:v>Hotel, Motel, and Resort Desk Clerks</x:v>
      </x:c>
      <x:c r="E5988" s="22" t="n">
        <x:v>290</x:v>
      </x:c>
      <x:c r="F5988" s="22" t="n">
        <x:v>40360</x:v>
      </x:c>
      <x:c r="G5988" s="22" t="n">
        <x:f>IF(OR(E5988="",F5988=""),"",E5988*F5988)</x:f>
        <x:v>11704400</x:v>
      </x:c>
      <x:c r="H5988" s="36" t="n">
        <x:v>0.665</x:v>
      </x:c>
      <x:c r="I5988" s="22" t="n">
        <x:f>IF(G5988="","",IF(ISNUMBER(H5988),G5988,""))</x:f>
        <x:v>11704400</x:v>
      </x:c>
      <x:c r="J5988" s="22" t="n">
        <x:f>IF(I5988="","",I5988*H5988)</x:f>
        <x:v>7783426</x:v>
      </x:c>
      <x:c r="K5988" t="str">
        <x:f>IF(G5988="","MISSING OEWS",IF(ISNUMBER(H5988),"MATCHED","MISSING WHARTON"))</x:f>
        <x:v>MATCHED</x:v>
      </x:c>
    </x:row>
    <x:row r="5989">
      <x:c r="A5989" t="str">
        <x:v>61</x:v>
      </x:c>
      <x:c r="B5989" t="str">
        <x:v>Educational Services</x:v>
      </x:c>
      <x:c r="C5989" t="str">
        <x:v>43-4111</x:v>
      </x:c>
      <x:c r="D5989" t="str">
        <x:v>Interviewers, Except Eligibility and Loan</x:v>
      </x:c>
      <x:c r="E5989" s="22" t="n">
        <x:v>8230</x:v>
      </x:c>
      <x:c r="F5989" s="22" t="n">
        <x:v>49190</x:v>
      </x:c>
      <x:c r="G5989" s="22" t="n">
        <x:f>IF(OR(E5989="",F5989=""),"",E5989*F5989)</x:f>
        <x:v>404833700</x:v>
      </x:c>
      <x:c r="H5989" s="36" t="n">
        <x:v>0.7088</x:v>
      </x:c>
      <x:c r="I5989" s="22" t="n">
        <x:f>IF(G5989="","",IF(ISNUMBER(H5989),G5989,""))</x:f>
        <x:v>404833700</x:v>
      </x:c>
      <x:c r="J5989" s="22" t="n">
        <x:f>IF(I5989="","",I5989*H5989)</x:f>
        <x:v>286946126.56</x:v>
      </x:c>
      <x:c r="K5989" t="str">
        <x:f>IF(G5989="","MISSING OEWS",IF(ISNUMBER(H5989),"MATCHED","MISSING WHARTON"))</x:f>
        <x:v>MATCHED</x:v>
      </x:c>
    </x:row>
    <x:row r="5990">
      <x:c r="A5990" t="str">
        <x:v>61</x:v>
      </x:c>
      <x:c r="B5990" t="str">
        <x:v>Educational Services</x:v>
      </x:c>
      <x:c r="C5990" t="str">
        <x:v>43-4121</x:v>
      </x:c>
      <x:c r="D5990" t="str">
        <x:v>Library Assistants, Clerical</x:v>
      </x:c>
      <x:c r="E5990" s="22" t="n">
        <x:v>3630</x:v>
      </x:c>
      <x:c r="F5990" s="22" t="n">
        <x:v>39460</x:v>
      </x:c>
      <x:c r="G5990" s="22" t="n">
        <x:f>IF(OR(E5990="",F5990=""),"",E5990*F5990)</x:f>
        <x:v>143239800</x:v>
      </x:c>
      <x:c r="H5990" s="36" t="n">
        <x:v>0.547</x:v>
      </x:c>
      <x:c r="I5990" s="22" t="n">
        <x:f>IF(G5990="","",IF(ISNUMBER(H5990),G5990,""))</x:f>
        <x:v>143239800</x:v>
      </x:c>
      <x:c r="J5990" s="22" t="n">
        <x:f>IF(I5990="","",I5990*H5990)</x:f>
        <x:v>78352170.60000001</x:v>
      </x:c>
      <x:c r="K5990" t="str">
        <x:f>IF(G5990="","MISSING OEWS",IF(ISNUMBER(H5990),"MATCHED","MISSING WHARTON"))</x:f>
        <x:v>MATCHED</x:v>
      </x:c>
    </x:row>
    <x:row r="5991">
      <x:c r="A5991" t="str">
        <x:v>61</x:v>
      </x:c>
      <x:c r="B5991" t="str">
        <x:v>Educational Services</x:v>
      </x:c>
      <x:c r="C5991" t="str">
        <x:v>43-4131</x:v>
      </x:c>
      <x:c r="D5991" t="str">
        <x:v>Loan Interviewers and Clerks</x:v>
      </x:c>
      <x:c r="E5991" s="22"/>
      <x:c r="F5991" s="22" t="n">
        <x:v>39620</x:v>
      </x:c>
      <x:c r="G5991" s="22" t="str">
        <x:f>IF(OR(E5991="",F5991=""),"",E5991*F5991)</x:f>
      </x:c>
      <x:c r="H5991" s="36" t="n">
        <x:v>0.9111</x:v>
      </x:c>
      <x:c r="I5991" s="22" t="str">
        <x:f>IF(G5991="","",IF(ISNUMBER(H5991),G5991,""))</x:f>
      </x:c>
      <x:c r="J5991" s="22" t="str">
        <x:f>IF(I5991="","",I5991*H5991)</x:f>
      </x:c>
      <x:c r="K5991" t="str">
        <x:f>IF(G5991="","MISSING OEWS",IF(ISNUMBER(H5991),"MATCHED","MISSING WHARTON"))</x:f>
        <x:v>MISSING OEWS</x:v>
      </x:c>
    </x:row>
    <x:row r="5992">
      <x:c r="A5992" t="str">
        <x:v>61</x:v>
      </x:c>
      <x:c r="B5992" t="str">
        <x:v>Educational Services</x:v>
      </x:c>
      <x:c r="C5992" t="str">
        <x:v>43-4151</x:v>
      </x:c>
      <x:c r="D5992" t="str">
        <x:v>Order Clerks</x:v>
      </x:c>
      <x:c r="E5992" s="22" t="n">
        <x:v>160</x:v>
      </x:c>
      <x:c r="F5992" s="22" t="n">
        <x:v>42970</x:v>
      </x:c>
      <x:c r="G5992" s="22" t="n">
        <x:f>IF(OR(E5992="",F5992=""),"",E5992*F5992)</x:f>
        <x:v>6875200</x:v>
      </x:c>
      <x:c r="H5992" s="36" t="n">
        <x:v>0.9553</x:v>
      </x:c>
      <x:c r="I5992" s="22" t="n">
        <x:f>IF(G5992="","",IF(ISNUMBER(H5992),G5992,""))</x:f>
        <x:v>6875200</x:v>
      </x:c>
      <x:c r="J5992" s="22" t="n">
        <x:f>IF(I5992="","",I5992*H5992)</x:f>
        <x:v>6567878.5600000005</x:v>
      </x:c>
      <x:c r="K5992" t="str">
        <x:f>IF(G5992="","MISSING OEWS",IF(ISNUMBER(H5992),"MATCHED","MISSING WHARTON"))</x:f>
        <x:v>MATCHED</x:v>
      </x:c>
    </x:row>
    <x:row r="5993">
      <x:c r="A5993" t="str">
        <x:v>61</x:v>
      </x:c>
      <x:c r="B5993" t="str">
        <x:v>Educational Services</x:v>
      </x:c>
      <x:c r="C5993" t="str">
        <x:v>43-4161</x:v>
      </x:c>
      <x:c r="D5993" t="str">
        <x:v>Human Resources Assistants, Except Payroll and Timekeeping</x:v>
      </x:c>
      <x:c r="E5993" s="22" t="n">
        <x:v>1800</x:v>
      </x:c>
      <x:c r="F5993" s="22" t="n">
        <x:v>52100</x:v>
      </x:c>
      <x:c r="G5993" s="22" t="n">
        <x:f>IF(OR(E5993="",F5993=""),"",E5993*F5993)</x:f>
        <x:v>93780000</x:v>
      </x:c>
      <x:c r="H5993" s="36" t="n">
        <x:v>0.8342</x:v>
      </x:c>
      <x:c r="I5993" s="22" t="n">
        <x:f>IF(G5993="","",IF(ISNUMBER(H5993),G5993,""))</x:f>
        <x:v>93780000</x:v>
      </x:c>
      <x:c r="J5993" s="22" t="n">
        <x:f>IF(I5993="","",I5993*H5993)</x:f>
        <x:v>78231276</x:v>
      </x:c>
      <x:c r="K5993" t="str">
        <x:f>IF(G5993="","MISSING OEWS",IF(ISNUMBER(H5993),"MATCHED","MISSING WHARTON"))</x:f>
        <x:v>MATCHED</x:v>
      </x:c>
    </x:row>
    <x:row r="5994">
      <x:c r="A5994" t="str">
        <x:v>61</x:v>
      </x:c>
      <x:c r="B5994" t="str">
        <x:v>Educational Services</x:v>
      </x:c>
      <x:c r="C5994" t="str">
        <x:v>43-4171</x:v>
      </x:c>
      <x:c r="D5994" t="str">
        <x:v>Receptionists and Information Clerks</x:v>
      </x:c>
      <x:c r="E5994" s="22" t="n">
        <x:v>20310</x:v>
      </x:c>
      <x:c r="F5994" s="22" t="n">
        <x:v>38020</x:v>
      </x:c>
      <x:c r="G5994" s="22" t="n">
        <x:f>IF(OR(E5994="",F5994=""),"",E5994*F5994)</x:f>
        <x:v>772186200</x:v>
      </x:c>
      <x:c r="H5994" s="36" t="n">
        <x:v>0.7368000000000001</x:v>
      </x:c>
      <x:c r="I5994" s="22" t="n">
        <x:f>IF(G5994="","",IF(ISNUMBER(H5994),G5994,""))</x:f>
        <x:v>772186200</x:v>
      </x:c>
      <x:c r="J5994" s="22" t="n">
        <x:f>IF(I5994="","",I5994*H5994)</x:f>
        <x:v>568946792.1600001</x:v>
      </x:c>
      <x:c r="K5994" t="str">
        <x:f>IF(G5994="","MISSING OEWS",IF(ISNUMBER(H5994),"MATCHED","MISSING WHARTON"))</x:f>
        <x:v>MATCHED</x:v>
      </x:c>
    </x:row>
    <x:row r="5995">
      <x:c r="A5995" t="str">
        <x:v>61</x:v>
      </x:c>
      <x:c r="B5995" t="str">
        <x:v>Educational Services</x:v>
      </x:c>
      <x:c r="C5995" t="str">
        <x:v>43-4199</x:v>
      </x:c>
      <x:c r="D5995" t="str">
        <x:v>Information and Record Clerks, All Other</x:v>
      </x:c>
      <x:c r="E5995" s="22" t="n">
        <x:v>8630</x:v>
      </x:c>
      <x:c r="F5995" s="22" t="n">
        <x:v>53820</x:v>
      </x:c>
      <x:c r="G5995" s="22" t="n">
        <x:f>IF(OR(E5995="",F5995=""),"",E5995*F5995)</x:f>
        <x:v>464466600</x:v>
      </x:c>
      <x:c r="H5995" s="36"/>
      <x:c r="I5995" s="22" t="str">
        <x:f>IF(G5995="","",IF(ISNUMBER(H5995),G5995,""))</x:f>
      </x:c>
      <x:c r="J5995" s="22" t="str">
        <x:f>IF(I5995="","",I5995*H5995)</x:f>
      </x:c>
      <x:c r="K5995" t="str">
        <x:f>IF(G5995="","MISSING OEWS",IF(ISNUMBER(H5995),"MATCHED","MISSING WHARTON"))</x:f>
        <x:v>MISSING WHARTON</x:v>
      </x:c>
    </x:row>
    <x:row r="5996">
      <x:c r="A5996" t="str">
        <x:v>61</x:v>
      </x:c>
      <x:c r="B5996" t="str">
        <x:v>Educational Services</x:v>
      </x:c>
      <x:c r="C5996" t="str">
        <x:v>43-5021</x:v>
      </x:c>
      <x:c r="D5996" t="str">
        <x:v>Couriers and Messengers</x:v>
      </x:c>
      <x:c r="E5996" s="22" t="n">
        <x:v>160</x:v>
      </x:c>
      <x:c r="F5996" s="22" t="n">
        <x:v>43970</x:v>
      </x:c>
      <x:c r="G5996" s="22" t="n">
        <x:f>IF(OR(E5996="",F5996=""),"",E5996*F5996)</x:f>
        <x:v>7035200</x:v>
      </x:c>
      <x:c r="H5996" s="36" t="n">
        <x:v>0.2235</x:v>
      </x:c>
      <x:c r="I5996" s="22" t="n">
        <x:f>IF(G5996="","",IF(ISNUMBER(H5996),G5996,""))</x:f>
        <x:v>7035200</x:v>
      </x:c>
      <x:c r="J5996" s="22" t="n">
        <x:f>IF(I5996="","",I5996*H5996)</x:f>
        <x:v>1572367.2</x:v>
      </x:c>
      <x:c r="K5996" t="str">
        <x:f>IF(G5996="","MISSING OEWS",IF(ISNUMBER(H5996),"MATCHED","MISSING WHARTON"))</x:f>
        <x:v>MATCHED</x:v>
      </x:c>
    </x:row>
    <x:row r="5997">
      <x:c r="A5997" t="str">
        <x:v>61</x:v>
      </x:c>
      <x:c r="B5997" t="str">
        <x:v>Educational Services</x:v>
      </x:c>
      <x:c r="C5997" t="str">
        <x:v>43-5031</x:v>
      </x:c>
      <x:c r="D5997" t="str">
        <x:v>Public Safety Telecommunicators</x:v>
      </x:c>
      <x:c r="E5997" s="22" t="n">
        <x:v>930</x:v>
      </x:c>
      <x:c r="F5997" s="22" t="n">
        <x:v>47460</x:v>
      </x:c>
      <x:c r="G5997" s="22" t="n">
        <x:f>IF(OR(E5997="",F5997=""),"",E5997*F5997)</x:f>
        <x:v>44137800</x:v>
      </x:c>
      <x:c r="H5997" s="36" t="n">
        <x:v>0.6694</x:v>
      </x:c>
      <x:c r="I5997" s="22" t="n">
        <x:f>IF(G5997="","",IF(ISNUMBER(H5997),G5997,""))</x:f>
        <x:v>44137800</x:v>
      </x:c>
      <x:c r="J5997" s="22" t="n">
        <x:f>IF(I5997="","",I5997*H5997)</x:f>
        <x:v>29545843.32</x:v>
      </x:c>
      <x:c r="K5997" t="str">
        <x:f>IF(G5997="","MISSING OEWS",IF(ISNUMBER(H5997),"MATCHED","MISSING WHARTON"))</x:f>
        <x:v>MATCHED</x:v>
      </x:c>
    </x:row>
    <x:row r="5998">
      <x:c r="A5998" t="str">
        <x:v>61</x:v>
      </x:c>
      <x:c r="B5998" t="str">
        <x:v>Educational Services</x:v>
      </x:c>
      <x:c r="C5998" t="str">
        <x:v>43-5032</x:v>
      </x:c>
      <x:c r="D5998" t="str">
        <x:v>Dispatchers, Except Police, Fire, and Ambulance</x:v>
      </x:c>
      <x:c r="E5998" s="22" t="n">
        <x:v>1160</x:v>
      </x:c>
      <x:c r="F5998" s="22" t="n">
        <x:v>45700</x:v>
      </x:c>
      <x:c r="G5998" s="22" t="n">
        <x:f>IF(OR(E5998="",F5998=""),"",E5998*F5998)</x:f>
        <x:v>53012000</x:v>
      </x:c>
      <x:c r="H5998" s="36" t="n">
        <x:v>0.8192</x:v>
      </x:c>
      <x:c r="I5998" s="22" t="n">
        <x:f>IF(G5998="","",IF(ISNUMBER(H5998),G5998,""))</x:f>
        <x:v>53012000</x:v>
      </x:c>
      <x:c r="J5998" s="22" t="n">
        <x:f>IF(I5998="","",I5998*H5998)</x:f>
        <x:v>43427430.4</x:v>
      </x:c>
      <x:c r="K5998" t="str">
        <x:f>IF(G5998="","MISSING OEWS",IF(ISNUMBER(H5998),"MATCHED","MISSING WHARTON"))</x:f>
        <x:v>MATCHED</x:v>
      </x:c>
    </x:row>
    <x:row r="5999">
      <x:c r="A5999" t="str">
        <x:v>61</x:v>
      </x:c>
      <x:c r="B5999" t="str">
        <x:v>Educational Services</x:v>
      </x:c>
      <x:c r="C5999" t="str">
        <x:v>43-5061</x:v>
      </x:c>
      <x:c r="D5999" t="str">
        <x:v>Production, Planning, and Expediting Clerks</x:v>
      </x:c>
      <x:c r="E5999" s="22" t="n">
        <x:v>5000</x:v>
      </x:c>
      <x:c r="F5999" s="22" t="n">
        <x:v>64170</x:v>
      </x:c>
      <x:c r="G5999" s="22" t="n">
        <x:f>IF(OR(E5999="",F5999=""),"",E5999*F5999)</x:f>
        <x:v>320850000</x:v>
      </x:c>
      <x:c r="H5999" s="36" t="n">
        <x:v>0.7794</x:v>
      </x:c>
      <x:c r="I5999" s="22" t="n">
        <x:f>IF(G5999="","",IF(ISNUMBER(H5999),G5999,""))</x:f>
        <x:v>320850000</x:v>
      </x:c>
      <x:c r="J5999" s="22" t="n">
        <x:f>IF(I5999="","",I5999*H5999)</x:f>
        <x:v>250070490</x:v>
      </x:c>
      <x:c r="K5999" t="str">
        <x:f>IF(G5999="","MISSING OEWS",IF(ISNUMBER(H5999),"MATCHED","MISSING WHARTON"))</x:f>
        <x:v>MATCHED</x:v>
      </x:c>
    </x:row>
    <x:row r="6000">
      <x:c r="A6000" t="str">
        <x:v>61</x:v>
      </x:c>
      <x:c r="B6000" t="str">
        <x:v>Educational Services</x:v>
      </x:c>
      <x:c r="C6000" t="str">
        <x:v>43-5071</x:v>
      </x:c>
      <x:c r="D6000" t="str">
        <x:v>Shipping, Receiving, and Inventory Clerks</x:v>
      </x:c>
      <x:c r="E6000" s="22" t="n">
        <x:v>1570</x:v>
      </x:c>
      <x:c r="F6000" s="22" t="n">
        <x:v>48720</x:v>
      </x:c>
      <x:c r="G6000" s="22" t="n">
        <x:f>IF(OR(E6000="",F6000=""),"",E6000*F6000)</x:f>
        <x:v>76490400</x:v>
      </x:c>
      <x:c r="H6000" s="36" t="n">
        <x:v>0.6455</x:v>
      </x:c>
      <x:c r="I6000" s="22" t="n">
        <x:f>IF(G6000="","",IF(ISNUMBER(H6000),G6000,""))</x:f>
        <x:v>76490400</x:v>
      </x:c>
      <x:c r="J6000" s="22" t="n">
        <x:f>IF(I6000="","",I6000*H6000)</x:f>
        <x:v>49374553.199999996</x:v>
      </x:c>
      <x:c r="K6000" t="str">
        <x:f>IF(G6000="","MISSING OEWS",IF(ISNUMBER(H6000),"MATCHED","MISSING WHARTON"))</x:f>
        <x:v>MATCHED</x:v>
      </x:c>
    </x:row>
    <x:row r="6001">
      <x:c r="A6001" t="str">
        <x:v>61</x:v>
      </x:c>
      <x:c r="B6001" t="str">
        <x:v>Educational Services</x:v>
      </x:c>
      <x:c r="C6001" t="str">
        <x:v>43-5111</x:v>
      </x:c>
      <x:c r="D6001" t="str">
        <x:v>Weighers, Measurers, Checkers, and Samplers, Recordkeeping</x:v>
      </x:c>
      <x:c r="E6001" s="22" t="n">
        <x:v>50</x:v>
      </x:c>
      <x:c r="F6001" s="22" t="n">
        <x:v>55840</x:v>
      </x:c>
      <x:c r="G6001" s="22" t="n">
        <x:f>IF(OR(E6001="",F6001=""),"",E6001*F6001)</x:f>
        <x:v>2792000</x:v>
      </x:c>
      <x:c r="H6001" s="36" t="n">
        <x:v>0.2932</x:v>
      </x:c>
      <x:c r="I6001" s="22" t="n">
        <x:f>IF(G6001="","",IF(ISNUMBER(H6001),G6001,""))</x:f>
        <x:v>2792000</x:v>
      </x:c>
      <x:c r="J6001" s="22" t="n">
        <x:f>IF(I6001="","",I6001*H6001)</x:f>
        <x:v>818614.4</x:v>
      </x:c>
      <x:c r="K6001" t="str">
        <x:f>IF(G6001="","MISSING OEWS",IF(ISNUMBER(H6001),"MATCHED","MISSING WHARTON"))</x:f>
        <x:v>MATCHED</x:v>
      </x:c>
    </x:row>
    <x:row r="6002">
      <x:c r="A6002" t="str">
        <x:v>61</x:v>
      </x:c>
      <x:c r="B6002" t="str">
        <x:v>Educational Services</x:v>
      </x:c>
      <x:c r="C6002" t="str">
        <x:v>43-6011</x:v>
      </x:c>
      <x:c r="D6002" t="str">
        <x:v>Executive Secretaries and Executive Administrative Assistants</x:v>
      </x:c>
      <x:c r="E6002" s="22" t="n">
        <x:v>23600</x:v>
      </x:c>
      <x:c r="F6002" s="22" t="n">
        <x:v>72040</x:v>
      </x:c>
      <x:c r="G6002" s="22" t="n">
        <x:f>IF(OR(E6002="",F6002=""),"",E6002*F6002)</x:f>
        <x:v>1700144000</x:v>
      </x:c>
      <x:c r="H6002" s="36" t="n">
        <x:v>0.7955</x:v>
      </x:c>
      <x:c r="I6002" s="22" t="n">
        <x:f>IF(G6002="","",IF(ISNUMBER(H6002),G6002,""))</x:f>
        <x:v>1700144000</x:v>
      </x:c>
      <x:c r="J6002" s="22" t="n">
        <x:f>IF(I6002="","",I6002*H6002)</x:f>
        <x:v>1352464552</x:v>
      </x:c>
      <x:c r="K6002" t="str">
        <x:f>IF(G6002="","MISSING OEWS",IF(ISNUMBER(H6002),"MATCHED","MISSING WHARTON"))</x:f>
        <x:v>MATCHED</x:v>
      </x:c>
    </x:row>
    <x:row r="6003">
      <x:c r="A6003" t="str">
        <x:v>61</x:v>
      </x:c>
      <x:c r="B6003" t="str">
        <x:v>Educational Services</x:v>
      </x:c>
      <x:c r="C6003" t="str">
        <x:v>43-6012</x:v>
      </x:c>
      <x:c r="D6003" t="str">
        <x:v>Legal Secretaries and Administrative Assistants</x:v>
      </x:c>
      <x:c r="E6003" s="22" t="n">
        <x:v>110</x:v>
      </x:c>
      <x:c r="F6003" s="22" t="n">
        <x:v>64410</x:v>
      </x:c>
      <x:c r="G6003" s="22" t="n">
        <x:f>IF(OR(E6003="",F6003=""),"",E6003*F6003)</x:f>
        <x:v>7085100</x:v>
      </x:c>
      <x:c r="H6003" s="36" t="n">
        <x:v>0.8679000000000001</x:v>
      </x:c>
      <x:c r="I6003" s="22" t="n">
        <x:f>IF(G6003="","",IF(ISNUMBER(H6003),G6003,""))</x:f>
        <x:v>7085100</x:v>
      </x:c>
      <x:c r="J6003" s="22" t="n">
        <x:f>IF(I6003="","",I6003*H6003)</x:f>
        <x:v>6149158.290000001</x:v>
      </x:c>
      <x:c r="K6003" t="str">
        <x:f>IF(G6003="","MISSING OEWS",IF(ISNUMBER(H6003),"MATCHED","MISSING WHARTON"))</x:f>
        <x:v>MATCHED</x:v>
      </x:c>
    </x:row>
    <x:row r="6004">
      <x:c r="A6004" t="str">
        <x:v>61</x:v>
      </x:c>
      <x:c r="B6004" t="str">
        <x:v>Educational Services</x:v>
      </x:c>
      <x:c r="C6004" t="str">
        <x:v>43-6013</x:v>
      </x:c>
      <x:c r="D6004" t="str">
        <x:v>Medical Secretaries and Administrative Assistants</x:v>
      </x:c>
      <x:c r="E6004" s="22" t="n">
        <x:v>5930</x:v>
      </x:c>
      <x:c r="F6004" s="22" t="n">
        <x:v>54420</x:v>
      </x:c>
      <x:c r="G6004" s="22" t="n">
        <x:f>IF(OR(E6004="",F6004=""),"",E6004*F6004)</x:f>
        <x:v>322710600</x:v>
      </x:c>
      <x:c r="H6004" s="36" t="n">
        <x:v>0.9031</x:v>
      </x:c>
      <x:c r="I6004" s="22" t="n">
        <x:f>IF(G6004="","",IF(ISNUMBER(H6004),G6004,""))</x:f>
        <x:v>322710600</x:v>
      </x:c>
      <x:c r="J6004" s="22" t="n">
        <x:f>IF(I6004="","",I6004*H6004)</x:f>
        <x:v>291439942.86</x:v>
      </x:c>
      <x:c r="K6004" t="str">
        <x:f>IF(G6004="","MISSING OEWS",IF(ISNUMBER(H6004),"MATCHED","MISSING WHARTON"))</x:f>
        <x:v>MATCHED</x:v>
      </x:c>
    </x:row>
    <x:row r="6005">
      <x:c r="A6005" t="str">
        <x:v>61</x:v>
      </x:c>
      <x:c r="B6005" t="str">
        <x:v>Educational Services</x:v>
      </x:c>
      <x:c r="C6005" t="str">
        <x:v>43-6014</x:v>
      </x:c>
      <x:c r="D6005" t="str">
        <x:v>Secretaries and Administrative Assistants, Except Legal, Medical, and Executive</x:v>
      </x:c>
      <x:c r="E6005" s="22" t="n">
        <x:v>80610</x:v>
      </x:c>
      <x:c r="F6005" s="22" t="n">
        <x:v>49010</x:v>
      </x:c>
      <x:c r="G6005" s="22" t="n">
        <x:f>IF(OR(E6005="",F6005=""),"",E6005*F6005)</x:f>
        <x:v>3950696100</x:v>
      </x:c>
      <x:c r="H6005" s="36" t="n">
        <x:v>0.8031</x:v>
      </x:c>
      <x:c r="I6005" s="22" t="n">
        <x:f>IF(G6005="","",IF(ISNUMBER(H6005),G6005,""))</x:f>
        <x:v>3950696100</x:v>
      </x:c>
      <x:c r="J6005" s="22" t="n">
        <x:f>IF(I6005="","",I6005*H6005)</x:f>
        <x:v>3172804037.9100003</x:v>
      </x:c>
      <x:c r="K6005" t="str">
        <x:f>IF(G6005="","MISSING OEWS",IF(ISNUMBER(H6005),"MATCHED","MISSING WHARTON"))</x:f>
        <x:v>MATCHED</x:v>
      </x:c>
    </x:row>
    <x:row r="6006">
      <x:c r="A6006" t="str">
        <x:v>61</x:v>
      </x:c>
      <x:c r="B6006" t="str">
        <x:v>Educational Services</x:v>
      </x:c>
      <x:c r="C6006" t="str">
        <x:v>43-9021</x:v>
      </x:c>
      <x:c r="D6006" t="str">
        <x:v>Data Entry Keyers</x:v>
      </x:c>
      <x:c r="E6006" s="22" t="n">
        <x:v>1670</x:v>
      </x:c>
      <x:c r="F6006" s="22" t="n">
        <x:v>42420</x:v>
      </x:c>
      <x:c r="G6006" s="22" t="n">
        <x:f>IF(OR(E6006="",F6006=""),"",E6006*F6006)</x:f>
        <x:v>70841400</x:v>
      </x:c>
      <x:c r="H6006" s="36" t="n">
        <x:v>0.75</x:v>
      </x:c>
      <x:c r="I6006" s="22" t="n">
        <x:f>IF(G6006="","",IF(ISNUMBER(H6006),G6006,""))</x:f>
        <x:v>70841400</x:v>
      </x:c>
      <x:c r="J6006" s="22" t="n">
        <x:f>IF(I6006="","",I6006*H6006)</x:f>
        <x:v>53131050</x:v>
      </x:c>
      <x:c r="K6006" t="str">
        <x:f>IF(G6006="","MISSING OEWS",IF(ISNUMBER(H6006),"MATCHED","MISSING WHARTON"))</x:f>
        <x:v>MATCHED</x:v>
      </x:c>
    </x:row>
    <x:row r="6007">
      <x:c r="A6007" t="str">
        <x:v>61</x:v>
      </x:c>
      <x:c r="B6007" t="str">
        <x:v>Educational Services</x:v>
      </x:c>
      <x:c r="C6007" t="str">
        <x:v>43-9022</x:v>
      </x:c>
      <x:c r="D6007" t="str">
        <x:v>Word Processors and Typists</x:v>
      </x:c>
      <x:c r="E6007" s="22" t="n">
        <x:v>50</x:v>
      </x:c>
      <x:c r="F6007" s="22" t="n">
        <x:v>43750</x:v>
      </x:c>
      <x:c r="G6007" s="22" t="n">
        <x:f>IF(OR(E6007="",F6007=""),"",E6007*F6007)</x:f>
        <x:v>2187500</x:v>
      </x:c>
      <x:c r="H6007" s="36" t="n">
        <x:v>0.835</x:v>
      </x:c>
      <x:c r="I6007" s="22" t="n">
        <x:f>IF(G6007="","",IF(ISNUMBER(H6007),G6007,""))</x:f>
        <x:v>2187500</x:v>
      </x:c>
      <x:c r="J6007" s="22" t="n">
        <x:f>IF(I6007="","",I6007*H6007)</x:f>
        <x:v>1826562.5</x:v>
      </x:c>
      <x:c r="K6007" t="str">
        <x:f>IF(G6007="","MISSING OEWS",IF(ISNUMBER(H6007),"MATCHED","MISSING WHARTON"))</x:f>
        <x:v>MATCHED</x:v>
      </x:c>
    </x:row>
    <x:row r="6008">
      <x:c r="A6008" t="str">
        <x:v>61</x:v>
      </x:c>
      <x:c r="B6008" t="str">
        <x:v>Educational Services</x:v>
      </x:c>
      <x:c r="C6008" t="str">
        <x:v>43-9031</x:v>
      </x:c>
      <x:c r="D6008" t="str">
        <x:v>Desktop Publishers</x:v>
      </x:c>
      <x:c r="E6008" s="22" t="n">
        <x:v>150</x:v>
      </x:c>
      <x:c r="F6008" s="22" t="n">
        <x:v>56130</x:v>
      </x:c>
      <x:c r="G6008" s="22" t="n">
        <x:f>IF(OR(E6008="",F6008=""),"",E6008*F6008)</x:f>
        <x:v>8419500</x:v>
      </x:c>
      <x:c r="H6008" s="36" t="n">
        <x:v>0.9417</x:v>
      </x:c>
      <x:c r="I6008" s="22" t="n">
        <x:f>IF(G6008="","",IF(ISNUMBER(H6008),G6008,""))</x:f>
        <x:v>8419500</x:v>
      </x:c>
      <x:c r="J6008" s="22" t="n">
        <x:f>IF(I6008="","",I6008*H6008)</x:f>
        <x:v>7928643.149999999</x:v>
      </x:c>
      <x:c r="K6008" t="str">
        <x:f>IF(G6008="","MISSING OEWS",IF(ISNUMBER(H6008),"MATCHED","MISSING WHARTON"))</x:f>
        <x:v>MATCHED</x:v>
      </x:c>
    </x:row>
    <x:row r="6009">
      <x:c r="A6009" t="str">
        <x:v>61</x:v>
      </x:c>
      <x:c r="B6009" t="str">
        <x:v>Educational Services</x:v>
      </x:c>
      <x:c r="C6009" t="str">
        <x:v>43-9041</x:v>
      </x:c>
      <x:c r="D6009" t="str">
        <x:v>Insurance Claims and Policy Processing Clerks</x:v>
      </x:c>
      <x:c r="E6009" s="22" t="n">
        <x:v>310</x:v>
      </x:c>
      <x:c r="F6009" s="22" t="n">
        <x:v>55780</x:v>
      </x:c>
      <x:c r="G6009" s="22" t="n">
        <x:f>IF(OR(E6009="",F6009=""),"",E6009*F6009)</x:f>
        <x:v>17291800</x:v>
      </x:c>
      <x:c r="H6009" s="36" t="n">
        <x:v>0.9519</x:v>
      </x:c>
      <x:c r="I6009" s="22" t="n">
        <x:f>IF(G6009="","",IF(ISNUMBER(H6009),G6009,""))</x:f>
        <x:v>17291800</x:v>
      </x:c>
      <x:c r="J6009" s="22" t="n">
        <x:f>IF(I6009="","",I6009*H6009)</x:f>
        <x:v>16460064.42</x:v>
      </x:c>
      <x:c r="K6009" t="str">
        <x:f>IF(G6009="","MISSING OEWS",IF(ISNUMBER(H6009),"MATCHED","MISSING WHARTON"))</x:f>
        <x:v>MATCHED</x:v>
      </x:c>
    </x:row>
    <x:row r="6010">
      <x:c r="A6010" t="str">
        <x:v>61</x:v>
      </x:c>
      <x:c r="B6010" t="str">
        <x:v>Educational Services</x:v>
      </x:c>
      <x:c r="C6010" t="str">
        <x:v>43-9051</x:v>
      </x:c>
      <x:c r="D6010" t="str">
        <x:v>Mail Clerks and Mail Machine Operators, Except Postal Service</x:v>
      </x:c>
      <x:c r="E6010" s="22" t="n">
        <x:v>2000</x:v>
      </x:c>
      <x:c r="F6010" s="22" t="n">
        <x:v>41290</x:v>
      </x:c>
      <x:c r="G6010" s="22" t="n">
        <x:f>IF(OR(E6010="",F6010=""),"",E6010*F6010)</x:f>
        <x:v>82580000</x:v>
      </x:c>
      <x:c r="H6010" s="36" t="n">
        <x:v>0.231</x:v>
      </x:c>
      <x:c r="I6010" s="22" t="n">
        <x:f>IF(G6010="","",IF(ISNUMBER(H6010),G6010,""))</x:f>
        <x:v>82580000</x:v>
      </x:c>
      <x:c r="J6010" s="22" t="n">
        <x:f>IF(I6010="","",I6010*H6010)</x:f>
        <x:v>19075980</x:v>
      </x:c>
      <x:c r="K6010" t="str">
        <x:f>IF(G6010="","MISSING OEWS",IF(ISNUMBER(H6010),"MATCHED","MISSING WHARTON"))</x:f>
        <x:v>MATCHED</x:v>
      </x:c>
    </x:row>
    <x:row r="6011">
      <x:c r="A6011" t="str">
        <x:v>61</x:v>
      </x:c>
      <x:c r="B6011" t="str">
        <x:v>Educational Services</x:v>
      </x:c>
      <x:c r="C6011" t="str">
        <x:v>43-9061</x:v>
      </x:c>
      <x:c r="D6011" t="str">
        <x:v>Office Clerks, General</x:v>
      </x:c>
      <x:c r="E6011" s="22" t="n">
        <x:v>83550</x:v>
      </x:c>
      <x:c r="F6011" s="22" t="n">
        <x:v>41550</x:v>
      </x:c>
      <x:c r="G6011" s="22" t="n">
        <x:f>IF(OR(E6011="",F6011=""),"",E6011*F6011)</x:f>
        <x:v>3471502500</x:v>
      </x:c>
      <x:c r="H6011" s="36" t="n">
        <x:v>0.7452</x:v>
      </x:c>
      <x:c r="I6011" s="22" t="n">
        <x:f>IF(G6011="","",IF(ISNUMBER(H6011),G6011,""))</x:f>
        <x:v>3471502500</x:v>
      </x:c>
      <x:c r="J6011" s="22" t="n">
        <x:f>IF(I6011="","",I6011*H6011)</x:f>
        <x:v>2586963663</x:v>
      </x:c>
      <x:c r="K6011" t="str">
        <x:f>IF(G6011="","MISSING OEWS",IF(ISNUMBER(H6011),"MATCHED","MISSING WHARTON"))</x:f>
        <x:v>MATCHED</x:v>
      </x:c>
    </x:row>
    <x:row r="6012">
      <x:c r="A6012" t="str">
        <x:v>61</x:v>
      </x:c>
      <x:c r="B6012" t="str">
        <x:v>Educational Services</x:v>
      </x:c>
      <x:c r="C6012" t="str">
        <x:v>43-9071</x:v>
      </x:c>
      <x:c r="D6012" t="str">
        <x:v>Office Machine Operators, Except Computer</x:v>
      </x:c>
      <x:c r="E6012" s="22" t="n">
        <x:v>450</x:v>
      </x:c>
      <x:c r="F6012" s="22" t="n">
        <x:v>45540</x:v>
      </x:c>
      <x:c r="G6012" s="22" t="n">
        <x:f>IF(OR(E6012="",F6012=""),"",E6012*F6012)</x:f>
        <x:v>20493000</x:v>
      </x:c>
      <x:c r="H6012" s="36" t="n">
        <x:v>0.2639</x:v>
      </x:c>
      <x:c r="I6012" s="22" t="n">
        <x:f>IF(G6012="","",IF(ISNUMBER(H6012),G6012,""))</x:f>
        <x:v>20493000</x:v>
      </x:c>
      <x:c r="J6012" s="22" t="n">
        <x:f>IF(I6012="","",I6012*H6012)</x:f>
        <x:v>5408102.7</x:v>
      </x:c>
      <x:c r="K6012" t="str">
        <x:f>IF(G6012="","MISSING OEWS",IF(ISNUMBER(H6012),"MATCHED","MISSING WHARTON"))</x:f>
        <x:v>MATCHED</x:v>
      </x:c>
    </x:row>
    <x:row r="6013">
      <x:c r="A6013" t="str">
        <x:v>61</x:v>
      </x:c>
      <x:c r="B6013" t="str">
        <x:v>Educational Services</x:v>
      </x:c>
      <x:c r="C6013" t="str">
        <x:v>43-9081</x:v>
      </x:c>
      <x:c r="D6013" t="str">
        <x:v>Proofreaders and Copy Markers</x:v>
      </x:c>
      <x:c r="E6013" s="22" t="n">
        <x:v>190</x:v>
      </x:c>
      <x:c r="F6013" s="22" t="n">
        <x:v>48550</x:v>
      </x:c>
      <x:c r="G6013" s="22" t="n">
        <x:f>IF(OR(E6013="",F6013=""),"",E6013*F6013)</x:f>
        <x:v>9224500</x:v>
      </x:c>
      <x:c r="H6013" s="36" t="n">
        <x:v>0.9273</x:v>
      </x:c>
      <x:c r="I6013" s="22" t="n">
        <x:f>IF(G6013="","",IF(ISNUMBER(H6013),G6013,""))</x:f>
        <x:v>9224500</x:v>
      </x:c>
      <x:c r="J6013" s="22" t="n">
        <x:f>IF(I6013="","",I6013*H6013)</x:f>
        <x:v>8553878.85</x:v>
      </x:c>
      <x:c r="K6013" t="str">
        <x:f>IF(G6013="","MISSING OEWS",IF(ISNUMBER(H6013),"MATCHED","MISSING WHARTON"))</x:f>
        <x:v>MATCHED</x:v>
      </x:c>
    </x:row>
    <x:row r="6014">
      <x:c r="A6014" t="str">
        <x:v>61</x:v>
      </x:c>
      <x:c r="B6014" t="str">
        <x:v>Educational Services</x:v>
      </x:c>
      <x:c r="C6014" t="str">
        <x:v>43-9111</x:v>
      </x:c>
      <x:c r="D6014" t="str">
        <x:v>Statistical Assistants</x:v>
      </x:c>
      <x:c r="E6014" s="22" t="n">
        <x:v>490</x:v>
      </x:c>
      <x:c r="F6014" s="22" t="n">
        <x:v>52040</x:v>
      </x:c>
      <x:c r="G6014" s="22" t="n">
        <x:f>IF(OR(E6014="",F6014=""),"",E6014*F6014)</x:f>
        <x:v>25499600</x:v>
      </x:c>
      <x:c r="H6014" s="36" t="n">
        <x:v>0.8679000000000001</x:v>
      </x:c>
      <x:c r="I6014" s="22" t="n">
        <x:f>IF(G6014="","",IF(ISNUMBER(H6014),G6014,""))</x:f>
        <x:v>25499600</x:v>
      </x:c>
      <x:c r="J6014" s="22" t="n">
        <x:f>IF(I6014="","",I6014*H6014)</x:f>
        <x:v>22131102.840000004</x:v>
      </x:c>
      <x:c r="K6014" t="str">
        <x:f>IF(G6014="","MISSING OEWS",IF(ISNUMBER(H6014),"MATCHED","MISSING WHARTON"))</x:f>
        <x:v>MATCHED</x:v>
      </x:c>
    </x:row>
    <x:row r="6015">
      <x:c r="A6015" t="str">
        <x:v>61</x:v>
      </x:c>
      <x:c r="B6015" t="str">
        <x:v>Educational Services</x:v>
      </x:c>
      <x:c r="C6015" t="str">
        <x:v>43-9199</x:v>
      </x:c>
      <x:c r="D6015" t="str">
        <x:v>Office and Administrative Support Workers, All Other</x:v>
      </x:c>
      <x:c r="E6015" s="22" t="n">
        <x:v>6620</x:v>
      </x:c>
      <x:c r="F6015" s="22" t="n">
        <x:v>47430</x:v>
      </x:c>
      <x:c r="G6015" s="22" t="n">
        <x:f>IF(OR(E6015="",F6015=""),"",E6015*F6015)</x:f>
        <x:v>313986600</x:v>
      </x:c>
      <x:c r="H6015" s="36"/>
      <x:c r="I6015" s="22" t="str">
        <x:f>IF(G6015="","",IF(ISNUMBER(H6015),G6015,""))</x:f>
      </x:c>
      <x:c r="J6015" s="22" t="str">
        <x:f>IF(I6015="","",I6015*H6015)</x:f>
      </x:c>
      <x:c r="K6015" t="str">
        <x:f>IF(G6015="","MISSING OEWS",IF(ISNUMBER(H6015),"MATCHED","MISSING WHARTON"))</x:f>
        <x:v>MISSING WHARTON</x:v>
      </x:c>
    </x:row>
    <x:row r="6016">
      <x:c r="A6016" t="str">
        <x:v>61</x:v>
      </x:c>
      <x:c r="B6016" t="str">
        <x:v>Educational Services</x:v>
      </x:c>
      <x:c r="C6016" t="str">
        <x:v>45-1011</x:v>
      </x:c>
      <x:c r="D6016" t="str">
        <x:v>First-Line Supervisors of Farming, Fishing, and Forestry Workers</x:v>
      </x:c>
      <x:c r="E6016" s="22" t="n">
        <x:v>200</x:v>
      </x:c>
      <x:c r="F6016" s="22" t="n">
        <x:v>49400</x:v>
      </x:c>
      <x:c r="G6016" s="22" t="n">
        <x:f>IF(OR(E6016="",F6016=""),"",E6016*F6016)</x:f>
        <x:v>9880000</x:v>
      </x:c>
      <x:c r="H6016" s="36" t="n">
        <x:v>0.22</x:v>
      </x:c>
      <x:c r="I6016" s="22" t="n">
        <x:f>IF(G6016="","",IF(ISNUMBER(H6016),G6016,""))</x:f>
        <x:v>9880000</x:v>
      </x:c>
      <x:c r="J6016" s="22" t="n">
        <x:f>IF(I6016="","",I6016*H6016)</x:f>
        <x:v>2173600</x:v>
      </x:c>
      <x:c r="K6016" t="str">
        <x:f>IF(G6016="","MISSING OEWS",IF(ISNUMBER(H6016),"MATCHED","MISSING WHARTON"))</x:f>
        <x:v>MATCHED</x:v>
      </x:c>
    </x:row>
    <x:row r="6017">
      <x:c r="A6017" t="str">
        <x:v>61</x:v>
      </x:c>
      <x:c r="B6017" t="str">
        <x:v>Educational Services</x:v>
      </x:c>
      <x:c r="C6017" t="str">
        <x:v>45-2092</x:v>
      </x:c>
      <x:c r="D6017" t="str">
        <x:v>Farmworkers and Laborers, Crop, Nursery, and Greenhouse</x:v>
      </x:c>
      <x:c r="E6017" s="22" t="n">
        <x:v>400</x:v>
      </x:c>
      <x:c r="F6017" s="22" t="n">
        <x:v>33990</x:v>
      </x:c>
      <x:c r="G6017" s="22" t="n">
        <x:f>IF(OR(E6017="",F6017=""),"",E6017*F6017)</x:f>
        <x:v>13596000</x:v>
      </x:c>
      <x:c r="H6017" s="36" t="n">
        <x:v>0.0633</x:v>
      </x:c>
      <x:c r="I6017" s="22" t="n">
        <x:f>IF(G6017="","",IF(ISNUMBER(H6017),G6017,""))</x:f>
        <x:v>13596000</x:v>
      </x:c>
      <x:c r="J6017" s="22" t="n">
        <x:f>IF(I6017="","",I6017*H6017)</x:f>
        <x:v>860626.7999999999</x:v>
      </x:c>
      <x:c r="K6017" t="str">
        <x:f>IF(G6017="","MISSING OEWS",IF(ISNUMBER(H6017),"MATCHED","MISSING WHARTON"))</x:f>
        <x:v>MATCHED</x:v>
      </x:c>
    </x:row>
    <x:row r="6018">
      <x:c r="A6018" t="str">
        <x:v>61</x:v>
      </x:c>
      <x:c r="B6018" t="str">
        <x:v>Educational Services</x:v>
      </x:c>
      <x:c r="C6018" t="str">
        <x:v>45-2093</x:v>
      </x:c>
      <x:c r="D6018" t="str">
        <x:v>Farmworkers, Farm, Ranch, and Aquacultural Animals</x:v>
      </x:c>
      <x:c r="E6018" s="22" t="n">
        <x:v>340</x:v>
      </x:c>
      <x:c r="F6018" s="22" t="n">
        <x:v>39790</x:v>
      </x:c>
      <x:c r="G6018" s="22" t="n">
        <x:f>IF(OR(E6018="",F6018=""),"",E6018*F6018)</x:f>
        <x:v>13528600</x:v>
      </x:c>
      <x:c r="H6018" s="36" t="n">
        <x:v>0.0864</x:v>
      </x:c>
      <x:c r="I6018" s="22" t="n">
        <x:f>IF(G6018="","",IF(ISNUMBER(H6018),G6018,""))</x:f>
        <x:v>13528600</x:v>
      </x:c>
      <x:c r="J6018" s="22" t="n">
        <x:f>IF(I6018="","",I6018*H6018)</x:f>
        <x:v>1168871.04</x:v>
      </x:c>
      <x:c r="K6018" t="str">
        <x:f>IF(G6018="","MISSING OEWS",IF(ISNUMBER(H6018),"MATCHED","MISSING WHARTON"))</x:f>
        <x:v>MATCHED</x:v>
      </x:c>
    </x:row>
    <x:row r="6019">
      <x:c r="A6019" t="str">
        <x:v>61</x:v>
      </x:c>
      <x:c r="B6019" t="str">
        <x:v>Educational Services</x:v>
      </x:c>
      <x:c r="C6019" t="str">
        <x:v>47-1011</x:v>
      </x:c>
      <x:c r="D6019" t="str">
        <x:v>First-Line Supervisors of Construction Trades and Extraction Workers</x:v>
      </x:c>
      <x:c r="E6019" s="22" t="n">
        <x:v>590</x:v>
      </x:c>
      <x:c r="F6019" s="22" t="n">
        <x:v>93910</x:v>
      </x:c>
      <x:c r="G6019" s="22" t="n">
        <x:f>IF(OR(E6019="",F6019=""),"",E6019*F6019)</x:f>
        <x:v>55406900</x:v>
      </x:c>
      <x:c r="H6019" s="36" t="n">
        <x:v>0.265</x:v>
      </x:c>
      <x:c r="I6019" s="22" t="n">
        <x:f>IF(G6019="","",IF(ISNUMBER(H6019),G6019,""))</x:f>
        <x:v>55406900</x:v>
      </x:c>
      <x:c r="J6019" s="22" t="n">
        <x:f>IF(I6019="","",I6019*H6019)</x:f>
        <x:v>14682828.5</x:v>
      </x:c>
      <x:c r="K6019" t="str">
        <x:f>IF(G6019="","MISSING OEWS",IF(ISNUMBER(H6019),"MATCHED","MISSING WHARTON"))</x:f>
        <x:v>MATCHED</x:v>
      </x:c>
    </x:row>
    <x:row r="6020">
      <x:c r="A6020" t="str">
        <x:v>61</x:v>
      </x:c>
      <x:c r="B6020" t="str">
        <x:v>Educational Services</x:v>
      </x:c>
      <x:c r="C6020" t="str">
        <x:v>47-2031</x:v>
      </x:c>
      <x:c r="D6020" t="str">
        <x:v>Carpenters</x:v>
      </x:c>
      <x:c r="E6020" s="22" t="n">
        <x:v>1460</x:v>
      </x:c>
      <x:c r="F6020" s="22" t="n">
        <x:v>65320</x:v>
      </x:c>
      <x:c r="G6020" s="22" t="n">
        <x:f>IF(OR(E6020="",F6020=""),"",E6020*F6020)</x:f>
        <x:v>95367200</x:v>
      </x:c>
      <x:c r="H6020" s="36" t="n">
        <x:v>0.081</x:v>
      </x:c>
      <x:c r="I6020" s="22" t="n">
        <x:f>IF(G6020="","",IF(ISNUMBER(H6020),G6020,""))</x:f>
        <x:v>95367200</x:v>
      </x:c>
      <x:c r="J6020" s="22" t="n">
        <x:f>IF(I6020="","",I6020*H6020)</x:f>
        <x:v>7724743.2</x:v>
      </x:c>
      <x:c r="K6020" t="str">
        <x:f>IF(G6020="","MISSING OEWS",IF(ISNUMBER(H6020),"MATCHED","MISSING WHARTON"))</x:f>
        <x:v>MATCHED</x:v>
      </x:c>
    </x:row>
    <x:row r="6021">
      <x:c r="A6021" t="str">
        <x:v>61</x:v>
      </x:c>
      <x:c r="B6021" t="str">
        <x:v>Educational Services</x:v>
      </x:c>
      <x:c r="C6021" t="str">
        <x:v>47-2051</x:v>
      </x:c>
      <x:c r="D6021" t="str">
        <x:v>Cement Masons and Concrete Finishers</x:v>
      </x:c>
      <x:c r="E6021" s="22" t="n">
        <x:v>50</x:v>
      </x:c>
      <x:c r="F6021" s="22" t="n">
        <x:v>67510</x:v>
      </x:c>
      <x:c r="G6021" s="22" t="n">
        <x:f>IF(OR(E6021="",F6021=""),"",E6021*F6021)</x:f>
        <x:v>3375500</x:v>
      </x:c>
      <x:c r="H6021" s="36" t="n">
        <x:v>0</x:v>
      </x:c>
      <x:c r="I6021" s="22" t="n">
        <x:f>IF(G6021="","",IF(ISNUMBER(H6021),G6021,""))</x:f>
        <x:v>3375500</x:v>
      </x:c>
      <x:c r="J6021" s="22" t="n">
        <x:f>IF(I6021="","",I6021*H6021)</x:f>
        <x:v>0</x:v>
      </x:c>
      <x:c r="K6021" t="str">
        <x:f>IF(G6021="","MISSING OEWS",IF(ISNUMBER(H6021),"MATCHED","MISSING WHARTON"))</x:f>
        <x:v>MATCHED</x:v>
      </x:c>
    </x:row>
    <x:row r="6022">
      <x:c r="A6022" t="str">
        <x:v>61</x:v>
      </x:c>
      <x:c r="B6022" t="str">
        <x:v>Educational Services</x:v>
      </x:c>
      <x:c r="C6022" t="str">
        <x:v>47-2061</x:v>
      </x:c>
      <x:c r="D6022" t="str">
        <x:v>Construction Laborers</x:v>
      </x:c>
      <x:c r="E6022" s="22" t="n">
        <x:v>180</x:v>
      </x:c>
      <x:c r="F6022" s="22" t="n">
        <x:v>52730</x:v>
      </x:c>
      <x:c r="G6022" s="22" t="n">
        <x:f>IF(OR(E6022="",F6022=""),"",E6022*F6022)</x:f>
        <x:v>9491400</x:v>
      </x:c>
      <x:c r="H6022" s="36" t="n">
        <x:v>0.0297</x:v>
      </x:c>
      <x:c r="I6022" s="22" t="n">
        <x:f>IF(G6022="","",IF(ISNUMBER(H6022),G6022,""))</x:f>
        <x:v>9491400</x:v>
      </x:c>
      <x:c r="J6022" s="22" t="n">
        <x:f>IF(I6022="","",I6022*H6022)</x:f>
        <x:v>281894.58</x:v>
      </x:c>
      <x:c r="K6022" t="str">
        <x:f>IF(G6022="","MISSING OEWS",IF(ISNUMBER(H6022),"MATCHED","MISSING WHARTON"))</x:f>
        <x:v>MATCHED</x:v>
      </x:c>
    </x:row>
    <x:row r="6023">
      <x:c r="A6023" t="str">
        <x:v>61</x:v>
      </x:c>
      <x:c r="B6023" t="str">
        <x:v>Educational Services</x:v>
      </x:c>
      <x:c r="C6023" t="str">
        <x:v>47-2073</x:v>
      </x:c>
      <x:c r="D6023" t="str">
        <x:v>Operating Engineers and Other Construction Equipment Operators</x:v>
      </x:c>
      <x:c r="E6023" s="22" t="n">
        <x:v>60</x:v>
      </x:c>
      <x:c r="F6023" s="22" t="n">
        <x:v>65270</x:v>
      </x:c>
      <x:c r="G6023" s="22" t="n">
        <x:f>IF(OR(E6023="",F6023=""),"",E6023*F6023)</x:f>
        <x:v>3916200</x:v>
      </x:c>
      <x:c r="H6023" s="36" t="n">
        <x:v>0.058899999999999994</x:v>
      </x:c>
      <x:c r="I6023" s="22" t="n">
        <x:f>IF(G6023="","",IF(ISNUMBER(H6023),G6023,""))</x:f>
        <x:v>3916200</x:v>
      </x:c>
      <x:c r="J6023" s="22" t="n">
        <x:f>IF(I6023="","",I6023*H6023)</x:f>
        <x:v>230664.17999999996</x:v>
      </x:c>
      <x:c r="K6023" t="str">
        <x:f>IF(G6023="","MISSING OEWS",IF(ISNUMBER(H6023),"MATCHED","MISSING WHARTON"))</x:f>
        <x:v>MATCHED</x:v>
      </x:c>
    </x:row>
    <x:row r="6024">
      <x:c r="A6024" t="str">
        <x:v>61</x:v>
      </x:c>
      <x:c r="B6024" t="str">
        <x:v>Educational Services</x:v>
      </x:c>
      <x:c r="C6024" t="str">
        <x:v>47-2111</x:v>
      </x:c>
      <x:c r="D6024" t="str">
        <x:v>Electricians</x:v>
      </x:c>
      <x:c r="E6024" s="22" t="n">
        <x:v>1770</x:v>
      </x:c>
      <x:c r="F6024" s="22" t="n">
        <x:v>75620</x:v>
      </x:c>
      <x:c r="G6024" s="22" t="n">
        <x:f>IF(OR(E6024="",F6024=""),"",E6024*F6024)</x:f>
        <x:v>133847400</x:v>
      </x:c>
      <x:c r="H6024" s="36" t="n">
        <x:v>0.0786</x:v>
      </x:c>
      <x:c r="I6024" s="22" t="n">
        <x:f>IF(G6024="","",IF(ISNUMBER(H6024),G6024,""))</x:f>
        <x:v>133847400</x:v>
      </x:c>
      <x:c r="J6024" s="22" t="n">
        <x:f>IF(I6024="","",I6024*H6024)</x:f>
        <x:v>10520405.64</x:v>
      </x:c>
      <x:c r="K6024" t="str">
        <x:f>IF(G6024="","MISSING OEWS",IF(ISNUMBER(H6024),"MATCHED","MISSING WHARTON"))</x:f>
        <x:v>MATCHED</x:v>
      </x:c>
    </x:row>
    <x:row r="6025">
      <x:c r="A6025" t="str">
        <x:v>61</x:v>
      </x:c>
      <x:c r="B6025" t="str">
        <x:v>Educational Services</x:v>
      </x:c>
      <x:c r="C6025" t="str">
        <x:v>47-2141</x:v>
      </x:c>
      <x:c r="D6025" t="str">
        <x:v>Painters, Construction and Maintenance</x:v>
      </x:c>
      <x:c r="E6025" s="22" t="n">
        <x:v>820</x:v>
      </x:c>
      <x:c r="F6025" s="22" t="n">
        <x:v>63540</x:v>
      </x:c>
      <x:c r="G6025" s="22" t="n">
        <x:f>IF(OR(E6025="",F6025=""),"",E6025*F6025)</x:f>
        <x:v>52102800</x:v>
      </x:c>
      <x:c r="H6025" s="36" t="n">
        <x:v>0.0368</x:v>
      </x:c>
      <x:c r="I6025" s="22" t="n">
        <x:f>IF(G6025="","",IF(ISNUMBER(H6025),G6025,""))</x:f>
        <x:v>52102800</x:v>
      </x:c>
      <x:c r="J6025" s="22" t="n">
        <x:f>IF(I6025="","",I6025*H6025)</x:f>
        <x:v>1917383.04</x:v>
      </x:c>
      <x:c r="K6025" t="str">
        <x:f>IF(G6025="","MISSING OEWS",IF(ISNUMBER(H6025),"MATCHED","MISSING WHARTON"))</x:f>
        <x:v>MATCHED</x:v>
      </x:c>
    </x:row>
    <x:row r="6026">
      <x:c r="A6026" t="str">
        <x:v>61</x:v>
      </x:c>
      <x:c r="B6026" t="str">
        <x:v>Educational Services</x:v>
      </x:c>
      <x:c r="C6026" t="str">
        <x:v>47-2152</x:v>
      </x:c>
      <x:c r="D6026" t="str">
        <x:v>Plumbers, Pipefitters, and Steamfitters</x:v>
      </x:c>
      <x:c r="E6026" s="22" t="n">
        <x:v>1300</x:v>
      </x:c>
      <x:c r="F6026" s="22" t="n">
        <x:v>73110</x:v>
      </x:c>
      <x:c r="G6026" s="22" t="n">
        <x:f>IF(OR(E6026="",F6026=""),"",E6026*F6026)</x:f>
        <x:v>95043000</x:v>
      </x:c>
      <x:c r="H6026" s="36" t="n">
        <x:v>0.04</x:v>
      </x:c>
      <x:c r="I6026" s="22" t="n">
        <x:f>IF(G6026="","",IF(ISNUMBER(H6026),G6026,""))</x:f>
        <x:v>95043000</x:v>
      </x:c>
      <x:c r="J6026" s="22" t="n">
        <x:f>IF(I6026="","",I6026*H6026)</x:f>
        <x:v>3801720</x:v>
      </x:c>
      <x:c r="K6026" t="str">
        <x:f>IF(G6026="","MISSING OEWS",IF(ISNUMBER(H6026),"MATCHED","MISSING WHARTON"))</x:f>
        <x:v>MATCHED</x:v>
      </x:c>
    </x:row>
    <x:row r="6027">
      <x:c r="A6027" t="str">
        <x:v>61</x:v>
      </x:c>
      <x:c r="B6027" t="str">
        <x:v>Educational Services</x:v>
      </x:c>
      <x:c r="C6027" t="str">
        <x:v>47-2211</x:v>
      </x:c>
      <x:c r="D6027" t="str">
        <x:v>Sheet Metal Workers</x:v>
      </x:c>
      <x:c r="E6027" s="22" t="n">
        <x:v>30</x:v>
      </x:c>
      <x:c r="F6027" s="22" t="n">
        <x:v>67010</x:v>
      </x:c>
      <x:c r="G6027" s="22" t="n">
        <x:f>IF(OR(E6027="",F6027=""),"",E6027*F6027)</x:f>
        <x:v>2010300</x:v>
      </x:c>
      <x:c r="H6027" s="36" t="n">
        <x:v>0.0687</x:v>
      </x:c>
      <x:c r="I6027" s="22" t="n">
        <x:f>IF(G6027="","",IF(ISNUMBER(H6027),G6027,""))</x:f>
        <x:v>2010300</x:v>
      </x:c>
      <x:c r="J6027" s="22" t="n">
        <x:f>IF(I6027="","",I6027*H6027)</x:f>
        <x:v>138107.61</x:v>
      </x:c>
      <x:c r="K6027" t="str">
        <x:f>IF(G6027="","MISSING OEWS",IF(ISNUMBER(H6027),"MATCHED","MISSING WHARTON"))</x:f>
        <x:v>MATCHED</x:v>
      </x:c>
    </x:row>
    <x:row r="6028">
      <x:c r="A6028" t="str">
        <x:v>61</x:v>
      </x:c>
      <x:c r="B6028" t="str">
        <x:v>Educational Services</x:v>
      </x:c>
      <x:c r="C6028" t="str">
        <x:v>47-3019</x:v>
      </x:c>
      <x:c r="D6028" t="str">
        <x:v>Helpers, Construction Trades, All Other</x:v>
      </x:c>
      <x:c r="E6028" s="22" t="n">
        <x:v>70</x:v>
      </x:c>
      <x:c r="F6028" s="22" t="n">
        <x:v>39730</x:v>
      </x:c>
      <x:c r="G6028" s="22" t="n">
        <x:f>IF(OR(E6028="",F6028=""),"",E6028*F6028)</x:f>
        <x:v>2781100</x:v>
      </x:c>
      <x:c r="H6028" s="36"/>
      <x:c r="I6028" s="22" t="str">
        <x:f>IF(G6028="","",IF(ISNUMBER(H6028),G6028,""))</x:f>
      </x:c>
      <x:c r="J6028" s="22" t="str">
        <x:f>IF(I6028="","",I6028*H6028)</x:f>
      </x:c>
      <x:c r="K6028" t="str">
        <x:f>IF(G6028="","MISSING OEWS",IF(ISNUMBER(H6028),"MATCHED","MISSING WHARTON"))</x:f>
        <x:v>MISSING WHARTON</x:v>
      </x:c>
    </x:row>
    <x:row r="6029">
      <x:c r="A6029" t="str">
        <x:v>61</x:v>
      </x:c>
      <x:c r="B6029" t="str">
        <x:v>Educational Services</x:v>
      </x:c>
      <x:c r="C6029" t="str">
        <x:v>47-4011</x:v>
      </x:c>
      <x:c r="D6029" t="str">
        <x:v>Construction and Building Inspectors</x:v>
      </x:c>
      <x:c r="E6029" s="22" t="n">
        <x:v>40</x:v>
      </x:c>
      <x:c r="F6029" s="22" t="n">
        <x:v>99960</x:v>
      </x:c>
      <x:c r="G6029" s="22" t="n">
        <x:f>IF(OR(E6029="",F6029=""),"",E6029*F6029)</x:f>
        <x:v>3998400</x:v>
      </x:c>
      <x:c r="H6029" s="36" t="n">
        <x:v>0.3737</x:v>
      </x:c>
      <x:c r="I6029" s="22" t="n">
        <x:f>IF(G6029="","",IF(ISNUMBER(H6029),G6029,""))</x:f>
        <x:v>3998400</x:v>
      </x:c>
      <x:c r="J6029" s="22" t="n">
        <x:f>IF(I6029="","",I6029*H6029)</x:f>
        <x:v>1494202.0799999998</x:v>
      </x:c>
      <x:c r="K6029" t="str">
        <x:f>IF(G6029="","MISSING OEWS",IF(ISNUMBER(H6029),"MATCHED","MISSING WHARTON"))</x:f>
        <x:v>MATCHED</x:v>
      </x:c>
    </x:row>
    <x:row r="6030">
      <x:c r="A6030" t="str">
        <x:v>61</x:v>
      </x:c>
      <x:c r="B6030" t="str">
        <x:v>Educational Services</x:v>
      </x:c>
      <x:c r="C6030" t="str">
        <x:v>47-4041</x:v>
      </x:c>
      <x:c r="D6030" t="str">
        <x:v>Hazardous Materials Removal Workers</x:v>
      </x:c>
      <x:c r="E6030" s="22" t="n">
        <x:v>30</x:v>
      </x:c>
      <x:c r="F6030" s="22" t="n">
        <x:v>58480</x:v>
      </x:c>
      <x:c r="G6030" s="22" t="n">
        <x:f>IF(OR(E6030="",F6030=""),"",E6030*F6030)</x:f>
        <x:v>1754400</x:v>
      </x:c>
      <x:c r="H6030" s="36" t="n">
        <x:v>0.0452</x:v>
      </x:c>
      <x:c r="I6030" s="22" t="n">
        <x:f>IF(G6030="","",IF(ISNUMBER(H6030),G6030,""))</x:f>
        <x:v>1754400</x:v>
      </x:c>
      <x:c r="J6030" s="22" t="n">
        <x:f>IF(I6030="","",I6030*H6030)</x:f>
        <x:v>79298.87999999999</x:v>
      </x:c>
      <x:c r="K6030" t="str">
        <x:f>IF(G6030="","MISSING OEWS",IF(ISNUMBER(H6030),"MATCHED","MISSING WHARTON"))</x:f>
        <x:v>MATCHED</x:v>
      </x:c>
    </x:row>
    <x:row r="6031">
      <x:c r="A6031" t="str">
        <x:v>61</x:v>
      </x:c>
      <x:c r="B6031" t="str">
        <x:v>Educational Services</x:v>
      </x:c>
      <x:c r="C6031" t="str">
        <x:v>49-1011</x:v>
      </x:c>
      <x:c r="D6031" t="str">
        <x:v>First-Line Supervisors of Mechanics, Installers, and Repairers</x:v>
      </x:c>
      <x:c r="E6031" s="22" t="n">
        <x:v>4300</x:v>
      </x:c>
      <x:c r="F6031" s="22" t="n">
        <x:v>80380</x:v>
      </x:c>
      <x:c r="G6031" s="22" t="n">
        <x:f>IF(OR(E6031="",F6031=""),"",E6031*F6031)</x:f>
        <x:v>345634000</x:v>
      </x:c>
      <x:c r="H6031" s="36" t="n">
        <x:v>0.35229999999999995</x:v>
      </x:c>
      <x:c r="I6031" s="22" t="n">
        <x:f>IF(G6031="","",IF(ISNUMBER(H6031),G6031,""))</x:f>
        <x:v>345634000</x:v>
      </x:c>
      <x:c r="J6031" s="22" t="n">
        <x:f>IF(I6031="","",I6031*H6031)</x:f>
        <x:v>121766858.19999999</x:v>
      </x:c>
      <x:c r="K6031" t="str">
        <x:f>IF(G6031="","MISSING OEWS",IF(ISNUMBER(H6031),"MATCHED","MISSING WHARTON"))</x:f>
        <x:v>MATCHED</x:v>
      </x:c>
    </x:row>
    <x:row r="6032">
      <x:c r="A6032" t="str">
        <x:v>61</x:v>
      </x:c>
      <x:c r="B6032" t="str">
        <x:v>Educational Services</x:v>
      </x:c>
      <x:c r="C6032" t="str">
        <x:v>49-2011</x:v>
      </x:c>
      <x:c r="D6032" t="str">
        <x:v>Computer, Automated Teller, and Office Machine Repairers</x:v>
      </x:c>
      <x:c r="E6032" s="22" t="n">
        <x:v>100</x:v>
      </x:c>
      <x:c r="F6032" s="22" t="n">
        <x:v>48170</x:v>
      </x:c>
      <x:c r="G6032" s="22" t="n">
        <x:f>IF(OR(E6032="",F6032=""),"",E6032*F6032)</x:f>
        <x:v>4817000</x:v>
      </x:c>
      <x:c r="H6032" s="36" t="n">
        <x:v>0.284</x:v>
      </x:c>
      <x:c r="I6032" s="22" t="n">
        <x:f>IF(G6032="","",IF(ISNUMBER(H6032),G6032,""))</x:f>
        <x:v>4817000</x:v>
      </x:c>
      <x:c r="J6032" s="22" t="n">
        <x:f>IF(I6032="","",I6032*H6032)</x:f>
        <x:v>1368027.9999999998</x:v>
      </x:c>
      <x:c r="K6032" t="str">
        <x:f>IF(G6032="","MISSING OEWS",IF(ISNUMBER(H6032),"MATCHED","MISSING WHARTON"))</x:f>
        <x:v>MATCHED</x:v>
      </x:c>
    </x:row>
    <x:row r="6033">
      <x:c r="A6033" t="str">
        <x:v>61</x:v>
      </x:c>
      <x:c r="B6033" t="str">
        <x:v>Educational Services</x:v>
      </x:c>
      <x:c r="C6033" t="str">
        <x:v>49-2022</x:v>
      </x:c>
      <x:c r="D6033" t="str">
        <x:v>Telecommunications Equipment Installers and Repairers, Except Line Installers</x:v>
      </x:c>
      <x:c r="E6033" s="22" t="n">
        <x:v>110</x:v>
      </x:c>
      <x:c r="F6033" s="22" t="n">
        <x:v>70210</x:v>
      </x:c>
      <x:c r="G6033" s="22" t="n">
        <x:f>IF(OR(E6033="",F6033=""),"",E6033*F6033)</x:f>
        <x:v>7723100</x:v>
      </x:c>
      <x:c r="H6033" s="36" t="n">
        <x:v>0.195</x:v>
      </x:c>
      <x:c r="I6033" s="22" t="n">
        <x:f>IF(G6033="","",IF(ISNUMBER(H6033),G6033,""))</x:f>
        <x:v>7723100</x:v>
      </x:c>
      <x:c r="J6033" s="22" t="n">
        <x:f>IF(I6033="","",I6033*H6033)</x:f>
        <x:v>1506004.5</x:v>
      </x:c>
      <x:c r="K6033" t="str">
        <x:f>IF(G6033="","MISSING OEWS",IF(ISNUMBER(H6033),"MATCHED","MISSING WHARTON"))</x:f>
        <x:v>MATCHED</x:v>
      </x:c>
    </x:row>
    <x:row r="6034">
      <x:c r="A6034" t="str">
        <x:v>61</x:v>
      </x:c>
      <x:c r="B6034" t="str">
        <x:v>Educational Services</x:v>
      </x:c>
      <x:c r="C6034" t="str">
        <x:v>49-2091</x:v>
      </x:c>
      <x:c r="D6034" t="str">
        <x:v>Avionics Technicians</x:v>
      </x:c>
      <x:c r="E6034" s="22" t="n">
        <x:v>170</x:v>
      </x:c>
      <x:c r="F6034" s="22" t="n">
        <x:v>72930</x:v>
      </x:c>
      <x:c r="G6034" s="22" t="n">
        <x:f>IF(OR(E6034="",F6034=""),"",E6034*F6034)</x:f>
        <x:v>12398100</x:v>
      </x:c>
      <x:c r="H6034" s="36" t="n">
        <x:v>0.2</x:v>
      </x:c>
      <x:c r="I6034" s="22" t="n">
        <x:f>IF(G6034="","",IF(ISNUMBER(H6034),G6034,""))</x:f>
        <x:v>12398100</x:v>
      </x:c>
      <x:c r="J6034" s="22" t="n">
        <x:f>IF(I6034="","",I6034*H6034)</x:f>
        <x:v>2479620</x:v>
      </x:c>
      <x:c r="K6034" t="str">
        <x:f>IF(G6034="","MISSING OEWS",IF(ISNUMBER(H6034),"MATCHED","MISSING WHARTON"))</x:f>
        <x:v>MATCHED</x:v>
      </x:c>
    </x:row>
    <x:row r="6035">
      <x:c r="A6035" t="str">
        <x:v>61</x:v>
      </x:c>
      <x:c r="B6035" t="str">
        <x:v>Educational Services</x:v>
      </x:c>
      <x:c r="C6035" t="str">
        <x:v>49-2094</x:v>
      </x:c>
      <x:c r="D6035" t="str">
        <x:v>Electrical and Electronics Repairers, Commercial and Industrial Equipment</x:v>
      </x:c>
      <x:c r="E6035" s="22" t="n">
        <x:v>380</x:v>
      </x:c>
      <x:c r="F6035" s="22" t="n">
        <x:v>91980</x:v>
      </x:c>
      <x:c r="G6035" s="22" t="n">
        <x:f>IF(OR(E6035="",F6035=""),"",E6035*F6035)</x:f>
        <x:v>34952400</x:v>
      </x:c>
      <x:c r="H6035" s="36" t="n">
        <x:v>0.19</x:v>
      </x:c>
      <x:c r="I6035" s="22" t="n">
        <x:f>IF(G6035="","",IF(ISNUMBER(H6035),G6035,""))</x:f>
        <x:v>34952400</x:v>
      </x:c>
      <x:c r="J6035" s="22" t="n">
        <x:f>IF(I6035="","",I6035*H6035)</x:f>
        <x:v>6640956</x:v>
      </x:c>
      <x:c r="K6035" t="str">
        <x:f>IF(G6035="","MISSING OEWS",IF(ISNUMBER(H6035),"MATCHED","MISSING WHARTON"))</x:f>
        <x:v>MATCHED</x:v>
      </x:c>
    </x:row>
    <x:row r="6036">
      <x:c r="A6036" t="str">
        <x:v>61</x:v>
      </x:c>
      <x:c r="B6036" t="str">
        <x:v>Educational Services</x:v>
      </x:c>
      <x:c r="C6036" t="str">
        <x:v>49-2098</x:v>
      </x:c>
      <x:c r="D6036" t="str">
        <x:v>Security and Fire Alarm Systems Installers</x:v>
      </x:c>
      <x:c r="E6036" s="22" t="n">
        <x:v>60</x:v>
      </x:c>
      <x:c r="F6036" s="22" t="n">
        <x:v>65260</x:v>
      </x:c>
      <x:c r="G6036" s="22" t="n">
        <x:f>IF(OR(E6036="",F6036=""),"",E6036*F6036)</x:f>
        <x:v>3915600</x:v>
      </x:c>
      <x:c r="H6036" s="36" t="n">
        <x:v>0.22190000000000001</x:v>
      </x:c>
      <x:c r="I6036" s="22" t="n">
        <x:f>IF(G6036="","",IF(ISNUMBER(H6036),G6036,""))</x:f>
        <x:v>3915600</x:v>
      </x:c>
      <x:c r="J6036" s="22" t="n">
        <x:f>IF(I6036="","",I6036*H6036)</x:f>
        <x:v>868871.64</x:v>
      </x:c>
      <x:c r="K6036" t="str">
        <x:f>IF(G6036="","MISSING OEWS",IF(ISNUMBER(H6036),"MATCHED","MISSING WHARTON"))</x:f>
        <x:v>MATCHED</x:v>
      </x:c>
    </x:row>
    <x:row r="6037">
      <x:c r="A6037" t="str">
        <x:v>61</x:v>
      </x:c>
      <x:c r="B6037" t="str">
        <x:v>Educational Services</x:v>
      </x:c>
      <x:c r="C6037" t="str">
        <x:v>49-3011</x:v>
      </x:c>
      <x:c r="D6037" t="str">
        <x:v>Aircraft Mechanics and Service Technicians</x:v>
      </x:c>
      <x:c r="E6037" s="22" t="n">
        <x:v>2430</x:v>
      </x:c>
      <x:c r="F6037" s="22" t="n">
        <x:v>65360</x:v>
      </x:c>
      <x:c r="G6037" s="22" t="n">
        <x:f>IF(OR(E6037="",F6037=""),"",E6037*F6037)</x:f>
        <x:v>158824800</x:v>
      </x:c>
      <x:c r="H6037" s="36" t="n">
        <x:v>0.0434</x:v>
      </x:c>
      <x:c r="I6037" s="22" t="n">
        <x:f>IF(G6037="","",IF(ISNUMBER(H6037),G6037,""))</x:f>
        <x:v>158824800</x:v>
      </x:c>
      <x:c r="J6037" s="22" t="n">
        <x:f>IF(I6037="","",I6037*H6037)</x:f>
        <x:v>6892996.32</x:v>
      </x:c>
      <x:c r="K6037" t="str">
        <x:f>IF(G6037="","MISSING OEWS",IF(ISNUMBER(H6037),"MATCHED","MISSING WHARTON"))</x:f>
        <x:v>MATCHED</x:v>
      </x:c>
    </x:row>
    <x:row r="6038">
      <x:c r="A6038" t="str">
        <x:v>61</x:v>
      </x:c>
      <x:c r="B6038" t="str">
        <x:v>Educational Services</x:v>
      </x:c>
      <x:c r="C6038" t="str">
        <x:v>49-3023</x:v>
      </x:c>
      <x:c r="D6038" t="str">
        <x:v>Automotive Service Technicians and Mechanics</x:v>
      </x:c>
      <x:c r="E6038" s="22" t="n">
        <x:v>530</x:v>
      </x:c>
      <x:c r="F6038" s="22" t="n">
        <x:v>57380</x:v>
      </x:c>
      <x:c r="G6038" s="22" t="n">
        <x:f>IF(OR(E6038="",F6038=""),"",E6038*F6038)</x:f>
        <x:v>30411400</x:v>
      </x:c>
      <x:c r="H6038" s="36" t="n">
        <x:v>0.0233</x:v>
      </x:c>
      <x:c r="I6038" s="22" t="n">
        <x:f>IF(G6038="","",IF(ISNUMBER(H6038),G6038,""))</x:f>
        <x:v>30411400</x:v>
      </x:c>
      <x:c r="J6038" s="22" t="n">
        <x:f>IF(I6038="","",I6038*H6038)</x:f>
        <x:v>708585.62</x:v>
      </x:c>
      <x:c r="K6038" t="str">
        <x:f>IF(G6038="","MISSING OEWS",IF(ISNUMBER(H6038),"MATCHED","MISSING WHARTON"))</x:f>
        <x:v>MATCHED</x:v>
      </x:c>
    </x:row>
    <x:row r="6039">
      <x:c r="A6039" t="str">
        <x:v>61</x:v>
      </x:c>
      <x:c r="B6039" t="str">
        <x:v>Educational Services</x:v>
      </x:c>
      <x:c r="C6039" t="str">
        <x:v>49-3031</x:v>
      </x:c>
      <x:c r="D6039" t="str">
        <x:v>Bus and Truck Mechanics and Diesel Engine Specialists</x:v>
      </x:c>
      <x:c r="E6039" s="22" t="n">
        <x:v>430</x:v>
      </x:c>
      <x:c r="F6039" s="22" t="n">
        <x:v>57740</x:v>
      </x:c>
      <x:c r="G6039" s="22" t="n">
        <x:f>IF(OR(E6039="",F6039=""),"",E6039*F6039)</x:f>
        <x:v>24828200</x:v>
      </x:c>
      <x:c r="H6039" s="36" t="n">
        <x:v>0</x:v>
      </x:c>
      <x:c r="I6039" s="22" t="n">
        <x:f>IF(G6039="","",IF(ISNUMBER(H6039),G6039,""))</x:f>
        <x:v>24828200</x:v>
      </x:c>
      <x:c r="J6039" s="22" t="n">
        <x:f>IF(I6039="","",I6039*H6039)</x:f>
        <x:v>0</x:v>
      </x:c>
      <x:c r="K6039" t="str">
        <x:f>IF(G6039="","MISSING OEWS",IF(ISNUMBER(H6039),"MATCHED","MISSING WHARTON"))</x:f>
        <x:v>MATCHED</x:v>
      </x:c>
    </x:row>
    <x:row r="6040">
      <x:c r="A6040" t="str">
        <x:v>61</x:v>
      </x:c>
      <x:c r="B6040" t="str">
        <x:v>Educational Services</x:v>
      </x:c>
      <x:c r="C6040" t="str">
        <x:v>49-3042</x:v>
      </x:c>
      <x:c r="D6040" t="str">
        <x:v>Mobile Heavy Equipment Mechanics, Except Engines</x:v>
      </x:c>
      <x:c r="E6040" s="22" t="n">
        <x:v>80</x:v>
      </x:c>
      <x:c r="F6040" s="22" t="n">
        <x:v>76160</x:v>
      </x:c>
      <x:c r="G6040" s="22" t="n">
        <x:f>IF(OR(E6040="",F6040=""),"",E6040*F6040)</x:f>
        <x:v>6092800</x:v>
      </x:c>
      <x:c r="H6040" s="36" t="n">
        <x:v>0.1425</x:v>
      </x:c>
      <x:c r="I6040" s="22" t="n">
        <x:f>IF(G6040="","",IF(ISNUMBER(H6040),G6040,""))</x:f>
        <x:v>6092800</x:v>
      </x:c>
      <x:c r="J6040" s="22" t="n">
        <x:f>IF(I6040="","",I6040*H6040)</x:f>
        <x:v>868223.9999999999</x:v>
      </x:c>
      <x:c r="K6040" t="str">
        <x:f>IF(G6040="","MISSING OEWS",IF(ISNUMBER(H6040),"MATCHED","MISSING WHARTON"))</x:f>
        <x:v>MATCHED</x:v>
      </x:c>
    </x:row>
    <x:row r="6041">
      <x:c r="A6041" t="str">
        <x:v>61</x:v>
      </x:c>
      <x:c r="B6041" t="str">
        <x:v>Educational Services</x:v>
      </x:c>
      <x:c r="C6041" t="str">
        <x:v>49-3053</x:v>
      </x:c>
      <x:c r="D6041" t="str">
        <x:v>Outdoor Power Equipment and Other Small Engine Mechanics</x:v>
      </x:c>
      <x:c r="E6041" s="22" t="n">
        <x:v>80</x:v>
      </x:c>
      <x:c r="F6041" s="22" t="n">
        <x:v>70150</x:v>
      </x:c>
      <x:c r="G6041" s="22" t="n">
        <x:f>IF(OR(E6041="",F6041=""),"",E6041*F6041)</x:f>
        <x:v>5612000</x:v>
      </x:c>
      <x:c r="H6041" s="36" t="n">
        <x:v>0.11789999999999999</x:v>
      </x:c>
      <x:c r="I6041" s="22" t="n">
        <x:f>IF(G6041="","",IF(ISNUMBER(H6041),G6041,""))</x:f>
        <x:v>5612000</x:v>
      </x:c>
      <x:c r="J6041" s="22" t="n">
        <x:f>IF(I6041="","",I6041*H6041)</x:f>
        <x:v>661654.7999999999</x:v>
      </x:c>
      <x:c r="K6041" t="str">
        <x:f>IF(G6041="","MISSING OEWS",IF(ISNUMBER(H6041),"MATCHED","MISSING WHARTON"))</x:f>
        <x:v>MATCHED</x:v>
      </x:c>
    </x:row>
    <x:row r="6042">
      <x:c r="A6042" t="str">
        <x:v>61</x:v>
      </x:c>
      <x:c r="B6042" t="str">
        <x:v>Educational Services</x:v>
      </x:c>
      <x:c r="C6042" t="str">
        <x:v>49-9021</x:v>
      </x:c>
      <x:c r="D6042" t="str">
        <x:v>Heating, Air Conditioning, and Refrigeration Mechanics and Installers</x:v>
      </x:c>
      <x:c r="E6042" s="22" t="n">
        <x:v>1940</x:v>
      </x:c>
      <x:c r="F6042" s="22" t="n">
        <x:v>69100</x:v>
      </x:c>
      <x:c r="G6042" s="22" t="n">
        <x:f>IF(OR(E6042="",F6042=""),"",E6042*F6042)</x:f>
        <x:v>134054000</x:v>
      </x:c>
      <x:c r="H6042" s="36" t="n">
        <x:v>0.0867</x:v>
      </x:c>
      <x:c r="I6042" s="22" t="n">
        <x:f>IF(G6042="","",IF(ISNUMBER(H6042),G6042,""))</x:f>
        <x:v>134054000</x:v>
      </x:c>
      <x:c r="J6042" s="22" t="n">
        <x:f>IF(I6042="","",I6042*H6042)</x:f>
        <x:v>11622481.8</x:v>
      </x:c>
      <x:c r="K6042" t="str">
        <x:f>IF(G6042="","MISSING OEWS",IF(ISNUMBER(H6042),"MATCHED","MISSING WHARTON"))</x:f>
        <x:v>MATCHED</x:v>
      </x:c>
    </x:row>
    <x:row r="6043">
      <x:c r="A6043" t="str">
        <x:v>61</x:v>
      </x:c>
      <x:c r="B6043" t="str">
        <x:v>Educational Services</x:v>
      </x:c>
      <x:c r="C6043" t="str">
        <x:v>49-9041</x:v>
      </x:c>
      <x:c r="D6043" t="str">
        <x:v>Industrial Machinery Mechanics</x:v>
      </x:c>
      <x:c r="E6043" s="22" t="n">
        <x:v>180</x:v>
      </x:c>
      <x:c r="F6043" s="22" t="n">
        <x:v>73400</x:v>
      </x:c>
      <x:c r="G6043" s="22" t="n">
        <x:f>IF(OR(E6043="",F6043=""),"",E6043*F6043)</x:f>
        <x:v>13212000</x:v>
      </x:c>
      <x:c r="H6043" s="36" t="n">
        <x:v>0.25</x:v>
      </x:c>
      <x:c r="I6043" s="22" t="n">
        <x:f>IF(G6043="","",IF(ISNUMBER(H6043),G6043,""))</x:f>
        <x:v>13212000</x:v>
      </x:c>
      <x:c r="J6043" s="22" t="n">
        <x:f>IF(I6043="","",I6043*H6043)</x:f>
        <x:v>3303000</x:v>
      </x:c>
      <x:c r="K6043" t="str">
        <x:f>IF(G6043="","MISSING OEWS",IF(ISNUMBER(H6043),"MATCHED","MISSING WHARTON"))</x:f>
        <x:v>MATCHED</x:v>
      </x:c>
    </x:row>
    <x:row r="6044">
      <x:c r="A6044" t="str">
        <x:v>61</x:v>
      </x:c>
      <x:c r="B6044" t="str">
        <x:v>Educational Services</x:v>
      </x:c>
      <x:c r="C6044" t="str">
        <x:v>49-9043</x:v>
      </x:c>
      <x:c r="D6044" t="str">
        <x:v>Maintenance Workers, Machinery</x:v>
      </x:c>
      <x:c r="E6044" s="22" t="n">
        <x:v>50</x:v>
      </x:c>
      <x:c r="F6044" s="22" t="n">
        <x:v>62550</x:v>
      </x:c>
      <x:c r="G6044" s="22" t="n">
        <x:f>IF(OR(E6044="",F6044=""),"",E6044*F6044)</x:f>
        <x:v>3127500</x:v>
      </x:c>
      <x:c r="H6044" s="36" t="n">
        <x:v>0.0528</x:v>
      </x:c>
      <x:c r="I6044" s="22" t="n">
        <x:f>IF(G6044="","",IF(ISNUMBER(H6044),G6044,""))</x:f>
        <x:v>3127500</x:v>
      </x:c>
      <x:c r="J6044" s="22" t="n">
        <x:f>IF(I6044="","",I6044*H6044)</x:f>
        <x:v>165132</x:v>
      </x:c>
      <x:c r="K6044" t="str">
        <x:f>IF(G6044="","MISSING OEWS",IF(ISNUMBER(H6044),"MATCHED","MISSING WHARTON"))</x:f>
        <x:v>MATCHED</x:v>
      </x:c>
    </x:row>
    <x:row r="6045">
      <x:c r="A6045" t="str">
        <x:v>61</x:v>
      </x:c>
      <x:c r="B6045" t="str">
        <x:v>Educational Services</x:v>
      </x:c>
      <x:c r="C6045" t="str">
        <x:v>49-9062</x:v>
      </x:c>
      <x:c r="D6045" t="str">
        <x:v>Medical Equipment Repairers</x:v>
      </x:c>
      <x:c r="E6045" s="22" t="n">
        <x:v>40</x:v>
      </x:c>
      <x:c r="F6045" s="22" t="n">
        <x:v>69740</x:v>
      </x:c>
      <x:c r="G6045" s="22" t="n">
        <x:f>IF(OR(E6045="",F6045=""),"",E6045*F6045)</x:f>
        <x:v>2789600</x:v>
      </x:c>
      <x:c r="H6045" s="36" t="n">
        <x:v>0.2368</x:v>
      </x:c>
      <x:c r="I6045" s="22" t="n">
        <x:f>IF(G6045="","",IF(ISNUMBER(H6045),G6045,""))</x:f>
        <x:v>2789600</x:v>
      </x:c>
      <x:c r="J6045" s="22" t="n">
        <x:f>IF(I6045="","",I6045*H6045)</x:f>
        <x:v>660577.28</x:v>
      </x:c>
      <x:c r="K6045" t="str">
        <x:f>IF(G6045="","MISSING OEWS",IF(ISNUMBER(H6045),"MATCHED","MISSING WHARTON"))</x:f>
        <x:v>MATCHED</x:v>
      </x:c>
    </x:row>
    <x:row r="6046">
      <x:c r="A6046" t="str">
        <x:v>61</x:v>
      </x:c>
      <x:c r="B6046" t="str">
        <x:v>Educational Services</x:v>
      </x:c>
      <x:c r="C6046" t="str">
        <x:v>49-9063</x:v>
      </x:c>
      <x:c r="D6046" t="str">
        <x:v>Musical Instrument Repairers and Tuners</x:v>
      </x:c>
      <x:c r="E6046" s="22" t="n">
        <x:v>150</x:v>
      </x:c>
      <x:c r="F6046" s="22" t="n">
        <x:v>61580</x:v>
      </x:c>
      <x:c r="G6046" s="22" t="n">
        <x:f>IF(OR(E6046="",F6046=""),"",E6046*F6046)</x:f>
        <x:v>9237000</x:v>
      </x:c>
      <x:c r="H6046" s="36" t="n">
        <x:v>0</x:v>
      </x:c>
      <x:c r="I6046" s="22" t="n">
        <x:f>IF(G6046="","",IF(ISNUMBER(H6046),G6046,""))</x:f>
        <x:v>9237000</x:v>
      </x:c>
      <x:c r="J6046" s="22" t="n">
        <x:f>IF(I6046="","",I6046*H6046)</x:f>
        <x:v>0</x:v>
      </x:c>
      <x:c r="K6046" t="str">
        <x:f>IF(G6046="","MISSING OEWS",IF(ISNUMBER(H6046),"MATCHED","MISSING WHARTON"))</x:f>
        <x:v>MATCHED</x:v>
      </x:c>
    </x:row>
    <x:row r="6047">
      <x:c r="A6047" t="str">
        <x:v>61</x:v>
      </x:c>
      <x:c r="B6047" t="str">
        <x:v>Educational Services</x:v>
      </x:c>
      <x:c r="C6047" t="str">
        <x:v>49-9069</x:v>
      </x:c>
      <x:c r="D6047" t="str">
        <x:v>Precision Instrument and Equipment Repairers, All Other</x:v>
      </x:c>
      <x:c r="E6047" s="22" t="n">
        <x:v>40</x:v>
      </x:c>
      <x:c r="F6047" s="22" t="n">
        <x:v>69060</x:v>
      </x:c>
      <x:c r="G6047" s="22" t="n">
        <x:f>IF(OR(E6047="",F6047=""),"",E6047*F6047)</x:f>
        <x:v>2762400</x:v>
      </x:c>
      <x:c r="H6047" s="36"/>
      <x:c r="I6047" s="22" t="str">
        <x:f>IF(G6047="","",IF(ISNUMBER(H6047),G6047,""))</x:f>
      </x:c>
      <x:c r="J6047" s="22" t="str">
        <x:f>IF(I6047="","",I6047*H6047)</x:f>
      </x:c>
      <x:c r="K6047" t="str">
        <x:f>IF(G6047="","MISSING OEWS",IF(ISNUMBER(H6047),"MATCHED","MISSING WHARTON"))</x:f>
        <x:v>MISSING WHARTON</x:v>
      </x:c>
    </x:row>
    <x:row r="6048">
      <x:c r="A6048" t="str">
        <x:v>61</x:v>
      </x:c>
      <x:c r="B6048" t="str">
        <x:v>Educational Services</x:v>
      </x:c>
      <x:c r="C6048" t="str">
        <x:v>49-9071</x:v>
      </x:c>
      <x:c r="D6048" t="str">
        <x:v>Maintenance and Repair Workers, General</x:v>
      </x:c>
      <x:c r="E6048" s="22" t="n">
        <x:v>26610</x:v>
      </x:c>
      <x:c r="F6048" s="22" t="n">
        <x:v>53670</x:v>
      </x:c>
      <x:c r="G6048" s="22" t="n">
        <x:f>IF(OR(E6048="",F6048=""),"",E6048*F6048)</x:f>
        <x:v>1428158700</x:v>
      </x:c>
      <x:c r="H6048" s="36" t="n">
        <x:v>0.0867</x:v>
      </x:c>
      <x:c r="I6048" s="22" t="n">
        <x:f>IF(G6048="","",IF(ISNUMBER(H6048),G6048,""))</x:f>
        <x:v>1428158700</x:v>
      </x:c>
      <x:c r="J6048" s="22" t="n">
        <x:f>IF(I6048="","",I6048*H6048)</x:f>
        <x:v>123821359.28999999</x:v>
      </x:c>
      <x:c r="K6048" t="str">
        <x:f>IF(G6048="","MISSING OEWS",IF(ISNUMBER(H6048),"MATCHED","MISSING WHARTON"))</x:f>
        <x:v>MATCHED</x:v>
      </x:c>
    </x:row>
    <x:row r="6049">
      <x:c r="A6049" t="str">
        <x:v>61</x:v>
      </x:c>
      <x:c r="B6049" t="str">
        <x:v>Educational Services</x:v>
      </x:c>
      <x:c r="C6049" t="str">
        <x:v>49-9094</x:v>
      </x:c>
      <x:c r="D6049" t="str">
        <x:v>Locksmiths and Safe Repairers</x:v>
      </x:c>
      <x:c r="E6049" s="22" t="n">
        <x:v>480</x:v>
      </x:c>
      <x:c r="F6049" s="22" t="n">
        <x:v>64990</x:v>
      </x:c>
      <x:c r="G6049" s="22" t="n">
        <x:f>IF(OR(E6049="",F6049=""),"",E6049*F6049)</x:f>
        <x:v>31195200</x:v>
      </x:c>
      <x:c r="H6049" s="36" t="n">
        <x:v>0.0679</x:v>
      </x:c>
      <x:c r="I6049" s="22" t="n">
        <x:f>IF(G6049="","",IF(ISNUMBER(H6049),G6049,""))</x:f>
        <x:v>31195200</x:v>
      </x:c>
      <x:c r="J6049" s="22" t="n">
        <x:f>IF(I6049="","",I6049*H6049)</x:f>
        <x:v>2118154.08</x:v>
      </x:c>
      <x:c r="K6049" t="str">
        <x:f>IF(G6049="","MISSING OEWS",IF(ISNUMBER(H6049),"MATCHED","MISSING WHARTON"))</x:f>
        <x:v>MATCHED</x:v>
      </x:c>
    </x:row>
    <x:row r="6050">
      <x:c r="A6050" t="str">
        <x:v>61</x:v>
      </x:c>
      <x:c r="B6050" t="str">
        <x:v>Educational Services</x:v>
      </x:c>
      <x:c r="C6050" t="str">
        <x:v>49-9096</x:v>
      </x:c>
      <x:c r="D6050" t="str">
        <x:v>Riggers</x:v>
      </x:c>
      <x:c r="E6050" s="22" t="n">
        <x:v>60</x:v>
      </x:c>
      <x:c r="F6050" s="22" t="n">
        <x:v>66890</x:v>
      </x:c>
      <x:c r="G6050" s="22" t="n">
        <x:f>IF(OR(E6050="",F6050=""),"",E6050*F6050)</x:f>
        <x:v>4013400</x:v>
      </x:c>
      <x:c r="H6050" s="36" t="n">
        <x:v>0</x:v>
      </x:c>
      <x:c r="I6050" s="22" t="n">
        <x:f>IF(G6050="","",IF(ISNUMBER(H6050),G6050,""))</x:f>
        <x:v>4013400</x:v>
      </x:c>
      <x:c r="J6050" s="22" t="n">
        <x:f>IF(I6050="","",I6050*H6050)</x:f>
        <x:v>0</x:v>
      </x:c>
      <x:c r="K6050" t="str">
        <x:f>IF(G6050="","MISSING OEWS",IF(ISNUMBER(H6050),"MATCHED","MISSING WHARTON"))</x:f>
        <x:v>MATCHED</x:v>
      </x:c>
    </x:row>
    <x:row r="6051">
      <x:c r="A6051" t="str">
        <x:v>61</x:v>
      </x:c>
      <x:c r="B6051" t="str">
        <x:v>Educational Services</x:v>
      </x:c>
      <x:c r="C6051" t="str">
        <x:v>49-9098</x:v>
      </x:c>
      <x:c r="D6051" t="str">
        <x:v>Helpers--Installation, Maintenance, and Repair Workers</x:v>
      </x:c>
      <x:c r="E6051" s="22" t="n">
        <x:v>250</x:v>
      </x:c>
      <x:c r="F6051" s="22" t="n">
        <x:v>41220</x:v>
      </x:c>
      <x:c r="G6051" s="22" t="n">
        <x:f>IF(OR(E6051="",F6051=""),"",E6051*F6051)</x:f>
        <x:v>10305000</x:v>
      </x:c>
      <x:c r="H6051" s="36" t="n">
        <x:v>0.0594</x:v>
      </x:c>
      <x:c r="I6051" s="22" t="n">
        <x:f>IF(G6051="","",IF(ISNUMBER(H6051),G6051,""))</x:f>
        <x:v>10305000</x:v>
      </x:c>
      <x:c r="J6051" s="22" t="n">
        <x:f>IF(I6051="","",I6051*H6051)</x:f>
        <x:v>612117</x:v>
      </x:c>
      <x:c r="K6051" t="str">
        <x:f>IF(G6051="","MISSING OEWS",IF(ISNUMBER(H6051),"MATCHED","MISSING WHARTON"))</x:f>
        <x:v>MATCHED</x:v>
      </x:c>
    </x:row>
    <x:row r="6052">
      <x:c r="A6052" t="str">
        <x:v>61</x:v>
      </x:c>
      <x:c r="B6052" t="str">
        <x:v>Educational Services</x:v>
      </x:c>
      <x:c r="C6052" t="str">
        <x:v>49-9099</x:v>
      </x:c>
      <x:c r="D6052" t="str">
        <x:v>Installation, Maintenance, and Repair Workers, All Other</x:v>
      </x:c>
      <x:c r="E6052" s="22" t="n">
        <x:v>680</x:v>
      </x:c>
      <x:c r="F6052" s="22" t="n">
        <x:v>55020</x:v>
      </x:c>
      <x:c r="G6052" s="22" t="n">
        <x:f>IF(OR(E6052="",F6052=""),"",E6052*F6052)</x:f>
        <x:v>37413600</x:v>
      </x:c>
      <x:c r="H6052" s="36" t="n">
        <x:v>0.16670000000000001</x:v>
      </x:c>
      <x:c r="I6052" s="22" t="n">
        <x:f>IF(G6052="","",IF(ISNUMBER(H6052),G6052,""))</x:f>
        <x:v>37413600</x:v>
      </x:c>
      <x:c r="J6052" s="22" t="n">
        <x:f>IF(I6052="","",I6052*H6052)</x:f>
        <x:v>6236847.12</x:v>
      </x:c>
      <x:c r="K6052" t="str">
        <x:f>IF(G6052="","MISSING OEWS",IF(ISNUMBER(H6052),"MATCHED","MISSING WHARTON"))</x:f>
        <x:v>MATCHED</x:v>
      </x:c>
    </x:row>
    <x:row r="6053">
      <x:c r="A6053" t="str">
        <x:v>61</x:v>
      </x:c>
      <x:c r="B6053" t="str">
        <x:v>Educational Services</x:v>
      </x:c>
      <x:c r="C6053" t="str">
        <x:v>51-1011</x:v>
      </x:c>
      <x:c r="D6053" t="str">
        <x:v>First-Line Supervisors of Production and Operating Workers</x:v>
      </x:c>
      <x:c r="E6053" s="22" t="n">
        <x:v>360</x:v>
      </x:c>
      <x:c r="F6053" s="22" t="n">
        <x:v>81100</x:v>
      </x:c>
      <x:c r="G6053" s="22" t="n">
        <x:f>IF(OR(E6053="",F6053=""),"",E6053*F6053)</x:f>
        <x:v>29196000</x:v>
      </x:c>
      <x:c r="H6053" s="36" t="n">
        <x:v>0.3775</x:v>
      </x:c>
      <x:c r="I6053" s="22" t="n">
        <x:f>IF(G6053="","",IF(ISNUMBER(H6053),G6053,""))</x:f>
        <x:v>29196000</x:v>
      </x:c>
      <x:c r="J6053" s="22" t="n">
        <x:f>IF(I6053="","",I6053*H6053)</x:f>
        <x:v>11021490</x:v>
      </x:c>
      <x:c r="K6053" t="str">
        <x:f>IF(G6053="","MISSING OEWS",IF(ISNUMBER(H6053),"MATCHED","MISSING WHARTON"))</x:f>
        <x:v>MATCHED</x:v>
      </x:c>
    </x:row>
    <x:row r="6054">
      <x:c r="A6054" t="str">
        <x:v>61</x:v>
      </x:c>
      <x:c r="B6054" t="str">
        <x:v>Educational Services</x:v>
      </x:c>
      <x:c r="C6054" t="str">
        <x:v>51-2090</x:v>
      </x:c>
      <x:c r="D6054" t="str">
        <x:v>Miscellaneous Assemblers and Fabricators</x:v>
      </x:c>
      <x:c r="E6054" s="22" t="n">
        <x:v>270</x:v>
      </x:c>
      <x:c r="F6054" s="22" t="n">
        <x:v>41840</x:v>
      </x:c>
      <x:c r="G6054" s="22" t="n">
        <x:f>IF(OR(E6054="",F6054=""),"",E6054*F6054)</x:f>
        <x:v>11296800</x:v>
      </x:c>
      <x:c r="H6054" s="36" t="n">
        <x:v>0.15</x:v>
      </x:c>
      <x:c r="I6054" s="22" t="n">
        <x:f>IF(G6054="","",IF(ISNUMBER(H6054),G6054,""))</x:f>
        <x:v>11296800</x:v>
      </x:c>
      <x:c r="J6054" s="22" t="n">
        <x:f>IF(I6054="","",I6054*H6054)</x:f>
        <x:v>1694520</x:v>
      </x:c>
      <x:c r="K6054" t="str">
        <x:f>IF(G6054="","MISSING OEWS",IF(ISNUMBER(H6054),"MATCHED","MISSING WHARTON"))</x:f>
        <x:v>MATCHED</x:v>
      </x:c>
    </x:row>
    <x:row r="6055">
      <x:c r="A6055" t="str">
        <x:v>61</x:v>
      </x:c>
      <x:c r="B6055" t="str">
        <x:v>Educational Services</x:v>
      </x:c>
      <x:c r="C6055" t="str">
        <x:v>51-3011</x:v>
      </x:c>
      <x:c r="D6055" t="str">
        <x:v>Bakers</x:v>
      </x:c>
      <x:c r="E6055" s="22" t="n">
        <x:v>300</x:v>
      </x:c>
      <x:c r="F6055" s="22" t="n">
        <x:v>43650</x:v>
      </x:c>
      <x:c r="G6055" s="22" t="n">
        <x:f>IF(OR(E6055="",F6055=""),"",E6055*F6055)</x:f>
        <x:v>13095000</x:v>
      </x:c>
      <x:c r="H6055" s="36" t="n">
        <x:v>0.1444</x:v>
      </x:c>
      <x:c r="I6055" s="22" t="n">
        <x:f>IF(G6055="","",IF(ISNUMBER(H6055),G6055,""))</x:f>
        <x:v>13095000</x:v>
      </x:c>
      <x:c r="J6055" s="22" t="n">
        <x:f>IF(I6055="","",I6055*H6055)</x:f>
        <x:v>1890918</x:v>
      </x:c>
      <x:c r="K6055" t="str">
        <x:f>IF(G6055="","MISSING OEWS",IF(ISNUMBER(H6055),"MATCHED","MISSING WHARTON"))</x:f>
        <x:v>MATCHED</x:v>
      </x:c>
    </x:row>
    <x:row r="6056">
      <x:c r="A6056" t="str">
        <x:v>61</x:v>
      </x:c>
      <x:c r="B6056" t="str">
        <x:v>Educational Services</x:v>
      </x:c>
      <x:c r="C6056" t="str">
        <x:v>51-4041</x:v>
      </x:c>
      <x:c r="D6056" t="str">
        <x:v>Machinists</x:v>
      </x:c>
      <x:c r="E6056" s="22" t="n">
        <x:v>160</x:v>
      </x:c>
      <x:c r="F6056" s="22" t="n">
        <x:v>77830</x:v>
      </x:c>
      <x:c r="G6056" s="22" t="n">
        <x:f>IF(OR(E6056="",F6056=""),"",E6056*F6056)</x:f>
        <x:v>12452800</x:v>
      </x:c>
      <x:c r="H6056" s="36" t="n">
        <x:v>0.0897</x:v>
      </x:c>
      <x:c r="I6056" s="22" t="n">
        <x:f>IF(G6056="","",IF(ISNUMBER(H6056),G6056,""))</x:f>
        <x:v>12452800</x:v>
      </x:c>
      <x:c r="J6056" s="22" t="n">
        <x:f>IF(I6056="","",I6056*H6056)</x:f>
        <x:v>1117016.16</x:v>
      </x:c>
      <x:c r="K6056" t="str">
        <x:f>IF(G6056="","MISSING OEWS",IF(ISNUMBER(H6056),"MATCHED","MISSING WHARTON"))</x:f>
        <x:v>MATCHED</x:v>
      </x:c>
    </x:row>
    <x:row r="6057">
      <x:c r="A6057" t="str">
        <x:v>61</x:v>
      </x:c>
      <x:c r="B6057" t="str">
        <x:v>Educational Services</x:v>
      </x:c>
      <x:c r="C6057" t="str">
        <x:v>51-4121</x:v>
      </x:c>
      <x:c r="D6057" t="str">
        <x:v>Welders, Cutters, Solderers, and Brazers</x:v>
      </x:c>
      <x:c r="E6057" s="22" t="n">
        <x:v>60</x:v>
      </x:c>
      <x:c r="F6057" s="22" t="n">
        <x:v>56530</x:v>
      </x:c>
      <x:c r="G6057" s="22" t="n">
        <x:f>IF(OR(E6057="",F6057=""),"",E6057*F6057)</x:f>
        <x:v>3391800</x:v>
      </x:c>
      <x:c r="H6057" s="36" t="n">
        <x:v>0.0233</x:v>
      </x:c>
      <x:c r="I6057" s="22" t="n">
        <x:f>IF(G6057="","",IF(ISNUMBER(H6057),G6057,""))</x:f>
        <x:v>3391800</x:v>
      </x:c>
      <x:c r="J6057" s="22" t="n">
        <x:f>IF(I6057="","",I6057*H6057)</x:f>
        <x:v>79028.94</x:v>
      </x:c>
      <x:c r="K6057" t="str">
        <x:f>IF(G6057="","MISSING OEWS",IF(ISNUMBER(H6057),"MATCHED","MISSING WHARTON"))</x:f>
        <x:v>MATCHED</x:v>
      </x:c>
    </x:row>
    <x:row r="6058">
      <x:c r="A6058" t="str">
        <x:v>61</x:v>
      </x:c>
      <x:c r="B6058" t="str">
        <x:v>Educational Services</x:v>
      </x:c>
      <x:c r="C6058" t="str">
        <x:v>51-5111</x:v>
      </x:c>
      <x:c r="D6058" t="str">
        <x:v>Prepress Technicians and Workers</x:v>
      </x:c>
      <x:c r="E6058" s="22" t="n">
        <x:v>50</x:v>
      </x:c>
      <x:c r="F6058" s="22" t="n">
        <x:v>57940</x:v>
      </x:c>
      <x:c r="G6058" s="22" t="n">
        <x:f>IF(OR(E6058="",F6058=""),"",E6058*F6058)</x:f>
        <x:v>2897000</x:v>
      </x:c>
      <x:c r="H6058" s="36" t="n">
        <x:v>0.42</x:v>
      </x:c>
      <x:c r="I6058" s="22" t="n">
        <x:f>IF(G6058="","",IF(ISNUMBER(H6058),G6058,""))</x:f>
        <x:v>2897000</x:v>
      </x:c>
      <x:c r="J6058" s="22" t="n">
        <x:f>IF(I6058="","",I6058*H6058)</x:f>
        <x:v>1216740</x:v>
      </x:c>
      <x:c r="K6058" t="str">
        <x:f>IF(G6058="","MISSING OEWS",IF(ISNUMBER(H6058),"MATCHED","MISSING WHARTON"))</x:f>
        <x:v>MATCHED</x:v>
      </x:c>
    </x:row>
    <x:row r="6059">
      <x:c r="A6059" t="str">
        <x:v>61</x:v>
      </x:c>
      <x:c r="B6059" t="str">
        <x:v>Educational Services</x:v>
      </x:c>
      <x:c r="C6059" t="str">
        <x:v>51-5112</x:v>
      </x:c>
      <x:c r="D6059" t="str">
        <x:v>Printing Press Operators</x:v>
      </x:c>
      <x:c r="E6059" s="22" t="n">
        <x:v>280</x:v>
      </x:c>
      <x:c r="F6059" s="22" t="n">
        <x:v>50000</x:v>
      </x:c>
      <x:c r="G6059" s="22" t="n">
        <x:f>IF(OR(E6059="",F6059=""),"",E6059*F6059)</x:f>
        <x:v>14000000</x:v>
      </x:c>
      <x:c r="H6059" s="36" t="n">
        <x:v>0.3348</x:v>
      </x:c>
      <x:c r="I6059" s="22" t="n">
        <x:f>IF(G6059="","",IF(ISNUMBER(H6059),G6059,""))</x:f>
        <x:v>14000000</x:v>
      </x:c>
      <x:c r="J6059" s="22" t="n">
        <x:f>IF(I6059="","",I6059*H6059)</x:f>
        <x:v>4687200</x:v>
      </x:c>
      <x:c r="K6059" t="str">
        <x:f>IF(G6059="","MISSING OEWS",IF(ISNUMBER(H6059),"MATCHED","MISSING WHARTON"))</x:f>
        <x:v>MATCHED</x:v>
      </x:c>
    </x:row>
    <x:row r="6060">
      <x:c r="A6060" t="str">
        <x:v>61</x:v>
      </x:c>
      <x:c r="B6060" t="str">
        <x:v>Educational Services</x:v>
      </x:c>
      <x:c r="C6060" t="str">
        <x:v>51-5113</x:v>
      </x:c>
      <x:c r="D6060" t="str">
        <x:v>Print Binding and Finishing Workers</x:v>
      </x:c>
      <x:c r="E6060" s="22" t="n">
        <x:v>50</x:v>
      </x:c>
      <x:c r="F6060" s="22" t="n">
        <x:v>52430</x:v>
      </x:c>
      <x:c r="G6060" s="22" t="n">
        <x:f>IF(OR(E6060="",F6060=""),"",E6060*F6060)</x:f>
        <x:v>2621500</x:v>
      </x:c>
      <x:c r="H6060" s="36" t="n">
        <x:v>0.0385</x:v>
      </x:c>
      <x:c r="I6060" s="22" t="n">
        <x:f>IF(G6060="","",IF(ISNUMBER(H6060),G6060,""))</x:f>
        <x:v>2621500</x:v>
      </x:c>
      <x:c r="J6060" s="22" t="n">
        <x:f>IF(I6060="","",I6060*H6060)</x:f>
        <x:v>100927.75</x:v>
      </x:c>
      <x:c r="K6060" t="str">
        <x:f>IF(G6060="","MISSING OEWS",IF(ISNUMBER(H6060),"MATCHED","MISSING WHARTON"))</x:f>
        <x:v>MATCHED</x:v>
      </x:c>
    </x:row>
    <x:row r="6061">
      <x:c r="A6061" t="str">
        <x:v>61</x:v>
      </x:c>
      <x:c r="B6061" t="str">
        <x:v>Educational Services</x:v>
      </x:c>
      <x:c r="C6061" t="str">
        <x:v>51-6011</x:v>
      </x:c>
      <x:c r="D6061" t="str">
        <x:v>Laundry and Dry-Cleaning Workers</x:v>
      </x:c>
      <x:c r="E6061" s="22" t="n">
        <x:v>120</x:v>
      </x:c>
      <x:c r="F6061" s="22" t="n">
        <x:v>36300</x:v>
      </x:c>
      <x:c r="G6061" s="22" t="n">
        <x:f>IF(OR(E6061="",F6061=""),"",E6061*F6061)</x:f>
        <x:v>4356000</x:v>
      </x:c>
      <x:c r="H6061" s="36" t="n">
        <x:v>0</x:v>
      </x:c>
      <x:c r="I6061" s="22" t="n">
        <x:f>IF(G6061="","",IF(ISNUMBER(H6061),G6061,""))</x:f>
        <x:v>4356000</x:v>
      </x:c>
      <x:c r="J6061" s="22" t="n">
        <x:f>IF(I6061="","",I6061*H6061)</x:f>
        <x:v>0</x:v>
      </x:c>
      <x:c r="K6061" t="str">
        <x:f>IF(G6061="","MISSING OEWS",IF(ISNUMBER(H6061),"MATCHED","MISSING WHARTON"))</x:f>
        <x:v>MATCHED</x:v>
      </x:c>
    </x:row>
    <x:row r="6062">
      <x:c r="A6062" t="str">
        <x:v>61</x:v>
      </x:c>
      <x:c r="B6062" t="str">
        <x:v>Educational Services</x:v>
      </x:c>
      <x:c r="C6062" t="str">
        <x:v>51-6031</x:v>
      </x:c>
      <x:c r="D6062" t="str">
        <x:v>Sewing Machine Operators</x:v>
      </x:c>
      <x:c r="E6062" s="22" t="n">
        <x:v>80</x:v>
      </x:c>
      <x:c r="F6062" s="22" t="n">
        <x:v>38180</x:v>
      </x:c>
      <x:c r="G6062" s="22" t="n">
        <x:f>IF(OR(E6062="",F6062=""),"",E6062*F6062)</x:f>
        <x:v>3054400</x:v>
      </x:c>
      <x:c r="H6062" s="36" t="n">
        <x:v>0.0365</x:v>
      </x:c>
      <x:c r="I6062" s="22" t="n">
        <x:f>IF(G6062="","",IF(ISNUMBER(H6062),G6062,""))</x:f>
        <x:v>3054400</x:v>
      </x:c>
      <x:c r="J6062" s="22" t="n">
        <x:f>IF(I6062="","",I6062*H6062)</x:f>
        <x:v>111485.59999999999</x:v>
      </x:c>
      <x:c r="K6062" t="str">
        <x:f>IF(G6062="","MISSING OEWS",IF(ISNUMBER(H6062),"MATCHED","MISSING WHARTON"))</x:f>
        <x:v>MATCHED</x:v>
      </x:c>
    </x:row>
    <x:row r="6063">
      <x:c r="A6063" t="str">
        <x:v>61</x:v>
      </x:c>
      <x:c r="B6063" t="str">
        <x:v>Educational Services</x:v>
      </x:c>
      <x:c r="C6063" t="str">
        <x:v>51-6052</x:v>
      </x:c>
      <x:c r="D6063" t="str">
        <x:v>Tailors, Dressmakers, and Custom Sewers</x:v>
      </x:c>
      <x:c r="E6063" s="22" t="n">
        <x:v>80</x:v>
      </x:c>
      <x:c r="F6063" s="22" t="n">
        <x:v>45170</x:v>
      </x:c>
      <x:c r="G6063" s="22" t="n">
        <x:f>IF(OR(E6063="",F6063=""),"",E6063*F6063)</x:f>
        <x:v>3613600</x:v>
      </x:c>
      <x:c r="H6063" s="36" t="n">
        <x:v>0.0432</x:v>
      </x:c>
      <x:c r="I6063" s="22" t="n">
        <x:f>IF(G6063="","",IF(ISNUMBER(H6063),G6063,""))</x:f>
        <x:v>3613600</x:v>
      </x:c>
      <x:c r="J6063" s="22" t="n">
        <x:f>IF(I6063="","",I6063*H6063)</x:f>
        <x:v>156107.52000000002</x:v>
      </x:c>
      <x:c r="K6063" t="str">
        <x:f>IF(G6063="","MISSING OEWS",IF(ISNUMBER(H6063),"MATCHED","MISSING WHARTON"))</x:f>
        <x:v>MATCHED</x:v>
      </x:c>
    </x:row>
    <x:row r="6064">
      <x:c r="A6064" t="str">
        <x:v>61</x:v>
      </x:c>
      <x:c r="B6064" t="str">
        <x:v>Educational Services</x:v>
      </x:c>
      <x:c r="C6064" t="str">
        <x:v>51-8013</x:v>
      </x:c>
      <x:c r="D6064" t="str">
        <x:v>Power Plant Operators</x:v>
      </x:c>
      <x:c r="E6064" s="22" t="n">
        <x:v>50</x:v>
      </x:c>
      <x:c r="F6064" s="22" t="n">
        <x:v>88870</x:v>
      </x:c>
      <x:c r="G6064" s="22" t="n">
        <x:f>IF(OR(E6064="",F6064=""),"",E6064*F6064)</x:f>
        <x:v>4443500</x:v>
      </x:c>
      <x:c r="H6064" s="36" t="n">
        <x:v>0.1618</x:v>
      </x:c>
      <x:c r="I6064" s="22" t="n">
        <x:f>IF(G6064="","",IF(ISNUMBER(H6064),G6064,""))</x:f>
        <x:v>4443500</x:v>
      </x:c>
      <x:c r="J6064" s="22" t="n">
        <x:f>IF(I6064="","",I6064*H6064)</x:f>
        <x:v>718958.3</x:v>
      </x:c>
      <x:c r="K6064" t="str">
        <x:f>IF(G6064="","MISSING OEWS",IF(ISNUMBER(H6064),"MATCHED","MISSING WHARTON"))</x:f>
        <x:v>MATCHED</x:v>
      </x:c>
    </x:row>
    <x:row r="6065">
      <x:c r="A6065" t="str">
        <x:v>61</x:v>
      </x:c>
      <x:c r="B6065" t="str">
        <x:v>Educational Services</x:v>
      </x:c>
      <x:c r="C6065" t="str">
        <x:v>51-8021</x:v>
      </x:c>
      <x:c r="D6065" t="str">
        <x:v>Stationary Engineers and Boiler Operators</x:v>
      </x:c>
      <x:c r="E6065" s="22" t="n">
        <x:v>1040</x:v>
      </x:c>
      <x:c r="F6065" s="22" t="n">
        <x:v>82440</x:v>
      </x:c>
      <x:c r="G6065" s="22" t="n">
        <x:f>IF(OR(E6065="",F6065=""),"",E6065*F6065)</x:f>
        <x:v>85737600</x:v>
      </x:c>
      <x:c r="H6065" s="36" t="n">
        <x:v>0.10400000000000001</x:v>
      </x:c>
      <x:c r="I6065" s="22" t="n">
        <x:f>IF(G6065="","",IF(ISNUMBER(H6065),G6065,""))</x:f>
        <x:v>85737600</x:v>
      </x:c>
      <x:c r="J6065" s="22" t="n">
        <x:f>IF(I6065="","",I6065*H6065)</x:f>
        <x:v>8916710.4</x:v>
      </x:c>
      <x:c r="K6065" t="str">
        <x:f>IF(G6065="","MISSING OEWS",IF(ISNUMBER(H6065),"MATCHED","MISSING WHARTON"))</x:f>
        <x:v>MATCHED</x:v>
      </x:c>
    </x:row>
    <x:row r="6066">
      <x:c r="A6066" t="str">
        <x:v>61</x:v>
      </x:c>
      <x:c r="B6066" t="str">
        <x:v>Educational Services</x:v>
      </x:c>
      <x:c r="C6066" t="str">
        <x:v>51-8031</x:v>
      </x:c>
      <x:c r="D6066" t="str">
        <x:v>Water and Wastewater Treatment Plant and System Operators</x:v>
      </x:c>
      <x:c r="E6066" s="22" t="n">
        <x:v>60</x:v>
      </x:c>
      <x:c r="F6066" s="22" t="n">
        <x:v>59010</x:v>
      </x:c>
      <x:c r="G6066" s="22" t="n">
        <x:f>IF(OR(E6066="",F6066=""),"",E6066*F6066)</x:f>
        <x:v>3540600</x:v>
      </x:c>
      <x:c r="H6066" s="36" t="n">
        <x:v>0.1188</x:v>
      </x:c>
      <x:c r="I6066" s="22" t="n">
        <x:f>IF(G6066="","",IF(ISNUMBER(H6066),G6066,""))</x:f>
        <x:v>3540600</x:v>
      </x:c>
      <x:c r="J6066" s="22" t="n">
        <x:f>IF(I6066="","",I6066*H6066)</x:f>
        <x:v>420623.28</x:v>
      </x:c>
      <x:c r="K6066" t="str">
        <x:f>IF(G6066="","MISSING OEWS",IF(ISNUMBER(H6066),"MATCHED","MISSING WHARTON"))</x:f>
        <x:v>MATCHED</x:v>
      </x:c>
    </x:row>
    <x:row r="6067">
      <x:c r="A6067" t="str">
        <x:v>61</x:v>
      </x:c>
      <x:c r="B6067" t="str">
        <x:v>Educational Services</x:v>
      </x:c>
      <x:c r="C6067" t="str">
        <x:v>51-9051</x:v>
      </x:c>
      <x:c r="D6067" t="str">
        <x:v>Furnace, Kiln, Oven, Drier, and Kettle Operators and Tenders</x:v>
      </x:c>
      <x:c r="E6067" s="22"/>
      <x:c r="F6067" s="22" t="n">
        <x:v>43570</x:v>
      </x:c>
      <x:c r="G6067" s="22" t="str">
        <x:f>IF(OR(E6067="",F6067=""),"",E6067*F6067)</x:f>
      </x:c>
      <x:c r="H6067" s="36" t="n">
        <x:v>0.1056</x:v>
      </x:c>
      <x:c r="I6067" s="22" t="str">
        <x:f>IF(G6067="","",IF(ISNUMBER(H6067),G6067,""))</x:f>
      </x:c>
      <x:c r="J6067" s="22" t="str">
        <x:f>IF(I6067="","",I6067*H6067)</x:f>
      </x:c>
      <x:c r="K6067" t="str">
        <x:f>IF(G6067="","MISSING OEWS",IF(ISNUMBER(H6067),"MATCHED","MISSING WHARTON"))</x:f>
        <x:v>MISSING OEWS</x:v>
      </x:c>
    </x:row>
    <x:row r="6068">
      <x:c r="A6068" t="str">
        <x:v>61</x:v>
      </x:c>
      <x:c r="B6068" t="str">
        <x:v>Educational Services</x:v>
      </x:c>
      <x:c r="C6068" t="str">
        <x:v>51-9061</x:v>
      </x:c>
      <x:c r="D6068" t="str">
        <x:v>Inspectors, Testers, Sorters, Samplers, and Weighers</x:v>
      </x:c>
      <x:c r="E6068" s="22" t="n">
        <x:v>260</x:v>
      </x:c>
      <x:c r="F6068" s="22" t="n">
        <x:v>49910</x:v>
      </x:c>
      <x:c r="G6068" s="22" t="n">
        <x:f>IF(OR(E6068="",F6068=""),"",E6068*F6068)</x:f>
        <x:v>12976600</x:v>
      </x:c>
      <x:c r="H6068" s="36" t="n">
        <x:v>0.2969</x:v>
      </x:c>
      <x:c r="I6068" s="22" t="n">
        <x:f>IF(G6068="","",IF(ISNUMBER(H6068),G6068,""))</x:f>
        <x:v>12976600</x:v>
      </x:c>
      <x:c r="J6068" s="22" t="n">
        <x:f>IF(I6068="","",I6068*H6068)</x:f>
        <x:v>3852752.54</x:v>
      </x:c>
      <x:c r="K6068" t="str">
        <x:f>IF(G6068="","MISSING OEWS",IF(ISNUMBER(H6068),"MATCHED","MISSING WHARTON"))</x:f>
        <x:v>MATCHED</x:v>
      </x:c>
    </x:row>
    <x:row r="6069">
      <x:c r="A6069" t="str">
        <x:v>61</x:v>
      </x:c>
      <x:c r="B6069" t="str">
        <x:v>Educational Services</x:v>
      </x:c>
      <x:c r="C6069" t="str">
        <x:v>51-9081</x:v>
      </x:c>
      <x:c r="D6069" t="str">
        <x:v>Dental Laboratory Technicians</x:v>
      </x:c>
      <x:c r="E6069" s="22" t="n">
        <x:v>70</x:v>
      </x:c>
      <x:c r="F6069" s="22" t="n">
        <x:v>56980</x:v>
      </x:c>
      <x:c r="G6069" s="22" t="n">
        <x:f>IF(OR(E6069="",F6069=""),"",E6069*F6069)</x:f>
        <x:v>3988600</x:v>
      </x:c>
      <x:c r="H6069" s="36" t="n">
        <x:v>0</x:v>
      </x:c>
      <x:c r="I6069" s="22" t="n">
        <x:f>IF(G6069="","",IF(ISNUMBER(H6069),G6069,""))</x:f>
        <x:v>3988600</x:v>
      </x:c>
      <x:c r="J6069" s="22" t="n">
        <x:f>IF(I6069="","",I6069*H6069)</x:f>
        <x:v>0</x:v>
      </x:c>
      <x:c r="K6069" t="str">
        <x:f>IF(G6069="","MISSING OEWS",IF(ISNUMBER(H6069),"MATCHED","MISSING WHARTON"))</x:f>
        <x:v>MATCHED</x:v>
      </x:c>
    </x:row>
    <x:row r="6070">
      <x:c r="A6070" t="str">
        <x:v>61</x:v>
      </x:c>
      <x:c r="B6070" t="str">
        <x:v>Educational Services</x:v>
      </x:c>
      <x:c r="C6070" t="str">
        <x:v>51-9199</x:v>
      </x:c>
      <x:c r="D6070" t="str">
        <x:v>Production Workers, All Other</x:v>
      </x:c>
      <x:c r="E6070" s="22" t="n">
        <x:v>60</x:v>
      </x:c>
      <x:c r="F6070" s="22" t="n">
        <x:v>52830</x:v>
      </x:c>
      <x:c r="G6070" s="22" t="n">
        <x:f>IF(OR(E6070="",F6070=""),"",E6070*F6070)</x:f>
        <x:v>3169800</x:v>
      </x:c>
      <x:c r="H6070" s="36"/>
      <x:c r="I6070" s="22" t="str">
        <x:f>IF(G6070="","",IF(ISNUMBER(H6070),G6070,""))</x:f>
      </x:c>
      <x:c r="J6070" s="22" t="str">
        <x:f>IF(I6070="","",I6070*H6070)</x:f>
      </x:c>
      <x:c r="K6070" t="str">
        <x:f>IF(G6070="","MISSING OEWS",IF(ISNUMBER(H6070),"MATCHED","MISSING WHARTON"))</x:f>
        <x:v>MISSING WHARTON</x:v>
      </x:c>
    </x:row>
    <x:row r="6071">
      <x:c r="A6071" t="str">
        <x:v>61</x:v>
      </x:c>
      <x:c r="B6071" t="str">
        <x:v>Educational Services</x:v>
      </x:c>
      <x:c r="C6071" t="str">
        <x:v>53-1047</x:v>
      </x:c>
      <x:c r="D6071" t="str">
        <x:v>First-Line Supervisors of Transportation and Material Moving Workers, Except Aircraft Cargo Handling Supervisors</x:v>
      </x:c>
      <x:c r="E6071" s="22" t="n">
        <x:v>950</x:v>
      </x:c>
      <x:c r="F6071" s="22" t="n">
        <x:v>63930</x:v>
      </x:c>
      <x:c r="G6071" s="22" t="n">
        <x:f>IF(OR(E6071="",F6071=""),"",E6071*F6071)</x:f>
        <x:v>60733500</x:v>
      </x:c>
      <x:c r="H6071" s="36" t="n">
        <x:v>0.3429</x:v>
      </x:c>
      <x:c r="I6071" s="22" t="n">
        <x:f>IF(G6071="","",IF(ISNUMBER(H6071),G6071,""))</x:f>
        <x:v>60733500</x:v>
      </x:c>
      <x:c r="J6071" s="22" t="n">
        <x:f>IF(I6071="","",I6071*H6071)</x:f>
        <x:v>20825517.15</x:v>
      </x:c>
      <x:c r="K6071" t="str">
        <x:f>IF(G6071="","MISSING OEWS",IF(ISNUMBER(H6071),"MATCHED","MISSING WHARTON"))</x:f>
        <x:v>MATCHED</x:v>
      </x:c>
    </x:row>
    <x:row r="6072">
      <x:c r="A6072" t="str">
        <x:v>61</x:v>
      </x:c>
      <x:c r="B6072" t="str">
        <x:v>Educational Services</x:v>
      </x:c>
      <x:c r="C6072" t="str">
        <x:v>53-2011</x:v>
      </x:c>
      <x:c r="D6072" t="str">
        <x:v>Airline Pilots, Copilots, and Flight Engineers</x:v>
      </x:c>
      <x:c r="E6072" s="22" t="n">
        <x:v>230</x:v>
      </x:c>
      <x:c r="F6072" s="22" t="n">
        <x:v>107220</x:v>
      </x:c>
      <x:c r="G6072" s="22" t="n">
        <x:f>IF(OR(E6072="",F6072=""),"",E6072*F6072)</x:f>
        <x:v>24660600</x:v>
      </x:c>
      <x:c r="H6072" s="36" t="n">
        <x:v>0.5423</x:v>
      </x:c>
      <x:c r="I6072" s="22" t="n">
        <x:f>IF(G6072="","",IF(ISNUMBER(H6072),G6072,""))</x:f>
        <x:v>24660600</x:v>
      </x:c>
      <x:c r="J6072" s="22" t="n">
        <x:f>IF(I6072="","",I6072*H6072)</x:f>
        <x:v>13373443.38</x:v>
      </x:c>
      <x:c r="K6072" t="str">
        <x:f>IF(G6072="","MISSING OEWS",IF(ISNUMBER(H6072),"MATCHED","MISSING WHARTON"))</x:f>
        <x:v>MATCHED</x:v>
      </x:c>
    </x:row>
    <x:row r="6073">
      <x:c r="A6073" t="str">
        <x:v>61</x:v>
      </x:c>
      <x:c r="B6073" t="str">
        <x:v>Educational Services</x:v>
      </x:c>
      <x:c r="C6073" t="str">
        <x:v>53-2012</x:v>
      </x:c>
      <x:c r="D6073" t="str">
        <x:v>Commercial Pilots</x:v>
      </x:c>
      <x:c r="E6073" s="22" t="n">
        <x:v>6150</x:v>
      </x:c>
      <x:c r="F6073" s="22" t="n">
        <x:v>106380</x:v>
      </x:c>
      <x:c r="G6073" s="22" t="n">
        <x:f>IF(OR(E6073="",F6073=""),"",E6073*F6073)</x:f>
        <x:v>654237000</x:v>
      </x:c>
      <x:c r="H6073" s="36" t="n">
        <x:v>0.3558</x:v>
      </x:c>
      <x:c r="I6073" s="22" t="n">
        <x:f>IF(G6073="","",IF(ISNUMBER(H6073),G6073,""))</x:f>
        <x:v>654237000</x:v>
      </x:c>
      <x:c r="J6073" s="22" t="n">
        <x:f>IF(I6073="","",I6073*H6073)</x:f>
        <x:v>232777524.6</x:v>
      </x:c>
      <x:c r="K6073" t="str">
        <x:f>IF(G6073="","MISSING OEWS",IF(ISNUMBER(H6073),"MATCHED","MISSING WHARTON"))</x:f>
        <x:v>MATCHED</x:v>
      </x:c>
    </x:row>
    <x:row r="6074">
      <x:c r="A6074" t="str">
        <x:v>61</x:v>
      </x:c>
      <x:c r="B6074" t="str">
        <x:v>Educational Services</x:v>
      </x:c>
      <x:c r="C6074" t="str">
        <x:v>53-2021</x:v>
      </x:c>
      <x:c r="D6074" t="str">
        <x:v>Air Traffic Controllers</x:v>
      </x:c>
      <x:c r="E6074" s="22" t="n">
        <x:v>40</x:v>
      </x:c>
      <x:c r="F6074" s="22" t="n">
        <x:v>60010</x:v>
      </x:c>
      <x:c r="G6074" s="22" t="n">
        <x:f>IF(OR(E6074="",F6074=""),"",E6074*F6074)</x:f>
        <x:v>2400400</x:v>
      </x:c>
      <x:c r="H6074" s="36" t="n">
        <x:v>0.5261</x:v>
      </x:c>
      <x:c r="I6074" s="22" t="n">
        <x:f>IF(G6074="","",IF(ISNUMBER(H6074),G6074,""))</x:f>
        <x:v>2400400</x:v>
      </x:c>
      <x:c r="J6074" s="22" t="n">
        <x:f>IF(I6074="","",I6074*H6074)</x:f>
        <x:v>1262850.44</x:v>
      </x:c>
      <x:c r="K6074" t="str">
        <x:f>IF(G6074="","MISSING OEWS",IF(ISNUMBER(H6074),"MATCHED","MISSING WHARTON"))</x:f>
        <x:v>MATCHED</x:v>
      </x:c>
    </x:row>
    <x:row r="6075">
      <x:c r="A6075" t="str">
        <x:v>61</x:v>
      </x:c>
      <x:c r="B6075" t="str">
        <x:v>Educational Services</x:v>
      </x:c>
      <x:c r="C6075" t="str">
        <x:v>53-2022</x:v>
      </x:c>
      <x:c r="D6075" t="str">
        <x:v>Airfield Operations Specialists</x:v>
      </x:c>
      <x:c r="E6075" s="22" t="n">
        <x:v>150</x:v>
      </x:c>
      <x:c r="F6075" s="22" t="n">
        <x:v>55970</x:v>
      </x:c>
      <x:c r="G6075" s="22" t="n">
        <x:f>IF(OR(E6075="",F6075=""),"",E6075*F6075)</x:f>
        <x:v>8395500</x:v>
      </x:c>
      <x:c r="H6075" s="36" t="n">
        <x:v>0.35</x:v>
      </x:c>
      <x:c r="I6075" s="22" t="n">
        <x:f>IF(G6075="","",IF(ISNUMBER(H6075),G6075,""))</x:f>
        <x:v>8395500</x:v>
      </x:c>
      <x:c r="J6075" s="22" t="n">
        <x:f>IF(I6075="","",I6075*H6075)</x:f>
        <x:v>2938425</x:v>
      </x:c>
      <x:c r="K6075" t="str">
        <x:f>IF(G6075="","MISSING OEWS",IF(ISNUMBER(H6075),"MATCHED","MISSING WHARTON"))</x:f>
        <x:v>MATCHED</x:v>
      </x:c>
    </x:row>
    <x:row r="6076">
      <x:c r="A6076" t="str">
        <x:v>61</x:v>
      </x:c>
      <x:c r="B6076" t="str">
        <x:v>Educational Services</x:v>
      </x:c>
      <x:c r="C6076" t="str">
        <x:v>53-3031</x:v>
      </x:c>
      <x:c r="D6076" t="str">
        <x:v>Driver/Sales Workers</x:v>
      </x:c>
      <x:c r="E6076" s="22"/>
      <x:c r="F6076" s="22" t="n">
        <x:v>35600</x:v>
      </x:c>
      <x:c r="G6076" s="22" t="str">
        <x:f>IF(OR(E6076="",F6076=""),"",E6076*F6076)</x:f>
      </x:c>
      <x:c r="H6076" s="36" t="n">
        <x:v>0.31670000000000004</x:v>
      </x:c>
      <x:c r="I6076" s="22" t="str">
        <x:f>IF(G6076="","",IF(ISNUMBER(H6076),G6076,""))</x:f>
      </x:c>
      <x:c r="J6076" s="22" t="str">
        <x:f>IF(I6076="","",I6076*H6076)</x:f>
      </x:c>
      <x:c r="K6076" t="str">
        <x:f>IF(G6076="","MISSING OEWS",IF(ISNUMBER(H6076),"MATCHED","MISSING WHARTON"))</x:f>
        <x:v>MISSING OEWS</x:v>
      </x:c>
    </x:row>
    <x:row r="6077">
      <x:c r="A6077" t="str">
        <x:v>61</x:v>
      </x:c>
      <x:c r="B6077" t="str">
        <x:v>Educational Services</x:v>
      </x:c>
      <x:c r="C6077" t="str">
        <x:v>53-3032</x:v>
      </x:c>
      <x:c r="D6077" t="str">
        <x:v>Heavy and Tractor-Trailer Truck Drivers</x:v>
      </x:c>
      <x:c r="E6077" s="22" t="n">
        <x:v>340</x:v>
      </x:c>
      <x:c r="F6077" s="22" t="n">
        <x:v>53910</x:v>
      </x:c>
      <x:c r="G6077" s="22" t="n">
        <x:f>IF(OR(E6077="",F6077=""),"",E6077*F6077)</x:f>
        <x:v>18329400</x:v>
      </x:c>
      <x:c r="H6077" s="36" t="n">
        <x:v>0.2065</x:v>
      </x:c>
      <x:c r="I6077" s="22" t="n">
        <x:f>IF(G6077="","",IF(ISNUMBER(H6077),G6077,""))</x:f>
        <x:v>18329400</x:v>
      </x:c>
      <x:c r="J6077" s="22" t="n">
        <x:f>IF(I6077="","",I6077*H6077)</x:f>
        <x:v>3785021.0999999996</x:v>
      </x:c>
      <x:c r="K6077" t="str">
        <x:f>IF(G6077="","MISSING OEWS",IF(ISNUMBER(H6077),"MATCHED","MISSING WHARTON"))</x:f>
        <x:v>MATCHED</x:v>
      </x:c>
    </x:row>
    <x:row r="6078">
      <x:c r="A6078" t="str">
        <x:v>61</x:v>
      </x:c>
      <x:c r="B6078" t="str">
        <x:v>Educational Services</x:v>
      </x:c>
      <x:c r="C6078" t="str">
        <x:v>53-3033</x:v>
      </x:c>
      <x:c r="D6078" t="str">
        <x:v>Light Truck Drivers</x:v>
      </x:c>
      <x:c r="E6078" s="22" t="n">
        <x:v>490</x:v>
      </x:c>
      <x:c r="F6078" s="22" t="n">
        <x:v>48490</x:v>
      </x:c>
      <x:c r="G6078" s="22" t="n">
        <x:f>IF(OR(E6078="",F6078=""),"",E6078*F6078)</x:f>
        <x:v>23760100</x:v>
      </x:c>
      <x:c r="H6078" s="36" t="n">
        <x:v>0.3393</x:v>
      </x:c>
      <x:c r="I6078" s="22" t="n">
        <x:f>IF(G6078="","",IF(ISNUMBER(H6078),G6078,""))</x:f>
        <x:v>23760100</x:v>
      </x:c>
      <x:c r="J6078" s="22" t="n">
        <x:f>IF(I6078="","",I6078*H6078)</x:f>
        <x:v>8061801.93</x:v>
      </x:c>
      <x:c r="K6078" t="str">
        <x:f>IF(G6078="","MISSING OEWS",IF(ISNUMBER(H6078),"MATCHED","MISSING WHARTON"))</x:f>
        <x:v>MATCHED</x:v>
      </x:c>
    </x:row>
    <x:row r="6079">
      <x:c r="A6079" t="str">
        <x:v>61</x:v>
      </x:c>
      <x:c r="B6079" t="str">
        <x:v>Educational Services</x:v>
      </x:c>
      <x:c r="C6079" t="str">
        <x:v>53-3051</x:v>
      </x:c>
      <x:c r="D6079" t="str">
        <x:v>Bus Drivers, School</x:v>
      </x:c>
      <x:c r="E6079" s="22" t="n">
        <x:v>8840</x:v>
      </x:c>
      <x:c r="F6079" s="22" t="n">
        <x:v>46140</x:v>
      </x:c>
      <x:c r="G6079" s="22" t="n">
        <x:f>IF(OR(E6079="",F6079=""),"",E6079*F6079)</x:f>
        <x:v>407877600</x:v>
      </x:c>
      <x:c r="H6079" s="36" t="n">
        <x:v>0.2235</x:v>
      </x:c>
      <x:c r="I6079" s="22" t="n">
        <x:f>IF(G6079="","",IF(ISNUMBER(H6079),G6079,""))</x:f>
        <x:v>407877600</x:v>
      </x:c>
      <x:c r="J6079" s="22" t="n">
        <x:f>IF(I6079="","",I6079*H6079)</x:f>
        <x:v>91160643.60000001</x:v>
      </x:c>
      <x:c r="K6079" t="str">
        <x:f>IF(G6079="","MISSING OEWS",IF(ISNUMBER(H6079),"MATCHED","MISSING WHARTON"))</x:f>
        <x:v>MATCHED</x:v>
      </x:c>
    </x:row>
    <x:row r="6080">
      <x:c r="A6080" t="str">
        <x:v>61</x:v>
      </x:c>
      <x:c r="B6080" t="str">
        <x:v>Educational Services</x:v>
      </x:c>
      <x:c r="C6080" t="str">
        <x:v>53-3053</x:v>
      </x:c>
      <x:c r="D6080" t="str">
        <x:v>Shuttle Drivers and Chauffeurs</x:v>
      </x:c>
      <x:c r="E6080" s="22" t="n">
        <x:v>2890</x:v>
      </x:c>
      <x:c r="F6080" s="22" t="n">
        <x:v>41360</x:v>
      </x:c>
      <x:c r="G6080" s="22" t="n">
        <x:f>IF(OR(E6080="",F6080=""),"",E6080*F6080)</x:f>
        <x:v>119530400</x:v>
      </x:c>
      <x:c r="H6080" s="36" t="n">
        <x:v>0.32880000000000004</x:v>
      </x:c>
      <x:c r="I6080" s="22" t="n">
        <x:f>IF(G6080="","",IF(ISNUMBER(H6080),G6080,""))</x:f>
        <x:v>119530400</x:v>
      </x:c>
      <x:c r="J6080" s="22" t="n">
        <x:f>IF(I6080="","",I6080*H6080)</x:f>
        <x:v>39301595.52</x:v>
      </x:c>
      <x:c r="K6080" t="str">
        <x:f>IF(G6080="","MISSING OEWS",IF(ISNUMBER(H6080),"MATCHED","MISSING WHARTON"))</x:f>
        <x:v>MATCHED</x:v>
      </x:c>
    </x:row>
    <x:row r="6081">
      <x:c r="A6081" t="str">
        <x:v>61</x:v>
      </x:c>
      <x:c r="B6081" t="str">
        <x:v>Educational Services</x:v>
      </x:c>
      <x:c r="C6081" t="str">
        <x:v>53-3099</x:v>
      </x:c>
      <x:c r="D6081" t="str">
        <x:v>Motor Vehicle Operators, All Other</x:v>
      </x:c>
      <x:c r="E6081" s="22" t="n">
        <x:v>100</x:v>
      </x:c>
      <x:c r="F6081" s="22" t="n">
        <x:v>45430</x:v>
      </x:c>
      <x:c r="G6081" s="22" t="n">
        <x:f>IF(OR(E6081="",F6081=""),"",E6081*F6081)</x:f>
        <x:v>4543000</x:v>
      </x:c>
      <x:c r="H6081" s="36"/>
      <x:c r="I6081" s="22" t="str">
        <x:f>IF(G6081="","",IF(ISNUMBER(H6081),G6081,""))</x:f>
      </x:c>
      <x:c r="J6081" s="22" t="str">
        <x:f>IF(I6081="","",I6081*H6081)</x:f>
      </x:c>
      <x:c r="K6081" t="str">
        <x:f>IF(G6081="","MISSING OEWS",IF(ISNUMBER(H6081),"MATCHED","MISSING WHARTON"))</x:f>
        <x:v>MISSING WHARTON</x:v>
      </x:c>
    </x:row>
    <x:row r="6082">
      <x:c r="A6082" t="str">
        <x:v>61</x:v>
      </x:c>
      <x:c r="B6082" t="str">
        <x:v>Educational Services</x:v>
      </x:c>
      <x:c r="C6082" t="str">
        <x:v>53-5021</x:v>
      </x:c>
      <x:c r="D6082" t="str">
        <x:v>Captains, Mates, and Pilots of Water Vessels</x:v>
      </x:c>
      <x:c r="E6082" s="22" t="n">
        <x:v>200</x:v>
      </x:c>
      <x:c r="F6082" s="22" t="n">
        <x:v>60400</x:v>
      </x:c>
      <x:c r="G6082" s="22" t="n">
        <x:f>IF(OR(E6082="",F6082=""),"",E6082*F6082)</x:f>
        <x:v>12080000</x:v>
      </x:c>
      <x:c r="H6082" s="36" t="n">
        <x:v>0.095</x:v>
      </x:c>
      <x:c r="I6082" s="22" t="n">
        <x:f>IF(G6082="","",IF(ISNUMBER(H6082),G6082,""))</x:f>
        <x:v>12080000</x:v>
      </x:c>
      <x:c r="J6082" s="22" t="n">
        <x:f>IF(I6082="","",I6082*H6082)</x:f>
        <x:v>1147600</x:v>
      </x:c>
      <x:c r="K6082" t="str">
        <x:f>IF(G6082="","MISSING OEWS",IF(ISNUMBER(H6082),"MATCHED","MISSING WHARTON"))</x:f>
        <x:v>MATCHED</x:v>
      </x:c>
    </x:row>
    <x:row r="6083">
      <x:c r="A6083" t="str">
        <x:v>61</x:v>
      </x:c>
      <x:c r="B6083" t="str">
        <x:v>Educational Services</x:v>
      </x:c>
      <x:c r="C6083" t="str">
        <x:v>53-5022</x:v>
      </x:c>
      <x:c r="D6083" t="str">
        <x:v>Motorboat Operators</x:v>
      </x:c>
      <x:c r="E6083" s="22"/>
      <x:c r="F6083" s="22" t="n">
        <x:v>60710</x:v>
      </x:c>
      <x:c r="G6083" s="22" t="str">
        <x:f>IF(OR(E6083="",F6083=""),"",E6083*F6083)</x:f>
      </x:c>
      <x:c r="H6083" s="36" t="n">
        <x:v>0.0559</x:v>
      </x:c>
      <x:c r="I6083" s="22" t="str">
        <x:f>IF(G6083="","",IF(ISNUMBER(H6083),G6083,""))</x:f>
      </x:c>
      <x:c r="J6083" s="22" t="str">
        <x:f>IF(I6083="","",I6083*H6083)</x:f>
      </x:c>
      <x:c r="K6083" t="str">
        <x:f>IF(G6083="","MISSING OEWS",IF(ISNUMBER(H6083),"MATCHED","MISSING WHARTON"))</x:f>
        <x:v>MISSING OEWS</x:v>
      </x:c>
    </x:row>
    <x:row r="6084">
      <x:c r="A6084" t="str">
        <x:v>61</x:v>
      </x:c>
      <x:c r="B6084" t="str">
        <x:v>Educational Services</x:v>
      </x:c>
      <x:c r="C6084" t="str">
        <x:v>53-6021</x:v>
      </x:c>
      <x:c r="D6084" t="str">
        <x:v>Parking Attendants</x:v>
      </x:c>
      <x:c r="E6084" s="22" t="n">
        <x:v>260</x:v>
      </x:c>
      <x:c r="F6084" s="22" t="n">
        <x:v>40440</x:v>
      </x:c>
      <x:c r="G6084" s="22" t="n">
        <x:f>IF(OR(E6084="",F6084=""),"",E6084*F6084)</x:f>
        <x:v>10514400</x:v>
      </x:c>
      <x:c r="H6084" s="36" t="n">
        <x:v>0.1972</x:v>
      </x:c>
      <x:c r="I6084" s="22" t="n">
        <x:f>IF(G6084="","",IF(ISNUMBER(H6084),G6084,""))</x:f>
        <x:v>10514400</x:v>
      </x:c>
      <x:c r="J6084" s="22" t="n">
        <x:f>IF(I6084="","",I6084*H6084)</x:f>
        <x:v>2073439.68</x:v>
      </x:c>
      <x:c r="K6084" t="str">
        <x:f>IF(G6084="","MISSING OEWS",IF(ISNUMBER(H6084),"MATCHED","MISSING WHARTON"))</x:f>
        <x:v>MATCHED</x:v>
      </x:c>
    </x:row>
    <x:row r="6085">
      <x:c r="A6085" t="str">
        <x:v>61</x:v>
      </x:c>
      <x:c r="B6085" t="str">
        <x:v>Educational Services</x:v>
      </x:c>
      <x:c r="C6085" t="str">
        <x:v>53-6032</x:v>
      </x:c>
      <x:c r="D6085" t="str">
        <x:v>Aircraft Service Attendants</x:v>
      </x:c>
      <x:c r="E6085" s="22" t="n">
        <x:v>240</x:v>
      </x:c>
      <x:c r="F6085" s="22" t="n">
        <x:v>35500</x:v>
      </x:c>
      <x:c r="G6085" s="22" t="n">
        <x:f>IF(OR(E6085="",F6085=""),"",E6085*F6085)</x:f>
        <x:v>8520000</x:v>
      </x:c>
      <x:c r="H6085" s="36" t="n">
        <x:v>0.0528</x:v>
      </x:c>
      <x:c r="I6085" s="22" t="n">
        <x:f>IF(G6085="","",IF(ISNUMBER(H6085),G6085,""))</x:f>
        <x:v>8520000</x:v>
      </x:c>
      <x:c r="J6085" s="22" t="n">
        <x:f>IF(I6085="","",I6085*H6085)</x:f>
        <x:v>449856</x:v>
      </x:c>
      <x:c r="K6085" t="str">
        <x:f>IF(G6085="","MISSING OEWS",IF(ISNUMBER(H6085),"MATCHED","MISSING WHARTON"))</x:f>
        <x:v>MATCHED</x:v>
      </x:c>
    </x:row>
    <x:row r="6086">
      <x:c r="A6086" t="str">
        <x:v>61</x:v>
      </x:c>
      <x:c r="B6086" t="str">
        <x:v>Educational Services</x:v>
      </x:c>
      <x:c r="C6086" t="str">
        <x:v>53-6099</x:v>
      </x:c>
      <x:c r="D6086" t="str">
        <x:v>Transportation Workers, All Other</x:v>
      </x:c>
      <x:c r="E6086" s="22" t="n">
        <x:v>40</x:v>
      </x:c>
      <x:c r="F6086" s="22" t="n">
        <x:v>45490</x:v>
      </x:c>
      <x:c r="G6086" s="22" t="n">
        <x:f>IF(OR(E6086="",F6086=""),"",E6086*F6086)</x:f>
        <x:v>1819600</x:v>
      </x:c>
      <x:c r="H6086" s="36"/>
      <x:c r="I6086" s="22" t="str">
        <x:f>IF(G6086="","",IF(ISNUMBER(H6086),G6086,""))</x:f>
      </x:c>
      <x:c r="J6086" s="22" t="str">
        <x:f>IF(I6086="","",I6086*H6086)</x:f>
      </x:c>
      <x:c r="K6086" t="str">
        <x:f>IF(G6086="","MISSING OEWS",IF(ISNUMBER(H6086),"MATCHED","MISSING WHARTON"))</x:f>
        <x:v>MISSING WHARTON</x:v>
      </x:c>
    </x:row>
    <x:row r="6087">
      <x:c r="A6087" t="str">
        <x:v>61</x:v>
      </x:c>
      <x:c r="B6087" t="str">
        <x:v>Educational Services</x:v>
      </x:c>
      <x:c r="C6087" t="str">
        <x:v>53-7061</x:v>
      </x:c>
      <x:c r="D6087" t="str">
        <x:v>Cleaners of Vehicles and Equipment</x:v>
      </x:c>
      <x:c r="E6087" s="22" t="n">
        <x:v>140</x:v>
      </x:c>
      <x:c r="F6087" s="22" t="n">
        <x:v>35830</x:v>
      </x:c>
      <x:c r="G6087" s="22" t="n">
        <x:f>IF(OR(E6087="",F6087=""),"",E6087*F6087)</x:f>
        <x:v>5016200</x:v>
      </x:c>
      <x:c r="H6087" s="36" t="n">
        <x:v>0.0452</x:v>
      </x:c>
      <x:c r="I6087" s="22" t="n">
        <x:f>IF(G6087="","",IF(ISNUMBER(H6087),G6087,""))</x:f>
        <x:v>5016200</x:v>
      </x:c>
      <x:c r="J6087" s="22" t="n">
        <x:f>IF(I6087="","",I6087*H6087)</x:f>
        <x:v>226732.24</x:v>
      </x:c>
      <x:c r="K6087" t="str">
        <x:f>IF(G6087="","MISSING OEWS",IF(ISNUMBER(H6087),"MATCHED","MISSING WHARTON"))</x:f>
        <x:v>MATCHED</x:v>
      </x:c>
    </x:row>
    <x:row r="6088">
      <x:c r="A6088" t="str">
        <x:v>61</x:v>
      </x:c>
      <x:c r="B6088" t="str">
        <x:v>Educational Services</x:v>
      </x:c>
      <x:c r="C6088" t="str">
        <x:v>53-7062</x:v>
      </x:c>
      <x:c r="D6088" t="str">
        <x:v>Laborers and Freight, Stock, and Material Movers, Hand</x:v>
      </x:c>
      <x:c r="E6088" s="22" t="n">
        <x:v>3600</x:v>
      </x:c>
      <x:c r="F6088" s="22" t="n">
        <x:v>41930</x:v>
      </x:c>
      <x:c r="G6088" s="22" t="n">
        <x:f>IF(OR(E6088="",F6088=""),"",E6088*F6088)</x:f>
        <x:v>150948000</x:v>
      </x:c>
      <x:c r="H6088" s="36" t="n">
        <x:v>0.049</x:v>
      </x:c>
      <x:c r="I6088" s="22" t="n">
        <x:f>IF(G6088="","",IF(ISNUMBER(H6088),G6088,""))</x:f>
        <x:v>150948000</x:v>
      </x:c>
      <x:c r="J6088" s="22" t="n">
        <x:f>IF(I6088="","",I6088*H6088)</x:f>
        <x:v>7396452</x:v>
      </x:c>
      <x:c r="K6088" t="str">
        <x:f>IF(G6088="","MISSING OEWS",IF(ISNUMBER(H6088),"MATCHED","MISSING WHARTON"))</x:f>
        <x:v>MATCHED</x:v>
      </x:c>
    </x:row>
    <x:row r="6089">
      <x:c r="A6089" t="str">
        <x:v>61</x:v>
      </x:c>
      <x:c r="B6089" t="str">
        <x:v>Educational Services</x:v>
      </x:c>
      <x:c r="C6089" t="str">
        <x:v>53-7064</x:v>
      </x:c>
      <x:c r="D6089" t="str">
        <x:v>Packers and Packagers, Hand</x:v>
      </x:c>
      <x:c r="E6089" s="22"/>
      <x:c r="F6089" s="22" t="n">
        <x:v>38460</x:v>
      </x:c>
      <x:c r="G6089" s="22" t="str">
        <x:f>IF(OR(E6089="",F6089=""),"",E6089*F6089)</x:f>
      </x:c>
      <x:c r="H6089" s="36" t="n">
        <x:v>0.07919999999999999</x:v>
      </x:c>
      <x:c r="I6089" s="22" t="str">
        <x:f>IF(G6089="","",IF(ISNUMBER(H6089),G6089,""))</x:f>
      </x:c>
      <x:c r="J6089" s="22" t="str">
        <x:f>IF(I6089="","",I6089*H6089)</x:f>
      </x:c>
      <x:c r="K6089" t="str">
        <x:f>IF(G6089="","MISSING OEWS",IF(ISNUMBER(H6089),"MATCHED","MISSING WHARTON"))</x:f>
        <x:v>MISSING OEWS</x:v>
      </x:c>
    </x:row>
    <x:row r="6090">
      <x:c r="A6090" t="str">
        <x:v>61</x:v>
      </x:c>
      <x:c r="B6090" t="str">
        <x:v>Educational Services</x:v>
      </x:c>
      <x:c r="C6090" t="str">
        <x:v>53-7065</x:v>
      </x:c>
      <x:c r="D6090" t="str">
        <x:v>Stockers and Order Fillers</x:v>
      </x:c>
      <x:c r="E6090" s="22" t="n">
        <x:v>1170</x:v>
      </x:c>
      <x:c r="F6090" s="22" t="n">
        <x:v>42520</x:v>
      </x:c>
      <x:c r="G6090" s="22" t="n">
        <x:f>IF(OR(E6090="",F6090=""),"",E6090*F6090)</x:f>
        <x:v>49748400</x:v>
      </x:c>
      <x:c r="H6090" s="36" t="n">
        <x:v>0.22329999999999997</x:v>
      </x:c>
      <x:c r="I6090" s="22" t="n">
        <x:f>IF(G6090="","",IF(ISNUMBER(H6090),G6090,""))</x:f>
        <x:v>49748400</x:v>
      </x:c>
      <x:c r="J6090" s="22" t="n">
        <x:f>IF(I6090="","",I6090*H6090)</x:f>
        <x:v>11108817.719999999</x:v>
      </x:c>
      <x:c r="K6090" t="str">
        <x:f>IF(G6090="","MISSING OEWS",IF(ISNUMBER(H6090),"MATCHED","MISSING WHARTON"))</x:f>
        <x:v>MATCHED</x:v>
      </x:c>
    </x:row>
    <x:row r="6091">
      <x:c r="A6091" t="str">
        <x:v>61</x:v>
      </x:c>
      <x:c r="B6091" t="str">
        <x:v>Educational Services</x:v>
      </x:c>
      <x:c r="C6091" t="str">
        <x:v>53-7081</x:v>
      </x:c>
      <x:c r="D6091" t="str">
        <x:v>Refuse and Recyclable Material Collectors</x:v>
      </x:c>
      <x:c r="E6091" s="22" t="n">
        <x:v>120</x:v>
      </x:c>
      <x:c r="F6091" s="22" t="n">
        <x:v>47010</x:v>
      </x:c>
      <x:c r="G6091" s="22" t="n">
        <x:f>IF(OR(E6091="",F6091=""),"",E6091*F6091)</x:f>
        <x:v>5641200</x:v>
      </x:c>
      <x:c r="H6091" s="36" t="n">
        <x:v>0.2375</x:v>
      </x:c>
      <x:c r="I6091" s="22" t="n">
        <x:f>IF(G6091="","",IF(ISNUMBER(H6091),G6091,""))</x:f>
        <x:v>5641200</x:v>
      </x:c>
      <x:c r="J6091" s="22" t="n">
        <x:f>IF(I6091="","",I6091*H6091)</x:f>
        <x:v>1339785</x:v>
      </x:c>
      <x:c r="K6091" t="str">
        <x:f>IF(G6091="","MISSING OEWS",IF(ISNUMBER(H6091),"MATCHED","MISSING WHARTON"))</x:f>
        <x:v>MATCHED</x:v>
      </x:c>
    </x:row>
    <x:row r="6092">
      <x:c r="A6092" t="str">
        <x:v>61</x:v>
      </x:c>
      <x:c r="B6092" t="str">
        <x:v>Educational Services</x:v>
      </x:c>
      <x:c r="C6092" t="str">
        <x:v>53-7199</x:v>
      </x:c>
      <x:c r="D6092" t="str">
        <x:v>Material Moving Workers, All Other</x:v>
      </x:c>
      <x:c r="E6092" s="22"/>
      <x:c r="F6092" s="22" t="n">
        <x:v>37460</x:v>
      </x:c>
      <x:c r="G6092" s="22" t="str">
        <x:f>IF(OR(E6092="",F6092=""),"",E6092*F6092)</x:f>
      </x:c>
      <x:c r="H6092" s="36"/>
      <x:c r="I6092" s="22" t="str">
        <x:f>IF(G6092="","",IF(ISNUMBER(H6092),G6092,""))</x:f>
      </x:c>
      <x:c r="J6092" s="22" t="str">
        <x:f>IF(I6092="","",I6092*H6092)</x:f>
      </x:c>
      <x:c r="K6092" t="str">
        <x:f>IF(G6092="","MISSING OEWS",IF(ISNUMBER(H6092),"MATCHED","MISSING WHARTON"))</x:f>
        <x:v>MISSING OEWS</x:v>
      </x:c>
    </x:row>
    <x:row r="6093">
      <x:c r="A6093" t="str">
        <x:v>62</x:v>
      </x:c>
      <x:c r="B6093" t="str">
        <x:v>Health Care and Social Assistance</x:v>
      </x:c>
      <x:c r="C6093" t="str">
        <x:v>11-1011</x:v>
      </x:c>
      <x:c r="D6093" t="str">
        <x:v>Chief Executives</x:v>
      </x:c>
      <x:c r="E6093" s="22" t="n">
        <x:v>17560</x:v>
      </x:c>
      <x:c r="F6093" s="22" t="n">
        <x:v>247453.39407744876</x:v>
      </x:c>
      <x:c r="G6093" s="22" t="n">
        <x:f>IF(OR(E6093="",F6093=""),"",E6093*F6093)</x:f>
        <x:v>4345281600</x:v>
      </x:c>
      <x:c r="H6093" s="36" t="n">
        <x:v>0.4775</x:v>
      </x:c>
      <x:c r="I6093" s="22" t="n">
        <x:f>IF(G6093="","",IF(ISNUMBER(H6093),G6093,""))</x:f>
        <x:v>4345281600</x:v>
      </x:c>
      <x:c r="J6093" s="22" t="n">
        <x:f>IF(I6093="","",I6093*H6093)</x:f>
        <x:v>2074871964</x:v>
      </x:c>
      <x:c r="K6093" t="str">
        <x:f>IF(G6093="","MISSING OEWS",IF(ISNUMBER(H6093),"MATCHED","MISSING WHARTON"))</x:f>
        <x:v>MATCHED</x:v>
      </x:c>
    </x:row>
    <x:row r="6094">
      <x:c r="A6094" t="str">
        <x:v>62</x:v>
      </x:c>
      <x:c r="B6094" t="str">
        <x:v>Health Care and Social Assistance</x:v>
      </x:c>
      <x:c r="C6094" t="str">
        <x:v>11-1021</x:v>
      </x:c>
      <x:c r="D6094" t="str">
        <x:v>General and Operations Managers</x:v>
      </x:c>
      <x:c r="E6094" s="22" t="n">
        <x:v>179420</x:v>
      </x:c>
      <x:c r="F6094" s="22" t="n">
        <x:v>122188.87470739048</x:v>
      </x:c>
      <x:c r="G6094" s="22" t="n">
        <x:f>IF(OR(E6094="",F6094=""),"",E6094*F6094)</x:f>
        <x:v>21923127900</x:v>
      </x:c>
      <x:c r="H6094" s="36" t="n">
        <x:v>0.5382</x:v>
      </x:c>
      <x:c r="I6094" s="22" t="n">
        <x:f>IF(G6094="","",IF(ISNUMBER(H6094),G6094,""))</x:f>
        <x:v>21923127900</x:v>
      </x:c>
      <x:c r="J6094" s="22" t="n">
        <x:f>IF(I6094="","",I6094*H6094)</x:f>
        <x:v>11799027435.78</x:v>
      </x:c>
      <x:c r="K6094" t="str">
        <x:f>IF(G6094="","MISSING OEWS",IF(ISNUMBER(H6094),"MATCHED","MISSING WHARTON"))</x:f>
        <x:v>MATCHED</x:v>
      </x:c>
    </x:row>
    <x:row r="6095">
      <x:c r="A6095" t="str">
        <x:v>62</x:v>
      </x:c>
      <x:c r="B6095" t="str">
        <x:v>Health Care and Social Assistance</x:v>
      </x:c>
      <x:c r="C6095" t="str">
        <x:v>11-2011</x:v>
      </x:c>
      <x:c r="D6095" t="str">
        <x:v>Advertising and Promotions Managers</x:v>
      </x:c>
      <x:c r="E6095" s="22" t="n">
        <x:v>80</x:v>
      </x:c>
      <x:c r="F6095" s="22" t="n">
        <x:v>158120</x:v>
      </x:c>
      <x:c r="G6095" s="22" t="n">
        <x:f>IF(OR(E6095="",F6095=""),"",E6095*F6095)</x:f>
        <x:v>12649600</x:v>
      </x:c>
      <x:c r="H6095" s="36" t="n">
        <x:v>0.5583</x:v>
      </x:c>
      <x:c r="I6095" s="22" t="n">
        <x:f>IF(G6095="","",IF(ISNUMBER(H6095),G6095,""))</x:f>
        <x:v>12649600</x:v>
      </x:c>
      <x:c r="J6095" s="22" t="n">
        <x:f>IF(I6095="","",I6095*H6095)</x:f>
        <x:v>7062271.680000001</x:v>
      </x:c>
      <x:c r="K6095" t="str">
        <x:f>IF(G6095="","MISSING OEWS",IF(ISNUMBER(H6095),"MATCHED","MISSING WHARTON"))</x:f>
        <x:v>MATCHED</x:v>
      </x:c>
    </x:row>
    <x:row r="6096">
      <x:c r="A6096" t="str">
        <x:v>62</x:v>
      </x:c>
      <x:c r="B6096" t="str">
        <x:v>Health Care and Social Assistance</x:v>
      </x:c>
      <x:c r="C6096" t="str">
        <x:v>11-2021</x:v>
      </x:c>
      <x:c r="D6096" t="str">
        <x:v>Marketing Managers</x:v>
      </x:c>
      <x:c r="E6096" s="22" t="n">
        <x:v>12440</x:v>
      </x:c>
      <x:c r="F6096" s="22" t="n">
        <x:v>143647.17845659165</x:v>
      </x:c>
      <x:c r="G6096" s="22" t="n">
        <x:f>IF(OR(E6096="",F6096=""),"",E6096*F6096)</x:f>
        <x:v>1786970900</x:v>
      </x:c>
      <x:c r="H6096" s="36" t="n">
        <x:v>0.445</x:v>
      </x:c>
      <x:c r="I6096" s="22" t="n">
        <x:f>IF(G6096="","",IF(ISNUMBER(H6096),G6096,""))</x:f>
        <x:v>1786970900</x:v>
      </x:c>
      <x:c r="J6096" s="22" t="n">
        <x:f>IF(I6096="","",I6096*H6096)</x:f>
        <x:v>795202050.5</x:v>
      </x:c>
      <x:c r="K6096" t="str">
        <x:f>IF(G6096="","MISSING OEWS",IF(ISNUMBER(H6096),"MATCHED","MISSING WHARTON"))</x:f>
        <x:v>MATCHED</x:v>
      </x:c>
    </x:row>
    <x:row r="6097">
      <x:c r="A6097" t="str">
        <x:v>62</x:v>
      </x:c>
      <x:c r="B6097" t="str">
        <x:v>Health Care and Social Assistance</x:v>
      </x:c>
      <x:c r="C6097" t="str">
        <x:v>11-2022</x:v>
      </x:c>
      <x:c r="D6097" t="str">
        <x:v>Sales Managers</x:v>
      </x:c>
      <x:c r="E6097" s="22" t="n">
        <x:v>6120</x:v>
      </x:c>
      <x:c r="F6097" s="22" t="n">
        <x:v>135790</x:v>
      </x:c>
      <x:c r="G6097" s="22" t="n">
        <x:f>IF(OR(E6097="",F6097=""),"",E6097*F6097)</x:f>
        <x:v>831034800</x:v>
      </x:c>
      <x:c r="H6097" s="36" t="n">
        <x:v>0.3735</x:v>
      </x:c>
      <x:c r="I6097" s="22" t="n">
        <x:f>IF(G6097="","",IF(ISNUMBER(H6097),G6097,""))</x:f>
        <x:v>831034800</x:v>
      </x:c>
      <x:c r="J6097" s="22" t="n">
        <x:f>IF(I6097="","",I6097*H6097)</x:f>
        <x:v>310391497.8</x:v>
      </x:c>
      <x:c r="K6097" t="str">
        <x:f>IF(G6097="","MISSING OEWS",IF(ISNUMBER(H6097),"MATCHED","MISSING WHARTON"))</x:f>
        <x:v>MATCHED</x:v>
      </x:c>
    </x:row>
    <x:row r="6098">
      <x:c r="A6098" t="str">
        <x:v>62</x:v>
      </x:c>
      <x:c r="B6098" t="str">
        <x:v>Health Care and Social Assistance</x:v>
      </x:c>
      <x:c r="C6098" t="str">
        <x:v>11-2032</x:v>
      </x:c>
      <x:c r="D6098" t="str">
        <x:v>Public Relations Managers</x:v>
      </x:c>
      <x:c r="E6098" s="22" t="n">
        <x:v>3780</x:v>
      </x:c>
      <x:c r="F6098" s="22" t="n">
        <x:v>130278.01587301587</x:v>
      </x:c>
      <x:c r="G6098" s="22" t="n">
        <x:f>IF(OR(E6098="",F6098=""),"",E6098*F6098)</x:f>
        <x:v>492450900</x:v>
      </x:c>
      <x:c r="H6098" s="36" t="n">
        <x:v>0.53</x:v>
      </x:c>
      <x:c r="I6098" s="22" t="n">
        <x:f>IF(G6098="","",IF(ISNUMBER(H6098),G6098,""))</x:f>
        <x:v>492450900</x:v>
      </x:c>
      <x:c r="J6098" s="22" t="n">
        <x:f>IF(I6098="","",I6098*H6098)</x:f>
        <x:v>260998977</x:v>
      </x:c>
      <x:c r="K6098" t="str">
        <x:f>IF(G6098="","MISSING OEWS",IF(ISNUMBER(H6098),"MATCHED","MISSING WHARTON"))</x:f>
        <x:v>MATCHED</x:v>
      </x:c>
    </x:row>
    <x:row r="6099">
      <x:c r="A6099" t="str">
        <x:v>62</x:v>
      </x:c>
      <x:c r="B6099" t="str">
        <x:v>Health Care and Social Assistance</x:v>
      </x:c>
      <x:c r="C6099" t="str">
        <x:v>11-2033</x:v>
      </x:c>
      <x:c r="D6099" t="str">
        <x:v>Fundraising Managers</x:v>
      </x:c>
      <x:c r="E6099" s="22" t="n">
        <x:v>6480</x:v>
      </x:c>
      <x:c r="F6099" s="22" t="n">
        <x:v>131845.37037037036</x:v>
      </x:c>
      <x:c r="G6099" s="22" t="n">
        <x:f>IF(OR(E6099="",F6099=""),"",E6099*F6099)</x:f>
        <x:v>854358000</x:v>
      </x:c>
      <x:c r="H6099" s="36" t="n">
        <x:v>0.5594</x:v>
      </x:c>
      <x:c r="I6099" s="22" t="n">
        <x:f>IF(G6099="","",IF(ISNUMBER(H6099),G6099,""))</x:f>
        <x:v>854358000</x:v>
      </x:c>
      <x:c r="J6099" s="22" t="n">
        <x:f>IF(I6099="","",I6099*H6099)</x:f>
        <x:v>477927865.2</x:v>
      </x:c>
      <x:c r="K6099" t="str">
        <x:f>IF(G6099="","MISSING OEWS",IF(ISNUMBER(H6099),"MATCHED","MISSING WHARTON"))</x:f>
        <x:v>MATCHED</x:v>
      </x:c>
    </x:row>
    <x:row r="6100">
      <x:c r="A6100" t="str">
        <x:v>62</x:v>
      </x:c>
      <x:c r="B6100" t="str">
        <x:v>Health Care and Social Assistance</x:v>
      </x:c>
      <x:c r="C6100" t="str">
        <x:v>11-3012</x:v>
      </x:c>
      <x:c r="D6100" t="str">
        <x:v>Administrative Services Managers</x:v>
      </x:c>
      <x:c r="E6100" s="22" t="n">
        <x:v>34250</x:v>
      </x:c>
      <x:c r="F6100" s="22" t="n">
        <x:v>114696.88759124087</x:v>
      </x:c>
      <x:c r="G6100" s="22" t="n">
        <x:f>IF(OR(E6100="",F6100=""),"",E6100*F6100)</x:f>
        <x:v>3928368400</x:v>
      </x:c>
      <x:c r="H6100" s="36" t="n">
        <x:v>0.44439999999999996</x:v>
      </x:c>
      <x:c r="I6100" s="22" t="n">
        <x:f>IF(G6100="","",IF(ISNUMBER(H6100),G6100,""))</x:f>
        <x:v>3928368400</x:v>
      </x:c>
      <x:c r="J6100" s="22" t="n">
        <x:f>IF(I6100="","",I6100*H6100)</x:f>
        <x:v>1745766916.9599998</x:v>
      </x:c>
      <x:c r="K6100" t="str">
        <x:f>IF(G6100="","MISSING OEWS",IF(ISNUMBER(H6100),"MATCHED","MISSING WHARTON"))</x:f>
        <x:v>MATCHED</x:v>
      </x:c>
    </x:row>
    <x:row r="6101">
      <x:c r="A6101" t="str">
        <x:v>62</x:v>
      </x:c>
      <x:c r="B6101" t="str">
        <x:v>Health Care and Social Assistance</x:v>
      </x:c>
      <x:c r="C6101" t="str">
        <x:v>11-3013</x:v>
      </x:c>
      <x:c r="D6101" t="str">
        <x:v>Facilities Managers</x:v>
      </x:c>
      <x:c r="E6101" s="22" t="n">
        <x:v>16380</x:v>
      </x:c>
      <x:c r="F6101" s="22" t="n">
        <x:v>105600.79975579976</x:v>
      </x:c>
      <x:c r="G6101" s="22" t="n">
        <x:f>IF(OR(E6101="",F6101=""),"",E6101*F6101)</x:f>
        <x:v>1729741100</x:v>
      </x:c>
      <x:c r="H6101" s="36" t="n">
        <x:v>0.2907</x:v>
      </x:c>
      <x:c r="I6101" s="22" t="n">
        <x:f>IF(G6101="","",IF(ISNUMBER(H6101),G6101,""))</x:f>
        <x:v>1729741100</x:v>
      </x:c>
      <x:c r="J6101" s="22" t="n">
        <x:f>IF(I6101="","",I6101*H6101)</x:f>
        <x:v>502835737.77000004</x:v>
      </x:c>
      <x:c r="K6101" t="str">
        <x:f>IF(G6101="","MISSING OEWS",IF(ISNUMBER(H6101),"MATCHED","MISSING WHARTON"))</x:f>
        <x:v>MATCHED</x:v>
      </x:c>
    </x:row>
    <x:row r="6102">
      <x:c r="A6102" t="str">
        <x:v>62</x:v>
      </x:c>
      <x:c r="B6102" t="str">
        <x:v>Health Care and Social Assistance</x:v>
      </x:c>
      <x:c r="C6102" t="str">
        <x:v>11-3021</x:v>
      </x:c>
      <x:c r="D6102" t="str">
        <x:v>Computer and Information Systems Managers</x:v>
      </x:c>
      <x:c r="E6102" s="22" t="n">
        <x:v>19650</x:v>
      </x:c>
      <x:c r="F6102" s="22" t="n">
        <x:v>165592.17302798983</x:v>
      </x:c>
      <x:c r="G6102" s="22" t="n">
        <x:f>IF(OR(E6102="",F6102=""),"",E6102*F6102)</x:f>
        <x:v>3253886200</x:v>
      </x:c>
      <x:c r="H6102" s="36" t="n">
        <x:v>0.5265</x:v>
      </x:c>
      <x:c r="I6102" s="22" t="n">
        <x:f>IF(G6102="","",IF(ISNUMBER(H6102),G6102,""))</x:f>
        <x:v>3253886200</x:v>
      </x:c>
      <x:c r="J6102" s="22" t="n">
        <x:f>IF(I6102="","",I6102*H6102)</x:f>
        <x:v>1713171084.3</x:v>
      </x:c>
      <x:c r="K6102" t="str">
        <x:f>IF(G6102="","MISSING OEWS",IF(ISNUMBER(H6102),"MATCHED","MISSING WHARTON"))</x:f>
        <x:v>MATCHED</x:v>
      </x:c>
    </x:row>
    <x:row r="6103">
      <x:c r="A6103" t="str">
        <x:v>62</x:v>
      </x:c>
      <x:c r="B6103" t="str">
        <x:v>Health Care and Social Assistance</x:v>
      </x:c>
      <x:c r="C6103" t="str">
        <x:v>11-3031</x:v>
      </x:c>
      <x:c r="D6103" t="str">
        <x:v>Financial Managers</x:v>
      </x:c>
      <x:c r="E6103" s="22" t="n">
        <x:v>32150</x:v>
      </x:c>
      <x:c r="F6103" s="22" t="n">
        <x:v>161352.05598755833</x:v>
      </x:c>
      <x:c r="G6103" s="22" t="n">
        <x:f>IF(OR(E6103="",F6103=""),"",E6103*F6103)</x:f>
        <x:v>5187468600</x:v>
      </x:c>
      <x:c r="H6103" s="36" t="n">
        <x:v>0.7221</x:v>
      </x:c>
      <x:c r="I6103" s="22" t="n">
        <x:f>IF(G6103="","",IF(ISNUMBER(H6103),G6103,""))</x:f>
        <x:v>5187468600</x:v>
      </x:c>
      <x:c r="J6103" s="22" t="n">
        <x:f>IF(I6103="","",I6103*H6103)</x:f>
        <x:v>3745871076.06</x:v>
      </x:c>
      <x:c r="K6103" t="str">
        <x:f>IF(G6103="","MISSING OEWS",IF(ISNUMBER(H6103),"MATCHED","MISSING WHARTON"))</x:f>
        <x:v>MATCHED</x:v>
      </x:c>
    </x:row>
    <x:row r="6104">
      <x:c r="A6104" t="str">
        <x:v>62</x:v>
      </x:c>
      <x:c r="B6104" t="str">
        <x:v>Health Care and Social Assistance</x:v>
      </x:c>
      <x:c r="C6104" t="str">
        <x:v>11-3051</x:v>
      </x:c>
      <x:c r="D6104" t="str">
        <x:v>Industrial Production Managers</x:v>
      </x:c>
      <x:c r="E6104" s="22" t="n">
        <x:v>890</x:v>
      </x:c>
      <x:c r="F6104" s="22" t="n">
        <x:v>113910.89887640449</x:v>
      </x:c>
      <x:c r="G6104" s="22" t="n">
        <x:f>IF(OR(E6104="",F6104=""),"",E6104*F6104)</x:f>
        <x:v>101380700</x:v>
      </x:c>
      <x:c r="H6104" s="36" t="n">
        <x:v>0.3636</x:v>
      </x:c>
      <x:c r="I6104" s="22" t="n">
        <x:f>IF(G6104="","",IF(ISNUMBER(H6104),G6104,""))</x:f>
        <x:v>101380700</x:v>
      </x:c>
      <x:c r="J6104" s="22" t="n">
        <x:f>IF(I6104="","",I6104*H6104)</x:f>
        <x:v>36862022.519999996</x:v>
      </x:c>
      <x:c r="K6104" t="str">
        <x:f>IF(G6104="","MISSING OEWS",IF(ISNUMBER(H6104),"MATCHED","MISSING WHARTON"))</x:f>
        <x:v>MATCHED</x:v>
      </x:c>
    </x:row>
    <x:row r="6105">
      <x:c r="A6105" t="str">
        <x:v>62</x:v>
      </x:c>
      <x:c r="B6105" t="str">
        <x:v>Health Care and Social Assistance</x:v>
      </x:c>
      <x:c r="C6105" t="str">
        <x:v>11-3061</x:v>
      </x:c>
      <x:c r="D6105" t="str">
        <x:v>Purchasing Managers</x:v>
      </x:c>
      <x:c r="E6105" s="22" t="n">
        <x:v>2320</x:v>
      </x:c>
      <x:c r="F6105" s="22" t="n">
        <x:v>137474.1379310345</x:v>
      </x:c>
      <x:c r="G6105" s="22" t="n">
        <x:f>IF(OR(E6105="",F6105=""),"",E6105*F6105)</x:f>
        <x:v>318940000</x:v>
      </x:c>
      <x:c r="H6105" s="36" t="n">
        <x:v>0.6944</x:v>
      </x:c>
      <x:c r="I6105" s="22" t="n">
        <x:f>IF(G6105="","",IF(ISNUMBER(H6105),G6105,""))</x:f>
        <x:v>318940000</x:v>
      </x:c>
      <x:c r="J6105" s="22" t="n">
        <x:f>IF(I6105="","",I6105*H6105)</x:f>
        <x:v>221471936</x:v>
      </x:c>
      <x:c r="K6105" t="str">
        <x:f>IF(G6105="","MISSING OEWS",IF(ISNUMBER(H6105),"MATCHED","MISSING WHARTON"))</x:f>
        <x:v>MATCHED</x:v>
      </x:c>
    </x:row>
    <x:row r="6106">
      <x:c r="A6106" t="str">
        <x:v>62</x:v>
      </x:c>
      <x:c r="B6106" t="str">
        <x:v>Health Care and Social Assistance</x:v>
      </x:c>
      <x:c r="C6106" t="str">
        <x:v>11-3071</x:v>
      </x:c>
      <x:c r="D6106" t="str">
        <x:v>Transportation, Storage, and Distribution Managers</x:v>
      </x:c>
      <x:c r="E6106" s="22" t="n">
        <x:v>3370</x:v>
      </x:c>
      <x:c r="F6106" s="22" t="n">
        <x:v>110273.79821958457</x:v>
      </x:c>
      <x:c r="G6106" s="22" t="n">
        <x:f>IF(OR(E6106="",F6106=""),"",E6106*F6106)</x:f>
        <x:v>371622700</x:v>
      </x:c>
      <x:c r="H6106" s="36" t="n">
        <x:v>0.5783</x:v>
      </x:c>
      <x:c r="I6106" s="22" t="n">
        <x:f>IF(G6106="","",IF(ISNUMBER(H6106),G6106,""))</x:f>
        <x:v>371622700</x:v>
      </x:c>
      <x:c r="J6106" s="22" t="n">
        <x:f>IF(I6106="","",I6106*H6106)</x:f>
        <x:v>214909407.41000003</x:v>
      </x:c>
      <x:c r="K6106" t="str">
        <x:f>IF(G6106="","MISSING OEWS",IF(ISNUMBER(H6106),"MATCHED","MISSING WHARTON"))</x:f>
        <x:v>MATCHED</x:v>
      </x:c>
    </x:row>
    <x:row r="6107">
      <x:c r="A6107" t="str">
        <x:v>62</x:v>
      </x:c>
      <x:c r="B6107" t="str">
        <x:v>Health Care and Social Assistance</x:v>
      </x:c>
      <x:c r="C6107" t="str">
        <x:v>11-3111</x:v>
      </x:c>
      <x:c r="D6107" t="str">
        <x:v>Compensation and Benefits Managers</x:v>
      </x:c>
      <x:c r="E6107" s="22" t="n">
        <x:v>1290</x:v>
      </x:c>
      <x:c r="F6107" s="22" t="n">
        <x:v>140710.8527131783</x:v>
      </x:c>
      <x:c r="G6107" s="22" t="n">
        <x:f>IF(OR(E6107="",F6107=""),"",E6107*F6107)</x:f>
        <x:v>181517000</x:v>
      </x:c>
      <x:c r="H6107" s="36" t="n">
        <x:v>0.5771000000000001</x:v>
      </x:c>
      <x:c r="I6107" s="22" t="n">
        <x:f>IF(G6107="","",IF(ISNUMBER(H6107),G6107,""))</x:f>
        <x:v>181517000</x:v>
      </x:c>
      <x:c r="J6107" s="22" t="n">
        <x:f>IF(I6107="","",I6107*H6107)</x:f>
        <x:v>104753460.7</x:v>
      </x:c>
      <x:c r="K6107" t="str">
        <x:f>IF(G6107="","MISSING OEWS",IF(ISNUMBER(H6107),"MATCHED","MISSING WHARTON"))</x:f>
        <x:v>MATCHED</x:v>
      </x:c>
    </x:row>
    <x:row r="6108">
      <x:c r="A6108" t="str">
        <x:v>62</x:v>
      </x:c>
      <x:c r="B6108" t="str">
        <x:v>Health Care and Social Assistance</x:v>
      </x:c>
      <x:c r="C6108" t="str">
        <x:v>11-3121</x:v>
      </x:c>
      <x:c r="D6108" t="str">
        <x:v>Human Resources Managers</x:v>
      </x:c>
      <x:c r="E6108" s="22" t="n">
        <x:v>18220</x:v>
      </x:c>
      <x:c r="F6108" s="22" t="n">
        <x:v>137037.2612513721</x:v>
      </x:c>
      <x:c r="G6108" s="22" t="n">
        <x:f>IF(OR(E6108="",F6108=""),"",E6108*F6108)</x:f>
        <x:v>2496818900</x:v>
      </x:c>
      <x:c r="H6108" s="36" t="n">
        <x:v>0.5962</x:v>
      </x:c>
      <x:c r="I6108" s="22" t="n">
        <x:f>IF(G6108="","",IF(ISNUMBER(H6108),G6108,""))</x:f>
        <x:v>2496818900</x:v>
      </x:c>
      <x:c r="J6108" s="22" t="n">
        <x:f>IF(I6108="","",I6108*H6108)</x:f>
        <x:v>1488603428.1799998</x:v>
      </x:c>
      <x:c r="K6108" t="str">
        <x:f>IF(G6108="","MISSING OEWS",IF(ISNUMBER(H6108),"MATCHED","MISSING WHARTON"))</x:f>
        <x:v>MATCHED</x:v>
      </x:c>
    </x:row>
    <x:row r="6109">
      <x:c r="A6109" t="str">
        <x:v>62</x:v>
      </x:c>
      <x:c r="B6109" t="str">
        <x:v>Health Care and Social Assistance</x:v>
      </x:c>
      <x:c r="C6109" t="str">
        <x:v>11-3131</x:v>
      </x:c>
      <x:c r="D6109" t="str">
        <x:v>Training and Development Managers</x:v>
      </x:c>
      <x:c r="E6109" s="22" t="n">
        <x:v>4300</x:v>
      </x:c>
      <x:c r="F6109" s="22" t="n">
        <x:v>127857.37209302325</x:v>
      </x:c>
      <x:c r="G6109" s="22" t="n">
        <x:f>IF(OR(E6109="",F6109=""),"",E6109*F6109)</x:f>
        <x:v>549786700</x:v>
      </x:c>
      <x:c r="H6109" s="36" t="n">
        <x:v>0.6833</x:v>
      </x:c>
      <x:c r="I6109" s="22" t="n">
        <x:f>IF(G6109="","",IF(ISNUMBER(H6109),G6109,""))</x:f>
        <x:v>549786700</x:v>
      </x:c>
      <x:c r="J6109" s="22" t="n">
        <x:f>IF(I6109="","",I6109*H6109)</x:f>
        <x:v>375669252.11</x:v>
      </x:c>
      <x:c r="K6109" t="str">
        <x:f>IF(G6109="","MISSING OEWS",IF(ISNUMBER(H6109),"MATCHED","MISSING WHARTON"))</x:f>
        <x:v>MATCHED</x:v>
      </x:c>
    </x:row>
    <x:row r="6110">
      <x:c r="A6110" t="str">
        <x:v>62</x:v>
      </x:c>
      <x:c r="B6110" t="str">
        <x:v>Health Care and Social Assistance</x:v>
      </x:c>
      <x:c r="C6110" t="str">
        <x:v>11-9013</x:v>
      </x:c>
      <x:c r="D6110" t="str">
        <x:v>Farmers, Ranchers, and Other Agricultural Managers</x:v>
      </x:c>
      <x:c r="E6110" s="22" t="n">
        <x:v>110</x:v>
      </x:c>
      <x:c r="F6110" s="22" t="n">
        <x:v>61680</x:v>
      </x:c>
      <x:c r="G6110" s="22" t="n">
        <x:f>IF(OR(E6110="",F6110=""),"",E6110*F6110)</x:f>
        <x:v>6784800</x:v>
      </x:c>
      <x:c r="H6110" s="36" t="n">
        <x:v>0.22</x:v>
      </x:c>
      <x:c r="I6110" s="22" t="n">
        <x:f>IF(G6110="","",IF(ISNUMBER(H6110),G6110,""))</x:f>
        <x:v>6784800</x:v>
      </x:c>
      <x:c r="J6110" s="22" t="n">
        <x:f>IF(I6110="","",I6110*H6110)</x:f>
        <x:v>1492656</x:v>
      </x:c>
      <x:c r="K6110" t="str">
        <x:f>IF(G6110="","MISSING OEWS",IF(ISNUMBER(H6110),"MATCHED","MISSING WHARTON"))</x:f>
        <x:v>MATCHED</x:v>
      </x:c>
    </x:row>
    <x:row r="6111">
      <x:c r="A6111" t="str">
        <x:v>62</x:v>
      </x:c>
      <x:c r="B6111" t="str">
        <x:v>Health Care and Social Assistance</x:v>
      </x:c>
      <x:c r="C6111" t="str">
        <x:v>11-9021</x:v>
      </x:c>
      <x:c r="D6111" t="str">
        <x:v>Construction Managers</x:v>
      </x:c>
      <x:c r="E6111" s="22" t="n">
        <x:v>1500</x:v>
      </x:c>
      <x:c r="F6111" s="22" t="n">
        <x:v>129921.2</x:v>
      </x:c>
      <x:c r="G6111" s="22" t="n">
        <x:f>IF(OR(E6111="",F6111=""),"",E6111*F6111)</x:f>
        <x:v>194881800</x:v>
      </x:c>
      <x:c r="H6111" s="36" t="n">
        <x:v>0.374</x:v>
      </x:c>
      <x:c r="I6111" s="22" t="n">
        <x:f>IF(G6111="","",IF(ISNUMBER(H6111),G6111,""))</x:f>
        <x:v>194881800</x:v>
      </x:c>
      <x:c r="J6111" s="22" t="n">
        <x:f>IF(I6111="","",I6111*H6111)</x:f>
        <x:v>72885793.2</x:v>
      </x:c>
      <x:c r="K6111" t="str">
        <x:f>IF(G6111="","MISSING OEWS",IF(ISNUMBER(H6111),"MATCHED","MISSING WHARTON"))</x:f>
        <x:v>MATCHED</x:v>
      </x:c>
    </x:row>
    <x:row r="6112">
      <x:c r="A6112" t="str">
        <x:v>62</x:v>
      </x:c>
      <x:c r="B6112" t="str">
        <x:v>Health Care and Social Assistance</x:v>
      </x:c>
      <x:c r="C6112" t="str">
        <x:v>11-9031</x:v>
      </x:c>
      <x:c r="D6112" t="str">
        <x:v>Education and Childcare Administrators, Preschool and Daycare</x:v>
      </x:c>
      <x:c r="E6112" s="22" t="n">
        <x:v>63180</x:v>
      </x:c>
      <x:c r="F6112" s="22" t="n">
        <x:v>62300</x:v>
      </x:c>
      <x:c r="G6112" s="22" t="n">
        <x:f>IF(OR(E6112="",F6112=""),"",E6112*F6112)</x:f>
        <x:v>3936114000</x:v>
      </x:c>
      <x:c r="H6112" s="36" t="n">
        <x:v>0.4</x:v>
      </x:c>
      <x:c r="I6112" s="22" t="n">
        <x:f>IF(G6112="","",IF(ISNUMBER(H6112),G6112,""))</x:f>
        <x:v>3936114000</x:v>
      </x:c>
      <x:c r="J6112" s="22" t="n">
        <x:f>IF(I6112="","",I6112*H6112)</x:f>
        <x:v>1574445600</x:v>
      </x:c>
      <x:c r="K6112" t="str">
        <x:f>IF(G6112="","MISSING OEWS",IF(ISNUMBER(H6112),"MATCHED","MISSING WHARTON"))</x:f>
        <x:v>MATCHED</x:v>
      </x:c>
    </x:row>
    <x:row r="6113">
      <x:c r="A6113" t="str">
        <x:v>62</x:v>
      </x:c>
      <x:c r="B6113" t="str">
        <x:v>Health Care and Social Assistance</x:v>
      </x:c>
      <x:c r="C6113" t="str">
        <x:v>11-9032</x:v>
      </x:c>
      <x:c r="D6113" t="str">
        <x:v>Education Administrators, Kindergarten through Secondary</x:v>
      </x:c>
      <x:c r="E6113" s="22" t="n">
        <x:v>830</x:v>
      </x:c>
      <x:c r="F6113" s="22" t="n">
        <x:v>87630</x:v>
      </x:c>
      <x:c r="G6113" s="22" t="n">
        <x:f>IF(OR(E6113="",F6113=""),"",E6113*F6113)</x:f>
        <x:v>72732900</x:v>
      </x:c>
      <x:c r="H6113" s="36" t="n">
        <x:v>0.3</x:v>
      </x:c>
      <x:c r="I6113" s="22" t="n">
        <x:f>IF(G6113="","",IF(ISNUMBER(H6113),G6113,""))</x:f>
        <x:v>72732900</x:v>
      </x:c>
      <x:c r="J6113" s="22" t="n">
        <x:f>IF(I6113="","",I6113*H6113)</x:f>
        <x:v>21819870</x:v>
      </x:c>
      <x:c r="K6113" t="str">
        <x:f>IF(G6113="","MISSING OEWS",IF(ISNUMBER(H6113),"MATCHED","MISSING WHARTON"))</x:f>
        <x:v>MATCHED</x:v>
      </x:c>
    </x:row>
    <x:row r="6114">
      <x:c r="A6114" t="str">
        <x:v>62</x:v>
      </x:c>
      <x:c r="B6114" t="str">
        <x:v>Health Care and Social Assistance</x:v>
      </x:c>
      <x:c r="C6114" t="str">
        <x:v>11-9033</x:v>
      </x:c>
      <x:c r="D6114" t="str">
        <x:v>Education Administrators, Postsecondary</x:v>
      </x:c>
      <x:c r="E6114" s="22" t="n">
        <x:v>490</x:v>
      </x:c>
      <x:c r="F6114" s="22" t="n">
        <x:v>161621.83673469388</x:v>
      </x:c>
      <x:c r="G6114" s="22" t="n">
        <x:f>IF(OR(E6114="",F6114=""),"",E6114*F6114)</x:f>
        <x:v>79194700</x:v>
      </x:c>
      <x:c r="H6114" s="36" t="n">
        <x:v>0.4448</x:v>
      </x:c>
      <x:c r="I6114" s="22" t="n">
        <x:f>IF(G6114="","",IF(ISNUMBER(H6114),G6114,""))</x:f>
        <x:v>79194700</x:v>
      </x:c>
      <x:c r="J6114" s="22" t="n">
        <x:f>IF(I6114="","",I6114*H6114)</x:f>
        <x:v>35225802.559999995</x:v>
      </x:c>
      <x:c r="K6114" t="str">
        <x:f>IF(G6114="","MISSING OEWS",IF(ISNUMBER(H6114),"MATCHED","MISSING WHARTON"))</x:f>
        <x:v>MATCHED</x:v>
      </x:c>
    </x:row>
    <x:row r="6115">
      <x:c r="A6115" t="str">
        <x:v>62</x:v>
      </x:c>
      <x:c r="B6115" t="str">
        <x:v>Health Care and Social Assistance</x:v>
      </x:c>
      <x:c r="C6115" t="str">
        <x:v>11-9039</x:v>
      </x:c>
      <x:c r="D6115" t="str">
        <x:v>Education Administrators, All Other</x:v>
      </x:c>
      <x:c r="E6115" s="22" t="n">
        <x:v>3300</x:v>
      </x:c>
      <x:c r="F6115" s="22" t="n">
        <x:v>90781.27272727272</x:v>
      </x:c>
      <x:c r="G6115" s="22" t="n">
        <x:f>IF(OR(E6115="",F6115=""),"",E6115*F6115)</x:f>
        <x:v>299578200</x:v>
      </x:c>
      <x:c r="H6115" s="36"/>
      <x:c r="I6115" s="22" t="str">
        <x:f>IF(G6115="","",IF(ISNUMBER(H6115),G6115,""))</x:f>
      </x:c>
      <x:c r="J6115" s="22" t="str">
        <x:f>IF(I6115="","",I6115*H6115)</x:f>
      </x:c>
      <x:c r="K6115" t="str">
        <x:f>IF(G6115="","MISSING OEWS",IF(ISNUMBER(H6115),"MATCHED","MISSING WHARTON"))</x:f>
        <x:v>MISSING WHARTON</x:v>
      </x:c>
    </x:row>
    <x:row r="6116">
      <x:c r="A6116" t="str">
        <x:v>62</x:v>
      </x:c>
      <x:c r="B6116" t="str">
        <x:v>Health Care and Social Assistance</x:v>
      </x:c>
      <x:c r="C6116" t="str">
        <x:v>11-9041</x:v>
      </x:c>
      <x:c r="D6116" t="str">
        <x:v>Architectural and Engineering Managers</x:v>
      </x:c>
      <x:c r="E6116" s="22" t="n">
        <x:v>370</x:v>
      </x:c>
      <x:c r="F6116" s="22" t="n">
        <x:v>188410</x:v>
      </x:c>
      <x:c r="G6116" s="22" t="n">
        <x:f>IF(OR(E6116="",F6116=""),"",E6116*F6116)</x:f>
        <x:v>69711700</x:v>
      </x:c>
      <x:c r="H6116" s="36" t="n">
        <x:v>0.263</x:v>
      </x:c>
      <x:c r="I6116" s="22" t="n">
        <x:f>IF(G6116="","",IF(ISNUMBER(H6116),G6116,""))</x:f>
        <x:v>69711700</x:v>
      </x:c>
      <x:c r="J6116" s="22" t="n">
        <x:f>IF(I6116="","",I6116*H6116)</x:f>
        <x:v>18334177.1</x:v>
      </x:c>
      <x:c r="K6116" t="str">
        <x:f>IF(G6116="","MISSING OEWS",IF(ISNUMBER(H6116),"MATCHED","MISSING WHARTON"))</x:f>
        <x:v>MATCHED</x:v>
      </x:c>
    </x:row>
    <x:row r="6117">
      <x:c r="A6117" t="str">
        <x:v>62</x:v>
      </x:c>
      <x:c r="B6117" t="str">
        <x:v>Health Care and Social Assistance</x:v>
      </x:c>
      <x:c r="C6117" t="str">
        <x:v>11-9051</x:v>
      </x:c>
      <x:c r="D6117" t="str">
        <x:v>Food Service Managers</x:v>
      </x:c>
      <x:c r="E6117" s="22" t="n">
        <x:v>6510</x:v>
      </x:c>
      <x:c r="F6117" s="22" t="n">
        <x:v>88773.97849462366</x:v>
      </x:c>
      <x:c r="G6117" s="22" t="n">
        <x:f>IF(OR(E6117="",F6117=""),"",E6117*F6117)</x:f>
        <x:v>577918600</x:v>
      </x:c>
      <x:c r="H6117" s="36" t="n">
        <x:v>0.3821</x:v>
      </x:c>
      <x:c r="I6117" s="22" t="n">
        <x:f>IF(G6117="","",IF(ISNUMBER(H6117),G6117,""))</x:f>
        <x:v>577918600</x:v>
      </x:c>
      <x:c r="J6117" s="22" t="n">
        <x:f>IF(I6117="","",I6117*H6117)</x:f>
        <x:v>220822697.06</x:v>
      </x:c>
      <x:c r="K6117" t="str">
        <x:f>IF(G6117="","MISSING OEWS",IF(ISNUMBER(H6117),"MATCHED","MISSING WHARTON"))</x:f>
        <x:v>MATCHED</x:v>
      </x:c>
    </x:row>
    <x:row r="6118">
      <x:c r="A6118" t="str">
        <x:v>62</x:v>
      </x:c>
      <x:c r="B6118" t="str">
        <x:v>Health Care and Social Assistance</x:v>
      </x:c>
      <x:c r="C6118" t="str">
        <x:v>11-9072</x:v>
      </x:c>
      <x:c r="D6118" t="str">
        <x:v>Entertainment and Recreation Managers, Except Gambling</x:v>
      </x:c>
      <x:c r="E6118" s="22" t="n">
        <x:v>680</x:v>
      </x:c>
      <x:c r="F6118" s="22" t="n">
        <x:v>72550</x:v>
      </x:c>
      <x:c r="G6118" s="22" t="n">
        <x:f>IF(OR(E6118="",F6118=""),"",E6118*F6118)</x:f>
        <x:v>49334000</x:v>
      </x:c>
      <x:c r="H6118" s="36" t="n">
        <x:v>0.3176</x:v>
      </x:c>
      <x:c r="I6118" s="22" t="n">
        <x:f>IF(G6118="","",IF(ISNUMBER(H6118),G6118,""))</x:f>
        <x:v>49334000</x:v>
      </x:c>
      <x:c r="J6118" s="22" t="n">
        <x:f>IF(I6118="","",I6118*H6118)</x:f>
        <x:v>15668478.4</x:v>
      </x:c>
      <x:c r="K6118" t="str">
        <x:f>IF(G6118="","MISSING OEWS",IF(ISNUMBER(H6118),"MATCHED","MISSING WHARTON"))</x:f>
        <x:v>MATCHED</x:v>
      </x:c>
    </x:row>
    <x:row r="6119">
      <x:c r="A6119" t="str">
        <x:v>62</x:v>
      </x:c>
      <x:c r="B6119" t="str">
        <x:v>Health Care and Social Assistance</x:v>
      </x:c>
      <x:c r="C6119" t="str">
        <x:v>11-9081</x:v>
      </x:c>
      <x:c r="D6119" t="str">
        <x:v>Lodging Managers</x:v>
      </x:c>
      <x:c r="E6119" s="22" t="n">
        <x:v>200</x:v>
      </x:c>
      <x:c r="F6119" s="22" t="n">
        <x:v>72300</x:v>
      </x:c>
      <x:c r="G6119" s="22" t="n">
        <x:f>IF(OR(E6119="",F6119=""),"",E6119*F6119)</x:f>
        <x:v>14460000</x:v>
      </x:c>
      <x:c r="H6119" s="36" t="n">
        <x:v>0.4729</x:v>
      </x:c>
      <x:c r="I6119" s="22" t="n">
        <x:f>IF(G6119="","",IF(ISNUMBER(H6119),G6119,""))</x:f>
        <x:v>14460000</x:v>
      </x:c>
      <x:c r="J6119" s="22" t="n">
        <x:f>IF(I6119="","",I6119*H6119)</x:f>
        <x:v>6838134</x:v>
      </x:c>
      <x:c r="K6119" t="str">
        <x:f>IF(G6119="","MISSING OEWS",IF(ISNUMBER(H6119),"MATCHED","MISSING WHARTON"))</x:f>
        <x:v>MATCHED</x:v>
      </x:c>
    </x:row>
    <x:row r="6120">
      <x:c r="A6120" t="str">
        <x:v>62</x:v>
      </x:c>
      <x:c r="B6120" t="str">
        <x:v>Health Care and Social Assistance</x:v>
      </x:c>
      <x:c r="C6120" t="str">
        <x:v>11-9111</x:v>
      </x:c>
      <x:c r="D6120" t="str">
        <x:v>Medical and Health Services Managers</x:v>
      </x:c>
      <x:c r="E6120" s="22" t="n">
        <x:v>433340</x:v>
      </x:c>
      <x:c r="F6120" s="22" t="n">
        <x:v>133671.89458623715</x:v>
      </x:c>
      <x:c r="G6120" s="22" t="n">
        <x:f>IF(OR(E6120="",F6120=""),"",E6120*F6120)</x:f>
        <x:v>57925378800.00001</x:v>
      </x:c>
      <x:c r="H6120" s="36" t="n">
        <x:v>0.44170000000000004</x:v>
      </x:c>
      <x:c r="I6120" s="22" t="n">
        <x:f>IF(G6120="","",IF(ISNUMBER(H6120),G6120,""))</x:f>
        <x:v>57925378800.00001</x:v>
      </x:c>
      <x:c r="J6120" s="22" t="n">
        <x:f>IF(I6120="","",I6120*H6120)</x:f>
        <x:v>25585639815.960007</x:v>
      </x:c>
      <x:c r="K6120" t="str">
        <x:f>IF(G6120="","MISSING OEWS",IF(ISNUMBER(H6120),"MATCHED","MISSING WHARTON"))</x:f>
        <x:v>MATCHED</x:v>
      </x:c>
    </x:row>
    <x:row r="6121">
      <x:c r="A6121" t="str">
        <x:v>62</x:v>
      </x:c>
      <x:c r="B6121" t="str">
        <x:v>Health Care and Social Assistance</x:v>
      </x:c>
      <x:c r="C6121" t="str">
        <x:v>11-9121</x:v>
      </x:c>
      <x:c r="D6121" t="str">
        <x:v>Natural Sciences Managers</x:v>
      </x:c>
      <x:c r="E6121" s="22" t="n">
        <x:v>6650</x:v>
      </x:c>
      <x:c r="F6121" s="22" t="n">
        <x:v>112559.65413533835</x:v>
      </x:c>
      <x:c r="G6121" s="22" t="n">
        <x:f>IF(OR(E6121="",F6121=""),"",E6121*F6121)</x:f>
        <x:v>748521700</x:v>
      </x:c>
      <x:c r="H6121" s="36" t="n">
        <x:v>0.382</x:v>
      </x:c>
      <x:c r="I6121" s="22" t="n">
        <x:f>IF(G6121="","",IF(ISNUMBER(H6121),G6121,""))</x:f>
        <x:v>748521700</x:v>
      </x:c>
      <x:c r="J6121" s="22" t="n">
        <x:f>IF(I6121="","",I6121*H6121)</x:f>
        <x:v>285935289.4</x:v>
      </x:c>
      <x:c r="K6121" t="str">
        <x:f>IF(G6121="","MISSING OEWS",IF(ISNUMBER(H6121),"MATCHED","MISSING WHARTON"))</x:f>
        <x:v>MATCHED</x:v>
      </x:c>
    </x:row>
    <x:row r="6122">
      <x:c r="A6122" t="str">
        <x:v>62</x:v>
      </x:c>
      <x:c r="B6122" t="str">
        <x:v>Health Care and Social Assistance</x:v>
      </x:c>
      <x:c r="C6122" t="str">
        <x:v>11-9141</x:v>
      </x:c>
      <x:c r="D6122" t="str">
        <x:v>Property, Real Estate, and Community Association Managers</x:v>
      </x:c>
      <x:c r="E6122" s="22" t="n">
        <x:v>3330</x:v>
      </x:c>
      <x:c r="F6122" s="22" t="n">
        <x:v>84770</x:v>
      </x:c>
      <x:c r="G6122" s="22" t="n">
        <x:f>IF(OR(E6122="",F6122=""),"",E6122*F6122)</x:f>
        <x:v>282284100</x:v>
      </x:c>
      <x:c r="H6122" s="36" t="n">
        <x:v>0.3833</x:v>
      </x:c>
      <x:c r="I6122" s="22" t="n">
        <x:f>IF(G6122="","",IF(ISNUMBER(H6122),G6122,""))</x:f>
        <x:v>282284100</x:v>
      </x:c>
      <x:c r="J6122" s="22" t="n">
        <x:f>IF(I6122="","",I6122*H6122)</x:f>
        <x:v>108199495.52999999</x:v>
      </x:c>
      <x:c r="K6122" t="str">
        <x:f>IF(G6122="","MISSING OEWS",IF(ISNUMBER(H6122),"MATCHED","MISSING WHARTON"))</x:f>
        <x:v>MATCHED</x:v>
      </x:c>
    </x:row>
    <x:row r="6123">
      <x:c r="A6123" t="str">
        <x:v>62</x:v>
      </x:c>
      <x:c r="B6123" t="str">
        <x:v>Health Care and Social Assistance</x:v>
      </x:c>
      <x:c r="C6123" t="str">
        <x:v>11-9151</x:v>
      </x:c>
      <x:c r="D6123" t="str">
        <x:v>Social and Community Service Managers</x:v>
      </x:c>
      <x:c r="E6123" s="22" t="n">
        <x:v>129940</x:v>
      </x:c>
      <x:c r="F6123" s="22" t="n">
        <x:v>81914.18193012159</x:v>
      </x:c>
      <x:c r="G6123" s="22" t="n">
        <x:f>IF(OR(E6123="",F6123=""),"",E6123*F6123)</x:f>
        <x:v>10643928800</x:v>
      </x:c>
      <x:c r="H6123" s="36" t="n">
        <x:v>0.36560000000000004</x:v>
      </x:c>
      <x:c r="I6123" s="22" t="n">
        <x:f>IF(G6123="","",IF(ISNUMBER(H6123),G6123,""))</x:f>
        <x:v>10643928800</x:v>
      </x:c>
      <x:c r="J6123" s="22" t="n">
        <x:f>IF(I6123="","",I6123*H6123)</x:f>
        <x:v>3891420369.28</x:v>
      </x:c>
      <x:c r="K6123" t="str">
        <x:f>IF(G6123="","MISSING OEWS",IF(ISNUMBER(H6123),"MATCHED","MISSING WHARTON"))</x:f>
        <x:v>MATCHED</x:v>
      </x:c>
    </x:row>
    <x:row r="6124">
      <x:c r="A6124" t="str">
        <x:v>62</x:v>
      </x:c>
      <x:c r="B6124" t="str">
        <x:v>Health Care and Social Assistance</x:v>
      </x:c>
      <x:c r="C6124" t="str">
        <x:v>11-9161</x:v>
      </x:c>
      <x:c r="D6124" t="str">
        <x:v>Emergency Management Directors</x:v>
      </x:c>
      <x:c r="E6124" s="22" t="n">
        <x:v>1190</x:v>
      </x:c>
      <x:c r="F6124" s="22" t="n">
        <x:v>107331.51260504202</x:v>
      </x:c>
      <x:c r="G6124" s="22" t="n">
        <x:f>IF(OR(E6124="",F6124=""),"",E6124*F6124)</x:f>
        <x:v>127724500</x:v>
      </x:c>
      <x:c r="H6124" s="36" t="n">
        <x:v>0.4174</x:v>
      </x:c>
      <x:c r="I6124" s="22" t="n">
        <x:f>IF(G6124="","",IF(ISNUMBER(H6124),G6124,""))</x:f>
        <x:v>127724500</x:v>
      </x:c>
      <x:c r="J6124" s="22" t="n">
        <x:f>IF(I6124="","",I6124*H6124)</x:f>
        <x:v>53312206.3</x:v>
      </x:c>
      <x:c r="K6124" t="str">
        <x:f>IF(G6124="","MISSING OEWS",IF(ISNUMBER(H6124),"MATCHED","MISSING WHARTON"))</x:f>
        <x:v>MATCHED</x:v>
      </x:c>
    </x:row>
    <x:row r="6125">
      <x:c r="A6125" t="str">
        <x:v>62</x:v>
      </x:c>
      <x:c r="B6125" t="str">
        <x:v>Health Care and Social Assistance</x:v>
      </x:c>
      <x:c r="C6125" t="str">
        <x:v>11-9179</x:v>
      </x:c>
      <x:c r="D6125" t="str">
        <x:v>Personal Service Managers, All Other</x:v>
      </x:c>
      <x:c r="E6125" s="22" t="n">
        <x:v>2190</x:v>
      </x:c>
      <x:c r="F6125" s="22" t="n">
        <x:v>71658.67579908676</x:v>
      </x:c>
      <x:c r="G6125" s="22" t="n">
        <x:f>IF(OR(E6125="",F6125=""),"",E6125*F6125)</x:f>
        <x:v>156932500</x:v>
      </x:c>
      <x:c r="H6125" s="36" t="n">
        <x:v>0.4143</x:v>
      </x:c>
      <x:c r="I6125" s="22" t="n">
        <x:f>IF(G6125="","",IF(ISNUMBER(H6125),G6125,""))</x:f>
        <x:v>156932500</x:v>
      </x:c>
      <x:c r="J6125" s="22" t="n">
        <x:f>IF(I6125="","",I6125*H6125)</x:f>
        <x:v>65017134.75</x:v>
      </x:c>
      <x:c r="K6125" t="str">
        <x:f>IF(G6125="","MISSING OEWS",IF(ISNUMBER(H6125),"MATCHED","MISSING WHARTON"))</x:f>
        <x:v>MATCHED</x:v>
      </x:c>
    </x:row>
    <x:row r="6126">
      <x:c r="A6126" t="str">
        <x:v>62</x:v>
      </x:c>
      <x:c r="B6126" t="str">
        <x:v>Health Care and Social Assistance</x:v>
      </x:c>
      <x:c r="C6126" t="str">
        <x:v>11-9199</x:v>
      </x:c>
      <x:c r="D6126" t="str">
        <x:v>Managers, All Other</x:v>
      </x:c>
      <x:c r="E6126" s="22" t="n">
        <x:v>28320</x:v>
      </x:c>
      <x:c r="F6126" s="22" t="n">
        <x:v>130571.33827683616</x:v>
      </x:c>
      <x:c r="G6126" s="22" t="n">
        <x:f>IF(OR(E6126="",F6126=""),"",E6126*F6126)</x:f>
        <x:v>3697780300</x:v>
      </x:c>
      <x:c r="H6126" s="36" t="n">
        <x:v>0.48960000000000004</x:v>
      </x:c>
      <x:c r="I6126" s="22" t="n">
        <x:f>IF(G6126="","",IF(ISNUMBER(H6126),G6126,""))</x:f>
        <x:v>3697780300</x:v>
      </x:c>
      <x:c r="J6126" s="22" t="n">
        <x:f>IF(I6126="","",I6126*H6126)</x:f>
        <x:v>1810433234.88</x:v>
      </x:c>
      <x:c r="K6126" t="str">
        <x:f>IF(G6126="","MISSING OEWS",IF(ISNUMBER(H6126),"MATCHED","MISSING WHARTON"))</x:f>
        <x:v>MATCHED</x:v>
      </x:c>
    </x:row>
    <x:row r="6127">
      <x:c r="A6127" t="str">
        <x:v>62</x:v>
      </x:c>
      <x:c r="B6127" t="str">
        <x:v>Health Care and Social Assistance</x:v>
      </x:c>
      <x:c r="C6127" t="str">
        <x:v>13-1020</x:v>
      </x:c>
      <x:c r="D6127" t="str">
        <x:v>Buyers and Purchasing Agents</x:v>
      </x:c>
      <x:c r="E6127" s="22" t="n">
        <x:v>16180</x:v>
      </x:c>
      <x:c r="F6127" s="22" t="n">
        <x:v>69275.9456118665</x:v>
      </x:c>
      <x:c r="G6127" s="22" t="n">
        <x:f>IF(OR(E6127="",F6127=""),"",E6127*F6127)</x:f>
        <x:v>1120884800</x:v>
      </x:c>
      <x:c r="H6127" s="36" t="n">
        <x:v>0.5876</x:v>
      </x:c>
      <x:c r="I6127" s="22" t="n">
        <x:f>IF(G6127="","",IF(ISNUMBER(H6127),G6127,""))</x:f>
        <x:v>1120884800</x:v>
      </x:c>
      <x:c r="J6127" s="22" t="n">
        <x:f>IF(I6127="","",I6127*H6127)</x:f>
        <x:v>658631908.48</x:v>
      </x:c>
      <x:c r="K6127" t="str">
        <x:f>IF(G6127="","MISSING OEWS",IF(ISNUMBER(H6127),"MATCHED","MISSING WHARTON"))</x:f>
        <x:v>MATCHED</x:v>
      </x:c>
    </x:row>
    <x:row r="6128">
      <x:c r="A6128" t="str">
        <x:v>62</x:v>
      </x:c>
      <x:c r="B6128" t="str">
        <x:v>Health Care and Social Assistance</x:v>
      </x:c>
      <x:c r="C6128" t="str">
        <x:v>13-1031</x:v>
      </x:c>
      <x:c r="D6128" t="str">
        <x:v>Claims Adjusters, Examiners, and Investigators</x:v>
      </x:c>
      <x:c r="E6128" s="22" t="n">
        <x:v>2290</x:v>
      </x:c>
      <x:c r="F6128" s="22" t="n">
        <x:v>63358.60262008734</x:v>
      </x:c>
      <x:c r="G6128" s="22" t="n">
        <x:f>IF(OR(E6128="",F6128=""),"",E6128*F6128)</x:f>
        <x:v>145091200</x:v>
      </x:c>
      <x:c r="H6128" s="36" t="n">
        <x:v>0.6983</x:v>
      </x:c>
      <x:c r="I6128" s="22" t="n">
        <x:f>IF(G6128="","",IF(ISNUMBER(H6128),G6128,""))</x:f>
        <x:v>145091200</x:v>
      </x:c>
      <x:c r="J6128" s="22" t="n">
        <x:f>IF(I6128="","",I6128*H6128)</x:f>
        <x:v>101317184.96000001</x:v>
      </x:c>
      <x:c r="K6128" t="str">
        <x:f>IF(G6128="","MISSING OEWS",IF(ISNUMBER(H6128),"MATCHED","MISSING WHARTON"))</x:f>
        <x:v>MATCHED</x:v>
      </x:c>
    </x:row>
    <x:row r="6129">
      <x:c r="A6129" t="str">
        <x:v>62</x:v>
      </x:c>
      <x:c r="B6129" t="str">
        <x:v>Health Care and Social Assistance</x:v>
      </x:c>
      <x:c r="C6129" t="str">
        <x:v>13-1041</x:v>
      </x:c>
      <x:c r="D6129" t="str">
        <x:v>Compliance Officers</x:v>
      </x:c>
      <x:c r="E6129" s="22" t="n">
        <x:v>35060</x:v>
      </x:c>
      <x:c r="F6129" s="22" t="n">
        <x:v>77413.696520251</x:v>
      </x:c>
      <x:c r="G6129" s="22" t="n">
        <x:f>IF(OR(E6129="",F6129=""),"",E6129*F6129)</x:f>
        <x:v>2714124200</x:v>
      </x:c>
      <x:c r="H6129" s="36" t="n">
        <x:v>0.4611</x:v>
      </x:c>
      <x:c r="I6129" s="22" t="n">
        <x:f>IF(G6129="","",IF(ISNUMBER(H6129),G6129,""))</x:f>
        <x:v>2714124200</x:v>
      </x:c>
      <x:c r="J6129" s="22" t="n">
        <x:f>IF(I6129="","",I6129*H6129)</x:f>
        <x:v>1251482668.6200001</x:v>
      </x:c>
      <x:c r="K6129" t="str">
        <x:f>IF(G6129="","MISSING OEWS",IF(ISNUMBER(H6129),"MATCHED","MISSING WHARTON"))</x:f>
        <x:v>MATCHED</x:v>
      </x:c>
    </x:row>
    <x:row r="6130">
      <x:c r="A6130" t="str">
        <x:v>62</x:v>
      </x:c>
      <x:c r="B6130" t="str">
        <x:v>Health Care and Social Assistance</x:v>
      </x:c>
      <x:c r="C6130" t="str">
        <x:v>13-1051</x:v>
      </x:c>
      <x:c r="D6130" t="str">
        <x:v>Cost Estimators</x:v>
      </x:c>
      <x:c r="E6130" s="22" t="n">
        <x:v>200</x:v>
      </x:c>
      <x:c r="F6130" s="22" t="n">
        <x:v>73690</x:v>
      </x:c>
      <x:c r="G6130" s="22" t="n">
        <x:f>IF(OR(E6130="",F6130=""),"",E6130*F6130)</x:f>
        <x:v>14738000</x:v>
      </x:c>
      <x:c r="H6130" s="36" t="n">
        <x:v>0.6393</x:v>
      </x:c>
      <x:c r="I6130" s="22" t="n">
        <x:f>IF(G6130="","",IF(ISNUMBER(H6130),G6130,""))</x:f>
        <x:v>14738000</x:v>
      </x:c>
      <x:c r="J6130" s="22" t="n">
        <x:f>IF(I6130="","",I6130*H6130)</x:f>
        <x:v>9422003.4</x:v>
      </x:c>
      <x:c r="K6130" t="str">
        <x:f>IF(G6130="","MISSING OEWS",IF(ISNUMBER(H6130),"MATCHED","MISSING WHARTON"))</x:f>
        <x:v>MATCHED</x:v>
      </x:c>
    </x:row>
    <x:row r="6131">
      <x:c r="A6131" t="str">
        <x:v>62</x:v>
      </x:c>
      <x:c r="B6131" t="str">
        <x:v>Health Care and Social Assistance</x:v>
      </x:c>
      <x:c r="C6131" t="str">
        <x:v>13-1071</x:v>
      </x:c>
      <x:c r="D6131" t="str">
        <x:v>Human Resources Specialists</x:v>
      </x:c>
      <x:c r="E6131" s="22" t="n">
        <x:v>100220</x:v>
      </x:c>
      <x:c r="F6131" s="22" t="n">
        <x:v>69574.45819197765</x:v>
      </x:c>
      <x:c r="G6131" s="22" t="n">
        <x:f>IF(OR(E6131="",F6131=""),"",E6131*F6131)</x:f>
        <x:v>6972752200</x:v>
      </x:c>
      <x:c r="H6131" s="36" t="n">
        <x:v>0.7807999999999999</x:v>
      </x:c>
      <x:c r="I6131" s="22" t="n">
        <x:f>IF(G6131="","",IF(ISNUMBER(H6131),G6131,""))</x:f>
        <x:v>6972752200</x:v>
      </x:c>
      <x:c r="J6131" s="22" t="n">
        <x:f>IF(I6131="","",I6131*H6131)</x:f>
        <x:v>5444324917.759999</x:v>
      </x:c>
      <x:c r="K6131" t="str">
        <x:f>IF(G6131="","MISSING OEWS",IF(ISNUMBER(H6131),"MATCHED","MISSING WHARTON"))</x:f>
        <x:v>MATCHED</x:v>
      </x:c>
    </x:row>
    <x:row r="6132">
      <x:c r="A6132" t="str">
        <x:v>62</x:v>
      </x:c>
      <x:c r="B6132" t="str">
        <x:v>Health Care and Social Assistance</x:v>
      </x:c>
      <x:c r="C6132" t="str">
        <x:v>13-1075</x:v>
      </x:c>
      <x:c r="D6132" t="str">
        <x:v>Labor Relations Specialists</x:v>
      </x:c>
      <x:c r="E6132" s="22" t="n">
        <x:v>1150</x:v>
      </x:c>
      <x:c r="F6132" s="22" t="n">
        <x:v>92748.17391304347</x:v>
      </x:c>
      <x:c r="G6132" s="22" t="n">
        <x:f>IF(OR(E6132="",F6132=""),"",E6132*F6132)</x:f>
        <x:v>106660400</x:v>
      </x:c>
      <x:c r="H6132" s="36" t="n">
        <x:v>0.5536</x:v>
      </x:c>
      <x:c r="I6132" s="22" t="n">
        <x:f>IF(G6132="","",IF(ISNUMBER(H6132),G6132,""))</x:f>
        <x:v>106660400</x:v>
      </x:c>
      <x:c r="J6132" s="22" t="n">
        <x:f>IF(I6132="","",I6132*H6132)</x:f>
        <x:v>59047197.44</x:v>
      </x:c>
      <x:c r="K6132" t="str">
        <x:f>IF(G6132="","MISSING OEWS",IF(ISNUMBER(H6132),"MATCHED","MISSING WHARTON"))</x:f>
        <x:v>MATCHED</x:v>
      </x:c>
    </x:row>
    <x:row r="6133">
      <x:c r="A6133" t="str">
        <x:v>62</x:v>
      </x:c>
      <x:c r="B6133" t="str">
        <x:v>Health Care and Social Assistance</x:v>
      </x:c>
      <x:c r="C6133" t="str">
        <x:v>13-1081</x:v>
      </x:c>
      <x:c r="D6133" t="str">
        <x:v>Logisticians</x:v>
      </x:c>
      <x:c r="E6133" s="22" t="n">
        <x:v>4380</x:v>
      </x:c>
      <x:c r="F6133" s="22" t="n">
        <x:v>71211.57534246576</x:v>
      </x:c>
      <x:c r="G6133" s="22" t="n">
        <x:f>IF(OR(E6133="",F6133=""),"",E6133*F6133)</x:f>
        <x:v>311906700</x:v>
      </x:c>
      <x:c r="H6133" s="36" t="n">
        <x:v>0.6943</x:v>
      </x:c>
      <x:c r="I6133" s="22" t="n">
        <x:f>IF(G6133="","",IF(ISNUMBER(H6133),G6133,""))</x:f>
        <x:v>311906700</x:v>
      </x:c>
      <x:c r="J6133" s="22" t="n">
        <x:f>IF(I6133="","",I6133*H6133)</x:f>
        <x:v>216556821.81</x:v>
      </x:c>
      <x:c r="K6133" t="str">
        <x:f>IF(G6133="","MISSING OEWS",IF(ISNUMBER(H6133),"MATCHED","MISSING WHARTON"))</x:f>
        <x:v>MATCHED</x:v>
      </x:c>
    </x:row>
    <x:row r="6134">
      <x:c r="A6134" t="str">
        <x:v>62</x:v>
      </x:c>
      <x:c r="B6134" t="str">
        <x:v>Health Care and Social Assistance</x:v>
      </x:c>
      <x:c r="C6134" t="str">
        <x:v>13-1082</x:v>
      </x:c>
      <x:c r="D6134" t="str">
        <x:v>Project Management Specialists</x:v>
      </x:c>
      <x:c r="E6134" s="22" t="n">
        <x:v>27040</x:v>
      </x:c>
      <x:c r="F6134" s="22" t="n">
        <x:v>98169.56730769231</x:v>
      </x:c>
      <x:c r="G6134" s="22" t="n">
        <x:f>IF(OR(E6134="",F6134=""),"",E6134*F6134)</x:f>
        <x:v>2654505100</x:v>
      </x:c>
      <x:c r="H6134" s="36" t="n">
        <x:v>0.6375</x:v>
      </x:c>
      <x:c r="I6134" s="22" t="n">
        <x:f>IF(G6134="","",IF(ISNUMBER(H6134),G6134,""))</x:f>
        <x:v>2654505100</x:v>
      </x:c>
      <x:c r="J6134" s="22" t="n">
        <x:f>IF(I6134="","",I6134*H6134)</x:f>
        <x:v>1692247001.25</x:v>
      </x:c>
      <x:c r="K6134" t="str">
        <x:f>IF(G6134="","MISSING OEWS",IF(ISNUMBER(H6134),"MATCHED","MISSING WHARTON"))</x:f>
        <x:v>MATCHED</x:v>
      </x:c>
    </x:row>
    <x:row r="6135">
      <x:c r="A6135" t="str">
        <x:v>62</x:v>
      </x:c>
      <x:c r="B6135" t="str">
        <x:v>Health Care and Social Assistance</x:v>
      </x:c>
      <x:c r="C6135" t="str">
        <x:v>13-1111</x:v>
      </x:c>
      <x:c r="D6135" t="str">
        <x:v>Management Analysts</x:v>
      </x:c>
      <x:c r="E6135" s="22" t="n">
        <x:v>21520</x:v>
      </x:c>
      <x:c r="F6135" s="22" t="n">
        <x:v>99091.36617100371</x:v>
      </x:c>
      <x:c r="G6135" s="22" t="n">
        <x:f>IF(OR(E6135="",F6135=""),"",E6135*F6135)</x:f>
        <x:v>2132446200</x:v>
      </x:c>
      <x:c r="H6135" s="36" t="n">
        <x:v>0.5772999999999999</x:v>
      </x:c>
      <x:c r="I6135" s="22" t="n">
        <x:f>IF(G6135="","",IF(ISNUMBER(H6135),G6135,""))</x:f>
        <x:v>2132446200</x:v>
      </x:c>
      <x:c r="J6135" s="22" t="n">
        <x:f>IF(I6135="","",I6135*H6135)</x:f>
        <x:v>1231061191.2599998</x:v>
      </x:c>
      <x:c r="K6135" t="str">
        <x:f>IF(G6135="","MISSING OEWS",IF(ISNUMBER(H6135),"MATCHED","MISSING WHARTON"))</x:f>
        <x:v>MATCHED</x:v>
      </x:c>
    </x:row>
    <x:row r="6136">
      <x:c r="A6136" t="str">
        <x:v>62</x:v>
      </x:c>
      <x:c r="B6136" t="str">
        <x:v>Health Care and Social Assistance</x:v>
      </x:c>
      <x:c r="C6136" t="str">
        <x:v>13-1121</x:v>
      </x:c>
      <x:c r="D6136" t="str">
        <x:v>Meeting, Convention, and Event Planners</x:v>
      </x:c>
      <x:c r="E6136" s="22" t="n">
        <x:v>4410</x:v>
      </x:c>
      <x:c r="F6136" s="22" t="n">
        <x:v>60595.19274376417</x:v>
      </x:c>
      <x:c r="G6136" s="22" t="n">
        <x:f>IF(OR(E6136="",F6136=""),"",E6136*F6136)</x:f>
        <x:v>267224800</x:v>
      </x:c>
      <x:c r="H6136" s="36" t="n">
        <x:v>0.4476</x:v>
      </x:c>
      <x:c r="I6136" s="22" t="n">
        <x:f>IF(G6136="","",IF(ISNUMBER(H6136),G6136,""))</x:f>
        <x:v>267224800</x:v>
      </x:c>
      <x:c r="J6136" s="22" t="n">
        <x:f>IF(I6136="","",I6136*H6136)</x:f>
        <x:v>119609820.48</x:v>
      </x:c>
      <x:c r="K6136" t="str">
        <x:f>IF(G6136="","MISSING OEWS",IF(ISNUMBER(H6136),"MATCHED","MISSING WHARTON"))</x:f>
        <x:v>MATCHED</x:v>
      </x:c>
    </x:row>
    <x:row r="6137">
      <x:c r="A6137" t="str">
        <x:v>62</x:v>
      </x:c>
      <x:c r="B6137" t="str">
        <x:v>Health Care and Social Assistance</x:v>
      </x:c>
      <x:c r="C6137" t="str">
        <x:v>13-1131</x:v>
      </x:c>
      <x:c r="D6137" t="str">
        <x:v>Fundraisers</x:v>
      </x:c>
      <x:c r="E6137" s="22" t="n">
        <x:v>21880</x:v>
      </x:c>
      <x:c r="F6137" s="22" t="n">
        <x:v>71882.8336380256</x:v>
      </x:c>
      <x:c r="G6137" s="22" t="n">
        <x:f>IF(OR(E6137="",F6137=""),"",E6137*F6137)</x:f>
        <x:v>1572796400</x:v>
      </x:c>
      <x:c r="H6137" s="36" t="n">
        <x:v>0.5571</x:v>
      </x:c>
      <x:c r="I6137" s="22" t="n">
        <x:f>IF(G6137="","",IF(ISNUMBER(H6137),G6137,""))</x:f>
        <x:v>1572796400</x:v>
      </x:c>
      <x:c r="J6137" s="22" t="n">
        <x:f>IF(I6137="","",I6137*H6137)</x:f>
        <x:v>876204874.44</x:v>
      </x:c>
      <x:c r="K6137" t="str">
        <x:f>IF(G6137="","MISSING OEWS",IF(ISNUMBER(H6137),"MATCHED","MISSING WHARTON"))</x:f>
        <x:v>MATCHED</x:v>
      </x:c>
    </x:row>
    <x:row r="6138">
      <x:c r="A6138" t="str">
        <x:v>62</x:v>
      </x:c>
      <x:c r="B6138" t="str">
        <x:v>Health Care and Social Assistance</x:v>
      </x:c>
      <x:c r="C6138" t="str">
        <x:v>13-1141</x:v>
      </x:c>
      <x:c r="D6138" t="str">
        <x:v>Compensation, Benefits, and Job Analysis Specialists</x:v>
      </x:c>
      <x:c r="E6138" s="22" t="n">
        <x:v>7680</x:v>
      </x:c>
      <x:c r="F6138" s="22" t="n">
        <x:v>74679.01041666667</x:v>
      </x:c>
      <x:c r="G6138" s="22" t="n">
        <x:f>IF(OR(E6138="",F6138=""),"",E6138*F6138)</x:f>
        <x:v>573534800</x:v>
      </x:c>
      <x:c r="H6138" s="36" t="n">
        <x:v>0.6167</x:v>
      </x:c>
      <x:c r="I6138" s="22" t="n">
        <x:f>IF(G6138="","",IF(ISNUMBER(H6138),G6138,""))</x:f>
        <x:v>573534800</x:v>
      </x:c>
      <x:c r="J6138" s="22" t="n">
        <x:f>IF(I6138="","",I6138*H6138)</x:f>
        <x:v>353698911.16</x:v>
      </x:c>
      <x:c r="K6138" t="str">
        <x:f>IF(G6138="","MISSING OEWS",IF(ISNUMBER(H6138),"MATCHED","MISSING WHARTON"))</x:f>
        <x:v>MATCHED</x:v>
      </x:c>
    </x:row>
    <x:row r="6139">
      <x:c r="A6139" t="str">
        <x:v>62</x:v>
      </x:c>
      <x:c r="B6139" t="str">
        <x:v>Health Care and Social Assistance</x:v>
      </x:c>
      <x:c r="C6139" t="str">
        <x:v>13-1151</x:v>
      </x:c>
      <x:c r="D6139" t="str">
        <x:v>Training and Development Specialists</x:v>
      </x:c>
      <x:c r="E6139" s="22" t="n">
        <x:v>53080</x:v>
      </x:c>
      <x:c r="F6139" s="22" t="n">
        <x:v>73978.95629238884</x:v>
      </x:c>
      <x:c r="G6139" s="22" t="n">
        <x:f>IF(OR(E6139="",F6139=""),"",E6139*F6139)</x:f>
        <x:v>3926803000</x:v>
      </x:c>
      <x:c r="H6139" s="36" t="n">
        <x:v>0.565</x:v>
      </x:c>
      <x:c r="I6139" s="22" t="n">
        <x:f>IF(G6139="","",IF(ISNUMBER(H6139),G6139,""))</x:f>
        <x:v>3926803000</x:v>
      </x:c>
      <x:c r="J6139" s="22" t="n">
        <x:f>IF(I6139="","",I6139*H6139)</x:f>
        <x:v>2218643695</x:v>
      </x:c>
      <x:c r="K6139" t="str">
        <x:f>IF(G6139="","MISSING OEWS",IF(ISNUMBER(H6139),"MATCHED","MISSING WHARTON"))</x:f>
        <x:v>MATCHED</x:v>
      </x:c>
    </x:row>
    <x:row r="6140">
      <x:c r="A6140" t="str">
        <x:v>62</x:v>
      </x:c>
      <x:c r="B6140" t="str">
        <x:v>Health Care and Social Assistance</x:v>
      </x:c>
      <x:c r="C6140" t="str">
        <x:v>13-1161</x:v>
      </x:c>
      <x:c r="D6140" t="str">
        <x:v>Market Research Analysts and Marketing Specialists</x:v>
      </x:c>
      <x:c r="E6140" s="22" t="n">
        <x:v>44820</x:v>
      </x:c>
      <x:c r="F6140" s="22" t="n">
        <x:v>71633.72155287818</x:v>
      </x:c>
      <x:c r="G6140" s="22" t="n">
        <x:f>IF(OR(E6140="",F6140=""),"",E6140*F6140)</x:f>
        <x:v>3210623400</x:v>
      </x:c>
      <x:c r="H6140" s="36" t="n">
        <x:v>0.7792</x:v>
      </x:c>
      <x:c r="I6140" s="22" t="n">
        <x:f>IF(G6140="","",IF(ISNUMBER(H6140),G6140,""))</x:f>
        <x:v>3210623400</x:v>
      </x:c>
      <x:c r="J6140" s="22" t="n">
        <x:f>IF(I6140="","",I6140*H6140)</x:f>
        <x:v>2501717753.28</x:v>
      </x:c>
      <x:c r="K6140" t="str">
        <x:f>IF(G6140="","MISSING OEWS",IF(ISNUMBER(H6140),"MATCHED","MISSING WHARTON"))</x:f>
        <x:v>MATCHED</x:v>
      </x:c>
    </x:row>
    <x:row r="6141">
      <x:c r="A6141" t="str">
        <x:v>62</x:v>
      </x:c>
      <x:c r="B6141" t="str">
        <x:v>Health Care and Social Assistance</x:v>
      </x:c>
      <x:c r="C6141" t="str">
        <x:v>13-1199</x:v>
      </x:c>
      <x:c r="D6141" t="str">
        <x:v>Business Operations Specialists, All Other</x:v>
      </x:c>
      <x:c r="E6141" s="22" t="n">
        <x:v>58390</x:v>
      </x:c>
      <x:c r="F6141" s="22" t="n">
        <x:v>78162.14591539647</x:v>
      </x:c>
      <x:c r="G6141" s="22" t="n">
        <x:f>IF(OR(E6141="",F6141=""),"",E6141*F6141)</x:f>
        <x:v>4563887700</x:v>
      </x:c>
      <x:c r="H6141" s="36" t="n">
        <x:v>0.6598999999999999</x:v>
      </x:c>
      <x:c r="I6141" s="22" t="n">
        <x:f>IF(G6141="","",IF(ISNUMBER(H6141),G6141,""))</x:f>
        <x:v>4563887700</x:v>
      </x:c>
      <x:c r="J6141" s="22" t="n">
        <x:f>IF(I6141="","",I6141*H6141)</x:f>
        <x:v>3011709493.2299995</x:v>
      </x:c>
      <x:c r="K6141" t="str">
        <x:f>IF(G6141="","MISSING OEWS",IF(ISNUMBER(H6141),"MATCHED","MISSING WHARTON"))</x:f>
        <x:v>MATCHED</x:v>
      </x:c>
    </x:row>
    <x:row r="6142">
      <x:c r="A6142" t="str">
        <x:v>62</x:v>
      </x:c>
      <x:c r="B6142" t="str">
        <x:v>Health Care and Social Assistance</x:v>
      </x:c>
      <x:c r="C6142" t="str">
        <x:v>13-2011</x:v>
      </x:c>
      <x:c r="D6142" t="str">
        <x:v>Accountants and Auditors</x:v>
      </x:c>
      <x:c r="E6142" s="22" t="n">
        <x:v>59380</x:v>
      </x:c>
      <x:c r="F6142" s="22" t="n">
        <x:v>85410.83529808016</x:v>
      </x:c>
      <x:c r="G6142" s="22" t="n">
        <x:f>IF(OR(E6142="",F6142=""),"",E6142*F6142)</x:f>
        <x:v>5071695400</x:v>
      </x:c>
      <x:c r="H6142" s="36" t="n">
        <x:v>0.795</x:v>
      </x:c>
      <x:c r="I6142" s="22" t="n">
        <x:f>IF(G6142="","",IF(ISNUMBER(H6142),G6142,""))</x:f>
        <x:v>5071695400</x:v>
      </x:c>
      <x:c r="J6142" s="22" t="n">
        <x:f>IF(I6142="","",I6142*H6142)</x:f>
        <x:v>4031997843</x:v>
      </x:c>
      <x:c r="K6142" t="str">
        <x:f>IF(G6142="","MISSING OEWS",IF(ISNUMBER(H6142),"MATCHED","MISSING WHARTON"))</x:f>
        <x:v>MATCHED</x:v>
      </x:c>
    </x:row>
    <x:row r="6143">
      <x:c r="A6143" t="str">
        <x:v>62</x:v>
      </x:c>
      <x:c r="B6143" t="str">
        <x:v>Health Care and Social Assistance</x:v>
      </x:c>
      <x:c r="C6143" t="str">
        <x:v>13-2020</x:v>
      </x:c>
      <x:c r="D6143" t="str">
        <x:v>Property Appraisers and Assessors</x:v>
      </x:c>
      <x:c r="E6143" s="22" t="n">
        <x:v>160</x:v>
      </x:c>
      <x:c r="F6143" s="22"/>
      <x:c r="G6143" s="22" t="str">
        <x:f>IF(OR(E6143="",F6143=""),"",E6143*F6143)</x:f>
      </x:c>
      <x:c r="H6143" s="36" t="n">
        <x:v>0.6102000000000001</x:v>
      </x:c>
      <x:c r="I6143" s="22" t="str">
        <x:f>IF(G6143="","",IF(ISNUMBER(H6143),G6143,""))</x:f>
      </x:c>
      <x:c r="J6143" s="22" t="str">
        <x:f>IF(I6143="","",I6143*H6143)</x:f>
      </x:c>
      <x:c r="K6143" t="str">
        <x:f>IF(G6143="","MISSING OEWS",IF(ISNUMBER(H6143),"MATCHED","MISSING WHARTON"))</x:f>
        <x:v>MISSING OEWS</x:v>
      </x:c>
    </x:row>
    <x:row r="6144">
      <x:c r="A6144" t="str">
        <x:v>62</x:v>
      </x:c>
      <x:c r="B6144" t="str">
        <x:v>Health Care and Social Assistance</x:v>
      </x:c>
      <x:c r="C6144" t="str">
        <x:v>13-2031</x:v>
      </x:c>
      <x:c r="D6144" t="str">
        <x:v>Budget Analysts</x:v>
      </x:c>
      <x:c r="E6144" s="22" t="n">
        <x:v>1870</x:v>
      </x:c>
      <x:c r="F6144" s="22" t="n">
        <x:v>90280.85561497326</x:v>
      </x:c>
      <x:c r="G6144" s="22" t="n">
        <x:f>IF(OR(E6144="",F6144=""),"",E6144*F6144)</x:f>
        <x:v>168825200</x:v>
      </x:c>
      <x:c r="H6144" s="36" t="n">
        <x:v>0.8</x:v>
      </x:c>
      <x:c r="I6144" s="22" t="n">
        <x:f>IF(G6144="","",IF(ISNUMBER(H6144),G6144,""))</x:f>
        <x:v>168825200</x:v>
      </x:c>
      <x:c r="J6144" s="22" t="n">
        <x:f>IF(I6144="","",I6144*H6144)</x:f>
        <x:v>135060160</x:v>
      </x:c>
      <x:c r="K6144" t="str">
        <x:f>IF(G6144="","MISSING OEWS",IF(ISNUMBER(H6144),"MATCHED","MISSING WHARTON"))</x:f>
        <x:v>MATCHED</x:v>
      </x:c>
    </x:row>
    <x:row r="6145">
      <x:c r="A6145" t="str">
        <x:v>62</x:v>
      </x:c>
      <x:c r="B6145" t="str">
        <x:v>Health Care and Social Assistance</x:v>
      </x:c>
      <x:c r="C6145" t="str">
        <x:v>13-2041</x:v>
      </x:c>
      <x:c r="D6145" t="str">
        <x:v>Credit Analysts</x:v>
      </x:c>
      <x:c r="E6145" s="22" t="n">
        <x:v>80</x:v>
      </x:c>
      <x:c r="F6145" s="22" t="n">
        <x:v>67920</x:v>
      </x:c>
      <x:c r="G6145" s="22" t="n">
        <x:f>IF(OR(E6145="",F6145=""),"",E6145*F6145)</x:f>
        <x:v>5433600</x:v>
      </x:c>
      <x:c r="H6145" s="36" t="n">
        <x:v>0.8181999999999999</x:v>
      </x:c>
      <x:c r="I6145" s="22" t="n">
        <x:f>IF(G6145="","",IF(ISNUMBER(H6145),G6145,""))</x:f>
        <x:v>5433600</x:v>
      </x:c>
      <x:c r="J6145" s="22" t="n">
        <x:f>IF(I6145="","",I6145*H6145)</x:f>
        <x:v>4445771.52</x:v>
      </x:c>
      <x:c r="K6145" t="str">
        <x:f>IF(G6145="","MISSING OEWS",IF(ISNUMBER(H6145),"MATCHED","MISSING WHARTON"))</x:f>
        <x:v>MATCHED</x:v>
      </x:c>
    </x:row>
    <x:row r="6146">
      <x:c r="A6146" t="str">
        <x:v>62</x:v>
      </x:c>
      <x:c r="B6146" t="str">
        <x:v>Health Care and Social Assistance</x:v>
      </x:c>
      <x:c r="C6146" t="str">
        <x:v>13-2051</x:v>
      </x:c>
      <x:c r="D6146" t="str">
        <x:v>Financial and Investment Analysts</x:v>
      </x:c>
      <x:c r="E6146" s="22" t="n">
        <x:v>9280</x:v>
      </x:c>
      <x:c r="F6146" s="22" t="n">
        <x:v>93723.8900862069</x:v>
      </x:c>
      <x:c r="G6146" s="22" t="n">
        <x:f>IF(OR(E6146="",F6146=""),"",E6146*F6146)</x:f>
        <x:v>869757700</x:v>
      </x:c>
      <x:c r="H6146" s="36" t="n">
        <x:v>0.6904</x:v>
      </x:c>
      <x:c r="I6146" s="22" t="n">
        <x:f>IF(G6146="","",IF(ISNUMBER(H6146),G6146,""))</x:f>
        <x:v>869757700</x:v>
      </x:c>
      <x:c r="J6146" s="22" t="n">
        <x:f>IF(I6146="","",I6146*H6146)</x:f>
        <x:v>600480716.08</x:v>
      </x:c>
      <x:c r="K6146" t="str">
        <x:f>IF(G6146="","MISSING OEWS",IF(ISNUMBER(H6146),"MATCHED","MISSING WHARTON"))</x:f>
        <x:v>MATCHED</x:v>
      </x:c>
    </x:row>
    <x:row r="6147">
      <x:c r="A6147" t="str">
        <x:v>62</x:v>
      </x:c>
      <x:c r="B6147" t="str">
        <x:v>Health Care and Social Assistance</x:v>
      </x:c>
      <x:c r="C6147" t="str">
        <x:v>13-2052</x:v>
      </x:c>
      <x:c r="D6147" t="str">
        <x:v>Personal Financial Advisors</x:v>
      </x:c>
      <x:c r="E6147" s="22" t="n">
        <x:v>1650</x:v>
      </x:c>
      <x:c r="F6147" s="22" t="n">
        <x:v>62653.818181818184</x:v>
      </x:c>
      <x:c r="G6147" s="22" t="n">
        <x:f>IF(OR(E6147="",F6147=""),"",E6147*F6147)</x:f>
        <x:v>103378800</x:v>
      </x:c>
      <x:c r="H6147" s="36" t="n">
        <x:v>0.6857</x:v>
      </x:c>
      <x:c r="I6147" s="22" t="n">
        <x:f>IF(G6147="","",IF(ISNUMBER(H6147),G6147,""))</x:f>
        <x:v>103378800</x:v>
      </x:c>
      <x:c r="J6147" s="22" t="n">
        <x:f>IF(I6147="","",I6147*H6147)</x:f>
        <x:v>70886843.16</x:v>
      </x:c>
      <x:c r="K6147" t="str">
        <x:f>IF(G6147="","MISSING OEWS",IF(ISNUMBER(H6147),"MATCHED","MISSING WHARTON"))</x:f>
        <x:v>MATCHED</x:v>
      </x:c>
    </x:row>
    <x:row r="6148">
      <x:c r="A6148" t="str">
        <x:v>62</x:v>
      </x:c>
      <x:c r="B6148" t="str">
        <x:v>Health Care and Social Assistance</x:v>
      </x:c>
      <x:c r="C6148" t="str">
        <x:v>13-2053</x:v>
      </x:c>
      <x:c r="D6148" t="str">
        <x:v>Insurance Underwriters</x:v>
      </x:c>
      <x:c r="E6148" s="22" t="n">
        <x:v>150</x:v>
      </x:c>
      <x:c r="F6148" s="22" t="n">
        <x:v>84000</x:v>
      </x:c>
      <x:c r="G6148" s="22" t="n">
        <x:f>IF(OR(E6148="",F6148=""),"",E6148*F6148)</x:f>
        <x:v>12600000</x:v>
      </x:c>
      <x:c r="H6148" s="36" t="n">
        <x:v>0.95</x:v>
      </x:c>
      <x:c r="I6148" s="22" t="n">
        <x:f>IF(G6148="","",IF(ISNUMBER(H6148),G6148,""))</x:f>
        <x:v>12600000</x:v>
      </x:c>
      <x:c r="J6148" s="22" t="n">
        <x:f>IF(I6148="","",I6148*H6148)</x:f>
        <x:v>11970000</x:v>
      </x:c>
      <x:c r="K6148" t="str">
        <x:f>IF(G6148="","MISSING OEWS",IF(ISNUMBER(H6148),"MATCHED","MISSING WHARTON"))</x:f>
        <x:v>MATCHED</x:v>
      </x:c>
    </x:row>
    <x:row r="6149">
      <x:c r="A6149" t="str">
        <x:v>62</x:v>
      </x:c>
      <x:c r="B6149" t="str">
        <x:v>Health Care and Social Assistance</x:v>
      </x:c>
      <x:c r="C6149" t="str">
        <x:v>13-2054</x:v>
      </x:c>
      <x:c r="D6149" t="str">
        <x:v>Financial Risk Specialists</x:v>
      </x:c>
      <x:c r="E6149" s="22" t="n">
        <x:v>950</x:v>
      </x:c>
      <x:c r="F6149" s="22" t="n">
        <x:v>98855.26315789473</x:v>
      </x:c>
      <x:c r="G6149" s="22" t="n">
        <x:f>IF(OR(E6149="",F6149=""),"",E6149*F6149)</x:f>
        <x:v>93912500</x:v>
      </x:c>
      <x:c r="H6149" s="36" t="n">
        <x:v>0.7767000000000001</x:v>
      </x:c>
      <x:c r="I6149" s="22" t="n">
        <x:f>IF(G6149="","",IF(ISNUMBER(H6149),G6149,""))</x:f>
        <x:v>93912500</x:v>
      </x:c>
      <x:c r="J6149" s="22" t="n">
        <x:f>IF(I6149="","",I6149*H6149)</x:f>
        <x:v>72941838.75</x:v>
      </x:c>
      <x:c r="K6149" t="str">
        <x:f>IF(G6149="","MISSING OEWS",IF(ISNUMBER(H6149),"MATCHED","MISSING WHARTON"))</x:f>
        <x:v>MATCHED</x:v>
      </x:c>
    </x:row>
    <x:row r="6150">
      <x:c r="A6150" t="str">
        <x:v>62</x:v>
      </x:c>
      <x:c r="B6150" t="str">
        <x:v>Health Care and Social Assistance</x:v>
      </x:c>
      <x:c r="C6150" t="str">
        <x:v>13-2061</x:v>
      </x:c>
      <x:c r="D6150" t="str">
        <x:v>Financial Examiners</x:v>
      </x:c>
      <x:c r="E6150" s="22" t="n">
        <x:v>60</x:v>
      </x:c>
      <x:c r="F6150" s="22" t="n">
        <x:v>74510</x:v>
      </x:c>
      <x:c r="G6150" s="22" t="n">
        <x:f>IF(OR(E6150="",F6150=""),"",E6150*F6150)</x:f>
        <x:v>4470600</x:v>
      </x:c>
      <x:c r="H6150" s="36" t="n">
        <x:v>0.5647</x:v>
      </x:c>
      <x:c r="I6150" s="22" t="n">
        <x:f>IF(G6150="","",IF(ISNUMBER(H6150),G6150,""))</x:f>
        <x:v>4470600</x:v>
      </x:c>
      <x:c r="J6150" s="22" t="n">
        <x:f>IF(I6150="","",I6150*H6150)</x:f>
        <x:v>2524547.82</x:v>
      </x:c>
      <x:c r="K6150" t="str">
        <x:f>IF(G6150="","MISSING OEWS",IF(ISNUMBER(H6150),"MATCHED","MISSING WHARTON"))</x:f>
        <x:v>MATCHED</x:v>
      </x:c>
    </x:row>
    <x:row r="6151">
      <x:c r="A6151" t="str">
        <x:v>62</x:v>
      </x:c>
      <x:c r="B6151" t="str">
        <x:v>Health Care and Social Assistance</x:v>
      </x:c>
      <x:c r="C6151" t="str">
        <x:v>13-2071</x:v>
      </x:c>
      <x:c r="D6151" t="str">
        <x:v>Credit Counselors</x:v>
      </x:c>
      <x:c r="E6151" s="22" t="n">
        <x:v>2890</x:v>
      </x:c>
      <x:c r="F6151" s="22" t="n">
        <x:v>53304.705882352944</x:v>
      </x:c>
      <x:c r="G6151" s="22" t="n">
        <x:f>IF(OR(E6151="",F6151=""),"",E6151*F6151)</x:f>
        <x:v>154050600</x:v>
      </x:c>
      <x:c r="H6151" s="36" t="n">
        <x:v>0.7587</x:v>
      </x:c>
      <x:c r="I6151" s="22" t="n">
        <x:f>IF(G6151="","",IF(ISNUMBER(H6151),G6151,""))</x:f>
        <x:v>154050600</x:v>
      </x:c>
      <x:c r="J6151" s="22" t="n">
        <x:f>IF(I6151="","",I6151*H6151)</x:f>
        <x:v>116878190.22000001</x:v>
      </x:c>
      <x:c r="K6151" t="str">
        <x:f>IF(G6151="","MISSING OEWS",IF(ISNUMBER(H6151),"MATCHED","MISSING WHARTON"))</x:f>
        <x:v>MATCHED</x:v>
      </x:c>
    </x:row>
    <x:row r="6152">
      <x:c r="A6152" t="str">
        <x:v>62</x:v>
      </x:c>
      <x:c r="B6152" t="str">
        <x:v>Health Care and Social Assistance</x:v>
      </x:c>
      <x:c r="C6152" t="str">
        <x:v>13-2072</x:v>
      </x:c>
      <x:c r="D6152" t="str">
        <x:v>Loan Officers</x:v>
      </x:c>
      <x:c r="E6152" s="22" t="n">
        <x:v>300</x:v>
      </x:c>
      <x:c r="F6152" s="22" t="n">
        <x:v>61730</x:v>
      </x:c>
      <x:c r="G6152" s="22" t="n">
        <x:f>IF(OR(E6152="",F6152=""),"",E6152*F6152)</x:f>
        <x:v>18519000</x:v>
      </x:c>
      <x:c r="H6152" s="36" t="n">
        <x:v>0.805</x:v>
      </x:c>
      <x:c r="I6152" s="22" t="n">
        <x:f>IF(G6152="","",IF(ISNUMBER(H6152),G6152,""))</x:f>
        <x:v>18519000</x:v>
      </x:c>
      <x:c r="J6152" s="22" t="n">
        <x:f>IF(I6152="","",I6152*H6152)</x:f>
        <x:v>14907795</x:v>
      </x:c>
      <x:c r="K6152" t="str">
        <x:f>IF(G6152="","MISSING OEWS",IF(ISNUMBER(H6152),"MATCHED","MISSING WHARTON"))</x:f>
        <x:v>MATCHED</x:v>
      </x:c>
    </x:row>
    <x:row r="6153">
      <x:c r="A6153" t="str">
        <x:v>62</x:v>
      </x:c>
      <x:c r="B6153" t="str">
        <x:v>Health Care and Social Assistance</x:v>
      </x:c>
      <x:c r="C6153" t="str">
        <x:v>13-2082</x:v>
      </x:c>
      <x:c r="D6153" t="str">
        <x:v>Tax Preparers</x:v>
      </x:c>
      <x:c r="E6153" s="22" t="n">
        <x:v>50</x:v>
      </x:c>
      <x:c r="F6153" s="22" t="n">
        <x:v>53670</x:v>
      </x:c>
      <x:c r="G6153" s="22" t="n">
        <x:f>IF(OR(E6153="",F6153=""),"",E6153*F6153)</x:f>
        <x:v>2683500</x:v>
      </x:c>
      <x:c r="H6153" s="36" t="n">
        <x:v>0.9083</x:v>
      </x:c>
      <x:c r="I6153" s="22" t="n">
        <x:f>IF(G6153="","",IF(ISNUMBER(H6153),G6153,""))</x:f>
        <x:v>2683500</x:v>
      </x:c>
      <x:c r="J6153" s="22" t="n">
        <x:f>IF(I6153="","",I6153*H6153)</x:f>
        <x:v>2437423.05</x:v>
      </x:c>
      <x:c r="K6153" t="str">
        <x:f>IF(G6153="","MISSING OEWS",IF(ISNUMBER(H6153),"MATCHED","MISSING WHARTON"))</x:f>
        <x:v>MATCHED</x:v>
      </x:c>
    </x:row>
    <x:row r="6154">
      <x:c r="A6154" t="str">
        <x:v>62</x:v>
      </x:c>
      <x:c r="B6154" t="str">
        <x:v>Health Care and Social Assistance</x:v>
      </x:c>
      <x:c r="C6154" t="str">
        <x:v>13-2099</x:v>
      </x:c>
      <x:c r="D6154" t="str">
        <x:v>Financial Specialists, All Other</x:v>
      </x:c>
      <x:c r="E6154" s="22" t="n">
        <x:v>6700</x:v>
      </x:c>
      <x:c r="F6154" s="22" t="n">
        <x:v>72822.07462686567</x:v>
      </x:c>
      <x:c r="G6154" s="22" t="n">
        <x:f>IF(OR(E6154="",F6154=""),"",E6154*F6154)</x:f>
        <x:v>487907899.99999994</x:v>
      </x:c>
      <x:c r="H6154" s="36" t="n">
        <x:v>0.6192</x:v>
      </x:c>
      <x:c r="I6154" s="22" t="n">
        <x:f>IF(G6154="","",IF(ISNUMBER(H6154),G6154,""))</x:f>
        <x:v>487907899.99999994</x:v>
      </x:c>
      <x:c r="J6154" s="22" t="n">
        <x:f>IF(I6154="","",I6154*H6154)</x:f>
        <x:v>302112571.67999995</x:v>
      </x:c>
      <x:c r="K6154" t="str">
        <x:f>IF(G6154="","MISSING OEWS",IF(ISNUMBER(H6154),"MATCHED","MISSING WHARTON"))</x:f>
        <x:v>MATCHED</x:v>
      </x:c>
    </x:row>
    <x:row r="6155">
      <x:c r="A6155" t="str">
        <x:v>62</x:v>
      </x:c>
      <x:c r="B6155" t="str">
        <x:v>Health Care and Social Assistance</x:v>
      </x:c>
      <x:c r="C6155" t="str">
        <x:v>15-1211</x:v>
      </x:c>
      <x:c r="D6155" t="str">
        <x:v>Computer Systems Analysts</x:v>
      </x:c>
      <x:c r="E6155" s="22" t="n">
        <x:v>32530</x:v>
      </x:c>
      <x:c r="F6155" s="22" t="n">
        <x:v>103119.04703350754</x:v>
      </x:c>
      <x:c r="G6155" s="22" t="n">
        <x:f>IF(OR(E6155="",F6155=""),"",E6155*F6155)</x:f>
        <x:v>3354462600</x:v>
      </x:c>
      <x:c r="H6155" s="36" t="n">
        <x:v>0.6388</x:v>
      </x:c>
      <x:c r="I6155" s="22" t="n">
        <x:f>IF(G6155="","",IF(ISNUMBER(H6155),G6155,""))</x:f>
        <x:v>3354462600</x:v>
      </x:c>
      <x:c r="J6155" s="22" t="n">
        <x:f>IF(I6155="","",I6155*H6155)</x:f>
        <x:v>2142830708.88</x:v>
      </x:c>
      <x:c r="K6155" t="str">
        <x:f>IF(G6155="","MISSING OEWS",IF(ISNUMBER(H6155),"MATCHED","MISSING WHARTON"))</x:f>
        <x:v>MATCHED</x:v>
      </x:c>
    </x:row>
    <x:row r="6156">
      <x:c r="A6156" t="str">
        <x:v>62</x:v>
      </x:c>
      <x:c r="B6156" t="str">
        <x:v>Health Care and Social Assistance</x:v>
      </x:c>
      <x:c r="C6156" t="str">
        <x:v>15-1212</x:v>
      </x:c>
      <x:c r="D6156" t="str">
        <x:v>Information Security Analysts</x:v>
      </x:c>
      <x:c r="E6156" s="22" t="n">
        <x:v>4030</x:v>
      </x:c>
      <x:c r="F6156" s="22" t="n">
        <x:v>112150.57071960298</x:v>
      </x:c>
      <x:c r="G6156" s="22" t="n">
        <x:f>IF(OR(E6156="",F6156=""),"",E6156*F6156)</x:f>
        <x:v>451966800</x:v>
      </x:c>
      <x:c r="H6156" s="36" t="n">
        <x:v>0.6292</x:v>
      </x:c>
      <x:c r="I6156" s="22" t="n">
        <x:f>IF(G6156="","",IF(ISNUMBER(H6156),G6156,""))</x:f>
        <x:v>451966800</x:v>
      </x:c>
      <x:c r="J6156" s="22" t="n">
        <x:f>IF(I6156="","",I6156*H6156)</x:f>
        <x:v>284377510.56</x:v>
      </x:c>
      <x:c r="K6156" t="str">
        <x:f>IF(G6156="","MISSING OEWS",IF(ISNUMBER(H6156),"MATCHED","MISSING WHARTON"))</x:f>
        <x:v>MATCHED</x:v>
      </x:c>
    </x:row>
    <x:row r="6157">
      <x:c r="A6157" t="str">
        <x:v>62</x:v>
      </x:c>
      <x:c r="B6157" t="str">
        <x:v>Health Care and Social Assistance</x:v>
      </x:c>
      <x:c r="C6157" t="str">
        <x:v>15-1221</x:v>
      </x:c>
      <x:c r="D6157" t="str">
        <x:v>Computer and Information Research Scientists</x:v>
      </x:c>
      <x:c r="E6157" s="22" t="n">
        <x:v>120</x:v>
      </x:c>
      <x:c r="F6157" s="22" t="n">
        <x:v>114380</x:v>
      </x:c>
      <x:c r="G6157" s="22" t="n">
        <x:f>IF(OR(E6157="",F6157=""),"",E6157*F6157)</x:f>
        <x:v>13725600</x:v>
      </x:c>
      <x:c r="H6157" s="36" t="n">
        <x:v>0.39</x:v>
      </x:c>
      <x:c r="I6157" s="22" t="n">
        <x:f>IF(G6157="","",IF(ISNUMBER(H6157),G6157,""))</x:f>
        <x:v>13725600</x:v>
      </x:c>
      <x:c r="J6157" s="22" t="n">
        <x:f>IF(I6157="","",I6157*H6157)</x:f>
        <x:v>5352984</x:v>
      </x:c>
      <x:c r="K6157" t="str">
        <x:f>IF(G6157="","MISSING OEWS",IF(ISNUMBER(H6157),"MATCHED","MISSING WHARTON"))</x:f>
        <x:v>MATCHED</x:v>
      </x:c>
    </x:row>
    <x:row r="6158">
      <x:c r="A6158" t="str">
        <x:v>62</x:v>
      </x:c>
      <x:c r="B6158" t="str">
        <x:v>Health Care and Social Assistance</x:v>
      </x:c>
      <x:c r="C6158" t="str">
        <x:v>15-1231</x:v>
      </x:c>
      <x:c r="D6158" t="str">
        <x:v>Computer Network Support Specialists</x:v>
      </x:c>
      <x:c r="E6158" s="22" t="n">
        <x:v>5460</x:v>
      </x:c>
      <x:c r="F6158" s="22" t="n">
        <x:v>75926.48351648351</x:v>
      </x:c>
      <x:c r="G6158" s="22" t="n">
        <x:f>IF(OR(E6158="",F6158=""),"",E6158*F6158)</x:f>
        <x:v>414558599.99999994</x:v>
      </x:c>
      <x:c r="H6158" s="36" t="n">
        <x:v>0.7095999999999999</x:v>
      </x:c>
      <x:c r="I6158" s="22" t="n">
        <x:f>IF(G6158="","",IF(ISNUMBER(H6158),G6158,""))</x:f>
        <x:v>414558599.99999994</x:v>
      </x:c>
      <x:c r="J6158" s="22" t="n">
        <x:f>IF(I6158="","",I6158*H6158)</x:f>
        <x:v>294170782.55999994</x:v>
      </x:c>
      <x:c r="K6158" t="str">
        <x:f>IF(G6158="","MISSING OEWS",IF(ISNUMBER(H6158),"MATCHED","MISSING WHARTON"))</x:f>
        <x:v>MATCHED</x:v>
      </x:c>
    </x:row>
    <x:row r="6159">
      <x:c r="A6159" t="str">
        <x:v>62</x:v>
      </x:c>
      <x:c r="B6159" t="str">
        <x:v>Health Care and Social Assistance</x:v>
      </x:c>
      <x:c r="C6159" t="str">
        <x:v>15-1232</x:v>
      </x:c>
      <x:c r="D6159" t="str">
        <x:v>Computer User Support Specialists</x:v>
      </x:c>
      <x:c r="E6159" s="22" t="n">
        <x:v>35920</x:v>
      </x:c>
      <x:c r="F6159" s="22" t="n">
        <x:v>62178.226614699335</x:v>
      </x:c>
      <x:c r="G6159" s="22" t="n">
        <x:f>IF(OR(E6159="",F6159=""),"",E6159*F6159)</x:f>
        <x:v>2233441900</x:v>
      </x:c>
      <x:c r="H6159" s="36" t="n">
        <x:v>0.6062</x:v>
      </x:c>
      <x:c r="I6159" s="22" t="n">
        <x:f>IF(G6159="","",IF(ISNUMBER(H6159),G6159,""))</x:f>
        <x:v>2233441900</x:v>
      </x:c>
      <x:c r="J6159" s="22" t="n">
        <x:f>IF(I6159="","",I6159*H6159)</x:f>
        <x:v>1353912479.78</x:v>
      </x:c>
      <x:c r="K6159" t="str">
        <x:f>IF(G6159="","MISSING OEWS",IF(ISNUMBER(H6159),"MATCHED","MISSING WHARTON"))</x:f>
        <x:v>MATCHED</x:v>
      </x:c>
    </x:row>
    <x:row r="6160">
      <x:c r="A6160" t="str">
        <x:v>62</x:v>
      </x:c>
      <x:c r="B6160" t="str">
        <x:v>Health Care and Social Assistance</x:v>
      </x:c>
      <x:c r="C6160" t="str">
        <x:v>15-1241</x:v>
      </x:c>
      <x:c r="D6160" t="str">
        <x:v>Computer Network Architects</x:v>
      </x:c>
      <x:c r="E6160" s="22" t="n">
        <x:v>4850</x:v>
      </x:c>
      <x:c r="F6160" s="22" t="n">
        <x:v>126441.25773195876</x:v>
      </x:c>
      <x:c r="G6160" s="22" t="n">
        <x:f>IF(OR(E6160="",F6160=""),"",E6160*F6160)</x:f>
        <x:v>613240100</x:v>
      </x:c>
      <x:c r="H6160" s="36" t="n">
        <x:v>0.6278</x:v>
      </x:c>
      <x:c r="I6160" s="22" t="n">
        <x:f>IF(G6160="","",IF(ISNUMBER(H6160),G6160,""))</x:f>
        <x:v>613240100</x:v>
      </x:c>
      <x:c r="J6160" s="22" t="n">
        <x:f>IF(I6160="","",I6160*H6160)</x:f>
        <x:v>384992134.78000003</x:v>
      </x:c>
      <x:c r="K6160" t="str">
        <x:f>IF(G6160="","MISSING OEWS",IF(ISNUMBER(H6160),"MATCHED","MISSING WHARTON"))</x:f>
        <x:v>MATCHED</x:v>
      </x:c>
    </x:row>
    <x:row r="6161">
      <x:c r="A6161" t="str">
        <x:v>62</x:v>
      </x:c>
      <x:c r="B6161" t="str">
        <x:v>Health Care and Social Assistance</x:v>
      </x:c>
      <x:c r="C6161" t="str">
        <x:v>15-1242</x:v>
      </x:c>
      <x:c r="D6161" t="str">
        <x:v>Database Administrators</x:v>
      </x:c>
      <x:c r="E6161" s="22" t="n">
        <x:v>3750</x:v>
      </x:c>
      <x:c r="F6161" s="22" t="n">
        <x:v>93791.97333333333</x:v>
      </x:c>
      <x:c r="G6161" s="22" t="n">
        <x:f>IF(OR(E6161="",F6161=""),"",E6161*F6161)</x:f>
        <x:v>351719900</x:v>
      </x:c>
      <x:c r="H6161" s="36" t="n">
        <x:v>0.8389</x:v>
      </x:c>
      <x:c r="I6161" s="22" t="n">
        <x:f>IF(G6161="","",IF(ISNUMBER(H6161),G6161,""))</x:f>
        <x:v>351719900</x:v>
      </x:c>
      <x:c r="J6161" s="22" t="n">
        <x:f>IF(I6161="","",I6161*H6161)</x:f>
        <x:v>295057824.11</x:v>
      </x:c>
      <x:c r="K6161" t="str">
        <x:f>IF(G6161="","MISSING OEWS",IF(ISNUMBER(H6161),"MATCHED","MISSING WHARTON"))</x:f>
        <x:v>MATCHED</x:v>
      </x:c>
    </x:row>
    <x:row r="6162">
      <x:c r="A6162" t="str">
        <x:v>62</x:v>
      </x:c>
      <x:c r="B6162" t="str">
        <x:v>Health Care and Social Assistance</x:v>
      </x:c>
      <x:c r="C6162" t="str">
        <x:v>15-1243</x:v>
      </x:c>
      <x:c r="D6162" t="str">
        <x:v>Database Architects</x:v>
      </x:c>
      <x:c r="E6162" s="22" t="n">
        <x:v>1950</x:v>
      </x:c>
      <x:c r="F6162" s="22" t="n">
        <x:v>131321.6923076923</x:v>
      </x:c>
      <x:c r="G6162" s="22" t="n">
        <x:f>IF(OR(E6162="",F6162=""),"",E6162*F6162)</x:f>
        <x:v>256077300</x:v>
      </x:c>
      <x:c r="H6162" s="36" t="n">
        <x:v>0.8502</x:v>
      </x:c>
      <x:c r="I6162" s="22" t="n">
        <x:f>IF(G6162="","",IF(ISNUMBER(H6162),G6162,""))</x:f>
        <x:v>256077300</x:v>
      </x:c>
      <x:c r="J6162" s="22" t="n">
        <x:f>IF(I6162="","",I6162*H6162)</x:f>
        <x:v>217716920.45999998</x:v>
      </x:c>
      <x:c r="K6162" t="str">
        <x:f>IF(G6162="","MISSING OEWS",IF(ISNUMBER(H6162),"MATCHED","MISSING WHARTON"))</x:f>
        <x:v>MATCHED</x:v>
      </x:c>
    </x:row>
    <x:row r="6163">
      <x:c r="A6163" t="str">
        <x:v>62</x:v>
      </x:c>
      <x:c r="B6163" t="str">
        <x:v>Health Care and Social Assistance</x:v>
      </x:c>
      <x:c r="C6163" t="str">
        <x:v>15-1244</x:v>
      </x:c>
      <x:c r="D6163" t="str">
        <x:v>Network and Computer Systems Administrators</x:v>
      </x:c>
      <x:c r="E6163" s="22" t="n">
        <x:v>15470</x:v>
      </x:c>
      <x:c r="F6163" s="22" t="n">
        <x:v>98147.07821590174</x:v>
      </x:c>
      <x:c r="G6163" s="22" t="n">
        <x:f>IF(OR(E6163="",F6163=""),"",E6163*F6163)</x:f>
        <x:v>1518335300</x:v>
      </x:c>
      <x:c r="H6163" s="36" t="n">
        <x:v>0.695</x:v>
      </x:c>
      <x:c r="I6163" s="22" t="n">
        <x:f>IF(G6163="","",IF(ISNUMBER(H6163),G6163,""))</x:f>
        <x:v>1518335300</x:v>
      </x:c>
      <x:c r="J6163" s="22" t="n">
        <x:f>IF(I6163="","",I6163*H6163)</x:f>
        <x:v>1055243033.4999999</x:v>
      </x:c>
      <x:c r="K6163" t="str">
        <x:f>IF(G6163="","MISSING OEWS",IF(ISNUMBER(H6163),"MATCHED","MISSING WHARTON"))</x:f>
        <x:v>MATCHED</x:v>
      </x:c>
    </x:row>
    <x:row r="6164">
      <x:c r="A6164" t="str">
        <x:v>62</x:v>
      </x:c>
      <x:c r="B6164" t="str">
        <x:v>Health Care and Social Assistance</x:v>
      </x:c>
      <x:c r="C6164" t="str">
        <x:v>15-1251</x:v>
      </x:c>
      <x:c r="D6164" t="str">
        <x:v>Computer Programmers</x:v>
      </x:c>
      <x:c r="E6164" s="22" t="n">
        <x:v>1550</x:v>
      </x:c>
      <x:c r="F6164" s="22" t="n">
        <x:v>105183.74193548386</x:v>
      </x:c>
      <x:c r="G6164" s="22" t="n">
        <x:f>IF(OR(E6164="",F6164=""),"",E6164*F6164)</x:f>
        <x:v>163034800</x:v>
      </x:c>
      <x:c r="H6164" s="36" t="n">
        <x:v>0.6823999999999999</x:v>
      </x:c>
      <x:c r="I6164" s="22" t="n">
        <x:f>IF(G6164="","",IF(ISNUMBER(H6164),G6164,""))</x:f>
        <x:v>163034800</x:v>
      </x:c>
      <x:c r="J6164" s="22" t="n">
        <x:f>IF(I6164="","",I6164*H6164)</x:f>
        <x:v>111254947.51999998</x:v>
      </x:c>
      <x:c r="K6164" t="str">
        <x:f>IF(G6164="","MISSING OEWS",IF(ISNUMBER(H6164),"MATCHED","MISSING WHARTON"))</x:f>
        <x:v>MATCHED</x:v>
      </x:c>
    </x:row>
    <x:row r="6165">
      <x:c r="A6165" t="str">
        <x:v>62</x:v>
      </x:c>
      <x:c r="B6165" t="str">
        <x:v>Health Care and Social Assistance</x:v>
      </x:c>
      <x:c r="C6165" t="str">
        <x:v>15-1252</x:v>
      </x:c>
      <x:c r="D6165" t="str">
        <x:v>Software Developers</x:v>
      </x:c>
      <x:c r="E6165" s="22" t="n">
        <x:v>17720</x:v>
      </x:c>
      <x:c r="F6165" s="22" t="n">
        <x:v>127560.66027088035</x:v>
      </x:c>
      <x:c r="G6165" s="22" t="n">
        <x:f>IF(OR(E6165="",F6165=""),"",E6165*F6165)</x:f>
        <x:v>2260374900</x:v>
      </x:c>
      <x:c r="H6165" s="36" t="n">
        <x:v>0.5211</x:v>
      </x:c>
      <x:c r="I6165" s="22" t="n">
        <x:f>IF(G6165="","",IF(ISNUMBER(H6165),G6165,""))</x:f>
        <x:v>2260374900</x:v>
      </x:c>
      <x:c r="J6165" s="22" t="n">
        <x:f>IF(I6165="","",I6165*H6165)</x:f>
        <x:v>1177881360.39</x:v>
      </x:c>
      <x:c r="K6165" t="str">
        <x:f>IF(G6165="","MISSING OEWS",IF(ISNUMBER(H6165),"MATCHED","MISSING WHARTON"))</x:f>
        <x:v>MATCHED</x:v>
      </x:c>
    </x:row>
    <x:row r="6166">
      <x:c r="A6166" t="str">
        <x:v>62</x:v>
      </x:c>
      <x:c r="B6166" t="str">
        <x:v>Health Care and Social Assistance</x:v>
      </x:c>
      <x:c r="C6166" t="str">
        <x:v>15-1253</x:v>
      </x:c>
      <x:c r="D6166" t="str">
        <x:v>Software Quality Assurance Analysts and Testers</x:v>
      </x:c>
      <x:c r="E6166" s="22" t="n">
        <x:v>2370</x:v>
      </x:c>
      <x:c r="F6166" s="22" t="n">
        <x:v>104420.4641350211</x:v>
      </x:c>
      <x:c r="G6166" s="22" t="n">
        <x:f>IF(OR(E6166="",F6166=""),"",E6166*F6166)</x:f>
        <x:v>247476500</x:v>
      </x:c>
      <x:c r="H6166" s="36" t="n">
        <x:v>0.8117</x:v>
      </x:c>
      <x:c r="I6166" s="22" t="n">
        <x:f>IF(G6166="","",IF(ISNUMBER(H6166),G6166,""))</x:f>
        <x:v>247476500</x:v>
      </x:c>
      <x:c r="J6166" s="22" t="n">
        <x:f>IF(I6166="","",I6166*H6166)</x:f>
        <x:v>200876675.04999998</x:v>
      </x:c>
      <x:c r="K6166" t="str">
        <x:f>IF(G6166="","MISSING OEWS",IF(ISNUMBER(H6166),"MATCHED","MISSING WHARTON"))</x:f>
        <x:v>MATCHED</x:v>
      </x:c>
    </x:row>
    <x:row r="6167">
      <x:c r="A6167" t="str">
        <x:v>62</x:v>
      </x:c>
      <x:c r="B6167" t="str">
        <x:v>Health Care and Social Assistance</x:v>
      </x:c>
      <x:c r="C6167" t="str">
        <x:v>15-1254</x:v>
      </x:c>
      <x:c r="D6167" t="str">
        <x:v>Web Developers</x:v>
      </x:c>
      <x:c r="E6167" s="22" t="n">
        <x:v>1040</x:v>
      </x:c>
      <x:c r="F6167" s="22" t="n">
        <x:v>86137.69230769231</x:v>
      </x:c>
      <x:c r="G6167" s="22" t="n">
        <x:f>IF(OR(E6167="",F6167=""),"",E6167*F6167)</x:f>
        <x:v>89583200</x:v>
      </x:c>
      <x:c r="H6167" s="36" t="n">
        <x:v>0.8276</x:v>
      </x:c>
      <x:c r="I6167" s="22" t="n">
        <x:f>IF(G6167="","",IF(ISNUMBER(H6167),G6167,""))</x:f>
        <x:v>89583200</x:v>
      </x:c>
      <x:c r="J6167" s="22" t="n">
        <x:f>IF(I6167="","",I6167*H6167)</x:f>
        <x:v>74139056.32</x:v>
      </x:c>
      <x:c r="K6167" t="str">
        <x:f>IF(G6167="","MISSING OEWS",IF(ISNUMBER(H6167),"MATCHED","MISSING WHARTON"))</x:f>
        <x:v>MATCHED</x:v>
      </x:c>
    </x:row>
    <x:row r="6168">
      <x:c r="A6168" t="str">
        <x:v>62</x:v>
      </x:c>
      <x:c r="B6168" t="str">
        <x:v>Health Care and Social Assistance</x:v>
      </x:c>
      <x:c r="C6168" t="str">
        <x:v>15-1255</x:v>
      </x:c>
      <x:c r="D6168" t="str">
        <x:v>Web and Digital Interface Designers</x:v>
      </x:c>
      <x:c r="E6168" s="22" t="n">
        <x:v>1110</x:v>
      </x:c>
      <x:c r="F6168" s="22" t="n">
        <x:v>84773.42342342342</x:v>
      </x:c>
      <x:c r="G6168" s="22" t="n">
        <x:f>IF(OR(E6168="",F6168=""),"",E6168*F6168)</x:f>
        <x:v>94098500</x:v>
      </x:c>
      <x:c r="H6168" s="36" t="n">
        <x:v>0.6827</x:v>
      </x:c>
      <x:c r="I6168" s="22" t="n">
        <x:f>IF(G6168="","",IF(ISNUMBER(H6168),G6168,""))</x:f>
        <x:v>94098500</x:v>
      </x:c>
      <x:c r="J6168" s="22" t="n">
        <x:f>IF(I6168="","",I6168*H6168)</x:f>
        <x:v>64241045.949999996</x:v>
      </x:c>
      <x:c r="K6168" t="str">
        <x:f>IF(G6168="","MISSING OEWS",IF(ISNUMBER(H6168),"MATCHED","MISSING WHARTON"))</x:f>
        <x:v>MATCHED</x:v>
      </x:c>
    </x:row>
    <x:row r="6169">
      <x:c r="A6169" t="str">
        <x:v>62</x:v>
      </x:c>
      <x:c r="B6169" t="str">
        <x:v>Health Care and Social Assistance</x:v>
      </x:c>
      <x:c r="C6169" t="str">
        <x:v>15-1299</x:v>
      </x:c>
      <x:c r="D6169" t="str">
        <x:v>Computer Occupations, All Other</x:v>
      </x:c>
      <x:c r="E6169" s="22" t="n">
        <x:v>9350</x:v>
      </x:c>
      <x:c r="F6169" s="22" t="n">
        <x:v>97754.19251336898</x:v>
      </x:c>
      <x:c r="G6169" s="22" t="n">
        <x:f>IF(OR(E6169="",F6169=""),"",E6169*F6169)</x:f>
        <x:v>914001700</x:v>
      </x:c>
      <x:c r="H6169" s="36" t="n">
        <x:v>0.7425</x:v>
      </x:c>
      <x:c r="I6169" s="22" t="n">
        <x:f>IF(G6169="","",IF(ISNUMBER(H6169),G6169,""))</x:f>
        <x:v>914001700</x:v>
      </x:c>
      <x:c r="J6169" s="22" t="n">
        <x:f>IF(I6169="","",I6169*H6169)</x:f>
        <x:v>678646262.25</x:v>
      </x:c>
      <x:c r="K6169" t="str">
        <x:f>IF(G6169="","MISSING OEWS",IF(ISNUMBER(H6169),"MATCHED","MISSING WHARTON"))</x:f>
        <x:v>MATCHED</x:v>
      </x:c>
    </x:row>
    <x:row r="6170">
      <x:c r="A6170" t="str">
        <x:v>62</x:v>
      </x:c>
      <x:c r="B6170" t="str">
        <x:v>Health Care and Social Assistance</x:v>
      </x:c>
      <x:c r="C6170" t="str">
        <x:v>15-2011</x:v>
      </x:c>
      <x:c r="D6170" t="str">
        <x:v>Actuaries</x:v>
      </x:c>
      <x:c r="E6170" s="22" t="n">
        <x:v>110</x:v>
      </x:c>
      <x:c r="F6170" s="22" t="n">
        <x:v>120050</x:v>
      </x:c>
      <x:c r="G6170" s="22" t="n">
        <x:f>IF(OR(E6170="",F6170=""),"",E6170*F6170)</x:f>
        <x:v>13205500</x:v>
      </x:c>
      <x:c r="H6170" s="36" t="n">
        <x:v>0.74</x:v>
      </x:c>
      <x:c r="I6170" s="22" t="n">
        <x:f>IF(G6170="","",IF(ISNUMBER(H6170),G6170,""))</x:f>
        <x:v>13205500</x:v>
      </x:c>
      <x:c r="J6170" s="22" t="n">
        <x:f>IF(I6170="","",I6170*H6170)</x:f>
        <x:v>9772070</x:v>
      </x:c>
      <x:c r="K6170" t="str">
        <x:f>IF(G6170="","MISSING OEWS",IF(ISNUMBER(H6170),"MATCHED","MISSING WHARTON"))</x:f>
        <x:v>MATCHED</x:v>
      </x:c>
    </x:row>
    <x:row r="6171">
      <x:c r="A6171" t="str">
        <x:v>62</x:v>
      </x:c>
      <x:c r="B6171" t="str">
        <x:v>Health Care and Social Assistance</x:v>
      </x:c>
      <x:c r="C6171" t="str">
        <x:v>15-2031</x:v>
      </x:c>
      <x:c r="D6171" t="str">
        <x:v>Operations Research Analysts</x:v>
      </x:c>
      <x:c r="E6171" s="22" t="n">
        <x:v>2810</x:v>
      </x:c>
      <x:c r="F6171" s="22" t="n">
        <x:v>81211.88612099644</x:v>
      </x:c>
      <x:c r="G6171" s="22" t="n">
        <x:f>IF(OR(E6171="",F6171=""),"",E6171*F6171)</x:f>
        <x:v>228205400</x:v>
      </x:c>
      <x:c r="H6171" s="36" t="n">
        <x:v>0.6031</x:v>
      </x:c>
      <x:c r="I6171" s="22" t="n">
        <x:f>IF(G6171="","",IF(ISNUMBER(H6171),G6171,""))</x:f>
        <x:v>228205400</x:v>
      </x:c>
      <x:c r="J6171" s="22" t="n">
        <x:f>IF(I6171="","",I6171*H6171)</x:f>
        <x:v>137630676.73999998</x:v>
      </x:c>
      <x:c r="K6171" t="str">
        <x:f>IF(G6171="","MISSING OEWS",IF(ISNUMBER(H6171),"MATCHED","MISSING WHARTON"))</x:f>
        <x:v>MATCHED</x:v>
      </x:c>
    </x:row>
    <x:row r="6172">
      <x:c r="A6172" t="str">
        <x:v>62</x:v>
      </x:c>
      <x:c r="B6172" t="str">
        <x:v>Health Care and Social Assistance</x:v>
      </x:c>
      <x:c r="C6172" t="str">
        <x:v>15-2041</x:v>
      </x:c>
      <x:c r="D6172" t="str">
        <x:v>Statisticians</x:v>
      </x:c>
      <x:c r="E6172" s="22" t="n">
        <x:v>2180</x:v>
      </x:c>
      <x:c r="F6172" s="22" t="n">
        <x:v>104505.1376146789</x:v>
      </x:c>
      <x:c r="G6172" s="22" t="n">
        <x:f>IF(OR(E6172="",F6172=""),"",E6172*F6172)</x:f>
        <x:v>227821200</x:v>
      </x:c>
      <x:c r="H6172" s="36" t="n">
        <x:v>0.7282</x:v>
      </x:c>
      <x:c r="I6172" s="22" t="n">
        <x:f>IF(G6172="","",IF(ISNUMBER(H6172),G6172,""))</x:f>
        <x:v>227821200</x:v>
      </x:c>
      <x:c r="J6172" s="22" t="n">
        <x:f>IF(I6172="","",I6172*H6172)</x:f>
        <x:v>165899397.84</x:v>
      </x:c>
      <x:c r="K6172" t="str">
        <x:f>IF(G6172="","MISSING OEWS",IF(ISNUMBER(H6172),"MATCHED","MISSING WHARTON"))</x:f>
        <x:v>MATCHED</x:v>
      </x:c>
    </x:row>
    <x:row r="6173">
      <x:c r="A6173" t="str">
        <x:v>62</x:v>
      </x:c>
      <x:c r="B6173" t="str">
        <x:v>Health Care and Social Assistance</x:v>
      </x:c>
      <x:c r="C6173" t="str">
        <x:v>15-2051</x:v>
      </x:c>
      <x:c r="D6173" t="str">
        <x:v>Data Scientists</x:v>
      </x:c>
      <x:c r="E6173" s="22" t="n">
        <x:v>14150</x:v>
      </x:c>
      <x:c r="F6173" s="22" t="n">
        <x:v>99439.61130742049</x:v>
      </x:c>
      <x:c r="G6173" s="22" t="n">
        <x:f>IF(OR(E6173="",F6173=""),"",E6173*F6173)</x:f>
        <x:v>1407070500</x:v>
      </x:c>
      <x:c r="H6173" s="36" t="n">
        <x:v>0.8228</x:v>
      </x:c>
      <x:c r="I6173" s="22" t="n">
        <x:f>IF(G6173="","",IF(ISNUMBER(H6173),G6173,""))</x:f>
        <x:v>1407070500</x:v>
      </x:c>
      <x:c r="J6173" s="22" t="n">
        <x:f>IF(I6173="","",I6173*H6173)</x:f>
        <x:v>1157737607.3999999</x:v>
      </x:c>
      <x:c r="K6173" t="str">
        <x:f>IF(G6173="","MISSING OEWS",IF(ISNUMBER(H6173),"MATCHED","MISSING WHARTON"))</x:f>
        <x:v>MATCHED</x:v>
      </x:c>
    </x:row>
    <x:row r="6174">
      <x:c r="A6174" t="str">
        <x:v>62</x:v>
      </x:c>
      <x:c r="B6174" t="str">
        <x:v>Health Care and Social Assistance</x:v>
      </x:c>
      <x:c r="C6174" t="str">
        <x:v>15-2099</x:v>
      </x:c>
      <x:c r="D6174" t="str">
        <x:v>Mathematical Science Occupations, All Other</x:v>
      </x:c>
      <x:c r="E6174" s="22" t="n">
        <x:v>90</x:v>
      </x:c>
      <x:c r="F6174" s="22" t="n">
        <x:v>102890</x:v>
      </x:c>
      <x:c r="G6174" s="22" t="n">
        <x:f>IF(OR(E6174="",F6174=""),"",E6174*F6174)</x:f>
        <x:v>9260100</x:v>
      </x:c>
      <x:c r="H6174" s="36" t="n">
        <x:v>0.7711</x:v>
      </x:c>
      <x:c r="I6174" s="22" t="n">
        <x:f>IF(G6174="","",IF(ISNUMBER(H6174),G6174,""))</x:f>
        <x:v>9260100</x:v>
      </x:c>
      <x:c r="J6174" s="22" t="n">
        <x:f>IF(I6174="","",I6174*H6174)</x:f>
        <x:v>7140463.11</x:v>
      </x:c>
      <x:c r="K6174" t="str">
        <x:f>IF(G6174="","MISSING OEWS",IF(ISNUMBER(H6174),"MATCHED","MISSING WHARTON"))</x:f>
        <x:v>MATCHED</x:v>
      </x:c>
    </x:row>
    <x:row r="6175">
      <x:c r="A6175" t="str">
        <x:v>62</x:v>
      </x:c>
      <x:c r="B6175" t="str">
        <x:v>Health Care and Social Assistance</x:v>
      </x:c>
      <x:c r="C6175" t="str">
        <x:v>17-1011</x:v>
      </x:c>
      <x:c r="D6175" t="str">
        <x:v>Architects, Except Landscape and Naval</x:v>
      </x:c>
      <x:c r="E6175" s="22" t="n">
        <x:v>170</x:v>
      </x:c>
      <x:c r="F6175" s="22"/>
      <x:c r="G6175" s="22" t="str">
        <x:f>IF(OR(E6175="",F6175=""),"",E6175*F6175)</x:f>
      </x:c>
      <x:c r="H6175" s="36" t="n">
        <x:v>0.5375</x:v>
      </x:c>
      <x:c r="I6175" s="22" t="str">
        <x:f>IF(G6175="","",IF(ISNUMBER(H6175),G6175,""))</x:f>
      </x:c>
      <x:c r="J6175" s="22" t="str">
        <x:f>IF(I6175="","",I6175*H6175)</x:f>
      </x:c>
      <x:c r="K6175" t="str">
        <x:f>IF(G6175="","MISSING OEWS",IF(ISNUMBER(H6175),"MATCHED","MISSING WHARTON"))</x:f>
        <x:v>MISSING OEWS</x:v>
      </x:c>
    </x:row>
    <x:row r="6176">
      <x:c r="A6176" t="str">
        <x:v>62</x:v>
      </x:c>
      <x:c r="B6176" t="str">
        <x:v>Health Care and Social Assistance</x:v>
      </x:c>
      <x:c r="C6176" t="str">
        <x:v>17-2031</x:v>
      </x:c>
      <x:c r="D6176" t="str">
        <x:v>Bioengineers and Biomedical Engineers</x:v>
      </x:c>
      <x:c r="E6176" s="22" t="n">
        <x:v>2110</x:v>
      </x:c>
      <x:c r="F6176" s="22" t="n">
        <x:v>109329.47867298579</x:v>
      </x:c>
      <x:c r="G6176" s="22" t="n">
        <x:f>IF(OR(E6176="",F6176=""),"",E6176*F6176)</x:f>
        <x:v>230685200</x:v>
      </x:c>
      <x:c r="H6176" s="36" t="n">
        <x:v>0.4067</x:v>
      </x:c>
      <x:c r="I6176" s="22" t="n">
        <x:f>IF(G6176="","",IF(ISNUMBER(H6176),G6176,""))</x:f>
        <x:v>230685200</x:v>
      </x:c>
      <x:c r="J6176" s="22" t="n">
        <x:f>IF(I6176="","",I6176*H6176)</x:f>
        <x:v>93819670.84</x:v>
      </x:c>
      <x:c r="K6176" t="str">
        <x:f>IF(G6176="","MISSING OEWS",IF(ISNUMBER(H6176),"MATCHED","MISSING WHARTON"))</x:f>
        <x:v>MATCHED</x:v>
      </x:c>
    </x:row>
    <x:row r="6177">
      <x:c r="A6177" t="str">
        <x:v>62</x:v>
      </x:c>
      <x:c r="B6177" t="str">
        <x:v>Health Care and Social Assistance</x:v>
      </x:c>
      <x:c r="C6177" t="str">
        <x:v>17-2051</x:v>
      </x:c>
      <x:c r="D6177" t="str">
        <x:v>Civil Engineers</x:v>
      </x:c>
      <x:c r="E6177" s="22"/>
      <x:c r="F6177" s="22" t="n">
        <x:v>102120</x:v>
      </x:c>
      <x:c r="G6177" s="22" t="str">
        <x:f>IF(OR(E6177="",F6177=""),"",E6177*F6177)</x:f>
      </x:c>
      <x:c r="H6177" s="36" t="n">
        <x:v>0.4218</x:v>
      </x:c>
      <x:c r="I6177" s="22" t="str">
        <x:f>IF(G6177="","",IF(ISNUMBER(H6177),G6177,""))</x:f>
      </x:c>
      <x:c r="J6177" s="22" t="str">
        <x:f>IF(I6177="","",I6177*H6177)</x:f>
      </x:c>
      <x:c r="K6177" t="str">
        <x:f>IF(G6177="","MISSING OEWS",IF(ISNUMBER(H6177),"MATCHED","MISSING WHARTON"))</x:f>
        <x:v>MISSING OEWS</x:v>
      </x:c>
    </x:row>
    <x:row r="6178">
      <x:c r="A6178" t="str">
        <x:v>62</x:v>
      </x:c>
      <x:c r="B6178" t="str">
        <x:v>Health Care and Social Assistance</x:v>
      </x:c>
      <x:c r="C6178" t="str">
        <x:v>17-2061</x:v>
      </x:c>
      <x:c r="D6178" t="str">
        <x:v>Computer Hardware Engineers</x:v>
      </x:c>
      <x:c r="E6178" s="22" t="n">
        <x:v>110</x:v>
      </x:c>
      <x:c r="F6178" s="22" t="n">
        <x:v>105030</x:v>
      </x:c>
      <x:c r="G6178" s="22" t="n">
        <x:f>IF(OR(E6178="",F6178=""),"",E6178*F6178)</x:f>
        <x:v>11553300</x:v>
      </x:c>
      <x:c r="H6178" s="36" t="n">
        <x:v>0.3639</x:v>
      </x:c>
      <x:c r="I6178" s="22" t="n">
        <x:f>IF(G6178="","",IF(ISNUMBER(H6178),G6178,""))</x:f>
        <x:v>11553300</x:v>
      </x:c>
      <x:c r="J6178" s="22" t="n">
        <x:f>IF(I6178="","",I6178*H6178)</x:f>
        <x:v>4204245.87</x:v>
      </x:c>
      <x:c r="K6178" t="str">
        <x:f>IF(G6178="","MISSING OEWS",IF(ISNUMBER(H6178),"MATCHED","MISSING WHARTON"))</x:f>
        <x:v>MATCHED</x:v>
      </x:c>
    </x:row>
    <x:row r="6179">
      <x:c r="A6179" t="str">
        <x:v>62</x:v>
      </x:c>
      <x:c r="B6179" t="str">
        <x:v>Health Care and Social Assistance</x:v>
      </x:c>
      <x:c r="C6179" t="str">
        <x:v>17-2071</x:v>
      </x:c>
      <x:c r="D6179" t="str">
        <x:v>Electrical Engineers</x:v>
      </x:c>
      <x:c r="E6179" s="22" t="n">
        <x:v>290</x:v>
      </x:c>
      <x:c r="F6179" s="22" t="n">
        <x:v>96580</x:v>
      </x:c>
      <x:c r="G6179" s="22" t="n">
        <x:f>IF(OR(E6179="",F6179=""),"",E6179*F6179)</x:f>
        <x:v>28008200</x:v>
      </x:c>
      <x:c r="H6179" s="36" t="n">
        <x:v>0.35229999999999995</x:v>
      </x:c>
      <x:c r="I6179" s="22" t="n">
        <x:f>IF(G6179="","",IF(ISNUMBER(H6179),G6179,""))</x:f>
        <x:v>28008200</x:v>
      </x:c>
      <x:c r="J6179" s="22" t="n">
        <x:f>IF(I6179="","",I6179*H6179)</x:f>
        <x:v>9867288.86</x:v>
      </x:c>
      <x:c r="K6179" t="str">
        <x:f>IF(G6179="","MISSING OEWS",IF(ISNUMBER(H6179),"MATCHED","MISSING WHARTON"))</x:f>
        <x:v>MATCHED</x:v>
      </x:c>
    </x:row>
    <x:row r="6180">
      <x:c r="A6180" t="str">
        <x:v>62</x:v>
      </x:c>
      <x:c r="B6180" t="str">
        <x:v>Health Care and Social Assistance</x:v>
      </x:c>
      <x:c r="C6180" t="str">
        <x:v>17-2072</x:v>
      </x:c>
      <x:c r="D6180" t="str">
        <x:v>Electronics Engineers, Except Computer</x:v>
      </x:c>
      <x:c r="E6180" s="22" t="n">
        <x:v>100</x:v>
      </x:c>
      <x:c r="F6180" s="22" t="n">
        <x:v>99830</x:v>
      </x:c>
      <x:c r="G6180" s="22" t="n">
        <x:f>IF(OR(E6180="",F6180=""),"",E6180*F6180)</x:f>
        <x:v>9983000</x:v>
      </x:c>
      <x:c r="H6180" s="36" t="n">
        <x:v>0.4536</x:v>
      </x:c>
      <x:c r="I6180" s="22" t="n">
        <x:f>IF(G6180="","",IF(ISNUMBER(H6180),G6180,""))</x:f>
        <x:v>9983000</x:v>
      </x:c>
      <x:c r="J6180" s="22" t="n">
        <x:f>IF(I6180="","",I6180*H6180)</x:f>
        <x:v>4528288.8</x:v>
      </x:c>
      <x:c r="K6180" t="str">
        <x:f>IF(G6180="","MISSING OEWS",IF(ISNUMBER(H6180),"MATCHED","MISSING WHARTON"))</x:f>
        <x:v>MATCHED</x:v>
      </x:c>
    </x:row>
    <x:row r="6181">
      <x:c r="A6181" t="str">
        <x:v>62</x:v>
      </x:c>
      <x:c r="B6181" t="str">
        <x:v>Health Care and Social Assistance</x:v>
      </x:c>
      <x:c r="C6181" t="str">
        <x:v>17-2081</x:v>
      </x:c>
      <x:c r="D6181" t="str">
        <x:v>Environmental Engineers</x:v>
      </x:c>
      <x:c r="E6181" s="22" t="n">
        <x:v>40</x:v>
      </x:c>
      <x:c r="F6181" s="22" t="n">
        <x:v>89040</x:v>
      </x:c>
      <x:c r="G6181" s="22" t="n">
        <x:f>IF(OR(E6181="",F6181=""),"",E6181*F6181)</x:f>
        <x:v>3561600</x:v>
      </x:c>
      <x:c r="H6181" s="36" t="n">
        <x:v>0.5196000000000001</x:v>
      </x:c>
      <x:c r="I6181" s="22" t="n">
        <x:f>IF(G6181="","",IF(ISNUMBER(H6181),G6181,""))</x:f>
        <x:v>3561600</x:v>
      </x:c>
      <x:c r="J6181" s="22" t="n">
        <x:f>IF(I6181="","",I6181*H6181)</x:f>
        <x:v>1850607.3600000003</x:v>
      </x:c>
      <x:c r="K6181" t="str">
        <x:f>IF(G6181="","MISSING OEWS",IF(ISNUMBER(H6181),"MATCHED","MISSING WHARTON"))</x:f>
        <x:v>MATCHED</x:v>
      </x:c>
    </x:row>
    <x:row r="6182">
      <x:c r="A6182" t="str">
        <x:v>62</x:v>
      </x:c>
      <x:c r="B6182" t="str">
        <x:v>Health Care and Social Assistance</x:v>
      </x:c>
      <x:c r="C6182" t="str">
        <x:v>17-2111</x:v>
      </x:c>
      <x:c r="D6182" t="str">
        <x:v>Health and Safety Engineers, Except Mining Safety Engineers and Inspectors</x:v>
      </x:c>
      <x:c r="E6182" s="22" t="n">
        <x:v>190</x:v>
      </x:c>
      <x:c r="F6182" s="22" t="n">
        <x:v>96830</x:v>
      </x:c>
      <x:c r="G6182" s="22" t="n">
        <x:f>IF(OR(E6182="",F6182=""),"",E6182*F6182)</x:f>
        <x:v>18397700</x:v>
      </x:c>
      <x:c r="H6182" s="36" t="n">
        <x:v>0.2672</x:v>
      </x:c>
      <x:c r="I6182" s="22" t="n">
        <x:f>IF(G6182="","",IF(ISNUMBER(H6182),G6182,""))</x:f>
        <x:v>18397700</x:v>
      </x:c>
      <x:c r="J6182" s="22" t="n">
        <x:f>IF(I6182="","",I6182*H6182)</x:f>
        <x:v>4915865.4399999995</x:v>
      </x:c>
      <x:c r="K6182" t="str">
        <x:f>IF(G6182="","MISSING OEWS",IF(ISNUMBER(H6182),"MATCHED","MISSING WHARTON"))</x:f>
        <x:v>MATCHED</x:v>
      </x:c>
    </x:row>
    <x:row r="6183">
      <x:c r="A6183" t="str">
        <x:v>62</x:v>
      </x:c>
      <x:c r="B6183" t="str">
        <x:v>Health Care and Social Assistance</x:v>
      </x:c>
      <x:c r="C6183" t="str">
        <x:v>17-2112</x:v>
      </x:c>
      <x:c r="D6183" t="str">
        <x:v>Industrial Engineers</x:v>
      </x:c>
      <x:c r="E6183" s="22" t="n">
        <x:v>380</x:v>
      </x:c>
      <x:c r="F6183" s="22" t="n">
        <x:v>107288.42105263157</x:v>
      </x:c>
      <x:c r="G6183" s="22" t="n">
        <x:f>IF(OR(E6183="",F6183=""),"",E6183*F6183)</x:f>
        <x:v>40769600</x:v>
      </x:c>
      <x:c r="H6183" s="36" t="n">
        <x:v>0.47859999999999997</x:v>
      </x:c>
      <x:c r="I6183" s="22" t="n">
        <x:f>IF(G6183="","",IF(ISNUMBER(H6183),G6183,""))</x:f>
        <x:v>40769600</x:v>
      </x:c>
      <x:c r="J6183" s="22" t="n">
        <x:f>IF(I6183="","",I6183*H6183)</x:f>
        <x:v>19512330.56</x:v>
      </x:c>
      <x:c r="K6183" t="str">
        <x:f>IF(G6183="","MISSING OEWS",IF(ISNUMBER(H6183),"MATCHED","MISSING WHARTON"))</x:f>
        <x:v>MATCHED</x:v>
      </x:c>
    </x:row>
    <x:row r="6184">
      <x:c r="A6184" t="str">
        <x:v>62</x:v>
      </x:c>
      <x:c r="B6184" t="str">
        <x:v>Health Care and Social Assistance</x:v>
      </x:c>
      <x:c r="C6184" t="str">
        <x:v>17-2141</x:v>
      </x:c>
      <x:c r="D6184" t="str">
        <x:v>Mechanical Engineers</x:v>
      </x:c>
      <x:c r="E6184" s="22" t="n">
        <x:v>450</x:v>
      </x:c>
      <x:c r="F6184" s="22" t="n">
        <x:v>92940</x:v>
      </x:c>
      <x:c r="G6184" s="22" t="n">
        <x:f>IF(OR(E6184="",F6184=""),"",E6184*F6184)</x:f>
        <x:v>41823000</x:v>
      </x:c>
      <x:c r="H6184" s="36" t="n">
        <x:v>0.30079999999999996</x:v>
      </x:c>
      <x:c r="I6184" s="22" t="n">
        <x:f>IF(G6184="","",IF(ISNUMBER(H6184),G6184,""))</x:f>
        <x:v>41823000</x:v>
      </x:c>
      <x:c r="J6184" s="22" t="n">
        <x:f>IF(I6184="","",I6184*H6184)</x:f>
        <x:v>12580358.399999999</x:v>
      </x:c>
      <x:c r="K6184" t="str">
        <x:f>IF(G6184="","MISSING OEWS",IF(ISNUMBER(H6184),"MATCHED","MISSING WHARTON"))</x:f>
        <x:v>MATCHED</x:v>
      </x:c>
    </x:row>
    <x:row r="6185">
      <x:c r="A6185" t="str">
        <x:v>62</x:v>
      </x:c>
      <x:c r="B6185" t="str">
        <x:v>Health Care and Social Assistance</x:v>
      </x:c>
      <x:c r="C6185" t="str">
        <x:v>17-2199</x:v>
      </x:c>
      <x:c r="D6185" t="str">
        <x:v>Engineers, All Other</x:v>
      </x:c>
      <x:c r="E6185" s="22" t="n">
        <x:v>410</x:v>
      </x:c>
      <x:c r="F6185" s="22" t="n">
        <x:v>105821.9512195122</x:v>
      </x:c>
      <x:c r="G6185" s="22" t="n">
        <x:f>IF(OR(E6185="",F6185=""),"",E6185*F6185)</x:f>
        <x:v>43387000</x:v>
      </x:c>
      <x:c r="H6185" s="36" t="n">
        <x:v>0.315</x:v>
      </x:c>
      <x:c r="I6185" s="22" t="n">
        <x:f>IF(G6185="","",IF(ISNUMBER(H6185),G6185,""))</x:f>
        <x:v>43387000</x:v>
      </x:c>
      <x:c r="J6185" s="22" t="n">
        <x:f>IF(I6185="","",I6185*H6185)</x:f>
        <x:v>13666905</x:v>
      </x:c>
      <x:c r="K6185" t="str">
        <x:f>IF(G6185="","MISSING OEWS",IF(ISNUMBER(H6185),"MATCHED","MISSING WHARTON"))</x:f>
        <x:v>MATCHED</x:v>
      </x:c>
    </x:row>
    <x:row r="6186">
      <x:c r="A6186" t="str">
        <x:v>62</x:v>
      </x:c>
      <x:c r="B6186" t="str">
        <x:v>Health Care and Social Assistance</x:v>
      </x:c>
      <x:c r="C6186" t="str">
        <x:v>17-3011</x:v>
      </x:c>
      <x:c r="D6186" t="str">
        <x:v>Architectural and Civil Drafters</x:v>
      </x:c>
      <x:c r="E6186" s="22" t="n">
        <x:v>40</x:v>
      </x:c>
      <x:c r="F6186" s="22" t="n">
        <x:v>67220</x:v>
      </x:c>
      <x:c r="G6186" s="22" t="n">
        <x:f>IF(OR(E6186="",F6186=""),"",E6186*F6186)</x:f>
        <x:v>2688800</x:v>
      </x:c>
      <x:c r="H6186" s="36" t="n">
        <x:v>0.7</x:v>
      </x:c>
      <x:c r="I6186" s="22" t="n">
        <x:f>IF(G6186="","",IF(ISNUMBER(H6186),G6186,""))</x:f>
        <x:v>2688800</x:v>
      </x:c>
      <x:c r="J6186" s="22" t="n">
        <x:f>IF(I6186="","",I6186*H6186)</x:f>
        <x:v>1882159.9999999998</x:v>
      </x:c>
      <x:c r="K6186" t="str">
        <x:f>IF(G6186="","MISSING OEWS",IF(ISNUMBER(H6186),"MATCHED","MISSING WHARTON"))</x:f>
        <x:v>MATCHED</x:v>
      </x:c>
    </x:row>
    <x:row r="6187">
      <x:c r="A6187" t="str">
        <x:v>62</x:v>
      </x:c>
      <x:c r="B6187" t="str">
        <x:v>Health Care and Social Assistance</x:v>
      </x:c>
      <x:c r="C6187" t="str">
        <x:v>17-3023</x:v>
      </x:c>
      <x:c r="D6187" t="str">
        <x:v>Electrical and Electronic Engineering Technologists and Technicians</x:v>
      </x:c>
      <x:c r="E6187" s="22" t="n">
        <x:v>50</x:v>
      </x:c>
      <x:c r="F6187" s="22" t="n">
        <x:v>69608</x:v>
      </x:c>
      <x:c r="G6187" s="22" t="n">
        <x:f>IF(OR(E6187="",F6187=""),"",E6187*F6187)</x:f>
        <x:v>3480400</x:v>
      </x:c>
      <x:c r="H6187" s="36" t="n">
        <x:v>0.4</x:v>
      </x:c>
      <x:c r="I6187" s="22" t="n">
        <x:f>IF(G6187="","",IF(ISNUMBER(H6187),G6187,""))</x:f>
        <x:v>3480400</x:v>
      </x:c>
      <x:c r="J6187" s="22" t="n">
        <x:f>IF(I6187="","",I6187*H6187)</x:f>
        <x:v>1392160</x:v>
      </x:c>
      <x:c r="K6187" t="str">
        <x:f>IF(G6187="","MISSING OEWS",IF(ISNUMBER(H6187),"MATCHED","MISSING WHARTON"))</x:f>
        <x:v>MATCHED</x:v>
      </x:c>
    </x:row>
    <x:row r="6188">
      <x:c r="A6188" t="str">
        <x:v>62</x:v>
      </x:c>
      <x:c r="B6188" t="str">
        <x:v>Health Care and Social Assistance</x:v>
      </x:c>
      <x:c r="C6188" t="str">
        <x:v>17-3025</x:v>
      </x:c>
      <x:c r="D6188" t="str">
        <x:v>Environmental Engineering Technologists and Technicians</x:v>
      </x:c>
      <x:c r="E6188" s="22" t="n">
        <x:v>50</x:v>
      </x:c>
      <x:c r="F6188" s="22" t="n">
        <x:v>35660</x:v>
      </x:c>
      <x:c r="G6188" s="22" t="n">
        <x:f>IF(OR(E6188="",F6188=""),"",E6188*F6188)</x:f>
        <x:v>1783000</x:v>
      </x:c>
      <x:c r="H6188" s="36" t="n">
        <x:v>0.46149999999999997</x:v>
      </x:c>
      <x:c r="I6188" s="22" t="n">
        <x:f>IF(G6188="","",IF(ISNUMBER(H6188),G6188,""))</x:f>
        <x:v>1783000</x:v>
      </x:c>
      <x:c r="J6188" s="22" t="n">
        <x:f>IF(I6188="","",I6188*H6188)</x:f>
        <x:v>822854.4999999999</x:v>
      </x:c>
      <x:c r="K6188" t="str">
        <x:f>IF(G6188="","MISSING OEWS",IF(ISNUMBER(H6188),"MATCHED","MISSING WHARTON"))</x:f>
        <x:v>MATCHED</x:v>
      </x:c>
    </x:row>
    <x:row r="6189">
      <x:c r="A6189" t="str">
        <x:v>62</x:v>
      </x:c>
      <x:c r="B6189" t="str">
        <x:v>Health Care and Social Assistance</x:v>
      </x:c>
      <x:c r="C6189" t="str">
        <x:v>17-3026</x:v>
      </x:c>
      <x:c r="D6189" t="str">
        <x:v>Industrial Engineering Technologists and Technicians</x:v>
      </x:c>
      <x:c r="E6189" s="22" t="n">
        <x:v>30</x:v>
      </x:c>
      <x:c r="F6189" s="22" t="n">
        <x:v>49930</x:v>
      </x:c>
      <x:c r="G6189" s="22" t="n">
        <x:f>IF(OR(E6189="",F6189=""),"",E6189*F6189)</x:f>
        <x:v>1497900</x:v>
      </x:c>
      <x:c r="H6189" s="36" t="n">
        <x:v>0.28550000000000003</x:v>
      </x:c>
      <x:c r="I6189" s="22" t="n">
        <x:f>IF(G6189="","",IF(ISNUMBER(H6189),G6189,""))</x:f>
        <x:v>1497900</x:v>
      </x:c>
      <x:c r="J6189" s="22" t="n">
        <x:f>IF(I6189="","",I6189*H6189)</x:f>
        <x:v>427650.45000000007</x:v>
      </x:c>
      <x:c r="K6189" t="str">
        <x:f>IF(G6189="","MISSING OEWS",IF(ISNUMBER(H6189),"MATCHED","MISSING WHARTON"))</x:f>
        <x:v>MATCHED</x:v>
      </x:c>
    </x:row>
    <x:row r="6190">
      <x:c r="A6190" t="str">
        <x:v>62</x:v>
      </x:c>
      <x:c r="B6190" t="str">
        <x:v>Health Care and Social Assistance</x:v>
      </x:c>
      <x:c r="C6190" t="str">
        <x:v>17-3028</x:v>
      </x:c>
      <x:c r="D6190" t="str">
        <x:v>Calibration Technologists and Technicians</x:v>
      </x:c>
      <x:c r="E6190" s="22" t="n">
        <x:v>100</x:v>
      </x:c>
      <x:c r="F6190" s="22" t="n">
        <x:v>53446</x:v>
      </x:c>
      <x:c r="G6190" s="22" t="n">
        <x:f>IF(OR(E6190="",F6190=""),"",E6190*F6190)</x:f>
        <x:v>5344600</x:v>
      </x:c>
      <x:c r="H6190" s="36" t="n">
        <x:v>0.17329999999999998</x:v>
      </x:c>
      <x:c r="I6190" s="22" t="n">
        <x:f>IF(G6190="","",IF(ISNUMBER(H6190),G6190,""))</x:f>
        <x:v>5344600</x:v>
      </x:c>
      <x:c r="J6190" s="22" t="n">
        <x:f>IF(I6190="","",I6190*H6190)</x:f>
        <x:v>926219.1799999999</x:v>
      </x:c>
      <x:c r="K6190" t="str">
        <x:f>IF(G6190="","MISSING OEWS",IF(ISNUMBER(H6190),"MATCHED","MISSING WHARTON"))</x:f>
        <x:v>MATCHED</x:v>
      </x:c>
    </x:row>
    <x:row r="6191">
      <x:c r="A6191" t="str">
        <x:v>62</x:v>
      </x:c>
      <x:c r="B6191" t="str">
        <x:v>Health Care and Social Assistance</x:v>
      </x:c>
      <x:c r="C6191" t="str">
        <x:v>17-3029</x:v>
      </x:c>
      <x:c r="D6191" t="str">
        <x:v>Engineering Technologists and Technicians, Except Drafters, All Other</x:v>
      </x:c>
      <x:c r="E6191" s="22" t="n">
        <x:v>350</x:v>
      </x:c>
      <x:c r="F6191" s="22" t="n">
        <x:v>69283.71428571429</x:v>
      </x:c>
      <x:c r="G6191" s="22" t="n">
        <x:f>IF(OR(E6191="",F6191=""),"",E6191*F6191)</x:f>
        <x:v>24249300</x:v>
      </x:c>
      <x:c r="H6191" s="36" t="n">
        <x:v>0.1404</x:v>
      </x:c>
      <x:c r="I6191" s="22" t="n">
        <x:f>IF(G6191="","",IF(ISNUMBER(H6191),G6191,""))</x:f>
        <x:v>24249300</x:v>
      </x:c>
      <x:c r="J6191" s="22" t="n">
        <x:f>IF(I6191="","",I6191*H6191)</x:f>
        <x:v>3404601.7199999997</x:v>
      </x:c>
      <x:c r="K6191" t="str">
        <x:f>IF(G6191="","MISSING OEWS",IF(ISNUMBER(H6191),"MATCHED","MISSING WHARTON"))</x:f>
        <x:v>MATCHED</x:v>
      </x:c>
    </x:row>
    <x:row r="6192">
      <x:c r="A6192" t="str">
        <x:v>62</x:v>
      </x:c>
      <x:c r="B6192" t="str">
        <x:v>Health Care and Social Assistance</x:v>
      </x:c>
      <x:c r="C6192" t="str">
        <x:v>19-1012</x:v>
      </x:c>
      <x:c r="D6192" t="str">
        <x:v>Food Scientists and Technologists</x:v>
      </x:c>
      <x:c r="E6192" s="22" t="n">
        <x:v>30</x:v>
      </x:c>
      <x:c r="F6192" s="22" t="n">
        <x:v>64590</x:v>
      </x:c>
      <x:c r="G6192" s="22" t="n">
        <x:f>IF(OR(E6192="",F6192=""),"",E6192*F6192)</x:f>
        <x:v>1937700</x:v>
      </x:c>
      <x:c r="H6192" s="36" t="n">
        <x:v>0.12689999999999999</x:v>
      </x:c>
      <x:c r="I6192" s="22" t="n">
        <x:f>IF(G6192="","",IF(ISNUMBER(H6192),G6192,""))</x:f>
        <x:v>1937700</x:v>
      </x:c>
      <x:c r="J6192" s="22" t="n">
        <x:f>IF(I6192="","",I6192*H6192)</x:f>
        <x:v>245894.12999999998</x:v>
      </x:c>
      <x:c r="K6192" t="str">
        <x:f>IF(G6192="","MISSING OEWS",IF(ISNUMBER(H6192),"MATCHED","MISSING WHARTON"))</x:f>
        <x:v>MATCHED</x:v>
      </x:c>
    </x:row>
    <x:row r="6193">
      <x:c r="A6193" t="str">
        <x:v>62</x:v>
      </x:c>
      <x:c r="B6193" t="str">
        <x:v>Health Care and Social Assistance</x:v>
      </x:c>
      <x:c r="C6193" t="str">
        <x:v>19-1021</x:v>
      </x:c>
      <x:c r="D6193" t="str">
        <x:v>Biochemists and Biophysicists</x:v>
      </x:c>
      <x:c r="E6193" s="22" t="n">
        <x:v>210</x:v>
      </x:c>
      <x:c r="F6193" s="22" t="n">
        <x:v>109430</x:v>
      </x:c>
      <x:c r="G6193" s="22" t="n">
        <x:f>IF(OR(E6193="",F6193=""),"",E6193*F6193)</x:f>
        <x:v>22980300</x:v>
      </x:c>
      <x:c r="H6193" s="36" t="n">
        <x:v>0.16670000000000001</x:v>
      </x:c>
      <x:c r="I6193" s="22" t="n">
        <x:f>IF(G6193="","",IF(ISNUMBER(H6193),G6193,""))</x:f>
        <x:v>22980300</x:v>
      </x:c>
      <x:c r="J6193" s="22" t="n">
        <x:f>IF(I6193="","",I6193*H6193)</x:f>
        <x:v>3830816.0100000002</x:v>
      </x:c>
      <x:c r="K6193" t="str">
        <x:f>IF(G6193="","MISSING OEWS",IF(ISNUMBER(H6193),"MATCHED","MISSING WHARTON"))</x:f>
        <x:v>MATCHED</x:v>
      </x:c>
    </x:row>
    <x:row r="6194">
      <x:c r="A6194" t="str">
        <x:v>62</x:v>
      </x:c>
      <x:c r="B6194" t="str">
        <x:v>Health Care and Social Assistance</x:v>
      </x:c>
      <x:c r="C6194" t="str">
        <x:v>19-1022</x:v>
      </x:c>
      <x:c r="D6194" t="str">
        <x:v>Microbiologists</x:v>
      </x:c>
      <x:c r="E6194" s="22" t="n">
        <x:v>940</x:v>
      </x:c>
      <x:c r="F6194" s="22" t="n">
        <x:v>120806.48936170213</x:v>
      </x:c>
      <x:c r="G6194" s="22" t="n">
        <x:f>IF(OR(E6194="",F6194=""),"",E6194*F6194)</x:f>
        <x:v>113558100</x:v>
      </x:c>
      <x:c r="H6194" s="36" t="n">
        <x:v>0.05</x:v>
      </x:c>
      <x:c r="I6194" s="22" t="n">
        <x:f>IF(G6194="","",IF(ISNUMBER(H6194),G6194,""))</x:f>
        <x:v>113558100</x:v>
      </x:c>
      <x:c r="J6194" s="22" t="n">
        <x:f>IF(I6194="","",I6194*H6194)</x:f>
        <x:v>5677905</x:v>
      </x:c>
      <x:c r="K6194" t="str">
        <x:f>IF(G6194="","MISSING OEWS",IF(ISNUMBER(H6194),"MATCHED","MISSING WHARTON"))</x:f>
        <x:v>MATCHED</x:v>
      </x:c>
    </x:row>
    <x:row r="6195">
      <x:c r="A6195" t="str">
        <x:v>62</x:v>
      </x:c>
      <x:c r="B6195" t="str">
        <x:v>Health Care and Social Assistance</x:v>
      </x:c>
      <x:c r="C6195" t="str">
        <x:v>19-1029</x:v>
      </x:c>
      <x:c r="D6195" t="str">
        <x:v>Biological Scientists, All Other</x:v>
      </x:c>
      <x:c r="E6195" s="22" t="n">
        <x:v>2320</x:v>
      </x:c>
      <x:c r="F6195" s="22" t="n">
        <x:v>109711.68103448275</x:v>
      </x:c>
      <x:c r="G6195" s="22" t="n">
        <x:f>IF(OR(E6195="",F6195=""),"",E6195*F6195)</x:f>
        <x:v>254531100</x:v>
      </x:c>
      <x:c r="H6195" s="36" t="n">
        <x:v>0.40369999999999995</x:v>
      </x:c>
      <x:c r="I6195" s="22" t="n">
        <x:f>IF(G6195="","",IF(ISNUMBER(H6195),G6195,""))</x:f>
        <x:v>254531100</x:v>
      </x:c>
      <x:c r="J6195" s="22" t="n">
        <x:f>IF(I6195="","",I6195*H6195)</x:f>
        <x:v>102754205.07</x:v>
      </x:c>
      <x:c r="K6195" t="str">
        <x:f>IF(G6195="","MISSING OEWS",IF(ISNUMBER(H6195),"MATCHED","MISSING WHARTON"))</x:f>
        <x:v>MATCHED</x:v>
      </x:c>
    </x:row>
    <x:row r="6196">
      <x:c r="A6196" t="str">
        <x:v>62</x:v>
      </x:c>
      <x:c r="B6196" t="str">
        <x:v>Health Care and Social Assistance</x:v>
      </x:c>
      <x:c r="C6196" t="str">
        <x:v>19-1041</x:v>
      </x:c>
      <x:c r="D6196" t="str">
        <x:v>Epidemiologists</x:v>
      </x:c>
      <x:c r="E6196" s="22" t="n">
        <x:v>1590</x:v>
      </x:c>
      <x:c r="F6196" s="22" t="n">
        <x:v>105330.18867924529</x:v>
      </x:c>
      <x:c r="G6196" s="22" t="n">
        <x:f>IF(OR(E6196="",F6196=""),"",E6196*F6196)</x:f>
        <x:v>167475000</x:v>
      </x:c>
      <x:c r="H6196" s="36" t="n">
        <x:v>0.3433</x:v>
      </x:c>
      <x:c r="I6196" s="22" t="n">
        <x:f>IF(G6196="","",IF(ISNUMBER(H6196),G6196,""))</x:f>
        <x:v>167475000</x:v>
      </x:c>
      <x:c r="J6196" s="22" t="n">
        <x:f>IF(I6196="","",I6196*H6196)</x:f>
        <x:v>57494167.5</x:v>
      </x:c>
      <x:c r="K6196" t="str">
        <x:f>IF(G6196="","MISSING OEWS",IF(ISNUMBER(H6196),"MATCHED","MISSING WHARTON"))</x:f>
        <x:v>MATCHED</x:v>
      </x:c>
    </x:row>
    <x:row r="6197">
      <x:c r="A6197" t="str">
        <x:v>62</x:v>
      </x:c>
      <x:c r="B6197" t="str">
        <x:v>Health Care and Social Assistance</x:v>
      </x:c>
      <x:c r="C6197" t="str">
        <x:v>19-1042</x:v>
      </x:c>
      <x:c r="D6197" t="str">
        <x:v>Medical Scientists, Except Epidemiologists</x:v>
      </x:c>
      <x:c r="E6197" s="22" t="n">
        <x:v>53820</x:v>
      </x:c>
      <x:c r="F6197" s="22" t="n">
        <x:v>104645.53511705686</x:v>
      </x:c>
      <x:c r="G6197" s="22" t="n">
        <x:f>IF(OR(E6197="",F6197=""),"",E6197*F6197)</x:f>
        <x:v>5632022700</x:v>
      </x:c>
      <x:c r="H6197" s="36" t="n">
        <x:v>0.1857</x:v>
      </x:c>
      <x:c r="I6197" s="22" t="n">
        <x:f>IF(G6197="","",IF(ISNUMBER(H6197),G6197,""))</x:f>
        <x:v>5632022700</x:v>
      </x:c>
      <x:c r="J6197" s="22" t="n">
        <x:f>IF(I6197="","",I6197*H6197)</x:f>
        <x:v>1045866615.39</x:v>
      </x:c>
      <x:c r="K6197" t="str">
        <x:f>IF(G6197="","MISSING OEWS",IF(ISNUMBER(H6197),"MATCHED","MISSING WHARTON"))</x:f>
        <x:v>MATCHED</x:v>
      </x:c>
    </x:row>
    <x:row r="6198">
      <x:c r="A6198" t="str">
        <x:v>62</x:v>
      </x:c>
      <x:c r="B6198" t="str">
        <x:v>Health Care and Social Assistance</x:v>
      </x:c>
      <x:c r="C6198" t="str">
        <x:v>19-1099</x:v>
      </x:c>
      <x:c r="D6198" t="str">
        <x:v>Life Scientists, All Other</x:v>
      </x:c>
      <x:c r="E6198" s="22" t="n">
        <x:v>300</x:v>
      </x:c>
      <x:c r="F6198" s="22" t="n">
        <x:v>102300</x:v>
      </x:c>
      <x:c r="G6198" s="22" t="n">
        <x:f>IF(OR(E6198="",F6198=""),"",E6198*F6198)</x:f>
        <x:v>30690000</x:v>
      </x:c>
      <x:c r="H6198" s="36"/>
      <x:c r="I6198" s="22" t="str">
        <x:f>IF(G6198="","",IF(ISNUMBER(H6198),G6198,""))</x:f>
      </x:c>
      <x:c r="J6198" s="22" t="str">
        <x:f>IF(I6198="","",I6198*H6198)</x:f>
      </x:c>
      <x:c r="K6198" t="str">
        <x:f>IF(G6198="","MISSING OEWS",IF(ISNUMBER(H6198),"MATCHED","MISSING WHARTON"))</x:f>
        <x:v>MISSING WHARTON</x:v>
      </x:c>
    </x:row>
    <x:row r="6199">
      <x:c r="A6199" t="str">
        <x:v>62</x:v>
      </x:c>
      <x:c r="B6199" t="str">
        <x:v>Health Care and Social Assistance</x:v>
      </x:c>
      <x:c r="C6199" t="str">
        <x:v>19-2012</x:v>
      </x:c>
      <x:c r="D6199" t="str">
        <x:v>Physicists</x:v>
      </x:c>
      <x:c r="E6199" s="22" t="n">
        <x:v>2570</x:v>
      </x:c>
      <x:c r="F6199" s="22" t="n">
        <x:v>239542.45136186772</x:v>
      </x:c>
      <x:c r="G6199" s="22" t="n">
        <x:f>IF(OR(E6199="",F6199=""),"",E6199*F6199)</x:f>
        <x:v>615624100</x:v>
      </x:c>
      <x:c r="H6199" s="36" t="n">
        <x:v>0.44</x:v>
      </x:c>
      <x:c r="I6199" s="22" t="n">
        <x:f>IF(G6199="","",IF(ISNUMBER(H6199),G6199,""))</x:f>
        <x:v>615624100</x:v>
      </x:c>
      <x:c r="J6199" s="22" t="n">
        <x:f>IF(I6199="","",I6199*H6199)</x:f>
        <x:v>270874604</x:v>
      </x:c>
      <x:c r="K6199" t="str">
        <x:f>IF(G6199="","MISSING OEWS",IF(ISNUMBER(H6199),"MATCHED","MISSING WHARTON"))</x:f>
        <x:v>MATCHED</x:v>
      </x:c>
    </x:row>
    <x:row r="6200">
      <x:c r="A6200" t="str">
        <x:v>62</x:v>
      </x:c>
      <x:c r="B6200" t="str">
        <x:v>Health Care and Social Assistance</x:v>
      </x:c>
      <x:c r="C6200" t="str">
        <x:v>19-2031</x:v>
      </x:c>
      <x:c r="D6200" t="str">
        <x:v>Chemists</x:v>
      </x:c>
      <x:c r="E6200" s="22" t="n">
        <x:v>730</x:v>
      </x:c>
      <x:c r="F6200" s="22" t="n">
        <x:v>85070.27397260274</x:v>
      </x:c>
      <x:c r="G6200" s="22" t="n">
        <x:f>IF(OR(E6200="",F6200=""),"",E6200*F6200)</x:f>
        <x:v>62101300</x:v>
      </x:c>
      <x:c r="H6200" s="36" t="n">
        <x:v>0.1808</x:v>
      </x:c>
      <x:c r="I6200" s="22" t="n">
        <x:f>IF(G6200="","",IF(ISNUMBER(H6200),G6200,""))</x:f>
        <x:v>62101300</x:v>
      </x:c>
      <x:c r="J6200" s="22" t="n">
        <x:f>IF(I6200="","",I6200*H6200)</x:f>
        <x:v>11227915.04</x:v>
      </x:c>
      <x:c r="K6200" t="str">
        <x:f>IF(G6200="","MISSING OEWS",IF(ISNUMBER(H6200),"MATCHED","MISSING WHARTON"))</x:f>
        <x:v>MATCHED</x:v>
      </x:c>
    </x:row>
    <x:row r="6201">
      <x:c r="A6201" t="str">
        <x:v>62</x:v>
      </x:c>
      <x:c r="B6201" t="str">
        <x:v>Health Care and Social Assistance</x:v>
      </x:c>
      <x:c r="C6201" t="str">
        <x:v>19-2041</x:v>
      </x:c>
      <x:c r="D6201" t="str">
        <x:v>Environmental Scientists and Specialists, Including Health</x:v>
      </x:c>
      <x:c r="E6201" s="22" t="n">
        <x:v>200</x:v>
      </x:c>
      <x:c r="F6201" s="22" t="n">
        <x:v>93760</x:v>
      </x:c>
      <x:c r="G6201" s="22" t="n">
        <x:f>IF(OR(E6201="",F6201=""),"",E6201*F6201)</x:f>
        <x:v>18752000</x:v>
      </x:c>
      <x:c r="H6201" s="36" t="n">
        <x:v>0.46619999999999995</x:v>
      </x:c>
      <x:c r="I6201" s="22" t="n">
        <x:f>IF(G6201="","",IF(ISNUMBER(H6201),G6201,""))</x:f>
        <x:v>18752000</x:v>
      </x:c>
      <x:c r="J6201" s="22" t="n">
        <x:f>IF(I6201="","",I6201*H6201)</x:f>
        <x:v>8742182.399999999</x:v>
      </x:c>
      <x:c r="K6201" t="str">
        <x:f>IF(G6201="","MISSING OEWS",IF(ISNUMBER(H6201),"MATCHED","MISSING WHARTON"))</x:f>
        <x:v>MATCHED</x:v>
      </x:c>
    </x:row>
    <x:row r="6202">
      <x:c r="A6202" t="str">
        <x:v>62</x:v>
      </x:c>
      <x:c r="B6202" t="str">
        <x:v>Health Care and Social Assistance</x:v>
      </x:c>
      <x:c r="C6202" t="str">
        <x:v>19-3011</x:v>
      </x:c>
      <x:c r="D6202" t="str">
        <x:v>Economists</x:v>
      </x:c>
      <x:c r="E6202" s="22" t="n">
        <x:v>110</x:v>
      </x:c>
      <x:c r="F6202" s="22" t="n">
        <x:v>112380</x:v>
      </x:c>
      <x:c r="G6202" s="22" t="n">
        <x:f>IF(OR(E6202="",F6202=""),"",E6202*F6202)</x:f>
        <x:v>12361800</x:v>
      </x:c>
      <x:c r="H6202" s="36" t="n">
        <x:v>0.5271</x:v>
      </x:c>
      <x:c r="I6202" s="22" t="n">
        <x:f>IF(G6202="","",IF(ISNUMBER(H6202),G6202,""))</x:f>
        <x:v>12361800</x:v>
      </x:c>
      <x:c r="J6202" s="22" t="n">
        <x:f>IF(I6202="","",I6202*H6202)</x:f>
        <x:v>6515904.78</x:v>
      </x:c>
      <x:c r="K6202" t="str">
        <x:f>IF(G6202="","MISSING OEWS",IF(ISNUMBER(H6202),"MATCHED","MISSING WHARTON"))</x:f>
        <x:v>MATCHED</x:v>
      </x:c>
    </x:row>
    <x:row r="6203">
      <x:c r="A6203" t="str">
        <x:v>62</x:v>
      </x:c>
      <x:c r="B6203" t="str">
        <x:v>Health Care and Social Assistance</x:v>
      </x:c>
      <x:c r="C6203" t="str">
        <x:v>19-3022</x:v>
      </x:c>
      <x:c r="D6203" t="str">
        <x:v>Survey Researchers</x:v>
      </x:c>
      <x:c r="E6203" s="22" t="n">
        <x:v>400</x:v>
      </x:c>
      <x:c r="F6203" s="22" t="n">
        <x:v>64630</x:v>
      </x:c>
      <x:c r="G6203" s="22" t="n">
        <x:f>IF(OR(E6203="",F6203=""),"",E6203*F6203)</x:f>
        <x:v>25852000</x:v>
      </x:c>
      <x:c r="H6203" s="36" t="n">
        <x:v>0.7375</x:v>
      </x:c>
      <x:c r="I6203" s="22" t="n">
        <x:f>IF(G6203="","",IF(ISNUMBER(H6203),G6203,""))</x:f>
        <x:v>25852000</x:v>
      </x:c>
      <x:c r="J6203" s="22" t="n">
        <x:f>IF(I6203="","",I6203*H6203)</x:f>
        <x:v>19065850</x:v>
      </x:c>
      <x:c r="K6203" t="str">
        <x:f>IF(G6203="","MISSING OEWS",IF(ISNUMBER(H6203),"MATCHED","MISSING WHARTON"))</x:f>
        <x:v>MATCHED</x:v>
      </x:c>
    </x:row>
    <x:row r="6204">
      <x:c r="A6204" t="str">
        <x:v>62</x:v>
      </x:c>
      <x:c r="B6204" t="str">
        <x:v>Health Care and Social Assistance</x:v>
      </x:c>
      <x:c r="C6204" t="str">
        <x:v>19-3033</x:v>
      </x:c>
      <x:c r="D6204" t="str">
        <x:v>Clinical and Counseling Psychologists</x:v>
      </x:c>
      <x:c r="E6204" s="22" t="n">
        <x:v>60600</x:v>
      </x:c>
      <x:c r="F6204" s="22" t="n">
        <x:v>113136.15346534654</x:v>
      </x:c>
      <x:c r="G6204" s="22" t="n">
        <x:f>IF(OR(E6204="",F6204=""),"",E6204*F6204)</x:f>
        <x:v>6856050900</x:v>
      </x:c>
      <x:c r="H6204" s="36" t="n">
        <x:v>0.1883</x:v>
      </x:c>
      <x:c r="I6204" s="22" t="n">
        <x:f>IF(G6204="","",IF(ISNUMBER(H6204),G6204,""))</x:f>
        <x:v>6856050900</x:v>
      </x:c>
      <x:c r="J6204" s="22" t="n">
        <x:f>IF(I6204="","",I6204*H6204)</x:f>
        <x:v>1290994384.47</x:v>
      </x:c>
      <x:c r="K6204" t="str">
        <x:f>IF(G6204="","MISSING OEWS",IF(ISNUMBER(H6204),"MATCHED","MISSING WHARTON"))</x:f>
        <x:v>MATCHED</x:v>
      </x:c>
    </x:row>
    <x:row r="6205">
      <x:c r="A6205" t="str">
        <x:v>62</x:v>
      </x:c>
      <x:c r="B6205" t="str">
        <x:v>Health Care and Social Assistance</x:v>
      </x:c>
      <x:c r="C6205" t="str">
        <x:v>19-3034</x:v>
      </x:c>
      <x:c r="D6205" t="str">
        <x:v>School Psychologists</x:v>
      </x:c>
      <x:c r="E6205" s="22" t="n">
        <x:v>4180</x:v>
      </x:c>
      <x:c r="F6205" s="22" t="n">
        <x:v>119660</x:v>
      </x:c>
      <x:c r="G6205" s="22" t="n">
        <x:f>IF(OR(E6205="",F6205=""),"",E6205*F6205)</x:f>
        <x:v>500178800</x:v>
      </x:c>
      <x:c r="H6205" s="36" t="n">
        <x:v>0.3447</x:v>
      </x:c>
      <x:c r="I6205" s="22" t="n">
        <x:f>IF(G6205="","",IF(ISNUMBER(H6205),G6205,""))</x:f>
        <x:v>500178800</x:v>
      </x:c>
      <x:c r="J6205" s="22" t="n">
        <x:f>IF(I6205="","",I6205*H6205)</x:f>
        <x:v>172411632.36</x:v>
      </x:c>
      <x:c r="K6205" t="str">
        <x:f>IF(G6205="","MISSING OEWS",IF(ISNUMBER(H6205),"MATCHED","MISSING WHARTON"))</x:f>
        <x:v>MATCHED</x:v>
      </x:c>
    </x:row>
    <x:row r="6206">
      <x:c r="A6206" t="str">
        <x:v>62</x:v>
      </x:c>
      <x:c r="B6206" t="str">
        <x:v>Health Care and Social Assistance</x:v>
      </x:c>
      <x:c r="C6206" t="str">
        <x:v>19-3039</x:v>
      </x:c>
      <x:c r="D6206" t="str">
        <x:v>Psychologists, All Other</x:v>
      </x:c>
      <x:c r="E6206" s="22" t="n">
        <x:v>8010</x:v>
      </x:c>
      <x:c r="F6206" s="22" t="n">
        <x:v>89720.07490636704</x:v>
      </x:c>
      <x:c r="G6206" s="22" t="n">
        <x:f>IF(OR(E6206="",F6206=""),"",E6206*F6206)</x:f>
        <x:v>718657800</x:v>
      </x:c>
      <x:c r="H6206" s="36" t="n">
        <x:v>0.1333</x:v>
      </x:c>
      <x:c r="I6206" s="22" t="n">
        <x:f>IF(G6206="","",IF(ISNUMBER(H6206),G6206,""))</x:f>
        <x:v>718657800</x:v>
      </x:c>
      <x:c r="J6206" s="22" t="n">
        <x:f>IF(I6206="","",I6206*H6206)</x:f>
        <x:v>95797084.74</x:v>
      </x:c>
      <x:c r="K6206" t="str">
        <x:f>IF(G6206="","MISSING OEWS",IF(ISNUMBER(H6206),"MATCHED","MISSING WHARTON"))</x:f>
        <x:v>MATCHED</x:v>
      </x:c>
    </x:row>
    <x:row r="6207">
      <x:c r="A6207" t="str">
        <x:v>62</x:v>
      </x:c>
      <x:c r="B6207" t="str">
        <x:v>Health Care and Social Assistance</x:v>
      </x:c>
      <x:c r="C6207" t="str">
        <x:v>19-3051</x:v>
      </x:c>
      <x:c r="D6207" t="str">
        <x:v>Urban and Regional Planners</x:v>
      </x:c>
      <x:c r="E6207" s="22" t="n">
        <x:v>70</x:v>
      </x:c>
      <x:c r="F6207" s="22" t="n">
        <x:v>93080</x:v>
      </x:c>
      <x:c r="G6207" s="22" t="n">
        <x:f>IF(OR(E6207="",F6207=""),"",E6207*F6207)</x:f>
        <x:v>6515600</x:v>
      </x:c>
      <x:c r="H6207" s="36" t="n">
        <x:v>0.5539999999999999</x:v>
      </x:c>
      <x:c r="I6207" s="22" t="n">
        <x:f>IF(G6207="","",IF(ISNUMBER(H6207),G6207,""))</x:f>
        <x:v>6515600</x:v>
      </x:c>
      <x:c r="J6207" s="22" t="n">
        <x:f>IF(I6207="","",I6207*H6207)</x:f>
        <x:v>3609642.3999999994</x:v>
      </x:c>
      <x:c r="K6207" t="str">
        <x:f>IF(G6207="","MISSING OEWS",IF(ISNUMBER(H6207),"MATCHED","MISSING WHARTON"))</x:f>
        <x:v>MATCHED</x:v>
      </x:c>
    </x:row>
    <x:row r="6208">
      <x:c r="A6208" t="str">
        <x:v>62</x:v>
      </x:c>
      <x:c r="B6208" t="str">
        <x:v>Health Care and Social Assistance</x:v>
      </x:c>
      <x:c r="C6208" t="str">
        <x:v>19-3099</x:v>
      </x:c>
      <x:c r="D6208" t="str">
        <x:v>Social Scientists and Related Workers, All Other</x:v>
      </x:c>
      <x:c r="E6208" s="22" t="n">
        <x:v>1010</x:v>
      </x:c>
      <x:c r="F6208" s="22" t="n">
        <x:v>71297.82178217822</x:v>
      </x:c>
      <x:c r="G6208" s="22" t="n">
        <x:f>IF(OR(E6208="",F6208=""),"",E6208*F6208)</x:f>
        <x:v>72010800</x:v>
      </x:c>
      <x:c r="H6208" s="36" t="n">
        <x:v>0.5545</x:v>
      </x:c>
      <x:c r="I6208" s="22" t="n">
        <x:f>IF(G6208="","",IF(ISNUMBER(H6208),G6208,""))</x:f>
        <x:v>72010800</x:v>
      </x:c>
      <x:c r="J6208" s="22" t="n">
        <x:f>IF(I6208="","",I6208*H6208)</x:f>
        <x:v>39929988.6</x:v>
      </x:c>
      <x:c r="K6208" t="str">
        <x:f>IF(G6208="","MISSING OEWS",IF(ISNUMBER(H6208),"MATCHED","MISSING WHARTON"))</x:f>
        <x:v>MATCHED</x:v>
      </x:c>
    </x:row>
    <x:row r="6209">
      <x:c r="A6209" t="str">
        <x:v>62</x:v>
      </x:c>
      <x:c r="B6209" t="str">
        <x:v>Health Care and Social Assistance</x:v>
      </x:c>
      <x:c r="C6209" t="str">
        <x:v>19-4021</x:v>
      </x:c>
      <x:c r="D6209" t="str">
        <x:v>Biological Technicians</x:v>
      </x:c>
      <x:c r="E6209" s="22" t="n">
        <x:v>8420</x:v>
      </x:c>
      <x:c r="F6209" s="22" t="n">
        <x:v>55420</x:v>
      </x:c>
      <x:c r="G6209" s="22" t="n">
        <x:f>IF(OR(E6209="",F6209=""),"",E6209*F6209)</x:f>
        <x:v>466636400</x:v>
      </x:c>
      <x:c r="H6209" s="36" t="n">
        <x:v>0.2778</x:v>
      </x:c>
      <x:c r="I6209" s="22" t="n">
        <x:f>IF(G6209="","",IF(ISNUMBER(H6209),G6209,""))</x:f>
        <x:v>466636400</x:v>
      </x:c>
      <x:c r="J6209" s="22" t="n">
        <x:f>IF(I6209="","",I6209*H6209)</x:f>
        <x:v>129631591.92</x:v>
      </x:c>
      <x:c r="K6209" t="str">
        <x:f>IF(G6209="","MISSING OEWS",IF(ISNUMBER(H6209),"MATCHED","MISSING WHARTON"))</x:f>
        <x:v>MATCHED</x:v>
      </x:c>
    </x:row>
    <x:row r="6210">
      <x:c r="A6210" t="str">
        <x:v>62</x:v>
      </x:c>
      <x:c r="B6210" t="str">
        <x:v>Health Care and Social Assistance</x:v>
      </x:c>
      <x:c r="C6210" t="str">
        <x:v>19-4031</x:v>
      </x:c>
      <x:c r="D6210" t="str">
        <x:v>Chemical Technicians</x:v>
      </x:c>
      <x:c r="E6210" s="22" t="n">
        <x:v>710</x:v>
      </x:c>
      <x:c r="F6210" s="22" t="n">
        <x:v>58600</x:v>
      </x:c>
      <x:c r="G6210" s="22" t="n">
        <x:f>IF(OR(E6210="",F6210=""),"",E6210*F6210)</x:f>
        <x:v>41606000</x:v>
      </x:c>
      <x:c r="H6210" s="36" t="n">
        <x:v>0.25</x:v>
      </x:c>
      <x:c r="I6210" s="22" t="n">
        <x:f>IF(G6210="","",IF(ISNUMBER(H6210),G6210,""))</x:f>
        <x:v>41606000</x:v>
      </x:c>
      <x:c r="J6210" s="22" t="n">
        <x:f>IF(I6210="","",I6210*H6210)</x:f>
        <x:v>10401500</x:v>
      </x:c>
      <x:c r="K6210" t="str">
        <x:f>IF(G6210="","MISSING OEWS",IF(ISNUMBER(H6210),"MATCHED","MISSING WHARTON"))</x:f>
        <x:v>MATCHED</x:v>
      </x:c>
    </x:row>
    <x:row r="6211">
      <x:c r="A6211" t="str">
        <x:v>62</x:v>
      </x:c>
      <x:c r="B6211" t="str">
        <x:v>Health Care and Social Assistance</x:v>
      </x:c>
      <x:c r="C6211" t="str">
        <x:v>19-4042</x:v>
      </x:c>
      <x:c r="D6211" t="str">
        <x:v>Environmental Science and Protection Technicians, Including Health</x:v>
      </x:c>
      <x:c r="E6211" s="22" t="n">
        <x:v>440</x:v>
      </x:c>
      <x:c r="F6211" s="22" t="n">
        <x:v>41080</x:v>
      </x:c>
      <x:c r="G6211" s="22" t="n">
        <x:f>IF(OR(E6211="",F6211=""),"",E6211*F6211)</x:f>
        <x:v>18075200</x:v>
      </x:c>
      <x:c r="H6211" s="36" t="n">
        <x:v>0.2635</x:v>
      </x:c>
      <x:c r="I6211" s="22" t="n">
        <x:f>IF(G6211="","",IF(ISNUMBER(H6211),G6211,""))</x:f>
        <x:v>18075200</x:v>
      </x:c>
      <x:c r="J6211" s="22" t="n">
        <x:f>IF(I6211="","",I6211*H6211)</x:f>
        <x:v>4762815.2</x:v>
      </x:c>
      <x:c r="K6211" t="str">
        <x:f>IF(G6211="","MISSING OEWS",IF(ISNUMBER(H6211),"MATCHED","MISSING WHARTON"))</x:f>
        <x:v>MATCHED</x:v>
      </x:c>
    </x:row>
    <x:row r="6212">
      <x:c r="A6212" t="str">
        <x:v>62</x:v>
      </x:c>
      <x:c r="B6212" t="str">
        <x:v>Health Care and Social Assistance</x:v>
      </x:c>
      <x:c r="C6212" t="str">
        <x:v>19-4051</x:v>
      </x:c>
      <x:c r="D6212" t="str">
        <x:v>Nuclear Technicians</x:v>
      </x:c>
      <x:c r="E6212" s="22" t="n">
        <x:v>90</x:v>
      </x:c>
      <x:c r="F6212" s="22" t="n">
        <x:v>83860</x:v>
      </x:c>
      <x:c r="G6212" s="22" t="n">
        <x:f>IF(OR(E6212="",F6212=""),"",E6212*F6212)</x:f>
        <x:v>7547400</x:v>
      </x:c>
      <x:c r="H6212" s="36" t="n">
        <x:v>0.16190000000000002</x:v>
      </x:c>
      <x:c r="I6212" s="22" t="n">
        <x:f>IF(G6212="","",IF(ISNUMBER(H6212),G6212,""))</x:f>
        <x:v>7547400</x:v>
      </x:c>
      <x:c r="J6212" s="22" t="n">
        <x:f>IF(I6212="","",I6212*H6212)</x:f>
        <x:v>1221924.06</x:v>
      </x:c>
      <x:c r="K6212" t="str">
        <x:f>IF(G6212="","MISSING OEWS",IF(ISNUMBER(H6212),"MATCHED","MISSING WHARTON"))</x:f>
        <x:v>MATCHED</x:v>
      </x:c>
    </x:row>
    <x:row r="6213">
      <x:c r="A6213" t="str">
        <x:v>62</x:v>
      </x:c>
      <x:c r="B6213" t="str">
        <x:v>Health Care and Social Assistance</x:v>
      </x:c>
      <x:c r="C6213" t="str">
        <x:v>19-4061</x:v>
      </x:c>
      <x:c r="D6213" t="str">
        <x:v>Social Science Research Assistants</x:v>
      </x:c>
      <x:c r="E6213" s="22" t="n">
        <x:v>2320</x:v>
      </x:c>
      <x:c r="F6213" s="22" t="n">
        <x:v>60540.862068965514</x:v>
      </x:c>
      <x:c r="G6213" s="22" t="n">
        <x:f>IF(OR(E6213="",F6213=""),"",E6213*F6213)</x:f>
        <x:v>140454800</x:v>
      </x:c>
      <x:c r="H6213" s="36" t="n">
        <x:v>0.7087</x:v>
      </x:c>
      <x:c r="I6213" s="22" t="n">
        <x:f>IF(G6213="","",IF(ISNUMBER(H6213),G6213,""))</x:f>
        <x:v>140454800</x:v>
      </x:c>
      <x:c r="J6213" s="22" t="n">
        <x:f>IF(I6213="","",I6213*H6213)</x:f>
        <x:v>99540316.76</x:v>
      </x:c>
      <x:c r="K6213" t="str">
        <x:f>IF(G6213="","MISSING OEWS",IF(ISNUMBER(H6213),"MATCHED","MISSING WHARTON"))</x:f>
        <x:v>MATCHED</x:v>
      </x:c>
    </x:row>
    <x:row r="6214">
      <x:c r="A6214" t="str">
        <x:v>62</x:v>
      </x:c>
      <x:c r="B6214" t="str">
        <x:v>Health Care and Social Assistance</x:v>
      </x:c>
      <x:c r="C6214" t="str">
        <x:v>19-4092</x:v>
      </x:c>
      <x:c r="D6214" t="str">
        <x:v>Forensic Science Technicians</x:v>
      </x:c>
      <x:c r="E6214" s="22" t="n">
        <x:v>380</x:v>
      </x:c>
      <x:c r="F6214" s="22" t="n">
        <x:v>51290</x:v>
      </x:c>
      <x:c r="G6214" s="22" t="n">
        <x:f>IF(OR(E6214="",F6214=""),"",E6214*F6214)</x:f>
        <x:v>19490200</x:v>
      </x:c>
      <x:c r="H6214" s="36" t="n">
        <x:v>0.15710000000000002</x:v>
      </x:c>
      <x:c r="I6214" s="22" t="n">
        <x:f>IF(G6214="","",IF(ISNUMBER(H6214),G6214,""))</x:f>
        <x:v>19490200</x:v>
      </x:c>
      <x:c r="J6214" s="22" t="n">
        <x:f>IF(I6214="","",I6214*H6214)</x:f>
        <x:v>3061910.4200000004</x:v>
      </x:c>
      <x:c r="K6214" t="str">
        <x:f>IF(G6214="","MISSING OEWS",IF(ISNUMBER(H6214),"MATCHED","MISSING WHARTON"))</x:f>
        <x:v>MATCHED</x:v>
      </x:c>
    </x:row>
    <x:row r="6215">
      <x:c r="A6215" t="str">
        <x:v>62</x:v>
      </x:c>
      <x:c r="B6215" t="str">
        <x:v>Health Care and Social Assistance</x:v>
      </x:c>
      <x:c r="C6215" t="str">
        <x:v>19-4099</x:v>
      </x:c>
      <x:c r="D6215" t="str">
        <x:v>Life, Physical, and Social Science Technicians, All Other</x:v>
      </x:c>
      <x:c r="E6215" s="22" t="n">
        <x:v>3680</x:v>
      </x:c>
      <x:c r="F6215" s="22" t="n">
        <x:v>64793.17934782609</x:v>
      </x:c>
      <x:c r="G6215" s="22" t="n">
        <x:f>IF(OR(E6215="",F6215=""),"",E6215*F6215)</x:f>
        <x:v>238438900</x:v>
      </x:c>
      <x:c r="H6215" s="36" t="n">
        <x:v>0.5519</x:v>
      </x:c>
      <x:c r="I6215" s="22" t="n">
        <x:f>IF(G6215="","",IF(ISNUMBER(H6215),G6215,""))</x:f>
        <x:v>238438900</x:v>
      </x:c>
      <x:c r="J6215" s="22" t="n">
        <x:f>IF(I6215="","",I6215*H6215)</x:f>
        <x:v>131594428.90999998</x:v>
      </x:c>
      <x:c r="K6215" t="str">
        <x:f>IF(G6215="","MISSING OEWS",IF(ISNUMBER(H6215),"MATCHED","MISSING WHARTON"))</x:f>
        <x:v>MATCHED</x:v>
      </x:c>
    </x:row>
    <x:row r="6216">
      <x:c r="A6216" t="str">
        <x:v>62</x:v>
      </x:c>
      <x:c r="B6216" t="str">
        <x:v>Health Care and Social Assistance</x:v>
      </x:c>
      <x:c r="C6216" t="str">
        <x:v>19-5011</x:v>
      </x:c>
      <x:c r="D6216" t="str">
        <x:v>Occupational Health and Safety Specialists</x:v>
      </x:c>
      <x:c r="E6216" s="22" t="n">
        <x:v>5350</x:v>
      </x:c>
      <x:c r="F6216" s="22" t="n">
        <x:v>97004.52336448598</x:v>
      </x:c>
      <x:c r="G6216" s="22" t="n">
        <x:f>IF(OR(E6216="",F6216=""),"",E6216*F6216)</x:f>
        <x:v>518974200</x:v>
      </x:c>
      <x:c r="H6216" s="36" t="n">
        <x:v>0.2786</x:v>
      </x:c>
      <x:c r="I6216" s="22" t="n">
        <x:f>IF(G6216="","",IF(ISNUMBER(H6216),G6216,""))</x:f>
        <x:v>518974200</x:v>
      </x:c>
      <x:c r="J6216" s="22" t="n">
        <x:f>IF(I6216="","",I6216*H6216)</x:f>
        <x:v>144586212.12</x:v>
      </x:c>
      <x:c r="K6216" t="str">
        <x:f>IF(G6216="","MISSING OEWS",IF(ISNUMBER(H6216),"MATCHED","MISSING WHARTON"))</x:f>
        <x:v>MATCHED</x:v>
      </x:c>
    </x:row>
    <x:row r="6217">
      <x:c r="A6217" t="str">
        <x:v>62</x:v>
      </x:c>
      <x:c r="B6217" t="str">
        <x:v>Health Care and Social Assistance</x:v>
      </x:c>
      <x:c r="C6217" t="str">
        <x:v>19-5012</x:v>
      </x:c>
      <x:c r="D6217" t="str">
        <x:v>Occupational Health and Safety Technicians</x:v>
      </x:c>
      <x:c r="E6217" s="22" t="n">
        <x:v>1340</x:v>
      </x:c>
      <x:c r="F6217" s="22" t="n">
        <x:v>66424.77611940299</x:v>
      </x:c>
      <x:c r="G6217" s="22" t="n">
        <x:f>IF(OR(E6217="",F6217=""),"",E6217*F6217)</x:f>
        <x:v>89009200</x:v>
      </x:c>
      <x:c r="H6217" s="36" t="n">
        <x:v>0.2712</x:v>
      </x:c>
      <x:c r="I6217" s="22" t="n">
        <x:f>IF(G6217="","",IF(ISNUMBER(H6217),G6217,""))</x:f>
        <x:v>89009200</x:v>
      </x:c>
      <x:c r="J6217" s="22" t="n">
        <x:f>IF(I6217="","",I6217*H6217)</x:f>
        <x:v>24139295.04</x:v>
      </x:c>
      <x:c r="K6217" t="str">
        <x:f>IF(G6217="","MISSING OEWS",IF(ISNUMBER(H6217),"MATCHED","MISSING WHARTON"))</x:f>
        <x:v>MATCHED</x:v>
      </x:c>
    </x:row>
    <x:row r="6218">
      <x:c r="A6218" t="str">
        <x:v>62</x:v>
      </x:c>
      <x:c r="B6218" t="str">
        <x:v>Health Care and Social Assistance</x:v>
      </x:c>
      <x:c r="C6218" t="str">
        <x:v>21-1012</x:v>
      </x:c>
      <x:c r="D6218" t="str">
        <x:v>Educational, Guidance, and Career Counselors and Advisors</x:v>
      </x:c>
      <x:c r="E6218" s="22" t="n">
        <x:v>16320</x:v>
      </x:c>
      <x:c r="F6218" s="22" t="n">
        <x:v>53004.393382352944</x:v>
      </x:c>
      <x:c r="G6218" s="22" t="n">
        <x:f>IF(OR(E6218="",F6218=""),"",E6218*F6218)</x:f>
        <x:v>865031700</x:v>
      </x:c>
      <x:c r="H6218" s="36" t="n">
        <x:v>0.3176</x:v>
      </x:c>
      <x:c r="I6218" s="22" t="n">
        <x:f>IF(G6218="","",IF(ISNUMBER(H6218),G6218,""))</x:f>
        <x:v>865031700</x:v>
      </x:c>
      <x:c r="J6218" s="22" t="n">
        <x:f>IF(I6218="","",I6218*H6218)</x:f>
        <x:v>274734067.92</x:v>
      </x:c>
      <x:c r="K6218" t="str">
        <x:f>IF(G6218="","MISSING OEWS",IF(ISNUMBER(H6218),"MATCHED","MISSING WHARTON"))</x:f>
        <x:v>MATCHED</x:v>
      </x:c>
    </x:row>
    <x:row r="6219">
      <x:c r="A6219" t="str">
        <x:v>62</x:v>
      </x:c>
      <x:c r="B6219" t="str">
        <x:v>Health Care and Social Assistance</x:v>
      </x:c>
      <x:c r="C6219" t="str">
        <x:v>21-1013</x:v>
      </x:c>
      <x:c r="D6219" t="str">
        <x:v>Marriage and Family Therapists</x:v>
      </x:c>
      <x:c r="E6219" s="22" t="n">
        <x:v>59540</x:v>
      </x:c>
      <x:c r="F6219" s="22" t="n">
        <x:v>76084.83372522674</x:v>
      </x:c>
      <x:c r="G6219" s="22" t="n">
        <x:f>IF(OR(E6219="",F6219=""),"",E6219*F6219)</x:f>
        <x:v>4530091000</x:v>
      </x:c>
      <x:c r="H6219" s="36" t="n">
        <x:v>0.0594</x:v>
      </x:c>
      <x:c r="I6219" s="22" t="n">
        <x:f>IF(G6219="","",IF(ISNUMBER(H6219),G6219,""))</x:f>
        <x:v>4530091000</x:v>
      </x:c>
      <x:c r="J6219" s="22" t="n">
        <x:f>IF(I6219="","",I6219*H6219)</x:f>
        <x:v>269087405.40000004</x:v>
      </x:c>
      <x:c r="K6219" t="str">
        <x:f>IF(G6219="","MISSING OEWS",IF(ISNUMBER(H6219),"MATCHED","MISSING WHARTON"))</x:f>
        <x:v>MATCHED</x:v>
      </x:c>
    </x:row>
    <x:row r="6220">
      <x:c r="A6220" t="str">
        <x:v>62</x:v>
      </x:c>
      <x:c r="B6220" t="str">
        <x:v>Health Care and Social Assistance</x:v>
      </x:c>
      <x:c r="C6220" t="str">
        <x:v>21-1015</x:v>
      </x:c>
      <x:c r="D6220" t="str">
        <x:v>Rehabilitation Counselors</x:v>
      </x:c>
      <x:c r="E6220" s="22" t="n">
        <x:v>70030</x:v>
      </x:c>
      <x:c r="F6220" s="22" t="n">
        <x:v>47307.50821076681</x:v>
      </x:c>
      <x:c r="G6220" s="22" t="n">
        <x:f>IF(OR(E6220="",F6220=""),"",E6220*F6220)</x:f>
        <x:v>3312944800</x:v>
      </x:c>
      <x:c r="H6220" s="36" t="n">
        <x:v>0.2618</x:v>
      </x:c>
      <x:c r="I6220" s="22" t="n">
        <x:f>IF(G6220="","",IF(ISNUMBER(H6220),G6220,""))</x:f>
        <x:v>3312944800</x:v>
      </x:c>
      <x:c r="J6220" s="22" t="n">
        <x:f>IF(I6220="","",I6220*H6220)</x:f>
        <x:v>867328948.6399999</x:v>
      </x:c>
      <x:c r="K6220" t="str">
        <x:f>IF(G6220="","MISSING OEWS",IF(ISNUMBER(H6220),"MATCHED","MISSING WHARTON"))</x:f>
        <x:v>MATCHED</x:v>
      </x:c>
    </x:row>
    <x:row r="6221">
      <x:c r="A6221" t="str">
        <x:v>62</x:v>
      </x:c>
      <x:c r="B6221" t="str">
        <x:v>Health Care and Social Assistance</x:v>
      </x:c>
      <x:c r="C6221" t="str">
        <x:v>21-1018</x:v>
      </x:c>
      <x:c r="D6221" t="str">
        <x:v>Substance Abuse, Behavioral Disorder, and Mental Health Counselors</x:v>
      </x:c>
      <x:c r="E6221" s="22" t="n">
        <x:v>398140</x:v>
      </x:c>
      <x:c r="F6221" s="22" t="n">
        <x:v>63440.74747576229</x:v>
      </x:c>
      <x:c r="G6221" s="22" t="n">
        <x:f>IF(OR(E6221="",F6221=""),"",E6221*F6221)</x:f>
        <x:v>25258299200</x:v>
      </x:c>
      <x:c r="H6221" s="36" t="n">
        <x:v>0.1862</x:v>
      </x:c>
      <x:c r="I6221" s="22" t="n">
        <x:f>IF(G6221="","",IF(ISNUMBER(H6221),G6221,""))</x:f>
        <x:v>25258299200</x:v>
      </x:c>
      <x:c r="J6221" s="22" t="n">
        <x:f>IF(I6221="","",I6221*H6221)</x:f>
        <x:v>4703095311.04</x:v>
      </x:c>
      <x:c r="K6221" t="str">
        <x:f>IF(G6221="","MISSING OEWS",IF(ISNUMBER(H6221),"MATCHED","MISSING WHARTON"))</x:f>
        <x:v>MATCHED</x:v>
      </x:c>
    </x:row>
    <x:row r="6222">
      <x:c r="A6222" t="str">
        <x:v>62</x:v>
      </x:c>
      <x:c r="B6222" t="str">
        <x:v>Health Care and Social Assistance</x:v>
      </x:c>
      <x:c r="C6222" t="str">
        <x:v>21-1019</x:v>
      </x:c>
      <x:c r="D6222" t="str">
        <x:v>Counselors, All Other</x:v>
      </x:c>
      <x:c r="E6222" s="22" t="n">
        <x:v>16080</x:v>
      </x:c>
      <x:c r="F6222" s="22" t="n">
        <x:v>53972.232587064675</x:v>
      </x:c>
      <x:c r="G6222" s="22" t="n">
        <x:f>IF(OR(E6222="",F6222=""),"",E6222*F6222)</x:f>
        <x:v>867873500</x:v>
      </x:c>
      <x:c r="H6222" s="36"/>
      <x:c r="I6222" s="22" t="str">
        <x:f>IF(G6222="","",IF(ISNUMBER(H6222),G6222,""))</x:f>
      </x:c>
      <x:c r="J6222" s="22" t="str">
        <x:f>IF(I6222="","",I6222*H6222)</x:f>
      </x:c>
      <x:c r="K6222" t="str">
        <x:f>IF(G6222="","MISSING OEWS",IF(ISNUMBER(H6222),"MATCHED","MISSING WHARTON"))</x:f>
        <x:v>MISSING WHARTON</x:v>
      </x:c>
    </x:row>
    <x:row r="6223">
      <x:c r="A6223" t="str">
        <x:v>62</x:v>
      </x:c>
      <x:c r="B6223" t="str">
        <x:v>Health Care and Social Assistance</x:v>
      </x:c>
      <x:c r="C6223" t="str">
        <x:v>21-1021</x:v>
      </x:c>
      <x:c r="D6223" t="str">
        <x:v>Child, Family, and School Social Workers</x:v>
      </x:c>
      <x:c r="E6223" s="22" t="n">
        <x:v>150580</x:v>
      </x:c>
      <x:c r="F6223" s="22" t="n">
        <x:v>55162.398724930266</x:v>
      </x:c>
      <x:c r="G6223" s="22" t="n">
        <x:f>IF(OR(E6223="",F6223=""),"",E6223*F6223)</x:f>
        <x:v>8306353999.999999</x:v>
      </x:c>
      <x:c r="H6223" s="36" t="n">
        <x:v>0.2457</x:v>
      </x:c>
      <x:c r="I6223" s="22" t="n">
        <x:f>IF(G6223="","",IF(ISNUMBER(H6223),G6223,""))</x:f>
        <x:v>8306353999.999999</x:v>
      </x:c>
      <x:c r="J6223" s="22" t="n">
        <x:f>IF(I6223="","",I6223*H6223)</x:f>
        <x:v>2040871177.7999997</x:v>
      </x:c>
      <x:c r="K6223" t="str">
        <x:f>IF(G6223="","MISSING OEWS",IF(ISNUMBER(H6223),"MATCHED","MISSING WHARTON"))</x:f>
        <x:v>MATCHED</x:v>
      </x:c>
    </x:row>
    <x:row r="6224">
      <x:c r="A6224" t="str">
        <x:v>62</x:v>
      </x:c>
      <x:c r="B6224" t="str">
        <x:v>Health Care and Social Assistance</x:v>
      </x:c>
      <x:c r="C6224" t="str">
        <x:v>21-1022</x:v>
      </x:c>
      <x:c r="D6224" t="str">
        <x:v>Healthcare Social Workers</x:v>
      </x:c>
      <x:c r="E6224" s="22" t="n">
        <x:v>144740</x:v>
      </x:c>
      <x:c r="F6224" s="22" t="n">
        <x:v>71674.33950531989</x:v>
      </x:c>
      <x:c r="G6224" s="22" t="n">
        <x:f>IF(OR(E6224="",F6224=""),"",E6224*F6224)</x:f>
        <x:v>10374143900.000002</x:v>
      </x:c>
      <x:c r="H6224" s="36" t="n">
        <x:v>0.2206</x:v>
      </x:c>
      <x:c r="I6224" s="22" t="n">
        <x:f>IF(G6224="","",IF(ISNUMBER(H6224),G6224,""))</x:f>
        <x:v>10374143900.000002</x:v>
      </x:c>
      <x:c r="J6224" s="22" t="n">
        <x:f>IF(I6224="","",I6224*H6224)</x:f>
        <x:v>2288536144.34</x:v>
      </x:c>
      <x:c r="K6224" t="str">
        <x:f>IF(G6224="","MISSING OEWS",IF(ISNUMBER(H6224),"MATCHED","MISSING WHARTON"))</x:f>
        <x:v>MATCHED</x:v>
      </x:c>
    </x:row>
    <x:row r="6225">
      <x:c r="A6225" t="str">
        <x:v>62</x:v>
      </x:c>
      <x:c r="B6225" t="str">
        <x:v>Health Care and Social Assistance</x:v>
      </x:c>
      <x:c r="C6225" t="str">
        <x:v>21-1023</x:v>
      </x:c>
      <x:c r="D6225" t="str">
        <x:v>Mental Health and Substance Abuse Social Workers</x:v>
      </x:c>
      <x:c r="E6225" s="22" t="n">
        <x:v>98390</x:v>
      </x:c>
      <x:c r="F6225" s="22" t="n">
        <x:v>66599.26516922451</x:v>
      </x:c>
      <x:c r="G6225" s="22" t="n">
        <x:f>IF(OR(E6225="",F6225=""),"",E6225*F6225)</x:f>
        <x:v>6552701700</x:v>
      </x:c>
      <x:c r="H6225" s="36" t="n">
        <x:v>0.16149999999999998</x:v>
      </x:c>
      <x:c r="I6225" s="22" t="n">
        <x:f>IF(G6225="","",IF(ISNUMBER(H6225),G6225,""))</x:f>
        <x:v>6552701700</x:v>
      </x:c>
      <x:c r="J6225" s="22" t="n">
        <x:f>IF(I6225="","",I6225*H6225)</x:f>
        <x:v>1058261324.5499998</x:v>
      </x:c>
      <x:c r="K6225" t="str">
        <x:f>IF(G6225="","MISSING OEWS",IF(ISNUMBER(H6225),"MATCHED","MISSING WHARTON"))</x:f>
        <x:v>MATCHED</x:v>
      </x:c>
    </x:row>
    <x:row r="6226">
      <x:c r="A6226" t="str">
        <x:v>62</x:v>
      </x:c>
      <x:c r="B6226" t="str">
        <x:v>Health Care and Social Assistance</x:v>
      </x:c>
      <x:c r="C6226" t="str">
        <x:v>21-1029</x:v>
      </x:c>
      <x:c r="D6226" t="str">
        <x:v>Social Workers, All Other</x:v>
      </x:c>
      <x:c r="E6226" s="22" t="n">
        <x:v>14110</x:v>
      </x:c>
      <x:c r="F6226" s="22" t="n">
        <x:v>51972.59390503189</x:v>
      </x:c>
      <x:c r="G6226" s="22" t="n">
        <x:f>IF(OR(E6226="",F6226=""),"",E6226*F6226)</x:f>
        <x:v>733333300</x:v>
      </x:c>
      <x:c r="H6226" s="36"/>
      <x:c r="I6226" s="22" t="str">
        <x:f>IF(G6226="","",IF(ISNUMBER(H6226),G6226,""))</x:f>
      </x:c>
      <x:c r="J6226" s="22" t="str">
        <x:f>IF(I6226="","",I6226*H6226)</x:f>
      </x:c>
      <x:c r="K6226" t="str">
        <x:f>IF(G6226="","MISSING OEWS",IF(ISNUMBER(H6226),"MATCHED","MISSING WHARTON"))</x:f>
        <x:v>MISSING WHARTON</x:v>
      </x:c>
    </x:row>
    <x:row r="6227">
      <x:c r="A6227" t="str">
        <x:v>62</x:v>
      </x:c>
      <x:c r="B6227" t="str">
        <x:v>Health Care and Social Assistance</x:v>
      </x:c>
      <x:c r="C6227" t="str">
        <x:v>21-1091</x:v>
      </x:c>
      <x:c r="D6227" t="str">
        <x:v>Health Education Specialists</x:v>
      </x:c>
      <x:c r="E6227" s="22" t="n">
        <x:v>27910</x:v>
      </x:c>
      <x:c r="F6227" s="22" t="n">
        <x:v>71018.4020064493</x:v>
      </x:c>
      <x:c r="G6227" s="22" t="n">
        <x:f>IF(OR(E6227="",F6227=""),"",E6227*F6227)</x:f>
        <x:v>1982123599.9999998</x:v>
      </x:c>
      <x:c r="H6227" s="36" t="n">
        <x:v>0.5875</x:v>
      </x:c>
      <x:c r="I6227" s="22" t="n">
        <x:f>IF(G6227="","",IF(ISNUMBER(H6227),G6227,""))</x:f>
        <x:v>1982123599.9999998</x:v>
      </x:c>
      <x:c r="J6227" s="22" t="n">
        <x:f>IF(I6227="","",I6227*H6227)</x:f>
        <x:v>1164497615</x:v>
      </x:c>
      <x:c r="K6227" t="str">
        <x:f>IF(G6227="","MISSING OEWS",IF(ISNUMBER(H6227),"MATCHED","MISSING WHARTON"))</x:f>
        <x:v>MATCHED</x:v>
      </x:c>
    </x:row>
    <x:row r="6228">
      <x:c r="A6228" t="str">
        <x:v>62</x:v>
      </x:c>
      <x:c r="B6228" t="str">
        <x:v>Health Care and Social Assistance</x:v>
      </x:c>
      <x:c r="C6228" t="str">
        <x:v>21-1092</x:v>
      </x:c>
      <x:c r="D6228" t="str">
        <x:v>Probation Officers and Correctional Treatment Specialists</x:v>
      </x:c>
      <x:c r="E6228" s="22" t="n">
        <x:v>2000</x:v>
      </x:c>
      <x:c r="F6228" s="22" t="n">
        <x:v>48680</x:v>
      </x:c>
      <x:c r="G6228" s="22" t="n">
        <x:f>IF(OR(E6228="",F6228=""),"",E6228*F6228)</x:f>
        <x:v>97360000</x:v>
      </x:c>
      <x:c r="H6228" s="36" t="n">
        <x:v>0.4357</x:v>
      </x:c>
      <x:c r="I6228" s="22" t="n">
        <x:f>IF(G6228="","",IF(ISNUMBER(H6228),G6228,""))</x:f>
        <x:v>97360000</x:v>
      </x:c>
      <x:c r="J6228" s="22" t="n">
        <x:f>IF(I6228="","",I6228*H6228)</x:f>
        <x:v>42419752</x:v>
      </x:c>
      <x:c r="K6228" t="str">
        <x:f>IF(G6228="","MISSING OEWS",IF(ISNUMBER(H6228),"MATCHED","MISSING WHARTON"))</x:f>
        <x:v>MATCHED</x:v>
      </x:c>
    </x:row>
    <x:row r="6229">
      <x:c r="A6229" t="str">
        <x:v>62</x:v>
      </x:c>
      <x:c r="B6229" t="str">
        <x:v>Health Care and Social Assistance</x:v>
      </x:c>
      <x:c r="C6229" t="str">
        <x:v>21-1093</x:v>
      </x:c>
      <x:c r="D6229" t="str">
        <x:v>Social and Human Service Assistants</x:v>
      </x:c>
      <x:c r="E6229" s="22" t="n">
        <x:v>278290</x:v>
      </x:c>
      <x:c r="F6229" s="22" t="n">
        <x:v>45193.077365338315</x:v>
      </x:c>
      <x:c r="G6229" s="22" t="n">
        <x:f>IF(OR(E6229="",F6229=""),"",E6229*F6229)</x:f>
        <x:v>12576781500</x:v>
      </x:c>
      <x:c r="H6229" s="36" t="n">
        <x:v>0.4</x:v>
      </x:c>
      <x:c r="I6229" s="22" t="n">
        <x:f>IF(G6229="","",IF(ISNUMBER(H6229),G6229,""))</x:f>
        <x:v>12576781500</x:v>
      </x:c>
      <x:c r="J6229" s="22" t="n">
        <x:f>IF(I6229="","",I6229*H6229)</x:f>
        <x:v>5030712600</x:v>
      </x:c>
      <x:c r="K6229" t="str">
        <x:f>IF(G6229="","MISSING OEWS",IF(ISNUMBER(H6229),"MATCHED","MISSING WHARTON"))</x:f>
        <x:v>MATCHED</x:v>
      </x:c>
    </x:row>
    <x:row r="6230">
      <x:c r="A6230" t="str">
        <x:v>62</x:v>
      </x:c>
      <x:c r="B6230" t="str">
        <x:v>Health Care and Social Assistance</x:v>
      </x:c>
      <x:c r="C6230" t="str">
        <x:v>21-1094</x:v>
      </x:c>
      <x:c r="D6230" t="str">
        <x:v>Community Health Workers</x:v>
      </x:c>
      <x:c r="E6230" s="22" t="n">
        <x:v>32850</x:v>
      </x:c>
      <x:c r="F6230" s="22" t="n">
        <x:v>53889.7595129376</x:v>
      </x:c>
      <x:c r="G6230" s="22" t="n">
        <x:f>IF(OR(E6230="",F6230=""),"",E6230*F6230)</x:f>
        <x:v>1770278600</x:v>
      </x:c>
      <x:c r="H6230" s="36" t="n">
        <x:v>0.2672</x:v>
      </x:c>
      <x:c r="I6230" s="22" t="n">
        <x:f>IF(G6230="","",IF(ISNUMBER(H6230),G6230,""))</x:f>
        <x:v>1770278600</x:v>
      </x:c>
      <x:c r="J6230" s="22" t="n">
        <x:f>IF(I6230="","",I6230*H6230)</x:f>
        <x:v>473018441.92</x:v>
      </x:c>
      <x:c r="K6230" t="str">
        <x:f>IF(G6230="","MISSING OEWS",IF(ISNUMBER(H6230),"MATCHED","MISSING WHARTON"))</x:f>
        <x:v>MATCHED</x:v>
      </x:c>
    </x:row>
    <x:row r="6231">
      <x:c r="A6231" t="str">
        <x:v>62</x:v>
      </x:c>
      <x:c r="B6231" t="str">
        <x:v>Health Care and Social Assistance</x:v>
      </x:c>
      <x:c r="C6231" t="str">
        <x:v>21-1099</x:v>
      </x:c>
      <x:c r="D6231" t="str">
        <x:v>Community and Social Service Specialists, All Other</x:v>
      </x:c>
      <x:c r="E6231" s="22" t="n">
        <x:v>37610</x:v>
      </x:c>
      <x:c r="F6231" s="22" t="n">
        <x:v>54216.048923158734</x:v>
      </x:c>
      <x:c r="G6231" s="22" t="n">
        <x:f>IF(OR(E6231="",F6231=""),"",E6231*F6231)</x:f>
        <x:v>2039065600</x:v>
      </x:c>
      <x:c r="H6231" s="36"/>
      <x:c r="I6231" s="22" t="str">
        <x:f>IF(G6231="","",IF(ISNUMBER(H6231),G6231,""))</x:f>
      </x:c>
      <x:c r="J6231" s="22" t="str">
        <x:f>IF(I6231="","",I6231*H6231)</x:f>
      </x:c>
      <x:c r="K6231" t="str">
        <x:f>IF(G6231="","MISSING OEWS",IF(ISNUMBER(H6231),"MATCHED","MISSING WHARTON"))</x:f>
        <x:v>MISSING WHARTON</x:v>
      </x:c>
    </x:row>
    <x:row r="6232">
      <x:c r="A6232" t="str">
        <x:v>62</x:v>
      </x:c>
      <x:c r="B6232" t="str">
        <x:v>Health Care and Social Assistance</x:v>
      </x:c>
      <x:c r="C6232" t="str">
        <x:v>21-2011</x:v>
      </x:c>
      <x:c r="D6232" t="str">
        <x:v>Clergy</x:v>
      </x:c>
      <x:c r="E6232" s="22" t="n">
        <x:v>23610</x:v>
      </x:c>
      <x:c r="F6232" s="22" t="n">
        <x:v>67056.60313426514</x:v>
      </x:c>
      <x:c r="G6232" s="22" t="n">
        <x:f>IF(OR(E6232="",F6232=""),"",E6232*F6232)</x:f>
        <x:v>1583206400</x:v>
      </x:c>
      <x:c r="H6232" s="36" t="n">
        <x:v>0.17859999999999998</x:v>
      </x:c>
      <x:c r="I6232" s="22" t="n">
        <x:f>IF(G6232="","",IF(ISNUMBER(H6232),G6232,""))</x:f>
        <x:v>1583206400</x:v>
      </x:c>
      <x:c r="J6232" s="22" t="n">
        <x:f>IF(I6232="","",I6232*H6232)</x:f>
        <x:v>282760663.03999996</x:v>
      </x:c>
      <x:c r="K6232" t="str">
        <x:f>IF(G6232="","MISSING OEWS",IF(ISNUMBER(H6232),"MATCHED","MISSING WHARTON"))</x:f>
        <x:v>MATCHED</x:v>
      </x:c>
    </x:row>
    <x:row r="6233">
      <x:c r="A6233" t="str">
        <x:v>62</x:v>
      </x:c>
      <x:c r="B6233" t="str">
        <x:v>Health Care and Social Assistance</x:v>
      </x:c>
      <x:c r="C6233" t="str">
        <x:v>21-2021</x:v>
      </x:c>
      <x:c r="D6233" t="str">
        <x:v>Directors, Religious Activities and Education</x:v>
      </x:c>
      <x:c r="E6233" s="22" t="n">
        <x:v>970</x:v>
      </x:c>
      <x:c r="F6233" s="22" t="n">
        <x:v>77440</x:v>
      </x:c>
      <x:c r="G6233" s="22" t="n">
        <x:f>IF(OR(E6233="",F6233=""),"",E6233*F6233)</x:f>
        <x:v>75116800</x:v>
      </x:c>
      <x:c r="H6233" s="36" t="n">
        <x:v>0.2974</x:v>
      </x:c>
      <x:c r="I6233" s="22" t="n">
        <x:f>IF(G6233="","",IF(ISNUMBER(H6233),G6233,""))</x:f>
        <x:v>75116800</x:v>
      </x:c>
      <x:c r="J6233" s="22" t="n">
        <x:f>IF(I6233="","",I6233*H6233)</x:f>
        <x:v>22339736.32</x:v>
      </x:c>
      <x:c r="K6233" t="str">
        <x:f>IF(G6233="","MISSING OEWS",IF(ISNUMBER(H6233),"MATCHED","MISSING WHARTON"))</x:f>
        <x:v>MATCHED</x:v>
      </x:c>
    </x:row>
    <x:row r="6234">
      <x:c r="A6234" t="str">
        <x:v>62</x:v>
      </x:c>
      <x:c r="B6234" t="str">
        <x:v>Health Care and Social Assistance</x:v>
      </x:c>
      <x:c r="C6234" t="str">
        <x:v>21-2099</x:v>
      </x:c>
      <x:c r="D6234" t="str">
        <x:v>Religious Workers, All Other</x:v>
      </x:c>
      <x:c r="E6234" s="22" t="n">
        <x:v>840</x:v>
      </x:c>
      <x:c r="F6234" s="22" t="n">
        <x:v>54783.57142857143</x:v>
      </x:c>
      <x:c r="G6234" s="22" t="n">
        <x:f>IF(OR(E6234="",F6234=""),"",E6234*F6234)</x:f>
        <x:v>46018200</x:v>
      </x:c>
      <x:c r="H6234" s="36"/>
      <x:c r="I6234" s="22" t="str">
        <x:f>IF(G6234="","",IF(ISNUMBER(H6234),G6234,""))</x:f>
      </x:c>
      <x:c r="J6234" s="22" t="str">
        <x:f>IF(I6234="","",I6234*H6234)</x:f>
      </x:c>
      <x:c r="K6234" t="str">
        <x:f>IF(G6234="","MISSING OEWS",IF(ISNUMBER(H6234),"MATCHED","MISSING WHARTON"))</x:f>
        <x:v>MISSING WHARTON</x:v>
      </x:c>
    </x:row>
    <x:row r="6235">
      <x:c r="A6235" t="str">
        <x:v>62</x:v>
      </x:c>
      <x:c r="B6235" t="str">
        <x:v>Health Care and Social Assistance</x:v>
      </x:c>
      <x:c r="C6235" t="str">
        <x:v>23-1011</x:v>
      </x:c>
      <x:c r="D6235" t="str">
        <x:v>Lawyers</x:v>
      </x:c>
      <x:c r="E6235" s="22" t="n">
        <x:v>4410</x:v>
      </x:c>
      <x:c r="F6235" s="22" t="n">
        <x:v>183414.48979591837</x:v>
      </x:c>
      <x:c r="G6235" s="22" t="n">
        <x:f>IF(OR(E6235="",F6235=""),"",E6235*F6235)</x:f>
        <x:v>808857900</x:v>
      </x:c>
      <x:c r="H6235" s="36" t="n">
        <x:v>0.45</x:v>
      </x:c>
      <x:c r="I6235" s="22" t="n">
        <x:f>IF(G6235="","",IF(ISNUMBER(H6235),G6235,""))</x:f>
        <x:v>808857900</x:v>
      </x:c>
      <x:c r="J6235" s="22" t="n">
        <x:f>IF(I6235="","",I6235*H6235)</x:f>
        <x:v>363986055</x:v>
      </x:c>
      <x:c r="K6235" t="str">
        <x:f>IF(G6235="","MISSING OEWS",IF(ISNUMBER(H6235),"MATCHED","MISSING WHARTON"))</x:f>
        <x:v>MATCHED</x:v>
      </x:c>
    </x:row>
    <x:row r="6236">
      <x:c r="A6236" t="str">
        <x:v>62</x:v>
      </x:c>
      <x:c r="B6236" t="str">
        <x:v>Health Care and Social Assistance</x:v>
      </x:c>
      <x:c r="C6236" t="str">
        <x:v>23-1022</x:v>
      </x:c>
      <x:c r="D6236" t="str">
        <x:v>Arbitrators, Mediators, and Conciliators</x:v>
      </x:c>
      <x:c r="E6236" s="22" t="n">
        <x:v>550</x:v>
      </x:c>
      <x:c r="F6236" s="22" t="n">
        <x:v>71070</x:v>
      </x:c>
      <x:c r="G6236" s="22" t="n">
        <x:f>IF(OR(E6236="",F6236=""),"",E6236*F6236)</x:f>
        <x:v>39088500</x:v>
      </x:c>
      <x:c r="H6236" s="36" t="n">
        <x:v>0.4375</x:v>
      </x:c>
      <x:c r="I6236" s="22" t="n">
        <x:f>IF(G6236="","",IF(ISNUMBER(H6236),G6236,""))</x:f>
        <x:v>39088500</x:v>
      </x:c>
      <x:c r="J6236" s="22" t="n">
        <x:f>IF(I6236="","",I6236*H6236)</x:f>
        <x:v>17101218.75</x:v>
      </x:c>
      <x:c r="K6236" t="str">
        <x:f>IF(G6236="","MISSING OEWS",IF(ISNUMBER(H6236),"MATCHED","MISSING WHARTON"))</x:f>
        <x:v>MATCHED</x:v>
      </x:c>
    </x:row>
    <x:row r="6237">
      <x:c r="A6237" t="str">
        <x:v>62</x:v>
      </x:c>
      <x:c r="B6237" t="str">
        <x:v>Health Care and Social Assistance</x:v>
      </x:c>
      <x:c r="C6237" t="str">
        <x:v>23-2011</x:v>
      </x:c>
      <x:c r="D6237" t="str">
        <x:v>Paralegals and Legal Assistants</x:v>
      </x:c>
      <x:c r="E6237" s="22" t="n">
        <x:v>2240</x:v>
      </x:c>
      <x:c r="F6237" s="22" t="n">
        <x:v>65424.91071428572</x:v>
      </x:c>
      <x:c r="G6237" s="22" t="n">
        <x:f>IF(OR(E6237="",F6237=""),"",E6237*F6237)</x:f>
        <x:v>146551800</x:v>
      </x:c>
      <x:c r="H6237" s="36" t="n">
        <x:v>0.5917</x:v>
      </x:c>
      <x:c r="I6237" s="22" t="n">
        <x:f>IF(G6237="","",IF(ISNUMBER(H6237),G6237,""))</x:f>
        <x:v>146551800</x:v>
      </x:c>
      <x:c r="J6237" s="22" t="n">
        <x:f>IF(I6237="","",I6237*H6237)</x:f>
        <x:v>86714700.06</x:v>
      </x:c>
      <x:c r="K6237" t="str">
        <x:f>IF(G6237="","MISSING OEWS",IF(ISNUMBER(H6237),"MATCHED","MISSING WHARTON"))</x:f>
        <x:v>MATCHED</x:v>
      </x:c>
    </x:row>
    <x:row r="6238">
      <x:c r="A6238" t="str">
        <x:v>62</x:v>
      </x:c>
      <x:c r="B6238" t="str">
        <x:v>Health Care and Social Assistance</x:v>
      </x:c>
      <x:c r="C6238" t="str">
        <x:v>23-2093</x:v>
      </x:c>
      <x:c r="D6238" t="str">
        <x:v>Title Examiners, Abstractors, and Searchers</x:v>
      </x:c>
      <x:c r="E6238" s="22" t="n">
        <x:v>70</x:v>
      </x:c>
      <x:c r="F6238" s="22" t="n">
        <x:v>55850</x:v>
      </x:c>
      <x:c r="G6238" s="22" t="n">
        <x:f>IF(OR(E6238="",F6238=""),"",E6238*F6238)</x:f>
        <x:v>3909500</x:v>
      </x:c>
      <x:c r="H6238" s="36" t="n">
        <x:v>0.8794</x:v>
      </x:c>
      <x:c r="I6238" s="22" t="n">
        <x:f>IF(G6238="","",IF(ISNUMBER(H6238),G6238,""))</x:f>
        <x:v>3909500</x:v>
      </x:c>
      <x:c r="J6238" s="22" t="n">
        <x:f>IF(I6238="","",I6238*H6238)</x:f>
        <x:v>3438014.3</x:v>
      </x:c>
      <x:c r="K6238" t="str">
        <x:f>IF(G6238="","MISSING OEWS",IF(ISNUMBER(H6238),"MATCHED","MISSING WHARTON"))</x:f>
        <x:v>MATCHED</x:v>
      </x:c>
    </x:row>
    <x:row r="6239">
      <x:c r="A6239" t="str">
        <x:v>62</x:v>
      </x:c>
      <x:c r="B6239" t="str">
        <x:v>Health Care and Social Assistance</x:v>
      </x:c>
      <x:c r="C6239" t="str">
        <x:v>23-2099</x:v>
      </x:c>
      <x:c r="D6239" t="str">
        <x:v>Legal Support Workers, All Other</x:v>
      </x:c>
      <x:c r="E6239" s="22" t="n">
        <x:v>730</x:v>
      </x:c>
      <x:c r="F6239" s="22" t="n">
        <x:v>57490</x:v>
      </x:c>
      <x:c r="G6239" s="22" t="n">
        <x:f>IF(OR(E6239="",F6239=""),"",E6239*F6239)</x:f>
        <x:v>41967700</x:v>
      </x:c>
      <x:c r="H6239" s="36"/>
      <x:c r="I6239" s="22" t="str">
        <x:f>IF(G6239="","",IF(ISNUMBER(H6239),G6239,""))</x:f>
      </x:c>
      <x:c r="J6239" s="22" t="str">
        <x:f>IF(I6239="","",I6239*H6239)</x:f>
      </x:c>
      <x:c r="K6239" t="str">
        <x:f>IF(G6239="","MISSING OEWS",IF(ISNUMBER(H6239),"MATCHED","MISSING WHARTON"))</x:f>
        <x:v>MISSING WHARTON</x:v>
      </x:c>
    </x:row>
    <x:row r="6240">
      <x:c r="A6240" t="str">
        <x:v>62</x:v>
      </x:c>
      <x:c r="B6240" t="str">
        <x:v>Health Care and Social Assistance</x:v>
      </x:c>
      <x:c r="C6240" t="str">
        <x:v>25-1071</x:v>
      </x:c>
      <x:c r="D6240" t="str">
        <x:v>Health Specialties Teachers, Postsecondary</x:v>
      </x:c>
      <x:c r="E6240" s="22" t="n">
        <x:v>11560</x:v>
      </x:c>
      <x:c r="F6240" s="22" t="n">
        <x:v>224354.4982698962</x:v>
      </x:c>
      <x:c r="G6240" s="22" t="n">
        <x:f>IF(OR(E6240="",F6240=""),"",E6240*F6240)</x:f>
        <x:v>2593538000</x:v>
      </x:c>
      <x:c r="H6240" s="36" t="n">
        <x:v>0.41960000000000003</x:v>
      </x:c>
      <x:c r="I6240" s="22" t="n">
        <x:f>IF(G6240="","",IF(ISNUMBER(H6240),G6240,""))</x:f>
        <x:v>2593538000</x:v>
      </x:c>
      <x:c r="J6240" s="22" t="n">
        <x:f>IF(I6240="","",I6240*H6240)</x:f>
        <x:v>1088248544.8000002</x:v>
      </x:c>
      <x:c r="K6240" t="str">
        <x:f>IF(G6240="","MISSING OEWS",IF(ISNUMBER(H6240),"MATCHED","MISSING WHARTON"))</x:f>
        <x:v>MATCHED</x:v>
      </x:c>
    </x:row>
    <x:row r="6241">
      <x:c r="A6241" t="str">
        <x:v>62</x:v>
      </x:c>
      <x:c r="B6241" t="str">
        <x:v>Health Care and Social Assistance</x:v>
      </x:c>
      <x:c r="C6241" t="str">
        <x:v>25-1072</x:v>
      </x:c>
      <x:c r="D6241" t="str">
        <x:v>Nursing Instructors and Teachers, Postsecondary</x:v>
      </x:c>
      <x:c r="E6241" s="22" t="n">
        <x:v>2230</x:v>
      </x:c>
      <x:c r="F6241" s="22" t="n">
        <x:v>113041.9730941704</x:v>
      </x:c>
      <x:c r="G6241" s="22" t="n">
        <x:f>IF(OR(E6241="",F6241=""),"",E6241*F6241)</x:f>
        <x:v>252083600</x:v>
      </x:c>
      <x:c r="H6241" s="36" t="n">
        <x:v>0.3483</x:v>
      </x:c>
      <x:c r="I6241" s="22" t="n">
        <x:f>IF(G6241="","",IF(ISNUMBER(H6241),G6241,""))</x:f>
        <x:v>252083600</x:v>
      </x:c>
      <x:c r="J6241" s="22" t="n">
        <x:f>IF(I6241="","",I6241*H6241)</x:f>
        <x:v>87800717.88</x:v>
      </x:c>
      <x:c r="K6241" t="str">
        <x:f>IF(G6241="","MISSING OEWS",IF(ISNUMBER(H6241),"MATCHED","MISSING WHARTON"))</x:f>
        <x:v>MATCHED</x:v>
      </x:c>
    </x:row>
    <x:row r="6242">
      <x:c r="A6242" t="str">
        <x:v>62</x:v>
      </x:c>
      <x:c r="B6242" t="str">
        <x:v>Health Care and Social Assistance</x:v>
      </x:c>
      <x:c r="C6242" t="str">
        <x:v>25-1194</x:v>
      </x:c>
      <x:c r="D6242" t="str">
        <x:v>Career/Technical Education Teachers, Postsecondary</x:v>
      </x:c>
      <x:c r="E6242" s="22" t="n">
        <x:v>1300</x:v>
      </x:c>
      <x:c r="F6242" s="22" t="n">
        <x:v>54250.769230769234</x:v>
      </x:c>
      <x:c r="G6242" s="22" t="n">
        <x:f>IF(OR(E6242="",F6242=""),"",E6242*F6242)</x:f>
        <x:v>70526000</x:v>
      </x:c>
      <x:c r="H6242" s="36" t="n">
        <x:v>0.3875</x:v>
      </x:c>
      <x:c r="I6242" s="22" t="n">
        <x:f>IF(G6242="","",IF(ISNUMBER(H6242),G6242,""))</x:f>
        <x:v>70526000</x:v>
      </x:c>
      <x:c r="J6242" s="22" t="n">
        <x:f>IF(I6242="","",I6242*H6242)</x:f>
        <x:v>27328825</x:v>
      </x:c>
      <x:c r="K6242" t="str">
        <x:f>IF(G6242="","MISSING OEWS",IF(ISNUMBER(H6242),"MATCHED","MISSING WHARTON"))</x:f>
        <x:v>MATCHED</x:v>
      </x:c>
    </x:row>
    <x:row r="6243">
      <x:c r="A6243" t="str">
        <x:v>62</x:v>
      </x:c>
      <x:c r="B6243" t="str">
        <x:v>Health Care and Social Assistance</x:v>
      </x:c>
      <x:c r="C6243" t="str">
        <x:v>25-1199</x:v>
      </x:c>
      <x:c r="D6243" t="str">
        <x:v>Postsecondary Teachers, All Other</x:v>
      </x:c>
      <x:c r="E6243" s="22" t="n">
        <x:v>70</x:v>
      </x:c>
      <x:c r="F6243" s="22" t="n">
        <x:v>76792.85714285714</x:v>
      </x:c>
      <x:c r="G6243" s="22" t="n">
        <x:f>IF(OR(E6243="",F6243=""),"",E6243*F6243)</x:f>
        <x:v>5375500</x:v>
      </x:c>
      <x:c r="H6243" s="36"/>
      <x:c r="I6243" s="22" t="str">
        <x:f>IF(G6243="","",IF(ISNUMBER(H6243),G6243,""))</x:f>
      </x:c>
      <x:c r="J6243" s="22" t="str">
        <x:f>IF(I6243="","",I6243*H6243)</x:f>
      </x:c>
      <x:c r="K6243" t="str">
        <x:f>IF(G6243="","MISSING OEWS",IF(ISNUMBER(H6243),"MATCHED","MISSING WHARTON"))</x:f>
        <x:v>MISSING WHARTON</x:v>
      </x:c>
    </x:row>
    <x:row r="6244">
      <x:c r="A6244" t="str">
        <x:v>62</x:v>
      </x:c>
      <x:c r="B6244" t="str">
        <x:v>Health Care and Social Assistance</x:v>
      </x:c>
      <x:c r="C6244" t="str">
        <x:v>25-2011</x:v>
      </x:c>
      <x:c r="D6244" t="str">
        <x:v>Preschool Teachers, Except Special Education</x:v>
      </x:c>
      <x:c r="E6244" s="22" t="n">
        <x:v>363850</x:v>
      </x:c>
      <x:c r="F6244" s="22" t="n">
        <x:v>39398.73574275113</x:v>
      </x:c>
      <x:c r="G6244" s="22" t="n">
        <x:f>IF(OR(E6244="",F6244=""),"",E6244*F6244)</x:f>
        <x:v>14335229999.999998</x:v>
      </x:c>
      <x:c r="H6244" s="36" t="n">
        <x:v>0.1176</x:v>
      </x:c>
      <x:c r="I6244" s="22" t="n">
        <x:f>IF(G6244="","",IF(ISNUMBER(H6244),G6244,""))</x:f>
        <x:v>14335229999.999998</x:v>
      </x:c>
      <x:c r="J6244" s="22" t="n">
        <x:f>IF(I6244="","",I6244*H6244)</x:f>
        <x:v>1685823047.9999998</x:v>
      </x:c>
      <x:c r="K6244" t="str">
        <x:f>IF(G6244="","MISSING OEWS",IF(ISNUMBER(H6244),"MATCHED","MISSING WHARTON"))</x:f>
        <x:v>MATCHED</x:v>
      </x:c>
    </x:row>
    <x:row r="6245">
      <x:c r="A6245" t="str">
        <x:v>62</x:v>
      </x:c>
      <x:c r="B6245" t="str">
        <x:v>Health Care and Social Assistance</x:v>
      </x:c>
      <x:c r="C6245" t="str">
        <x:v>25-2012</x:v>
      </x:c>
      <x:c r="D6245" t="str">
        <x:v>Kindergarten Teachers, Except Special Education</x:v>
      </x:c>
      <x:c r="E6245" s="22" t="n">
        <x:v>1440</x:v>
      </x:c>
      <x:c r="F6245" s="22" t="n">
        <x:v>52160</x:v>
      </x:c>
      <x:c r="G6245" s="22" t="n">
        <x:f>IF(OR(E6245="",F6245=""),"",E6245*F6245)</x:f>
        <x:v>75110400</x:v>
      </x:c>
      <x:c r="H6245" s="36" t="n">
        <x:v>0.1392</x:v>
      </x:c>
      <x:c r="I6245" s="22" t="n">
        <x:f>IF(G6245="","",IF(ISNUMBER(H6245),G6245,""))</x:f>
        <x:v>75110400</x:v>
      </x:c>
      <x:c r="J6245" s="22" t="n">
        <x:f>IF(I6245="","",I6245*H6245)</x:f>
        <x:v>10455367.68</x:v>
      </x:c>
      <x:c r="K6245" t="str">
        <x:f>IF(G6245="","MISSING OEWS",IF(ISNUMBER(H6245),"MATCHED","MISSING WHARTON"))</x:f>
        <x:v>MATCHED</x:v>
      </x:c>
    </x:row>
    <x:row r="6246">
      <x:c r="A6246" t="str">
        <x:v>62</x:v>
      </x:c>
      <x:c r="B6246" t="str">
        <x:v>Health Care and Social Assistance</x:v>
      </x:c>
      <x:c r="C6246" t="str">
        <x:v>25-2021</x:v>
      </x:c>
      <x:c r="D6246" t="str">
        <x:v>Elementary School Teachers, Except Special Education</x:v>
      </x:c>
      <x:c r="E6246" s="22" t="n">
        <x:v>1530</x:v>
      </x:c>
      <x:c r="F6246" s="22" t="n">
        <x:v>53980</x:v>
      </x:c>
      <x:c r="G6246" s="22" t="n">
        <x:f>IF(OR(E6246="",F6246=""),"",E6246*F6246)</x:f>
        <x:v>82589400</x:v>
      </x:c>
      <x:c r="H6246" s="36" t="n">
        <x:v>0.2224</x:v>
      </x:c>
      <x:c r="I6246" s="22" t="n">
        <x:f>IF(G6246="","",IF(ISNUMBER(H6246),G6246,""))</x:f>
        <x:v>82589400</x:v>
      </x:c>
      <x:c r="J6246" s="22" t="n">
        <x:f>IF(I6246="","",I6246*H6246)</x:f>
        <x:v>18367882.56</x:v>
      </x:c>
      <x:c r="K6246" t="str">
        <x:f>IF(G6246="","MISSING OEWS",IF(ISNUMBER(H6246),"MATCHED","MISSING WHARTON"))</x:f>
        <x:v>MATCHED</x:v>
      </x:c>
    </x:row>
    <x:row r="6247">
      <x:c r="A6247" t="str">
        <x:v>62</x:v>
      </x:c>
      <x:c r="B6247" t="str">
        <x:v>Health Care and Social Assistance</x:v>
      </x:c>
      <x:c r="C6247" t="str">
        <x:v>25-2022</x:v>
      </x:c>
      <x:c r="D6247" t="str">
        <x:v>Middle School Teachers, Except Special and Career/Technical Education</x:v>
      </x:c>
      <x:c r="E6247" s="22" t="n">
        <x:v>290</x:v>
      </x:c>
      <x:c r="F6247" s="22" t="n">
        <x:v>58480</x:v>
      </x:c>
      <x:c r="G6247" s="22" t="n">
        <x:f>IF(OR(E6247="",F6247=""),"",E6247*F6247)</x:f>
        <x:v>16959200</x:v>
      </x:c>
      <x:c r="H6247" s="36" t="n">
        <x:v>0.2286</x:v>
      </x:c>
      <x:c r="I6247" s="22" t="n">
        <x:f>IF(G6247="","",IF(ISNUMBER(H6247),G6247,""))</x:f>
        <x:v>16959200</x:v>
      </x:c>
      <x:c r="J6247" s="22" t="n">
        <x:f>IF(I6247="","",I6247*H6247)</x:f>
        <x:v>3876873.12</x:v>
      </x:c>
      <x:c r="K6247" t="str">
        <x:f>IF(G6247="","MISSING OEWS",IF(ISNUMBER(H6247),"MATCHED","MISSING WHARTON"))</x:f>
        <x:v>MATCHED</x:v>
      </x:c>
    </x:row>
    <x:row r="6248">
      <x:c r="A6248" t="str">
        <x:v>62</x:v>
      </x:c>
      <x:c r="B6248" t="str">
        <x:v>Health Care and Social Assistance</x:v>
      </x:c>
      <x:c r="C6248" t="str">
        <x:v>25-2031</x:v>
      </x:c>
      <x:c r="D6248" t="str">
        <x:v>Secondary School Teachers, Except Special and Career/Technical Education</x:v>
      </x:c>
      <x:c r="E6248" s="22" t="n">
        <x:v>1010</x:v>
      </x:c>
      <x:c r="F6248" s="22" t="n">
        <x:v>57360</x:v>
      </x:c>
      <x:c r="G6248" s="22" t="n">
        <x:f>IF(OR(E6248="",F6248=""),"",E6248*F6248)</x:f>
        <x:v>57933600</x:v>
      </x:c>
      <x:c r="H6248" s="36" t="n">
        <x:v>0.3016</x:v>
      </x:c>
      <x:c r="I6248" s="22" t="n">
        <x:f>IF(G6248="","",IF(ISNUMBER(H6248),G6248,""))</x:f>
        <x:v>57933600</x:v>
      </x:c>
      <x:c r="J6248" s="22" t="n">
        <x:f>IF(I6248="","",I6248*H6248)</x:f>
        <x:v>17472773.759999998</x:v>
      </x:c>
      <x:c r="K6248" t="str">
        <x:f>IF(G6248="","MISSING OEWS",IF(ISNUMBER(H6248),"MATCHED","MISSING WHARTON"))</x:f>
        <x:v>MATCHED</x:v>
      </x:c>
    </x:row>
    <x:row r="6249">
      <x:c r="A6249" t="str">
        <x:v>62</x:v>
      </x:c>
      <x:c r="B6249" t="str">
        <x:v>Health Care and Social Assistance</x:v>
      </x:c>
      <x:c r="C6249" t="str">
        <x:v>25-2032</x:v>
      </x:c>
      <x:c r="D6249" t="str">
        <x:v>Career/Technical Education Teachers, Secondary School</x:v>
      </x:c>
      <x:c r="E6249" s="22" t="n">
        <x:v>80</x:v>
      </x:c>
      <x:c r="F6249" s="22" t="n">
        <x:v>72250</x:v>
      </x:c>
      <x:c r="G6249" s="22" t="n">
        <x:f>IF(OR(E6249="",F6249=""),"",E6249*F6249)</x:f>
        <x:v>5780000</x:v>
      </x:c>
      <x:c r="H6249" s="36" t="n">
        <x:v>0.24239999999999998</x:v>
      </x:c>
      <x:c r="I6249" s="22" t="n">
        <x:f>IF(G6249="","",IF(ISNUMBER(H6249),G6249,""))</x:f>
        <x:v>5780000</x:v>
      </x:c>
      <x:c r="J6249" s="22" t="n">
        <x:f>IF(I6249="","",I6249*H6249)</x:f>
        <x:v>1401071.9999999998</x:v>
      </x:c>
      <x:c r="K6249" t="str">
        <x:f>IF(G6249="","MISSING OEWS",IF(ISNUMBER(H6249),"MATCHED","MISSING WHARTON"))</x:f>
        <x:v>MATCHED</x:v>
      </x:c>
    </x:row>
    <x:row r="6250">
      <x:c r="A6250" t="str">
        <x:v>62</x:v>
      </x:c>
      <x:c r="B6250" t="str">
        <x:v>Health Care and Social Assistance</x:v>
      </x:c>
      <x:c r="C6250" t="str">
        <x:v>25-2051</x:v>
      </x:c>
      <x:c r="D6250" t="str">
        <x:v>Special Education Teachers, Preschool</x:v>
      </x:c>
      <x:c r="E6250" s="22" t="n">
        <x:v>9150</x:v>
      </x:c>
      <x:c r="F6250" s="22" t="n">
        <x:v>86550</x:v>
      </x:c>
      <x:c r="G6250" s="22" t="n">
        <x:f>IF(OR(E6250="",F6250=""),"",E6250*F6250)</x:f>
        <x:v>791932500</x:v>
      </x:c>
      <x:c r="H6250" s="36" t="n">
        <x:v>0.1889</x:v>
      </x:c>
      <x:c r="I6250" s="22" t="n">
        <x:f>IF(G6250="","",IF(ISNUMBER(H6250),G6250,""))</x:f>
        <x:v>791932500</x:v>
      </x:c>
      <x:c r="J6250" s="22" t="n">
        <x:f>IF(I6250="","",I6250*H6250)</x:f>
        <x:v>149596049.25</x:v>
      </x:c>
      <x:c r="K6250" t="str">
        <x:f>IF(G6250="","MISSING OEWS",IF(ISNUMBER(H6250),"MATCHED","MISSING WHARTON"))</x:f>
        <x:v>MATCHED</x:v>
      </x:c>
    </x:row>
    <x:row r="6251">
      <x:c r="A6251" t="str">
        <x:v>62</x:v>
      </x:c>
      <x:c r="B6251" t="str">
        <x:v>Health Care and Social Assistance</x:v>
      </x:c>
      <x:c r="C6251" t="str">
        <x:v>25-2052</x:v>
      </x:c>
      <x:c r="D6251" t="str">
        <x:v>Special Education Teachers, Kindergarten and Elementary School</x:v>
      </x:c>
      <x:c r="E6251" s="22" t="n">
        <x:v>900</x:v>
      </x:c>
      <x:c r="F6251" s="22" t="n">
        <x:v>72120</x:v>
      </x:c>
      <x:c r="G6251" s="22" t="n">
        <x:f>IF(OR(E6251="",F6251=""),"",E6251*F6251)</x:f>
        <x:v>64908000</x:v>
      </x:c>
      <x:c r="H6251" s="36" t="n">
        <x:v>0.19920000000000002</x:v>
      </x:c>
      <x:c r="I6251" s="22" t="n">
        <x:f>IF(G6251="","",IF(ISNUMBER(H6251),G6251,""))</x:f>
        <x:v>64908000</x:v>
      </x:c>
      <x:c r="J6251" s="22" t="n">
        <x:f>IF(I6251="","",I6251*H6251)</x:f>
        <x:v>12929673.600000001</x:v>
      </x:c>
      <x:c r="K6251" t="str">
        <x:f>IF(G6251="","MISSING OEWS",IF(ISNUMBER(H6251),"MATCHED","MISSING WHARTON"))</x:f>
        <x:v>MATCHED</x:v>
      </x:c>
    </x:row>
    <x:row r="6252">
      <x:c r="A6252" t="str">
        <x:v>62</x:v>
      </x:c>
      <x:c r="B6252" t="str">
        <x:v>Health Care and Social Assistance</x:v>
      </x:c>
      <x:c r="C6252" t="str">
        <x:v>25-2057</x:v>
      </x:c>
      <x:c r="D6252" t="str">
        <x:v>Special Education Teachers, Middle School</x:v>
      </x:c>
      <x:c r="E6252" s="22" t="n">
        <x:v>110</x:v>
      </x:c>
      <x:c r="F6252" s="22" t="n">
        <x:v>81560</x:v>
      </x:c>
      <x:c r="G6252" s="22" t="n">
        <x:f>IF(OR(E6252="",F6252=""),"",E6252*F6252)</x:f>
        <x:v>8971600</x:v>
      </x:c>
      <x:c r="H6252" s="36" t="n">
        <x:v>0.23379999999999998</x:v>
      </x:c>
      <x:c r="I6252" s="22" t="n">
        <x:f>IF(G6252="","",IF(ISNUMBER(H6252),G6252,""))</x:f>
        <x:v>8971600</x:v>
      </x:c>
      <x:c r="J6252" s="22" t="n">
        <x:f>IF(I6252="","",I6252*H6252)</x:f>
        <x:v>2097560.0799999996</x:v>
      </x:c>
      <x:c r="K6252" t="str">
        <x:f>IF(G6252="","MISSING OEWS",IF(ISNUMBER(H6252),"MATCHED","MISSING WHARTON"))</x:f>
        <x:v>MATCHED</x:v>
      </x:c>
    </x:row>
    <x:row r="6253">
      <x:c r="A6253" t="str">
        <x:v>62</x:v>
      </x:c>
      <x:c r="B6253" t="str">
        <x:v>Health Care and Social Assistance</x:v>
      </x:c>
      <x:c r="C6253" t="str">
        <x:v>25-2058</x:v>
      </x:c>
      <x:c r="D6253" t="str">
        <x:v>Special Education Teachers, Secondary School</x:v>
      </x:c>
      <x:c r="E6253" s="22" t="n">
        <x:v>1180</x:v>
      </x:c>
      <x:c r="F6253" s="22" t="n">
        <x:v>72184.40677966102</x:v>
      </x:c>
      <x:c r="G6253" s="22" t="n">
        <x:f>IF(OR(E6253="",F6253=""),"",E6253*F6253)</x:f>
        <x:v>85177600</x:v>
      </x:c>
      <x:c r="H6253" s="36" t="n">
        <x:v>0.2225</x:v>
      </x:c>
      <x:c r="I6253" s="22" t="n">
        <x:f>IF(G6253="","",IF(ISNUMBER(H6253),G6253,""))</x:f>
        <x:v>85177600</x:v>
      </x:c>
      <x:c r="J6253" s="22" t="n">
        <x:f>IF(I6253="","",I6253*H6253)</x:f>
        <x:v>18952016</x:v>
      </x:c>
      <x:c r="K6253" t="str">
        <x:f>IF(G6253="","MISSING OEWS",IF(ISNUMBER(H6253),"MATCHED","MISSING WHARTON"))</x:f>
        <x:v>MATCHED</x:v>
      </x:c>
    </x:row>
    <x:row r="6254">
      <x:c r="A6254" t="str">
        <x:v>62</x:v>
      </x:c>
      <x:c r="B6254" t="str">
        <x:v>Health Care and Social Assistance</x:v>
      </x:c>
      <x:c r="C6254" t="str">
        <x:v>25-2059</x:v>
      </x:c>
      <x:c r="D6254" t="str">
        <x:v>Special Education Teachers, All Other</x:v>
      </x:c>
      <x:c r="E6254" s="22" t="n">
        <x:v>4360</x:v>
      </x:c>
      <x:c r="F6254" s="22" t="n">
        <x:v>68212.95871559632</x:v>
      </x:c>
      <x:c r="G6254" s="22" t="n">
        <x:f>IF(OR(E6254="",F6254=""),"",E6254*F6254)</x:f>
        <x:v>297408500</x:v>
      </x:c>
      <x:c r="H6254" s="36" t="n">
        <x:v>0.27</x:v>
      </x:c>
      <x:c r="I6254" s="22" t="n">
        <x:f>IF(G6254="","",IF(ISNUMBER(H6254),G6254,""))</x:f>
        <x:v>297408500</x:v>
      </x:c>
      <x:c r="J6254" s="22" t="n">
        <x:f>IF(I6254="","",I6254*H6254)</x:f>
        <x:v>80300295</x:v>
      </x:c>
      <x:c r="K6254" t="str">
        <x:f>IF(G6254="","MISSING OEWS",IF(ISNUMBER(H6254),"MATCHED","MISSING WHARTON"))</x:f>
        <x:v>MATCHED</x:v>
      </x:c>
    </x:row>
    <x:row r="6255">
      <x:c r="A6255" t="str">
        <x:v>62</x:v>
      </x:c>
      <x:c r="B6255" t="str">
        <x:v>Health Care and Social Assistance</x:v>
      </x:c>
      <x:c r="C6255" t="str">
        <x:v>25-3011</x:v>
      </x:c>
      <x:c r="D6255" t="str">
        <x:v>Adult Basic Education, Adult Secondary Education, and English as a Second Language Instructors</x:v>
      </x:c>
      <x:c r="E6255" s="22" t="n">
        <x:v>3090</x:v>
      </x:c>
      <x:c r="F6255" s="22" t="n">
        <x:v>56950</x:v>
      </x:c>
      <x:c r="G6255" s="22" t="n">
        <x:f>IF(OR(E6255="",F6255=""),"",E6255*F6255)</x:f>
        <x:v>175975500</x:v>
      </x:c>
      <x:c r="H6255" s="36" t="n">
        <x:v>0.3372</x:v>
      </x:c>
      <x:c r="I6255" s="22" t="n">
        <x:f>IF(G6255="","",IF(ISNUMBER(H6255),G6255,""))</x:f>
        <x:v>175975500</x:v>
      </x:c>
      <x:c r="J6255" s="22" t="n">
        <x:f>IF(I6255="","",I6255*H6255)</x:f>
        <x:v>59338938.6</x:v>
      </x:c>
      <x:c r="K6255" t="str">
        <x:f>IF(G6255="","MISSING OEWS",IF(ISNUMBER(H6255),"MATCHED","MISSING WHARTON"))</x:f>
        <x:v>MATCHED</x:v>
      </x:c>
    </x:row>
    <x:row r="6256">
      <x:c r="A6256" t="str">
        <x:v>62</x:v>
      </x:c>
      <x:c r="B6256" t="str">
        <x:v>Health Care and Social Assistance</x:v>
      </x:c>
      <x:c r="C6256" t="str">
        <x:v>25-3021</x:v>
      </x:c>
      <x:c r="D6256" t="str">
        <x:v>Self-Enrichment Teachers</x:v>
      </x:c>
      <x:c r="E6256" s="22" t="n">
        <x:v>18010</x:v>
      </x:c>
      <x:c r="F6256" s="22" t="n">
        <x:v>55570</x:v>
      </x:c>
      <x:c r="G6256" s="22" t="n">
        <x:f>IF(OR(E6256="",F6256=""),"",E6256*F6256)</x:f>
        <x:v>1000815700</x:v>
      </x:c>
      <x:c r="H6256" s="36" t="n">
        <x:v>0.33</x:v>
      </x:c>
      <x:c r="I6256" s="22" t="n">
        <x:f>IF(G6256="","",IF(ISNUMBER(H6256),G6256,""))</x:f>
        <x:v>1000815700</x:v>
      </x:c>
      <x:c r="J6256" s="22" t="n">
        <x:f>IF(I6256="","",I6256*H6256)</x:f>
        <x:v>330269181</x:v>
      </x:c>
      <x:c r="K6256" t="str">
        <x:f>IF(G6256="","MISSING OEWS",IF(ISNUMBER(H6256),"MATCHED","MISSING WHARTON"))</x:f>
        <x:v>MATCHED</x:v>
      </x:c>
    </x:row>
    <x:row r="6257">
      <x:c r="A6257" t="str">
        <x:v>62</x:v>
      </x:c>
      <x:c r="B6257" t="str">
        <x:v>Health Care and Social Assistance</x:v>
      </x:c>
      <x:c r="C6257" t="str">
        <x:v>25-3031</x:v>
      </x:c>
      <x:c r="D6257" t="str">
        <x:v>Substitute Teachers, Short-Term</x:v>
      </x:c>
      <x:c r="E6257" s="22" t="n">
        <x:v>11090</x:v>
      </x:c>
      <x:c r="F6257" s="22" t="n">
        <x:v>37440</x:v>
      </x:c>
      <x:c r="G6257" s="22" t="n">
        <x:f>IF(OR(E6257="",F6257=""),"",E6257*F6257)</x:f>
        <x:v>415209600</x:v>
      </x:c>
      <x:c r="H6257" s="36" t="n">
        <x:v>0.1972</x:v>
      </x:c>
      <x:c r="I6257" s="22" t="n">
        <x:f>IF(G6257="","",IF(ISNUMBER(H6257),G6257,""))</x:f>
        <x:v>415209600</x:v>
      </x:c>
      <x:c r="J6257" s="22" t="n">
        <x:f>IF(I6257="","",I6257*H6257)</x:f>
        <x:v>81879333.11999999</x:v>
      </x:c>
      <x:c r="K6257" t="str">
        <x:f>IF(G6257="","MISSING OEWS",IF(ISNUMBER(H6257),"MATCHED","MISSING WHARTON"))</x:f>
        <x:v>MATCHED</x:v>
      </x:c>
    </x:row>
    <x:row r="6258">
      <x:c r="A6258" t="str">
        <x:v>62</x:v>
      </x:c>
      <x:c r="B6258" t="str">
        <x:v>Health Care and Social Assistance</x:v>
      </x:c>
      <x:c r="C6258" t="str">
        <x:v>25-3041</x:v>
      </x:c>
      <x:c r="D6258" t="str">
        <x:v>Tutors</x:v>
      </x:c>
      <x:c r="E6258" s="22" t="n">
        <x:v>8140</x:v>
      </x:c>
      <x:c r="F6258" s="22" t="n">
        <x:v>48310</x:v>
      </x:c>
      <x:c r="G6258" s="22" t="n">
        <x:f>IF(OR(E6258="",F6258=""),"",E6258*F6258)</x:f>
        <x:v>393243400</x:v>
      </x:c>
      <x:c r="H6258" s="36" t="n">
        <x:v>0.39740000000000003</x:v>
      </x:c>
      <x:c r="I6258" s="22" t="n">
        <x:f>IF(G6258="","",IF(ISNUMBER(H6258),G6258,""))</x:f>
        <x:v>393243400</x:v>
      </x:c>
      <x:c r="J6258" s="22" t="n">
        <x:f>IF(I6258="","",I6258*H6258)</x:f>
        <x:v>156274927.16000003</x:v>
      </x:c>
      <x:c r="K6258" t="str">
        <x:f>IF(G6258="","MISSING OEWS",IF(ISNUMBER(H6258),"MATCHED","MISSING WHARTON"))</x:f>
        <x:v>MATCHED</x:v>
      </x:c>
    </x:row>
    <x:row r="6259">
      <x:c r="A6259" t="str">
        <x:v>62</x:v>
      </x:c>
      <x:c r="B6259" t="str">
        <x:v>Health Care and Social Assistance</x:v>
      </x:c>
      <x:c r="C6259" t="str">
        <x:v>25-3099</x:v>
      </x:c>
      <x:c r="D6259" t="str">
        <x:v>Teachers and Instructors, All Other</x:v>
      </x:c>
      <x:c r="E6259" s="22" t="n">
        <x:v>7360</x:v>
      </x:c>
      <x:c r="F6259" s="22" t="n">
        <x:v>57164.877717391304</x:v>
      </x:c>
      <x:c r="G6259" s="22" t="n">
        <x:f>IF(OR(E6259="",F6259=""),"",E6259*F6259)</x:f>
        <x:v>420733500</x:v>
      </x:c>
      <x:c r="H6259" s="36"/>
      <x:c r="I6259" s="22" t="str">
        <x:f>IF(G6259="","",IF(ISNUMBER(H6259),G6259,""))</x:f>
      </x:c>
      <x:c r="J6259" s="22" t="str">
        <x:f>IF(I6259="","",I6259*H6259)</x:f>
      </x:c>
      <x:c r="K6259" t="str">
        <x:f>IF(G6259="","MISSING OEWS",IF(ISNUMBER(H6259),"MATCHED","MISSING WHARTON"))</x:f>
        <x:v>MISSING WHARTON</x:v>
      </x:c>
    </x:row>
    <x:row r="6260">
      <x:c r="A6260" t="str">
        <x:v>62</x:v>
      </x:c>
      <x:c r="B6260" t="str">
        <x:v>Health Care and Social Assistance</x:v>
      </x:c>
      <x:c r="C6260" t="str">
        <x:v>25-4011</x:v>
      </x:c>
      <x:c r="D6260" t="str">
        <x:v>Archivists</x:v>
      </x:c>
      <x:c r="E6260" s="22" t="n">
        <x:v>200</x:v>
      </x:c>
      <x:c r="F6260" s="22" t="n">
        <x:v>53290</x:v>
      </x:c>
      <x:c r="G6260" s="22" t="n">
        <x:f>IF(OR(E6260="",F6260=""),"",E6260*F6260)</x:f>
        <x:v>10658000</x:v>
      </x:c>
      <x:c r="H6260" s="36" t="n">
        <x:v>0.4154</x:v>
      </x:c>
      <x:c r="I6260" s="22" t="n">
        <x:f>IF(G6260="","",IF(ISNUMBER(H6260),G6260,""))</x:f>
        <x:v>10658000</x:v>
      </x:c>
      <x:c r="J6260" s="22" t="n">
        <x:f>IF(I6260="","",I6260*H6260)</x:f>
        <x:v>4427333.2</x:v>
      </x:c>
      <x:c r="K6260" t="str">
        <x:f>IF(G6260="","MISSING OEWS",IF(ISNUMBER(H6260),"MATCHED","MISSING WHARTON"))</x:f>
        <x:v>MATCHED</x:v>
      </x:c>
    </x:row>
    <x:row r="6261">
      <x:c r="A6261" t="str">
        <x:v>62</x:v>
      </x:c>
      <x:c r="B6261" t="str">
        <x:v>Health Care and Social Assistance</x:v>
      </x:c>
      <x:c r="C6261" t="str">
        <x:v>25-4022</x:v>
      </x:c>
      <x:c r="D6261" t="str">
        <x:v>Librarians and Media Collections Specialists</x:v>
      </x:c>
      <x:c r="E6261" s="22" t="n">
        <x:v>1040</x:v>
      </x:c>
      <x:c r="F6261" s="22" t="n">
        <x:v>70691.92307692308</x:v>
      </x:c>
      <x:c r="G6261" s="22" t="n">
        <x:f>IF(OR(E6261="",F6261=""),"",E6261*F6261)</x:f>
        <x:v>73519600</x:v>
      </x:c>
      <x:c r="H6261" s="36" t="n">
        <x:v>0.4167</x:v>
      </x:c>
      <x:c r="I6261" s="22" t="n">
        <x:f>IF(G6261="","",IF(ISNUMBER(H6261),G6261,""))</x:f>
        <x:v>73519600</x:v>
      </x:c>
      <x:c r="J6261" s="22" t="n">
        <x:f>IF(I6261="","",I6261*H6261)</x:f>
        <x:v>30635617.32</x:v>
      </x:c>
      <x:c r="K6261" t="str">
        <x:f>IF(G6261="","MISSING OEWS",IF(ISNUMBER(H6261),"MATCHED","MISSING WHARTON"))</x:f>
        <x:v>MATCHED</x:v>
      </x:c>
    </x:row>
    <x:row r="6262">
      <x:c r="A6262" t="str">
        <x:v>62</x:v>
      </x:c>
      <x:c r="B6262" t="str">
        <x:v>Health Care and Social Assistance</x:v>
      </x:c>
      <x:c r="C6262" t="str">
        <x:v>25-4031</x:v>
      </x:c>
      <x:c r="D6262" t="str">
        <x:v>Library Technicians</x:v>
      </x:c>
      <x:c r="E6262" s="22" t="n">
        <x:v>100</x:v>
      </x:c>
      <x:c r="F6262" s="22" t="n">
        <x:v>50030</x:v>
      </x:c>
      <x:c r="G6262" s="22" t="n">
        <x:f>IF(OR(E6262="",F6262=""),"",E6262*F6262)</x:f>
        <x:v>5003000</x:v>
      </x:c>
      <x:c r="H6262" s="36" t="n">
        <x:v>0.6329</x:v>
      </x:c>
      <x:c r="I6262" s="22" t="n">
        <x:f>IF(G6262="","",IF(ISNUMBER(H6262),G6262,""))</x:f>
        <x:v>5003000</x:v>
      </x:c>
      <x:c r="J6262" s="22" t="n">
        <x:f>IF(I6262="","",I6262*H6262)</x:f>
        <x:v>3166398.7</x:v>
      </x:c>
      <x:c r="K6262" t="str">
        <x:f>IF(G6262="","MISSING OEWS",IF(ISNUMBER(H6262),"MATCHED","MISSING WHARTON"))</x:f>
        <x:v>MATCHED</x:v>
      </x:c>
    </x:row>
    <x:row r="6263">
      <x:c r="A6263" t="str">
        <x:v>62</x:v>
      </x:c>
      <x:c r="B6263" t="str">
        <x:v>Health Care and Social Assistance</x:v>
      </x:c>
      <x:c r="C6263" t="str">
        <x:v>25-9021</x:v>
      </x:c>
      <x:c r="D6263" t="str">
        <x:v>Farm and Home Management Educators</x:v>
      </x:c>
      <x:c r="E6263" s="22" t="n">
        <x:v>120</x:v>
      </x:c>
      <x:c r="F6263" s="22" t="n">
        <x:v>52010</x:v>
      </x:c>
      <x:c r="G6263" s="22" t="n">
        <x:f>IF(OR(E6263="",F6263=""),"",E6263*F6263)</x:f>
        <x:v>6241200</x:v>
      </x:c>
      <x:c r="H6263" s="36" t="n">
        <x:v>0.33</x:v>
      </x:c>
      <x:c r="I6263" s="22" t="n">
        <x:f>IF(G6263="","",IF(ISNUMBER(H6263),G6263,""))</x:f>
        <x:v>6241200</x:v>
      </x:c>
      <x:c r="J6263" s="22" t="n">
        <x:f>IF(I6263="","",I6263*H6263)</x:f>
        <x:v>2059596</x:v>
      </x:c>
      <x:c r="K6263" t="str">
        <x:f>IF(G6263="","MISSING OEWS",IF(ISNUMBER(H6263),"MATCHED","MISSING WHARTON"))</x:f>
        <x:v>MATCHED</x:v>
      </x:c>
    </x:row>
    <x:row r="6264">
      <x:c r="A6264" t="str">
        <x:v>62</x:v>
      </x:c>
      <x:c r="B6264" t="str">
        <x:v>Health Care and Social Assistance</x:v>
      </x:c>
      <x:c r="C6264" t="str">
        <x:v>25-9031</x:v>
      </x:c>
      <x:c r="D6264" t="str">
        <x:v>Instructional Coordinators</x:v>
      </x:c>
      <x:c r="E6264" s="22" t="n">
        <x:v>11200</x:v>
      </x:c>
      <x:c r="F6264" s="22" t="n">
        <x:v>64468.69642857143</x:v>
      </x:c>
      <x:c r="G6264" s="22" t="n">
        <x:f>IF(OR(E6264="",F6264=""),"",E6264*F6264)</x:f>
        <x:v>722049400</x:v>
      </x:c>
      <x:c r="H6264" s="36" t="n">
        <x:v>0.5783</x:v>
      </x:c>
      <x:c r="I6264" s="22" t="n">
        <x:f>IF(G6264="","",IF(ISNUMBER(H6264),G6264,""))</x:f>
        <x:v>722049400</x:v>
      </x:c>
      <x:c r="J6264" s="22" t="n">
        <x:f>IF(I6264="","",I6264*H6264)</x:f>
        <x:v>417561168.02000004</x:v>
      </x:c>
      <x:c r="K6264" t="str">
        <x:f>IF(G6264="","MISSING OEWS",IF(ISNUMBER(H6264),"MATCHED","MISSING WHARTON"))</x:f>
        <x:v>MATCHED</x:v>
      </x:c>
    </x:row>
    <x:row r="6265">
      <x:c r="A6265" t="str">
        <x:v>62</x:v>
      </x:c>
      <x:c r="B6265" t="str">
        <x:v>Health Care and Social Assistance</x:v>
      </x:c>
      <x:c r="C6265" t="str">
        <x:v>25-9044</x:v>
      </x:c>
      <x:c r="D6265" t="str">
        <x:v>Teaching Assistants, Postsecondary</x:v>
      </x:c>
      <x:c r="E6265" s="22" t="n">
        <x:v>140</x:v>
      </x:c>
      <x:c r="F6265" s="22" t="n">
        <x:v>46304.28571428572</x:v>
      </x:c>
      <x:c r="G6265" s="22" t="n">
        <x:f>IF(OR(E6265="",F6265=""),"",E6265*F6265)</x:f>
        <x:v>6482600</x:v>
      </x:c>
      <x:c r="H6265" s="36" t="n">
        <x:v>0.3675</x:v>
      </x:c>
      <x:c r="I6265" s="22" t="n">
        <x:f>IF(G6265="","",IF(ISNUMBER(H6265),G6265,""))</x:f>
        <x:v>6482600</x:v>
      </x:c>
      <x:c r="J6265" s="22" t="n">
        <x:f>IF(I6265="","",I6265*H6265)</x:f>
        <x:v>2382355.5</x:v>
      </x:c>
      <x:c r="K6265" t="str">
        <x:f>IF(G6265="","MISSING OEWS",IF(ISNUMBER(H6265),"MATCHED","MISSING WHARTON"))</x:f>
        <x:v>MATCHED</x:v>
      </x:c>
    </x:row>
    <x:row r="6266">
      <x:c r="A6266" t="str">
        <x:v>62</x:v>
      </x:c>
      <x:c r="B6266" t="str">
        <x:v>Health Care and Social Assistance</x:v>
      </x:c>
      <x:c r="C6266" t="str">
        <x:v>25-9045</x:v>
      </x:c>
      <x:c r="D6266" t="str">
        <x:v>Teaching Assistants, Except Postsecondary</x:v>
      </x:c>
      <x:c r="E6266" s="22" t="n">
        <x:v>161490</x:v>
      </x:c>
      <x:c r="F6266" s="22" t="n">
        <x:v>35694.471484302434</x:v>
      </x:c>
      <x:c r="G6266" s="22" t="n">
        <x:f>IF(OR(E6266="",F6266=""),"",E6266*F6266)</x:f>
        <x:v>5764300200</x:v>
      </x:c>
      <x:c r="H6266" s="36" t="n">
        <x:v>0.20829999999999999</x:v>
      </x:c>
      <x:c r="I6266" s="22" t="n">
        <x:f>IF(G6266="","",IF(ISNUMBER(H6266),G6266,""))</x:f>
        <x:v>5764300200</x:v>
      </x:c>
      <x:c r="J6266" s="22" t="n">
        <x:f>IF(I6266="","",I6266*H6266)</x:f>
        <x:v>1200703731.6599998</x:v>
      </x:c>
      <x:c r="K6266" t="str">
        <x:f>IF(G6266="","MISSING OEWS",IF(ISNUMBER(H6266),"MATCHED","MISSING WHARTON"))</x:f>
        <x:v>MATCHED</x:v>
      </x:c>
    </x:row>
    <x:row r="6267">
      <x:c r="A6267" t="str">
        <x:v>62</x:v>
      </x:c>
      <x:c r="B6267" t="str">
        <x:v>Health Care and Social Assistance</x:v>
      </x:c>
      <x:c r="C6267" t="str">
        <x:v>25-9099</x:v>
      </x:c>
      <x:c r="D6267" t="str">
        <x:v>Educational Instruction and Library Workers, All Other</x:v>
      </x:c>
      <x:c r="E6267" s="22" t="n">
        <x:v>780</x:v>
      </x:c>
      <x:c r="F6267" s="22" t="n">
        <x:v>54389.230769230766</x:v>
      </x:c>
      <x:c r="G6267" s="22" t="n">
        <x:f>IF(OR(E6267="",F6267=""),"",E6267*F6267)</x:f>
        <x:v>42423600</x:v>
      </x:c>
      <x:c r="H6267" s="36"/>
      <x:c r="I6267" s="22" t="str">
        <x:f>IF(G6267="","",IF(ISNUMBER(H6267),G6267,""))</x:f>
      </x:c>
      <x:c r="J6267" s="22" t="str">
        <x:f>IF(I6267="","",I6267*H6267)</x:f>
      </x:c>
      <x:c r="K6267" t="str">
        <x:f>IF(G6267="","MISSING OEWS",IF(ISNUMBER(H6267),"MATCHED","MISSING WHARTON"))</x:f>
        <x:v>MISSING WHARTON</x:v>
      </x:c>
    </x:row>
    <x:row r="6268">
      <x:c r="A6268" t="str">
        <x:v>62</x:v>
      </x:c>
      <x:c r="B6268" t="str">
        <x:v>Health Care and Social Assistance</x:v>
      </x:c>
      <x:c r="C6268" t="str">
        <x:v>27-1011</x:v>
      </x:c>
      <x:c r="D6268" t="str">
        <x:v>Art Directors</x:v>
      </x:c>
      <x:c r="E6268" s="22" t="n">
        <x:v>210</x:v>
      </x:c>
      <x:c r="F6268" s="22" t="n">
        <x:v>81310</x:v>
      </x:c>
      <x:c r="G6268" s="22" t="n">
        <x:f>IF(OR(E6268="",F6268=""),"",E6268*F6268)</x:f>
        <x:v>17075100</x:v>
      </x:c>
      <x:c r="H6268" s="36" t="n">
        <x:v>0.3688</x:v>
      </x:c>
      <x:c r="I6268" s="22" t="n">
        <x:f>IF(G6268="","",IF(ISNUMBER(H6268),G6268,""))</x:f>
        <x:v>17075100</x:v>
      </x:c>
      <x:c r="J6268" s="22" t="n">
        <x:f>IF(I6268="","",I6268*H6268)</x:f>
        <x:v>6297296.88</x:v>
      </x:c>
      <x:c r="K6268" t="str">
        <x:f>IF(G6268="","MISSING OEWS",IF(ISNUMBER(H6268),"MATCHED","MISSING WHARTON"))</x:f>
        <x:v>MATCHED</x:v>
      </x:c>
    </x:row>
    <x:row r="6269">
      <x:c r="A6269" t="str">
        <x:v>62</x:v>
      </x:c>
      <x:c r="B6269" t="str">
        <x:v>Health Care and Social Assistance</x:v>
      </x:c>
      <x:c r="C6269" t="str">
        <x:v>27-1012</x:v>
      </x:c>
      <x:c r="D6269" t="str">
        <x:v>Craft Artists</x:v>
      </x:c>
      <x:c r="E6269" s="22" t="n">
        <x:v>210</x:v>
      </x:c>
      <x:c r="F6269" s="22" t="n">
        <x:v>29590</x:v>
      </x:c>
      <x:c r="G6269" s="22" t="n">
        <x:f>IF(OR(E6269="",F6269=""),"",E6269*F6269)</x:f>
        <x:v>6213900</x:v>
      </x:c>
      <x:c r="H6269" s="36" t="n">
        <x:v>0.22</x:v>
      </x:c>
      <x:c r="I6269" s="22" t="n">
        <x:f>IF(G6269="","",IF(ISNUMBER(H6269),G6269,""))</x:f>
        <x:v>6213900</x:v>
      </x:c>
      <x:c r="J6269" s="22" t="n">
        <x:f>IF(I6269="","",I6269*H6269)</x:f>
        <x:v>1367058</x:v>
      </x:c>
      <x:c r="K6269" t="str">
        <x:f>IF(G6269="","MISSING OEWS",IF(ISNUMBER(H6269),"MATCHED","MISSING WHARTON"))</x:f>
        <x:v>MATCHED</x:v>
      </x:c>
    </x:row>
    <x:row r="6270">
      <x:c r="A6270" t="str">
        <x:v>62</x:v>
      </x:c>
      <x:c r="B6270" t="str">
        <x:v>Health Care and Social Assistance</x:v>
      </x:c>
      <x:c r="C6270" t="str">
        <x:v>27-1013</x:v>
      </x:c>
      <x:c r="D6270" t="str">
        <x:v>Fine Artists, Including Painters, Sculptors, and Illustrators</x:v>
      </x:c>
      <x:c r="E6270" s="22" t="n">
        <x:v>300</x:v>
      </x:c>
      <x:c r="F6270" s="22" t="n">
        <x:v>49190</x:v>
      </x:c>
      <x:c r="G6270" s="22" t="n">
        <x:f>IF(OR(E6270="",F6270=""),"",E6270*F6270)</x:f>
        <x:v>14757000</x:v>
      </x:c>
      <x:c r="H6270" s="36" t="n">
        <x:v>0.2281</x:v>
      </x:c>
      <x:c r="I6270" s="22" t="n">
        <x:f>IF(G6270="","",IF(ISNUMBER(H6270),G6270,""))</x:f>
        <x:v>14757000</x:v>
      </x:c>
      <x:c r="J6270" s="22" t="n">
        <x:f>IF(I6270="","",I6270*H6270)</x:f>
        <x:v>3366071.7</x:v>
      </x:c>
      <x:c r="K6270" t="str">
        <x:f>IF(G6270="","MISSING OEWS",IF(ISNUMBER(H6270),"MATCHED","MISSING WHARTON"))</x:f>
        <x:v>MATCHED</x:v>
      </x:c>
    </x:row>
    <x:row r="6271">
      <x:c r="A6271" t="str">
        <x:v>62</x:v>
      </x:c>
      <x:c r="B6271" t="str">
        <x:v>Health Care and Social Assistance</x:v>
      </x:c>
      <x:c r="C6271" t="str">
        <x:v>27-1014</x:v>
      </x:c>
      <x:c r="D6271" t="str">
        <x:v>Special Effects Artists and Animators</x:v>
      </x:c>
      <x:c r="E6271" s="22" t="n">
        <x:v>30</x:v>
      </x:c>
      <x:c r="F6271" s="22" t="n">
        <x:v>80310</x:v>
      </x:c>
      <x:c r="G6271" s="22" t="n">
        <x:f>IF(OR(E6271="",F6271=""),"",E6271*F6271)</x:f>
        <x:v>2409300</x:v>
      </x:c>
      <x:c r="H6271" s="36" t="n">
        <x:v>0.7071</x:v>
      </x:c>
      <x:c r="I6271" s="22" t="n">
        <x:f>IF(G6271="","",IF(ISNUMBER(H6271),G6271,""))</x:f>
        <x:v>2409300</x:v>
      </x:c>
      <x:c r="J6271" s="22" t="n">
        <x:f>IF(I6271="","",I6271*H6271)</x:f>
        <x:v>1703616.0299999998</x:v>
      </x:c>
      <x:c r="K6271" t="str">
        <x:f>IF(G6271="","MISSING OEWS",IF(ISNUMBER(H6271),"MATCHED","MISSING WHARTON"))</x:f>
        <x:v>MATCHED</x:v>
      </x:c>
    </x:row>
    <x:row r="6272">
      <x:c r="A6272" t="str">
        <x:v>62</x:v>
      </x:c>
      <x:c r="B6272" t="str">
        <x:v>Health Care and Social Assistance</x:v>
      </x:c>
      <x:c r="C6272" t="str">
        <x:v>27-1023</x:v>
      </x:c>
      <x:c r="D6272" t="str">
        <x:v>Floral Designers</x:v>
      </x:c>
      <x:c r="E6272" s="22" t="n">
        <x:v>30</x:v>
      </x:c>
      <x:c r="F6272" s="22" t="n">
        <x:v>41920</x:v>
      </x:c>
      <x:c r="G6272" s="22" t="n">
        <x:f>IF(OR(E6272="",F6272=""),"",E6272*F6272)</x:f>
        <x:v>1257600</x:v>
      </x:c>
      <x:c r="H6272" s="36" t="n">
        <x:v>0.1188</x:v>
      </x:c>
      <x:c r="I6272" s="22" t="n">
        <x:f>IF(G6272="","",IF(ISNUMBER(H6272),G6272,""))</x:f>
        <x:v>1257600</x:v>
      </x:c>
      <x:c r="J6272" s="22" t="n">
        <x:f>IF(I6272="","",I6272*H6272)</x:f>
        <x:v>149402.88</x:v>
      </x:c>
      <x:c r="K6272" t="str">
        <x:f>IF(G6272="","MISSING OEWS",IF(ISNUMBER(H6272),"MATCHED","MISSING WHARTON"))</x:f>
        <x:v>MATCHED</x:v>
      </x:c>
    </x:row>
    <x:row r="6273">
      <x:c r="A6273" t="str">
        <x:v>62</x:v>
      </x:c>
      <x:c r="B6273" t="str">
        <x:v>Health Care and Social Assistance</x:v>
      </x:c>
      <x:c r="C6273" t="str">
        <x:v>27-1024</x:v>
      </x:c>
      <x:c r="D6273" t="str">
        <x:v>Graphic Designers</x:v>
      </x:c>
      <x:c r="E6273" s="22" t="n">
        <x:v>1610</x:v>
      </x:c>
      <x:c r="F6273" s="22" t="n">
        <x:v>69476.58385093168</x:v>
      </x:c>
      <x:c r="G6273" s="22" t="n">
        <x:f>IF(OR(E6273="",F6273=""),"",E6273*F6273)</x:f>
        <x:v>111857300.00000001</x:v>
      </x:c>
      <x:c r="H6273" s="36" t="n">
        <x:v>0.7375</x:v>
      </x:c>
      <x:c r="I6273" s="22" t="n">
        <x:f>IF(G6273="","",IF(ISNUMBER(H6273),G6273,""))</x:f>
        <x:v>111857300.00000001</x:v>
      </x:c>
      <x:c r="J6273" s="22" t="n">
        <x:f>IF(I6273="","",I6273*H6273)</x:f>
        <x:v>82494758.75000001</x:v>
      </x:c>
      <x:c r="K6273" t="str">
        <x:f>IF(G6273="","MISSING OEWS",IF(ISNUMBER(H6273),"MATCHED","MISSING WHARTON"))</x:f>
        <x:v>MATCHED</x:v>
      </x:c>
    </x:row>
    <x:row r="6274">
      <x:c r="A6274" t="str">
        <x:v>62</x:v>
      </x:c>
      <x:c r="B6274" t="str">
        <x:v>Health Care and Social Assistance</x:v>
      </x:c>
      <x:c r="C6274" t="str">
        <x:v>27-1025</x:v>
      </x:c>
      <x:c r="D6274" t="str">
        <x:v>Interior Designers</x:v>
      </x:c>
      <x:c r="E6274" s="22" t="n">
        <x:v>230</x:v>
      </x:c>
      <x:c r="F6274" s="22" t="n">
        <x:v>83126.95652173914</x:v>
      </x:c>
      <x:c r="G6274" s="22" t="n">
        <x:f>IF(OR(E6274="",F6274=""),"",E6274*F6274)</x:f>
        <x:v>19119200</x:v>
      </x:c>
      <x:c r="H6274" s="36" t="n">
        <x:v>0.31329999999999997</x:v>
      </x:c>
      <x:c r="I6274" s="22" t="n">
        <x:f>IF(G6274="","",IF(ISNUMBER(H6274),G6274,""))</x:f>
        <x:v>19119200</x:v>
      </x:c>
      <x:c r="J6274" s="22" t="n">
        <x:f>IF(I6274="","",I6274*H6274)</x:f>
        <x:v>5990045.359999999</x:v>
      </x:c>
      <x:c r="K6274" t="str">
        <x:f>IF(G6274="","MISSING OEWS",IF(ISNUMBER(H6274),"MATCHED","MISSING WHARTON"))</x:f>
        <x:v>MATCHED</x:v>
      </x:c>
    </x:row>
    <x:row r="6275">
      <x:c r="A6275" t="str">
        <x:v>62</x:v>
      </x:c>
      <x:c r="B6275" t="str">
        <x:v>Health Care and Social Assistance</x:v>
      </x:c>
      <x:c r="C6275" t="str">
        <x:v>27-2011</x:v>
      </x:c>
      <x:c r="D6275" t="str">
        <x:v>Actors</x:v>
      </x:c>
      <x:c r="E6275" s="22" t="n">
        <x:v>250</x:v>
      </x:c>
      <x:c r="F6275" s="22"/>
      <x:c r="G6275" s="22" t="str">
        <x:f>IF(OR(E6275="",F6275=""),"",E6275*F6275)</x:f>
      </x:c>
      <x:c r="H6275" s="36" t="n">
        <x:v>0.1</x:v>
      </x:c>
      <x:c r="I6275" s="22" t="str">
        <x:f>IF(G6275="","",IF(ISNUMBER(H6275),G6275,""))</x:f>
      </x:c>
      <x:c r="J6275" s="22" t="str">
        <x:f>IF(I6275="","",I6275*H6275)</x:f>
      </x:c>
      <x:c r="K6275" t="str">
        <x:f>IF(G6275="","MISSING OEWS",IF(ISNUMBER(H6275),"MATCHED","MISSING WHARTON"))</x:f>
        <x:v>MISSING OEWS</x:v>
      </x:c>
    </x:row>
    <x:row r="6276">
      <x:c r="A6276" t="str">
        <x:v>62</x:v>
      </x:c>
      <x:c r="B6276" t="str">
        <x:v>Health Care and Social Assistance</x:v>
      </x:c>
      <x:c r="C6276" t="str">
        <x:v>27-2022</x:v>
      </x:c>
      <x:c r="D6276" t="str">
        <x:v>Coaches and Scouts</x:v>
      </x:c>
      <x:c r="E6276" s="22" t="n">
        <x:v>820</x:v>
      </x:c>
      <x:c r="F6276" s="22" t="n">
        <x:v>52910</x:v>
      </x:c>
      <x:c r="G6276" s="22" t="n">
        <x:f>IF(OR(E6276="",F6276=""),"",E6276*F6276)</x:f>
        <x:v>43386200</x:v>
      </x:c>
      <x:c r="H6276" s="36" t="n">
        <x:v>0.2018</x:v>
      </x:c>
      <x:c r="I6276" s="22" t="n">
        <x:f>IF(G6276="","",IF(ISNUMBER(H6276),G6276,""))</x:f>
        <x:v>43386200</x:v>
      </x:c>
      <x:c r="J6276" s="22" t="n">
        <x:f>IF(I6276="","",I6276*H6276)</x:f>
        <x:v>8755335.16</x:v>
      </x:c>
      <x:c r="K6276" t="str">
        <x:f>IF(G6276="","MISSING OEWS",IF(ISNUMBER(H6276),"MATCHED","MISSING WHARTON"))</x:f>
        <x:v>MATCHED</x:v>
      </x:c>
    </x:row>
    <x:row r="6277">
      <x:c r="A6277" t="str">
        <x:v>62</x:v>
      </x:c>
      <x:c r="B6277" t="str">
        <x:v>Health Care and Social Assistance</x:v>
      </x:c>
      <x:c r="C6277" t="str">
        <x:v>27-2023</x:v>
      </x:c>
      <x:c r="D6277" t="str">
        <x:v>Umpires, Referees, and Other Sports Officials</x:v>
      </x:c>
      <x:c r="E6277" s="22"/>
      <x:c r="F6277" s="22" t="n">
        <x:v>36710</x:v>
      </x:c>
      <x:c r="G6277" s="22" t="str">
        <x:f>IF(OR(E6277="",F6277=""),"",E6277*F6277)</x:f>
      </x:c>
      <x:c r="H6277" s="36" t="n">
        <x:v>0.4</x:v>
      </x:c>
      <x:c r="I6277" s="22" t="str">
        <x:f>IF(G6277="","",IF(ISNUMBER(H6277),G6277,""))</x:f>
      </x:c>
      <x:c r="J6277" s="22" t="str">
        <x:f>IF(I6277="","",I6277*H6277)</x:f>
      </x:c>
      <x:c r="K6277" t="str">
        <x:f>IF(G6277="","MISSING OEWS",IF(ISNUMBER(H6277),"MATCHED","MISSING WHARTON"))</x:f>
        <x:v>MISSING OEWS</x:v>
      </x:c>
    </x:row>
    <x:row r="6278">
      <x:c r="A6278" t="str">
        <x:v>62</x:v>
      </x:c>
      <x:c r="B6278" t="str">
        <x:v>Health Care and Social Assistance</x:v>
      </x:c>
      <x:c r="C6278" t="str">
        <x:v>27-2042</x:v>
      </x:c>
      <x:c r="D6278" t="str">
        <x:v>Musicians and Singers</x:v>
      </x:c>
      <x:c r="E6278" s="22" t="n">
        <x:v>120</x:v>
      </x:c>
      <x:c r="F6278" s="22"/>
      <x:c r="G6278" s="22" t="str">
        <x:f>IF(OR(E6278="",F6278=""),"",E6278*F6278)</x:f>
      </x:c>
      <x:c r="H6278" s="36" t="n">
        <x:v>0.17329999999999998</x:v>
      </x:c>
      <x:c r="I6278" s="22" t="str">
        <x:f>IF(G6278="","",IF(ISNUMBER(H6278),G6278,""))</x:f>
      </x:c>
      <x:c r="J6278" s="22" t="str">
        <x:f>IF(I6278="","",I6278*H6278)</x:f>
      </x:c>
      <x:c r="K6278" t="str">
        <x:f>IF(G6278="","MISSING OEWS",IF(ISNUMBER(H6278),"MATCHED","MISSING WHARTON"))</x:f>
        <x:v>MISSING OEWS</x:v>
      </x:c>
    </x:row>
    <x:row r="6279">
      <x:c r="A6279" t="str">
        <x:v>62</x:v>
      </x:c>
      <x:c r="B6279" t="str">
        <x:v>Health Care and Social Assistance</x:v>
      </x:c>
      <x:c r="C6279" t="str">
        <x:v>27-3031</x:v>
      </x:c>
      <x:c r="D6279" t="str">
        <x:v>Public Relations Specialists</x:v>
      </x:c>
      <x:c r="E6279" s="22" t="n">
        <x:v>21240</x:v>
      </x:c>
      <x:c r="F6279" s="22" t="n">
        <x:v>69092.10922787194</x:v>
      </x:c>
      <x:c r="G6279" s="22" t="n">
        <x:f>IF(OR(E6279="",F6279=""),"",E6279*F6279)</x:f>
        <x:v>1467516400</x:v>
      </x:c>
      <x:c r="H6279" s="36" t="n">
        <x:v>0.575</x:v>
      </x:c>
      <x:c r="I6279" s="22" t="n">
        <x:f>IF(G6279="","",IF(ISNUMBER(H6279),G6279,""))</x:f>
        <x:v>1467516400</x:v>
      </x:c>
      <x:c r="J6279" s="22" t="n">
        <x:f>IF(I6279="","",I6279*H6279)</x:f>
        <x:v>843821929.9999999</x:v>
      </x:c>
      <x:c r="K6279" t="str">
        <x:f>IF(G6279="","MISSING OEWS",IF(ISNUMBER(H6279),"MATCHED","MISSING WHARTON"))</x:f>
        <x:v>MATCHED</x:v>
      </x:c>
    </x:row>
    <x:row r="6280">
      <x:c r="A6280" t="str">
        <x:v>62</x:v>
      </x:c>
      <x:c r="B6280" t="str">
        <x:v>Health Care and Social Assistance</x:v>
      </x:c>
      <x:c r="C6280" t="str">
        <x:v>27-3041</x:v>
      </x:c>
      <x:c r="D6280" t="str">
        <x:v>Editors</x:v>
      </x:c>
      <x:c r="E6280" s="22" t="n">
        <x:v>450</x:v>
      </x:c>
      <x:c r="F6280" s="22" t="n">
        <x:v>82318.66666666667</x:v>
      </x:c>
      <x:c r="G6280" s="22" t="n">
        <x:f>IF(OR(E6280="",F6280=""),"",E6280*F6280)</x:f>
        <x:v>37043400</x:v>
      </x:c>
      <x:c r="H6280" s="36" t="n">
        <x:v>0.6643000000000001</x:v>
      </x:c>
      <x:c r="I6280" s="22" t="n">
        <x:f>IF(G6280="","",IF(ISNUMBER(H6280),G6280,""))</x:f>
        <x:v>37043400</x:v>
      </x:c>
      <x:c r="J6280" s="22" t="n">
        <x:f>IF(I6280="","",I6280*H6280)</x:f>
        <x:v>24607930.620000005</x:v>
      </x:c>
      <x:c r="K6280" t="str">
        <x:f>IF(G6280="","MISSING OEWS",IF(ISNUMBER(H6280),"MATCHED","MISSING WHARTON"))</x:f>
        <x:v>MATCHED</x:v>
      </x:c>
    </x:row>
    <x:row r="6281">
      <x:c r="A6281" t="str">
        <x:v>62</x:v>
      </x:c>
      <x:c r="B6281" t="str">
        <x:v>Health Care and Social Assistance</x:v>
      </x:c>
      <x:c r="C6281" t="str">
        <x:v>27-3042</x:v>
      </x:c>
      <x:c r="D6281" t="str">
        <x:v>Technical Writers</x:v>
      </x:c>
      <x:c r="E6281" s="22" t="n">
        <x:v>830</x:v>
      </x:c>
      <x:c r="F6281" s="22" t="n">
        <x:v>79778.7951807229</x:v>
      </x:c>
      <x:c r="G6281" s="22" t="n">
        <x:f>IF(OR(E6281="",F6281=""),"",E6281*F6281)</x:f>
        <x:v>66216400.00000001</x:v>
      </x:c>
      <x:c r="H6281" s="36" t="n">
        <x:v>0.71</x:v>
      </x:c>
      <x:c r="I6281" s="22" t="n">
        <x:f>IF(G6281="","",IF(ISNUMBER(H6281),G6281,""))</x:f>
        <x:v>66216400.00000001</x:v>
      </x:c>
      <x:c r="J6281" s="22" t="n">
        <x:f>IF(I6281="","",I6281*H6281)</x:f>
        <x:v>47013644</x:v>
      </x:c>
      <x:c r="K6281" t="str">
        <x:f>IF(G6281="","MISSING OEWS",IF(ISNUMBER(H6281),"MATCHED","MISSING WHARTON"))</x:f>
        <x:v>MATCHED</x:v>
      </x:c>
    </x:row>
    <x:row r="6282">
      <x:c r="A6282" t="str">
        <x:v>62</x:v>
      </x:c>
      <x:c r="B6282" t="str">
        <x:v>Health Care and Social Assistance</x:v>
      </x:c>
      <x:c r="C6282" t="str">
        <x:v>27-3091</x:v>
      </x:c>
      <x:c r="D6282" t="str">
        <x:v>Interpreters and Translators</x:v>
      </x:c>
      <x:c r="E6282" s="22" t="n">
        <x:v>8580</x:v>
      </x:c>
      <x:c r="F6282" s="22" t="n">
        <x:v>60547.657342657345</x:v>
      </x:c>
      <x:c r="G6282" s="22" t="n">
        <x:f>IF(OR(E6282="",F6282=""),"",E6282*F6282)</x:f>
        <x:v>519498900</x:v>
      </x:c>
      <x:c r="H6282" s="36" t="n">
        <x:v>0.6294</x:v>
      </x:c>
      <x:c r="I6282" s="22" t="n">
        <x:f>IF(G6282="","",IF(ISNUMBER(H6282),G6282,""))</x:f>
        <x:v>519498900</x:v>
      </x:c>
      <x:c r="J6282" s="22" t="n">
        <x:f>IF(I6282="","",I6282*H6282)</x:f>
        <x:v>326972607.65999997</x:v>
      </x:c>
      <x:c r="K6282" t="str">
        <x:f>IF(G6282="","MISSING OEWS",IF(ISNUMBER(H6282),"MATCHED","MISSING WHARTON"))</x:f>
        <x:v>MATCHED</x:v>
      </x:c>
    </x:row>
    <x:row r="6283">
      <x:c r="A6283" t="str">
        <x:v>62</x:v>
      </x:c>
      <x:c r="B6283" t="str">
        <x:v>Health Care and Social Assistance</x:v>
      </x:c>
      <x:c r="C6283" t="str">
        <x:v>27-3099</x:v>
      </x:c>
      <x:c r="D6283" t="str">
        <x:v>Media and Communication Workers, All Other</x:v>
      </x:c>
      <x:c r="E6283" s="22" t="n">
        <x:v>300</x:v>
      </x:c>
      <x:c r="F6283" s="22" t="n">
        <x:v>87550</x:v>
      </x:c>
      <x:c r="G6283" s="22" t="n">
        <x:f>IF(OR(E6283="",F6283=""),"",E6283*F6283)</x:f>
        <x:v>26265000</x:v>
      </x:c>
      <x:c r="H6283" s="36"/>
      <x:c r="I6283" s="22" t="str">
        <x:f>IF(G6283="","",IF(ISNUMBER(H6283),G6283,""))</x:f>
      </x:c>
      <x:c r="J6283" s="22" t="str">
        <x:f>IF(I6283="","",I6283*H6283)</x:f>
      </x:c>
      <x:c r="K6283" t="str">
        <x:f>IF(G6283="","MISSING OEWS",IF(ISNUMBER(H6283),"MATCHED","MISSING WHARTON"))</x:f>
        <x:v>MISSING WHARTON</x:v>
      </x:c>
    </x:row>
    <x:row r="6284">
      <x:c r="A6284" t="str">
        <x:v>62</x:v>
      </x:c>
      <x:c r="B6284" t="str">
        <x:v>Health Care and Social Assistance</x:v>
      </x:c>
      <x:c r="C6284" t="str">
        <x:v>27-4011</x:v>
      </x:c>
      <x:c r="D6284" t="str">
        <x:v>Audio and Video Technicians</x:v>
      </x:c>
      <x:c r="E6284" s="22" t="n">
        <x:v>490</x:v>
      </x:c>
      <x:c r="F6284" s="22" t="n">
        <x:v>64934.897959183676</x:v>
      </x:c>
      <x:c r="G6284" s="22" t="n">
        <x:f>IF(OR(E6284="",F6284=""),"",E6284*F6284)</x:f>
        <x:v>31818100</x:v>
      </x:c>
      <x:c r="H6284" s="36" t="n">
        <x:v>0.5483</x:v>
      </x:c>
      <x:c r="I6284" s="22" t="n">
        <x:f>IF(G6284="","",IF(ISNUMBER(H6284),G6284,""))</x:f>
        <x:v>31818100</x:v>
      </x:c>
      <x:c r="J6284" s="22" t="n">
        <x:f>IF(I6284="","",I6284*H6284)</x:f>
        <x:v>17445864.23</x:v>
      </x:c>
      <x:c r="K6284" t="str">
        <x:f>IF(G6284="","MISSING OEWS",IF(ISNUMBER(H6284),"MATCHED","MISSING WHARTON"))</x:f>
        <x:v>MATCHED</x:v>
      </x:c>
    </x:row>
    <x:row r="6285">
      <x:c r="A6285" t="str">
        <x:v>62</x:v>
      </x:c>
      <x:c r="B6285" t="str">
        <x:v>Health Care and Social Assistance</x:v>
      </x:c>
      <x:c r="C6285" t="str">
        <x:v>27-4012</x:v>
      </x:c>
      <x:c r="D6285" t="str">
        <x:v>Broadcast Technicians</x:v>
      </x:c>
      <x:c r="E6285" s="22" t="n">
        <x:v>50</x:v>
      </x:c>
      <x:c r="F6285" s="22" t="n">
        <x:v>45040</x:v>
      </x:c>
      <x:c r="G6285" s="22" t="n">
        <x:f>IF(OR(E6285="",F6285=""),"",E6285*F6285)</x:f>
        <x:v>2252000</x:v>
      </x:c>
      <x:c r="H6285" s="36" t="n">
        <x:v>0.6138</x:v>
      </x:c>
      <x:c r="I6285" s="22" t="n">
        <x:f>IF(G6285="","",IF(ISNUMBER(H6285),G6285,""))</x:f>
        <x:v>2252000</x:v>
      </x:c>
      <x:c r="J6285" s="22" t="n">
        <x:f>IF(I6285="","",I6285*H6285)</x:f>
        <x:v>1382277.6</x:v>
      </x:c>
      <x:c r="K6285" t="str">
        <x:f>IF(G6285="","MISSING OEWS",IF(ISNUMBER(H6285),"MATCHED","MISSING WHARTON"))</x:f>
        <x:v>MATCHED</x:v>
      </x:c>
    </x:row>
    <x:row r="6286">
      <x:c r="A6286" t="str">
        <x:v>62</x:v>
      </x:c>
      <x:c r="B6286" t="str">
        <x:v>Health Care and Social Assistance</x:v>
      </x:c>
      <x:c r="C6286" t="str">
        <x:v>27-4021</x:v>
      </x:c>
      <x:c r="D6286" t="str">
        <x:v>Photographers</x:v>
      </x:c>
      <x:c r="E6286" s="22" t="n">
        <x:v>280</x:v>
      </x:c>
      <x:c r="F6286" s="22" t="n">
        <x:v>69790</x:v>
      </x:c>
      <x:c r="G6286" s="22" t="n">
        <x:f>IF(OR(E6286="",F6286=""),"",E6286*F6286)</x:f>
        <x:v>19541200</x:v>
      </x:c>
      <x:c r="H6286" s="36" t="n">
        <x:v>0.3207</x:v>
      </x:c>
      <x:c r="I6286" s="22" t="n">
        <x:f>IF(G6286="","",IF(ISNUMBER(H6286),G6286,""))</x:f>
        <x:v>19541200</x:v>
      </x:c>
      <x:c r="J6286" s="22" t="n">
        <x:f>IF(I6286="","",I6286*H6286)</x:f>
        <x:v>6266862.84</x:v>
      </x:c>
      <x:c r="K6286" t="str">
        <x:f>IF(G6286="","MISSING OEWS",IF(ISNUMBER(H6286),"MATCHED","MISSING WHARTON"))</x:f>
        <x:v>MATCHED</x:v>
      </x:c>
    </x:row>
    <x:row r="6287">
      <x:c r="A6287" t="str">
        <x:v>62</x:v>
      </x:c>
      <x:c r="B6287" t="str">
        <x:v>Health Care and Social Assistance</x:v>
      </x:c>
      <x:c r="C6287" t="str">
        <x:v>27-4031</x:v>
      </x:c>
      <x:c r="D6287" t="str">
        <x:v>Camera Operators, Television, Video, and Film</x:v>
      </x:c>
      <x:c r="E6287" s="22" t="n">
        <x:v>90</x:v>
      </x:c>
      <x:c r="F6287" s="22" t="n">
        <x:v>76960</x:v>
      </x:c>
      <x:c r="G6287" s="22" t="n">
        <x:f>IF(OR(E6287="",F6287=""),"",E6287*F6287)</x:f>
        <x:v>6926400</x:v>
      </x:c>
      <x:c r="H6287" s="36" t="n">
        <x:v>0.3458</x:v>
      </x:c>
      <x:c r="I6287" s="22" t="n">
        <x:f>IF(G6287="","",IF(ISNUMBER(H6287),G6287,""))</x:f>
        <x:v>6926400</x:v>
      </x:c>
      <x:c r="J6287" s="22" t="n">
        <x:f>IF(I6287="","",I6287*H6287)</x:f>
        <x:v>2395149.12</x:v>
      </x:c>
      <x:c r="K6287" t="str">
        <x:f>IF(G6287="","MISSING OEWS",IF(ISNUMBER(H6287),"MATCHED","MISSING WHARTON"))</x:f>
        <x:v>MATCHED</x:v>
      </x:c>
    </x:row>
    <x:row r="6288">
      <x:c r="A6288" t="str">
        <x:v>62</x:v>
      </x:c>
      <x:c r="B6288" t="str">
        <x:v>Health Care and Social Assistance</x:v>
      </x:c>
      <x:c r="C6288" t="str">
        <x:v>27-4032</x:v>
      </x:c>
      <x:c r="D6288" t="str">
        <x:v>Film and Video Editors</x:v>
      </x:c>
      <x:c r="E6288" s="22" t="n">
        <x:v>130</x:v>
      </x:c>
      <x:c r="F6288" s="22" t="n">
        <x:v>77570</x:v>
      </x:c>
      <x:c r="G6288" s="22" t="n">
        <x:f>IF(OR(E6288="",F6288=""),"",E6288*F6288)</x:f>
        <x:v>10084100</x:v>
      </x:c>
      <x:c r="H6288" s="36" t="n">
        <x:v>0.6065</x:v>
      </x:c>
      <x:c r="I6288" s="22" t="n">
        <x:f>IF(G6288="","",IF(ISNUMBER(H6288),G6288,""))</x:f>
        <x:v>10084100</x:v>
      </x:c>
      <x:c r="J6288" s="22" t="n">
        <x:f>IF(I6288="","",I6288*H6288)</x:f>
        <x:v>6116006.65</x:v>
      </x:c>
      <x:c r="K6288" t="str">
        <x:f>IF(G6288="","MISSING OEWS",IF(ISNUMBER(H6288),"MATCHED","MISSING WHARTON"))</x:f>
        <x:v>MATCHED</x:v>
      </x:c>
    </x:row>
    <x:row r="6289">
      <x:c r="A6289" t="str">
        <x:v>62</x:v>
      </x:c>
      <x:c r="B6289" t="str">
        <x:v>Health Care and Social Assistance</x:v>
      </x:c>
      <x:c r="C6289" t="str">
        <x:v>29-1011</x:v>
      </x:c>
      <x:c r="D6289" t="str">
        <x:v>Chiropractors</x:v>
      </x:c>
      <x:c r="E6289" s="22" t="n">
        <x:v>38970</x:v>
      </x:c>
      <x:c r="F6289" s="22" t="n">
        <x:v>90400</x:v>
      </x:c>
      <x:c r="G6289" s="22" t="n">
        <x:f>IF(OR(E6289="",F6289=""),"",E6289*F6289)</x:f>
        <x:v>3522888000</x:v>
      </x:c>
      <x:c r="H6289" s="36" t="n">
        <x:v>0.42729999999999996</x:v>
      </x:c>
      <x:c r="I6289" s="22" t="n">
        <x:f>IF(G6289="","",IF(ISNUMBER(H6289),G6289,""))</x:f>
        <x:v>3522888000</x:v>
      </x:c>
      <x:c r="J6289" s="22" t="n">
        <x:f>IF(I6289="","",I6289*H6289)</x:f>
        <x:v>1505330042.3999999</x:v>
      </x:c>
      <x:c r="K6289" t="str">
        <x:f>IF(G6289="","MISSING OEWS",IF(ISNUMBER(H6289),"MATCHED","MISSING WHARTON"))</x:f>
        <x:v>MATCHED</x:v>
      </x:c>
    </x:row>
    <x:row r="6290">
      <x:c r="A6290" t="str">
        <x:v>62</x:v>
      </x:c>
      <x:c r="B6290" t="str">
        <x:v>Health Care and Social Assistance</x:v>
      </x:c>
      <x:c r="C6290" t="str">
        <x:v>29-1021</x:v>
      </x:c>
      <x:c r="D6290" t="str">
        <x:v>Dentists, General</x:v>
      </x:c>
      <x:c r="E6290" s="22" t="n">
        <x:v>120740</x:v>
      </x:c>
      <x:c r="F6290" s="22" t="n">
        <x:v>191523.94815305615</x:v>
      </x:c>
      <x:c r="G6290" s="22" t="n">
        <x:f>IF(OR(E6290="",F6290=""),"",E6290*F6290)</x:f>
        <x:v>23124601500</x:v>
      </x:c>
      <x:c r="H6290" s="36" t="n">
        <x:v>0.07</x:v>
      </x:c>
      <x:c r="I6290" s="22" t="n">
        <x:f>IF(G6290="","",IF(ISNUMBER(H6290),G6290,""))</x:f>
        <x:v>23124601500</x:v>
      </x:c>
      <x:c r="J6290" s="22" t="n">
        <x:f>IF(I6290="","",I6290*H6290)</x:f>
        <x:v>1618722105.0000002</x:v>
      </x:c>
      <x:c r="K6290" t="str">
        <x:f>IF(G6290="","MISSING OEWS",IF(ISNUMBER(H6290),"MATCHED","MISSING WHARTON"))</x:f>
        <x:v>MATCHED</x:v>
      </x:c>
    </x:row>
    <x:row r="6291">
      <x:c r="A6291" t="str">
        <x:v>62</x:v>
      </x:c>
      <x:c r="B6291" t="str">
        <x:v>Health Care and Social Assistance</x:v>
      </x:c>
      <x:c r="C6291" t="str">
        <x:v>29-1022</x:v>
      </x:c>
      <x:c r="D6291" t="str">
        <x:v>Oral and Maxillofacial Surgeons</x:v>
      </x:c>
      <x:c r="E6291" s="22" t="n">
        <x:v>4810</x:v>
      </x:c>
      <x:c r="F6291" s="22" t="n">
        <x:v>349880</x:v>
      </x:c>
      <x:c r="G6291" s="22" t="n">
        <x:f>IF(OR(E6291="",F6291=""),"",E6291*F6291)</x:f>
        <x:v>1682922800</x:v>
      </x:c>
      <x:c r="H6291" s="36" t="n">
        <x:v>0</x:v>
      </x:c>
      <x:c r="I6291" s="22" t="n">
        <x:f>IF(G6291="","",IF(ISNUMBER(H6291),G6291,""))</x:f>
        <x:v>1682922800</x:v>
      </x:c>
      <x:c r="J6291" s="22" t="n">
        <x:f>IF(I6291="","",I6291*H6291)</x:f>
        <x:v>0</x:v>
      </x:c>
      <x:c r="K6291" t="str">
        <x:f>IF(G6291="","MISSING OEWS",IF(ISNUMBER(H6291),"MATCHED","MISSING WHARTON"))</x:f>
        <x:v>MATCHED</x:v>
      </x:c>
    </x:row>
    <x:row r="6292">
      <x:c r="A6292" t="str">
        <x:v>62</x:v>
      </x:c>
      <x:c r="B6292" t="str">
        <x:v>Health Care and Social Assistance</x:v>
      </x:c>
      <x:c r="C6292" t="str">
        <x:v>29-1023</x:v>
      </x:c>
      <x:c r="D6292" t="str">
        <x:v>Orthodontists</x:v>
      </x:c>
      <x:c r="E6292" s="22" t="n">
        <x:v>6170</x:v>
      </x:c>
      <x:c r="F6292" s="22" t="n">
        <x:v>260010</x:v>
      </x:c>
      <x:c r="G6292" s="22" t="n">
        <x:f>IF(OR(E6292="",F6292=""),"",E6292*F6292)</x:f>
        <x:v>1604261700</x:v>
      </x:c>
      <x:c r="H6292" s="36" t="n">
        <x:v>0.21</x:v>
      </x:c>
      <x:c r="I6292" s="22" t="n">
        <x:f>IF(G6292="","",IF(ISNUMBER(H6292),G6292,""))</x:f>
        <x:v>1604261700</x:v>
      </x:c>
      <x:c r="J6292" s="22" t="n">
        <x:f>IF(I6292="","",I6292*H6292)</x:f>
        <x:v>336894957</x:v>
      </x:c>
      <x:c r="K6292" t="str">
        <x:f>IF(G6292="","MISSING OEWS",IF(ISNUMBER(H6292),"MATCHED","MISSING WHARTON"))</x:f>
        <x:v>MATCHED</x:v>
      </x:c>
    </x:row>
    <x:row r="6293">
      <x:c r="A6293" t="str">
        <x:v>62</x:v>
      </x:c>
      <x:c r="B6293" t="str">
        <x:v>Health Care and Social Assistance</x:v>
      </x:c>
      <x:c r="C6293" t="str">
        <x:v>29-1024</x:v>
      </x:c>
      <x:c r="D6293" t="str">
        <x:v>Prosthodontists</x:v>
      </x:c>
      <x:c r="E6293" s="22" t="n">
        <x:v>810</x:v>
      </x:c>
      <x:c r="F6293" s="22" t="n">
        <x:v>272810</x:v>
      </x:c>
      <x:c r="G6293" s="22" t="n">
        <x:f>IF(OR(E6293="",F6293=""),"",E6293*F6293)</x:f>
        <x:v>220976100</x:v>
      </x:c>
      <x:c r="H6293" s="36" t="n">
        <x:v>0</x:v>
      </x:c>
      <x:c r="I6293" s="22" t="n">
        <x:f>IF(G6293="","",IF(ISNUMBER(H6293),G6293,""))</x:f>
        <x:v>220976100</x:v>
      </x:c>
      <x:c r="J6293" s="22" t="n">
        <x:f>IF(I6293="","",I6293*H6293)</x:f>
        <x:v>0</x:v>
      </x:c>
      <x:c r="K6293" t="str">
        <x:f>IF(G6293="","MISSING OEWS",IF(ISNUMBER(H6293),"MATCHED","MISSING WHARTON"))</x:f>
        <x:v>MATCHED</x:v>
      </x:c>
    </x:row>
    <x:row r="6294">
      <x:c r="A6294" t="str">
        <x:v>62</x:v>
      </x:c>
      <x:c r="B6294" t="str">
        <x:v>Health Care and Social Assistance</x:v>
      </x:c>
      <x:c r="C6294" t="str">
        <x:v>29-1029</x:v>
      </x:c>
      <x:c r="D6294" t="str">
        <x:v>Dentists, All Other Specialists</x:v>
      </x:c>
      <x:c r="E6294" s="22" t="n">
        <x:v>2760</x:v>
      </x:c>
      <x:c r="F6294" s="22" t="n">
        <x:v>280310</x:v>
      </x:c>
      <x:c r="G6294" s="22" t="n">
        <x:f>IF(OR(E6294="",F6294=""),"",E6294*F6294)</x:f>
        <x:v>773655600</x:v>
      </x:c>
      <x:c r="H6294" s="36"/>
      <x:c r="I6294" s="22" t="str">
        <x:f>IF(G6294="","",IF(ISNUMBER(H6294),G6294,""))</x:f>
      </x:c>
      <x:c r="J6294" s="22" t="str">
        <x:f>IF(I6294="","",I6294*H6294)</x:f>
      </x:c>
      <x:c r="K6294" t="str">
        <x:f>IF(G6294="","MISSING OEWS",IF(ISNUMBER(H6294),"MATCHED","MISSING WHARTON"))</x:f>
        <x:v>MISSING WHARTON</x:v>
      </x:c>
    </x:row>
    <x:row r="6295">
      <x:c r="A6295" t="str">
        <x:v>62</x:v>
      </x:c>
      <x:c r="B6295" t="str">
        <x:v>Health Care and Social Assistance</x:v>
      </x:c>
      <x:c r="C6295" t="str">
        <x:v>29-1031</x:v>
      </x:c>
      <x:c r="D6295" t="str">
        <x:v>Dietitians and Nutritionists</x:v>
      </x:c>
      <x:c r="E6295" s="22" t="n">
        <x:v>49590</x:v>
      </x:c>
      <x:c r="F6295" s="22" t="n">
        <x:v>77947.87658802178</x:v>
      </x:c>
      <x:c r="G6295" s="22" t="n">
        <x:f>IF(OR(E6295="",F6295=""),"",E6295*F6295)</x:f>
        <x:v>3865435200</x:v>
      </x:c>
      <x:c r="H6295" s="36" t="n">
        <x:v>0.4679</x:v>
      </x:c>
      <x:c r="I6295" s="22" t="n">
        <x:f>IF(G6295="","",IF(ISNUMBER(H6295),G6295,""))</x:f>
        <x:v>3865435200</x:v>
      </x:c>
      <x:c r="J6295" s="22" t="n">
        <x:f>IF(I6295="","",I6295*H6295)</x:f>
        <x:v>1808637130.08</x:v>
      </x:c>
      <x:c r="K6295" t="str">
        <x:f>IF(G6295="","MISSING OEWS",IF(ISNUMBER(H6295),"MATCHED","MISSING WHARTON"))</x:f>
        <x:v>MATCHED</x:v>
      </x:c>
    </x:row>
    <x:row r="6296">
      <x:c r="A6296" t="str">
        <x:v>62</x:v>
      </x:c>
      <x:c r="B6296" t="str">
        <x:v>Health Care and Social Assistance</x:v>
      </x:c>
      <x:c r="C6296" t="str">
        <x:v>29-1041</x:v>
      </x:c>
      <x:c r="D6296" t="str">
        <x:v>Optometrists</x:v>
      </x:c>
      <x:c r="E6296" s="22" t="n">
        <x:v>35700</x:v>
      </x:c>
      <x:c r="F6296" s="22" t="n">
        <x:v>140546.7675070028</x:v>
      </x:c>
      <x:c r="G6296" s="22" t="n">
        <x:f>IF(OR(E6296="",F6296=""),"",E6296*F6296)</x:f>
        <x:v>5017519600</x:v>
      </x:c>
      <x:c r="H6296" s="36" t="n">
        <x:v>0.07</x:v>
      </x:c>
      <x:c r="I6296" s="22" t="n">
        <x:f>IF(G6296="","",IF(ISNUMBER(H6296),G6296,""))</x:f>
        <x:v>5017519600</x:v>
      </x:c>
      <x:c r="J6296" s="22" t="n">
        <x:f>IF(I6296="","",I6296*H6296)</x:f>
        <x:v>351226372.00000006</x:v>
      </x:c>
      <x:c r="K6296" t="str">
        <x:f>IF(G6296="","MISSING OEWS",IF(ISNUMBER(H6296),"MATCHED","MISSING WHARTON"))</x:f>
        <x:v>MATCHED</x:v>
      </x:c>
    </x:row>
    <x:row r="6297">
      <x:c r="A6297" t="str">
        <x:v>62</x:v>
      </x:c>
      <x:c r="B6297" t="str">
        <x:v>Health Care and Social Assistance</x:v>
      </x:c>
      <x:c r="C6297" t="str">
        <x:v>29-1051</x:v>
      </x:c>
      <x:c r="D6297" t="str">
        <x:v>Pharmacists</x:v>
      </x:c>
      <x:c r="E6297" s="22" t="n">
        <x:v>105070</x:v>
      </x:c>
      <x:c r="F6297" s="22" t="n">
        <x:v>149908.67612068146</x:v>
      </x:c>
      <x:c r="G6297" s="22" t="n">
        <x:f>IF(OR(E6297="",F6297=""),"",E6297*F6297)</x:f>
        <x:v>15750904600</x:v>
      </x:c>
      <x:c r="H6297" s="36" t="n">
        <x:v>0.43810000000000004</x:v>
      </x:c>
      <x:c r="I6297" s="22" t="n">
        <x:f>IF(G6297="","",IF(ISNUMBER(H6297),G6297,""))</x:f>
        <x:v>15750904600</x:v>
      </x:c>
      <x:c r="J6297" s="22" t="n">
        <x:f>IF(I6297="","",I6297*H6297)</x:f>
        <x:v>6900471305.260001</x:v>
      </x:c>
      <x:c r="K6297" t="str">
        <x:f>IF(G6297="","MISSING OEWS",IF(ISNUMBER(H6297),"MATCHED","MISSING WHARTON"))</x:f>
        <x:v>MATCHED</x:v>
      </x:c>
    </x:row>
    <x:row r="6298">
      <x:c r="A6298" t="str">
        <x:v>62</x:v>
      </x:c>
      <x:c r="B6298" t="str">
        <x:v>Health Care and Social Assistance</x:v>
      </x:c>
      <x:c r="C6298" t="str">
        <x:v>29-1071</x:v>
      </x:c>
      <x:c r="D6298" t="str">
        <x:v>Physician Assistants</x:v>
      </x:c>
      <x:c r="E6298" s="22" t="n">
        <x:v>143830</x:v>
      </x:c>
      <x:c r="F6298" s="22" t="n">
        <x:v>140564.2870054926</x:v>
      </x:c>
      <x:c r="G6298" s="22" t="n">
        <x:f>IF(OR(E6298="",F6298=""),"",E6298*F6298)</x:f>
        <x:v>20217361400</x:v>
      </x:c>
      <x:c r="H6298" s="36" t="n">
        <x:v>0.1495</x:v>
      </x:c>
      <x:c r="I6298" s="22" t="n">
        <x:f>IF(G6298="","",IF(ISNUMBER(H6298),G6298,""))</x:f>
        <x:v>20217361400</x:v>
      </x:c>
      <x:c r="J6298" s="22" t="n">
        <x:f>IF(I6298="","",I6298*H6298)</x:f>
        <x:v>3022495529.2999997</x:v>
      </x:c>
      <x:c r="K6298" t="str">
        <x:f>IF(G6298="","MISSING OEWS",IF(ISNUMBER(H6298),"MATCHED","MISSING WHARTON"))</x:f>
        <x:v>MATCHED</x:v>
      </x:c>
    </x:row>
    <x:row r="6299">
      <x:c r="A6299" t="str">
        <x:v>62</x:v>
      </x:c>
      <x:c r="B6299" t="str">
        <x:v>Health Care and Social Assistance</x:v>
      </x:c>
      <x:c r="C6299" t="str">
        <x:v>29-1081</x:v>
      </x:c>
      <x:c r="D6299" t="str">
        <x:v>Podiatrists</x:v>
      </x:c>
      <x:c r="E6299" s="22" t="n">
        <x:v>8520</x:v>
      </x:c>
      <x:c r="F6299" s="22" t="n">
        <x:v>171347.11267605633</x:v>
      </x:c>
      <x:c r="G6299" s="22" t="n">
        <x:f>IF(OR(E6299="",F6299=""),"",E6299*F6299)</x:f>
        <x:v>1459877400</x:v>
      </x:c>
      <x:c r="H6299" s="36" t="n">
        <x:v>0.21359999999999998</x:v>
      </x:c>
      <x:c r="I6299" s="22" t="n">
        <x:f>IF(G6299="","",IF(ISNUMBER(H6299),G6299,""))</x:f>
        <x:v>1459877400</x:v>
      </x:c>
      <x:c r="J6299" s="22" t="n">
        <x:f>IF(I6299="","",I6299*H6299)</x:f>
        <x:v>311829812.64</x:v>
      </x:c>
      <x:c r="K6299" t="str">
        <x:f>IF(G6299="","MISSING OEWS",IF(ISNUMBER(H6299),"MATCHED","MISSING WHARTON"))</x:f>
        <x:v>MATCHED</x:v>
      </x:c>
    </x:row>
    <x:row r="6300">
      <x:c r="A6300" t="str">
        <x:v>62</x:v>
      </x:c>
      <x:c r="B6300" t="str">
        <x:v>Health Care and Social Assistance</x:v>
      </x:c>
      <x:c r="C6300" t="str">
        <x:v>29-1122</x:v>
      </x:c>
      <x:c r="D6300" t="str">
        <x:v>Occupational Therapists</x:v>
      </x:c>
      <x:c r="E6300" s="22" t="n">
        <x:v>126590</x:v>
      </x:c>
      <x:c r="F6300" s="22" t="n">
        <x:v>102537.29046528162</x:v>
      </x:c>
      <x:c r="G6300" s="22" t="n">
        <x:f>IF(OR(E6300="",F6300=""),"",E6300*F6300)</x:f>
        <x:v>12980195600</x:v>
      </x:c>
      <x:c r="H6300" s="36" t="n">
        <x:v>0.18289999999999998</x:v>
      </x:c>
      <x:c r="I6300" s="22" t="n">
        <x:f>IF(G6300="","",IF(ISNUMBER(H6300),G6300,""))</x:f>
        <x:v>12980195600</x:v>
      </x:c>
      <x:c r="J6300" s="22" t="n">
        <x:f>IF(I6300="","",I6300*H6300)</x:f>
        <x:v>2374077775.24</x:v>
      </x:c>
      <x:c r="K6300" t="str">
        <x:f>IF(G6300="","MISSING OEWS",IF(ISNUMBER(H6300),"MATCHED","MISSING WHARTON"))</x:f>
        <x:v>MATCHED</x:v>
      </x:c>
    </x:row>
    <x:row r="6301">
      <x:c r="A6301" t="str">
        <x:v>62</x:v>
      </x:c>
      <x:c r="B6301" t="str">
        <x:v>Health Care and Social Assistance</x:v>
      </x:c>
      <x:c r="C6301" t="str">
        <x:v>29-1123</x:v>
      </x:c>
      <x:c r="D6301" t="str">
        <x:v>Physical Therapists</x:v>
      </x:c>
      <x:c r="E6301" s="22" t="n">
        <x:v>239150</x:v>
      </x:c>
      <x:c r="F6301" s="22" t="n">
        <x:v>105393.81057913443</x:v>
      </x:c>
      <x:c r="G6301" s="22" t="n">
        <x:f>IF(OR(E6301="",F6301=""),"",E6301*F6301)</x:f>
        <x:v>25204929800</x:v>
      </x:c>
      <x:c r="H6301" s="36" t="n">
        <x:v>0.19579999999999997</x:v>
      </x:c>
      <x:c r="I6301" s="22" t="n">
        <x:f>IF(G6301="","",IF(ISNUMBER(H6301),G6301,""))</x:f>
        <x:v>25204929800</x:v>
      </x:c>
      <x:c r="J6301" s="22" t="n">
        <x:f>IF(I6301="","",I6301*H6301)</x:f>
        <x:v>4935125254.839999</x:v>
      </x:c>
      <x:c r="K6301" t="str">
        <x:f>IF(G6301="","MISSING OEWS",IF(ISNUMBER(H6301),"MATCHED","MISSING WHARTON"))</x:f>
        <x:v>MATCHED</x:v>
      </x:c>
    </x:row>
    <x:row r="6302">
      <x:c r="A6302" t="str">
        <x:v>62</x:v>
      </x:c>
      <x:c r="B6302" t="str">
        <x:v>Health Care and Social Assistance</x:v>
      </x:c>
      <x:c r="C6302" t="str">
        <x:v>29-1124</x:v>
      </x:c>
      <x:c r="D6302" t="str">
        <x:v>Radiation Therapists</x:v>
      </x:c>
      <x:c r="E6302" s="22" t="n">
        <x:v>14950</x:v>
      </x:c>
      <x:c r="F6302" s="22" t="n">
        <x:v>115405.05016722408</x:v>
      </x:c>
      <x:c r="G6302" s="22" t="n">
        <x:f>IF(OR(E6302="",F6302=""),"",E6302*F6302)</x:f>
        <x:v>1725305500</x:v>
      </x:c>
      <x:c r="H6302" s="36" t="n">
        <x:v>0.32270000000000004</x:v>
      </x:c>
      <x:c r="I6302" s="22" t="n">
        <x:f>IF(G6302="","",IF(ISNUMBER(H6302),G6302,""))</x:f>
        <x:v>1725305500</x:v>
      </x:c>
      <x:c r="J6302" s="22" t="n">
        <x:f>IF(I6302="","",I6302*H6302)</x:f>
        <x:v>556756084.85</x:v>
      </x:c>
      <x:c r="K6302" t="str">
        <x:f>IF(G6302="","MISSING OEWS",IF(ISNUMBER(H6302),"MATCHED","MISSING WHARTON"))</x:f>
        <x:v>MATCHED</x:v>
      </x:c>
    </x:row>
    <x:row r="6303">
      <x:c r="A6303" t="str">
        <x:v>62</x:v>
      </x:c>
      <x:c r="B6303" t="str">
        <x:v>Health Care and Social Assistance</x:v>
      </x:c>
      <x:c r="C6303" t="str">
        <x:v>29-1125</x:v>
      </x:c>
      <x:c r="D6303" t="str">
        <x:v>Recreational Therapists</x:v>
      </x:c>
      <x:c r="E6303" s="22" t="n">
        <x:v>8700</x:v>
      </x:c>
      <x:c r="F6303" s="22" t="n">
        <x:v>61736.48275862069</x:v>
      </x:c>
      <x:c r="G6303" s="22" t="n">
        <x:f>IF(OR(E6303="",F6303=""),"",E6303*F6303)</x:f>
        <x:v>537107400</x:v>
      </x:c>
      <x:c r="H6303" s="36" t="n">
        <x:v>0.2773</x:v>
      </x:c>
      <x:c r="I6303" s="22" t="n">
        <x:f>IF(G6303="","",IF(ISNUMBER(H6303),G6303,""))</x:f>
        <x:v>537107400</x:v>
      </x:c>
      <x:c r="J6303" s="22" t="n">
        <x:f>IF(I6303="","",I6303*H6303)</x:f>
        <x:v>148939882.01999998</x:v>
      </x:c>
      <x:c r="K6303" t="str">
        <x:f>IF(G6303="","MISSING OEWS",IF(ISNUMBER(H6303),"MATCHED","MISSING WHARTON"))</x:f>
        <x:v>MATCHED</x:v>
      </x:c>
    </x:row>
    <x:row r="6304">
      <x:c r="A6304" t="str">
        <x:v>62</x:v>
      </x:c>
      <x:c r="B6304" t="str">
        <x:v>Health Care and Social Assistance</x:v>
      </x:c>
      <x:c r="C6304" t="str">
        <x:v>29-1126</x:v>
      </x:c>
      <x:c r="D6304" t="str">
        <x:v>Respiratory Therapists</x:v>
      </x:c>
      <x:c r="E6304" s="22" t="n">
        <x:v>113760</x:v>
      </x:c>
      <x:c r="F6304" s="22" t="n">
        <x:v>87974.9938466948</x:v>
      </x:c>
      <x:c r="G6304" s="22" t="n">
        <x:f>IF(OR(E6304="",F6304=""),"",E6304*F6304)</x:f>
        <x:v>10008035300</x:v>
      </x:c>
      <x:c r="H6304" s="36" t="n">
        <x:v>0.0864</x:v>
      </x:c>
      <x:c r="I6304" s="22" t="n">
        <x:f>IF(G6304="","",IF(ISNUMBER(H6304),G6304,""))</x:f>
        <x:v>10008035300</x:v>
      </x:c>
      <x:c r="J6304" s="22" t="n">
        <x:f>IF(I6304="","",I6304*H6304)</x:f>
        <x:v>864694249.9200001</x:v>
      </x:c>
      <x:c r="K6304" t="str">
        <x:f>IF(G6304="","MISSING OEWS",IF(ISNUMBER(H6304),"MATCHED","MISSING WHARTON"))</x:f>
        <x:v>MATCHED</x:v>
      </x:c>
    </x:row>
    <x:row r="6305">
      <x:c r="A6305" t="str">
        <x:v>62</x:v>
      </x:c>
      <x:c r="B6305" t="str">
        <x:v>Health Care and Social Assistance</x:v>
      </x:c>
      <x:c r="C6305" t="str">
        <x:v>29-1127</x:v>
      </x:c>
      <x:c r="D6305" t="str">
        <x:v>Speech-Language Pathologists</x:v>
      </x:c>
      <x:c r="E6305" s="22" t="n">
        <x:v>94910</x:v>
      </x:c>
      <x:c r="F6305" s="22" t="n">
        <x:v>104129.77873775155</x:v>
      </x:c>
      <x:c r="G6305" s="22" t="n">
        <x:f>IF(OR(E6305="",F6305=""),"",E6305*F6305)</x:f>
        <x:v>9882957300</x:v>
      </x:c>
      <x:c r="H6305" s="36" t="n">
        <x:v>0.19579999999999997</x:v>
      </x:c>
      <x:c r="I6305" s="22" t="n">
        <x:f>IF(G6305="","",IF(ISNUMBER(H6305),G6305,""))</x:f>
        <x:v>9882957300</x:v>
      </x:c>
      <x:c r="J6305" s="22" t="n">
        <x:f>IF(I6305="","",I6305*H6305)</x:f>
        <x:v>1935083039.3399997</x:v>
      </x:c>
      <x:c r="K6305" t="str">
        <x:f>IF(G6305="","MISSING OEWS",IF(ISNUMBER(H6305),"MATCHED","MISSING WHARTON"))</x:f>
        <x:v>MATCHED</x:v>
      </x:c>
    </x:row>
    <x:row r="6306">
      <x:c r="A6306" t="str">
        <x:v>62</x:v>
      </x:c>
      <x:c r="B6306" t="str">
        <x:v>Health Care and Social Assistance</x:v>
      </x:c>
      <x:c r="C6306" t="str">
        <x:v>29-1128</x:v>
      </x:c>
      <x:c r="D6306" t="str">
        <x:v>Exercise Physiologists</x:v>
      </x:c>
      <x:c r="E6306" s="22" t="n">
        <x:v>6650</x:v>
      </x:c>
      <x:c r="F6306" s="22" t="n">
        <x:v>59273.954887218046</x:v>
      </x:c>
      <x:c r="G6306" s="22" t="n">
        <x:f>IF(OR(E6306="",F6306=""),"",E6306*F6306)</x:f>
        <x:v>394171800</x:v>
      </x:c>
      <x:c r="H6306" s="36" t="n">
        <x:v>0.14</x:v>
      </x:c>
      <x:c r="I6306" s="22" t="n">
        <x:f>IF(G6306="","",IF(ISNUMBER(H6306),G6306,""))</x:f>
        <x:v>394171800</x:v>
      </x:c>
      <x:c r="J6306" s="22" t="n">
        <x:f>IF(I6306="","",I6306*H6306)</x:f>
        <x:v>55184052.00000001</x:v>
      </x:c>
      <x:c r="K6306" t="str">
        <x:f>IF(G6306="","MISSING OEWS",IF(ISNUMBER(H6306),"MATCHED","MISSING WHARTON"))</x:f>
        <x:v>MATCHED</x:v>
      </x:c>
    </x:row>
    <x:row r="6307">
      <x:c r="A6307" t="str">
        <x:v>62</x:v>
      </x:c>
      <x:c r="B6307" t="str">
        <x:v>Health Care and Social Assistance</x:v>
      </x:c>
      <x:c r="C6307" t="str">
        <x:v>29-1129</x:v>
      </x:c>
      <x:c r="D6307" t="str">
        <x:v>Therapists, All Other</x:v>
      </x:c>
      <x:c r="E6307" s="22" t="n">
        <x:v>18530</x:v>
      </x:c>
      <x:c r="F6307" s="22" t="n">
        <x:v>91907.97625472207</x:v>
      </x:c>
      <x:c r="G6307" s="22" t="n">
        <x:f>IF(OR(E6307="",F6307=""),"",E6307*F6307)</x:f>
        <x:v>1703054800</x:v>
      </x:c>
      <x:c r="H6307" s="36" t="n">
        <x:v>0.1775</x:v>
      </x:c>
      <x:c r="I6307" s="22" t="n">
        <x:f>IF(G6307="","",IF(ISNUMBER(H6307),G6307,""))</x:f>
        <x:v>1703054800</x:v>
      </x:c>
      <x:c r="J6307" s="22" t="n">
        <x:f>IF(I6307="","",I6307*H6307)</x:f>
        <x:v>302292227</x:v>
      </x:c>
      <x:c r="K6307" t="str">
        <x:f>IF(G6307="","MISSING OEWS",IF(ISNUMBER(H6307),"MATCHED","MISSING WHARTON"))</x:f>
        <x:v>MATCHED</x:v>
      </x:c>
    </x:row>
    <x:row r="6308">
      <x:c r="A6308" t="str">
        <x:v>62</x:v>
      </x:c>
      <x:c r="B6308" t="str">
        <x:v>Health Care and Social Assistance</x:v>
      </x:c>
      <x:c r="C6308" t="str">
        <x:v>29-1131</x:v>
      </x:c>
      <x:c r="D6308" t="str">
        <x:v>Veterinarians</x:v>
      </x:c>
      <x:c r="E6308" s="22" t="n">
        <x:v>50</x:v>
      </x:c>
      <x:c r="F6308" s="22"/>
      <x:c r="G6308" s="22" t="str">
        <x:f>IF(OR(E6308="",F6308=""),"",E6308*F6308)</x:f>
      </x:c>
      <x:c r="H6308" s="36" t="n">
        <x:v>0.163</x:v>
      </x:c>
      <x:c r="I6308" s="22" t="str">
        <x:f>IF(G6308="","",IF(ISNUMBER(H6308),G6308,""))</x:f>
      </x:c>
      <x:c r="J6308" s="22" t="str">
        <x:f>IF(I6308="","",I6308*H6308)</x:f>
      </x:c>
      <x:c r="K6308" t="str">
        <x:f>IF(G6308="","MISSING OEWS",IF(ISNUMBER(H6308),"MATCHED","MISSING WHARTON"))</x:f>
        <x:v>MISSING OEWS</x:v>
      </x:c>
    </x:row>
    <x:row r="6309">
      <x:c r="A6309" t="str">
        <x:v>62</x:v>
      </x:c>
      <x:c r="B6309" t="str">
        <x:v>Health Care and Social Assistance</x:v>
      </x:c>
      <x:c r="C6309" t="str">
        <x:v>29-1141</x:v>
      </x:c>
      <x:c r="D6309" t="str">
        <x:v>Registered Nurses</x:v>
      </x:c>
      <x:c r="E6309" s="22" t="n">
        <x:v>2605750</x:v>
      </x:c>
      <x:c r="F6309" s="22" t="n">
        <x:v>101033.39422431162</x:v>
      </x:c>
      <x:c r="G6309" s="22" t="n">
        <x:f>IF(OR(E6309="",F6309=""),"",E6309*F6309)</x:f>
        <x:v>263267767000</x:v>
      </x:c>
      <x:c r="H6309" s="36" t="n">
        <x:v>0.19579999999999997</x:v>
      </x:c>
      <x:c r="I6309" s="22" t="n">
        <x:f>IF(G6309="","",IF(ISNUMBER(H6309),G6309,""))</x:f>
        <x:v>263267767000</x:v>
      </x:c>
      <x:c r="J6309" s="22" t="n">
        <x:f>IF(I6309="","",I6309*H6309)</x:f>
        <x:v>51547828778.59999</x:v>
      </x:c>
      <x:c r="K6309" t="str">
        <x:f>IF(G6309="","MISSING OEWS",IF(ISNUMBER(H6309),"MATCHED","MISSING WHARTON"))</x:f>
        <x:v>MATCHED</x:v>
      </x:c>
    </x:row>
    <x:row r="6310">
      <x:c r="A6310" t="str">
        <x:v>62</x:v>
      </x:c>
      <x:c r="B6310" t="str">
        <x:v>Health Care and Social Assistance</x:v>
      </x:c>
      <x:c r="C6310" t="str">
        <x:v>29-1151</x:v>
      </x:c>
      <x:c r="D6310" t="str">
        <x:v>Nurse Anesthetists</x:v>
      </x:c>
      <x:c r="E6310" s="22" t="n">
        <x:v>46540</x:v>
      </x:c>
      <x:c r="F6310" s="22" t="n">
        <x:v>248316.92737430168</x:v>
      </x:c>
      <x:c r="G6310" s="22" t="n">
        <x:f>IF(OR(E6310="",F6310=""),"",E6310*F6310)</x:f>
        <x:v>11556669800</x:v>
      </x:c>
      <x:c r="H6310" s="36" t="n">
        <x:v>0.1167</x:v>
      </x:c>
      <x:c r="I6310" s="22" t="n">
        <x:f>IF(G6310="","",IF(ISNUMBER(H6310),G6310,""))</x:f>
        <x:v>11556669800</x:v>
      </x:c>
      <x:c r="J6310" s="22" t="n">
        <x:f>IF(I6310="","",I6310*H6310)</x:f>
        <x:v>1348663365.66</x:v>
      </x:c>
      <x:c r="K6310" t="str">
        <x:f>IF(G6310="","MISSING OEWS",IF(ISNUMBER(H6310),"MATCHED","MISSING WHARTON"))</x:f>
        <x:v>MATCHED</x:v>
      </x:c>
    </x:row>
    <x:row r="6311">
      <x:c r="A6311" t="str">
        <x:v>62</x:v>
      </x:c>
      <x:c r="B6311" t="str">
        <x:v>Health Care and Social Assistance</x:v>
      </x:c>
      <x:c r="C6311" t="str">
        <x:v>29-1161</x:v>
      </x:c>
      <x:c r="D6311" t="str">
        <x:v>Nurse Midwives</x:v>
      </x:c>
      <x:c r="E6311" s="22" t="n">
        <x:v>7400</x:v>
      </x:c>
      <x:c r="F6311" s="22" t="n">
        <x:v>136730.05405405405</x:v>
      </x:c>
      <x:c r="G6311" s="22" t="n">
        <x:f>IF(OR(E6311="",F6311=""),"",E6311*F6311)</x:f>
        <x:v>1011802400</x:v>
      </x:c>
      <x:c r="H6311" s="36" t="n">
        <x:v>0.3452</x:v>
      </x:c>
      <x:c r="I6311" s="22" t="n">
        <x:f>IF(G6311="","",IF(ISNUMBER(H6311),G6311,""))</x:f>
        <x:v>1011802400</x:v>
      </x:c>
      <x:c r="J6311" s="22" t="n">
        <x:f>IF(I6311="","",I6311*H6311)</x:f>
        <x:v>349274188.48</x:v>
      </x:c>
      <x:c r="K6311" t="str">
        <x:f>IF(G6311="","MISSING OEWS",IF(ISNUMBER(H6311),"MATCHED","MISSING WHARTON"))</x:f>
        <x:v>MATCHED</x:v>
      </x:c>
    </x:row>
    <x:row r="6312">
      <x:c r="A6312" t="str">
        <x:v>62</x:v>
      </x:c>
      <x:c r="B6312" t="str">
        <x:v>Health Care and Social Assistance</x:v>
      </x:c>
      <x:c r="C6312" t="str">
        <x:v>29-1171</x:v>
      </x:c>
      <x:c r="D6312" t="str">
        <x:v>Nurse Practitioners</x:v>
      </x:c>
      <x:c r="E6312" s="22" t="n">
        <x:v>282250</x:v>
      </x:c>
      <x:c r="F6312" s="22" t="n">
        <x:v>137044.2802480071</x:v>
      </x:c>
      <x:c r="G6312" s="22" t="n">
        <x:f>IF(OR(E6312="",F6312=""),"",E6312*F6312)</x:f>
        <x:v>38680748100</x:v>
      </x:c>
      <x:c r="H6312" s="36" t="n">
        <x:v>0.313</x:v>
      </x:c>
      <x:c r="I6312" s="22" t="n">
        <x:f>IF(G6312="","",IF(ISNUMBER(H6312),G6312,""))</x:f>
        <x:v>38680748100</x:v>
      </x:c>
      <x:c r="J6312" s="22" t="n">
        <x:f>IF(I6312="","",I6312*H6312)</x:f>
        <x:v>12107074155.3</x:v>
      </x:c>
      <x:c r="K6312" t="str">
        <x:f>IF(G6312="","MISSING OEWS",IF(ISNUMBER(H6312),"MATCHED","MISSING WHARTON"))</x:f>
        <x:v>MATCHED</x:v>
      </x:c>
    </x:row>
    <x:row r="6313">
      <x:c r="A6313" t="str">
        <x:v>62</x:v>
      </x:c>
      <x:c r="B6313" t="str">
        <x:v>Health Care and Social Assistance</x:v>
      </x:c>
      <x:c r="C6313" t="str">
        <x:v>29-1181</x:v>
      </x:c>
      <x:c r="D6313" t="str">
        <x:v>Audiologists</x:v>
      </x:c>
      <x:c r="E6313" s="22" t="n">
        <x:v>10240</x:v>
      </x:c>
      <x:c r="F6313" s="22" t="n">
        <x:v>96946.85546875</x:v>
      </x:c>
      <x:c r="G6313" s="22" t="n">
        <x:f>IF(OR(E6313="",F6313=""),"",E6313*F6313)</x:f>
        <x:v>992735800</x:v>
      </x:c>
      <x:c r="H6313" s="36" t="n">
        <x:v>0.2568</x:v>
      </x:c>
      <x:c r="I6313" s="22" t="n">
        <x:f>IF(G6313="","",IF(ISNUMBER(H6313),G6313,""))</x:f>
        <x:v>992735800</x:v>
      </x:c>
      <x:c r="J6313" s="22" t="n">
        <x:f>IF(I6313="","",I6313*H6313)</x:f>
        <x:v>254934553.43999997</x:v>
      </x:c>
      <x:c r="K6313" t="str">
        <x:f>IF(G6313="","MISSING OEWS",IF(ISNUMBER(H6313),"MATCHED","MISSING WHARTON"))</x:f>
        <x:v>MATCHED</x:v>
      </x:c>
    </x:row>
    <x:row r="6314">
      <x:c r="A6314" t="str">
        <x:v>62</x:v>
      </x:c>
      <x:c r="B6314" t="str">
        <x:v>Health Care and Social Assistance</x:v>
      </x:c>
      <x:c r="C6314" t="str">
        <x:v>29-1211</x:v>
      </x:c>
      <x:c r="D6314" t="str">
        <x:v>Anesthesiologists</x:v>
      </x:c>
      <x:c r="E6314" s="22" t="n">
        <x:v>36380</x:v>
      </x:c>
      <x:c r="F6314" s="22" t="n">
        <x:v>364141.26168224297</x:v>
      </x:c>
      <x:c r="G6314" s="22" t="n">
        <x:f>IF(OR(E6314="",F6314=""),"",E6314*F6314)</x:f>
        <x:v>13247459100</x:v>
      </x:c>
      <x:c r="H6314" s="36" t="n">
        <x:v>0.22219999999999998</x:v>
      </x:c>
      <x:c r="I6314" s="22" t="n">
        <x:f>IF(G6314="","",IF(ISNUMBER(H6314),G6314,""))</x:f>
        <x:v>13247459100</x:v>
      </x:c>
      <x:c r="J6314" s="22" t="n">
        <x:f>IF(I6314="","",I6314*H6314)</x:f>
        <x:v>2943585412.02</x:v>
      </x:c>
      <x:c r="K6314" t="str">
        <x:f>IF(G6314="","MISSING OEWS",IF(ISNUMBER(H6314),"MATCHED","MISSING WHARTON"))</x:f>
        <x:v>MATCHED</x:v>
      </x:c>
    </x:row>
    <x:row r="6315">
      <x:c r="A6315" t="str">
        <x:v>62</x:v>
      </x:c>
      <x:c r="B6315" t="str">
        <x:v>Health Care and Social Assistance</x:v>
      </x:c>
      <x:c r="C6315" t="str">
        <x:v>29-1212</x:v>
      </x:c>
      <x:c r="D6315" t="str">
        <x:v>Cardiologists</x:v>
      </x:c>
      <x:c r="E6315" s="22" t="n">
        <x:v>15680</x:v>
      </x:c>
      <x:c r="F6315" s="22" t="n">
        <x:v>466326.1862244898</x:v>
      </x:c>
      <x:c r="G6315" s="22" t="n">
        <x:f>IF(OR(E6315="",F6315=""),"",E6315*F6315)</x:f>
        <x:v>7311994600</x:v>
      </x:c>
      <x:c r="H6315" s="36" t="n">
        <x:v>0.2346</x:v>
      </x:c>
      <x:c r="I6315" s="22" t="n">
        <x:f>IF(G6315="","",IF(ISNUMBER(H6315),G6315,""))</x:f>
        <x:v>7311994600</x:v>
      </x:c>
      <x:c r="J6315" s="22" t="n">
        <x:f>IF(I6315="","",I6315*H6315)</x:f>
        <x:v>1715393933.16</x:v>
      </x:c>
      <x:c r="K6315" t="str">
        <x:f>IF(G6315="","MISSING OEWS",IF(ISNUMBER(H6315),"MATCHED","MISSING WHARTON"))</x:f>
        <x:v>MATCHED</x:v>
      </x:c>
    </x:row>
    <x:row r="6316">
      <x:c r="A6316" t="str">
        <x:v>62</x:v>
      </x:c>
      <x:c r="B6316" t="str">
        <x:v>Health Care and Social Assistance</x:v>
      </x:c>
      <x:c r="C6316" t="str">
        <x:v>29-1213</x:v>
      </x:c>
      <x:c r="D6316" t="str">
        <x:v>Dermatologists</x:v>
      </x:c>
      <x:c r="E6316" s="22" t="n">
        <x:v>11020</x:v>
      </x:c>
      <x:c r="F6316" s="22" t="n">
        <x:v>327438.50272232306</x:v>
      </x:c>
      <x:c r="G6316" s="22" t="n">
        <x:f>IF(OR(E6316="",F6316=""),"",E6316*F6316)</x:f>
        <x:v>3608372300</x:v>
      </x:c>
      <x:c r="H6316" s="36" t="n">
        <x:v>0.20829999999999999</x:v>
      </x:c>
      <x:c r="I6316" s="22" t="n">
        <x:f>IF(G6316="","",IF(ISNUMBER(H6316),G6316,""))</x:f>
        <x:v>3608372300</x:v>
      </x:c>
      <x:c r="J6316" s="22" t="n">
        <x:f>IF(I6316="","",I6316*H6316)</x:f>
        <x:v>751623950.0899999</x:v>
      </x:c>
      <x:c r="K6316" t="str">
        <x:f>IF(G6316="","MISSING OEWS",IF(ISNUMBER(H6316),"MATCHED","MISSING WHARTON"))</x:f>
        <x:v>MATCHED</x:v>
      </x:c>
    </x:row>
    <x:row r="6317">
      <x:c r="A6317" t="str">
        <x:v>62</x:v>
      </x:c>
      <x:c r="B6317" t="str">
        <x:v>Health Care and Social Assistance</x:v>
      </x:c>
      <x:c r="C6317" t="str">
        <x:v>29-1214</x:v>
      </x:c>
      <x:c r="D6317" t="str">
        <x:v>Emergency Medicine Physicians</x:v>
      </x:c>
      <x:c r="E6317" s="22" t="n">
        <x:v>28800</x:v>
      </x:c>
      <x:c r="F6317" s="22" t="n">
        <x:v>327012.2916666667</x:v>
      </x:c>
      <x:c r="G6317" s="22" t="n">
        <x:f>IF(OR(E6317="",F6317=""),"",E6317*F6317)</x:f>
        <x:v>9417954000</x:v>
      </x:c>
      <x:c r="H6317" s="36" t="n">
        <x:v>0.1794</x:v>
      </x:c>
      <x:c r="I6317" s="22" t="n">
        <x:f>IF(G6317="","",IF(ISNUMBER(H6317),G6317,""))</x:f>
        <x:v>9417954000</x:v>
      </x:c>
      <x:c r="J6317" s="22" t="n">
        <x:f>IF(I6317="","",I6317*H6317)</x:f>
        <x:v>1689580947.6000001</x:v>
      </x:c>
      <x:c r="K6317" t="str">
        <x:f>IF(G6317="","MISSING OEWS",IF(ISNUMBER(H6317),"MATCHED","MISSING WHARTON"))</x:f>
        <x:v>MATCHED</x:v>
      </x:c>
    </x:row>
    <x:row r="6318">
      <x:c r="A6318" t="str">
        <x:v>62</x:v>
      </x:c>
      <x:c r="B6318" t="str">
        <x:v>Health Care and Social Assistance</x:v>
      </x:c>
      <x:c r="C6318" t="str">
        <x:v>29-1215</x:v>
      </x:c>
      <x:c r="D6318" t="str">
        <x:v>Family Medicine Physicians</x:v>
      </x:c>
      <x:c r="E6318" s="22" t="n">
        <x:v>96930</x:v>
      </x:c>
      <x:c r="F6318" s="22" t="n">
        <x:v>257923.3023831631</x:v>
      </x:c>
      <x:c r="G6318" s="22" t="n">
        <x:f>IF(OR(E6318="",F6318=""),"",E6318*F6318)</x:f>
        <x:v>25000505700</x:v>
      </x:c>
      <x:c r="H6318" s="36" t="n">
        <x:v>0.28850000000000003</x:v>
      </x:c>
      <x:c r="I6318" s="22" t="n">
        <x:f>IF(G6318="","",IF(ISNUMBER(H6318),G6318,""))</x:f>
        <x:v>25000505700</x:v>
      </x:c>
      <x:c r="J6318" s="22" t="n">
        <x:f>IF(I6318="","",I6318*H6318)</x:f>
        <x:v>7212645894.450001</x:v>
      </x:c>
      <x:c r="K6318" t="str">
        <x:f>IF(G6318="","MISSING OEWS",IF(ISNUMBER(H6318),"MATCHED","MISSING WHARTON"))</x:f>
        <x:v>MATCHED</x:v>
      </x:c>
    </x:row>
    <x:row r="6319">
      <x:c r="A6319" t="str">
        <x:v>62</x:v>
      </x:c>
      <x:c r="B6319" t="str">
        <x:v>Health Care and Social Assistance</x:v>
      </x:c>
      <x:c r="C6319" t="str">
        <x:v>29-1216</x:v>
      </x:c>
      <x:c r="D6319" t="str">
        <x:v>General Internal Medicine Physicians</x:v>
      </x:c>
      <x:c r="E6319" s="22" t="n">
        <x:v>56340</x:v>
      </x:c>
      <x:c r="F6319" s="22" t="n">
        <x:v>265369.3326233582</x:v>
      </x:c>
      <x:c r="G6319" s="22" t="n">
        <x:f>IF(OR(E6319="",F6319=""),"",E6319*F6319)</x:f>
        <x:v>14950908200</x:v>
      </x:c>
      <x:c r="H6319" s="36" t="n">
        <x:v>0.2237</x:v>
      </x:c>
      <x:c r="I6319" s="22" t="n">
        <x:f>IF(G6319="","",IF(ISNUMBER(H6319),G6319,""))</x:f>
        <x:v>14950908200</x:v>
      </x:c>
      <x:c r="J6319" s="22" t="n">
        <x:f>IF(I6319="","",I6319*H6319)</x:f>
        <x:v>3344518164.34</x:v>
      </x:c>
      <x:c r="K6319" t="str">
        <x:f>IF(G6319="","MISSING OEWS",IF(ISNUMBER(H6319),"MATCHED","MISSING WHARTON"))</x:f>
        <x:v>MATCHED</x:v>
      </x:c>
    </x:row>
    <x:row r="6320">
      <x:c r="A6320" t="str">
        <x:v>62</x:v>
      </x:c>
      <x:c r="B6320" t="str">
        <x:v>Health Care and Social Assistance</x:v>
      </x:c>
      <x:c r="C6320" t="str">
        <x:v>29-1217</x:v>
      </x:c>
      <x:c r="D6320" t="str">
        <x:v>Neurologists</x:v>
      </x:c>
      <x:c r="E6320" s="22" t="n">
        <x:v>9550</x:v>
      </x:c>
      <x:c r="F6320" s="22" t="n">
        <x:v>271222.76439790573</x:v>
      </x:c>
      <x:c r="G6320" s="22" t="n">
        <x:f>IF(OR(E6320="",F6320=""),"",E6320*F6320)</x:f>
        <x:v>2590177399.9999995</x:v>
      </x:c>
      <x:c r="H6320" s="36" t="n">
        <x:v>0.2625</x:v>
      </x:c>
      <x:c r="I6320" s="22" t="n">
        <x:f>IF(G6320="","",IF(ISNUMBER(H6320),G6320,""))</x:f>
        <x:v>2590177399.9999995</x:v>
      </x:c>
      <x:c r="J6320" s="22" t="n">
        <x:f>IF(I6320="","",I6320*H6320)</x:f>
        <x:v>679921567.4999999</x:v>
      </x:c>
      <x:c r="K6320" t="str">
        <x:f>IF(G6320="","MISSING OEWS",IF(ISNUMBER(H6320),"MATCHED","MISSING WHARTON"))</x:f>
        <x:v>MATCHED</x:v>
      </x:c>
    </x:row>
    <x:row r="6321">
      <x:c r="A6321" t="str">
        <x:v>62</x:v>
      </x:c>
      <x:c r="B6321" t="str">
        <x:v>Health Care and Social Assistance</x:v>
      </x:c>
      <x:c r="C6321" t="str">
        <x:v>29-1218</x:v>
      </x:c>
      <x:c r="D6321" t="str">
        <x:v>Obstetricians and Gynecologists</x:v>
      </x:c>
      <x:c r="E6321" s="22" t="n">
        <x:v>19370</x:v>
      </x:c>
      <x:c r="F6321" s="22" t="n">
        <x:v>284328.83324728964</x:v>
      </x:c>
      <x:c r="G6321" s="22" t="n">
        <x:f>IF(OR(E6321="",F6321=""),"",E6321*F6321)</x:f>
        <x:v>5507449500</x:v>
      </x:c>
      <x:c r="H6321" s="36" t="n">
        <x:v>0.33</x:v>
      </x:c>
      <x:c r="I6321" s="22" t="n">
        <x:f>IF(G6321="","",IF(ISNUMBER(H6321),G6321,""))</x:f>
        <x:v>5507449500</x:v>
      </x:c>
      <x:c r="J6321" s="22" t="n">
        <x:f>IF(I6321="","",I6321*H6321)</x:f>
        <x:v>1817458335</x:v>
      </x:c>
      <x:c r="K6321" t="str">
        <x:f>IF(G6321="","MISSING OEWS",IF(ISNUMBER(H6321),"MATCHED","MISSING WHARTON"))</x:f>
        <x:v>MATCHED</x:v>
      </x:c>
    </x:row>
    <x:row r="6322">
      <x:c r="A6322" t="str">
        <x:v>62</x:v>
      </x:c>
      <x:c r="B6322" t="str">
        <x:v>Health Care and Social Assistance</x:v>
      </x:c>
      <x:c r="C6322" t="str">
        <x:v>29-1221</x:v>
      </x:c>
      <x:c r="D6322" t="str">
        <x:v>Pediatricians, General</x:v>
      </x:c>
      <x:c r="E6322" s="22" t="n">
        <x:v>36150</x:v>
      </x:c>
      <x:c r="F6322" s="22" t="n">
        <x:v>216471.99723374826</x:v>
      </x:c>
      <x:c r="G6322" s="22" t="n">
        <x:f>IF(OR(E6322="",F6322=""),"",E6322*F6322)</x:f>
        <x:v>7825462700</x:v>
      </x:c>
      <x:c r="H6322" s="36" t="n">
        <x:v>0.1941</x:v>
      </x:c>
      <x:c r="I6322" s="22" t="n">
        <x:f>IF(G6322="","",IF(ISNUMBER(H6322),G6322,""))</x:f>
        <x:v>7825462700</x:v>
      </x:c>
      <x:c r="J6322" s="22" t="n">
        <x:f>IF(I6322="","",I6322*H6322)</x:f>
        <x:v>1518922310.07</x:v>
      </x:c>
      <x:c r="K6322" t="str">
        <x:f>IF(G6322="","MISSING OEWS",IF(ISNUMBER(H6322),"MATCHED","MISSING WHARTON"))</x:f>
        <x:v>MATCHED</x:v>
      </x:c>
    </x:row>
    <x:row r="6323">
      <x:c r="A6323" t="str">
        <x:v>62</x:v>
      </x:c>
      <x:c r="B6323" t="str">
        <x:v>Health Care and Social Assistance</x:v>
      </x:c>
      <x:c r="C6323" t="str">
        <x:v>29-1222</x:v>
      </x:c>
      <x:c r="D6323" t="str">
        <x:v>Physicians, Pathologists</x:v>
      </x:c>
      <x:c r="E6323" s="22" t="n">
        <x:v>9180</x:v>
      </x:c>
      <x:c r="F6323" s="22" t="n">
        <x:v>301658.43137254904</x:v>
      </x:c>
      <x:c r="G6323" s="22" t="n">
        <x:f>IF(OR(E6323="",F6323=""),"",E6323*F6323)</x:f>
        <x:v>2769224400</x:v>
      </x:c>
      <x:c r="H6323" s="36" t="n">
        <x:v>0.2711</x:v>
      </x:c>
      <x:c r="I6323" s="22" t="n">
        <x:f>IF(G6323="","",IF(ISNUMBER(H6323),G6323,""))</x:f>
        <x:v>2769224400</x:v>
      </x:c>
      <x:c r="J6323" s="22" t="n">
        <x:f>IF(I6323="","",I6323*H6323)</x:f>
        <x:v>750736734.84</x:v>
      </x:c>
      <x:c r="K6323" t="str">
        <x:f>IF(G6323="","MISSING OEWS",IF(ISNUMBER(H6323),"MATCHED","MISSING WHARTON"))</x:f>
        <x:v>MATCHED</x:v>
      </x:c>
    </x:row>
    <x:row r="6324">
      <x:c r="A6324" t="str">
        <x:v>62</x:v>
      </x:c>
      <x:c r="B6324" t="str">
        <x:v>Health Care and Social Assistance</x:v>
      </x:c>
      <x:c r="C6324" t="str">
        <x:v>29-1223</x:v>
      </x:c>
      <x:c r="D6324" t="str">
        <x:v>Psychiatrists</x:v>
      </x:c>
      <x:c r="E6324" s="22" t="n">
        <x:v>20620</x:v>
      </x:c>
      <x:c r="F6324" s="22" t="n">
        <x:v>275881.935014549</x:v>
      </x:c>
      <x:c r="G6324" s="22" t="n">
        <x:f>IF(OR(E6324="",F6324=""),"",E6324*F6324)</x:f>
        <x:v>5688685500</x:v>
      </x:c>
      <x:c r="H6324" s="36" t="n">
        <x:v>0.1375</x:v>
      </x:c>
      <x:c r="I6324" s="22" t="n">
        <x:f>IF(G6324="","",IF(ISNUMBER(H6324),G6324,""))</x:f>
        <x:v>5688685500</x:v>
      </x:c>
      <x:c r="J6324" s="22" t="n">
        <x:f>IF(I6324="","",I6324*H6324)</x:f>
        <x:v>782194256.2500001</x:v>
      </x:c>
      <x:c r="K6324" t="str">
        <x:f>IF(G6324="","MISSING OEWS",IF(ISNUMBER(H6324),"MATCHED","MISSING WHARTON"))</x:f>
        <x:v>MATCHED</x:v>
      </x:c>
    </x:row>
    <x:row r="6325">
      <x:c r="A6325" t="str">
        <x:v>62</x:v>
      </x:c>
      <x:c r="B6325" t="str">
        <x:v>Health Care and Social Assistance</x:v>
      </x:c>
      <x:c r="C6325" t="str">
        <x:v>29-1224</x:v>
      </x:c>
      <x:c r="D6325" t="str">
        <x:v>Radiologists</x:v>
      </x:c>
      <x:c r="E6325" s="22" t="n">
        <x:v>24750</x:v>
      </x:c>
      <x:c r="F6325" s="22" t="n">
        <x:v>391487.7090909091</x:v>
      </x:c>
      <x:c r="G6325" s="22" t="n">
        <x:f>IF(OR(E6325="",F6325=""),"",E6325*F6325)</x:f>
        <x:v>9689320800</x:v>
      </x:c>
      <x:c r="H6325" s="36" t="n">
        <x:v>0.43170000000000003</x:v>
      </x:c>
      <x:c r="I6325" s="22" t="n">
        <x:f>IF(G6325="","",IF(ISNUMBER(H6325),G6325,""))</x:f>
        <x:v>9689320800</x:v>
      </x:c>
      <x:c r="J6325" s="22" t="n">
        <x:f>IF(I6325="","",I6325*H6325)</x:f>
        <x:v>4182879789.36</x:v>
      </x:c>
      <x:c r="K6325" t="str">
        <x:f>IF(G6325="","MISSING OEWS",IF(ISNUMBER(H6325),"MATCHED","MISSING WHARTON"))</x:f>
        <x:v>MATCHED</x:v>
      </x:c>
    </x:row>
    <x:row r="6326">
      <x:c r="A6326" t="str">
        <x:v>62</x:v>
      </x:c>
      <x:c r="B6326" t="str">
        <x:v>Health Care and Social Assistance</x:v>
      </x:c>
      <x:c r="C6326" t="str">
        <x:v>29-1229</x:v>
      </x:c>
      <x:c r="D6326" t="str">
        <x:v>Physicians, All Other</x:v>
      </x:c>
      <x:c r="E6326" s="22" t="n">
        <x:v>268210</x:v>
      </x:c>
      <x:c r="F6326" s="22" t="n">
        <x:v>267694.6191417173</x:v>
      </x:c>
      <x:c r="G6326" s="22" t="n">
        <x:f>IF(OR(E6326="",F6326=""),"",E6326*F6326)</x:f>
        <x:v>71798373800</x:v>
      </x:c>
      <x:c r="H6326" s="36" t="n">
        <x:v>0.20079999999999998</x:v>
      </x:c>
      <x:c r="I6326" s="22" t="n">
        <x:f>IF(G6326="","",IF(ISNUMBER(H6326),G6326,""))</x:f>
        <x:v>71798373800</x:v>
      </x:c>
      <x:c r="J6326" s="22" t="n">
        <x:f>IF(I6326="","",I6326*H6326)</x:f>
        <x:v>14417113459.039999</x:v>
      </x:c>
      <x:c r="K6326" t="str">
        <x:f>IF(G6326="","MISSING OEWS",IF(ISNUMBER(H6326),"MATCHED","MISSING WHARTON"))</x:f>
        <x:v>MATCHED</x:v>
      </x:c>
    </x:row>
    <x:row r="6327">
      <x:c r="A6327" t="str">
        <x:v>62</x:v>
      </x:c>
      <x:c r="B6327" t="str">
        <x:v>Health Care and Social Assistance</x:v>
      </x:c>
      <x:c r="C6327" t="str">
        <x:v>29-1241</x:v>
      </x:c>
      <x:c r="D6327" t="str">
        <x:v>Ophthalmologists, Except Pediatric</x:v>
      </x:c>
      <x:c r="E6327" s="22" t="n">
        <x:v>8320</x:v>
      </x:c>
      <x:c r="F6327" s="22" t="n">
        <x:v>311824.1346153846</x:v>
      </x:c>
      <x:c r="G6327" s="22" t="n">
        <x:f>IF(OR(E6327="",F6327=""),"",E6327*F6327)</x:f>
        <x:v>2594376800</x:v>
      </x:c>
      <x:c r="H6327" s="36" t="n">
        <x:v>0.07780000000000001</x:v>
      </x:c>
      <x:c r="I6327" s="22" t="n">
        <x:f>IF(G6327="","",IF(ISNUMBER(H6327),G6327,""))</x:f>
        <x:v>2594376800</x:v>
      </x:c>
      <x:c r="J6327" s="22" t="n">
        <x:f>IF(I6327="","",I6327*H6327)</x:f>
        <x:v>201842515.04000002</x:v>
      </x:c>
      <x:c r="K6327" t="str">
        <x:f>IF(G6327="","MISSING OEWS",IF(ISNUMBER(H6327),"MATCHED","MISSING WHARTON"))</x:f>
        <x:v>MATCHED</x:v>
      </x:c>
    </x:row>
    <x:row r="6328">
      <x:c r="A6328" t="str">
        <x:v>62</x:v>
      </x:c>
      <x:c r="B6328" t="str">
        <x:v>Health Care and Social Assistance</x:v>
      </x:c>
      <x:c r="C6328" t="str">
        <x:v>29-1242</x:v>
      </x:c>
      <x:c r="D6328" t="str">
        <x:v>Orthopedic Surgeons, Except Pediatric</x:v>
      </x:c>
      <x:c r="E6328" s="22" t="n">
        <x:v>12970</x:v>
      </x:c>
      <x:c r="F6328" s="22" t="n">
        <x:v>380499.00539707014</x:v>
      </x:c>
      <x:c r="G6328" s="22" t="n">
        <x:f>IF(OR(E6328="",F6328=""),"",E6328*F6328)</x:f>
        <x:v>4935072100</x:v>
      </x:c>
      <x:c r="H6328" s="36" t="n">
        <x:v>0.1867</x:v>
      </x:c>
      <x:c r="I6328" s="22" t="n">
        <x:f>IF(G6328="","",IF(ISNUMBER(H6328),G6328,""))</x:f>
        <x:v>4935072100</x:v>
      </x:c>
      <x:c r="J6328" s="22" t="n">
        <x:f>IF(I6328="","",I6328*H6328)</x:f>
        <x:v>921377961.07</x:v>
      </x:c>
      <x:c r="K6328" t="str">
        <x:f>IF(G6328="","MISSING OEWS",IF(ISNUMBER(H6328),"MATCHED","MISSING WHARTON"))</x:f>
        <x:v>MATCHED</x:v>
      </x:c>
    </x:row>
    <x:row r="6329">
      <x:c r="A6329" t="str">
        <x:v>62</x:v>
      </x:c>
      <x:c r="B6329" t="str">
        <x:v>Health Care and Social Assistance</x:v>
      </x:c>
      <x:c r="C6329" t="str">
        <x:v>29-1243</x:v>
      </x:c>
      <x:c r="D6329" t="str">
        <x:v>Pediatric Surgeons</x:v>
      </x:c>
      <x:c r="E6329" s="22" t="n">
        <x:v>1090</x:v>
      </x:c>
      <x:c r="F6329" s="22" t="n">
        <x:v>520530</x:v>
      </x:c>
      <x:c r="G6329" s="22" t="n">
        <x:f>IF(OR(E6329="",F6329=""),"",E6329*F6329)</x:f>
        <x:v>567377700</x:v>
      </x:c>
      <x:c r="H6329" s="36" t="n">
        <x:v>0.1306</x:v>
      </x:c>
      <x:c r="I6329" s="22" t="n">
        <x:f>IF(G6329="","",IF(ISNUMBER(H6329),G6329,""))</x:f>
        <x:v>567377700</x:v>
      </x:c>
      <x:c r="J6329" s="22" t="n">
        <x:f>IF(I6329="","",I6329*H6329)</x:f>
        <x:v>74099527.61999999</x:v>
      </x:c>
      <x:c r="K6329" t="str">
        <x:f>IF(G6329="","MISSING OEWS",IF(ISNUMBER(H6329),"MATCHED","MISSING WHARTON"))</x:f>
        <x:v>MATCHED</x:v>
      </x:c>
    </x:row>
    <x:row r="6330">
      <x:c r="A6330" t="str">
        <x:v>62</x:v>
      </x:c>
      <x:c r="B6330" t="str">
        <x:v>Health Care and Social Assistance</x:v>
      </x:c>
      <x:c r="C6330" t="str">
        <x:v>29-1249</x:v>
      </x:c>
      <x:c r="D6330" t="str">
        <x:v>Surgeons, All Other</x:v>
      </x:c>
      <x:c r="E6330" s="22" t="n">
        <x:v>22520</x:v>
      </x:c>
      <x:c r="F6330" s="22" t="n">
        <x:v>385502.38010657195</x:v>
      </x:c>
      <x:c r="G6330" s="22" t="n">
        <x:f>IF(OR(E6330="",F6330=""),"",E6330*F6330)</x:f>
        <x:v>8681513600</x:v>
      </x:c>
      <x:c r="H6330" s="36"/>
      <x:c r="I6330" s="22" t="str">
        <x:f>IF(G6330="","",IF(ISNUMBER(H6330),G6330,""))</x:f>
      </x:c>
      <x:c r="J6330" s="22" t="str">
        <x:f>IF(I6330="","",I6330*H6330)</x:f>
      </x:c>
      <x:c r="K6330" t="str">
        <x:f>IF(G6330="","MISSING OEWS",IF(ISNUMBER(H6330),"MATCHED","MISSING WHARTON"))</x:f>
        <x:v>MISSING WHARTON</x:v>
      </x:c>
    </x:row>
    <x:row r="6331">
      <x:c r="A6331" t="str">
        <x:v>62</x:v>
      </x:c>
      <x:c r="B6331" t="str">
        <x:v>Health Care and Social Assistance</x:v>
      </x:c>
      <x:c r="C6331" t="str">
        <x:v>29-1291</x:v>
      </x:c>
      <x:c r="D6331" t="str">
        <x:v>Acupuncturists</x:v>
      </x:c>
      <x:c r="E6331" s="22" t="n">
        <x:v>7110</x:v>
      </x:c>
      <x:c r="F6331" s="22" t="n">
        <x:v>86130</x:v>
      </x:c>
      <x:c r="G6331" s="22" t="n">
        <x:f>IF(OR(E6331="",F6331=""),"",E6331*F6331)</x:f>
        <x:v>612384300</x:v>
      </x:c>
      <x:c r="H6331" s="36" t="n">
        <x:v>0.0528</x:v>
      </x:c>
      <x:c r="I6331" s="22" t="n">
        <x:f>IF(G6331="","",IF(ISNUMBER(H6331),G6331,""))</x:f>
        <x:v>612384300</x:v>
      </x:c>
      <x:c r="J6331" s="22" t="n">
        <x:f>IF(I6331="","",I6331*H6331)</x:f>
        <x:v>32333891.04</x:v>
      </x:c>
      <x:c r="K6331" t="str">
        <x:f>IF(G6331="","MISSING OEWS",IF(ISNUMBER(H6331),"MATCHED","MISSING WHARTON"))</x:f>
        <x:v>MATCHED</x:v>
      </x:c>
    </x:row>
    <x:row r="6332">
      <x:c r="A6332" t="str">
        <x:v>62</x:v>
      </x:c>
      <x:c r="B6332" t="str">
        <x:v>Health Care and Social Assistance</x:v>
      </x:c>
      <x:c r="C6332" t="str">
        <x:v>29-1292</x:v>
      </x:c>
      <x:c r="D6332" t="str">
        <x:v>Dental Hygienists</x:v>
      </x:c>
      <x:c r="E6332" s="22" t="n">
        <x:v>217310</x:v>
      </x:c>
      <x:c r="F6332" s="22" t="n">
        <x:v>99206.14835948645</x:v>
      </x:c>
      <x:c r="G6332" s="22" t="n">
        <x:f>IF(OR(E6332="",F6332=""),"",E6332*F6332)</x:f>
        <x:v>21558488100</x:v>
      </x:c>
      <x:c r="H6332" s="36" t="n">
        <x:v>0.1583</x:v>
      </x:c>
      <x:c r="I6332" s="22" t="n">
        <x:f>IF(G6332="","",IF(ISNUMBER(H6332),G6332,""))</x:f>
        <x:v>21558488100</x:v>
      </x:c>
      <x:c r="J6332" s="22" t="n">
        <x:f>IF(I6332="","",I6332*H6332)</x:f>
        <x:v>3412708666.23</x:v>
      </x:c>
      <x:c r="K6332" t="str">
        <x:f>IF(G6332="","MISSING OEWS",IF(ISNUMBER(H6332),"MATCHED","MISSING WHARTON"))</x:f>
        <x:v>MATCHED</x:v>
      </x:c>
    </x:row>
    <x:row r="6333">
      <x:c r="A6333" t="str">
        <x:v>62</x:v>
      </x:c>
      <x:c r="B6333" t="str">
        <x:v>Health Care and Social Assistance</x:v>
      </x:c>
      <x:c r="C6333" t="str">
        <x:v>29-1299</x:v>
      </x:c>
      <x:c r="D6333" t="str">
        <x:v>Healthcare Diagnosing or Treating Practitioners, All Other</x:v>
      </x:c>
      <x:c r="E6333" s="22" t="n">
        <x:v>7450</x:v>
      </x:c>
      <x:c r="F6333" s="22" t="n">
        <x:v>123992.02684563758</x:v>
      </x:c>
      <x:c r="G6333" s="22" t="n">
        <x:f>IF(OR(E6333="",F6333=""),"",E6333*F6333)</x:f>
        <x:v>923740600</x:v>
      </x:c>
      <x:c r="H6333" s="36" t="n">
        <x:v>0.1875</x:v>
      </x:c>
      <x:c r="I6333" s="22" t="n">
        <x:f>IF(G6333="","",IF(ISNUMBER(H6333),G6333,""))</x:f>
        <x:v>923740600</x:v>
      </x:c>
      <x:c r="J6333" s="22" t="n">
        <x:f>IF(I6333="","",I6333*H6333)</x:f>
        <x:v>173201362.5</x:v>
      </x:c>
      <x:c r="K6333" t="str">
        <x:f>IF(G6333="","MISSING OEWS",IF(ISNUMBER(H6333),"MATCHED","MISSING WHARTON"))</x:f>
        <x:v>MATCHED</x:v>
      </x:c>
    </x:row>
    <x:row r="6334">
      <x:c r="A6334" t="str">
        <x:v>62</x:v>
      </x:c>
      <x:c r="B6334" t="str">
        <x:v>Health Care and Social Assistance</x:v>
      </x:c>
      <x:c r="C6334" t="str">
        <x:v>29-2010</x:v>
      </x:c>
      <x:c r="D6334" t="str">
        <x:v>Clinical Laboratory Technologists and Technicians</x:v>
      </x:c>
      <x:c r="E6334" s="22" t="n">
        <x:v>258940</x:v>
      </x:c>
      <x:c r="F6334" s="22" t="n">
        <x:v>66995.78898586545</x:v>
      </x:c>
      <x:c r="G6334" s="22" t="n">
        <x:f>IF(OR(E6334="",F6334=""),"",E6334*F6334)</x:f>
        <x:v>17347889600</x:v>
      </x:c>
      <x:c r="H6334" s="36" t="n">
        <x:v>0.1612</x:v>
      </x:c>
      <x:c r="I6334" s="22" t="n">
        <x:f>IF(G6334="","",IF(ISNUMBER(H6334),G6334,""))</x:f>
        <x:v>17347889600</x:v>
      </x:c>
      <x:c r="J6334" s="22" t="n">
        <x:f>IF(I6334="","",I6334*H6334)</x:f>
        <x:v>2796479803.52</x:v>
      </x:c>
      <x:c r="K6334" t="str">
        <x:f>IF(G6334="","MISSING OEWS",IF(ISNUMBER(H6334),"MATCHED","MISSING WHARTON"))</x:f>
        <x:v>MATCHED</x:v>
      </x:c>
    </x:row>
    <x:row r="6335">
      <x:c r="A6335" t="str">
        <x:v>62</x:v>
      </x:c>
      <x:c r="B6335" t="str">
        <x:v>Health Care and Social Assistance</x:v>
      </x:c>
      <x:c r="C6335" t="str">
        <x:v>29-2031</x:v>
      </x:c>
      <x:c r="D6335" t="str">
        <x:v>Cardiovascular Technologists and Technicians</x:v>
      </x:c>
      <x:c r="E6335" s="22" t="n">
        <x:v>55480</x:v>
      </x:c>
      <x:c r="F6335" s="22" t="n">
        <x:v>77478.2245854362</x:v>
      </x:c>
      <x:c r="G6335" s="22" t="n">
        <x:f>IF(OR(E6335="",F6335=""),"",E6335*F6335)</x:f>
        <x:v>4298491900</x:v>
      </x:c>
      <x:c r="H6335" s="36" t="n">
        <x:v>0.304</x:v>
      </x:c>
      <x:c r="I6335" s="22" t="n">
        <x:f>IF(G6335="","",IF(ISNUMBER(H6335),G6335,""))</x:f>
        <x:v>4298491900</x:v>
      </x:c>
      <x:c r="J6335" s="22" t="n">
        <x:f>IF(I6335="","",I6335*H6335)</x:f>
        <x:v>1306741537.6</x:v>
      </x:c>
      <x:c r="K6335" t="str">
        <x:f>IF(G6335="","MISSING OEWS",IF(ISNUMBER(H6335),"MATCHED","MISSING WHARTON"))</x:f>
        <x:v>MATCHED</x:v>
      </x:c>
    </x:row>
    <x:row r="6336">
      <x:c r="A6336" t="str">
        <x:v>62</x:v>
      </x:c>
      <x:c r="B6336" t="str">
        <x:v>Health Care and Social Assistance</x:v>
      </x:c>
      <x:c r="C6336" t="str">
        <x:v>29-2032</x:v>
      </x:c>
      <x:c r="D6336" t="str">
        <x:v>Diagnostic Medical Sonographers</x:v>
      </x:c>
      <x:c r="E6336" s="22" t="n">
        <x:v>79910</x:v>
      </x:c>
      <x:c r="F6336" s="22" t="n">
        <x:v>97154.39369290452</x:v>
      </x:c>
      <x:c r="G6336" s="22" t="n">
        <x:f>IF(OR(E6336="",F6336=""),"",E6336*F6336)</x:f>
        <x:v>7763607600</x:v>
      </x:c>
      <x:c r="H6336" s="36" t="n">
        <x:v>0.345</x:v>
      </x:c>
      <x:c r="I6336" s="22" t="n">
        <x:f>IF(G6336="","",IF(ISNUMBER(H6336),G6336,""))</x:f>
        <x:v>7763607600</x:v>
      </x:c>
      <x:c r="J6336" s="22" t="n">
        <x:f>IF(I6336="","",I6336*H6336)</x:f>
        <x:v>2678444622</x:v>
      </x:c>
      <x:c r="K6336" t="str">
        <x:f>IF(G6336="","MISSING OEWS",IF(ISNUMBER(H6336),"MATCHED","MISSING WHARTON"))</x:f>
        <x:v>MATCHED</x:v>
      </x:c>
    </x:row>
    <x:row r="6337">
      <x:c r="A6337" t="str">
        <x:v>62</x:v>
      </x:c>
      <x:c r="B6337" t="str">
        <x:v>Health Care and Social Assistance</x:v>
      </x:c>
      <x:c r="C6337" t="str">
        <x:v>29-2033</x:v>
      </x:c>
      <x:c r="D6337" t="str">
        <x:v>Nuclear Medicine Technologists</x:v>
      </x:c>
      <x:c r="E6337" s="22" t="n">
        <x:v>14960</x:v>
      </x:c>
      <x:c r="F6337" s="22" t="n">
        <x:v>105906.14973262032</x:v>
      </x:c>
      <x:c r="G6337" s="22" t="n">
        <x:f>IF(OR(E6337="",F6337=""),"",E6337*F6337)</x:f>
        <x:v>1584356000</x:v>
      </x:c>
      <x:c r="H6337" s="36" t="n">
        <x:v>0.2647</x:v>
      </x:c>
      <x:c r="I6337" s="22" t="n">
        <x:f>IF(G6337="","",IF(ISNUMBER(H6337),G6337,""))</x:f>
        <x:v>1584356000</x:v>
      </x:c>
      <x:c r="J6337" s="22" t="n">
        <x:f>IF(I6337="","",I6337*H6337)</x:f>
        <x:v>419379033.2</x:v>
      </x:c>
      <x:c r="K6337" t="str">
        <x:f>IF(G6337="","MISSING OEWS",IF(ISNUMBER(H6337),"MATCHED","MISSING WHARTON"))</x:f>
        <x:v>MATCHED</x:v>
      </x:c>
    </x:row>
    <x:row r="6338">
      <x:c r="A6338" t="str">
        <x:v>62</x:v>
      </x:c>
      <x:c r="B6338" t="str">
        <x:v>Health Care and Social Assistance</x:v>
      </x:c>
      <x:c r="C6338" t="str">
        <x:v>29-2034</x:v>
      </x:c>
      <x:c r="D6338" t="str">
        <x:v>Radiologic Technologists and Technicians</x:v>
      </x:c>
      <x:c r="E6338" s="22" t="n">
        <x:v>190830</x:v>
      </x:c>
      <x:c r="F6338" s="22" t="n">
        <x:v>83390.65503327569</x:v>
      </x:c>
      <x:c r="G6338" s="22" t="n">
        <x:f>IF(OR(E6338="",F6338=""),"",E6338*F6338)</x:f>
        <x:v>15913438700</x:v>
      </x:c>
      <x:c r="H6338" s="36" t="n">
        <x:v>0.315</x:v>
      </x:c>
      <x:c r="I6338" s="22" t="n">
        <x:f>IF(G6338="","",IF(ISNUMBER(H6338),G6338,""))</x:f>
        <x:v>15913438700</x:v>
      </x:c>
      <x:c r="J6338" s="22" t="n">
        <x:f>IF(I6338="","",I6338*H6338)</x:f>
        <x:v>5012733190.5</x:v>
      </x:c>
      <x:c r="K6338" t="str">
        <x:f>IF(G6338="","MISSING OEWS",IF(ISNUMBER(H6338),"MATCHED","MISSING WHARTON"))</x:f>
        <x:v>MATCHED</x:v>
      </x:c>
    </x:row>
    <x:row r="6339">
      <x:c r="A6339" t="str">
        <x:v>62</x:v>
      </x:c>
      <x:c r="B6339" t="str">
        <x:v>Health Care and Social Assistance</x:v>
      </x:c>
      <x:c r="C6339" t="str">
        <x:v>29-2035</x:v>
      </x:c>
      <x:c r="D6339" t="str">
        <x:v>Magnetic Resonance Imaging Technologists</x:v>
      </x:c>
      <x:c r="E6339" s="22" t="n">
        <x:v>37760</x:v>
      </x:c>
      <x:c r="F6339" s="22" t="n">
        <x:v>96464.64777542373</x:v>
      </x:c>
      <x:c r="G6339" s="22" t="n">
        <x:f>IF(OR(E6339="",F6339=""),"",E6339*F6339)</x:f>
        <x:v>3642505100</x:v>
      </x:c>
      <x:c r="H6339" s="36" t="n">
        <x:v>0.4239</x:v>
      </x:c>
      <x:c r="I6339" s="22" t="n">
        <x:f>IF(G6339="","",IF(ISNUMBER(H6339),G6339,""))</x:f>
        <x:v>3642505100</x:v>
      </x:c>
      <x:c r="J6339" s="22" t="n">
        <x:f>IF(I6339="","",I6339*H6339)</x:f>
        <x:v>1544057911.89</x:v>
      </x:c>
      <x:c r="K6339" t="str">
        <x:f>IF(G6339="","MISSING OEWS",IF(ISNUMBER(H6339),"MATCHED","MISSING WHARTON"))</x:f>
        <x:v>MATCHED</x:v>
      </x:c>
    </x:row>
    <x:row r="6340">
      <x:c r="A6340" t="str">
        <x:v>62</x:v>
      </x:c>
      <x:c r="B6340" t="str">
        <x:v>Health Care and Social Assistance</x:v>
      </x:c>
      <x:c r="C6340" t="str">
        <x:v>29-2036</x:v>
      </x:c>
      <x:c r="D6340" t="str">
        <x:v>Medical Dosimetrists</x:v>
      </x:c>
      <x:c r="E6340" s="22" t="n">
        <x:v>2780</x:v>
      </x:c>
      <x:c r="F6340" s="22" t="n">
        <x:v>150818.345323741</x:v>
      </x:c>
      <x:c r="G6340" s="22" t="n">
        <x:f>IF(OR(E6340="",F6340=""),"",E6340*F6340)</x:f>
        <x:v>419275000</x:v>
      </x:c>
      <x:c r="H6340" s="36" t="n">
        <x:v>0.435</x:v>
      </x:c>
      <x:c r="I6340" s="22" t="n">
        <x:f>IF(G6340="","",IF(ISNUMBER(H6340),G6340,""))</x:f>
        <x:v>419275000</x:v>
      </x:c>
      <x:c r="J6340" s="22" t="n">
        <x:f>IF(I6340="","",I6340*H6340)</x:f>
        <x:v>182384625</x:v>
      </x:c>
      <x:c r="K6340" t="str">
        <x:f>IF(G6340="","MISSING OEWS",IF(ISNUMBER(H6340),"MATCHED","MISSING WHARTON"))</x:f>
        <x:v>MATCHED</x:v>
      </x:c>
    </x:row>
    <x:row r="6341">
      <x:c r="A6341" t="str">
        <x:v>62</x:v>
      </x:c>
      <x:c r="B6341" t="str">
        <x:v>Health Care and Social Assistance</x:v>
      </x:c>
      <x:c r="C6341" t="str">
        <x:v>29-2042</x:v>
      </x:c>
      <x:c r="D6341" t="str">
        <x:v>Emergency Medical Technicians</x:v>
      </x:c>
      <x:c r="E6341" s="22" t="n">
        <x:v>121370</x:v>
      </x:c>
      <x:c r="F6341" s="22" t="n">
        <x:v>45450.417730905494</x:v>
      </x:c>
      <x:c r="G6341" s="22" t="n">
        <x:f>IF(OR(E6341="",F6341=""),"",E6341*F6341)</x:f>
        <x:v>5516317200</x:v>
      </x:c>
      <x:c r="H6341" s="36" t="n">
        <x:v>0.07919999999999999</x:v>
      </x:c>
      <x:c r="I6341" s="22" t="n">
        <x:f>IF(G6341="","",IF(ISNUMBER(H6341),G6341,""))</x:f>
        <x:v>5516317200</x:v>
      </x:c>
      <x:c r="J6341" s="22" t="n">
        <x:f>IF(I6341="","",I6341*H6341)</x:f>
        <x:v>436892322.23999995</x:v>
      </x:c>
      <x:c r="K6341" t="str">
        <x:f>IF(G6341="","MISSING OEWS",IF(ISNUMBER(H6341),"MATCHED","MISSING WHARTON"))</x:f>
        <x:v>MATCHED</x:v>
      </x:c>
    </x:row>
    <x:row r="6342">
      <x:c r="A6342" t="str">
        <x:v>62</x:v>
      </x:c>
      <x:c r="B6342" t="str">
        <x:v>Health Care and Social Assistance</x:v>
      </x:c>
      <x:c r="C6342" t="str">
        <x:v>29-2043</x:v>
      </x:c>
      <x:c r="D6342" t="str">
        <x:v>Paramedics</x:v>
      </x:c>
      <x:c r="E6342" s="22" t="n">
        <x:v>54710</x:v>
      </x:c>
      <x:c r="F6342" s="22" t="n">
        <x:v>61840.191921038204</x:v>
      </x:c>
      <x:c r="G6342" s="22" t="n">
        <x:f>IF(OR(E6342="",F6342=""),"",E6342*F6342)</x:f>
        <x:v>3383276900</x:v>
      </x:c>
      <x:c r="H6342" s="36" t="n">
        <x:v>0</x:v>
      </x:c>
      <x:c r="I6342" s="22" t="n">
        <x:f>IF(G6342="","",IF(ISNUMBER(H6342),G6342,""))</x:f>
        <x:v>3383276900</x:v>
      </x:c>
      <x:c r="J6342" s="22" t="n">
        <x:f>IF(I6342="","",I6342*H6342)</x:f>
        <x:v>0</x:v>
      </x:c>
      <x:c r="K6342" t="str">
        <x:f>IF(G6342="","MISSING OEWS",IF(ISNUMBER(H6342),"MATCHED","MISSING WHARTON"))</x:f>
        <x:v>MATCHED</x:v>
      </x:c>
    </x:row>
    <x:row r="6343">
      <x:c r="A6343" t="str">
        <x:v>62</x:v>
      </x:c>
      <x:c r="B6343" t="str">
        <x:v>Health Care and Social Assistance</x:v>
      </x:c>
      <x:c r="C6343" t="str">
        <x:v>29-2051</x:v>
      </x:c>
      <x:c r="D6343" t="str">
        <x:v>Dietetic Technicians</x:v>
      </x:c>
      <x:c r="E6343" s="22" t="n">
        <x:v>25380</x:v>
      </x:c>
      <x:c r="F6343" s="22" t="n">
        <x:v>40523.735224586286</x:v>
      </x:c>
      <x:c r="G6343" s="22" t="n">
        <x:f>IF(OR(E6343="",F6343=""),"",E6343*F6343)</x:f>
        <x:v>1028492399.9999999</x:v>
      </x:c>
      <x:c r="H6343" s="36" t="n">
        <x:v>0.4154</x:v>
      </x:c>
      <x:c r="I6343" s="22" t="n">
        <x:f>IF(G6343="","",IF(ISNUMBER(H6343),G6343,""))</x:f>
        <x:v>1028492399.9999999</x:v>
      </x:c>
      <x:c r="J6343" s="22" t="n">
        <x:f>IF(I6343="","",I6343*H6343)</x:f>
        <x:v>427235742.9599999</x:v>
      </x:c>
      <x:c r="K6343" t="str">
        <x:f>IF(G6343="","MISSING OEWS",IF(ISNUMBER(H6343),"MATCHED","MISSING WHARTON"))</x:f>
        <x:v>MATCHED</x:v>
      </x:c>
    </x:row>
    <x:row r="6344">
      <x:c r="A6344" t="str">
        <x:v>62</x:v>
      </x:c>
      <x:c r="B6344" t="str">
        <x:v>Health Care and Social Assistance</x:v>
      </x:c>
      <x:c r="C6344" t="str">
        <x:v>29-2052</x:v>
      </x:c>
      <x:c r="D6344" t="str">
        <x:v>Pharmacy Technicians</x:v>
      </x:c>
      <x:c r="E6344" s="22" t="n">
        <x:v>92030</x:v>
      </x:c>
      <x:c r="F6344" s="22" t="n">
        <x:v>54139.70879061176</x:v>
      </x:c>
      <x:c r="G6344" s="22" t="n">
        <x:f>IF(OR(E6344="",F6344=""),"",E6344*F6344)</x:f>
        <x:v>4982477400</x:v>
      </x:c>
      <x:c r="H6344" s="36" t="n">
        <x:v>0.6357</x:v>
      </x:c>
      <x:c r="I6344" s="22" t="n">
        <x:f>IF(G6344="","",IF(ISNUMBER(H6344),G6344,""))</x:f>
        <x:v>4982477400</x:v>
      </x:c>
      <x:c r="J6344" s="22" t="n">
        <x:f>IF(I6344="","",I6344*H6344)</x:f>
        <x:v>3167360883.1800003</x:v>
      </x:c>
      <x:c r="K6344" t="str">
        <x:f>IF(G6344="","MISSING OEWS",IF(ISNUMBER(H6344),"MATCHED","MISSING WHARTON"))</x:f>
        <x:v>MATCHED</x:v>
      </x:c>
    </x:row>
    <x:row r="6345">
      <x:c r="A6345" t="str">
        <x:v>62</x:v>
      </x:c>
      <x:c r="B6345" t="str">
        <x:v>Health Care and Social Assistance</x:v>
      </x:c>
      <x:c r="C6345" t="str">
        <x:v>29-2053</x:v>
      </x:c>
      <x:c r="D6345" t="str">
        <x:v>Psychiatric Technicians</x:v>
      </x:c>
      <x:c r="E6345" s="22" t="n">
        <x:v>127320</x:v>
      </x:c>
      <x:c r="F6345" s="22" t="n">
        <x:v>44871.318724473764</x:v>
      </x:c>
      <x:c r="G6345" s="22" t="n">
        <x:f>IF(OR(E6345="",F6345=""),"",E6345*F6345)</x:f>
        <x:v>5713016300</x:v>
      </x:c>
      <x:c r="H6345" s="36" t="n">
        <x:v>0.0594</x:v>
      </x:c>
      <x:c r="I6345" s="22" t="n">
        <x:f>IF(G6345="","",IF(ISNUMBER(H6345),G6345,""))</x:f>
        <x:v>5713016300</x:v>
      </x:c>
      <x:c r="J6345" s="22" t="n">
        <x:f>IF(I6345="","",I6345*H6345)</x:f>
        <x:v>339353168.22</x:v>
      </x:c>
      <x:c r="K6345" t="str">
        <x:f>IF(G6345="","MISSING OEWS",IF(ISNUMBER(H6345),"MATCHED","MISSING WHARTON"))</x:f>
        <x:v>MATCHED</x:v>
      </x:c>
    </x:row>
    <x:row r="6346">
      <x:c r="A6346" t="str">
        <x:v>62</x:v>
      </x:c>
      <x:c r="B6346" t="str">
        <x:v>Health Care and Social Assistance</x:v>
      </x:c>
      <x:c r="C6346" t="str">
        <x:v>29-2055</x:v>
      </x:c>
      <x:c r="D6346" t="str">
        <x:v>Surgical Technologists</x:v>
      </x:c>
      <x:c r="E6346" s="22" t="n">
        <x:v>100220</x:v>
      </x:c>
      <x:c r="F6346" s="22" t="n">
        <x:v>69114.4941129515</x:v>
      </x:c>
      <x:c r="G6346" s="22" t="n">
        <x:f>IF(OR(E6346="",F6346=""),"",E6346*F6346)</x:f>
        <x:v>6926654600</x:v>
      </x:c>
      <x:c r="H6346" s="36" t="n">
        <x:v>0.1188</x:v>
      </x:c>
      <x:c r="I6346" s="22" t="n">
        <x:f>IF(G6346="","",IF(ISNUMBER(H6346),G6346,""))</x:f>
        <x:v>6926654600</x:v>
      </x:c>
      <x:c r="J6346" s="22" t="n">
        <x:f>IF(I6346="","",I6346*H6346)</x:f>
        <x:v>822886566.48</x:v>
      </x:c>
      <x:c r="K6346" t="str">
        <x:f>IF(G6346="","MISSING OEWS",IF(ISNUMBER(H6346),"MATCHED","MISSING WHARTON"))</x:f>
        <x:v>MATCHED</x:v>
      </x:c>
    </x:row>
    <x:row r="6347">
      <x:c r="A6347" t="str">
        <x:v>62</x:v>
      </x:c>
      <x:c r="B6347" t="str">
        <x:v>Health Care and Social Assistance</x:v>
      </x:c>
      <x:c r="C6347" t="str">
        <x:v>29-2056</x:v>
      </x:c>
      <x:c r="D6347" t="str">
        <x:v>Veterinary Technologists and Technicians</x:v>
      </x:c>
      <x:c r="E6347" s="22" t="n">
        <x:v>180</x:v>
      </x:c>
      <x:c r="F6347" s="22" t="n">
        <x:v>56350</x:v>
      </x:c>
      <x:c r="G6347" s="22" t="n">
        <x:f>IF(OR(E6347="",F6347=""),"",E6347*F6347)</x:f>
        <x:v>10143000</x:v>
      </x:c>
      <x:c r="H6347" s="36" t="n">
        <x:v>0.2065</x:v>
      </x:c>
      <x:c r="I6347" s="22" t="n">
        <x:f>IF(G6347="","",IF(ISNUMBER(H6347),G6347,""))</x:f>
        <x:v>10143000</x:v>
      </x:c>
      <x:c r="J6347" s="22" t="n">
        <x:f>IF(I6347="","",I6347*H6347)</x:f>
        <x:v>2094529.5</x:v>
      </x:c>
      <x:c r="K6347" t="str">
        <x:f>IF(G6347="","MISSING OEWS",IF(ISNUMBER(H6347),"MATCHED","MISSING WHARTON"))</x:f>
        <x:v>MATCHED</x:v>
      </x:c>
    </x:row>
    <x:row r="6348">
      <x:c r="A6348" t="str">
        <x:v>62</x:v>
      </x:c>
      <x:c r="B6348" t="str">
        <x:v>Health Care and Social Assistance</x:v>
      </x:c>
      <x:c r="C6348" t="str">
        <x:v>29-2057</x:v>
      </x:c>
      <x:c r="D6348" t="str">
        <x:v>Ophthalmic Medical Technicians</x:v>
      </x:c>
      <x:c r="E6348" s="22" t="n">
        <x:v>66130</x:v>
      </x:c>
      <x:c r="F6348" s="22" t="n">
        <x:v>46928.962649327084</x:v>
      </x:c>
      <x:c r="G6348" s="22" t="n">
        <x:f>IF(OR(E6348="",F6348=""),"",E6348*F6348)</x:f>
        <x:v>3103412300</x:v>
      </x:c>
      <x:c r="H6348" s="36" t="n">
        <x:v>0.19</x:v>
      </x:c>
      <x:c r="I6348" s="22" t="n">
        <x:f>IF(G6348="","",IF(ISNUMBER(H6348),G6348,""))</x:f>
        <x:v>3103412300</x:v>
      </x:c>
      <x:c r="J6348" s="22" t="n">
        <x:f>IF(I6348="","",I6348*H6348)</x:f>
        <x:v>589648337</x:v>
      </x:c>
      <x:c r="K6348" t="str">
        <x:f>IF(G6348="","MISSING OEWS",IF(ISNUMBER(H6348),"MATCHED","MISSING WHARTON"))</x:f>
        <x:v>MATCHED</x:v>
      </x:c>
    </x:row>
    <x:row r="6349">
      <x:c r="A6349" t="str">
        <x:v>62</x:v>
      </x:c>
      <x:c r="B6349" t="str">
        <x:v>Health Care and Social Assistance</x:v>
      </x:c>
      <x:c r="C6349" t="str">
        <x:v>29-2061</x:v>
      </x:c>
      <x:c r="D6349" t="str">
        <x:v>Licensed Practical and Licensed Vocational Nurses</x:v>
      </x:c>
      <x:c r="E6349" s="22" t="n">
        <x:v>536040</x:v>
      </x:c>
      <x:c r="F6349" s="22" t="n">
        <x:v>67001.2857249459</x:v>
      </x:c>
      <x:c r="G6349" s="22" t="n">
        <x:f>IF(OR(E6349="",F6349=""),"",E6349*F6349)</x:f>
        <x:v>35915369200</x:v>
      </x:c>
      <x:c r="H6349" s="36" t="n">
        <x:v>0.12390000000000001</x:v>
      </x:c>
      <x:c r="I6349" s="22" t="n">
        <x:f>IF(G6349="","",IF(ISNUMBER(H6349),G6349,""))</x:f>
        <x:v>35915369200</x:v>
      </x:c>
      <x:c r="J6349" s="22" t="n">
        <x:f>IF(I6349="","",I6349*H6349)</x:f>
        <x:v>4449914243.88</x:v>
      </x:c>
      <x:c r="K6349" t="str">
        <x:f>IF(G6349="","MISSING OEWS",IF(ISNUMBER(H6349),"MATCHED","MISSING WHARTON"))</x:f>
        <x:v>MATCHED</x:v>
      </x:c>
    </x:row>
    <x:row r="6350">
      <x:c r="A6350" t="str">
        <x:v>62</x:v>
      </x:c>
      <x:c r="B6350" t="str">
        <x:v>Health Care and Social Assistance</x:v>
      </x:c>
      <x:c r="C6350" t="str">
        <x:v>29-2072</x:v>
      </x:c>
      <x:c r="D6350" t="str">
        <x:v>Medical Records Specialists</x:v>
      </x:c>
      <x:c r="E6350" s="22" t="n">
        <x:v>111920</x:v>
      </x:c>
      <x:c r="F6350" s="22" t="n">
        <x:v>55413.6222301644</x:v>
      </x:c>
      <x:c r="G6350" s="22" t="n">
        <x:f>IF(OR(E6350="",F6350=""),"",E6350*F6350)</x:f>
        <x:v>6201892600</x:v>
      </x:c>
      <x:c r="H6350" s="36" t="n">
        <x:v>0.9353</x:v>
      </x:c>
      <x:c r="I6350" s="22" t="n">
        <x:f>IF(G6350="","",IF(ISNUMBER(H6350),G6350,""))</x:f>
        <x:v>6201892600</x:v>
      </x:c>
      <x:c r="J6350" s="22" t="n">
        <x:f>IF(I6350="","",I6350*H6350)</x:f>
        <x:v>5800630148.78</x:v>
      </x:c>
      <x:c r="K6350" t="str">
        <x:f>IF(G6350="","MISSING OEWS",IF(ISNUMBER(H6350),"MATCHED","MISSING WHARTON"))</x:f>
        <x:v>MATCHED</x:v>
      </x:c>
    </x:row>
    <x:row r="6351">
      <x:c r="A6351" t="str">
        <x:v>62</x:v>
      </x:c>
      <x:c r="B6351" t="str">
        <x:v>Health Care and Social Assistance</x:v>
      </x:c>
      <x:c r="C6351" t="str">
        <x:v>29-2081</x:v>
      </x:c>
      <x:c r="D6351" t="str">
        <x:v>Opticians, Dispensing</x:v>
      </x:c>
      <x:c r="E6351" s="22" t="n">
        <x:v>39720</x:v>
      </x:c>
      <x:c r="F6351" s="22" t="n">
        <x:v>48181.97381671702</x:v>
      </x:c>
      <x:c r="G6351" s="22" t="n">
        <x:f>IF(OR(E6351="",F6351=""),"",E6351*F6351)</x:f>
        <x:v>1913788000</x:v>
      </x:c>
      <x:c r="H6351" s="36" t="n">
        <x:v>0.2143</x:v>
      </x:c>
      <x:c r="I6351" s="22" t="n">
        <x:f>IF(G6351="","",IF(ISNUMBER(H6351),G6351,""))</x:f>
        <x:v>1913788000</x:v>
      </x:c>
      <x:c r="J6351" s="22" t="n">
        <x:f>IF(I6351="","",I6351*H6351)</x:f>
        <x:v>410124768.4</x:v>
      </x:c>
      <x:c r="K6351" t="str">
        <x:f>IF(G6351="","MISSING OEWS",IF(ISNUMBER(H6351),"MATCHED","MISSING WHARTON"))</x:f>
        <x:v>MATCHED</x:v>
      </x:c>
    </x:row>
    <x:row r="6352">
      <x:c r="A6352" t="str">
        <x:v>62</x:v>
      </x:c>
      <x:c r="B6352" t="str">
        <x:v>Health Care and Social Assistance</x:v>
      </x:c>
      <x:c r="C6352" t="str">
        <x:v>29-2091</x:v>
      </x:c>
      <x:c r="D6352" t="str">
        <x:v>Orthotists and Prosthetists</x:v>
      </x:c>
      <x:c r="E6352" s="22" t="n">
        <x:v>4080</x:v>
      </x:c>
      <x:c r="F6352" s="22" t="n">
        <x:v>79332.99019607843</x:v>
      </x:c>
      <x:c r="G6352" s="22" t="n">
        <x:f>IF(OR(E6352="",F6352=""),"",E6352*F6352)</x:f>
        <x:v>323678600</x:v>
      </x:c>
      <x:c r="H6352" s="36" t="n">
        <x:v>0.1267</x:v>
      </x:c>
      <x:c r="I6352" s="22" t="n">
        <x:f>IF(G6352="","",IF(ISNUMBER(H6352),G6352,""))</x:f>
        <x:v>323678600</x:v>
      </x:c>
      <x:c r="J6352" s="22" t="n">
        <x:f>IF(I6352="","",I6352*H6352)</x:f>
        <x:v>41010078.620000005</x:v>
      </x:c>
      <x:c r="K6352" t="str">
        <x:f>IF(G6352="","MISSING OEWS",IF(ISNUMBER(H6352),"MATCHED","MISSING WHARTON"))</x:f>
        <x:v>MATCHED</x:v>
      </x:c>
    </x:row>
    <x:row r="6353">
      <x:c r="A6353" t="str">
        <x:v>62</x:v>
      </x:c>
      <x:c r="B6353" t="str">
        <x:v>Health Care and Social Assistance</x:v>
      </x:c>
      <x:c r="C6353" t="str">
        <x:v>29-2092</x:v>
      </x:c>
      <x:c r="D6353" t="str">
        <x:v>Hearing Aid Specialists</x:v>
      </x:c>
      <x:c r="E6353" s="22" t="n">
        <x:v>3470</x:v>
      </x:c>
      <x:c r="F6353" s="22" t="n">
        <x:v>56480</x:v>
      </x:c>
      <x:c r="G6353" s="22" t="n">
        <x:f>IF(OR(E6353="",F6353=""),"",E6353*F6353)</x:f>
        <x:v>195985600</x:v>
      </x:c>
      <x:c r="H6353" s="36" t="n">
        <x:v>0.0864</x:v>
      </x:c>
      <x:c r="I6353" s="22" t="n">
        <x:f>IF(G6353="","",IF(ISNUMBER(H6353),G6353,""))</x:f>
        <x:v>195985600</x:v>
      </x:c>
      <x:c r="J6353" s="22" t="n">
        <x:f>IF(I6353="","",I6353*H6353)</x:f>
        <x:v>16933155.84</x:v>
      </x:c>
      <x:c r="K6353" t="str">
        <x:f>IF(G6353="","MISSING OEWS",IF(ISNUMBER(H6353),"MATCHED","MISSING WHARTON"))</x:f>
        <x:v>MATCHED</x:v>
      </x:c>
    </x:row>
    <x:row r="6354">
      <x:c r="A6354" t="str">
        <x:v>62</x:v>
      </x:c>
      <x:c r="B6354" t="str">
        <x:v>Health Care and Social Assistance</x:v>
      </x:c>
      <x:c r="C6354" t="str">
        <x:v>29-2099</x:v>
      </x:c>
      <x:c r="D6354" t="str">
        <x:v>Health Technologists and Technicians, All Other</x:v>
      </x:c>
      <x:c r="E6354" s="22" t="n">
        <x:v>155340</x:v>
      </x:c>
      <x:c r="F6354" s="22" t="n">
        <x:v>57475.64696794129</x:v>
      </x:c>
      <x:c r="G6354" s="22" t="n">
        <x:f>IF(OR(E6354="",F6354=""),"",E6354*F6354)</x:f>
        <x:v>8928267000</x:v>
      </x:c>
      <x:c r="H6354" s="36" t="n">
        <x:v>0.2977</x:v>
      </x:c>
      <x:c r="I6354" s="22" t="n">
        <x:f>IF(G6354="","",IF(ISNUMBER(H6354),G6354,""))</x:f>
        <x:v>8928267000</x:v>
      </x:c>
      <x:c r="J6354" s="22" t="n">
        <x:f>IF(I6354="","",I6354*H6354)</x:f>
        <x:v>2657945085.9</x:v>
      </x:c>
      <x:c r="K6354" t="str">
        <x:f>IF(G6354="","MISSING OEWS",IF(ISNUMBER(H6354),"MATCHED","MISSING WHARTON"))</x:f>
        <x:v>MATCHED</x:v>
      </x:c>
    </x:row>
    <x:row r="6355">
      <x:c r="A6355" t="str">
        <x:v>62</x:v>
      </x:c>
      <x:c r="B6355" t="str">
        <x:v>Health Care and Social Assistance</x:v>
      </x:c>
      <x:c r="C6355" t="str">
        <x:v>29-9021</x:v>
      </x:c>
      <x:c r="D6355" t="str">
        <x:v>Health Information Technologists and Medical Registrars</x:v>
      </x:c>
      <x:c r="E6355" s="22" t="n">
        <x:v>22680</x:v>
      </x:c>
      <x:c r="F6355" s="22" t="n">
        <x:v>73087.72486772487</x:v>
      </x:c>
      <x:c r="G6355" s="22" t="n">
        <x:f>IF(OR(E6355="",F6355=""),"",E6355*F6355)</x:f>
        <x:v>1657629600</x:v>
      </x:c>
      <x:c r="H6355" s="36" t="n">
        <x:v>0.7968999999999999</x:v>
      </x:c>
      <x:c r="I6355" s="22" t="n">
        <x:f>IF(G6355="","",IF(ISNUMBER(H6355),G6355,""))</x:f>
        <x:v>1657629600</x:v>
      </x:c>
      <x:c r="J6355" s="22" t="n">
        <x:f>IF(I6355="","",I6355*H6355)</x:f>
        <x:v>1320965028.24</x:v>
      </x:c>
      <x:c r="K6355" t="str">
        <x:f>IF(G6355="","MISSING OEWS",IF(ISNUMBER(H6355),"MATCHED","MISSING WHARTON"))</x:f>
        <x:v>MATCHED</x:v>
      </x:c>
    </x:row>
    <x:row r="6356">
      <x:c r="A6356" t="str">
        <x:v>62</x:v>
      </x:c>
      <x:c r="B6356" t="str">
        <x:v>Health Care and Social Assistance</x:v>
      </x:c>
      <x:c r="C6356" t="str">
        <x:v>29-9091</x:v>
      </x:c>
      <x:c r="D6356" t="str">
        <x:v>Athletic Trainers</x:v>
      </x:c>
      <x:c r="E6356" s="22" t="n">
        <x:v>14510</x:v>
      </x:c>
      <x:c r="F6356" s="22" t="n">
        <x:v>62461.564438318404</x:v>
      </x:c>
      <x:c r="G6356" s="22" t="n">
        <x:f>IF(OR(E6356="",F6356=""),"",E6356*F6356)</x:f>
        <x:v>906317300</x:v>
      </x:c>
      <x:c r="H6356" s="36" t="n">
        <x:v>0.1435</x:v>
      </x:c>
      <x:c r="I6356" s="22" t="n">
        <x:f>IF(G6356="","",IF(ISNUMBER(H6356),G6356,""))</x:f>
        <x:v>906317300</x:v>
      </x:c>
      <x:c r="J6356" s="22" t="n">
        <x:f>IF(I6356="","",I6356*H6356)</x:f>
        <x:v>130056532.55</x:v>
      </x:c>
      <x:c r="K6356" t="str">
        <x:f>IF(G6356="","MISSING OEWS",IF(ISNUMBER(H6356),"MATCHED","MISSING WHARTON"))</x:f>
        <x:v>MATCHED</x:v>
      </x:c>
    </x:row>
    <x:row r="6357">
      <x:c r="A6357" t="str">
        <x:v>62</x:v>
      </x:c>
      <x:c r="B6357" t="str">
        <x:v>Health Care and Social Assistance</x:v>
      </x:c>
      <x:c r="C6357" t="str">
        <x:v>29-9092</x:v>
      </x:c>
      <x:c r="D6357" t="str">
        <x:v>Genetic Counselors</x:v>
      </x:c>
      <x:c r="E6357" s="22" t="n">
        <x:v>2940</x:v>
      </x:c>
      <x:c r="F6357" s="22" t="n">
        <x:v>104499.1156462585</x:v>
      </x:c>
      <x:c r="G6357" s="22" t="n">
        <x:f>IF(OR(E6357="",F6357=""),"",E6357*F6357)</x:f>
        <x:v>307227400</x:v>
      </x:c>
      <x:c r="H6357" s="36" t="n">
        <x:v>0.5421</x:v>
      </x:c>
      <x:c r="I6357" s="22" t="n">
        <x:f>IF(G6357="","",IF(ISNUMBER(H6357),G6357,""))</x:f>
        <x:v>307227400</x:v>
      </x:c>
      <x:c r="J6357" s="22" t="n">
        <x:f>IF(I6357="","",I6357*H6357)</x:f>
        <x:v>166547973.54000002</x:v>
      </x:c>
      <x:c r="K6357" t="str">
        <x:f>IF(G6357="","MISSING OEWS",IF(ISNUMBER(H6357),"MATCHED","MISSING WHARTON"))</x:f>
        <x:v>MATCHED</x:v>
      </x:c>
    </x:row>
    <x:row r="6358">
      <x:c r="A6358" t="str">
        <x:v>62</x:v>
      </x:c>
      <x:c r="B6358" t="str">
        <x:v>Health Care and Social Assistance</x:v>
      </x:c>
      <x:c r="C6358" t="str">
        <x:v>29-9093</x:v>
      </x:c>
      <x:c r="D6358" t="str">
        <x:v>Surgical Assistants</x:v>
      </x:c>
      <x:c r="E6358" s="22" t="n">
        <x:v>20420</x:v>
      </x:c>
      <x:c r="F6358" s="22" t="n">
        <x:v>71970.87169441723</x:v>
      </x:c>
      <x:c r="G6358" s="22" t="n">
        <x:f>IF(OR(E6358="",F6358=""),"",E6358*F6358)</x:f>
        <x:v>1469645200</x:v>
      </x:c>
      <x:c r="H6358" s="36" t="n">
        <x:v>0</x:v>
      </x:c>
      <x:c r="I6358" s="22" t="n">
        <x:f>IF(G6358="","",IF(ISNUMBER(H6358),G6358,""))</x:f>
        <x:v>1469645200</x:v>
      </x:c>
      <x:c r="J6358" s="22" t="n">
        <x:f>IF(I6358="","",I6358*H6358)</x:f>
        <x:v>0</x:v>
      </x:c>
      <x:c r="K6358" t="str">
        <x:f>IF(G6358="","MISSING OEWS",IF(ISNUMBER(H6358),"MATCHED","MISSING WHARTON"))</x:f>
        <x:v>MATCHED</x:v>
      </x:c>
    </x:row>
    <x:row r="6359">
      <x:c r="A6359" t="str">
        <x:v>62</x:v>
      </x:c>
      <x:c r="B6359" t="str">
        <x:v>Health Care and Social Assistance</x:v>
      </x:c>
      <x:c r="C6359" t="str">
        <x:v>29-9099</x:v>
      </x:c>
      <x:c r="D6359" t="str">
        <x:v>Healthcare Practitioners and Technical Workers, All Other</x:v>
      </x:c>
      <x:c r="E6359" s="22" t="n">
        <x:v>20100</x:v>
      </x:c>
      <x:c r="F6359" s="22" t="n">
        <x:v>70504.4328358209</x:v>
      </x:c>
      <x:c r="G6359" s="22" t="n">
        <x:f>IF(OR(E6359="",F6359=""),"",E6359*F6359)</x:f>
        <x:v>1417139100.0000002</x:v>
      </x:c>
      <x:c r="H6359" s="36" t="n">
        <x:v>0.2347</x:v>
      </x:c>
      <x:c r="I6359" s="22" t="n">
        <x:f>IF(G6359="","",IF(ISNUMBER(H6359),G6359,""))</x:f>
        <x:v>1417139100.0000002</x:v>
      </x:c>
      <x:c r="J6359" s="22" t="n">
        <x:f>IF(I6359="","",I6359*H6359)</x:f>
        <x:v>332602546.77000004</x:v>
      </x:c>
      <x:c r="K6359" t="str">
        <x:f>IF(G6359="","MISSING OEWS",IF(ISNUMBER(H6359),"MATCHED","MISSING WHARTON"))</x:f>
        <x:v>MATCHED</x:v>
      </x:c>
    </x:row>
    <x:row r="6360">
      <x:c r="A6360" t="str">
        <x:v>62</x:v>
      </x:c>
      <x:c r="B6360" t="str">
        <x:v>Health Care and Social Assistance</x:v>
      </x:c>
      <x:c r="C6360" t="str">
        <x:v>31-1120</x:v>
      </x:c>
      <x:c r="D6360" t="str">
        <x:v>Home Health and Personal Care Aides</x:v>
      </x:c>
      <x:c r="E6360" s="22" t="n">
        <x:v>4192210</x:v>
      </x:c>
      <x:c r="F6360" s="22" t="n">
        <x:v>36001.00569866491</x:v>
      </x:c>
      <x:c r="G6360" s="22" t="n">
        <x:f>IF(OR(E6360="",F6360=""),"",E6360*F6360)</x:f>
        <x:v>150923776100</x:v>
      </x:c>
      <x:c r="H6360" s="36" t="n">
        <x:v>0.11800000000000001</x:v>
      </x:c>
      <x:c r="I6360" s="22" t="n">
        <x:f>IF(G6360="","",IF(ISNUMBER(H6360),G6360,""))</x:f>
        <x:v>150923776100</x:v>
      </x:c>
      <x:c r="J6360" s="22" t="n">
        <x:f>IF(I6360="","",I6360*H6360)</x:f>
        <x:v>17809005579.800003</x:v>
      </x:c>
      <x:c r="K6360" t="str">
        <x:f>IF(G6360="","MISSING OEWS",IF(ISNUMBER(H6360),"MATCHED","MISSING WHARTON"))</x:f>
        <x:v>MATCHED</x:v>
      </x:c>
    </x:row>
    <x:row r="6361">
      <x:c r="A6361" t="str">
        <x:v>62</x:v>
      </x:c>
      <x:c r="B6361" t="str">
        <x:v>Health Care and Social Assistance</x:v>
      </x:c>
      <x:c r="C6361" t="str">
        <x:v>31-1131</x:v>
      </x:c>
      <x:c r="D6361" t="str">
        <x:v>Nursing Assistants</x:v>
      </x:c>
      <x:c r="E6361" s="22" t="n">
        <x:v>1262480</x:v>
      </x:c>
      <x:c r="F6361" s="22" t="n">
        <x:v>42224.055747417784</x:v>
      </x:c>
      <x:c r="G6361" s="22" t="n">
        <x:f>IF(OR(E6361="",F6361=""),"",E6361*F6361)</x:f>
        <x:v>53307025900.00001</x:v>
      </x:c>
      <x:c r="H6361" s="36" t="n">
        <x:v>0.05</x:v>
      </x:c>
      <x:c r="I6361" s="22" t="n">
        <x:f>IF(G6361="","",IF(ISNUMBER(H6361),G6361,""))</x:f>
        <x:v>53307025900.00001</x:v>
      </x:c>
      <x:c r="J6361" s="22" t="n">
        <x:f>IF(I6361="","",I6361*H6361)</x:f>
        <x:v>2665351295.0000005</x:v>
      </x:c>
      <x:c r="K6361" t="str">
        <x:f>IF(G6361="","MISSING OEWS",IF(ISNUMBER(H6361),"MATCHED","MISSING WHARTON"))</x:f>
        <x:v>MATCHED</x:v>
      </x:c>
    </x:row>
    <x:row r="6362">
      <x:c r="A6362" t="str">
        <x:v>62</x:v>
      </x:c>
      <x:c r="B6362" t="str">
        <x:v>Health Care and Social Assistance</x:v>
      </x:c>
      <x:c r="C6362" t="str">
        <x:v>31-1132</x:v>
      </x:c>
      <x:c r="D6362" t="str">
        <x:v>Orderlies</x:v>
      </x:c>
      <x:c r="E6362" s="22" t="n">
        <x:v>43830</x:v>
      </x:c>
      <x:c r="F6362" s="22" t="n">
        <x:v>40495.85900068446</x:v>
      </x:c>
      <x:c r="G6362" s="22" t="n">
        <x:f>IF(OR(E6362="",F6362=""),"",E6362*F6362)</x:f>
        <x:v>1774933500</x:v>
      </x:c>
      <x:c r="H6362" s="36" t="n">
        <x:v>0.0417</x:v>
      </x:c>
      <x:c r="I6362" s="22" t="n">
        <x:f>IF(G6362="","",IF(ISNUMBER(H6362),G6362,""))</x:f>
        <x:v>1774933500</x:v>
      </x:c>
      <x:c r="J6362" s="22" t="n">
        <x:f>IF(I6362="","",I6362*H6362)</x:f>
        <x:v>74014726.95</x:v>
      </x:c>
      <x:c r="K6362" t="str">
        <x:f>IF(G6362="","MISSING OEWS",IF(ISNUMBER(H6362),"MATCHED","MISSING WHARTON"))</x:f>
        <x:v>MATCHED</x:v>
      </x:c>
    </x:row>
    <x:row r="6363">
      <x:c r="A6363" t="str">
        <x:v>62</x:v>
      </x:c>
      <x:c r="B6363" t="str">
        <x:v>Health Care and Social Assistance</x:v>
      </x:c>
      <x:c r="C6363" t="str">
        <x:v>31-1133</x:v>
      </x:c>
      <x:c r="D6363" t="str">
        <x:v>Psychiatric Aides</x:v>
      </x:c>
      <x:c r="E6363" s="22" t="n">
        <x:v>17150</x:v>
      </x:c>
      <x:c r="F6363" s="22" t="n">
        <x:v>43617.44023323615</x:v>
      </x:c>
      <x:c r="G6363" s="22" t="n">
        <x:f>IF(OR(E6363="",F6363=""),"",E6363*F6363)</x:f>
        <x:v>748039100</x:v>
      </x:c>
      <x:c r="H6363" s="36" t="n">
        <x:v>0.1118</x:v>
      </x:c>
      <x:c r="I6363" s="22" t="n">
        <x:f>IF(G6363="","",IF(ISNUMBER(H6363),G6363,""))</x:f>
        <x:v>748039100</x:v>
      </x:c>
      <x:c r="J6363" s="22" t="n">
        <x:f>IF(I6363="","",I6363*H6363)</x:f>
        <x:v>83630771.38</x:v>
      </x:c>
      <x:c r="K6363" t="str">
        <x:f>IF(G6363="","MISSING OEWS",IF(ISNUMBER(H6363),"MATCHED","MISSING WHARTON"))</x:f>
        <x:v>MATCHED</x:v>
      </x:c>
    </x:row>
    <x:row r="6364">
      <x:c r="A6364" t="str">
        <x:v>62</x:v>
      </x:c>
      <x:c r="B6364" t="str">
        <x:v>Health Care and Social Assistance</x:v>
      </x:c>
      <x:c r="C6364" t="str">
        <x:v>31-2011</x:v>
      </x:c>
      <x:c r="D6364" t="str">
        <x:v>Occupational Therapy Assistants</x:v>
      </x:c>
      <x:c r="E6364" s="22" t="n">
        <x:v>44620</x:v>
      </x:c>
      <x:c r="F6364" s="22" t="n">
        <x:v>71595.723890632</x:v>
      </x:c>
      <x:c r="G6364" s="22" t="n">
        <x:f>IF(OR(E6364="",F6364=""),"",E6364*F6364)</x:f>
        <x:v>3194601199.9999995</x:v>
      </x:c>
      <x:c r="H6364" s="36" t="n">
        <x:v>0.10679999999999999</x:v>
      </x:c>
      <x:c r="I6364" s="22" t="n">
        <x:f>IF(G6364="","",IF(ISNUMBER(H6364),G6364,""))</x:f>
        <x:v>3194601199.9999995</x:v>
      </x:c>
      <x:c r="J6364" s="22" t="n">
        <x:f>IF(I6364="","",I6364*H6364)</x:f>
        <x:v>341183408.1599999</x:v>
      </x:c>
      <x:c r="K6364" t="str">
        <x:f>IF(G6364="","MISSING OEWS",IF(ISNUMBER(H6364),"MATCHED","MISSING WHARTON"))</x:f>
        <x:v>MATCHED</x:v>
      </x:c>
    </x:row>
    <x:row r="6365">
      <x:c r="A6365" t="str">
        <x:v>62</x:v>
      </x:c>
      <x:c r="B6365" t="str">
        <x:v>Health Care and Social Assistance</x:v>
      </x:c>
      <x:c r="C6365" t="str">
        <x:v>31-2012</x:v>
      </x:c>
      <x:c r="D6365" t="str">
        <x:v>Occupational Therapy Aides</x:v>
      </x:c>
      <x:c r="E6365" s="22" t="n">
        <x:v>4000</x:v>
      </x:c>
      <x:c r="F6365" s="22" t="n">
        <x:v>43801.3</x:v>
      </x:c>
      <x:c r="G6365" s="22" t="n">
        <x:f>IF(OR(E6365="",F6365=""),"",E6365*F6365)</x:f>
        <x:v>175205200</x:v>
      </x:c>
      <x:c r="H6365" s="36" t="n">
        <x:v>0.1567</x:v>
      </x:c>
      <x:c r="I6365" s="22" t="n">
        <x:f>IF(G6365="","",IF(ISNUMBER(H6365),G6365,""))</x:f>
        <x:v>175205200</x:v>
      </x:c>
      <x:c r="J6365" s="22" t="n">
        <x:f>IF(I6365="","",I6365*H6365)</x:f>
        <x:v>27454654.84</x:v>
      </x:c>
      <x:c r="K6365" t="str">
        <x:f>IF(G6365="","MISSING OEWS",IF(ISNUMBER(H6365),"MATCHED","MISSING WHARTON"))</x:f>
        <x:v>MATCHED</x:v>
      </x:c>
    </x:row>
    <x:row r="6366">
      <x:c r="A6366" t="str">
        <x:v>62</x:v>
      </x:c>
      <x:c r="B6366" t="str">
        <x:v>Health Care and Social Assistance</x:v>
      </x:c>
      <x:c r="C6366" t="str">
        <x:v>31-2021</x:v>
      </x:c>
      <x:c r="D6366" t="str">
        <x:v>Physical Therapist Assistants</x:v>
      </x:c>
      <x:c r="E6366" s="22" t="n">
        <x:v>105600</x:v>
      </x:c>
      <x:c r="F6366" s="22" t="n">
        <x:v>68826.93181818182</x:v>
      </x:c>
      <x:c r="G6366" s="22" t="n">
        <x:f>IF(OR(E6366="",F6366=""),"",E6366*F6366)</x:f>
        <x:v>7268124000.000001</x:v>
      </x:c>
      <x:c r="H6366" s="36" t="n">
        <x:v>0.09050000000000001</x:v>
      </x:c>
      <x:c r="I6366" s="22" t="n">
        <x:f>IF(G6366="","",IF(ISNUMBER(H6366),G6366,""))</x:f>
        <x:v>7268124000.000001</x:v>
      </x:c>
      <x:c r="J6366" s="22" t="n">
        <x:f>IF(I6366="","",I6366*H6366)</x:f>
        <x:v>657765222.0000001</x:v>
      </x:c>
      <x:c r="K6366" t="str">
        <x:f>IF(G6366="","MISSING OEWS",IF(ISNUMBER(H6366),"MATCHED","MISSING WHARTON"))</x:f>
        <x:v>MATCHED</x:v>
      </x:c>
    </x:row>
    <x:row r="6367">
      <x:c r="A6367" t="str">
        <x:v>62</x:v>
      </x:c>
      <x:c r="B6367" t="str">
        <x:v>Health Care and Social Assistance</x:v>
      </x:c>
      <x:c r="C6367" t="str">
        <x:v>31-2022</x:v>
      </x:c>
      <x:c r="D6367" t="str">
        <x:v>Physical Therapist Aides</x:v>
      </x:c>
      <x:c r="E6367" s="22" t="n">
        <x:v>45990</x:v>
      </x:c>
      <x:c r="F6367" s="22" t="n">
        <x:v>36169.67384213959</x:v>
      </x:c>
      <x:c r="G6367" s="22" t="n">
        <x:f>IF(OR(E6367="",F6367=""),"",E6367*F6367)</x:f>
        <x:v>1663443300</x:v>
      </x:c>
      <x:c r="H6367" s="36" t="n">
        <x:v>0.15</x:v>
      </x:c>
      <x:c r="I6367" s="22" t="n">
        <x:f>IF(G6367="","",IF(ISNUMBER(H6367),G6367,""))</x:f>
        <x:v>1663443300</x:v>
      </x:c>
      <x:c r="J6367" s="22" t="n">
        <x:f>IF(I6367="","",I6367*H6367)</x:f>
        <x:v>249516495</x:v>
      </x:c>
      <x:c r="K6367" t="str">
        <x:f>IF(G6367="","MISSING OEWS",IF(ISNUMBER(H6367),"MATCHED","MISSING WHARTON"))</x:f>
        <x:v>MATCHED</x:v>
      </x:c>
    </x:row>
    <x:row r="6368">
      <x:c r="A6368" t="str">
        <x:v>62</x:v>
      </x:c>
      <x:c r="B6368" t="str">
        <x:v>Health Care and Social Assistance</x:v>
      </x:c>
      <x:c r="C6368" t="str">
        <x:v>31-9011</x:v>
      </x:c>
      <x:c r="D6368" t="str">
        <x:v>Massage Therapists</x:v>
      </x:c>
      <x:c r="E6368" s="22" t="n">
        <x:v>33210</x:v>
      </x:c>
      <x:c r="F6368" s="22" t="n">
        <x:v>70454.14935260464</x:v>
      </x:c>
      <x:c r="G6368" s="22" t="n">
        <x:f>IF(OR(E6368="",F6368=""),"",E6368*F6368)</x:f>
        <x:v>2339782300</x:v>
      </x:c>
      <x:c r="H6368" s="36" t="n">
        <x:v>0.0679</x:v>
      </x:c>
      <x:c r="I6368" s="22" t="n">
        <x:f>IF(G6368="","",IF(ISNUMBER(H6368),G6368,""))</x:f>
        <x:v>2339782300</x:v>
      </x:c>
      <x:c r="J6368" s="22" t="n">
        <x:f>IF(I6368="","",I6368*H6368)</x:f>
        <x:v>158871218.17000002</x:v>
      </x:c>
      <x:c r="K6368" t="str">
        <x:f>IF(G6368="","MISSING OEWS",IF(ISNUMBER(H6368),"MATCHED","MISSING WHARTON"))</x:f>
        <x:v>MATCHED</x:v>
      </x:c>
    </x:row>
    <x:row r="6369">
      <x:c r="A6369" t="str">
        <x:v>62</x:v>
      </x:c>
      <x:c r="B6369" t="str">
        <x:v>Health Care and Social Assistance</x:v>
      </x:c>
      <x:c r="C6369" t="str">
        <x:v>31-9091</x:v>
      </x:c>
      <x:c r="D6369" t="str">
        <x:v>Dental Assistants</x:v>
      </x:c>
      <x:c r="E6369" s="22" t="n">
        <x:v>373350</x:v>
      </x:c>
      <x:c r="F6369" s="22" t="n">
        <x:v>50068.67041649926</x:v>
      </x:c>
      <x:c r="G6369" s="22" t="n">
        <x:f>IF(OR(E6369="",F6369=""),"",E6369*F6369)</x:f>
        <x:v>18693138100</x:v>
      </x:c>
      <x:c r="H6369" s="36" t="n">
        <x:v>0.22190000000000001</x:v>
      </x:c>
      <x:c r="I6369" s="22" t="n">
        <x:f>IF(G6369="","",IF(ISNUMBER(H6369),G6369,""))</x:f>
        <x:v>18693138100</x:v>
      </x:c>
      <x:c r="J6369" s="22" t="n">
        <x:f>IF(I6369="","",I6369*H6369)</x:f>
        <x:v>4148007344.3900003</x:v>
      </x:c>
      <x:c r="K6369" t="str">
        <x:f>IF(G6369="","MISSING OEWS",IF(ISNUMBER(H6369),"MATCHED","MISSING WHARTON"))</x:f>
        <x:v>MATCHED</x:v>
      </x:c>
    </x:row>
    <x:row r="6370">
      <x:c r="A6370" t="str">
        <x:v>62</x:v>
      </x:c>
      <x:c r="B6370" t="str">
        <x:v>Health Care and Social Assistance</x:v>
      </x:c>
      <x:c r="C6370" t="str">
        <x:v>31-9092</x:v>
      </x:c>
      <x:c r="D6370" t="str">
        <x:v>Medical Assistants</x:v>
      </x:c>
      <x:c r="E6370" s="22" t="n">
        <x:v>748110</x:v>
      </x:c>
      <x:c r="F6370" s="22" t="n">
        <x:v>45937.9417465346</x:v>
      </x:c>
      <x:c r="G6370" s="22" t="n">
        <x:f>IF(OR(E6370="",F6370=""),"",E6370*F6370)</x:f>
        <x:v>34366633600</x:v>
      </x:c>
      <x:c r="H6370" s="36" t="n">
        <x:v>0.4025</x:v>
      </x:c>
      <x:c r="I6370" s="22" t="n">
        <x:f>IF(G6370="","",IF(ISNUMBER(H6370),G6370,""))</x:f>
        <x:v>34366633600</x:v>
      </x:c>
      <x:c r="J6370" s="22" t="n">
        <x:f>IF(I6370="","",I6370*H6370)</x:f>
        <x:v>13832570024</x:v>
      </x:c>
      <x:c r="K6370" t="str">
        <x:f>IF(G6370="","MISSING OEWS",IF(ISNUMBER(H6370),"MATCHED","MISSING WHARTON"))</x:f>
        <x:v>MATCHED</x:v>
      </x:c>
    </x:row>
    <x:row r="6371">
      <x:c r="A6371" t="str">
        <x:v>62</x:v>
      </x:c>
      <x:c r="B6371" t="str">
        <x:v>Health Care and Social Assistance</x:v>
      </x:c>
      <x:c r="C6371" t="str">
        <x:v>31-9093</x:v>
      </x:c>
      <x:c r="D6371" t="str">
        <x:v>Medical Equipment Preparers</x:v>
      </x:c>
      <x:c r="E6371" s="22" t="n">
        <x:v>65270</x:v>
      </x:c>
      <x:c r="F6371" s="22" t="n">
        <x:v>50313.60655737705</x:v>
      </x:c>
      <x:c r="G6371" s="22" t="n">
        <x:f>IF(OR(E6371="",F6371=""),"",E6371*F6371)</x:f>
        <x:v>3283969100</x:v>
      </x:c>
      <x:c r="H6371" s="36" t="n">
        <x:v>0.1188</x:v>
      </x:c>
      <x:c r="I6371" s="22" t="n">
        <x:f>IF(G6371="","",IF(ISNUMBER(H6371),G6371,""))</x:f>
        <x:v>3283969100</x:v>
      </x:c>
      <x:c r="J6371" s="22" t="n">
        <x:f>IF(I6371="","",I6371*H6371)</x:f>
        <x:v>390135529.08</x:v>
      </x:c>
      <x:c r="K6371" t="str">
        <x:f>IF(G6371="","MISSING OEWS",IF(ISNUMBER(H6371),"MATCHED","MISSING WHARTON"))</x:f>
        <x:v>MATCHED</x:v>
      </x:c>
    </x:row>
    <x:row r="6372">
      <x:c r="A6372" t="str">
        <x:v>62</x:v>
      </x:c>
      <x:c r="B6372" t="str">
        <x:v>Health Care and Social Assistance</x:v>
      </x:c>
      <x:c r="C6372" t="str">
        <x:v>31-9094</x:v>
      </x:c>
      <x:c r="D6372" t="str">
        <x:v>Medical Transcriptionists</x:v>
      </x:c>
      <x:c r="E6372" s="22" t="n">
        <x:v>24850</x:v>
      </x:c>
      <x:c r="F6372" s="22" t="n">
        <x:v>45018.426559356136</x:v>
      </x:c>
      <x:c r="G6372" s="22" t="n">
        <x:f>IF(OR(E6372="",F6372=""),"",E6372*F6372)</x:f>
        <x:v>1118707900</x:v>
      </x:c>
      <x:c r="H6372" s="36" t="n">
        <x:v>0.8733</x:v>
      </x:c>
      <x:c r="I6372" s="22" t="n">
        <x:f>IF(G6372="","",IF(ISNUMBER(H6372),G6372,""))</x:f>
        <x:v>1118707900</x:v>
      </x:c>
      <x:c r="J6372" s="22" t="n">
        <x:f>IF(I6372="","",I6372*H6372)</x:f>
        <x:v>976967609.0699999</x:v>
      </x:c>
      <x:c r="K6372" t="str">
        <x:f>IF(G6372="","MISSING OEWS",IF(ISNUMBER(H6372),"MATCHED","MISSING WHARTON"))</x:f>
        <x:v>MATCHED</x:v>
      </x:c>
    </x:row>
    <x:row r="6373">
      <x:c r="A6373" t="str">
        <x:v>62</x:v>
      </x:c>
      <x:c r="B6373" t="str">
        <x:v>Health Care and Social Assistance</x:v>
      </x:c>
      <x:c r="C6373" t="str">
        <x:v>31-9095</x:v>
      </x:c>
      <x:c r="D6373" t="str">
        <x:v>Pharmacy Aides</x:v>
      </x:c>
      <x:c r="E6373" s="22" t="n">
        <x:v>3910</x:v>
      </x:c>
      <x:c r="F6373" s="22" t="n">
        <x:v>55418.10741687979</x:v>
      </x:c>
      <x:c r="G6373" s="22" t="n">
        <x:f>IF(OR(E6373="",F6373=""),"",E6373*F6373)</x:f>
        <x:v>216684800</x:v>
      </x:c>
      <x:c r="H6373" s="36" t="n">
        <x:v>0.5088</x:v>
      </x:c>
      <x:c r="I6373" s="22" t="n">
        <x:f>IF(G6373="","",IF(ISNUMBER(H6373),G6373,""))</x:f>
        <x:v>216684800</x:v>
      </x:c>
      <x:c r="J6373" s="22" t="n">
        <x:f>IF(I6373="","",I6373*H6373)</x:f>
        <x:v>110249226.24000001</x:v>
      </x:c>
      <x:c r="K6373" t="str">
        <x:f>IF(G6373="","MISSING OEWS",IF(ISNUMBER(H6373),"MATCHED","MISSING WHARTON"))</x:f>
        <x:v>MATCHED</x:v>
      </x:c>
    </x:row>
    <x:row r="6374">
      <x:c r="A6374" t="str">
        <x:v>62</x:v>
      </x:c>
      <x:c r="B6374" t="str">
        <x:v>Health Care and Social Assistance</x:v>
      </x:c>
      <x:c r="C6374" t="str">
        <x:v>31-9096</x:v>
      </x:c>
      <x:c r="D6374" t="str">
        <x:v>Veterinary Assistants and Laboratory Animal Caretakers</x:v>
      </x:c>
      <x:c r="E6374" s="22" t="n">
        <x:v>320</x:v>
      </x:c>
      <x:c r="F6374" s="22" t="n">
        <x:v>51356.25</x:v>
      </x:c>
      <x:c r="G6374" s="22" t="n">
        <x:f>IF(OR(E6374="",F6374=""),"",E6374*F6374)</x:f>
        <x:v>16434000</x:v>
      </x:c>
      <x:c r="H6374" s="36" t="n">
        <x:v>0.1696</x:v>
      </x:c>
      <x:c r="I6374" s="22" t="n">
        <x:f>IF(G6374="","",IF(ISNUMBER(H6374),G6374,""))</x:f>
        <x:v>16434000</x:v>
      </x:c>
      <x:c r="J6374" s="22" t="n">
        <x:f>IF(I6374="","",I6374*H6374)</x:f>
        <x:v>2787206.4</x:v>
      </x:c>
      <x:c r="K6374" t="str">
        <x:f>IF(G6374="","MISSING OEWS",IF(ISNUMBER(H6374),"MATCHED","MISSING WHARTON"))</x:f>
        <x:v>MATCHED</x:v>
      </x:c>
    </x:row>
    <x:row r="6375">
      <x:c r="A6375" t="str">
        <x:v>62</x:v>
      </x:c>
      <x:c r="B6375" t="str">
        <x:v>Health Care and Social Assistance</x:v>
      </x:c>
      <x:c r="C6375" t="str">
        <x:v>31-9097</x:v>
      </x:c>
      <x:c r="D6375" t="str">
        <x:v>Phlebotomists</x:v>
      </x:c>
      <x:c r="E6375" s="22" t="n">
        <x:v>130290</x:v>
      </x:c>
      <x:c r="F6375" s="22" t="n">
        <x:v>45618.32373935068</x:v>
      </x:c>
      <x:c r="G6375" s="22" t="n">
        <x:f>IF(OR(E6375="",F6375=""),"",E6375*F6375)</x:f>
        <x:v>5943611400</x:v>
      </x:c>
      <x:c r="H6375" s="36" t="n">
        <x:v>0.07919999999999999</x:v>
      </x:c>
      <x:c r="I6375" s="22" t="n">
        <x:f>IF(G6375="","",IF(ISNUMBER(H6375),G6375,""))</x:f>
        <x:v>5943611400</x:v>
      </x:c>
      <x:c r="J6375" s="22" t="n">
        <x:f>IF(I6375="","",I6375*H6375)</x:f>
        <x:v>470734022.87999994</x:v>
      </x:c>
      <x:c r="K6375" t="str">
        <x:f>IF(G6375="","MISSING OEWS",IF(ISNUMBER(H6375),"MATCHED","MISSING WHARTON"))</x:f>
        <x:v>MATCHED</x:v>
      </x:c>
    </x:row>
    <x:row r="6376">
      <x:c r="A6376" t="str">
        <x:v>62</x:v>
      </x:c>
      <x:c r="B6376" t="str">
        <x:v>Health Care and Social Assistance</x:v>
      </x:c>
      <x:c r="C6376" t="str">
        <x:v>31-9099</x:v>
      </x:c>
      <x:c r="D6376" t="str">
        <x:v>Healthcare Support Workers, All Other</x:v>
      </x:c>
      <x:c r="E6376" s="22" t="n">
        <x:v>57340</x:v>
      </x:c>
      <x:c r="F6376" s="22" t="n">
        <x:v>48407.50784792466</x:v>
      </x:c>
      <x:c r="G6376" s="22" t="n">
        <x:f>IF(OR(E6376="",F6376=""),"",E6376*F6376)</x:f>
        <x:v>2775686500</x:v>
      </x:c>
      <x:c r="H6376" s="36" t="n">
        <x:v>0.25420000000000004</x:v>
      </x:c>
      <x:c r="I6376" s="22" t="n">
        <x:f>IF(G6376="","",IF(ISNUMBER(H6376),G6376,""))</x:f>
        <x:v>2775686500</x:v>
      </x:c>
      <x:c r="J6376" s="22" t="n">
        <x:f>IF(I6376="","",I6376*H6376)</x:f>
        <x:v>705579508.3000001</x:v>
      </x:c>
      <x:c r="K6376" t="str">
        <x:f>IF(G6376="","MISSING OEWS",IF(ISNUMBER(H6376),"MATCHED","MISSING WHARTON"))</x:f>
        <x:v>MATCHED</x:v>
      </x:c>
    </x:row>
    <x:row r="6377">
      <x:c r="A6377" t="str">
        <x:v>62</x:v>
      </x:c>
      <x:c r="B6377" t="str">
        <x:v>Health Care and Social Assistance</x:v>
      </x:c>
      <x:c r="C6377" t="str">
        <x:v>33-1011</x:v>
      </x:c>
      <x:c r="D6377" t="str">
        <x:v>First-Line Supervisors of Correctional Officers</x:v>
      </x:c>
      <x:c r="E6377" s="22" t="n">
        <x:v>50</x:v>
      </x:c>
      <x:c r="F6377" s="22" t="n">
        <x:v>67090</x:v>
      </x:c>
      <x:c r="G6377" s="22" t="n">
        <x:f>IF(OR(E6377="",F6377=""),"",E6377*F6377)</x:f>
        <x:v>3354500</x:v>
      </x:c>
      <x:c r="H6377" s="36" t="n">
        <x:v>0.1848</x:v>
      </x:c>
      <x:c r="I6377" s="22" t="n">
        <x:f>IF(G6377="","",IF(ISNUMBER(H6377),G6377,""))</x:f>
        <x:v>3354500</x:v>
      </x:c>
      <x:c r="J6377" s="22" t="n">
        <x:f>IF(I6377="","",I6377*H6377)</x:f>
        <x:v>619911.6</x:v>
      </x:c>
      <x:c r="K6377" t="str">
        <x:f>IF(G6377="","MISSING OEWS",IF(ISNUMBER(H6377),"MATCHED","MISSING WHARTON"))</x:f>
        <x:v>MATCHED</x:v>
      </x:c>
    </x:row>
    <x:row r="6378">
      <x:c r="A6378" t="str">
        <x:v>62</x:v>
      </x:c>
      <x:c r="B6378" t="str">
        <x:v>Health Care and Social Assistance</x:v>
      </x:c>
      <x:c r="C6378" t="str">
        <x:v>33-1012</x:v>
      </x:c>
      <x:c r="D6378" t="str">
        <x:v>First-Line Supervisors of Police and Detectives</x:v>
      </x:c>
      <x:c r="E6378" s="22" t="n">
        <x:v>140</x:v>
      </x:c>
      <x:c r="F6378" s="22" t="n">
        <x:v>81810</x:v>
      </x:c>
      <x:c r="G6378" s="22" t="n">
        <x:f>IF(OR(E6378="",F6378=""),"",E6378*F6378)</x:f>
        <x:v>11453400</x:v>
      </x:c>
      <x:c r="H6378" s="36" t="n">
        <x:v>0.3175</x:v>
      </x:c>
      <x:c r="I6378" s="22" t="n">
        <x:f>IF(G6378="","",IF(ISNUMBER(H6378),G6378,""))</x:f>
        <x:v>11453400</x:v>
      </x:c>
      <x:c r="J6378" s="22" t="n">
        <x:f>IF(I6378="","",I6378*H6378)</x:f>
        <x:v>3636454.5</x:v>
      </x:c>
      <x:c r="K6378" t="str">
        <x:f>IF(G6378="","MISSING OEWS",IF(ISNUMBER(H6378),"MATCHED","MISSING WHARTON"))</x:f>
        <x:v>MATCHED</x:v>
      </x:c>
    </x:row>
    <x:row r="6379">
      <x:c r="A6379" t="str">
        <x:v>62</x:v>
      </x:c>
      <x:c r="B6379" t="str">
        <x:v>Health Care and Social Assistance</x:v>
      </x:c>
      <x:c r="C6379" t="str">
        <x:v>33-1021</x:v>
      </x:c>
      <x:c r="D6379" t="str">
        <x:v>First-Line Supervisors of Firefighting and Prevention Workers</x:v>
      </x:c>
      <x:c r="E6379" s="22" t="n">
        <x:v>110</x:v>
      </x:c>
      <x:c r="F6379" s="22" t="n">
        <x:v>59310</x:v>
      </x:c>
      <x:c r="G6379" s="22" t="n">
        <x:f>IF(OR(E6379="",F6379=""),"",E6379*F6379)</x:f>
        <x:v>6524100</x:v>
      </x:c>
      <x:c r="H6379" s="36" t="n">
        <x:v>0.2267</x:v>
      </x:c>
      <x:c r="I6379" s="22" t="n">
        <x:f>IF(G6379="","",IF(ISNUMBER(H6379),G6379,""))</x:f>
        <x:v>6524100</x:v>
      </x:c>
      <x:c r="J6379" s="22" t="n">
        <x:f>IF(I6379="","",I6379*H6379)</x:f>
        <x:v>1479013.47</x:v>
      </x:c>
      <x:c r="K6379" t="str">
        <x:f>IF(G6379="","MISSING OEWS",IF(ISNUMBER(H6379),"MATCHED","MISSING WHARTON"))</x:f>
        <x:v>MATCHED</x:v>
      </x:c>
    </x:row>
    <x:row r="6380">
      <x:c r="A6380" t="str">
        <x:v>62</x:v>
      </x:c>
      <x:c r="B6380" t="str">
        <x:v>Health Care and Social Assistance</x:v>
      </x:c>
      <x:c r="C6380" t="str">
        <x:v>33-1091</x:v>
      </x:c>
      <x:c r="D6380" t="str">
        <x:v>First-Line Supervisors of Security Workers</x:v>
      </x:c>
      <x:c r="E6380" s="22" t="n">
        <x:v>5040</x:v>
      </x:c>
      <x:c r="F6380" s="22" t="n">
        <x:v>66690.31746031746</x:v>
      </x:c>
      <x:c r="G6380" s="22" t="n">
        <x:f>IF(OR(E6380="",F6380=""),"",E6380*F6380)</x:f>
        <x:v>336119200</x:v>
      </x:c>
      <x:c r="H6380" s="36" t="n">
        <x:v>0.39289999999999997</x:v>
      </x:c>
      <x:c r="I6380" s="22" t="n">
        <x:f>IF(G6380="","",IF(ISNUMBER(H6380),G6380,""))</x:f>
        <x:v>336119200</x:v>
      </x:c>
      <x:c r="J6380" s="22" t="n">
        <x:f>IF(I6380="","",I6380*H6380)</x:f>
        <x:v>132061233.67999999</x:v>
      </x:c>
      <x:c r="K6380" t="str">
        <x:f>IF(G6380="","MISSING OEWS",IF(ISNUMBER(H6380),"MATCHED","MISSING WHARTON"))</x:f>
        <x:v>MATCHED</x:v>
      </x:c>
    </x:row>
    <x:row r="6381">
      <x:c r="A6381" t="str">
        <x:v>62</x:v>
      </x:c>
      <x:c r="B6381" t="str">
        <x:v>Health Care and Social Assistance</x:v>
      </x:c>
      <x:c r="C6381" t="str">
        <x:v>33-1099</x:v>
      </x:c>
      <x:c r="D6381" t="str">
        <x:v>First-Line Supervisors of Protective Service Workers, All Other</x:v>
      </x:c>
      <x:c r="E6381" s="22" t="n">
        <x:v>320</x:v>
      </x:c>
      <x:c r="F6381" s="22" t="n">
        <x:v>63621.5625</x:v>
      </x:c>
      <x:c r="G6381" s="22" t="n">
        <x:f>IF(OR(E6381="",F6381=""),"",E6381*F6381)</x:f>
        <x:v>20358900</x:v>
      </x:c>
      <x:c r="H6381" s="36"/>
      <x:c r="I6381" s="22" t="str">
        <x:f>IF(G6381="","",IF(ISNUMBER(H6381),G6381,""))</x:f>
      </x:c>
      <x:c r="J6381" s="22" t="str">
        <x:f>IF(I6381="","",I6381*H6381)</x:f>
      </x:c>
      <x:c r="K6381" t="str">
        <x:f>IF(G6381="","MISSING OEWS",IF(ISNUMBER(H6381),"MATCHED","MISSING WHARTON"))</x:f>
        <x:v>MISSING WHARTON</x:v>
      </x:c>
    </x:row>
    <x:row r="6382">
      <x:c r="A6382" t="str">
        <x:v>62</x:v>
      </x:c>
      <x:c r="B6382" t="str">
        <x:v>Health Care and Social Assistance</x:v>
      </x:c>
      <x:c r="C6382" t="str">
        <x:v>33-2011</x:v>
      </x:c>
      <x:c r="D6382" t="str">
        <x:v>Firefighters</x:v>
      </x:c>
      <x:c r="E6382" s="22" t="n">
        <x:v>800</x:v>
      </x:c>
      <x:c r="F6382" s="22" t="n">
        <x:v>40640</x:v>
      </x:c>
      <x:c r="G6382" s="22" t="n">
        <x:f>IF(OR(E6382="",F6382=""),"",E6382*F6382)</x:f>
        <x:v>32512000</x:v>
      </x:c>
      <x:c r="H6382" s="36" t="n">
        <x:v>0.0317</x:v>
      </x:c>
      <x:c r="I6382" s="22" t="n">
        <x:f>IF(G6382="","",IF(ISNUMBER(H6382),G6382,""))</x:f>
        <x:v>32512000</x:v>
      </x:c>
      <x:c r="J6382" s="22" t="n">
        <x:f>IF(I6382="","",I6382*H6382)</x:f>
        <x:v>1030630.4</x:v>
      </x:c>
      <x:c r="K6382" t="str">
        <x:f>IF(G6382="","MISSING OEWS",IF(ISNUMBER(H6382),"MATCHED","MISSING WHARTON"))</x:f>
        <x:v>MATCHED</x:v>
      </x:c>
    </x:row>
    <x:row r="6383">
      <x:c r="A6383" t="str">
        <x:v>62</x:v>
      </x:c>
      <x:c r="B6383" t="str">
        <x:v>Health Care and Social Assistance</x:v>
      </x:c>
      <x:c r="C6383" t="str">
        <x:v>33-2021</x:v>
      </x:c>
      <x:c r="D6383" t="str">
        <x:v>Fire Inspectors and Investigators</x:v>
      </x:c>
      <x:c r="E6383" s="22" t="n">
        <x:v>30</x:v>
      </x:c>
      <x:c r="F6383" s="22" t="n">
        <x:v>69050</x:v>
      </x:c>
      <x:c r="G6383" s="22" t="n">
        <x:f>IF(OR(E6383="",F6383=""),"",E6383*F6383)</x:f>
        <x:v>2071500</x:v>
      </x:c>
      <x:c r="H6383" s="36" t="n">
        <x:v>0.125</x:v>
      </x:c>
      <x:c r="I6383" s="22" t="n">
        <x:f>IF(G6383="","",IF(ISNUMBER(H6383),G6383,""))</x:f>
        <x:v>2071500</x:v>
      </x:c>
      <x:c r="J6383" s="22" t="n">
        <x:f>IF(I6383="","",I6383*H6383)</x:f>
        <x:v>258937.5</x:v>
      </x:c>
      <x:c r="K6383" t="str">
        <x:f>IF(G6383="","MISSING OEWS",IF(ISNUMBER(H6383),"MATCHED","MISSING WHARTON"))</x:f>
        <x:v>MATCHED</x:v>
      </x:c>
    </x:row>
    <x:row r="6384">
      <x:c r="A6384" t="str">
        <x:v>62</x:v>
      </x:c>
      <x:c r="B6384" t="str">
        <x:v>Health Care and Social Assistance</x:v>
      </x:c>
      <x:c r="C6384" t="str">
        <x:v>33-3012</x:v>
      </x:c>
      <x:c r="D6384" t="str">
        <x:v>Correctional Officers and Jailers</x:v>
      </x:c>
      <x:c r="E6384" s="22" t="n">
        <x:v>1130</x:v>
      </x:c>
      <x:c r="F6384" s="22" t="n">
        <x:v>49690</x:v>
      </x:c>
      <x:c r="G6384" s="22" t="n">
        <x:f>IF(OR(E6384="",F6384=""),"",E6384*F6384)</x:f>
        <x:v>56149700</x:v>
      </x:c>
      <x:c r="H6384" s="36" t="n">
        <x:v>0.2</x:v>
      </x:c>
      <x:c r="I6384" s="22" t="n">
        <x:f>IF(G6384="","",IF(ISNUMBER(H6384),G6384,""))</x:f>
        <x:v>56149700</x:v>
      </x:c>
      <x:c r="J6384" s="22" t="n">
        <x:f>IF(I6384="","",I6384*H6384)</x:f>
        <x:v>11229940</x:v>
      </x:c>
      <x:c r="K6384" t="str">
        <x:f>IF(G6384="","MISSING OEWS",IF(ISNUMBER(H6384),"MATCHED","MISSING WHARTON"))</x:f>
        <x:v>MATCHED</x:v>
      </x:c>
    </x:row>
    <x:row r="6385">
      <x:c r="A6385" t="str">
        <x:v>62</x:v>
      </x:c>
      <x:c r="B6385" t="str">
        <x:v>Health Care and Social Assistance</x:v>
      </x:c>
      <x:c r="C6385" t="str">
        <x:v>33-3021</x:v>
      </x:c>
      <x:c r="D6385" t="str">
        <x:v>Detectives and Criminal Investigators</x:v>
      </x:c>
      <x:c r="E6385" s="22" t="n">
        <x:v>20</x:v>
      </x:c>
      <x:c r="F6385" s="22" t="n">
        <x:v>81730</x:v>
      </x:c>
      <x:c r="G6385" s="22" t="n">
        <x:f>IF(OR(E6385="",F6385=""),"",E6385*F6385)</x:f>
        <x:v>1634600</x:v>
      </x:c>
      <x:c r="H6385" s="36" t="n">
        <x:v>0.3453</x:v>
      </x:c>
      <x:c r="I6385" s="22" t="n">
        <x:f>IF(G6385="","",IF(ISNUMBER(H6385),G6385,""))</x:f>
        <x:v>1634600</x:v>
      </x:c>
      <x:c r="J6385" s="22" t="n">
        <x:f>IF(I6385="","",I6385*H6385)</x:f>
        <x:v>564427.38</x:v>
      </x:c>
      <x:c r="K6385" t="str">
        <x:f>IF(G6385="","MISSING OEWS",IF(ISNUMBER(H6385),"MATCHED","MISSING WHARTON"))</x:f>
        <x:v>MATCHED</x:v>
      </x:c>
    </x:row>
    <x:row r="6386">
      <x:c r="A6386" t="str">
        <x:v>62</x:v>
      </x:c>
      <x:c r="B6386" t="str">
        <x:v>Health Care and Social Assistance</x:v>
      </x:c>
      <x:c r="C6386" t="str">
        <x:v>33-3041</x:v>
      </x:c>
      <x:c r="D6386" t="str">
        <x:v>Parking Enforcement Workers</x:v>
      </x:c>
      <x:c r="E6386" s="22" t="n">
        <x:v>60</x:v>
      </x:c>
      <x:c r="F6386" s="22" t="n">
        <x:v>41290</x:v>
      </x:c>
      <x:c r="G6386" s="22" t="n">
        <x:f>IF(OR(E6386="",F6386=""),"",E6386*F6386)</x:f>
        <x:v>2477400</x:v>
      </x:c>
      <x:c r="H6386" s="36" t="n">
        <x:v>0.2783</x:v>
      </x:c>
      <x:c r="I6386" s="22" t="n">
        <x:f>IF(G6386="","",IF(ISNUMBER(H6386),G6386,""))</x:f>
        <x:v>2477400</x:v>
      </x:c>
      <x:c r="J6386" s="22" t="n">
        <x:f>IF(I6386="","",I6386*H6386)</x:f>
        <x:v>689460.4199999999</x:v>
      </x:c>
      <x:c r="K6386" t="str">
        <x:f>IF(G6386="","MISSING OEWS",IF(ISNUMBER(H6386),"MATCHED","MISSING WHARTON"))</x:f>
        <x:v>MATCHED</x:v>
      </x:c>
    </x:row>
    <x:row r="6387">
      <x:c r="A6387" t="str">
        <x:v>62</x:v>
      </x:c>
      <x:c r="B6387" t="str">
        <x:v>Health Care and Social Assistance</x:v>
      </x:c>
      <x:c r="C6387" t="str">
        <x:v>33-3051</x:v>
      </x:c>
      <x:c r="D6387" t="str">
        <x:v>Police and Sheriff's Patrol Officers</x:v>
      </x:c>
      <x:c r="E6387" s="22" t="n">
        <x:v>1590</x:v>
      </x:c>
      <x:c r="F6387" s="22" t="n">
        <x:v>73187.35849056604</x:v>
      </x:c>
      <x:c r="G6387" s="22" t="n">
        <x:f>IF(OR(E6387="",F6387=""),"",E6387*F6387)</x:f>
        <x:v>116367900</x:v>
      </x:c>
      <x:c r="H6387" s="36" t="n">
        <x:v>0.276</x:v>
      </x:c>
      <x:c r="I6387" s="22" t="n">
        <x:f>IF(G6387="","",IF(ISNUMBER(H6387),G6387,""))</x:f>
        <x:v>116367900</x:v>
      </x:c>
      <x:c r="J6387" s="22" t="n">
        <x:f>IF(I6387="","",I6387*H6387)</x:f>
        <x:v>32117540.400000002</x:v>
      </x:c>
      <x:c r="K6387" t="str">
        <x:f>IF(G6387="","MISSING OEWS",IF(ISNUMBER(H6387),"MATCHED","MISSING WHARTON"))</x:f>
        <x:v>MATCHED</x:v>
      </x:c>
    </x:row>
    <x:row r="6388">
      <x:c r="A6388" t="str">
        <x:v>62</x:v>
      </x:c>
      <x:c r="B6388" t="str">
        <x:v>Health Care and Social Assistance</x:v>
      </x:c>
      <x:c r="C6388" t="str">
        <x:v>33-9021</x:v>
      </x:c>
      <x:c r="D6388" t="str">
        <x:v>Private Detectives and Investigators</x:v>
      </x:c>
      <x:c r="E6388" s="22" t="n">
        <x:v>120</x:v>
      </x:c>
      <x:c r="F6388" s="22" t="n">
        <x:v>74330</x:v>
      </x:c>
      <x:c r="G6388" s="22" t="n">
        <x:f>IF(OR(E6388="",F6388=""),"",E6388*F6388)</x:f>
        <x:v>8919600</x:v>
      </x:c>
      <x:c r="H6388" s="36" t="n">
        <x:v>0.33240000000000003</x:v>
      </x:c>
      <x:c r="I6388" s="22" t="n">
        <x:f>IF(G6388="","",IF(ISNUMBER(H6388),G6388,""))</x:f>
        <x:v>8919600</x:v>
      </x:c>
      <x:c r="J6388" s="22" t="n">
        <x:f>IF(I6388="","",I6388*H6388)</x:f>
        <x:v>2964875.04</x:v>
      </x:c>
      <x:c r="K6388" t="str">
        <x:f>IF(G6388="","MISSING OEWS",IF(ISNUMBER(H6388),"MATCHED","MISSING WHARTON"))</x:f>
        <x:v>MATCHED</x:v>
      </x:c>
    </x:row>
    <x:row r="6389">
      <x:c r="A6389" t="str">
        <x:v>62</x:v>
      </x:c>
      <x:c r="B6389" t="str">
        <x:v>Health Care and Social Assistance</x:v>
      </x:c>
      <x:c r="C6389" t="str">
        <x:v>33-9032</x:v>
      </x:c>
      <x:c r="D6389" t="str">
        <x:v>Security Guards</x:v>
      </x:c>
      <x:c r="E6389" s="22" t="n">
        <x:v>67370</x:v>
      </x:c>
      <x:c r="F6389" s="22" t="n">
        <x:v>45422.42095888378</x:v>
      </x:c>
      <x:c r="G6389" s="22" t="n">
        <x:f>IF(OR(E6389="",F6389=""),"",E6389*F6389)</x:f>
        <x:v>3060108500</x:v>
      </x:c>
      <x:c r="H6389" s="36" t="n">
        <x:v>0.13570000000000002</x:v>
      </x:c>
      <x:c r="I6389" s="22" t="n">
        <x:f>IF(G6389="","",IF(ISNUMBER(H6389),G6389,""))</x:f>
        <x:v>3060108500</x:v>
      </x:c>
      <x:c r="J6389" s="22" t="n">
        <x:f>IF(I6389="","",I6389*H6389)</x:f>
        <x:v>415256723.45000005</x:v>
      </x:c>
      <x:c r="K6389" t="str">
        <x:f>IF(G6389="","MISSING OEWS",IF(ISNUMBER(H6389),"MATCHED","MISSING WHARTON"))</x:f>
        <x:v>MATCHED</x:v>
      </x:c>
    </x:row>
    <x:row r="6390">
      <x:c r="A6390" t="str">
        <x:v>62</x:v>
      </x:c>
      <x:c r="B6390" t="str">
        <x:v>Health Care and Social Assistance</x:v>
      </x:c>
      <x:c r="C6390" t="str">
        <x:v>33-9091</x:v>
      </x:c>
      <x:c r="D6390" t="str">
        <x:v>Crossing Guards and Flaggers</x:v>
      </x:c>
      <x:c r="E6390" s="22"/>
      <x:c r="F6390" s="22" t="n">
        <x:v>39720</x:v>
      </x:c>
      <x:c r="G6390" s="22" t="str">
        <x:f>IF(OR(E6390="",F6390=""),"",E6390*F6390)</x:f>
      </x:c>
      <x:c r="H6390" s="36" t="n">
        <x:v>0</x:v>
      </x:c>
      <x:c r="I6390" s="22" t="str">
        <x:f>IF(G6390="","",IF(ISNUMBER(H6390),G6390,""))</x:f>
      </x:c>
      <x:c r="J6390" s="22" t="str">
        <x:f>IF(I6390="","",I6390*H6390)</x:f>
      </x:c>
      <x:c r="K6390" t="str">
        <x:f>IF(G6390="","MISSING OEWS",IF(ISNUMBER(H6390),"MATCHED","MISSING WHARTON"))</x:f>
        <x:v>MISSING OEWS</x:v>
      </x:c>
    </x:row>
    <x:row r="6391">
      <x:c r="A6391" t="str">
        <x:v>62</x:v>
      </x:c>
      <x:c r="B6391" t="str">
        <x:v>Health Care and Social Assistance</x:v>
      </x:c>
      <x:c r="C6391" t="str">
        <x:v>33-9092</x:v>
      </x:c>
      <x:c r="D6391" t="str">
        <x:v>Lifeguards, Ski Patrol, and Other Recreational Protective Service Workers</x:v>
      </x:c>
      <x:c r="E6391" s="22" t="n">
        <x:v>2720</x:v>
      </x:c>
      <x:c r="F6391" s="22" t="n">
        <x:v>32639.117647058825</x:v>
      </x:c>
      <x:c r="G6391" s="22" t="n">
        <x:f>IF(OR(E6391="",F6391=""),"",E6391*F6391)</x:f>
        <x:v>88778400</x:v>
      </x:c>
      <x:c r="H6391" s="36" t="n">
        <x:v>0.0633</x:v>
      </x:c>
      <x:c r="I6391" s="22" t="n">
        <x:f>IF(G6391="","",IF(ISNUMBER(H6391),G6391,""))</x:f>
        <x:v>88778400</x:v>
      </x:c>
      <x:c r="J6391" s="22" t="n">
        <x:f>IF(I6391="","",I6391*H6391)</x:f>
        <x:v>5619672.72</x:v>
      </x:c>
      <x:c r="K6391" t="str">
        <x:f>IF(G6391="","MISSING OEWS",IF(ISNUMBER(H6391),"MATCHED","MISSING WHARTON"))</x:f>
        <x:v>MATCHED</x:v>
      </x:c>
    </x:row>
    <x:row r="6392">
      <x:c r="A6392" t="str">
        <x:v>62</x:v>
      </x:c>
      <x:c r="B6392" t="str">
        <x:v>Health Care and Social Assistance</x:v>
      </x:c>
      <x:c r="C6392" t="str">
        <x:v>33-9094</x:v>
      </x:c>
      <x:c r="D6392" t="str">
        <x:v>School Bus Monitors</x:v>
      </x:c>
      <x:c r="E6392" s="22" t="n">
        <x:v>1910</x:v>
      </x:c>
      <x:c r="F6392" s="22" t="n">
        <x:v>32680</x:v>
      </x:c>
      <x:c r="G6392" s="22" t="n">
        <x:f>IF(OR(E6392="",F6392=""),"",E6392*F6392)</x:f>
        <x:v>62418800</x:v>
      </x:c>
      <x:c r="H6392" s="36" t="n">
        <x:v>0.1611</x:v>
      </x:c>
      <x:c r="I6392" s="22" t="n">
        <x:f>IF(G6392="","",IF(ISNUMBER(H6392),G6392,""))</x:f>
        <x:v>62418800</x:v>
      </x:c>
      <x:c r="J6392" s="22" t="n">
        <x:f>IF(I6392="","",I6392*H6392)</x:f>
        <x:v>10055668.68</x:v>
      </x:c>
      <x:c r="K6392" t="str">
        <x:f>IF(G6392="","MISSING OEWS",IF(ISNUMBER(H6392),"MATCHED","MISSING WHARTON"))</x:f>
        <x:v>MATCHED</x:v>
      </x:c>
    </x:row>
    <x:row r="6393">
      <x:c r="A6393" t="str">
        <x:v>62</x:v>
      </x:c>
      <x:c r="B6393" t="str">
        <x:v>Health Care and Social Assistance</x:v>
      </x:c>
      <x:c r="C6393" t="str">
        <x:v>33-9099</x:v>
      </x:c>
      <x:c r="D6393" t="str">
        <x:v>Protective Service Workers, All Other</x:v>
      </x:c>
      <x:c r="E6393" s="22" t="n">
        <x:v>1450</x:v>
      </x:c>
      <x:c r="F6393" s="22" t="n">
        <x:v>43420</x:v>
      </x:c>
      <x:c r="G6393" s="22" t="n">
        <x:f>IF(OR(E6393="",F6393=""),"",E6393*F6393)</x:f>
        <x:v>62959000</x:v>
      </x:c>
      <x:c r="H6393" s="36" t="n">
        <x:v>0.3357</x:v>
      </x:c>
      <x:c r="I6393" s="22" t="n">
        <x:f>IF(G6393="","",IF(ISNUMBER(H6393),G6393,""))</x:f>
        <x:v>62959000</x:v>
      </x:c>
      <x:c r="J6393" s="22" t="n">
        <x:f>IF(I6393="","",I6393*H6393)</x:f>
        <x:v>21135336.3</x:v>
      </x:c>
      <x:c r="K6393" t="str">
        <x:f>IF(G6393="","MISSING OEWS",IF(ISNUMBER(H6393),"MATCHED","MISSING WHARTON"))</x:f>
        <x:v>MATCHED</x:v>
      </x:c>
    </x:row>
    <x:row r="6394">
      <x:c r="A6394" t="str">
        <x:v>62</x:v>
      </x:c>
      <x:c r="B6394" t="str">
        <x:v>Health Care and Social Assistance</x:v>
      </x:c>
      <x:c r="C6394" t="str">
        <x:v>35-1011</x:v>
      </x:c>
      <x:c r="D6394" t="str">
        <x:v>Chefs and Head Cooks</x:v>
      </x:c>
      <x:c r="E6394" s="22" t="n">
        <x:v>9050</x:v>
      </x:c>
      <x:c r="F6394" s="22" t="n">
        <x:v>62978.696132596684</x:v>
      </x:c>
      <x:c r="G6394" s="22" t="n">
        <x:f>IF(OR(E6394="",F6394=""),"",E6394*F6394)</x:f>
        <x:v>569957200</x:v>
      </x:c>
      <x:c r="H6394" s="36" t="n">
        <x:v>0.281</x:v>
      </x:c>
      <x:c r="I6394" s="22" t="n">
        <x:f>IF(G6394="","",IF(ISNUMBER(H6394),G6394,""))</x:f>
        <x:v>569957200</x:v>
      </x:c>
      <x:c r="J6394" s="22" t="n">
        <x:f>IF(I6394="","",I6394*H6394)</x:f>
        <x:v>160157973.20000002</x:v>
      </x:c>
      <x:c r="K6394" t="str">
        <x:f>IF(G6394="","MISSING OEWS",IF(ISNUMBER(H6394),"MATCHED","MISSING WHARTON"))</x:f>
        <x:v>MATCHED</x:v>
      </x:c>
    </x:row>
    <x:row r="6395">
      <x:c r="A6395" t="str">
        <x:v>62</x:v>
      </x:c>
      <x:c r="B6395" t="str">
        <x:v>Health Care and Social Assistance</x:v>
      </x:c>
      <x:c r="C6395" t="str">
        <x:v>35-1012</x:v>
      </x:c>
      <x:c r="D6395" t="str">
        <x:v>First-Line Supervisors of Food Preparation and Serving Workers</x:v>
      </x:c>
      <x:c r="E6395" s="22" t="n">
        <x:v>33990</x:v>
      </x:c>
      <x:c r="F6395" s="22" t="n">
        <x:v>55160.47661076787</x:v>
      </x:c>
      <x:c r="G6395" s="22" t="n">
        <x:f>IF(OR(E6395="",F6395=""),"",E6395*F6395)</x:f>
        <x:v>1874904600</x:v>
      </x:c>
      <x:c r="H6395" s="36" t="n">
        <x:v>0.41729999999999995</x:v>
      </x:c>
      <x:c r="I6395" s="22" t="n">
        <x:f>IF(G6395="","",IF(ISNUMBER(H6395),G6395,""))</x:f>
        <x:v>1874904600</x:v>
      </x:c>
      <x:c r="J6395" s="22" t="n">
        <x:f>IF(I6395="","",I6395*H6395)</x:f>
        <x:v>782397689.5799999</x:v>
      </x:c>
      <x:c r="K6395" t="str">
        <x:f>IF(G6395="","MISSING OEWS",IF(ISNUMBER(H6395),"MATCHED","MISSING WHARTON"))</x:f>
        <x:v>MATCHED</x:v>
      </x:c>
    </x:row>
    <x:row r="6396">
      <x:c r="A6396" t="str">
        <x:v>62</x:v>
      </x:c>
      <x:c r="B6396" t="str">
        <x:v>Health Care and Social Assistance</x:v>
      </x:c>
      <x:c r="C6396" t="str">
        <x:v>35-2011</x:v>
      </x:c>
      <x:c r="D6396" t="str">
        <x:v>Cooks, Fast Food</x:v>
      </x:c>
      <x:c r="E6396" s="22" t="n">
        <x:v>80</x:v>
      </x:c>
      <x:c r="F6396" s="22" t="n">
        <x:v>37862.5</x:v>
      </x:c>
      <x:c r="G6396" s="22" t="n">
        <x:f>IF(OR(E6396="",F6396=""),"",E6396*F6396)</x:f>
        <x:v>3029000</x:v>
      </x:c>
      <x:c r="H6396" s="36" t="n">
        <x:v>0.05</x:v>
      </x:c>
      <x:c r="I6396" s="22" t="n">
        <x:f>IF(G6396="","",IF(ISNUMBER(H6396),G6396,""))</x:f>
        <x:v>3029000</x:v>
      </x:c>
      <x:c r="J6396" s="22" t="n">
        <x:f>IF(I6396="","",I6396*H6396)</x:f>
        <x:v>151450</x:v>
      </x:c>
      <x:c r="K6396" t="str">
        <x:f>IF(G6396="","MISSING OEWS",IF(ISNUMBER(H6396),"MATCHED","MISSING WHARTON"))</x:f>
        <x:v>MATCHED</x:v>
      </x:c>
    </x:row>
    <x:row r="6397">
      <x:c r="A6397" t="str">
        <x:v>62</x:v>
      </x:c>
      <x:c r="B6397" t="str">
        <x:v>Health Care and Social Assistance</x:v>
      </x:c>
      <x:c r="C6397" t="str">
        <x:v>35-2012</x:v>
      </x:c>
      <x:c r="D6397" t="str">
        <x:v>Cooks, Institution and Cafeteria</x:v>
      </x:c>
      <x:c r="E6397" s="22" t="n">
        <x:v>169490</x:v>
      </x:c>
      <x:c r="F6397" s="22" t="n">
        <x:v>39238.79343914095</x:v>
      </x:c>
      <x:c r="G6397" s="22" t="n">
        <x:f>IF(OR(E6397="",F6397=""),"",E6397*F6397)</x:f>
        <x:v>6650583100</x:v>
      </x:c>
      <x:c r="H6397" s="36" t="n">
        <x:v>0.25</x:v>
      </x:c>
      <x:c r="I6397" s="22" t="n">
        <x:f>IF(G6397="","",IF(ISNUMBER(H6397),G6397,""))</x:f>
        <x:v>6650583100</x:v>
      </x:c>
      <x:c r="J6397" s="22" t="n">
        <x:f>IF(I6397="","",I6397*H6397)</x:f>
        <x:v>1662645775</x:v>
      </x:c>
      <x:c r="K6397" t="str">
        <x:f>IF(G6397="","MISSING OEWS",IF(ISNUMBER(H6397),"MATCHED","MISSING WHARTON"))</x:f>
        <x:v>MATCHED</x:v>
      </x:c>
    </x:row>
    <x:row r="6398">
      <x:c r="A6398" t="str">
        <x:v>62</x:v>
      </x:c>
      <x:c r="B6398" t="str">
        <x:v>Health Care and Social Assistance</x:v>
      </x:c>
      <x:c r="C6398" t="str">
        <x:v>35-2014</x:v>
      </x:c>
      <x:c r="D6398" t="str">
        <x:v>Cooks, Restaurant</x:v>
      </x:c>
      <x:c r="E6398" s="22" t="n">
        <x:v>2370</x:v>
      </x:c>
      <x:c r="F6398" s="22" t="n">
        <x:v>41350</x:v>
      </x:c>
      <x:c r="G6398" s="22" t="n">
        <x:f>IF(OR(E6398="",F6398=""),"",E6398*F6398)</x:f>
        <x:v>97999500</x:v>
      </x:c>
      <x:c r="H6398" s="36" t="n">
        <x:v>0.1175</x:v>
      </x:c>
      <x:c r="I6398" s="22" t="n">
        <x:f>IF(G6398="","",IF(ISNUMBER(H6398),G6398,""))</x:f>
        <x:v>97999500</x:v>
      </x:c>
      <x:c r="J6398" s="22" t="n">
        <x:f>IF(I6398="","",I6398*H6398)</x:f>
        <x:v>11514941.25</x:v>
      </x:c>
      <x:c r="K6398" t="str">
        <x:f>IF(G6398="","MISSING OEWS",IF(ISNUMBER(H6398),"MATCHED","MISSING WHARTON"))</x:f>
        <x:v>MATCHED</x:v>
      </x:c>
    </x:row>
    <x:row r="6399">
      <x:c r="A6399" t="str">
        <x:v>62</x:v>
      </x:c>
      <x:c r="B6399" t="str">
        <x:v>Health Care and Social Assistance</x:v>
      </x:c>
      <x:c r="C6399" t="str">
        <x:v>35-2015</x:v>
      </x:c>
      <x:c r="D6399" t="str">
        <x:v>Cooks, Short Order</x:v>
      </x:c>
      <x:c r="E6399" s="22" t="n">
        <x:v>950</x:v>
      </x:c>
      <x:c r="F6399" s="22" t="n">
        <x:v>43923.78947368421</x:v>
      </x:c>
      <x:c r="G6399" s="22" t="n">
        <x:f>IF(OR(E6399="",F6399=""),"",E6399*F6399)</x:f>
        <x:v>41727600</x:v>
      </x:c>
      <x:c r="H6399" s="36" t="n">
        <x:v>0.0864</x:v>
      </x:c>
      <x:c r="I6399" s="22" t="n">
        <x:f>IF(G6399="","",IF(ISNUMBER(H6399),G6399,""))</x:f>
        <x:v>41727600</x:v>
      </x:c>
      <x:c r="J6399" s="22" t="n">
        <x:f>IF(I6399="","",I6399*H6399)</x:f>
        <x:v>3605264.64</x:v>
      </x:c>
      <x:c r="K6399" t="str">
        <x:f>IF(G6399="","MISSING OEWS",IF(ISNUMBER(H6399),"MATCHED","MISSING WHARTON"))</x:f>
        <x:v>MATCHED</x:v>
      </x:c>
    </x:row>
    <x:row r="6400">
      <x:c r="A6400" t="str">
        <x:v>62</x:v>
      </x:c>
      <x:c r="B6400" t="str">
        <x:v>Health Care and Social Assistance</x:v>
      </x:c>
      <x:c r="C6400" t="str">
        <x:v>35-2019</x:v>
      </x:c>
      <x:c r="D6400" t="str">
        <x:v>Cooks, All Other</x:v>
      </x:c>
      <x:c r="E6400" s="22" t="n">
        <x:v>700</x:v>
      </x:c>
      <x:c r="F6400" s="22" t="n">
        <x:v>39970</x:v>
      </x:c>
      <x:c r="G6400" s="22" t="n">
        <x:f>IF(OR(E6400="",F6400=""),"",E6400*F6400)</x:f>
        <x:v>27979000</x:v>
      </x:c>
      <x:c r="H6400" s="36"/>
      <x:c r="I6400" s="22" t="str">
        <x:f>IF(G6400="","",IF(ISNUMBER(H6400),G6400,""))</x:f>
      </x:c>
      <x:c r="J6400" s="22" t="str">
        <x:f>IF(I6400="","",I6400*H6400)</x:f>
      </x:c>
      <x:c r="K6400" t="str">
        <x:f>IF(G6400="","MISSING OEWS",IF(ISNUMBER(H6400),"MATCHED","MISSING WHARTON"))</x:f>
        <x:v>MISSING WHARTON</x:v>
      </x:c>
    </x:row>
    <x:row r="6401">
      <x:c r="A6401" t="str">
        <x:v>62</x:v>
      </x:c>
      <x:c r="B6401" t="str">
        <x:v>Health Care and Social Assistance</x:v>
      </x:c>
      <x:c r="C6401" t="str">
        <x:v>35-2021</x:v>
      </x:c>
      <x:c r="D6401" t="str">
        <x:v>Food Preparation Workers</x:v>
      </x:c>
      <x:c r="E6401" s="22" t="n">
        <x:v>49920</x:v>
      </x:c>
      <x:c r="F6401" s="22" t="n">
        <x:v>34845.19030448718</x:v>
      </x:c>
      <x:c r="G6401" s="22" t="n">
        <x:f>IF(OR(E6401="",F6401=""),"",E6401*F6401)</x:f>
        <x:v>1739471900</x:v>
      </x:c>
      <x:c r="H6401" s="36" t="n">
        <x:v>0.0613</x:v>
      </x:c>
      <x:c r="I6401" s="22" t="n">
        <x:f>IF(G6401="","",IF(ISNUMBER(H6401),G6401,""))</x:f>
        <x:v>1739471900</x:v>
      </x:c>
      <x:c r="J6401" s="22" t="n">
        <x:f>IF(I6401="","",I6401*H6401)</x:f>
        <x:v>106629627.47</x:v>
      </x:c>
      <x:c r="K6401" t="str">
        <x:f>IF(G6401="","MISSING OEWS",IF(ISNUMBER(H6401),"MATCHED","MISSING WHARTON"))</x:f>
        <x:v>MATCHED</x:v>
      </x:c>
    </x:row>
    <x:row r="6402">
      <x:c r="A6402" t="str">
        <x:v>62</x:v>
      </x:c>
      <x:c r="B6402" t="str">
        <x:v>Health Care and Social Assistance</x:v>
      </x:c>
      <x:c r="C6402" t="str">
        <x:v>35-3011</x:v>
      </x:c>
      <x:c r="D6402" t="str">
        <x:v>Bartenders</x:v>
      </x:c>
      <x:c r="E6402" s="22" t="n">
        <x:v>540</x:v>
      </x:c>
      <x:c r="F6402" s="22" t="n">
        <x:v>39430</x:v>
      </x:c>
      <x:c r="G6402" s="22" t="n">
        <x:f>IF(OR(E6402="",F6402=""),"",E6402*F6402)</x:f>
        <x:v>21292200</x:v>
      </x:c>
      <x:c r="H6402" s="36" t="n">
        <x:v>0.1425</x:v>
      </x:c>
      <x:c r="I6402" s="22" t="n">
        <x:f>IF(G6402="","",IF(ISNUMBER(H6402),G6402,""))</x:f>
        <x:v>21292200</x:v>
      </x:c>
      <x:c r="J6402" s="22" t="n">
        <x:f>IF(I6402="","",I6402*H6402)</x:f>
        <x:v>3034138.4999999995</x:v>
      </x:c>
      <x:c r="K6402" t="str">
        <x:f>IF(G6402="","MISSING OEWS",IF(ISNUMBER(H6402),"MATCHED","MISSING WHARTON"))</x:f>
        <x:v>MATCHED</x:v>
      </x:c>
    </x:row>
    <x:row r="6403">
      <x:c r="A6403" t="str">
        <x:v>62</x:v>
      </x:c>
      <x:c r="B6403" t="str">
        <x:v>Health Care and Social Assistance</x:v>
      </x:c>
      <x:c r="C6403" t="str">
        <x:v>35-3023</x:v>
      </x:c>
      <x:c r="D6403" t="str">
        <x:v>Fast Food and Counter Workers</x:v>
      </x:c>
      <x:c r="E6403" s="22" t="n">
        <x:v>14540</x:v>
      </x:c>
      <x:c r="F6403" s="22" t="n">
        <x:v>37683.60385144429</x:v>
      </x:c>
      <x:c r="G6403" s="22" t="n">
        <x:f>IF(OR(E6403="",F6403=""),"",E6403*F6403)</x:f>
        <x:v>547919600</x:v>
      </x:c>
      <x:c r="H6403" s="36" t="n">
        <x:v>0.20309999999999997</x:v>
      </x:c>
      <x:c r="I6403" s="22" t="n">
        <x:f>IF(G6403="","",IF(ISNUMBER(H6403),G6403,""))</x:f>
        <x:v>547919600</x:v>
      </x:c>
      <x:c r="J6403" s="22" t="n">
        <x:f>IF(I6403="","",I6403*H6403)</x:f>
        <x:v>111282470.75999999</x:v>
      </x:c>
      <x:c r="K6403" t="str">
        <x:f>IF(G6403="","MISSING OEWS",IF(ISNUMBER(H6403),"MATCHED","MISSING WHARTON"))</x:f>
        <x:v>MATCHED</x:v>
      </x:c>
    </x:row>
    <x:row r="6404">
      <x:c r="A6404" t="str">
        <x:v>62</x:v>
      </x:c>
      <x:c r="B6404" t="str">
        <x:v>Health Care and Social Assistance</x:v>
      </x:c>
      <x:c r="C6404" t="str">
        <x:v>35-3031</x:v>
      </x:c>
      <x:c r="D6404" t="str">
        <x:v>Waiters and Waitresses</x:v>
      </x:c>
      <x:c r="E6404" s="22" t="n">
        <x:v>16450</x:v>
      </x:c>
      <x:c r="F6404" s="22" t="n">
        <x:v>33550</x:v>
      </x:c>
      <x:c r="G6404" s="22" t="n">
        <x:f>IF(OR(E6404="",F6404=""),"",E6404*F6404)</x:f>
        <x:v>551897500</x:v>
      </x:c>
      <x:c r="H6404" s="36" t="n">
        <x:v>0.152</x:v>
      </x:c>
      <x:c r="I6404" s="22" t="n">
        <x:f>IF(G6404="","",IF(ISNUMBER(H6404),G6404,""))</x:f>
        <x:v>551897500</x:v>
      </x:c>
      <x:c r="J6404" s="22" t="n">
        <x:f>IF(I6404="","",I6404*H6404)</x:f>
        <x:v>83888420</x:v>
      </x:c>
      <x:c r="K6404" t="str">
        <x:f>IF(G6404="","MISSING OEWS",IF(ISNUMBER(H6404),"MATCHED","MISSING WHARTON"))</x:f>
        <x:v>MATCHED</x:v>
      </x:c>
    </x:row>
    <x:row r="6405">
      <x:c r="A6405" t="str">
        <x:v>62</x:v>
      </x:c>
      <x:c r="B6405" t="str">
        <x:v>Health Care and Social Assistance</x:v>
      </x:c>
      <x:c r="C6405" t="str">
        <x:v>35-3041</x:v>
      </x:c>
      <x:c r="D6405" t="str">
        <x:v>Food Servers, Nonrestaurant</x:v>
      </x:c>
      <x:c r="E6405" s="22" t="n">
        <x:v>185920</x:v>
      </x:c>
      <x:c r="F6405" s="22" t="n">
        <x:v>35805.68846815835</x:v>
      </x:c>
      <x:c r="G6405" s="22" t="n">
        <x:f>IF(OR(E6405="",F6405=""),"",E6405*F6405)</x:f>
        <x:v>6656993600</x:v>
      </x:c>
      <x:c r="H6405" s="36" t="n">
        <x:v>0.13570000000000002</x:v>
      </x:c>
      <x:c r="I6405" s="22" t="n">
        <x:f>IF(G6405="","",IF(ISNUMBER(H6405),G6405,""))</x:f>
        <x:v>6656993600</x:v>
      </x:c>
      <x:c r="J6405" s="22" t="n">
        <x:f>IF(I6405="","",I6405*H6405)</x:f>
        <x:v>903354031.5200001</x:v>
      </x:c>
      <x:c r="K6405" t="str">
        <x:f>IF(G6405="","MISSING OEWS",IF(ISNUMBER(H6405),"MATCHED","MISSING WHARTON"))</x:f>
        <x:v>MATCHED</x:v>
      </x:c>
    </x:row>
    <x:row r="6406">
      <x:c r="A6406" t="str">
        <x:v>62</x:v>
      </x:c>
      <x:c r="B6406" t="str">
        <x:v>Health Care and Social Assistance</x:v>
      </x:c>
      <x:c r="C6406" t="str">
        <x:v>35-9011</x:v>
      </x:c>
      <x:c r="D6406" t="str">
        <x:v>Dining Room and Cafeteria Attendants and Bartender Helpers</x:v>
      </x:c>
      <x:c r="E6406" s="22" t="n">
        <x:v>15440</x:v>
      </x:c>
      <x:c r="F6406" s="22" t="n">
        <x:v>35286.32772020726</x:v>
      </x:c>
      <x:c r="G6406" s="22" t="n">
        <x:f>IF(OR(E6406="",F6406=""),"",E6406*F6406)</x:f>
        <x:v>544820900</x:v>
      </x:c>
      <x:c r="H6406" s="36" t="n">
        <x:v>0.0417</x:v>
      </x:c>
      <x:c r="I6406" s="22" t="n">
        <x:f>IF(G6406="","",IF(ISNUMBER(H6406),G6406,""))</x:f>
        <x:v>544820900</x:v>
      </x:c>
      <x:c r="J6406" s="22" t="n">
        <x:f>IF(I6406="","",I6406*H6406)</x:f>
        <x:v>22719031.53</x:v>
      </x:c>
      <x:c r="K6406" t="str">
        <x:f>IF(G6406="","MISSING OEWS",IF(ISNUMBER(H6406),"MATCHED","MISSING WHARTON"))</x:f>
        <x:v>MATCHED</x:v>
      </x:c>
    </x:row>
    <x:row r="6407">
      <x:c r="A6407" t="str">
        <x:v>62</x:v>
      </x:c>
      <x:c r="B6407" t="str">
        <x:v>Health Care and Social Assistance</x:v>
      </x:c>
      <x:c r="C6407" t="str">
        <x:v>35-9021</x:v>
      </x:c>
      <x:c r="D6407" t="str">
        <x:v>Dishwashers</x:v>
      </x:c>
      <x:c r="E6407" s="22" t="n">
        <x:v>16590</x:v>
      </x:c>
      <x:c r="F6407" s="22" t="n">
        <x:v>34973.09825195901</x:v>
      </x:c>
      <x:c r="G6407" s="22" t="n">
        <x:f>IF(OR(E6407="",F6407=""),"",E6407*F6407)</x:f>
        <x:v>580203700</x:v>
      </x:c>
      <x:c r="H6407" s="36" t="n">
        <x:v>0</x:v>
      </x:c>
      <x:c r="I6407" s="22" t="n">
        <x:f>IF(G6407="","",IF(ISNUMBER(H6407),G6407,""))</x:f>
        <x:v>580203700</x:v>
      </x:c>
      <x:c r="J6407" s="22" t="n">
        <x:f>IF(I6407="","",I6407*H6407)</x:f>
        <x:v>0</x:v>
      </x:c>
      <x:c r="K6407" t="str">
        <x:f>IF(G6407="","MISSING OEWS",IF(ISNUMBER(H6407),"MATCHED","MISSING WHARTON"))</x:f>
        <x:v>MATCHED</x:v>
      </x:c>
    </x:row>
    <x:row r="6408">
      <x:c r="A6408" t="str">
        <x:v>62</x:v>
      </x:c>
      <x:c r="B6408" t="str">
        <x:v>Health Care and Social Assistance</x:v>
      </x:c>
      <x:c r="C6408" t="str">
        <x:v>35-9031</x:v>
      </x:c>
      <x:c r="D6408" t="str">
        <x:v>Hosts and Hostesses, Restaurant, Lounge, and Coffee Shop</x:v>
      </x:c>
      <x:c r="E6408" s="22" t="n">
        <x:v>3540</x:v>
      </x:c>
      <x:c r="F6408" s="22" t="n">
        <x:v>39970.706214689264</x:v>
      </x:c>
      <x:c r="G6408" s="22" t="n">
        <x:f>IF(OR(E6408="",F6408=""),"",E6408*F6408)</x:f>
        <x:v>141496300</x:v>
      </x:c>
      <x:c r="H6408" s="36" t="n">
        <x:v>0.3023</x:v>
      </x:c>
      <x:c r="I6408" s="22" t="n">
        <x:f>IF(G6408="","",IF(ISNUMBER(H6408),G6408,""))</x:f>
        <x:v>141496300</x:v>
      </x:c>
      <x:c r="J6408" s="22" t="n">
        <x:f>IF(I6408="","",I6408*H6408)</x:f>
        <x:v>42774331.49</x:v>
      </x:c>
      <x:c r="K6408" t="str">
        <x:f>IF(G6408="","MISSING OEWS",IF(ISNUMBER(H6408),"MATCHED","MISSING WHARTON"))</x:f>
        <x:v>MATCHED</x:v>
      </x:c>
    </x:row>
    <x:row r="6409">
      <x:c r="A6409" t="str">
        <x:v>62</x:v>
      </x:c>
      <x:c r="B6409" t="str">
        <x:v>Health Care and Social Assistance</x:v>
      </x:c>
      <x:c r="C6409" t="str">
        <x:v>35-9099</x:v>
      </x:c>
      <x:c r="D6409" t="str">
        <x:v>Food Preparation and Serving Related Workers, All Other</x:v>
      </x:c>
      <x:c r="E6409" s="22" t="n">
        <x:v>3270</x:v>
      </x:c>
      <x:c r="F6409" s="22" t="n">
        <x:v>38520.611620795105</x:v>
      </x:c>
      <x:c r="G6409" s="22" t="n">
        <x:f>IF(OR(E6409="",F6409=""),"",E6409*F6409)</x:f>
        <x:v>125962400</x:v>
      </x:c>
      <x:c r="H6409" s="36"/>
      <x:c r="I6409" s="22" t="str">
        <x:f>IF(G6409="","",IF(ISNUMBER(H6409),G6409,""))</x:f>
      </x:c>
      <x:c r="J6409" s="22" t="str">
        <x:f>IF(I6409="","",I6409*H6409)</x:f>
      </x:c>
      <x:c r="K6409" t="str">
        <x:f>IF(G6409="","MISSING OEWS",IF(ISNUMBER(H6409),"MATCHED","MISSING WHARTON"))</x:f>
        <x:v>MISSING WHARTON</x:v>
      </x:c>
    </x:row>
    <x:row r="6410">
      <x:c r="A6410" t="str">
        <x:v>62</x:v>
      </x:c>
      <x:c r="B6410" t="str">
        <x:v>Health Care and Social Assistance</x:v>
      </x:c>
      <x:c r="C6410" t="str">
        <x:v>37-1011</x:v>
      </x:c>
      <x:c r="D6410" t="str">
        <x:v>First-Line Supervisors of Housekeeping and Janitorial Workers</x:v>
      </x:c>
      <x:c r="E6410" s="22" t="n">
        <x:v>19070</x:v>
      </x:c>
      <x:c r="F6410" s="22" t="n">
        <x:v>54628.98793917147</x:v>
      </x:c>
      <x:c r="G6410" s="22" t="n">
        <x:f>IF(OR(E6410="",F6410=""),"",E6410*F6410)</x:f>
        <x:v>1041774800</x:v>
      </x:c>
      <x:c r="H6410" s="36" t="n">
        <x:v>0.22690000000000002</x:v>
      </x:c>
      <x:c r="I6410" s="22" t="n">
        <x:f>IF(G6410="","",IF(ISNUMBER(H6410),G6410,""))</x:f>
        <x:v>1041774800</x:v>
      </x:c>
      <x:c r="J6410" s="22" t="n">
        <x:f>IF(I6410="","",I6410*H6410)</x:f>
        <x:v>236378702.12</x:v>
      </x:c>
      <x:c r="K6410" t="str">
        <x:f>IF(G6410="","MISSING OEWS",IF(ISNUMBER(H6410),"MATCHED","MISSING WHARTON"))</x:f>
        <x:v>MATCHED</x:v>
      </x:c>
    </x:row>
    <x:row r="6411">
      <x:c r="A6411" t="str">
        <x:v>62</x:v>
      </x:c>
      <x:c r="B6411" t="str">
        <x:v>Health Care and Social Assistance</x:v>
      </x:c>
      <x:c r="C6411" t="str">
        <x:v>37-1012</x:v>
      </x:c>
      <x:c r="D6411" t="str">
        <x:v>First-Line Supervisors of Landscaping, Lawn Service, and Groundskeeping Workers</x:v>
      </x:c>
      <x:c r="E6411" s="22" t="n">
        <x:v>930</x:v>
      </x:c>
      <x:c r="F6411" s="22" t="n">
        <x:v>55750</x:v>
      </x:c>
      <x:c r="G6411" s="22" t="n">
        <x:f>IF(OR(E6411="",F6411=""),"",E6411*F6411)</x:f>
        <x:v>51847500</x:v>
      </x:c>
      <x:c r="H6411" s="36" t="n">
        <x:v>0.2357</x:v>
      </x:c>
      <x:c r="I6411" s="22" t="n">
        <x:f>IF(G6411="","",IF(ISNUMBER(H6411),G6411,""))</x:f>
        <x:v>51847500</x:v>
      </x:c>
      <x:c r="J6411" s="22" t="n">
        <x:f>IF(I6411="","",I6411*H6411)</x:f>
        <x:v>12220455.75</x:v>
      </x:c>
      <x:c r="K6411" t="str">
        <x:f>IF(G6411="","MISSING OEWS",IF(ISNUMBER(H6411),"MATCHED","MISSING WHARTON"))</x:f>
        <x:v>MATCHED</x:v>
      </x:c>
    </x:row>
    <x:row r="6412">
      <x:c r="A6412" t="str">
        <x:v>62</x:v>
      </x:c>
      <x:c r="B6412" t="str">
        <x:v>Health Care and Social Assistance</x:v>
      </x:c>
      <x:c r="C6412" t="str">
        <x:v>37-2011</x:v>
      </x:c>
      <x:c r="D6412" t="str">
        <x:v>Janitors and Cleaners, Except Maids and Housekeeping Cleaners</x:v>
      </x:c>
      <x:c r="E6412" s="22" t="n">
        <x:v>154160</x:v>
      </x:c>
      <x:c r="F6412" s="22" t="n">
        <x:v>39087.30799169694</x:v>
      </x:c>
      <x:c r="G6412" s="22" t="n">
        <x:f>IF(OR(E6412="",F6412=""),"",E6412*F6412)</x:f>
        <x:v>6025699400</x:v>
      </x:c>
      <x:c r="H6412" s="36" t="n">
        <x:v>0</x:v>
      </x:c>
      <x:c r="I6412" s="22" t="n">
        <x:f>IF(G6412="","",IF(ISNUMBER(H6412),G6412,""))</x:f>
        <x:v>6025699400</x:v>
      </x:c>
      <x:c r="J6412" s="22" t="n">
        <x:f>IF(I6412="","",I6412*H6412)</x:f>
        <x:v>0</x:v>
      </x:c>
      <x:c r="K6412" t="str">
        <x:f>IF(G6412="","MISSING OEWS",IF(ISNUMBER(H6412),"MATCHED","MISSING WHARTON"))</x:f>
        <x:v>MATCHED</x:v>
      </x:c>
    </x:row>
    <x:row r="6413">
      <x:c r="A6413" t="str">
        <x:v>62</x:v>
      </x:c>
      <x:c r="B6413" t="str">
        <x:v>Health Care and Social Assistance</x:v>
      </x:c>
      <x:c r="C6413" t="str">
        <x:v>37-2012</x:v>
      </x:c>
      <x:c r="D6413" t="str">
        <x:v>Maids and Housekeeping Cleaners</x:v>
      </x:c>
      <x:c r="E6413" s="22" t="n">
        <x:v>209180</x:v>
      </x:c>
      <x:c r="F6413" s="22" t="n">
        <x:v>37776.13538579214</x:v>
      </x:c>
      <x:c r="G6413" s="22" t="n">
        <x:f>IF(OR(E6413="",F6413=""),"",E6413*F6413)</x:f>
        <x:v>7902012000</x:v>
      </x:c>
      <x:c r="H6413" s="36" t="n">
        <x:v>0</x:v>
      </x:c>
      <x:c r="I6413" s="22" t="n">
        <x:f>IF(G6413="","",IF(ISNUMBER(H6413),G6413,""))</x:f>
        <x:v>7902012000</x:v>
      </x:c>
      <x:c r="J6413" s="22" t="n">
        <x:f>IF(I6413="","",I6413*H6413)</x:f>
        <x:v>0</x:v>
      </x:c>
      <x:c r="K6413" t="str">
        <x:f>IF(G6413="","MISSING OEWS",IF(ISNUMBER(H6413),"MATCHED","MISSING WHARTON"))</x:f>
        <x:v>MATCHED</x:v>
      </x:c>
    </x:row>
    <x:row r="6414">
      <x:c r="A6414" t="str">
        <x:v>62</x:v>
      </x:c>
      <x:c r="B6414" t="str">
        <x:v>Health Care and Social Assistance</x:v>
      </x:c>
      <x:c r="C6414" t="str">
        <x:v>37-2019</x:v>
      </x:c>
      <x:c r="D6414" t="str">
        <x:v>Building Cleaning Workers, All Other</x:v>
      </x:c>
      <x:c r="E6414" s="22" t="n">
        <x:v>380</x:v>
      </x:c>
      <x:c r="F6414" s="22" t="n">
        <x:v>40110</x:v>
      </x:c>
      <x:c r="G6414" s="22" t="n">
        <x:f>IF(OR(E6414="",F6414=""),"",E6414*F6414)</x:f>
        <x:v>15241800</x:v>
      </x:c>
      <x:c r="H6414" s="36"/>
      <x:c r="I6414" s="22" t="str">
        <x:f>IF(G6414="","",IF(ISNUMBER(H6414),G6414,""))</x:f>
      </x:c>
      <x:c r="J6414" s="22" t="str">
        <x:f>IF(I6414="","",I6414*H6414)</x:f>
      </x:c>
      <x:c r="K6414" t="str">
        <x:f>IF(G6414="","MISSING OEWS",IF(ISNUMBER(H6414),"MATCHED","MISSING WHARTON"))</x:f>
        <x:v>MISSING WHARTON</x:v>
      </x:c>
    </x:row>
    <x:row r="6415">
      <x:c r="A6415" t="str">
        <x:v>62</x:v>
      </x:c>
      <x:c r="B6415" t="str">
        <x:v>Health Care and Social Assistance</x:v>
      </x:c>
      <x:c r="C6415" t="str">
        <x:v>37-3011</x:v>
      </x:c>
      <x:c r="D6415" t="str">
        <x:v>Landscaping and Groundskeeping Workers</x:v>
      </x:c>
      <x:c r="E6415" s="22" t="n">
        <x:v>8800</x:v>
      </x:c>
      <x:c r="F6415" s="22" t="n">
        <x:v>40891.829545454544</x:v>
      </x:c>
      <x:c r="G6415" s="22" t="n">
        <x:f>IF(OR(E6415="",F6415=""),"",E6415*F6415)</x:f>
        <x:v>359848100</x:v>
      </x:c>
      <x:c r="H6415" s="36" t="n">
        <x:v>0</x:v>
      </x:c>
      <x:c r="I6415" s="22" t="n">
        <x:f>IF(G6415="","",IF(ISNUMBER(H6415),G6415,""))</x:f>
        <x:v>359848100</x:v>
      </x:c>
      <x:c r="J6415" s="22" t="n">
        <x:f>IF(I6415="","",I6415*H6415)</x:f>
        <x:v>0</x:v>
      </x:c>
      <x:c r="K6415" t="str">
        <x:f>IF(G6415="","MISSING OEWS",IF(ISNUMBER(H6415),"MATCHED","MISSING WHARTON"))</x:f>
        <x:v>MATCHED</x:v>
      </x:c>
    </x:row>
    <x:row r="6416">
      <x:c r="A6416" t="str">
        <x:v>62</x:v>
      </x:c>
      <x:c r="B6416" t="str">
        <x:v>Health Care and Social Assistance</x:v>
      </x:c>
      <x:c r="C6416" t="str">
        <x:v>37-3019</x:v>
      </x:c>
      <x:c r="D6416" t="str">
        <x:v>Grounds Maintenance Workers, All Other</x:v>
      </x:c>
      <x:c r="E6416" s="22" t="n">
        <x:v>130</x:v>
      </x:c>
      <x:c r="F6416" s="22" t="n">
        <x:v>32270</x:v>
      </x:c>
      <x:c r="G6416" s="22" t="n">
        <x:f>IF(OR(E6416="",F6416=""),"",E6416*F6416)</x:f>
        <x:v>4195100</x:v>
      </x:c>
      <x:c r="H6416" s="36"/>
      <x:c r="I6416" s="22" t="str">
        <x:f>IF(G6416="","",IF(ISNUMBER(H6416),G6416,""))</x:f>
      </x:c>
      <x:c r="J6416" s="22" t="str">
        <x:f>IF(I6416="","",I6416*H6416)</x:f>
      </x:c>
      <x:c r="K6416" t="str">
        <x:f>IF(G6416="","MISSING OEWS",IF(ISNUMBER(H6416),"MATCHED","MISSING WHARTON"))</x:f>
        <x:v>MISSING WHARTON</x:v>
      </x:c>
    </x:row>
    <x:row r="6417">
      <x:c r="A6417" t="str">
        <x:v>62</x:v>
      </x:c>
      <x:c r="B6417" t="str">
        <x:v>Health Care and Social Assistance</x:v>
      </x:c>
      <x:c r="C6417" t="str">
        <x:v>39-1014</x:v>
      </x:c>
      <x:c r="D6417" t="str">
        <x:v>First-Line Supervisors of Entertainment and Recreation Workers, Except Gambling Services</x:v>
      </x:c>
      <x:c r="E6417" s="22" t="n">
        <x:v>10560</x:v>
      </x:c>
      <x:c r="F6417" s="22" t="n">
        <x:v>55796.420454545456</x:v>
      </x:c>
      <x:c r="G6417" s="22" t="n">
        <x:f>IF(OR(E6417="",F6417=""),"",E6417*F6417)</x:f>
        <x:v>589210200</x:v>
      </x:c>
      <x:c r="H6417" s="36" t="n">
        <x:v>0.2974</x:v>
      </x:c>
      <x:c r="I6417" s="22" t="n">
        <x:f>IF(G6417="","",IF(ISNUMBER(H6417),G6417,""))</x:f>
        <x:v>589210200</x:v>
      </x:c>
      <x:c r="J6417" s="22" t="n">
        <x:f>IF(I6417="","",I6417*H6417)</x:f>
        <x:v>175231113.48</x:v>
      </x:c>
      <x:c r="K6417" t="str">
        <x:f>IF(G6417="","MISSING OEWS",IF(ISNUMBER(H6417),"MATCHED","MISSING WHARTON"))</x:f>
        <x:v>MATCHED</x:v>
      </x:c>
    </x:row>
    <x:row r="6418">
      <x:c r="A6418" t="str">
        <x:v>62</x:v>
      </x:c>
      <x:c r="B6418" t="str">
        <x:v>Health Care and Social Assistance</x:v>
      </x:c>
      <x:c r="C6418" t="str">
        <x:v>39-1022</x:v>
      </x:c>
      <x:c r="D6418" t="str">
        <x:v>First-Line Supervisors of Personal Service Workers</x:v>
      </x:c>
      <x:c r="E6418" s="22" t="n">
        <x:v>35780</x:v>
      </x:c>
      <x:c r="F6418" s="22" t="n">
        <x:v>51762.64393515931</x:v>
      </x:c>
      <x:c r="G6418" s="22" t="n">
        <x:f>IF(OR(E6418="",F6418=""),"",E6418*F6418)</x:f>
        <x:v>1852067400</x:v>
      </x:c>
      <x:c r="H6418" s="36" t="n">
        <x:v>0.27649999999999997</x:v>
      </x:c>
      <x:c r="I6418" s="22" t="n">
        <x:f>IF(G6418="","",IF(ISNUMBER(H6418),G6418,""))</x:f>
        <x:v>1852067400</x:v>
      </x:c>
      <x:c r="J6418" s="22" t="n">
        <x:f>IF(I6418="","",I6418*H6418)</x:f>
        <x:v>512096636.09999996</x:v>
      </x:c>
      <x:c r="K6418" t="str">
        <x:f>IF(G6418="","MISSING OEWS",IF(ISNUMBER(H6418),"MATCHED","MISSING WHARTON"))</x:f>
        <x:v>MATCHED</x:v>
      </x:c>
    </x:row>
    <x:row r="6419">
      <x:c r="A6419" t="str">
        <x:v>62</x:v>
      </x:c>
      <x:c r="B6419" t="str">
        <x:v>Health Care and Social Assistance</x:v>
      </x:c>
      <x:c r="C6419" t="str">
        <x:v>39-2011</x:v>
      </x:c>
      <x:c r="D6419" t="str">
        <x:v>Animal Trainers</x:v>
      </x:c>
      <x:c r="E6419" s="22" t="n">
        <x:v>180</x:v>
      </x:c>
      <x:c r="F6419" s="22" t="n">
        <x:v>49180</x:v>
      </x:c>
      <x:c r="G6419" s="22" t="n">
        <x:f>IF(OR(E6419="",F6419=""),"",E6419*F6419)</x:f>
        <x:v>8852400</x:v>
      </x:c>
      <x:c r="H6419" s="36" t="n">
        <x:v>0.05</x:v>
      </x:c>
      <x:c r="I6419" s="22" t="n">
        <x:f>IF(G6419="","",IF(ISNUMBER(H6419),G6419,""))</x:f>
        <x:v>8852400</x:v>
      </x:c>
      <x:c r="J6419" s="22" t="n">
        <x:f>IF(I6419="","",I6419*H6419)</x:f>
        <x:v>442620</x:v>
      </x:c>
      <x:c r="K6419" t="str">
        <x:f>IF(G6419="","MISSING OEWS",IF(ISNUMBER(H6419),"MATCHED","MISSING WHARTON"))</x:f>
        <x:v>MATCHED</x:v>
      </x:c>
    </x:row>
    <x:row r="6420">
      <x:c r="A6420" t="str">
        <x:v>62</x:v>
      </x:c>
      <x:c r="B6420" t="str">
        <x:v>Health Care and Social Assistance</x:v>
      </x:c>
      <x:c r="C6420" t="str">
        <x:v>39-2021</x:v>
      </x:c>
      <x:c r="D6420" t="str">
        <x:v>Animal Caretakers</x:v>
      </x:c>
      <x:c r="E6420" s="22" t="n">
        <x:v>1380</x:v>
      </x:c>
      <x:c r="F6420" s="22" t="n">
        <x:v>38850</x:v>
      </x:c>
      <x:c r="G6420" s="22" t="n">
        <x:f>IF(OR(E6420="",F6420=""),"",E6420*F6420)</x:f>
        <x:v>53613000</x:v>
      </x:c>
      <x:c r="H6420" s="36" t="n">
        <x:v>0.16140000000000002</x:v>
      </x:c>
      <x:c r="I6420" s="22" t="n">
        <x:f>IF(G6420="","",IF(ISNUMBER(H6420),G6420,""))</x:f>
        <x:v>53613000</x:v>
      </x:c>
      <x:c r="J6420" s="22" t="n">
        <x:f>IF(I6420="","",I6420*H6420)</x:f>
        <x:v>8653138.200000001</x:v>
      </x:c>
      <x:c r="K6420" t="str">
        <x:f>IF(G6420="","MISSING OEWS",IF(ISNUMBER(H6420),"MATCHED","MISSING WHARTON"))</x:f>
        <x:v>MATCHED</x:v>
      </x:c>
    </x:row>
    <x:row r="6421">
      <x:c r="A6421" t="str">
        <x:v>62</x:v>
      </x:c>
      <x:c r="B6421" t="str">
        <x:v>Health Care and Social Assistance</x:v>
      </x:c>
      <x:c r="C6421" t="str">
        <x:v>39-3012</x:v>
      </x:c>
      <x:c r="D6421" t="str">
        <x:v>Gambling and Sports Book Writers and Runners</x:v>
      </x:c>
      <x:c r="E6421" s="22"/>
      <x:c r="F6421" s="22" t="n">
        <x:v>34680</x:v>
      </x:c>
      <x:c r="G6421" s="22" t="str">
        <x:f>IF(OR(E6421="",F6421=""),"",E6421*F6421)</x:f>
      </x:c>
      <x:c r="H6421" s="36" t="n">
        <x:v>0.35450000000000004</x:v>
      </x:c>
      <x:c r="I6421" s="22" t="str">
        <x:f>IF(G6421="","",IF(ISNUMBER(H6421),G6421,""))</x:f>
      </x:c>
      <x:c r="J6421" s="22" t="str">
        <x:f>IF(I6421="","",I6421*H6421)</x:f>
      </x:c>
      <x:c r="K6421" t="str">
        <x:f>IF(G6421="","MISSING OEWS",IF(ISNUMBER(H6421),"MATCHED","MISSING WHARTON"))</x:f>
        <x:v>MISSING OEWS</x:v>
      </x:c>
    </x:row>
    <x:row r="6422">
      <x:c r="A6422" t="str">
        <x:v>62</x:v>
      </x:c>
      <x:c r="B6422" t="str">
        <x:v>Health Care and Social Assistance</x:v>
      </x:c>
      <x:c r="C6422" t="str">
        <x:v>39-3031</x:v>
      </x:c>
      <x:c r="D6422" t="str">
        <x:v>Ushers, Lobby Attendants, and Ticket Takers</x:v>
      </x:c>
      <x:c r="E6422" s="22"/>
      <x:c r="F6422" s="22" t="n">
        <x:v>37090</x:v>
      </x:c>
      <x:c r="G6422" s="22" t="str">
        <x:f>IF(OR(E6422="",F6422=""),"",E6422*F6422)</x:f>
      </x:c>
      <x:c r="H6422" s="36" t="n">
        <x:v>0.2109</x:v>
      </x:c>
      <x:c r="I6422" s="22" t="str">
        <x:f>IF(G6422="","",IF(ISNUMBER(H6422),G6422,""))</x:f>
      </x:c>
      <x:c r="J6422" s="22" t="str">
        <x:f>IF(I6422="","",I6422*H6422)</x:f>
      </x:c>
      <x:c r="K6422" t="str">
        <x:f>IF(G6422="","MISSING OEWS",IF(ISNUMBER(H6422),"MATCHED","MISSING WHARTON"))</x:f>
        <x:v>MISSING OEWS</x:v>
      </x:c>
    </x:row>
    <x:row r="6423">
      <x:c r="A6423" t="str">
        <x:v>62</x:v>
      </x:c>
      <x:c r="B6423" t="str">
        <x:v>Health Care and Social Assistance</x:v>
      </x:c>
      <x:c r="C6423" t="str">
        <x:v>39-3091</x:v>
      </x:c>
      <x:c r="D6423" t="str">
        <x:v>Amusement and Recreation Attendants</x:v>
      </x:c>
      <x:c r="E6423" s="22" t="n">
        <x:v>1230</x:v>
      </x:c>
      <x:c r="F6423" s="22" t="n">
        <x:v>36611.46341463415</x:v>
      </x:c>
      <x:c r="G6423" s="22" t="n">
        <x:f>IF(OR(E6423="",F6423=""),"",E6423*F6423)</x:f>
        <x:v>45032100</x:v>
      </x:c>
      <x:c r="H6423" s="36" t="n">
        <x:v>0.25</x:v>
      </x:c>
      <x:c r="I6423" s="22" t="n">
        <x:f>IF(G6423="","",IF(ISNUMBER(H6423),G6423,""))</x:f>
        <x:v>45032100</x:v>
      </x:c>
      <x:c r="J6423" s="22" t="n">
        <x:f>IF(I6423="","",I6423*H6423)</x:f>
        <x:v>11258025</x:v>
      </x:c>
      <x:c r="K6423" t="str">
        <x:f>IF(G6423="","MISSING OEWS",IF(ISNUMBER(H6423),"MATCHED","MISSING WHARTON"))</x:f>
        <x:v>MATCHED</x:v>
      </x:c>
    </x:row>
    <x:row r="6424">
      <x:c r="A6424" t="str">
        <x:v>62</x:v>
      </x:c>
      <x:c r="B6424" t="str">
        <x:v>Health Care and Social Assistance</x:v>
      </x:c>
      <x:c r="C6424" t="str">
        <x:v>39-3093</x:v>
      </x:c>
      <x:c r="D6424" t="str">
        <x:v>Locker Room, Coatroom, and Dressing Room Attendants</x:v>
      </x:c>
      <x:c r="E6424" s="22" t="n">
        <x:v>70</x:v>
      </x:c>
      <x:c r="F6424" s="22" t="n">
        <x:v>33680</x:v>
      </x:c>
      <x:c r="G6424" s="22" t="n">
        <x:f>IF(OR(E6424="",F6424=""),"",E6424*F6424)</x:f>
        <x:v>2357600</x:v>
      </x:c>
      <x:c r="H6424" s="36" t="n">
        <x:v>0.041299999999999996</x:v>
      </x:c>
      <x:c r="I6424" s="22" t="n">
        <x:f>IF(G6424="","",IF(ISNUMBER(H6424),G6424,""))</x:f>
        <x:v>2357600</x:v>
      </x:c>
      <x:c r="J6424" s="22" t="n">
        <x:f>IF(I6424="","",I6424*H6424)</x:f>
        <x:v>97368.87999999999</x:v>
      </x:c>
      <x:c r="K6424" t="str">
        <x:f>IF(G6424="","MISSING OEWS",IF(ISNUMBER(H6424),"MATCHED","MISSING WHARTON"))</x:f>
        <x:v>MATCHED</x:v>
      </x:c>
    </x:row>
    <x:row r="6425">
      <x:c r="A6425" t="str">
        <x:v>62</x:v>
      </x:c>
      <x:c r="B6425" t="str">
        <x:v>Health Care and Social Assistance</x:v>
      </x:c>
      <x:c r="C6425" t="str">
        <x:v>39-5011</x:v>
      </x:c>
      <x:c r="D6425" t="str">
        <x:v>Barbers</x:v>
      </x:c>
      <x:c r="E6425" s="22" t="n">
        <x:v>10</x:v>
      </x:c>
      <x:c r="F6425" s="22" t="n">
        <x:v>44430</x:v>
      </x:c>
      <x:c r="G6425" s="22" t="n">
        <x:f>IF(OR(E6425="",F6425=""),"",E6425*F6425)</x:f>
        <x:v>444300</x:v>
      </x:c>
      <x:c r="H6425" s="36" t="n">
        <x:v>0.2375</x:v>
      </x:c>
      <x:c r="I6425" s="22" t="n">
        <x:f>IF(G6425="","",IF(ISNUMBER(H6425),G6425,""))</x:f>
        <x:v>444300</x:v>
      </x:c>
      <x:c r="J6425" s="22" t="n">
        <x:f>IF(I6425="","",I6425*H6425)</x:f>
        <x:v>105521.25</x:v>
      </x:c>
      <x:c r="K6425" t="str">
        <x:f>IF(G6425="","MISSING OEWS",IF(ISNUMBER(H6425),"MATCHED","MISSING WHARTON"))</x:f>
        <x:v>MATCHED</x:v>
      </x:c>
    </x:row>
    <x:row r="6426">
      <x:c r="A6426" t="str">
        <x:v>62</x:v>
      </x:c>
      <x:c r="B6426" t="str">
        <x:v>Health Care and Social Assistance</x:v>
      </x:c>
      <x:c r="C6426" t="str">
        <x:v>39-5012</x:v>
      </x:c>
      <x:c r="D6426" t="str">
        <x:v>Hairdressers, Hairstylists, and Cosmetologists</x:v>
      </x:c>
      <x:c r="E6426" s="22" t="n">
        <x:v>1430</x:v>
      </x:c>
      <x:c r="F6426" s="22" t="n">
        <x:v>41806.853146853144</x:v>
      </x:c>
      <x:c r="G6426" s="22" t="n">
        <x:f>IF(OR(E6426="",F6426=""),"",E6426*F6426)</x:f>
        <x:v>59783799.99999999</x:v>
      </x:c>
      <x:c r="H6426" s="36" t="n">
        <x:v>0.12390000000000001</x:v>
      </x:c>
      <x:c r="I6426" s="22" t="n">
        <x:f>IF(G6426="","",IF(ISNUMBER(H6426),G6426,""))</x:f>
        <x:v>59783799.99999999</x:v>
      </x:c>
      <x:c r="J6426" s="22" t="n">
        <x:f>IF(I6426="","",I6426*H6426)</x:f>
        <x:v>7407212.819999999</x:v>
      </x:c>
      <x:c r="K6426" t="str">
        <x:f>IF(G6426="","MISSING OEWS",IF(ISNUMBER(H6426),"MATCHED","MISSING WHARTON"))</x:f>
        <x:v>MATCHED</x:v>
      </x:c>
    </x:row>
    <x:row r="6427">
      <x:c r="A6427" t="str">
        <x:v>62</x:v>
      </x:c>
      <x:c r="B6427" t="str">
        <x:v>Health Care and Social Assistance</x:v>
      </x:c>
      <x:c r="C6427" t="str">
        <x:v>39-5092</x:v>
      </x:c>
      <x:c r="D6427" t="str">
        <x:v>Manicurists and Pedicurists</x:v>
      </x:c>
      <x:c r="E6427" s="22" t="n">
        <x:v>150</x:v>
      </x:c>
      <x:c r="F6427" s="22" t="n">
        <x:v>42340</x:v>
      </x:c>
      <x:c r="G6427" s="22" t="n">
        <x:f>IF(OR(E6427="",F6427=""),"",E6427*F6427)</x:f>
        <x:v>6351000</x:v>
      </x:c>
      <x:c r="H6427" s="36" t="n">
        <x:v>0.1056</x:v>
      </x:c>
      <x:c r="I6427" s="22" t="n">
        <x:f>IF(G6427="","",IF(ISNUMBER(H6427),G6427,""))</x:f>
        <x:v>6351000</x:v>
      </x:c>
      <x:c r="J6427" s="22" t="n">
        <x:f>IF(I6427="","",I6427*H6427)</x:f>
        <x:v>670665.6</x:v>
      </x:c>
      <x:c r="K6427" t="str">
        <x:f>IF(G6427="","MISSING OEWS",IF(ISNUMBER(H6427),"MATCHED","MISSING WHARTON"))</x:f>
        <x:v>MATCHED</x:v>
      </x:c>
    </x:row>
    <x:row r="6428">
      <x:c r="A6428" t="str">
        <x:v>62</x:v>
      </x:c>
      <x:c r="B6428" t="str">
        <x:v>Health Care and Social Assistance</x:v>
      </x:c>
      <x:c r="C6428" t="str">
        <x:v>39-5094</x:v>
      </x:c>
      <x:c r="D6428" t="str">
        <x:v>Skincare Specialists</x:v>
      </x:c>
      <x:c r="E6428" s="22" t="n">
        <x:v>10870</x:v>
      </x:c>
      <x:c r="F6428" s="22" t="n">
        <x:v>57760</x:v>
      </x:c>
      <x:c r="G6428" s="22" t="n">
        <x:f>IF(OR(E6428="",F6428=""),"",E6428*F6428)</x:f>
        <x:v>627851200</x:v>
      </x:c>
      <x:c r="H6428" s="36" t="n">
        <x:v>0.1056</x:v>
      </x:c>
      <x:c r="I6428" s="22" t="n">
        <x:f>IF(G6428="","",IF(ISNUMBER(H6428),G6428,""))</x:f>
        <x:v>627851200</x:v>
      </x:c>
      <x:c r="J6428" s="22" t="n">
        <x:f>IF(I6428="","",I6428*H6428)</x:f>
        <x:v>66301086.72</x:v>
      </x:c>
      <x:c r="K6428" t="str">
        <x:f>IF(G6428="","MISSING OEWS",IF(ISNUMBER(H6428),"MATCHED","MISSING WHARTON"))</x:f>
        <x:v>MATCHED</x:v>
      </x:c>
    </x:row>
    <x:row r="6429">
      <x:c r="A6429" t="str">
        <x:v>62</x:v>
      </x:c>
      <x:c r="B6429" t="str">
        <x:v>Health Care and Social Assistance</x:v>
      </x:c>
      <x:c r="C6429" t="str">
        <x:v>39-6011</x:v>
      </x:c>
      <x:c r="D6429" t="str">
        <x:v>Baggage Porters and Bellhops</x:v>
      </x:c>
      <x:c r="E6429" s="22" t="n">
        <x:v>140</x:v>
      </x:c>
      <x:c r="F6429" s="22" t="n">
        <x:v>35980</x:v>
      </x:c>
      <x:c r="G6429" s="22" t="n">
        <x:f>IF(OR(E6429="",F6429=""),"",E6429*F6429)</x:f>
        <x:v>5037200</x:v>
      </x:c>
      <x:c r="H6429" s="36" t="n">
        <x:v>0.3353</x:v>
      </x:c>
      <x:c r="I6429" s="22" t="n">
        <x:f>IF(G6429="","",IF(ISNUMBER(H6429),G6429,""))</x:f>
        <x:v>5037200</x:v>
      </x:c>
      <x:c r="J6429" s="22" t="n">
        <x:f>IF(I6429="","",I6429*H6429)</x:f>
        <x:v>1688973.16</x:v>
      </x:c>
      <x:c r="K6429" t="str">
        <x:f>IF(G6429="","MISSING OEWS",IF(ISNUMBER(H6429),"MATCHED","MISSING WHARTON"))</x:f>
        <x:v>MATCHED</x:v>
      </x:c>
    </x:row>
    <x:row r="6430">
      <x:c r="A6430" t="str">
        <x:v>62</x:v>
      </x:c>
      <x:c r="B6430" t="str">
        <x:v>Health Care and Social Assistance</x:v>
      </x:c>
      <x:c r="C6430" t="str">
        <x:v>39-6012</x:v>
      </x:c>
      <x:c r="D6430" t="str">
        <x:v>Concierges</x:v>
      </x:c>
      <x:c r="E6430" s="22" t="n">
        <x:v>13020</x:v>
      </x:c>
      <x:c r="F6430" s="22" t="n">
        <x:v>37851.07526881721</x:v>
      </x:c>
      <x:c r="G6430" s="22" t="n">
        <x:f>IF(OR(E6430="",F6430=""),"",E6430*F6430)</x:f>
        <x:v>492821000.00000006</x:v>
      </x:c>
      <x:c r="H6430" s="36" t="n">
        <x:v>0.65</x:v>
      </x:c>
      <x:c r="I6430" s="22" t="n">
        <x:f>IF(G6430="","",IF(ISNUMBER(H6430),G6430,""))</x:f>
        <x:v>492821000.00000006</x:v>
      </x:c>
      <x:c r="J6430" s="22" t="n">
        <x:f>IF(I6430="","",I6430*H6430)</x:f>
        <x:v>320333650.00000006</x:v>
      </x:c>
      <x:c r="K6430" t="str">
        <x:f>IF(G6430="","MISSING OEWS",IF(ISNUMBER(H6430),"MATCHED","MISSING WHARTON"))</x:f>
        <x:v>MATCHED</x:v>
      </x:c>
    </x:row>
    <x:row r="6431">
      <x:c r="A6431" t="str">
        <x:v>62</x:v>
      </x:c>
      <x:c r="B6431" t="str">
        <x:v>Health Care and Social Assistance</x:v>
      </x:c>
      <x:c r="C6431" t="str">
        <x:v>39-7010</x:v>
      </x:c>
      <x:c r="D6431" t="str">
        <x:v>Tour and Travel Guides</x:v>
      </x:c>
      <x:c r="E6431" s="22" t="n">
        <x:v>310</x:v>
      </x:c>
      <x:c r="F6431" s="22" t="n">
        <x:v>41550</x:v>
      </x:c>
      <x:c r="G6431" s="22" t="n">
        <x:f>IF(OR(E6431="",F6431=""),"",E6431*F6431)</x:f>
        <x:v>12880500</x:v>
      </x:c>
      <x:c r="H6431" s="36" t="n">
        <x:v>0.3177</x:v>
      </x:c>
      <x:c r="I6431" s="22" t="n">
        <x:f>IF(G6431="","",IF(ISNUMBER(H6431),G6431,""))</x:f>
        <x:v>12880500</x:v>
      </x:c>
      <x:c r="J6431" s="22" t="n">
        <x:f>IF(I6431="","",I6431*H6431)</x:f>
        <x:v>4092134.8499999996</x:v>
      </x:c>
      <x:c r="K6431" t="str">
        <x:f>IF(G6431="","MISSING OEWS",IF(ISNUMBER(H6431),"MATCHED","MISSING WHARTON"))</x:f>
        <x:v>MATCHED</x:v>
      </x:c>
    </x:row>
    <x:row r="6432">
      <x:c r="A6432" t="str">
        <x:v>62</x:v>
      </x:c>
      <x:c r="B6432" t="str">
        <x:v>Health Care and Social Assistance</x:v>
      </x:c>
      <x:c r="C6432" t="str">
        <x:v>39-9011</x:v>
      </x:c>
      <x:c r="D6432" t="str">
        <x:v>Childcare Workers</x:v>
      </x:c>
      <x:c r="E6432" s="22" t="n">
        <x:v>304750</x:v>
      </x:c>
      <x:c r="F6432" s="22" t="n">
        <x:v>34318.00262510254</x:v>
      </x:c>
      <x:c r="G6432" s="22" t="n">
        <x:f>IF(OR(E6432="",F6432=""),"",E6432*F6432)</x:f>
        <x:v>10458411300</x:v>
      </x:c>
      <x:c r="H6432" s="36" t="n">
        <x:v>0.105</x:v>
      </x:c>
      <x:c r="I6432" s="22" t="n">
        <x:f>IF(G6432="","",IF(ISNUMBER(H6432),G6432,""))</x:f>
        <x:v>10458411300</x:v>
      </x:c>
      <x:c r="J6432" s="22" t="n">
        <x:f>IF(I6432="","",I6432*H6432)</x:f>
        <x:v>1098133186.5</x:v>
      </x:c>
      <x:c r="K6432" t="str">
        <x:f>IF(G6432="","MISSING OEWS",IF(ISNUMBER(H6432),"MATCHED","MISSING WHARTON"))</x:f>
        <x:v>MATCHED</x:v>
      </x:c>
    </x:row>
    <x:row r="6433">
      <x:c r="A6433" t="str">
        <x:v>62</x:v>
      </x:c>
      <x:c r="B6433" t="str">
        <x:v>Health Care and Social Assistance</x:v>
      </x:c>
      <x:c r="C6433" t="str">
        <x:v>39-9031</x:v>
      </x:c>
      <x:c r="D6433" t="str">
        <x:v>Exercise Trainers and Group Fitness Instructors</x:v>
      </x:c>
      <x:c r="E6433" s="22" t="n">
        <x:v>10880</x:v>
      </x:c>
      <x:c r="F6433" s="22" t="n">
        <x:v>53029.92647058824</x:v>
      </x:c>
      <x:c r="G6433" s="22" t="n">
        <x:f>IF(OR(E6433="",F6433=""),"",E6433*F6433)</x:f>
        <x:v>576965600</x:v>
      </x:c>
      <x:c r="H6433" s="36" t="n">
        <x:v>0.0636</x:v>
      </x:c>
      <x:c r="I6433" s="22" t="n">
        <x:f>IF(G6433="","",IF(ISNUMBER(H6433),G6433,""))</x:f>
        <x:v>576965600</x:v>
      </x:c>
      <x:c r="J6433" s="22" t="n">
        <x:f>IF(I6433="","",I6433*H6433)</x:f>
        <x:v>36695012.160000004</x:v>
      </x:c>
      <x:c r="K6433" t="str">
        <x:f>IF(G6433="","MISSING OEWS",IF(ISNUMBER(H6433),"MATCHED","MISSING WHARTON"))</x:f>
        <x:v>MATCHED</x:v>
      </x:c>
    </x:row>
    <x:row r="6434">
      <x:c r="A6434" t="str">
        <x:v>62</x:v>
      </x:c>
      <x:c r="B6434" t="str">
        <x:v>Health Care and Social Assistance</x:v>
      </x:c>
      <x:c r="C6434" t="str">
        <x:v>39-9032</x:v>
      </x:c>
      <x:c r="D6434" t="str">
        <x:v>Recreation Workers</x:v>
      </x:c>
      <x:c r="E6434" s="22" t="n">
        <x:v>97570</x:v>
      </x:c>
      <x:c r="F6434" s="22" t="n">
        <x:v>39145.25263913088</x:v>
      </x:c>
      <x:c r="G6434" s="22" t="n">
        <x:f>IF(OR(E6434="",F6434=""),"",E6434*F6434)</x:f>
        <x:v>3819402300</x:v>
      </x:c>
      <x:c r="H6434" s="36" t="n">
        <x:v>0.16670000000000001</x:v>
      </x:c>
      <x:c r="I6434" s="22" t="n">
        <x:f>IF(G6434="","",IF(ISNUMBER(H6434),G6434,""))</x:f>
        <x:v>3819402300</x:v>
      </x:c>
      <x:c r="J6434" s="22" t="n">
        <x:f>IF(I6434="","",I6434*H6434)</x:f>
        <x:v>636694363.4100001</x:v>
      </x:c>
      <x:c r="K6434" t="str">
        <x:f>IF(G6434="","MISSING OEWS",IF(ISNUMBER(H6434),"MATCHED","MISSING WHARTON"))</x:f>
        <x:v>MATCHED</x:v>
      </x:c>
    </x:row>
    <x:row r="6435">
      <x:c r="A6435" t="str">
        <x:v>62</x:v>
      </x:c>
      <x:c r="B6435" t="str">
        <x:v>Health Care and Social Assistance</x:v>
      </x:c>
      <x:c r="C6435" t="str">
        <x:v>39-9041</x:v>
      </x:c>
      <x:c r="D6435" t="str">
        <x:v>Residential Advisors</x:v>
      </x:c>
      <x:c r="E6435" s="22" t="n">
        <x:v>58570</x:v>
      </x:c>
      <x:c r="F6435" s="22" t="n">
        <x:v>43580</x:v>
      </x:c>
      <x:c r="G6435" s="22" t="n">
        <x:f>IF(OR(E6435="",F6435=""),"",E6435*F6435)</x:f>
        <x:v>2552480600</x:v>
      </x:c>
      <x:c r="H6435" s="36" t="n">
        <x:v>0.2917</x:v>
      </x:c>
      <x:c r="I6435" s="22" t="n">
        <x:f>IF(G6435="","",IF(ISNUMBER(H6435),G6435,""))</x:f>
        <x:v>2552480600</x:v>
      </x:c>
      <x:c r="J6435" s="22" t="n">
        <x:f>IF(I6435="","",I6435*H6435)</x:f>
        <x:v>744558591.02</x:v>
      </x:c>
      <x:c r="K6435" t="str">
        <x:f>IF(G6435="","MISSING OEWS",IF(ISNUMBER(H6435),"MATCHED","MISSING WHARTON"))</x:f>
        <x:v>MATCHED</x:v>
      </x:c>
    </x:row>
    <x:row r="6436">
      <x:c r="A6436" t="str">
        <x:v>62</x:v>
      </x:c>
      <x:c r="B6436" t="str">
        <x:v>Health Care and Social Assistance</x:v>
      </x:c>
      <x:c r="C6436" t="str">
        <x:v>39-9099</x:v>
      </x:c>
      <x:c r="D6436" t="str">
        <x:v>Personal Care and Service Workers, All Other</x:v>
      </x:c>
      <x:c r="E6436" s="22" t="n">
        <x:v>27330</x:v>
      </x:c>
      <x:c r="F6436" s="22" t="n">
        <x:v>41577.17160629345</x:v>
      </x:c>
      <x:c r="G6436" s="22" t="n">
        <x:f>IF(OR(E6436="",F6436=""),"",E6436*F6436)</x:f>
        <x:v>1136304100</x:v>
      </x:c>
      <x:c r="H6436" s="36"/>
      <x:c r="I6436" s="22" t="str">
        <x:f>IF(G6436="","",IF(ISNUMBER(H6436),G6436,""))</x:f>
      </x:c>
      <x:c r="J6436" s="22" t="str">
        <x:f>IF(I6436="","",I6436*H6436)</x:f>
      </x:c>
      <x:c r="K6436" t="str">
        <x:f>IF(G6436="","MISSING OEWS",IF(ISNUMBER(H6436),"MATCHED","MISSING WHARTON"))</x:f>
        <x:v>MISSING WHARTON</x:v>
      </x:c>
    </x:row>
    <x:row r="6437">
      <x:c r="A6437" t="str">
        <x:v>62</x:v>
      </x:c>
      <x:c r="B6437" t="str">
        <x:v>Health Care and Social Assistance</x:v>
      </x:c>
      <x:c r="C6437" t="str">
        <x:v>41-1011</x:v>
      </x:c>
      <x:c r="D6437" t="str">
        <x:v>First-Line Supervisors of Retail Sales Workers</x:v>
      </x:c>
      <x:c r="E6437" s="22" t="n">
        <x:v>5090</x:v>
      </x:c>
      <x:c r="F6437" s="22" t="n">
        <x:v>51128.408644400784</x:v>
      </x:c>
      <x:c r="G6437" s="22" t="n">
        <x:f>IF(OR(E6437="",F6437=""),"",E6437*F6437)</x:f>
        <x:v>260243600</x:v>
      </x:c>
      <x:c r="H6437" s="36" t="n">
        <x:v>0.4476</x:v>
      </x:c>
      <x:c r="I6437" s="22" t="n">
        <x:f>IF(G6437="","",IF(ISNUMBER(H6437),G6437,""))</x:f>
        <x:v>260243600</x:v>
      </x:c>
      <x:c r="J6437" s="22" t="n">
        <x:f>IF(I6437="","",I6437*H6437)</x:f>
        <x:v>116485035.36</x:v>
      </x:c>
      <x:c r="K6437" t="str">
        <x:f>IF(G6437="","MISSING OEWS",IF(ISNUMBER(H6437),"MATCHED","MISSING WHARTON"))</x:f>
        <x:v>MATCHED</x:v>
      </x:c>
    </x:row>
    <x:row r="6438">
      <x:c r="A6438" t="str">
        <x:v>62</x:v>
      </x:c>
      <x:c r="B6438" t="str">
        <x:v>Health Care and Social Assistance</x:v>
      </x:c>
      <x:c r="C6438" t="str">
        <x:v>41-1012</x:v>
      </x:c>
      <x:c r="D6438" t="str">
        <x:v>First-Line Supervisors of Non-Retail Sales Workers</x:v>
      </x:c>
      <x:c r="E6438" s="22" t="n">
        <x:v>1000</x:v>
      </x:c>
      <x:c r="F6438" s="22" t="n">
        <x:v>109160</x:v>
      </x:c>
      <x:c r="G6438" s="22" t="n">
        <x:f>IF(OR(E6438="",F6438=""),"",E6438*F6438)</x:f>
        <x:v>109160000</x:v>
      </x:c>
      <x:c r="H6438" s="36" t="n">
        <x:v>0.4833</x:v>
      </x:c>
      <x:c r="I6438" s="22" t="n">
        <x:f>IF(G6438="","",IF(ISNUMBER(H6438),G6438,""))</x:f>
        <x:v>109160000</x:v>
      </x:c>
      <x:c r="J6438" s="22" t="n">
        <x:f>IF(I6438="","",I6438*H6438)</x:f>
        <x:v>52757028</x:v>
      </x:c>
      <x:c r="K6438" t="str">
        <x:f>IF(G6438="","MISSING OEWS",IF(ISNUMBER(H6438),"MATCHED","MISSING WHARTON"))</x:f>
        <x:v>MATCHED</x:v>
      </x:c>
    </x:row>
    <x:row r="6439">
      <x:c r="A6439" t="str">
        <x:v>62</x:v>
      </x:c>
      <x:c r="B6439" t="str">
        <x:v>Health Care and Social Assistance</x:v>
      </x:c>
      <x:c r="C6439" t="str">
        <x:v>41-2011</x:v>
      </x:c>
      <x:c r="D6439" t="str">
        <x:v>Cashiers</x:v>
      </x:c>
      <x:c r="E6439" s="22" t="n">
        <x:v>11030</x:v>
      </x:c>
      <x:c r="F6439" s="22" t="n">
        <x:v>36543.66273798731</x:v>
      </x:c>
      <x:c r="G6439" s="22" t="n">
        <x:f>IF(OR(E6439="",F6439=""),"",E6439*F6439)</x:f>
        <x:v>403076600</x:v>
      </x:c>
      <x:c r="H6439" s="36" t="n">
        <x:v>0.6672</x:v>
      </x:c>
      <x:c r="I6439" s="22" t="n">
        <x:f>IF(G6439="","",IF(ISNUMBER(H6439),G6439,""))</x:f>
        <x:v>403076600</x:v>
      </x:c>
      <x:c r="J6439" s="22" t="n">
        <x:f>IF(I6439="","",I6439*H6439)</x:f>
        <x:v>268932707.52</x:v>
      </x:c>
      <x:c r="K6439" t="str">
        <x:f>IF(G6439="","MISSING OEWS",IF(ISNUMBER(H6439),"MATCHED","MISSING WHARTON"))</x:f>
        <x:v>MATCHED</x:v>
      </x:c>
    </x:row>
    <x:row r="6440">
      <x:c r="A6440" t="str">
        <x:v>62</x:v>
      </x:c>
      <x:c r="B6440" t="str">
        <x:v>Health Care and Social Assistance</x:v>
      </x:c>
      <x:c r="C6440" t="str">
        <x:v>41-2021</x:v>
      </x:c>
      <x:c r="D6440" t="str">
        <x:v>Counter and Rental Clerks</x:v>
      </x:c>
      <x:c r="E6440" s="22" t="n">
        <x:v>300</x:v>
      </x:c>
      <x:c r="F6440" s="22" t="n">
        <x:v>46600</x:v>
      </x:c>
      <x:c r="G6440" s="22" t="n">
        <x:f>IF(OR(E6440="",F6440=""),"",E6440*F6440)</x:f>
        <x:v>13980000</x:v>
      </x:c>
      <x:c r="H6440" s="36" t="n">
        <x:v>0.7719</x:v>
      </x:c>
      <x:c r="I6440" s="22" t="n">
        <x:f>IF(G6440="","",IF(ISNUMBER(H6440),G6440,""))</x:f>
        <x:v>13980000</x:v>
      </x:c>
      <x:c r="J6440" s="22" t="n">
        <x:f>IF(I6440="","",I6440*H6440)</x:f>
        <x:v>10791162</x:v>
      </x:c>
      <x:c r="K6440" t="str">
        <x:f>IF(G6440="","MISSING OEWS",IF(ISNUMBER(H6440),"MATCHED","MISSING WHARTON"))</x:f>
        <x:v>MATCHED</x:v>
      </x:c>
    </x:row>
    <x:row r="6441">
      <x:c r="A6441" t="str">
        <x:v>62</x:v>
      </x:c>
      <x:c r="B6441" t="str">
        <x:v>Health Care and Social Assistance</x:v>
      </x:c>
      <x:c r="C6441" t="str">
        <x:v>41-2031</x:v>
      </x:c>
      <x:c r="D6441" t="str">
        <x:v>Retail Salespersons</x:v>
      </x:c>
      <x:c r="E6441" s="22" t="n">
        <x:v>22300</x:v>
      </x:c>
      <x:c r="F6441" s="22" t="n">
        <x:v>34577.85650224215</x:v>
      </x:c>
      <x:c r="G6441" s="22" t="n">
        <x:f>IF(OR(E6441="",F6441=""),"",E6441*F6441)</x:f>
        <x:v>771086200</x:v>
      </x:c>
      <x:c r="H6441" s="36" t="n">
        <x:v>0.4938</x:v>
      </x:c>
      <x:c r="I6441" s="22" t="n">
        <x:f>IF(G6441="","",IF(ISNUMBER(H6441),G6441,""))</x:f>
        <x:v>771086200</x:v>
      </x:c>
      <x:c r="J6441" s="22" t="n">
        <x:f>IF(I6441="","",I6441*H6441)</x:f>
        <x:v>380762365.56</x:v>
      </x:c>
      <x:c r="K6441" t="str">
        <x:f>IF(G6441="","MISSING OEWS",IF(ISNUMBER(H6441),"MATCHED","MISSING WHARTON"))</x:f>
        <x:v>MATCHED</x:v>
      </x:c>
    </x:row>
    <x:row r="6442">
      <x:c r="A6442" t="str">
        <x:v>62</x:v>
      </x:c>
      <x:c r="B6442" t="str">
        <x:v>Health Care and Social Assistance</x:v>
      </x:c>
      <x:c r="C6442" t="str">
        <x:v>41-3011</x:v>
      </x:c>
      <x:c r="D6442" t="str">
        <x:v>Advertising Sales Agents</x:v>
      </x:c>
      <x:c r="E6442" s="22"/>
      <x:c r="F6442" s="22" t="n">
        <x:v>45080</x:v>
      </x:c>
      <x:c r="G6442" s="22" t="str">
        <x:f>IF(OR(E6442="",F6442=""),"",E6442*F6442)</x:f>
      </x:c>
      <x:c r="H6442" s="36" t="n">
        <x:v>0.6725</x:v>
      </x:c>
      <x:c r="I6442" s="22" t="str">
        <x:f>IF(G6442="","",IF(ISNUMBER(H6442),G6442,""))</x:f>
      </x:c>
      <x:c r="J6442" s="22" t="str">
        <x:f>IF(I6442="","",I6442*H6442)</x:f>
      </x:c>
      <x:c r="K6442" t="str">
        <x:f>IF(G6442="","MISSING OEWS",IF(ISNUMBER(H6442),"MATCHED","MISSING WHARTON"))</x:f>
        <x:v>MISSING OEWS</x:v>
      </x:c>
    </x:row>
    <x:row r="6443">
      <x:c r="A6443" t="str">
        <x:v>62</x:v>
      </x:c>
      <x:c r="B6443" t="str">
        <x:v>Health Care and Social Assistance</x:v>
      </x:c>
      <x:c r="C6443" t="str">
        <x:v>41-3021</x:v>
      </x:c>
      <x:c r="D6443" t="str">
        <x:v>Insurance Sales Agents</x:v>
      </x:c>
      <x:c r="E6443" s="22" t="n">
        <x:v>360</x:v>
      </x:c>
      <x:c r="F6443" s="22" t="n">
        <x:v>82350</x:v>
      </x:c>
      <x:c r="G6443" s="22" t="n">
        <x:f>IF(OR(E6443="",F6443=""),"",E6443*F6443)</x:f>
        <x:v>29646000</x:v>
      </x:c>
      <x:c r="H6443" s="36" t="n">
        <x:v>0.6684</x:v>
      </x:c>
      <x:c r="I6443" s="22" t="n">
        <x:f>IF(G6443="","",IF(ISNUMBER(H6443),G6443,""))</x:f>
        <x:v>29646000</x:v>
      </x:c>
      <x:c r="J6443" s="22" t="n">
        <x:f>IF(I6443="","",I6443*H6443)</x:f>
        <x:v>19815386.4</x:v>
      </x:c>
      <x:c r="K6443" t="str">
        <x:f>IF(G6443="","MISSING OEWS",IF(ISNUMBER(H6443),"MATCHED","MISSING WHARTON"))</x:f>
        <x:v>MATCHED</x:v>
      </x:c>
    </x:row>
    <x:row r="6444">
      <x:c r="A6444" t="str">
        <x:v>62</x:v>
      </x:c>
      <x:c r="B6444" t="str">
        <x:v>Health Care and Social Assistance</x:v>
      </x:c>
      <x:c r="C6444" t="str">
        <x:v>41-3091</x:v>
      </x:c>
      <x:c r="D6444" t="str">
        <x:v>Sales Representatives of Services, Except Advertising, Insurance, Financial Services, and Travel</x:v>
      </x:c>
      <x:c r="E6444" s="22" t="n">
        <x:v>35090</x:v>
      </x:c>
      <x:c r="F6444" s="22" t="n">
        <x:v>79540</x:v>
      </x:c>
      <x:c r="G6444" s="22" t="n">
        <x:f>IF(OR(E6444="",F6444=""),"",E6444*F6444)</x:f>
        <x:v>2791058600</x:v>
      </x:c>
      <x:c r="H6444" s="36" t="n">
        <x:v>0.73</x:v>
      </x:c>
      <x:c r="I6444" s="22" t="n">
        <x:f>IF(G6444="","",IF(ISNUMBER(H6444),G6444,""))</x:f>
        <x:v>2791058600</x:v>
      </x:c>
      <x:c r="J6444" s="22" t="n">
        <x:f>IF(I6444="","",I6444*H6444)</x:f>
        <x:v>2037472778</x:v>
      </x:c>
      <x:c r="K6444" t="str">
        <x:f>IF(G6444="","MISSING OEWS",IF(ISNUMBER(H6444),"MATCHED","MISSING WHARTON"))</x:f>
        <x:v>MATCHED</x:v>
      </x:c>
    </x:row>
    <x:row r="6445">
      <x:c r="A6445" t="str">
        <x:v>62</x:v>
      </x:c>
      <x:c r="B6445" t="str">
        <x:v>Health Care and Social Assistance</x:v>
      </x:c>
      <x:c r="C6445" t="str">
        <x:v>41-4011</x:v>
      </x:c>
      <x:c r="D6445" t="str">
        <x:v>Sales Representatives, Wholesale and Manufacturing, Technical and Scientific Products</x:v>
      </x:c>
      <x:c r="E6445" s="22" t="n">
        <x:v>1820</x:v>
      </x:c>
      <x:c r="F6445" s="22" t="n">
        <x:v>133530</x:v>
      </x:c>
      <x:c r="G6445" s="22" t="n">
        <x:f>IF(OR(E6445="",F6445=""),"",E6445*F6445)</x:f>
        <x:v>243024600</x:v>
      </x:c>
      <x:c r="H6445" s="36" t="n">
        <x:v>0.6463</x:v>
      </x:c>
      <x:c r="I6445" s="22" t="n">
        <x:f>IF(G6445="","",IF(ISNUMBER(H6445),G6445,""))</x:f>
        <x:v>243024600</x:v>
      </x:c>
      <x:c r="J6445" s="22" t="n">
        <x:f>IF(I6445="","",I6445*H6445)</x:f>
        <x:v>157066798.98</x:v>
      </x:c>
      <x:c r="K6445" t="str">
        <x:f>IF(G6445="","MISSING OEWS",IF(ISNUMBER(H6445),"MATCHED","MISSING WHARTON"))</x:f>
        <x:v>MATCHED</x:v>
      </x:c>
    </x:row>
    <x:row r="6446">
      <x:c r="A6446" t="str">
        <x:v>62</x:v>
      </x:c>
      <x:c r="B6446" t="str">
        <x:v>Health Care and Social Assistance</x:v>
      </x:c>
      <x:c r="C6446" t="str">
        <x:v>41-4012</x:v>
      </x:c>
      <x:c r="D6446" t="str">
        <x:v>Sales Representatives, Wholesale and Manufacturing, Except Technical and Scientific Products</x:v>
      </x:c>
      <x:c r="E6446" s="22" t="n">
        <x:v>410</x:v>
      </x:c>
      <x:c r="F6446" s="22" t="n">
        <x:v>65070</x:v>
      </x:c>
      <x:c r="G6446" s="22" t="n">
        <x:f>IF(OR(E6446="",F6446=""),"",E6446*F6446)</x:f>
        <x:v>26678700</x:v>
      </x:c>
      <x:c r="H6446" s="36" t="n">
        <x:v>0.5105</x:v>
      </x:c>
      <x:c r="I6446" s="22" t="n">
        <x:f>IF(G6446="","",IF(ISNUMBER(H6446),G6446,""))</x:f>
        <x:v>26678700</x:v>
      </x:c>
      <x:c r="J6446" s="22" t="n">
        <x:f>IF(I6446="","",I6446*H6446)</x:f>
        <x:v>13619476.35</x:v>
      </x:c>
      <x:c r="K6446" t="str">
        <x:f>IF(G6446="","MISSING OEWS",IF(ISNUMBER(H6446),"MATCHED","MISSING WHARTON"))</x:f>
        <x:v>MATCHED</x:v>
      </x:c>
    </x:row>
    <x:row r="6447">
      <x:c r="A6447" t="str">
        <x:v>62</x:v>
      </x:c>
      <x:c r="B6447" t="str">
        <x:v>Health Care and Social Assistance</x:v>
      </x:c>
      <x:c r="C6447" t="str">
        <x:v>41-9012</x:v>
      </x:c>
      <x:c r="D6447" t="str">
        <x:v>Models</x:v>
      </x:c>
      <x:c r="E6447" s="22"/>
      <x:c r="F6447" s="22" t="n">
        <x:v>55220</x:v>
      </x:c>
      <x:c r="G6447" s="22" t="str">
        <x:f>IF(OR(E6447="",F6447=""),"",E6447*F6447)</x:f>
      </x:c>
      <x:c r="H6447" s="36" t="n">
        <x:v>0.2071</x:v>
      </x:c>
      <x:c r="I6447" s="22" t="str">
        <x:f>IF(G6447="","",IF(ISNUMBER(H6447),G6447,""))</x:f>
      </x:c>
      <x:c r="J6447" s="22" t="str">
        <x:f>IF(I6447="","",I6447*H6447)</x:f>
      </x:c>
      <x:c r="K6447" t="str">
        <x:f>IF(G6447="","MISSING OEWS",IF(ISNUMBER(H6447),"MATCHED","MISSING WHARTON"))</x:f>
        <x:v>MISSING OEWS</x:v>
      </x:c>
    </x:row>
    <x:row r="6448">
      <x:c r="A6448" t="str">
        <x:v>62</x:v>
      </x:c>
      <x:c r="B6448" t="str">
        <x:v>Health Care and Social Assistance</x:v>
      </x:c>
      <x:c r="C6448" t="str">
        <x:v>41-9021</x:v>
      </x:c>
      <x:c r="D6448" t="str">
        <x:v>Real Estate Brokers</x:v>
      </x:c>
      <x:c r="E6448" s="22" t="n">
        <x:v>70</x:v>
      </x:c>
      <x:c r="F6448" s="22" t="n">
        <x:v>76160</x:v>
      </x:c>
      <x:c r="G6448" s="22" t="n">
        <x:f>IF(OR(E6448="",F6448=""),"",E6448*F6448)</x:f>
        <x:v>5331200</x:v>
      </x:c>
      <x:c r="H6448" s="36" t="n">
        <x:v>0.5816</x:v>
      </x:c>
      <x:c r="I6448" s="22" t="n">
        <x:f>IF(G6448="","",IF(ISNUMBER(H6448),G6448,""))</x:f>
        <x:v>5331200</x:v>
      </x:c>
      <x:c r="J6448" s="22" t="n">
        <x:f>IF(I6448="","",I6448*H6448)</x:f>
        <x:v>3100625.92</x:v>
      </x:c>
      <x:c r="K6448" t="str">
        <x:f>IF(G6448="","MISSING OEWS",IF(ISNUMBER(H6448),"MATCHED","MISSING WHARTON"))</x:f>
        <x:v>MATCHED</x:v>
      </x:c>
    </x:row>
    <x:row r="6449">
      <x:c r="A6449" t="str">
        <x:v>62</x:v>
      </x:c>
      <x:c r="B6449" t="str">
        <x:v>Health Care and Social Assistance</x:v>
      </x:c>
      <x:c r="C6449" t="str">
        <x:v>41-9022</x:v>
      </x:c>
      <x:c r="D6449" t="str">
        <x:v>Real Estate Sales Agents</x:v>
      </x:c>
      <x:c r="E6449" s="22" t="n">
        <x:v>340</x:v>
      </x:c>
      <x:c r="F6449" s="22" t="n">
        <x:v>71130</x:v>
      </x:c>
      <x:c r="G6449" s="22" t="n">
        <x:f>IF(OR(E6449="",F6449=""),"",E6449*F6449)</x:f>
        <x:v>24184200</x:v>
      </x:c>
      <x:c r="H6449" s="36" t="n">
        <x:v>0.5939</x:v>
      </x:c>
      <x:c r="I6449" s="22" t="n">
        <x:f>IF(G6449="","",IF(ISNUMBER(H6449),G6449,""))</x:f>
        <x:v>24184200</x:v>
      </x:c>
      <x:c r="J6449" s="22" t="n">
        <x:f>IF(I6449="","",I6449*H6449)</x:f>
        <x:v>14362996.379999999</x:v>
      </x:c>
      <x:c r="K6449" t="str">
        <x:f>IF(G6449="","MISSING OEWS",IF(ISNUMBER(H6449),"MATCHED","MISSING WHARTON"))</x:f>
        <x:v>MATCHED</x:v>
      </x:c>
    </x:row>
    <x:row r="6450">
      <x:c r="A6450" t="str">
        <x:v>62</x:v>
      </x:c>
      <x:c r="B6450" t="str">
        <x:v>Health Care and Social Assistance</x:v>
      </x:c>
      <x:c r="C6450" t="str">
        <x:v>41-9041</x:v>
      </x:c>
      <x:c r="D6450" t="str">
        <x:v>Telemarketers</x:v>
      </x:c>
      <x:c r="E6450" s="22" t="n">
        <x:v>530</x:v>
      </x:c>
      <x:c r="F6450" s="22" t="n">
        <x:v>40140</x:v>
      </x:c>
      <x:c r="G6450" s="22" t="n">
        <x:f>IF(OR(E6450="",F6450=""),"",E6450*F6450)</x:f>
        <x:v>21274200</x:v>
      </x:c>
      <x:c r="H6450" s="36" t="n">
        <x:v>0.9625</x:v>
      </x:c>
      <x:c r="I6450" s="22" t="n">
        <x:f>IF(G6450="","",IF(ISNUMBER(H6450),G6450,""))</x:f>
        <x:v>21274200</x:v>
      </x:c>
      <x:c r="J6450" s="22" t="n">
        <x:f>IF(I6450="","",I6450*H6450)</x:f>
        <x:v>20476417.5</x:v>
      </x:c>
      <x:c r="K6450" t="str">
        <x:f>IF(G6450="","MISSING OEWS",IF(ISNUMBER(H6450),"MATCHED","MISSING WHARTON"))</x:f>
        <x:v>MATCHED</x:v>
      </x:c>
    </x:row>
    <x:row r="6451">
      <x:c r="A6451" t="str">
        <x:v>62</x:v>
      </x:c>
      <x:c r="B6451" t="str">
        <x:v>Health Care and Social Assistance</x:v>
      </x:c>
      <x:c r="C6451" t="str">
        <x:v>41-9099</x:v>
      </x:c>
      <x:c r="D6451" t="str">
        <x:v>Sales and Related Workers, All Other</x:v>
      </x:c>
      <x:c r="E6451" s="22" t="n">
        <x:v>1120</x:v>
      </x:c>
      <x:c r="F6451" s="22" t="n">
        <x:v>62770</x:v>
      </x:c>
      <x:c r="G6451" s="22" t="n">
        <x:f>IF(OR(E6451="",F6451=""),"",E6451*F6451)</x:f>
        <x:v>70302400</x:v>
      </x:c>
      <x:c r="H6451" s="36"/>
      <x:c r="I6451" s="22" t="str">
        <x:f>IF(G6451="","",IF(ISNUMBER(H6451),G6451,""))</x:f>
      </x:c>
      <x:c r="J6451" s="22" t="str">
        <x:f>IF(I6451="","",I6451*H6451)</x:f>
      </x:c>
      <x:c r="K6451" t="str">
        <x:f>IF(G6451="","MISSING OEWS",IF(ISNUMBER(H6451),"MATCHED","MISSING WHARTON"))</x:f>
        <x:v>MISSING WHARTON</x:v>
      </x:c>
    </x:row>
    <x:row r="6452">
      <x:c r="A6452" t="str">
        <x:v>62</x:v>
      </x:c>
      <x:c r="B6452" t="str">
        <x:v>Health Care and Social Assistance</x:v>
      </x:c>
      <x:c r="C6452" t="str">
        <x:v>43-1011</x:v>
      </x:c>
      <x:c r="D6452" t="str">
        <x:v>First-Line Supervisors of Office and Administrative Support Workers</x:v>
      </x:c>
      <x:c r="E6452" s="22" t="n">
        <x:v>228710</x:v>
      </x:c>
      <x:c r="F6452" s="22" t="n">
        <x:v>68296.70630929999</x:v>
      </x:c>
      <x:c r="G6452" s="22" t="n">
        <x:f>IF(OR(E6452="",F6452=""),"",E6452*F6452)</x:f>
        <x:v>15620139700</x:v>
      </x:c>
      <x:c r="H6452" s="36" t="n">
        <x:v>0.5034000000000001</x:v>
      </x:c>
      <x:c r="I6452" s="22" t="n">
        <x:f>IF(G6452="","",IF(ISNUMBER(H6452),G6452,""))</x:f>
        <x:v>15620139700</x:v>
      </x:c>
      <x:c r="J6452" s="22" t="n">
        <x:f>IF(I6452="","",I6452*H6452)</x:f>
        <x:v>7863178324.980001</x:v>
      </x:c>
      <x:c r="K6452" t="str">
        <x:f>IF(G6452="","MISSING OEWS",IF(ISNUMBER(H6452),"MATCHED","MISSING WHARTON"))</x:f>
        <x:v>MATCHED</x:v>
      </x:c>
    </x:row>
    <x:row r="6453">
      <x:c r="A6453" t="str">
        <x:v>62</x:v>
      </x:c>
      <x:c r="B6453" t="str">
        <x:v>Health Care and Social Assistance</x:v>
      </x:c>
      <x:c r="C6453" t="str">
        <x:v>43-2011</x:v>
      </x:c>
      <x:c r="D6453" t="str">
        <x:v>Switchboard Operators, Including Answering Service</x:v>
      </x:c>
      <x:c r="E6453" s="22" t="n">
        <x:v>15860</x:v>
      </x:c>
      <x:c r="F6453" s="22" t="n">
        <x:v>44711.72761664565</x:v>
      </x:c>
      <x:c r="G6453" s="22" t="n">
        <x:f>IF(OR(E6453="",F6453=""),"",E6453*F6453)</x:f>
        <x:v>709128000</x:v>
      </x:c>
      <x:c r="H6453" s="36" t="n">
        <x:v>0.7579</x:v>
      </x:c>
      <x:c r="I6453" s="22" t="n">
        <x:f>IF(G6453="","",IF(ISNUMBER(H6453),G6453,""))</x:f>
        <x:v>709128000</x:v>
      </x:c>
      <x:c r="J6453" s="22" t="n">
        <x:f>IF(I6453="","",I6453*H6453)</x:f>
        <x:v>537448111.2</x:v>
      </x:c>
      <x:c r="K6453" t="str">
        <x:f>IF(G6453="","MISSING OEWS",IF(ISNUMBER(H6453),"MATCHED","MISSING WHARTON"))</x:f>
        <x:v>MATCHED</x:v>
      </x:c>
    </x:row>
    <x:row r="6454">
      <x:c r="A6454" t="str">
        <x:v>62</x:v>
      </x:c>
      <x:c r="B6454" t="str">
        <x:v>Health Care and Social Assistance</x:v>
      </x:c>
      <x:c r="C6454" t="str">
        <x:v>43-2021</x:v>
      </x:c>
      <x:c r="D6454" t="str">
        <x:v>Telephone Operators</x:v>
      </x:c>
      <x:c r="E6454" s="22" t="n">
        <x:v>1720</x:v>
      </x:c>
      <x:c r="F6454" s="22" t="n">
        <x:v>43936.62790697674</x:v>
      </x:c>
      <x:c r="G6454" s="22" t="n">
        <x:f>IF(OR(E6454="",F6454=""),"",E6454*F6454)</x:f>
        <x:v>75571000</x:v>
      </x:c>
      <x:c r="H6454" s="36" t="n">
        <x:v>0.9156</x:v>
      </x:c>
      <x:c r="I6454" s="22" t="n">
        <x:f>IF(G6454="","",IF(ISNUMBER(H6454),G6454,""))</x:f>
        <x:v>75571000</x:v>
      </x:c>
      <x:c r="J6454" s="22" t="n">
        <x:f>IF(I6454="","",I6454*H6454)</x:f>
        <x:v>69192807.6</x:v>
      </x:c>
      <x:c r="K6454" t="str">
        <x:f>IF(G6454="","MISSING OEWS",IF(ISNUMBER(H6454),"MATCHED","MISSING WHARTON"))</x:f>
        <x:v>MATCHED</x:v>
      </x:c>
    </x:row>
    <x:row r="6455">
      <x:c r="A6455" t="str">
        <x:v>62</x:v>
      </x:c>
      <x:c r="B6455" t="str">
        <x:v>Health Care and Social Assistance</x:v>
      </x:c>
      <x:c r="C6455" t="str">
        <x:v>43-2099</x:v>
      </x:c>
      <x:c r="D6455" t="str">
        <x:v>Communications Equipment Operators, All Other</x:v>
      </x:c>
      <x:c r="E6455" s="22" t="n">
        <x:v>70</x:v>
      </x:c>
      <x:c r="F6455" s="22" t="n">
        <x:v>44440</x:v>
      </x:c>
      <x:c r="G6455" s="22" t="n">
        <x:f>IF(OR(E6455="",F6455=""),"",E6455*F6455)</x:f>
        <x:v>3110800</x:v>
      </x:c>
      <x:c r="H6455" s="36"/>
      <x:c r="I6455" s="22" t="str">
        <x:f>IF(G6455="","",IF(ISNUMBER(H6455),G6455,""))</x:f>
      </x:c>
      <x:c r="J6455" s="22" t="str">
        <x:f>IF(I6455="","",I6455*H6455)</x:f>
      </x:c>
      <x:c r="K6455" t="str">
        <x:f>IF(G6455="","MISSING OEWS",IF(ISNUMBER(H6455),"MATCHED","MISSING WHARTON"))</x:f>
        <x:v>MISSING WHARTON</x:v>
      </x:c>
    </x:row>
    <x:row r="6456">
      <x:c r="A6456" t="str">
        <x:v>62</x:v>
      </x:c>
      <x:c r="B6456" t="str">
        <x:v>Health Care and Social Assistance</x:v>
      </x:c>
      <x:c r="C6456" t="str">
        <x:v>43-3011</x:v>
      </x:c>
      <x:c r="D6456" t="str">
        <x:v>Bill and Account Collectors</x:v>
      </x:c>
      <x:c r="E6456" s="22" t="n">
        <x:v>15270</x:v>
      </x:c>
      <x:c r="F6456" s="22" t="n">
        <x:v>50223.575638506874</x:v>
      </x:c>
      <x:c r="G6456" s="22" t="n">
        <x:f>IF(OR(E6456="",F6456=""),"",E6456*F6456)</x:f>
        <x:v>766914000</x:v>
      </x:c>
      <x:c r="H6456" s="36" t="n">
        <x:v>0.9</x:v>
      </x:c>
      <x:c r="I6456" s="22" t="n">
        <x:f>IF(G6456="","",IF(ISNUMBER(H6456),G6456,""))</x:f>
        <x:v>766914000</x:v>
      </x:c>
      <x:c r="J6456" s="22" t="n">
        <x:f>IF(I6456="","",I6456*H6456)</x:f>
        <x:v>690222600</x:v>
      </x:c>
      <x:c r="K6456" t="str">
        <x:f>IF(G6456="","MISSING OEWS",IF(ISNUMBER(H6456),"MATCHED","MISSING WHARTON"))</x:f>
        <x:v>MATCHED</x:v>
      </x:c>
    </x:row>
    <x:row r="6457">
      <x:c r="A6457" t="str">
        <x:v>62</x:v>
      </x:c>
      <x:c r="B6457" t="str">
        <x:v>Health Care and Social Assistance</x:v>
      </x:c>
      <x:c r="C6457" t="str">
        <x:v>43-3021</x:v>
      </x:c>
      <x:c r="D6457" t="str">
        <x:v>Billing and Posting Clerks</x:v>
      </x:c>
      <x:c r="E6457" s="22" t="n">
        <x:v>166920</x:v>
      </x:c>
      <x:c r="F6457" s="22" t="n">
        <x:v>50161.40965732087</x:v>
      </x:c>
      <x:c r="G6457" s="22" t="n">
        <x:f>IF(OR(E6457="",F6457=""),"",E6457*F6457)</x:f>
        <x:v>8372942500</x:v>
      </x:c>
      <x:c r="H6457" s="36" t="n">
        <x:v>0.8617</x:v>
      </x:c>
      <x:c r="I6457" s="22" t="n">
        <x:f>IF(G6457="","",IF(ISNUMBER(H6457),G6457,""))</x:f>
        <x:v>8372942500</x:v>
      </x:c>
      <x:c r="J6457" s="22" t="n">
        <x:f>IF(I6457="","",I6457*H6457)</x:f>
        <x:v>7214964552.25</x:v>
      </x:c>
      <x:c r="K6457" t="str">
        <x:f>IF(G6457="","MISSING OEWS",IF(ISNUMBER(H6457),"MATCHED","MISSING WHARTON"))</x:f>
        <x:v>MATCHED</x:v>
      </x:c>
    </x:row>
    <x:row r="6458">
      <x:c r="A6458" t="str">
        <x:v>62</x:v>
      </x:c>
      <x:c r="B6458" t="str">
        <x:v>Health Care and Social Assistance</x:v>
      </x:c>
      <x:c r="C6458" t="str">
        <x:v>43-3031</x:v>
      </x:c>
      <x:c r="D6458" t="str">
        <x:v>Bookkeeping, Accounting, and Auditing Clerks</x:v>
      </x:c>
      <x:c r="E6458" s="22" t="n">
        <x:v>93540</x:v>
      </x:c>
      <x:c r="F6458" s="22" t="n">
        <x:v>52575.86487064358</x:v>
      </x:c>
      <x:c r="G6458" s="22" t="n">
        <x:f>IF(OR(E6458="",F6458=""),"",E6458*F6458)</x:f>
        <x:v>4917946400</x:v>
      </x:c>
      <x:c r="H6458" s="36" t="n">
        <x:v>0.9517</x:v>
      </x:c>
      <x:c r="I6458" s="22" t="n">
        <x:f>IF(G6458="","",IF(ISNUMBER(H6458),G6458,""))</x:f>
        <x:v>4917946400</x:v>
      </x:c>
      <x:c r="J6458" s="22" t="n">
        <x:f>IF(I6458="","",I6458*H6458)</x:f>
        <x:v>4680409588.88</x:v>
      </x:c>
      <x:c r="K6458" t="str">
        <x:f>IF(G6458="","MISSING OEWS",IF(ISNUMBER(H6458),"MATCHED","MISSING WHARTON"))</x:f>
        <x:v>MATCHED</x:v>
      </x:c>
    </x:row>
    <x:row r="6459">
      <x:c r="A6459" t="str">
        <x:v>62</x:v>
      </x:c>
      <x:c r="B6459" t="str">
        <x:v>Health Care and Social Assistance</x:v>
      </x:c>
      <x:c r="C6459" t="str">
        <x:v>43-3051</x:v>
      </x:c>
      <x:c r="D6459" t="str">
        <x:v>Payroll and Timekeeping Clerks</x:v>
      </x:c>
      <x:c r="E6459" s="22" t="n">
        <x:v>12990</x:v>
      </x:c>
      <x:c r="F6459" s="22" t="n">
        <x:v>56232.14010777521</x:v>
      </x:c>
      <x:c r="G6459" s="22" t="n">
        <x:f>IF(OR(E6459="",F6459=""),"",E6459*F6459)</x:f>
        <x:v>730455500</x:v>
      </x:c>
      <x:c r="H6459" s="36" t="n">
        <x:v>0.9409000000000001</x:v>
      </x:c>
      <x:c r="I6459" s="22" t="n">
        <x:f>IF(G6459="","",IF(ISNUMBER(H6459),G6459,""))</x:f>
        <x:v>730455500</x:v>
      </x:c>
      <x:c r="J6459" s="22" t="n">
        <x:f>IF(I6459="","",I6459*H6459)</x:f>
        <x:v>687285579.95</x:v>
      </x:c>
      <x:c r="K6459" t="str">
        <x:f>IF(G6459="","MISSING OEWS",IF(ISNUMBER(H6459),"MATCHED","MISSING WHARTON"))</x:f>
        <x:v>MATCHED</x:v>
      </x:c>
    </x:row>
    <x:row r="6460">
      <x:c r="A6460" t="str">
        <x:v>62</x:v>
      </x:c>
      <x:c r="B6460" t="str">
        <x:v>Health Care and Social Assistance</x:v>
      </x:c>
      <x:c r="C6460" t="str">
        <x:v>43-3061</x:v>
      </x:c>
      <x:c r="D6460" t="str">
        <x:v>Procurement Clerks</x:v>
      </x:c>
      <x:c r="E6460" s="22" t="n">
        <x:v>4120</x:v>
      </x:c>
      <x:c r="F6460" s="22" t="n">
        <x:v>48062.888349514564</x:v>
      </x:c>
      <x:c r="G6460" s="22" t="n">
        <x:f>IF(OR(E6460="",F6460=""),"",E6460*F6460)</x:f>
        <x:v>198019100</x:v>
      </x:c>
      <x:c r="H6460" s="36" t="n">
        <x:v>0.8237000000000001</x:v>
      </x:c>
      <x:c r="I6460" s="22" t="n">
        <x:f>IF(G6460="","",IF(ISNUMBER(H6460),G6460,""))</x:f>
        <x:v>198019100</x:v>
      </x:c>
      <x:c r="J6460" s="22" t="n">
        <x:f>IF(I6460="","",I6460*H6460)</x:f>
        <x:v>163108332.67000002</x:v>
      </x:c>
      <x:c r="K6460" t="str">
        <x:f>IF(G6460="","MISSING OEWS",IF(ISNUMBER(H6460),"MATCHED","MISSING WHARTON"))</x:f>
        <x:v>MATCHED</x:v>
      </x:c>
    </x:row>
    <x:row r="6461">
      <x:c r="A6461" t="str">
        <x:v>62</x:v>
      </x:c>
      <x:c r="B6461" t="str">
        <x:v>Health Care and Social Assistance</x:v>
      </x:c>
      <x:c r="C6461" t="str">
        <x:v>43-3071</x:v>
      </x:c>
      <x:c r="D6461" t="str">
        <x:v>Tellers</x:v>
      </x:c>
      <x:c r="E6461" s="22" t="n">
        <x:v>50</x:v>
      </x:c>
      <x:c r="F6461" s="22" t="n">
        <x:v>48120</x:v>
      </x:c>
      <x:c r="G6461" s="22" t="n">
        <x:f>IF(OR(E6461="",F6461=""),"",E6461*F6461)</x:f>
        <x:v>2406000</x:v>
      </x:c>
      <x:c r="H6461" s="36" t="n">
        <x:v>0.9138</x:v>
      </x:c>
      <x:c r="I6461" s="22" t="n">
        <x:f>IF(G6461="","",IF(ISNUMBER(H6461),G6461,""))</x:f>
        <x:v>2406000</x:v>
      </x:c>
      <x:c r="J6461" s="22" t="n">
        <x:f>IF(I6461="","",I6461*H6461)</x:f>
        <x:v>2198602.8</x:v>
      </x:c>
      <x:c r="K6461" t="str">
        <x:f>IF(G6461="","MISSING OEWS",IF(ISNUMBER(H6461),"MATCHED","MISSING WHARTON"))</x:f>
        <x:v>MATCHED</x:v>
      </x:c>
    </x:row>
    <x:row r="6462">
      <x:c r="A6462" t="str">
        <x:v>62</x:v>
      </x:c>
      <x:c r="B6462" t="str">
        <x:v>Health Care and Social Assistance</x:v>
      </x:c>
      <x:c r="C6462" t="str">
        <x:v>43-3099</x:v>
      </x:c>
      <x:c r="D6462" t="str">
        <x:v>Financial Clerks, All Other</x:v>
      </x:c>
      <x:c r="E6462" s="22" t="n">
        <x:v>1840</x:v>
      </x:c>
      <x:c r="F6462" s="22" t="n">
        <x:v>51756.25</x:v>
      </x:c>
      <x:c r="G6462" s="22" t="n">
        <x:f>IF(OR(E6462="",F6462=""),"",E6462*F6462)</x:f>
        <x:v>95231500</x:v>
      </x:c>
      <x:c r="H6462" s="36"/>
      <x:c r="I6462" s="22" t="str">
        <x:f>IF(G6462="","",IF(ISNUMBER(H6462),G6462,""))</x:f>
      </x:c>
      <x:c r="J6462" s="22" t="str">
        <x:f>IF(I6462="","",I6462*H6462)</x:f>
      </x:c>
      <x:c r="K6462" t="str">
        <x:f>IF(G6462="","MISSING OEWS",IF(ISNUMBER(H6462),"MATCHED","MISSING WHARTON"))</x:f>
        <x:v>MISSING WHARTON</x:v>
      </x:c>
    </x:row>
    <x:row r="6463">
      <x:c r="A6463" t="str">
        <x:v>62</x:v>
      </x:c>
      <x:c r="B6463" t="str">
        <x:v>Health Care and Social Assistance</x:v>
      </x:c>
      <x:c r="C6463" t="str">
        <x:v>43-4021</x:v>
      </x:c>
      <x:c r="D6463" t="str">
        <x:v>Correspondence Clerks</x:v>
      </x:c>
      <x:c r="E6463" s="22" t="n">
        <x:v>420</x:v>
      </x:c>
      <x:c r="F6463" s="22" t="n">
        <x:v>45810</x:v>
      </x:c>
      <x:c r="G6463" s="22" t="n">
        <x:f>IF(OR(E6463="",F6463=""),"",E6463*F6463)</x:f>
        <x:v>19240200</x:v>
      </x:c>
      <x:c r="H6463" s="36" t="n">
        <x:v>0.85</x:v>
      </x:c>
      <x:c r="I6463" s="22" t="n">
        <x:f>IF(G6463="","",IF(ISNUMBER(H6463),G6463,""))</x:f>
        <x:v>19240200</x:v>
      </x:c>
      <x:c r="J6463" s="22" t="n">
        <x:f>IF(I6463="","",I6463*H6463)</x:f>
        <x:v>16354170</x:v>
      </x:c>
      <x:c r="K6463" t="str">
        <x:f>IF(G6463="","MISSING OEWS",IF(ISNUMBER(H6463),"MATCHED","MISSING WHARTON"))</x:f>
        <x:v>MATCHED</x:v>
      </x:c>
    </x:row>
    <x:row r="6464">
      <x:c r="A6464" t="str">
        <x:v>62</x:v>
      </x:c>
      <x:c r="B6464" t="str">
        <x:v>Health Care and Social Assistance</x:v>
      </x:c>
      <x:c r="C6464" t="str">
        <x:v>43-4031</x:v>
      </x:c>
      <x:c r="D6464" t="str">
        <x:v>Court, Municipal, and License Clerks</x:v>
      </x:c>
      <x:c r="E6464" s="22" t="n">
        <x:v>160</x:v>
      </x:c>
      <x:c r="F6464" s="22" t="n">
        <x:v>38700</x:v>
      </x:c>
      <x:c r="G6464" s="22" t="n">
        <x:f>IF(OR(E6464="",F6464=""),"",E6464*F6464)</x:f>
        <x:v>6192000</x:v>
      </x:c>
      <x:c r="H6464" s="36" t="n">
        <x:v>0.8867</x:v>
      </x:c>
      <x:c r="I6464" s="22" t="n">
        <x:f>IF(G6464="","",IF(ISNUMBER(H6464),G6464,""))</x:f>
        <x:v>6192000</x:v>
      </x:c>
      <x:c r="J6464" s="22" t="n">
        <x:f>IF(I6464="","",I6464*H6464)</x:f>
        <x:v>5490446.4</x:v>
      </x:c>
      <x:c r="K6464" t="str">
        <x:f>IF(G6464="","MISSING OEWS",IF(ISNUMBER(H6464),"MATCHED","MISSING WHARTON"))</x:f>
        <x:v>MATCHED</x:v>
      </x:c>
    </x:row>
    <x:row r="6465">
      <x:c r="A6465" t="str">
        <x:v>62</x:v>
      </x:c>
      <x:c r="B6465" t="str">
        <x:v>Health Care and Social Assistance</x:v>
      </x:c>
      <x:c r="C6465" t="str">
        <x:v>43-4041</x:v>
      </x:c>
      <x:c r="D6465" t="str">
        <x:v>Credit Authorizers, Checkers, and Clerks</x:v>
      </x:c>
      <x:c r="E6465" s="22" t="n">
        <x:v>370</x:v>
      </x:c>
      <x:c r="F6465" s="22" t="n">
        <x:v>50140</x:v>
      </x:c>
      <x:c r="G6465" s="22" t="n">
        <x:f>IF(OR(E6465="",F6465=""),"",E6465*F6465)</x:f>
        <x:v>18551800</x:v>
      </x:c>
      <x:c r="H6465" s="36" t="n">
        <x:v>0.9469</x:v>
      </x:c>
      <x:c r="I6465" s="22" t="n">
        <x:f>IF(G6465="","",IF(ISNUMBER(H6465),G6465,""))</x:f>
        <x:v>18551800</x:v>
      </x:c>
      <x:c r="J6465" s="22" t="n">
        <x:f>IF(I6465="","",I6465*H6465)</x:f>
        <x:v>17566699.419999998</x:v>
      </x:c>
      <x:c r="K6465" t="str">
        <x:f>IF(G6465="","MISSING OEWS",IF(ISNUMBER(H6465),"MATCHED","MISSING WHARTON"))</x:f>
        <x:v>MATCHED</x:v>
      </x:c>
    </x:row>
    <x:row r="6466">
      <x:c r="A6466" t="str">
        <x:v>62</x:v>
      </x:c>
      <x:c r="B6466" t="str">
        <x:v>Health Care and Social Assistance</x:v>
      </x:c>
      <x:c r="C6466" t="str">
        <x:v>43-4051</x:v>
      </x:c>
      <x:c r="D6466" t="str">
        <x:v>Customer Service Representatives</x:v>
      </x:c>
      <x:c r="E6466" s="22" t="n">
        <x:v>155380</x:v>
      </x:c>
      <x:c r="F6466" s="22" t="n">
        <x:v>45411.08958681941</x:v>
      </x:c>
      <x:c r="G6466" s="22" t="n">
        <x:f>IF(OR(E6466="",F6466=""),"",E6466*F6466)</x:f>
        <x:v>7055975100</x:v>
      </x:c>
      <x:c r="H6466" s="36" t="n">
        <x:v>0.82</x:v>
      </x:c>
      <x:c r="I6466" s="22" t="n">
        <x:f>IF(G6466="","",IF(ISNUMBER(H6466),G6466,""))</x:f>
        <x:v>7055975100</x:v>
      </x:c>
      <x:c r="J6466" s="22" t="n">
        <x:f>IF(I6466="","",I6466*H6466)</x:f>
        <x:v>5785899582</x:v>
      </x:c>
      <x:c r="K6466" t="str">
        <x:f>IF(G6466="","MISSING OEWS",IF(ISNUMBER(H6466),"MATCHED","MISSING WHARTON"))</x:f>
        <x:v>MATCHED</x:v>
      </x:c>
    </x:row>
    <x:row r="6467">
      <x:c r="A6467" t="str">
        <x:v>62</x:v>
      </x:c>
      <x:c r="B6467" t="str">
        <x:v>Health Care and Social Assistance</x:v>
      </x:c>
      <x:c r="C6467" t="str">
        <x:v>43-4061</x:v>
      </x:c>
      <x:c r="D6467" t="str">
        <x:v>Eligibility Interviewers, Government Programs</x:v>
      </x:c>
      <x:c r="E6467" s="22" t="n">
        <x:v>5740</x:v>
      </x:c>
      <x:c r="F6467" s="22" t="n">
        <x:v>49220.94076655052</x:v>
      </x:c>
      <x:c r="G6467" s="22" t="n">
        <x:f>IF(OR(E6467="",F6467=""),"",E6467*F6467)</x:f>
        <x:v>282528200</x:v>
      </x:c>
      <x:c r="H6467" s="36" t="n">
        <x:v>0.7912</x:v>
      </x:c>
      <x:c r="I6467" s="22" t="n">
        <x:f>IF(G6467="","",IF(ISNUMBER(H6467),G6467,""))</x:f>
        <x:v>282528200</x:v>
      </x:c>
      <x:c r="J6467" s="22" t="n">
        <x:f>IF(I6467="","",I6467*H6467)</x:f>
        <x:v>223536311.84</x:v>
      </x:c>
      <x:c r="K6467" t="str">
        <x:f>IF(G6467="","MISSING OEWS",IF(ISNUMBER(H6467),"MATCHED","MISSING WHARTON"))</x:f>
        <x:v>MATCHED</x:v>
      </x:c>
    </x:row>
    <x:row r="6468">
      <x:c r="A6468" t="str">
        <x:v>62</x:v>
      </x:c>
      <x:c r="B6468" t="str">
        <x:v>Health Care and Social Assistance</x:v>
      </x:c>
      <x:c r="C6468" t="str">
        <x:v>43-4071</x:v>
      </x:c>
      <x:c r="D6468" t="str">
        <x:v>File Clerks</x:v>
      </x:c>
      <x:c r="E6468" s="22" t="n">
        <x:v>7290</x:v>
      </x:c>
      <x:c r="F6468" s="22" t="n">
        <x:v>40743.401920438955</x:v>
      </x:c>
      <x:c r="G6468" s="22" t="n">
        <x:f>IF(OR(E6468="",F6468=""),"",E6468*F6468)</x:f>
        <x:v>297019400</x:v>
      </x:c>
      <x:c r="H6468" s="36" t="n">
        <x:v>0.7526</x:v>
      </x:c>
      <x:c r="I6468" s="22" t="n">
        <x:f>IF(G6468="","",IF(ISNUMBER(H6468),G6468,""))</x:f>
        <x:v>297019400</x:v>
      </x:c>
      <x:c r="J6468" s="22" t="n">
        <x:f>IF(I6468="","",I6468*H6468)</x:f>
        <x:v>223536800.44000003</x:v>
      </x:c>
      <x:c r="K6468" t="str">
        <x:f>IF(G6468="","MISSING OEWS",IF(ISNUMBER(H6468),"MATCHED","MISSING WHARTON"))</x:f>
        <x:v>MATCHED</x:v>
      </x:c>
    </x:row>
    <x:row r="6469">
      <x:c r="A6469" t="str">
        <x:v>62</x:v>
      </x:c>
      <x:c r="B6469" t="str">
        <x:v>Health Care and Social Assistance</x:v>
      </x:c>
      <x:c r="C6469" t="str">
        <x:v>43-4081</x:v>
      </x:c>
      <x:c r="D6469" t="str">
        <x:v>Hotel, Motel, and Resort Desk Clerks</x:v>
      </x:c>
      <x:c r="E6469" s="22" t="n">
        <x:v>250</x:v>
      </x:c>
      <x:c r="F6469" s="22" t="n">
        <x:v>48880</x:v>
      </x:c>
      <x:c r="G6469" s="22" t="n">
        <x:f>IF(OR(E6469="",F6469=""),"",E6469*F6469)</x:f>
        <x:v>12220000</x:v>
      </x:c>
      <x:c r="H6469" s="36" t="n">
        <x:v>0.665</x:v>
      </x:c>
      <x:c r="I6469" s="22" t="n">
        <x:f>IF(G6469="","",IF(ISNUMBER(H6469),G6469,""))</x:f>
        <x:v>12220000</x:v>
      </x:c>
      <x:c r="J6469" s="22" t="n">
        <x:f>IF(I6469="","",I6469*H6469)</x:f>
        <x:v>8126300</x:v>
      </x:c>
      <x:c r="K6469" t="str">
        <x:f>IF(G6469="","MISSING OEWS",IF(ISNUMBER(H6469),"MATCHED","MISSING WHARTON"))</x:f>
        <x:v>MATCHED</x:v>
      </x:c>
    </x:row>
    <x:row r="6470">
      <x:c r="A6470" t="str">
        <x:v>62</x:v>
      </x:c>
      <x:c r="B6470" t="str">
        <x:v>Health Care and Social Assistance</x:v>
      </x:c>
      <x:c r="C6470" t="str">
        <x:v>43-4111</x:v>
      </x:c>
      <x:c r="D6470" t="str">
        <x:v>Interviewers, Except Eligibility and Loan</x:v>
      </x:c>
      <x:c r="E6470" s="22" t="n">
        <x:v>86280</x:v>
      </x:c>
      <x:c r="F6470" s="22" t="n">
        <x:v>47904.86903106166</x:v>
      </x:c>
      <x:c r="G6470" s="22" t="n">
        <x:f>IF(OR(E6470="",F6470=""),"",E6470*F6470)</x:f>
        <x:v>4133232100</x:v>
      </x:c>
      <x:c r="H6470" s="36" t="n">
        <x:v>0.7088</x:v>
      </x:c>
      <x:c r="I6470" s="22" t="n">
        <x:f>IF(G6470="","",IF(ISNUMBER(H6470),G6470,""))</x:f>
        <x:v>4133232100</x:v>
      </x:c>
      <x:c r="J6470" s="22" t="n">
        <x:f>IF(I6470="","",I6470*H6470)</x:f>
        <x:v>2929634912.48</x:v>
      </x:c>
      <x:c r="K6470" t="str">
        <x:f>IF(G6470="","MISSING OEWS",IF(ISNUMBER(H6470),"MATCHED","MISSING WHARTON"))</x:f>
        <x:v>MATCHED</x:v>
      </x:c>
    </x:row>
    <x:row r="6471">
      <x:c r="A6471" t="str">
        <x:v>62</x:v>
      </x:c>
      <x:c r="B6471" t="str">
        <x:v>Health Care and Social Assistance</x:v>
      </x:c>
      <x:c r="C6471" t="str">
        <x:v>43-4121</x:v>
      </x:c>
      <x:c r="D6471" t="str">
        <x:v>Library Assistants, Clerical</x:v>
      </x:c>
      <x:c r="E6471" s="22" t="n">
        <x:v>200</x:v>
      </x:c>
      <x:c r="F6471" s="22" t="n">
        <x:v>42990</x:v>
      </x:c>
      <x:c r="G6471" s="22" t="n">
        <x:f>IF(OR(E6471="",F6471=""),"",E6471*F6471)</x:f>
        <x:v>8598000</x:v>
      </x:c>
      <x:c r="H6471" s="36" t="n">
        <x:v>0.547</x:v>
      </x:c>
      <x:c r="I6471" s="22" t="n">
        <x:f>IF(G6471="","",IF(ISNUMBER(H6471),G6471,""))</x:f>
        <x:v>8598000</x:v>
      </x:c>
      <x:c r="J6471" s="22" t="n">
        <x:f>IF(I6471="","",I6471*H6471)</x:f>
        <x:v>4703106</x:v>
      </x:c>
      <x:c r="K6471" t="str">
        <x:f>IF(G6471="","MISSING OEWS",IF(ISNUMBER(H6471),"MATCHED","MISSING WHARTON"))</x:f>
        <x:v>MATCHED</x:v>
      </x:c>
    </x:row>
    <x:row r="6472">
      <x:c r="A6472" t="str">
        <x:v>62</x:v>
      </x:c>
      <x:c r="B6472" t="str">
        <x:v>Health Care and Social Assistance</x:v>
      </x:c>
      <x:c r="C6472" t="str">
        <x:v>43-4131</x:v>
      </x:c>
      <x:c r="D6472" t="str">
        <x:v>Loan Interviewers and Clerks</x:v>
      </x:c>
      <x:c r="E6472" s="22" t="n">
        <x:v>170</x:v>
      </x:c>
      <x:c r="F6472" s="22" t="n">
        <x:v>51370</x:v>
      </x:c>
      <x:c r="G6472" s="22" t="n">
        <x:f>IF(OR(E6472="",F6472=""),"",E6472*F6472)</x:f>
        <x:v>8732900</x:v>
      </x:c>
      <x:c r="H6472" s="36" t="n">
        <x:v>0.9111</x:v>
      </x:c>
      <x:c r="I6472" s="22" t="n">
        <x:f>IF(G6472="","",IF(ISNUMBER(H6472),G6472,""))</x:f>
        <x:v>8732900</x:v>
      </x:c>
      <x:c r="J6472" s="22" t="n">
        <x:f>IF(I6472="","",I6472*H6472)</x:f>
        <x:v>7956545.19</x:v>
      </x:c>
      <x:c r="K6472" t="str">
        <x:f>IF(G6472="","MISSING OEWS",IF(ISNUMBER(H6472),"MATCHED","MISSING WHARTON"))</x:f>
        <x:v>MATCHED</x:v>
      </x:c>
    </x:row>
    <x:row r="6473">
      <x:c r="A6473" t="str">
        <x:v>62</x:v>
      </x:c>
      <x:c r="B6473" t="str">
        <x:v>Health Care and Social Assistance</x:v>
      </x:c>
      <x:c r="C6473" t="str">
        <x:v>43-4151</x:v>
      </x:c>
      <x:c r="D6473" t="str">
        <x:v>Order Clerks</x:v>
      </x:c>
      <x:c r="E6473" s="22" t="n">
        <x:v>840</x:v>
      </x:c>
      <x:c r="F6473" s="22" t="n">
        <x:v>43580</x:v>
      </x:c>
      <x:c r="G6473" s="22" t="n">
        <x:f>IF(OR(E6473="",F6473=""),"",E6473*F6473)</x:f>
        <x:v>36607200</x:v>
      </x:c>
      <x:c r="H6473" s="36" t="n">
        <x:v>0.9553</x:v>
      </x:c>
      <x:c r="I6473" s="22" t="n">
        <x:f>IF(G6473="","",IF(ISNUMBER(H6473),G6473,""))</x:f>
        <x:v>36607200</x:v>
      </x:c>
      <x:c r="J6473" s="22" t="n">
        <x:f>IF(I6473="","",I6473*H6473)</x:f>
        <x:v>34970858.160000004</x:v>
      </x:c>
      <x:c r="K6473" t="str">
        <x:f>IF(G6473="","MISSING OEWS",IF(ISNUMBER(H6473),"MATCHED","MISSING WHARTON"))</x:f>
        <x:v>MATCHED</x:v>
      </x:c>
    </x:row>
    <x:row r="6474">
      <x:c r="A6474" t="str">
        <x:v>62</x:v>
      </x:c>
      <x:c r="B6474" t="str">
        <x:v>Health Care and Social Assistance</x:v>
      </x:c>
      <x:c r="C6474" t="str">
        <x:v>43-4161</x:v>
      </x:c>
      <x:c r="D6474" t="str">
        <x:v>Human Resources Assistants, Except Payroll and Timekeeping</x:v>
      </x:c>
      <x:c r="E6474" s="22" t="n">
        <x:v>14050</x:v>
      </x:c>
      <x:c r="F6474" s="22" t="n">
        <x:v>48895.60142348755</x:v>
      </x:c>
      <x:c r="G6474" s="22" t="n">
        <x:f>IF(OR(E6474="",F6474=""),"",E6474*F6474)</x:f>
        <x:v>686983200</x:v>
      </x:c>
      <x:c r="H6474" s="36" t="n">
        <x:v>0.8342</x:v>
      </x:c>
      <x:c r="I6474" s="22" t="n">
        <x:f>IF(G6474="","",IF(ISNUMBER(H6474),G6474,""))</x:f>
        <x:v>686983200</x:v>
      </x:c>
      <x:c r="J6474" s="22" t="n">
        <x:f>IF(I6474="","",I6474*H6474)</x:f>
        <x:v>573081385.44</x:v>
      </x:c>
      <x:c r="K6474" t="str">
        <x:f>IF(G6474="","MISSING OEWS",IF(ISNUMBER(H6474),"MATCHED","MISSING WHARTON"))</x:f>
        <x:v>MATCHED</x:v>
      </x:c>
    </x:row>
    <x:row r="6475">
      <x:c r="A6475" t="str">
        <x:v>62</x:v>
      </x:c>
      <x:c r="B6475" t="str">
        <x:v>Health Care and Social Assistance</x:v>
      </x:c>
      <x:c r="C6475" t="str">
        <x:v>43-4171</x:v>
      </x:c>
      <x:c r="D6475" t="str">
        <x:v>Receptionists and Information Clerks</x:v>
      </x:c>
      <x:c r="E6475" s="22" t="n">
        <x:v>389470</x:v>
      </x:c>
      <x:c r="F6475" s="22" t="n">
        <x:v>41548.37805222482</x:v>
      </x:c>
      <x:c r="G6475" s="22" t="n">
        <x:f>IF(OR(E6475="",F6475=""),"",E6475*F6475)</x:f>
        <x:v>16181846800</x:v>
      </x:c>
      <x:c r="H6475" s="36" t="n">
        <x:v>0.7368000000000001</x:v>
      </x:c>
      <x:c r="I6475" s="22" t="n">
        <x:f>IF(G6475="","",IF(ISNUMBER(H6475),G6475,""))</x:f>
        <x:v>16181846800</x:v>
      </x:c>
      <x:c r="J6475" s="22" t="n">
        <x:f>IF(I6475="","",I6475*H6475)</x:f>
        <x:v>11922784722.240002</x:v>
      </x:c>
      <x:c r="K6475" t="str">
        <x:f>IF(G6475="","MISSING OEWS",IF(ISNUMBER(H6475),"MATCHED","MISSING WHARTON"))</x:f>
        <x:v>MATCHED</x:v>
      </x:c>
    </x:row>
    <x:row r="6476">
      <x:c r="A6476" t="str">
        <x:v>62</x:v>
      </x:c>
      <x:c r="B6476" t="str">
        <x:v>Health Care and Social Assistance</x:v>
      </x:c>
      <x:c r="C6476" t="str">
        <x:v>43-4181</x:v>
      </x:c>
      <x:c r="D6476" t="str">
        <x:v>Reservation and Transportation Ticket Agents and Travel Clerks</x:v>
      </x:c>
      <x:c r="E6476" s="22" t="n">
        <x:v>70</x:v>
      </x:c>
      <x:c r="F6476" s="22" t="n">
        <x:v>59160</x:v>
      </x:c>
      <x:c r="G6476" s="22" t="n">
        <x:f>IF(OR(E6476="",F6476=""),"",E6476*F6476)</x:f>
        <x:v>4141200</x:v>
      </x:c>
      <x:c r="H6476" s="36" t="n">
        <x:v>0.7714</x:v>
      </x:c>
      <x:c r="I6476" s="22" t="n">
        <x:f>IF(G6476="","",IF(ISNUMBER(H6476),G6476,""))</x:f>
        <x:v>4141200</x:v>
      </x:c>
      <x:c r="J6476" s="22" t="n">
        <x:f>IF(I6476="","",I6476*H6476)</x:f>
        <x:v>3194521.6799999997</x:v>
      </x:c>
      <x:c r="K6476" t="str">
        <x:f>IF(G6476="","MISSING OEWS",IF(ISNUMBER(H6476),"MATCHED","MISSING WHARTON"))</x:f>
        <x:v>MATCHED</x:v>
      </x:c>
    </x:row>
    <x:row r="6477">
      <x:c r="A6477" t="str">
        <x:v>62</x:v>
      </x:c>
      <x:c r="B6477" t="str">
        <x:v>Health Care and Social Assistance</x:v>
      </x:c>
      <x:c r="C6477" t="str">
        <x:v>43-4199</x:v>
      </x:c>
      <x:c r="D6477" t="str">
        <x:v>Information and Record Clerks, All Other</x:v>
      </x:c>
      <x:c r="E6477" s="22" t="n">
        <x:v>8020</x:v>
      </x:c>
      <x:c r="F6477" s="22" t="n">
        <x:v>50099.53865336658</x:v>
      </x:c>
      <x:c r="G6477" s="22" t="n">
        <x:f>IF(OR(E6477="",F6477=""),"",E6477*F6477)</x:f>
        <x:v>401798300</x:v>
      </x:c>
      <x:c r="H6477" s="36"/>
      <x:c r="I6477" s="22" t="str">
        <x:f>IF(G6477="","",IF(ISNUMBER(H6477),G6477,""))</x:f>
      </x:c>
      <x:c r="J6477" s="22" t="str">
        <x:f>IF(I6477="","",I6477*H6477)</x:f>
      </x:c>
      <x:c r="K6477" t="str">
        <x:f>IF(G6477="","MISSING OEWS",IF(ISNUMBER(H6477),"MATCHED","MISSING WHARTON"))</x:f>
        <x:v>MISSING WHARTON</x:v>
      </x:c>
    </x:row>
    <x:row r="6478">
      <x:c r="A6478" t="str">
        <x:v>62</x:v>
      </x:c>
      <x:c r="B6478" t="str">
        <x:v>Health Care and Social Assistance</x:v>
      </x:c>
      <x:c r="C6478" t="str">
        <x:v>43-5021</x:v>
      </x:c>
      <x:c r="D6478" t="str">
        <x:v>Couriers and Messengers</x:v>
      </x:c>
      <x:c r="E6478" s="22" t="n">
        <x:v>24440</x:v>
      </x:c>
      <x:c r="F6478" s="22" t="n">
        <x:v>41944.88543371522</x:v>
      </x:c>
      <x:c r="G6478" s="22" t="n">
        <x:f>IF(OR(E6478="",F6478=""),"",E6478*F6478)</x:f>
        <x:v>1025133000</x:v>
      </x:c>
      <x:c r="H6478" s="36" t="n">
        <x:v>0.2235</x:v>
      </x:c>
      <x:c r="I6478" s="22" t="n">
        <x:f>IF(G6478="","",IF(ISNUMBER(H6478),G6478,""))</x:f>
        <x:v>1025133000</x:v>
      </x:c>
      <x:c r="J6478" s="22" t="n">
        <x:f>IF(I6478="","",I6478*H6478)</x:f>
        <x:v>229117225.5</x:v>
      </x:c>
      <x:c r="K6478" t="str">
        <x:f>IF(G6478="","MISSING OEWS",IF(ISNUMBER(H6478),"MATCHED","MISSING WHARTON"))</x:f>
        <x:v>MATCHED</x:v>
      </x:c>
    </x:row>
    <x:row r="6479">
      <x:c r="A6479" t="str">
        <x:v>62</x:v>
      </x:c>
      <x:c r="B6479" t="str">
        <x:v>Health Care and Social Assistance</x:v>
      </x:c>
      <x:c r="C6479" t="str">
        <x:v>43-5031</x:v>
      </x:c>
      <x:c r="D6479" t="str">
        <x:v>Public Safety Telecommunicators</x:v>
      </x:c>
      <x:c r="E6479" s="22" t="n">
        <x:v>7510</x:v>
      </x:c>
      <x:c r="F6479" s="22" t="n">
        <x:v>49390.53262316911</x:v>
      </x:c>
      <x:c r="G6479" s="22" t="n">
        <x:f>IF(OR(E6479="",F6479=""),"",E6479*F6479)</x:f>
        <x:v>370922900</x:v>
      </x:c>
      <x:c r="H6479" s="36" t="n">
        <x:v>0.6694</x:v>
      </x:c>
      <x:c r="I6479" s="22" t="n">
        <x:f>IF(G6479="","",IF(ISNUMBER(H6479),G6479,""))</x:f>
        <x:v>370922900</x:v>
      </x:c>
      <x:c r="J6479" s="22" t="n">
        <x:f>IF(I6479="","",I6479*H6479)</x:f>
        <x:v>248295789.26</x:v>
      </x:c>
      <x:c r="K6479" t="str">
        <x:f>IF(G6479="","MISSING OEWS",IF(ISNUMBER(H6479),"MATCHED","MISSING WHARTON"))</x:f>
        <x:v>MATCHED</x:v>
      </x:c>
    </x:row>
    <x:row r="6480">
      <x:c r="A6480" t="str">
        <x:v>62</x:v>
      </x:c>
      <x:c r="B6480" t="str">
        <x:v>Health Care and Social Assistance</x:v>
      </x:c>
      <x:c r="C6480" t="str">
        <x:v>43-5032</x:v>
      </x:c>
      <x:c r="D6480" t="str">
        <x:v>Dispatchers, Except Police, Fire, and Ambulance</x:v>
      </x:c>
      <x:c r="E6480" s="22" t="n">
        <x:v>5470</x:v>
      </x:c>
      <x:c r="F6480" s="22" t="n">
        <x:v>45958.117001828155</x:v>
      </x:c>
      <x:c r="G6480" s="22" t="n">
        <x:f>IF(OR(E6480="",F6480=""),"",E6480*F6480)</x:f>
        <x:v>251390900</x:v>
      </x:c>
      <x:c r="H6480" s="36" t="n">
        <x:v>0.8192</x:v>
      </x:c>
      <x:c r="I6480" s="22" t="n">
        <x:f>IF(G6480="","",IF(ISNUMBER(H6480),G6480,""))</x:f>
        <x:v>251390900</x:v>
      </x:c>
      <x:c r="J6480" s="22" t="n">
        <x:f>IF(I6480="","",I6480*H6480)</x:f>
        <x:v>205939425.28</x:v>
      </x:c>
      <x:c r="K6480" t="str">
        <x:f>IF(G6480="","MISSING OEWS",IF(ISNUMBER(H6480),"MATCHED","MISSING WHARTON"))</x:f>
        <x:v>MATCHED</x:v>
      </x:c>
    </x:row>
    <x:row r="6481">
      <x:c r="A6481" t="str">
        <x:v>62</x:v>
      </x:c>
      <x:c r="B6481" t="str">
        <x:v>Health Care and Social Assistance</x:v>
      </x:c>
      <x:c r="C6481" t="str">
        <x:v>43-5061</x:v>
      </x:c>
      <x:c r="D6481" t="str">
        <x:v>Production, Planning, and Expediting Clerks</x:v>
      </x:c>
      <x:c r="E6481" s="22" t="n">
        <x:v>23710</x:v>
      </x:c>
      <x:c r="F6481" s="22" t="n">
        <x:v>53781.08393083087</x:v>
      </x:c>
      <x:c r="G6481" s="22" t="n">
        <x:f>IF(OR(E6481="",F6481=""),"",E6481*F6481)</x:f>
        <x:v>1275149500</x:v>
      </x:c>
      <x:c r="H6481" s="36" t="n">
        <x:v>0.7794</x:v>
      </x:c>
      <x:c r="I6481" s="22" t="n">
        <x:f>IF(G6481="","",IF(ISNUMBER(H6481),G6481,""))</x:f>
        <x:v>1275149500</x:v>
      </x:c>
      <x:c r="J6481" s="22" t="n">
        <x:f>IF(I6481="","",I6481*H6481)</x:f>
        <x:v>993851520.3</x:v>
      </x:c>
      <x:c r="K6481" t="str">
        <x:f>IF(G6481="","MISSING OEWS",IF(ISNUMBER(H6481),"MATCHED","MISSING WHARTON"))</x:f>
        <x:v>MATCHED</x:v>
      </x:c>
    </x:row>
    <x:row r="6482">
      <x:c r="A6482" t="str">
        <x:v>62</x:v>
      </x:c>
      <x:c r="B6482" t="str">
        <x:v>Health Care and Social Assistance</x:v>
      </x:c>
      <x:c r="C6482" t="str">
        <x:v>43-5071</x:v>
      </x:c>
      <x:c r="D6482" t="str">
        <x:v>Shipping, Receiving, and Inventory Clerks</x:v>
      </x:c>
      <x:c r="E6482" s="22" t="n">
        <x:v>24320</x:v>
      </x:c>
      <x:c r="F6482" s="22" t="n">
        <x:v>47200.57154605263</x:v>
      </x:c>
      <x:c r="G6482" s="22" t="n">
        <x:f>IF(OR(E6482="",F6482=""),"",E6482*F6482)</x:f>
        <x:v>1147917900</x:v>
      </x:c>
      <x:c r="H6482" s="36" t="n">
        <x:v>0.6455</x:v>
      </x:c>
      <x:c r="I6482" s="22" t="n">
        <x:f>IF(G6482="","",IF(ISNUMBER(H6482),G6482,""))</x:f>
        <x:v>1147917900</x:v>
      </x:c>
      <x:c r="J6482" s="22" t="n">
        <x:f>IF(I6482="","",I6482*H6482)</x:f>
        <x:v>740981004.4499999</x:v>
      </x:c>
      <x:c r="K6482" t="str">
        <x:f>IF(G6482="","MISSING OEWS",IF(ISNUMBER(H6482),"MATCHED","MISSING WHARTON"))</x:f>
        <x:v>MATCHED</x:v>
      </x:c>
    </x:row>
    <x:row r="6483">
      <x:c r="A6483" t="str">
        <x:v>62</x:v>
      </x:c>
      <x:c r="B6483" t="str">
        <x:v>Health Care and Social Assistance</x:v>
      </x:c>
      <x:c r="C6483" t="str">
        <x:v>43-5111</x:v>
      </x:c>
      <x:c r="D6483" t="str">
        <x:v>Weighers, Measurers, Checkers, and Samplers, Recordkeeping</x:v>
      </x:c>
      <x:c r="E6483" s="22" t="n">
        <x:v>370</x:v>
      </x:c>
      <x:c r="F6483" s="22" t="n">
        <x:v>43830</x:v>
      </x:c>
      <x:c r="G6483" s="22" t="n">
        <x:f>IF(OR(E6483="",F6483=""),"",E6483*F6483)</x:f>
        <x:v>16217100</x:v>
      </x:c>
      <x:c r="H6483" s="36" t="n">
        <x:v>0.2932</x:v>
      </x:c>
      <x:c r="I6483" s="22" t="n">
        <x:f>IF(G6483="","",IF(ISNUMBER(H6483),G6483,""))</x:f>
        <x:v>16217100</x:v>
      </x:c>
      <x:c r="J6483" s="22" t="n">
        <x:f>IF(I6483="","",I6483*H6483)</x:f>
        <x:v>4754853.720000001</x:v>
      </x:c>
      <x:c r="K6483" t="str">
        <x:f>IF(G6483="","MISSING OEWS",IF(ISNUMBER(H6483),"MATCHED","MISSING WHARTON"))</x:f>
        <x:v>MATCHED</x:v>
      </x:c>
    </x:row>
    <x:row r="6484">
      <x:c r="A6484" t="str">
        <x:v>62</x:v>
      </x:c>
      <x:c r="B6484" t="str">
        <x:v>Health Care and Social Assistance</x:v>
      </x:c>
      <x:c r="C6484" t="str">
        <x:v>43-6011</x:v>
      </x:c>
      <x:c r="D6484" t="str">
        <x:v>Executive Secretaries and Executive Administrative Assistants</x:v>
      </x:c>
      <x:c r="E6484" s="22" t="n">
        <x:v>40190</x:v>
      </x:c>
      <x:c r="F6484" s="22" t="n">
        <x:v>70808.73600398109</x:v>
      </x:c>
      <x:c r="G6484" s="22" t="n">
        <x:f>IF(OR(E6484="",F6484=""),"",E6484*F6484)</x:f>
        <x:v>2845803100</x:v>
      </x:c>
      <x:c r="H6484" s="36" t="n">
        <x:v>0.7955</x:v>
      </x:c>
      <x:c r="I6484" s="22" t="n">
        <x:f>IF(G6484="","",IF(ISNUMBER(H6484),G6484,""))</x:f>
        <x:v>2845803100</x:v>
      </x:c>
      <x:c r="J6484" s="22" t="n">
        <x:f>IF(I6484="","",I6484*H6484)</x:f>
        <x:v>2263836366.05</x:v>
      </x:c>
      <x:c r="K6484" t="str">
        <x:f>IF(G6484="","MISSING OEWS",IF(ISNUMBER(H6484),"MATCHED","MISSING WHARTON"))</x:f>
        <x:v>MATCHED</x:v>
      </x:c>
    </x:row>
    <x:row r="6485">
      <x:c r="A6485" t="str">
        <x:v>62</x:v>
      </x:c>
      <x:c r="B6485" t="str">
        <x:v>Health Care and Social Assistance</x:v>
      </x:c>
      <x:c r="C6485" t="str">
        <x:v>43-6012</x:v>
      </x:c>
      <x:c r="D6485" t="str">
        <x:v>Legal Secretaries and Administrative Assistants</x:v>
      </x:c>
      <x:c r="E6485" s="22" t="n">
        <x:v>520</x:v>
      </x:c>
      <x:c r="F6485" s="22" t="n">
        <x:v>49797.692307692305</x:v>
      </x:c>
      <x:c r="G6485" s="22" t="n">
        <x:f>IF(OR(E6485="",F6485=""),"",E6485*F6485)</x:f>
        <x:v>25894800</x:v>
      </x:c>
      <x:c r="H6485" s="36" t="n">
        <x:v>0.8679000000000001</x:v>
      </x:c>
      <x:c r="I6485" s="22" t="n">
        <x:f>IF(G6485="","",IF(ISNUMBER(H6485),G6485,""))</x:f>
        <x:v>25894800</x:v>
      </x:c>
      <x:c r="J6485" s="22" t="n">
        <x:f>IF(I6485="","",I6485*H6485)</x:f>
        <x:v>22474096.92</x:v>
      </x:c>
      <x:c r="K6485" t="str">
        <x:f>IF(G6485="","MISSING OEWS",IF(ISNUMBER(H6485),"MATCHED","MISSING WHARTON"))</x:f>
        <x:v>MATCHED</x:v>
      </x:c>
    </x:row>
    <x:row r="6486">
      <x:c r="A6486" t="str">
        <x:v>62</x:v>
      </x:c>
      <x:c r="B6486" t="str">
        <x:v>Health Care and Social Assistance</x:v>
      </x:c>
      <x:c r="C6486" t="str">
        <x:v>43-6013</x:v>
      </x:c>
      <x:c r="D6486" t="str">
        <x:v>Medical Secretaries and Administrative Assistants</x:v>
      </x:c>
      <x:c r="E6486" s="22" t="n">
        <x:v>833540</x:v>
      </x:c>
      <x:c r="F6486" s="22" t="n">
        <x:v>46596.63531444202</x:v>
      </x:c>
      <x:c r="G6486" s="22" t="n">
        <x:f>IF(OR(E6486="",F6486=""),"",E6486*F6486)</x:f>
        <x:v>38840159400</x:v>
      </x:c>
      <x:c r="H6486" s="36" t="n">
        <x:v>0.9031</x:v>
      </x:c>
      <x:c r="I6486" s="22" t="n">
        <x:f>IF(G6486="","",IF(ISNUMBER(H6486),G6486,""))</x:f>
        <x:v>38840159400</x:v>
      </x:c>
      <x:c r="J6486" s="22" t="n">
        <x:f>IF(I6486="","",I6486*H6486)</x:f>
        <x:v>35076547954.14</x:v>
      </x:c>
      <x:c r="K6486" t="str">
        <x:f>IF(G6486="","MISSING OEWS",IF(ISNUMBER(H6486),"MATCHED","MISSING WHARTON"))</x:f>
        <x:v>MATCHED</x:v>
      </x:c>
    </x:row>
    <x:row r="6487">
      <x:c r="A6487" t="str">
        <x:v>62</x:v>
      </x:c>
      <x:c r="B6487" t="str">
        <x:v>Health Care and Social Assistance</x:v>
      </x:c>
      <x:c r="C6487" t="str">
        <x:v>43-6014</x:v>
      </x:c>
      <x:c r="D6487" t="str">
        <x:v>Secretaries and Administrative Assistants, Except Legal, Medical, and Executive</x:v>
      </x:c>
      <x:c r="E6487" s="22" t="n">
        <x:v>170180</x:v>
      </x:c>
      <x:c r="F6487" s="22" t="n">
        <x:v>47165.46068868257</x:v>
      </x:c>
      <x:c r="G6487" s="22" t="n">
        <x:f>IF(OR(E6487="",F6487=""),"",E6487*F6487)</x:f>
        <x:v>8026618100</x:v>
      </x:c>
      <x:c r="H6487" s="36" t="n">
        <x:v>0.8031</x:v>
      </x:c>
      <x:c r="I6487" s="22" t="n">
        <x:f>IF(G6487="","",IF(ISNUMBER(H6487),G6487,""))</x:f>
        <x:v>8026618100</x:v>
      </x:c>
      <x:c r="J6487" s="22" t="n">
        <x:f>IF(I6487="","",I6487*H6487)</x:f>
        <x:v>6446176996.110001</x:v>
      </x:c>
      <x:c r="K6487" t="str">
        <x:f>IF(G6487="","MISSING OEWS",IF(ISNUMBER(H6487),"MATCHED","MISSING WHARTON"))</x:f>
        <x:v>MATCHED</x:v>
      </x:c>
    </x:row>
    <x:row r="6488">
      <x:c r="A6488" t="str">
        <x:v>62</x:v>
      </x:c>
      <x:c r="B6488" t="str">
        <x:v>Health Care and Social Assistance</x:v>
      </x:c>
      <x:c r="C6488" t="str">
        <x:v>43-9021</x:v>
      </x:c>
      <x:c r="D6488" t="str">
        <x:v>Data Entry Keyers</x:v>
      </x:c>
      <x:c r="E6488" s="22" t="n">
        <x:v>12410</x:v>
      </x:c>
      <x:c r="F6488" s="22" t="n">
        <x:v>42720.28203062047</x:v>
      </x:c>
      <x:c r="G6488" s="22" t="n">
        <x:f>IF(OR(E6488="",F6488=""),"",E6488*F6488)</x:f>
        <x:v>530158700</x:v>
      </x:c>
      <x:c r="H6488" s="36" t="n">
        <x:v>0.75</x:v>
      </x:c>
      <x:c r="I6488" s="22" t="n">
        <x:f>IF(G6488="","",IF(ISNUMBER(H6488),G6488,""))</x:f>
        <x:v>530158700</x:v>
      </x:c>
      <x:c r="J6488" s="22" t="n">
        <x:f>IF(I6488="","",I6488*H6488)</x:f>
        <x:v>397619025</x:v>
      </x:c>
      <x:c r="K6488" t="str">
        <x:f>IF(G6488="","MISSING OEWS",IF(ISNUMBER(H6488),"MATCHED","MISSING WHARTON"))</x:f>
        <x:v>MATCHED</x:v>
      </x:c>
    </x:row>
    <x:row r="6489">
      <x:c r="A6489" t="str">
        <x:v>62</x:v>
      </x:c>
      <x:c r="B6489" t="str">
        <x:v>Health Care and Social Assistance</x:v>
      </x:c>
      <x:c r="C6489" t="str">
        <x:v>43-9022</x:v>
      </x:c>
      <x:c r="D6489" t="str">
        <x:v>Word Processors and Typists</x:v>
      </x:c>
      <x:c r="E6489" s="22" t="n">
        <x:v>690</x:v>
      </x:c>
      <x:c r="F6489" s="22" t="n">
        <x:v>43915.50724637681</x:v>
      </x:c>
      <x:c r="G6489" s="22" t="n">
        <x:f>IF(OR(E6489="",F6489=""),"",E6489*F6489)</x:f>
        <x:v>30301699.999999996</x:v>
      </x:c>
      <x:c r="H6489" s="36" t="n">
        <x:v>0.835</x:v>
      </x:c>
      <x:c r="I6489" s="22" t="n">
        <x:f>IF(G6489="","",IF(ISNUMBER(H6489),G6489,""))</x:f>
        <x:v>30301699.999999996</x:v>
      </x:c>
      <x:c r="J6489" s="22" t="n">
        <x:f>IF(I6489="","",I6489*H6489)</x:f>
        <x:v>25301919.499999996</x:v>
      </x:c>
      <x:c r="K6489" t="str">
        <x:f>IF(G6489="","MISSING OEWS",IF(ISNUMBER(H6489),"MATCHED","MISSING WHARTON"))</x:f>
        <x:v>MATCHED</x:v>
      </x:c>
    </x:row>
    <x:row r="6490">
      <x:c r="A6490" t="str">
        <x:v>62</x:v>
      </x:c>
      <x:c r="B6490" t="str">
        <x:v>Health Care and Social Assistance</x:v>
      </x:c>
      <x:c r="C6490" t="str">
        <x:v>43-9041</x:v>
      </x:c>
      <x:c r="D6490" t="str">
        <x:v>Insurance Claims and Policy Processing Clerks</x:v>
      </x:c>
      <x:c r="E6490" s="22" t="n">
        <x:v>12120</x:v>
      </x:c>
      <x:c r="F6490" s="22" t="n">
        <x:v>47612.351485148516</x:v>
      </x:c>
      <x:c r="G6490" s="22" t="n">
        <x:f>IF(OR(E6490="",F6490=""),"",E6490*F6490)</x:f>
        <x:v>577061700</x:v>
      </x:c>
      <x:c r="H6490" s="36" t="n">
        <x:v>0.9519</x:v>
      </x:c>
      <x:c r="I6490" s="22" t="n">
        <x:f>IF(G6490="","",IF(ISNUMBER(H6490),G6490,""))</x:f>
        <x:v>577061700</x:v>
      </x:c>
      <x:c r="J6490" s="22" t="n">
        <x:f>IF(I6490="","",I6490*H6490)</x:f>
        <x:v>549305032.23</x:v>
      </x:c>
      <x:c r="K6490" t="str">
        <x:f>IF(G6490="","MISSING OEWS",IF(ISNUMBER(H6490),"MATCHED","MISSING WHARTON"))</x:f>
        <x:v>MATCHED</x:v>
      </x:c>
    </x:row>
    <x:row r="6491">
      <x:c r="A6491" t="str">
        <x:v>62</x:v>
      </x:c>
      <x:c r="B6491" t="str">
        <x:v>Health Care and Social Assistance</x:v>
      </x:c>
      <x:c r="C6491" t="str">
        <x:v>43-9051</x:v>
      </x:c>
      <x:c r="D6491" t="str">
        <x:v>Mail Clerks and Mail Machine Operators, Except Postal Service</x:v>
      </x:c>
      <x:c r="E6491" s="22" t="n">
        <x:v>1530</x:v>
      </x:c>
      <x:c r="F6491" s="22" t="n">
        <x:v>41851.56862745098</x:v>
      </x:c>
      <x:c r="G6491" s="22" t="n">
        <x:f>IF(OR(E6491="",F6491=""),"",E6491*F6491)</x:f>
        <x:v>64032900</x:v>
      </x:c>
      <x:c r="H6491" s="36" t="n">
        <x:v>0.231</x:v>
      </x:c>
      <x:c r="I6491" s="22" t="n">
        <x:f>IF(G6491="","",IF(ISNUMBER(H6491),G6491,""))</x:f>
        <x:v>64032900</x:v>
      </x:c>
      <x:c r="J6491" s="22" t="n">
        <x:f>IF(I6491="","",I6491*H6491)</x:f>
        <x:v>14791599.9</x:v>
      </x:c>
      <x:c r="K6491" t="str">
        <x:f>IF(G6491="","MISSING OEWS",IF(ISNUMBER(H6491),"MATCHED","MISSING WHARTON"))</x:f>
        <x:v>MATCHED</x:v>
      </x:c>
    </x:row>
    <x:row r="6492">
      <x:c r="A6492" t="str">
        <x:v>62</x:v>
      </x:c>
      <x:c r="B6492" t="str">
        <x:v>Health Care and Social Assistance</x:v>
      </x:c>
      <x:c r="C6492" t="str">
        <x:v>43-9061</x:v>
      </x:c>
      <x:c r="D6492" t="str">
        <x:v>Office Clerks, General</x:v>
      </x:c>
      <x:c r="E6492" s="22" t="n">
        <x:v>260960</x:v>
      </x:c>
      <x:c r="F6492" s="22" t="n">
        <x:v>45132.706928264866</x:v>
      </x:c>
      <x:c r="G6492" s="22" t="n">
        <x:f>IF(OR(E6492="",F6492=""),"",E6492*F6492)</x:f>
        <x:v>11777831200</x:v>
      </x:c>
      <x:c r="H6492" s="36" t="n">
        <x:v>0.7452</x:v>
      </x:c>
      <x:c r="I6492" s="22" t="n">
        <x:f>IF(G6492="","",IF(ISNUMBER(H6492),G6492,""))</x:f>
        <x:v>11777831200</x:v>
      </x:c>
      <x:c r="J6492" s="22" t="n">
        <x:f>IF(I6492="","",I6492*H6492)</x:f>
        <x:v>8776839810.24</x:v>
      </x:c>
      <x:c r="K6492" t="str">
        <x:f>IF(G6492="","MISSING OEWS",IF(ISNUMBER(H6492),"MATCHED","MISSING WHARTON"))</x:f>
        <x:v>MATCHED</x:v>
      </x:c>
    </x:row>
    <x:row r="6493">
      <x:c r="A6493" t="str">
        <x:v>62</x:v>
      </x:c>
      <x:c r="B6493" t="str">
        <x:v>Health Care and Social Assistance</x:v>
      </x:c>
      <x:c r="C6493" t="str">
        <x:v>43-9071</x:v>
      </x:c>
      <x:c r="D6493" t="str">
        <x:v>Office Machine Operators, Except Computer</x:v>
      </x:c>
      <x:c r="E6493" s="22" t="n">
        <x:v>1830</x:v>
      </x:c>
      <x:c r="F6493" s="22" t="n">
        <x:v>41199.50819672131</x:v>
      </x:c>
      <x:c r="G6493" s="22" t="n">
        <x:f>IF(OR(E6493="",F6493=""),"",E6493*F6493)</x:f>
        <x:v>75395100</x:v>
      </x:c>
      <x:c r="H6493" s="36" t="n">
        <x:v>0.2639</x:v>
      </x:c>
      <x:c r="I6493" s="22" t="n">
        <x:f>IF(G6493="","",IF(ISNUMBER(H6493),G6493,""))</x:f>
        <x:v>75395100</x:v>
      </x:c>
      <x:c r="J6493" s="22" t="n">
        <x:f>IF(I6493="","",I6493*H6493)</x:f>
        <x:v>19896766.89</x:v>
      </x:c>
      <x:c r="K6493" t="str">
        <x:f>IF(G6493="","MISSING OEWS",IF(ISNUMBER(H6493),"MATCHED","MISSING WHARTON"))</x:f>
        <x:v>MATCHED</x:v>
      </x:c>
    </x:row>
    <x:row r="6494">
      <x:c r="A6494" t="str">
        <x:v>62</x:v>
      </x:c>
      <x:c r="B6494" t="str">
        <x:v>Health Care and Social Assistance</x:v>
      </x:c>
      <x:c r="C6494" t="str">
        <x:v>43-9081</x:v>
      </x:c>
      <x:c r="D6494" t="str">
        <x:v>Proofreaders and Copy Markers</x:v>
      </x:c>
      <x:c r="E6494" s="22" t="n">
        <x:v>60</x:v>
      </x:c>
      <x:c r="F6494" s="22" t="n">
        <x:v>60590</x:v>
      </x:c>
      <x:c r="G6494" s="22" t="n">
        <x:f>IF(OR(E6494="",F6494=""),"",E6494*F6494)</x:f>
        <x:v>3635400</x:v>
      </x:c>
      <x:c r="H6494" s="36" t="n">
        <x:v>0.9273</x:v>
      </x:c>
      <x:c r="I6494" s="22" t="n">
        <x:f>IF(G6494="","",IF(ISNUMBER(H6494),G6494,""))</x:f>
        <x:v>3635400</x:v>
      </x:c>
      <x:c r="J6494" s="22" t="n">
        <x:f>IF(I6494="","",I6494*H6494)</x:f>
        <x:v>3371106.42</x:v>
      </x:c>
      <x:c r="K6494" t="str">
        <x:f>IF(G6494="","MISSING OEWS",IF(ISNUMBER(H6494),"MATCHED","MISSING WHARTON"))</x:f>
        <x:v>MATCHED</x:v>
      </x:c>
    </x:row>
    <x:row r="6495">
      <x:c r="A6495" t="str">
        <x:v>62</x:v>
      </x:c>
      <x:c r="B6495" t="str">
        <x:v>Health Care and Social Assistance</x:v>
      </x:c>
      <x:c r="C6495" t="str">
        <x:v>43-9111</x:v>
      </x:c>
      <x:c r="D6495" t="str">
        <x:v>Statistical Assistants</x:v>
      </x:c>
      <x:c r="E6495" s="22" t="n">
        <x:v>290</x:v>
      </x:c>
      <x:c r="F6495" s="22" t="n">
        <x:v>55430</x:v>
      </x:c>
      <x:c r="G6495" s="22" t="n">
        <x:f>IF(OR(E6495="",F6495=""),"",E6495*F6495)</x:f>
        <x:v>16074700</x:v>
      </x:c>
      <x:c r="H6495" s="36" t="n">
        <x:v>0.8679000000000001</x:v>
      </x:c>
      <x:c r="I6495" s="22" t="n">
        <x:f>IF(G6495="","",IF(ISNUMBER(H6495),G6495,""))</x:f>
        <x:v>16074700</x:v>
      </x:c>
      <x:c r="J6495" s="22" t="n">
        <x:f>IF(I6495="","",I6495*H6495)</x:f>
        <x:v>13951232.130000003</x:v>
      </x:c>
      <x:c r="K6495" t="str">
        <x:f>IF(G6495="","MISSING OEWS",IF(ISNUMBER(H6495),"MATCHED","MISSING WHARTON"))</x:f>
        <x:v>MATCHED</x:v>
      </x:c>
    </x:row>
    <x:row r="6496">
      <x:c r="A6496" t="str">
        <x:v>62</x:v>
      </x:c>
      <x:c r="B6496" t="str">
        <x:v>Health Care and Social Assistance</x:v>
      </x:c>
      <x:c r="C6496" t="str">
        <x:v>43-9199</x:v>
      </x:c>
      <x:c r="D6496" t="str">
        <x:v>Office and Administrative Support Workers, All Other</x:v>
      </x:c>
      <x:c r="E6496" s="22" t="n">
        <x:v>14930</x:v>
      </x:c>
      <x:c r="F6496" s="22" t="n">
        <x:v>50346.58405894173</x:v>
      </x:c>
      <x:c r="G6496" s="22" t="n">
        <x:f>IF(OR(E6496="",F6496=""),"",E6496*F6496)</x:f>
        <x:v>751674500</x:v>
      </x:c>
      <x:c r="H6496" s="36"/>
      <x:c r="I6496" s="22" t="str">
        <x:f>IF(G6496="","",IF(ISNUMBER(H6496),G6496,""))</x:f>
      </x:c>
      <x:c r="J6496" s="22" t="str">
        <x:f>IF(I6496="","",I6496*H6496)</x:f>
      </x:c>
      <x:c r="K6496" t="str">
        <x:f>IF(G6496="","MISSING OEWS",IF(ISNUMBER(H6496),"MATCHED","MISSING WHARTON"))</x:f>
        <x:v>MISSING WHARTON</x:v>
      </x:c>
    </x:row>
    <x:row r="6497">
      <x:c r="A6497" t="str">
        <x:v>62</x:v>
      </x:c>
      <x:c r="B6497" t="str">
        <x:v>Health Care and Social Assistance</x:v>
      </x:c>
      <x:c r="C6497" t="str">
        <x:v>45-1011</x:v>
      </x:c>
      <x:c r="D6497" t="str">
        <x:v>First-Line Supervisors of Farming, Fishing, and Forestry Workers</x:v>
      </x:c>
      <x:c r="E6497" s="22" t="n">
        <x:v>140</x:v>
      </x:c>
      <x:c r="F6497" s="22" t="n">
        <x:v>49600</x:v>
      </x:c>
      <x:c r="G6497" s="22" t="n">
        <x:f>IF(OR(E6497="",F6497=""),"",E6497*F6497)</x:f>
        <x:v>6944000</x:v>
      </x:c>
      <x:c r="H6497" s="36" t="n">
        <x:v>0.22</x:v>
      </x:c>
      <x:c r="I6497" s="22" t="n">
        <x:f>IF(G6497="","",IF(ISNUMBER(H6497),G6497,""))</x:f>
        <x:v>6944000</x:v>
      </x:c>
      <x:c r="J6497" s="22" t="n">
        <x:f>IF(I6497="","",I6497*H6497)</x:f>
        <x:v>1527680</x:v>
      </x:c>
      <x:c r="K6497" t="str">
        <x:f>IF(G6497="","MISSING OEWS",IF(ISNUMBER(H6497),"MATCHED","MISSING WHARTON"))</x:f>
        <x:v>MATCHED</x:v>
      </x:c>
    </x:row>
    <x:row r="6498">
      <x:c r="A6498" t="str">
        <x:v>62</x:v>
      </x:c>
      <x:c r="B6498" t="str">
        <x:v>Health Care and Social Assistance</x:v>
      </x:c>
      <x:c r="C6498" t="str">
        <x:v>45-2092</x:v>
      </x:c>
      <x:c r="D6498" t="str">
        <x:v>Farmworkers and Laborers, Crop, Nursery, and Greenhouse</x:v>
      </x:c>
      <x:c r="E6498" s="22" t="n">
        <x:v>890</x:v>
      </x:c>
      <x:c r="F6498" s="22" t="n">
        <x:v>37010</x:v>
      </x:c>
      <x:c r="G6498" s="22" t="n">
        <x:f>IF(OR(E6498="",F6498=""),"",E6498*F6498)</x:f>
        <x:v>32938900</x:v>
      </x:c>
      <x:c r="H6498" s="36" t="n">
        <x:v>0.0633</x:v>
      </x:c>
      <x:c r="I6498" s="22" t="n">
        <x:f>IF(G6498="","",IF(ISNUMBER(H6498),G6498,""))</x:f>
        <x:v>32938900</x:v>
      </x:c>
      <x:c r="J6498" s="22" t="n">
        <x:f>IF(I6498="","",I6498*H6498)</x:f>
        <x:v>2085032.3699999999</x:v>
      </x:c>
      <x:c r="K6498" t="str">
        <x:f>IF(G6498="","MISSING OEWS",IF(ISNUMBER(H6498),"MATCHED","MISSING WHARTON"))</x:f>
        <x:v>MATCHED</x:v>
      </x:c>
    </x:row>
    <x:row r="6499">
      <x:c r="A6499" t="str">
        <x:v>62</x:v>
      </x:c>
      <x:c r="B6499" t="str">
        <x:v>Health Care and Social Assistance</x:v>
      </x:c>
      <x:c r="C6499" t="str">
        <x:v>45-2093</x:v>
      </x:c>
      <x:c r="D6499" t="str">
        <x:v>Farmworkers, Farm, Ranch, and Aquacultural Animals</x:v>
      </x:c>
      <x:c r="E6499" s="22" t="n">
        <x:v>920</x:v>
      </x:c>
      <x:c r="F6499" s="22" t="n">
        <x:v>34160</x:v>
      </x:c>
      <x:c r="G6499" s="22" t="n">
        <x:f>IF(OR(E6499="",F6499=""),"",E6499*F6499)</x:f>
        <x:v>31427200</x:v>
      </x:c>
      <x:c r="H6499" s="36" t="n">
        <x:v>0.0864</x:v>
      </x:c>
      <x:c r="I6499" s="22" t="n">
        <x:f>IF(G6499="","",IF(ISNUMBER(H6499),G6499,""))</x:f>
        <x:v>31427200</x:v>
      </x:c>
      <x:c r="J6499" s="22" t="n">
        <x:f>IF(I6499="","",I6499*H6499)</x:f>
        <x:v>2715310.08</x:v>
      </x:c>
      <x:c r="K6499" t="str">
        <x:f>IF(G6499="","MISSING OEWS",IF(ISNUMBER(H6499),"MATCHED","MISSING WHARTON"))</x:f>
        <x:v>MATCHED</x:v>
      </x:c>
    </x:row>
    <x:row r="6500">
      <x:c r="A6500" t="str">
        <x:v>62</x:v>
      </x:c>
      <x:c r="B6500" t="str">
        <x:v>Health Care and Social Assistance</x:v>
      </x:c>
      <x:c r="C6500" t="str">
        <x:v>47-1011</x:v>
      </x:c>
      <x:c r="D6500" t="str">
        <x:v>First-Line Supervisors of Construction Trades and Extraction Workers</x:v>
      </x:c>
      <x:c r="E6500" s="22" t="n">
        <x:v>1940</x:v>
      </x:c>
      <x:c r="F6500" s="22" t="n">
        <x:v>82633.09278350516</x:v>
      </x:c>
      <x:c r="G6500" s="22" t="n">
        <x:f>IF(OR(E6500="",F6500=""),"",E6500*F6500)</x:f>
        <x:v>160308200</x:v>
      </x:c>
      <x:c r="H6500" s="36" t="n">
        <x:v>0.265</x:v>
      </x:c>
      <x:c r="I6500" s="22" t="n">
        <x:f>IF(G6500="","",IF(ISNUMBER(H6500),G6500,""))</x:f>
        <x:v>160308200</x:v>
      </x:c>
      <x:c r="J6500" s="22" t="n">
        <x:f>IF(I6500="","",I6500*H6500)</x:f>
        <x:v>42481673</x:v>
      </x:c>
      <x:c r="K6500" t="str">
        <x:f>IF(G6500="","MISSING OEWS",IF(ISNUMBER(H6500),"MATCHED","MISSING WHARTON"))</x:f>
        <x:v>MATCHED</x:v>
      </x:c>
    </x:row>
    <x:row r="6501">
      <x:c r="A6501" t="str">
        <x:v>62</x:v>
      </x:c>
      <x:c r="B6501" t="str">
        <x:v>Health Care and Social Assistance</x:v>
      </x:c>
      <x:c r="C6501" t="str">
        <x:v>47-2011</x:v>
      </x:c>
      <x:c r="D6501" t="str">
        <x:v>Boilermakers</x:v>
      </x:c>
      <x:c r="E6501" s="22" t="n">
        <x:v>30</x:v>
      </x:c>
      <x:c r="F6501" s="22" t="n">
        <x:v>68810</x:v>
      </x:c>
      <x:c r="G6501" s="22" t="n">
        <x:f>IF(OR(E6501="",F6501=""),"",E6501*F6501)</x:f>
        <x:v>2064300</x:v>
      </x:c>
      <x:c r="H6501" s="36" t="n">
        <x:v>0</x:v>
      </x:c>
      <x:c r="I6501" s="22" t="n">
        <x:f>IF(G6501="","",IF(ISNUMBER(H6501),G6501,""))</x:f>
        <x:v>2064300</x:v>
      </x:c>
      <x:c r="J6501" s="22" t="n">
        <x:f>IF(I6501="","",I6501*H6501)</x:f>
        <x:v>0</x:v>
      </x:c>
      <x:c r="K6501" t="str">
        <x:f>IF(G6501="","MISSING OEWS",IF(ISNUMBER(H6501),"MATCHED","MISSING WHARTON"))</x:f>
        <x:v>MATCHED</x:v>
      </x:c>
    </x:row>
    <x:row r="6502">
      <x:c r="A6502" t="str">
        <x:v>62</x:v>
      </x:c>
      <x:c r="B6502" t="str">
        <x:v>Health Care and Social Assistance</x:v>
      </x:c>
      <x:c r="C6502" t="str">
        <x:v>47-2031</x:v>
      </x:c>
      <x:c r="D6502" t="str">
        <x:v>Carpenters</x:v>
      </x:c>
      <x:c r="E6502" s="22" t="n">
        <x:v>2650</x:v>
      </x:c>
      <x:c r="F6502" s="22" t="n">
        <x:v>68544.83018867925</x:v>
      </x:c>
      <x:c r="G6502" s="22" t="n">
        <x:f>IF(OR(E6502="",F6502=""),"",E6502*F6502)</x:f>
        <x:v>181643800</x:v>
      </x:c>
      <x:c r="H6502" s="36" t="n">
        <x:v>0.081</x:v>
      </x:c>
      <x:c r="I6502" s="22" t="n">
        <x:f>IF(G6502="","",IF(ISNUMBER(H6502),G6502,""))</x:f>
        <x:v>181643800</x:v>
      </x:c>
      <x:c r="J6502" s="22" t="n">
        <x:f>IF(I6502="","",I6502*H6502)</x:f>
        <x:v>14713147.8</x:v>
      </x:c>
      <x:c r="K6502" t="str">
        <x:f>IF(G6502="","MISSING OEWS",IF(ISNUMBER(H6502),"MATCHED","MISSING WHARTON"))</x:f>
        <x:v>MATCHED</x:v>
      </x:c>
    </x:row>
    <x:row r="6503">
      <x:c r="A6503" t="str">
        <x:v>62</x:v>
      </x:c>
      <x:c r="B6503" t="str">
        <x:v>Health Care and Social Assistance</x:v>
      </x:c>
      <x:c r="C6503" t="str">
        <x:v>47-2061</x:v>
      </x:c>
      <x:c r="D6503" t="str">
        <x:v>Construction Laborers</x:v>
      </x:c>
      <x:c r="E6503" s="22" t="n">
        <x:v>970</x:v>
      </x:c>
      <x:c r="F6503" s="22" t="n">
        <x:v>47098.0412371134</x:v>
      </x:c>
      <x:c r="G6503" s="22" t="n">
        <x:f>IF(OR(E6503="",F6503=""),"",E6503*F6503)</x:f>
        <x:v>45685100</x:v>
      </x:c>
      <x:c r="H6503" s="36" t="n">
        <x:v>0.0297</x:v>
      </x:c>
      <x:c r="I6503" s="22" t="n">
        <x:f>IF(G6503="","",IF(ISNUMBER(H6503),G6503,""))</x:f>
        <x:v>45685100</x:v>
      </x:c>
      <x:c r="J6503" s="22" t="n">
        <x:f>IF(I6503="","",I6503*H6503)</x:f>
        <x:v>1356847.47</x:v>
      </x:c>
      <x:c r="K6503" t="str">
        <x:f>IF(G6503="","MISSING OEWS",IF(ISNUMBER(H6503),"MATCHED","MISSING WHARTON"))</x:f>
        <x:v>MATCHED</x:v>
      </x:c>
    </x:row>
    <x:row r="6504">
      <x:c r="A6504" t="str">
        <x:v>62</x:v>
      </x:c>
      <x:c r="B6504" t="str">
        <x:v>Health Care and Social Assistance</x:v>
      </x:c>
      <x:c r="C6504" t="str">
        <x:v>47-2073</x:v>
      </x:c>
      <x:c r="D6504" t="str">
        <x:v>Operating Engineers and Other Construction Equipment Operators</x:v>
      </x:c>
      <x:c r="E6504" s="22" t="n">
        <x:v>60</x:v>
      </x:c>
      <x:c r="F6504" s="22" t="n">
        <x:v>57570</x:v>
      </x:c>
      <x:c r="G6504" s="22" t="n">
        <x:f>IF(OR(E6504="",F6504=""),"",E6504*F6504)</x:f>
        <x:v>3454200</x:v>
      </x:c>
      <x:c r="H6504" s="36" t="n">
        <x:v>0.058899999999999994</x:v>
      </x:c>
      <x:c r="I6504" s="22" t="n">
        <x:f>IF(G6504="","",IF(ISNUMBER(H6504),G6504,""))</x:f>
        <x:v>3454200</x:v>
      </x:c>
      <x:c r="J6504" s="22" t="n">
        <x:f>IF(I6504="","",I6504*H6504)</x:f>
        <x:v>203452.37999999998</x:v>
      </x:c>
      <x:c r="K6504" t="str">
        <x:f>IF(G6504="","MISSING OEWS",IF(ISNUMBER(H6504),"MATCHED","MISSING WHARTON"))</x:f>
        <x:v>MATCHED</x:v>
      </x:c>
    </x:row>
    <x:row r="6505">
      <x:c r="A6505" t="str">
        <x:v>62</x:v>
      </x:c>
      <x:c r="B6505" t="str">
        <x:v>Health Care and Social Assistance</x:v>
      </x:c>
      <x:c r="C6505" t="str">
        <x:v>47-2111</x:v>
      </x:c>
      <x:c r="D6505" t="str">
        <x:v>Electricians</x:v>
      </x:c>
      <x:c r="E6505" s="22" t="n">
        <x:v>3410</x:v>
      </x:c>
      <x:c r="F6505" s="22" t="n">
        <x:v>78305.68914956012</x:v>
      </x:c>
      <x:c r="G6505" s="22" t="n">
        <x:f>IF(OR(E6505="",F6505=""),"",E6505*F6505)</x:f>
        <x:v>267022400</x:v>
      </x:c>
      <x:c r="H6505" s="36" t="n">
        <x:v>0.0786</x:v>
      </x:c>
      <x:c r="I6505" s="22" t="n">
        <x:f>IF(G6505="","",IF(ISNUMBER(H6505),G6505,""))</x:f>
        <x:v>267022400</x:v>
      </x:c>
      <x:c r="J6505" s="22" t="n">
        <x:f>IF(I6505="","",I6505*H6505)</x:f>
        <x:v>20987960.64</x:v>
      </x:c>
      <x:c r="K6505" t="str">
        <x:f>IF(G6505="","MISSING OEWS",IF(ISNUMBER(H6505),"MATCHED","MISSING WHARTON"))</x:f>
        <x:v>MATCHED</x:v>
      </x:c>
    </x:row>
    <x:row r="6506">
      <x:c r="A6506" t="str">
        <x:v>62</x:v>
      </x:c>
      <x:c r="B6506" t="str">
        <x:v>Health Care and Social Assistance</x:v>
      </x:c>
      <x:c r="C6506" t="str">
        <x:v>47-2131</x:v>
      </x:c>
      <x:c r="D6506" t="str">
        <x:v>Insulation Workers, Floor, Ceiling, and Wall</x:v>
      </x:c>
      <x:c r="E6506" s="22" t="n">
        <x:v>180</x:v>
      </x:c>
      <x:c r="F6506" s="22" t="n">
        <x:v>48000</x:v>
      </x:c>
      <x:c r="G6506" s="22" t="n">
        <x:f>IF(OR(E6506="",F6506=""),"",E6506*F6506)</x:f>
        <x:v>8640000</x:v>
      </x:c>
      <x:c r="H6506" s="36" t="n">
        <x:v>0</x:v>
      </x:c>
      <x:c r="I6506" s="22" t="n">
        <x:f>IF(G6506="","",IF(ISNUMBER(H6506),G6506,""))</x:f>
        <x:v>8640000</x:v>
      </x:c>
      <x:c r="J6506" s="22" t="n">
        <x:f>IF(I6506="","",I6506*H6506)</x:f>
        <x:v>0</x:v>
      </x:c>
      <x:c r="K6506" t="str">
        <x:f>IF(G6506="","MISSING OEWS",IF(ISNUMBER(H6506),"MATCHED","MISSING WHARTON"))</x:f>
        <x:v>MATCHED</x:v>
      </x:c>
    </x:row>
    <x:row r="6507">
      <x:c r="A6507" t="str">
        <x:v>62</x:v>
      </x:c>
      <x:c r="B6507" t="str">
        <x:v>Health Care and Social Assistance</x:v>
      </x:c>
      <x:c r="C6507" t="str">
        <x:v>47-2141</x:v>
      </x:c>
      <x:c r="D6507" t="str">
        <x:v>Painters, Construction and Maintenance</x:v>
      </x:c>
      <x:c r="E6507" s="22" t="n">
        <x:v>2800</x:v>
      </x:c>
      <x:c r="F6507" s="22" t="n">
        <x:v>61476.392857142855</x:v>
      </x:c>
      <x:c r="G6507" s="22" t="n">
        <x:f>IF(OR(E6507="",F6507=""),"",E6507*F6507)</x:f>
        <x:v>172133900</x:v>
      </x:c>
      <x:c r="H6507" s="36" t="n">
        <x:v>0.0368</x:v>
      </x:c>
      <x:c r="I6507" s="22" t="n">
        <x:f>IF(G6507="","",IF(ISNUMBER(H6507),G6507,""))</x:f>
        <x:v>172133900</x:v>
      </x:c>
      <x:c r="J6507" s="22" t="n">
        <x:f>IF(I6507="","",I6507*H6507)</x:f>
        <x:v>6334527.52</x:v>
      </x:c>
      <x:c r="K6507" t="str">
        <x:f>IF(G6507="","MISSING OEWS",IF(ISNUMBER(H6507),"MATCHED","MISSING WHARTON"))</x:f>
        <x:v>MATCHED</x:v>
      </x:c>
    </x:row>
    <x:row r="6508">
      <x:c r="A6508" t="str">
        <x:v>62</x:v>
      </x:c>
      <x:c r="B6508" t="str">
        <x:v>Health Care and Social Assistance</x:v>
      </x:c>
      <x:c r="C6508" t="str">
        <x:v>47-2152</x:v>
      </x:c>
      <x:c r="D6508" t="str">
        <x:v>Plumbers, Pipefitters, and Steamfitters</x:v>
      </x:c>
      <x:c r="E6508" s="22" t="n">
        <x:v>2030</x:v>
      </x:c>
      <x:c r="F6508" s="22" t="n">
        <x:v>77909.95073891626</x:v>
      </x:c>
      <x:c r="G6508" s="22" t="n">
        <x:f>IF(OR(E6508="",F6508=""),"",E6508*F6508)</x:f>
        <x:v>158157200</x:v>
      </x:c>
      <x:c r="H6508" s="36" t="n">
        <x:v>0.04</x:v>
      </x:c>
      <x:c r="I6508" s="22" t="n">
        <x:f>IF(G6508="","",IF(ISNUMBER(H6508),G6508,""))</x:f>
        <x:v>158157200</x:v>
      </x:c>
      <x:c r="J6508" s="22" t="n">
        <x:f>IF(I6508="","",I6508*H6508)</x:f>
        <x:v>6326288</x:v>
      </x:c>
      <x:c r="K6508" t="str">
        <x:f>IF(G6508="","MISSING OEWS",IF(ISNUMBER(H6508),"MATCHED","MISSING WHARTON"))</x:f>
        <x:v>MATCHED</x:v>
      </x:c>
    </x:row>
    <x:row r="6509">
      <x:c r="A6509" t="str">
        <x:v>62</x:v>
      </x:c>
      <x:c r="B6509" t="str">
        <x:v>Health Care and Social Assistance</x:v>
      </x:c>
      <x:c r="C6509" t="str">
        <x:v>47-2161</x:v>
      </x:c>
      <x:c r="D6509" t="str">
        <x:v>Plasterers and Stucco Masons</x:v>
      </x:c>
      <x:c r="E6509" s="22" t="n">
        <x:v>60</x:v>
      </x:c>
      <x:c r="F6509" s="22" t="n">
        <x:v>73460</x:v>
      </x:c>
      <x:c r="G6509" s="22" t="n">
        <x:f>IF(OR(E6509="",F6509=""),"",E6509*F6509)</x:f>
        <x:v>4407600</x:v>
      </x:c>
      <x:c r="H6509" s="36" t="n">
        <x:v>0</x:v>
      </x:c>
      <x:c r="I6509" s="22" t="n">
        <x:f>IF(G6509="","",IF(ISNUMBER(H6509),G6509,""))</x:f>
        <x:v>4407600</x:v>
      </x:c>
      <x:c r="J6509" s="22" t="n">
        <x:f>IF(I6509="","",I6509*H6509)</x:f>
        <x:v>0</x:v>
      </x:c>
      <x:c r="K6509" t="str">
        <x:f>IF(G6509="","MISSING OEWS",IF(ISNUMBER(H6509),"MATCHED","MISSING WHARTON"))</x:f>
        <x:v>MATCHED</x:v>
      </x:c>
    </x:row>
    <x:row r="6510">
      <x:c r="A6510" t="str">
        <x:v>62</x:v>
      </x:c>
      <x:c r="B6510" t="str">
        <x:v>Health Care and Social Assistance</x:v>
      </x:c>
      <x:c r="C6510" t="str">
        <x:v>47-2211</x:v>
      </x:c>
      <x:c r="D6510" t="str">
        <x:v>Sheet Metal Workers</x:v>
      </x:c>
      <x:c r="E6510" s="22" t="n">
        <x:v>10</x:v>
      </x:c>
      <x:c r="F6510" s="22" t="n">
        <x:v>91330</x:v>
      </x:c>
      <x:c r="G6510" s="22" t="n">
        <x:f>IF(OR(E6510="",F6510=""),"",E6510*F6510)</x:f>
        <x:v>913300</x:v>
      </x:c>
      <x:c r="H6510" s="36" t="n">
        <x:v>0.0687</x:v>
      </x:c>
      <x:c r="I6510" s="22" t="n">
        <x:f>IF(G6510="","",IF(ISNUMBER(H6510),G6510,""))</x:f>
        <x:v>913300</x:v>
      </x:c>
      <x:c r="J6510" s="22" t="n">
        <x:f>IF(I6510="","",I6510*H6510)</x:f>
        <x:v>62743.71</x:v>
      </x:c>
      <x:c r="K6510" t="str">
        <x:f>IF(G6510="","MISSING OEWS",IF(ISNUMBER(H6510),"MATCHED","MISSING WHARTON"))</x:f>
        <x:v>MATCHED</x:v>
      </x:c>
    </x:row>
    <x:row r="6511">
      <x:c r="A6511" t="str">
        <x:v>62</x:v>
      </x:c>
      <x:c r="B6511" t="str">
        <x:v>Health Care and Social Assistance</x:v>
      </x:c>
      <x:c r="C6511" t="str">
        <x:v>47-3012</x:v>
      </x:c>
      <x:c r="D6511" t="str">
        <x:v>Helpers--Carpenters</x:v>
      </x:c>
      <x:c r="E6511" s="22" t="n">
        <x:v>40</x:v>
      </x:c>
      <x:c r="F6511" s="22" t="n">
        <x:v>45270</x:v>
      </x:c>
      <x:c r="G6511" s="22" t="n">
        <x:f>IF(OR(E6511="",F6511=""),"",E6511*F6511)</x:f>
        <x:v>1810800</x:v>
      </x:c>
      <x:c r="H6511" s="36" t="n">
        <x:v>0</x:v>
      </x:c>
      <x:c r="I6511" s="22" t="n">
        <x:f>IF(G6511="","",IF(ISNUMBER(H6511),G6511,""))</x:f>
        <x:v>1810800</x:v>
      </x:c>
      <x:c r="J6511" s="22" t="n">
        <x:f>IF(I6511="","",I6511*H6511)</x:f>
        <x:v>0</x:v>
      </x:c>
      <x:c r="K6511" t="str">
        <x:f>IF(G6511="","MISSING OEWS",IF(ISNUMBER(H6511),"MATCHED","MISSING WHARTON"))</x:f>
        <x:v>MATCHED</x:v>
      </x:c>
    </x:row>
    <x:row r="6512">
      <x:c r="A6512" t="str">
        <x:v>62</x:v>
      </x:c>
      <x:c r="B6512" t="str">
        <x:v>Health Care and Social Assistance</x:v>
      </x:c>
      <x:c r="C6512" t="str">
        <x:v>47-3013</x:v>
      </x:c>
      <x:c r="D6512" t="str">
        <x:v>Helpers--Electricians</x:v>
      </x:c>
      <x:c r="E6512" s="22" t="n">
        <x:v>40</x:v>
      </x:c>
      <x:c r="F6512" s="22" t="n">
        <x:v>54700</x:v>
      </x:c>
      <x:c r="G6512" s="22" t="n">
        <x:f>IF(OR(E6512="",F6512=""),"",E6512*F6512)</x:f>
        <x:v>2188000</x:v>
      </x:c>
      <x:c r="H6512" s="36" t="n">
        <x:v>0.039599999999999996</x:v>
      </x:c>
      <x:c r="I6512" s="22" t="n">
        <x:f>IF(G6512="","",IF(ISNUMBER(H6512),G6512,""))</x:f>
        <x:v>2188000</x:v>
      </x:c>
      <x:c r="J6512" s="22" t="n">
        <x:f>IF(I6512="","",I6512*H6512)</x:f>
        <x:v>86644.79999999999</x:v>
      </x:c>
      <x:c r="K6512" t="str">
        <x:f>IF(G6512="","MISSING OEWS",IF(ISNUMBER(H6512),"MATCHED","MISSING WHARTON"))</x:f>
        <x:v>MATCHED</x:v>
      </x:c>
    </x:row>
    <x:row r="6513">
      <x:c r="A6513" t="str">
        <x:v>62</x:v>
      </x:c>
      <x:c r="B6513" t="str">
        <x:v>Health Care and Social Assistance</x:v>
      </x:c>
      <x:c r="C6513" t="str">
        <x:v>47-3019</x:v>
      </x:c>
      <x:c r="D6513" t="str">
        <x:v>Helpers, Construction Trades, All Other</x:v>
      </x:c>
      <x:c r="E6513" s="22" t="n">
        <x:v>30</x:v>
      </x:c>
      <x:c r="F6513" s="22" t="n">
        <x:v>44030</x:v>
      </x:c>
      <x:c r="G6513" s="22" t="n">
        <x:f>IF(OR(E6513="",F6513=""),"",E6513*F6513)</x:f>
        <x:v>1320900</x:v>
      </x:c>
      <x:c r="H6513" s="36"/>
      <x:c r="I6513" s="22" t="str">
        <x:f>IF(G6513="","",IF(ISNUMBER(H6513),G6513,""))</x:f>
      </x:c>
      <x:c r="J6513" s="22" t="str">
        <x:f>IF(I6513="","",I6513*H6513)</x:f>
      </x:c>
      <x:c r="K6513" t="str">
        <x:f>IF(G6513="","MISSING OEWS",IF(ISNUMBER(H6513),"MATCHED","MISSING WHARTON"))</x:f>
        <x:v>MISSING WHARTON</x:v>
      </x:c>
    </x:row>
    <x:row r="6514">
      <x:c r="A6514" t="str">
        <x:v>62</x:v>
      </x:c>
      <x:c r="B6514" t="str">
        <x:v>Health Care and Social Assistance</x:v>
      </x:c>
      <x:c r="C6514" t="str">
        <x:v>47-4011</x:v>
      </x:c>
      <x:c r="D6514" t="str">
        <x:v>Construction and Building Inspectors</x:v>
      </x:c>
      <x:c r="E6514" s="22" t="n">
        <x:v>900</x:v>
      </x:c>
      <x:c r="F6514" s="22" t="n">
        <x:v>59590</x:v>
      </x:c>
      <x:c r="G6514" s="22" t="n">
        <x:f>IF(OR(E6514="",F6514=""),"",E6514*F6514)</x:f>
        <x:v>53631000</x:v>
      </x:c>
      <x:c r="H6514" s="36" t="n">
        <x:v>0.3737</x:v>
      </x:c>
      <x:c r="I6514" s="22" t="n">
        <x:f>IF(G6514="","",IF(ISNUMBER(H6514),G6514,""))</x:f>
        <x:v>53631000</x:v>
      </x:c>
      <x:c r="J6514" s="22" t="n">
        <x:f>IF(I6514="","",I6514*H6514)</x:f>
        <x:v>20041904.7</x:v>
      </x:c>
      <x:c r="K6514" t="str">
        <x:f>IF(G6514="","MISSING OEWS",IF(ISNUMBER(H6514),"MATCHED","MISSING WHARTON"))</x:f>
        <x:v>MATCHED</x:v>
      </x:c>
    </x:row>
    <x:row r="6515">
      <x:c r="A6515" t="str">
        <x:v>62</x:v>
      </x:c>
      <x:c r="B6515" t="str">
        <x:v>Health Care and Social Assistance</x:v>
      </x:c>
      <x:c r="C6515" t="str">
        <x:v>47-4041</x:v>
      </x:c>
      <x:c r="D6515" t="str">
        <x:v>Hazardous Materials Removal Workers</x:v>
      </x:c>
      <x:c r="E6515" s="22" t="n">
        <x:v>190</x:v>
      </x:c>
      <x:c r="F6515" s="22" t="n">
        <x:v>61800</x:v>
      </x:c>
      <x:c r="G6515" s="22" t="n">
        <x:f>IF(OR(E6515="",F6515=""),"",E6515*F6515)</x:f>
        <x:v>11742000</x:v>
      </x:c>
      <x:c r="H6515" s="36" t="n">
        <x:v>0.0452</x:v>
      </x:c>
      <x:c r="I6515" s="22" t="n">
        <x:f>IF(G6515="","",IF(ISNUMBER(H6515),G6515,""))</x:f>
        <x:v>11742000</x:v>
      </x:c>
      <x:c r="J6515" s="22" t="n">
        <x:f>IF(I6515="","",I6515*H6515)</x:f>
        <x:v>530738.4</x:v>
      </x:c>
      <x:c r="K6515" t="str">
        <x:f>IF(G6515="","MISSING OEWS",IF(ISNUMBER(H6515),"MATCHED","MISSING WHARTON"))</x:f>
        <x:v>MATCHED</x:v>
      </x:c>
    </x:row>
    <x:row r="6516">
      <x:c r="A6516" t="str">
        <x:v>62</x:v>
      </x:c>
      <x:c r="B6516" t="str">
        <x:v>Health Care and Social Assistance</x:v>
      </x:c>
      <x:c r="C6516" t="str">
        <x:v>47-4090</x:v>
      </x:c>
      <x:c r="D6516" t="str">
        <x:v>Miscellaneous Construction and Related Workers</x:v>
      </x:c>
      <x:c r="E6516" s="22" t="n">
        <x:v>850</x:v>
      </x:c>
      <x:c r="F6516" s="22" t="n">
        <x:v>55560</x:v>
      </x:c>
      <x:c r="G6516" s="22" t="n">
        <x:f>IF(OR(E6516="",F6516=""),"",E6516*F6516)</x:f>
        <x:v>47226000</x:v>
      </x:c>
      <x:c r="H6516" s="36" t="n">
        <x:v>0.0825</x:v>
      </x:c>
      <x:c r="I6516" s="22" t="n">
        <x:f>IF(G6516="","",IF(ISNUMBER(H6516),G6516,""))</x:f>
        <x:v>47226000</x:v>
      </x:c>
      <x:c r="J6516" s="22" t="n">
        <x:f>IF(I6516="","",I6516*H6516)</x:f>
        <x:v>3896145</x:v>
      </x:c>
      <x:c r="K6516" t="str">
        <x:f>IF(G6516="","MISSING OEWS",IF(ISNUMBER(H6516),"MATCHED","MISSING WHARTON"))</x:f>
        <x:v>MATCHED</x:v>
      </x:c>
    </x:row>
    <x:row r="6517">
      <x:c r="A6517" t="str">
        <x:v>62</x:v>
      </x:c>
      <x:c r="B6517" t="str">
        <x:v>Health Care and Social Assistance</x:v>
      </x:c>
      <x:c r="C6517" t="str">
        <x:v>49-1011</x:v>
      </x:c>
      <x:c r="D6517" t="str">
        <x:v>First-Line Supervisors of Mechanics, Installers, and Repairers</x:v>
      </x:c>
      <x:c r="E6517" s="22" t="n">
        <x:v>17250</x:v>
      </x:c>
      <x:c r="F6517" s="22" t="n">
        <x:v>73833.43768115943</x:v>
      </x:c>
      <x:c r="G6517" s="22" t="n">
        <x:f>IF(OR(E6517="",F6517=""),"",E6517*F6517)</x:f>
        <x:v>1273626800</x:v>
      </x:c>
      <x:c r="H6517" s="36" t="n">
        <x:v>0.35229999999999995</x:v>
      </x:c>
      <x:c r="I6517" s="22" t="n">
        <x:f>IF(G6517="","",IF(ISNUMBER(H6517),G6517,""))</x:f>
        <x:v>1273626800</x:v>
      </x:c>
      <x:c r="J6517" s="22" t="n">
        <x:f>IF(I6517="","",I6517*H6517)</x:f>
        <x:v>448698721.6399999</x:v>
      </x:c>
      <x:c r="K6517" t="str">
        <x:f>IF(G6517="","MISSING OEWS",IF(ISNUMBER(H6517),"MATCHED","MISSING WHARTON"))</x:f>
        <x:v>MATCHED</x:v>
      </x:c>
    </x:row>
    <x:row r="6518">
      <x:c r="A6518" t="str">
        <x:v>62</x:v>
      </x:c>
      <x:c r="B6518" t="str">
        <x:v>Health Care and Social Assistance</x:v>
      </x:c>
      <x:c r="C6518" t="str">
        <x:v>49-2011</x:v>
      </x:c>
      <x:c r="D6518" t="str">
        <x:v>Computer, Automated Teller, and Office Machine Repairers</x:v>
      </x:c>
      <x:c r="E6518" s="22" t="n">
        <x:v>220</x:v>
      </x:c>
      <x:c r="F6518" s="22" t="n">
        <x:v>53530</x:v>
      </x:c>
      <x:c r="G6518" s="22" t="n">
        <x:f>IF(OR(E6518="",F6518=""),"",E6518*F6518)</x:f>
        <x:v>11776600</x:v>
      </x:c>
      <x:c r="H6518" s="36" t="n">
        <x:v>0.284</x:v>
      </x:c>
      <x:c r="I6518" s="22" t="n">
        <x:f>IF(G6518="","",IF(ISNUMBER(H6518),G6518,""))</x:f>
        <x:v>11776600</x:v>
      </x:c>
      <x:c r="J6518" s="22" t="n">
        <x:f>IF(I6518="","",I6518*H6518)</x:f>
        <x:v>3344554.4</x:v>
      </x:c>
      <x:c r="K6518" t="str">
        <x:f>IF(G6518="","MISSING OEWS",IF(ISNUMBER(H6518),"MATCHED","MISSING WHARTON"))</x:f>
        <x:v>MATCHED</x:v>
      </x:c>
    </x:row>
    <x:row r="6519">
      <x:c r="A6519" t="str">
        <x:v>62</x:v>
      </x:c>
      <x:c r="B6519" t="str">
        <x:v>Health Care and Social Assistance</x:v>
      </x:c>
      <x:c r="C6519" t="str">
        <x:v>49-2022</x:v>
      </x:c>
      <x:c r="D6519" t="str">
        <x:v>Telecommunications Equipment Installers and Repairers, Except Line Installers</x:v>
      </x:c>
      <x:c r="E6519" s="22" t="n">
        <x:v>230</x:v>
      </x:c>
      <x:c r="F6519" s="22" t="n">
        <x:v>70737.39130434782</x:v>
      </x:c>
      <x:c r="G6519" s="22" t="n">
        <x:f>IF(OR(E6519="",F6519=""),"",E6519*F6519)</x:f>
        <x:v>16269600</x:v>
      </x:c>
      <x:c r="H6519" s="36" t="n">
        <x:v>0.195</x:v>
      </x:c>
      <x:c r="I6519" s="22" t="n">
        <x:f>IF(G6519="","",IF(ISNUMBER(H6519),G6519,""))</x:f>
        <x:v>16269600</x:v>
      </x:c>
      <x:c r="J6519" s="22" t="n">
        <x:f>IF(I6519="","",I6519*H6519)</x:f>
        <x:v>3172572</x:v>
      </x:c>
      <x:c r="K6519" t="str">
        <x:f>IF(G6519="","MISSING OEWS",IF(ISNUMBER(H6519),"MATCHED","MISSING WHARTON"))</x:f>
        <x:v>MATCHED</x:v>
      </x:c>
    </x:row>
    <x:row r="6520">
      <x:c r="A6520" t="str">
        <x:v>62</x:v>
      </x:c>
      <x:c r="B6520" t="str">
        <x:v>Health Care and Social Assistance</x:v>
      </x:c>
      <x:c r="C6520" t="str">
        <x:v>49-2094</x:v>
      </x:c>
      <x:c r="D6520" t="str">
        <x:v>Electrical and Electronics Repairers, Commercial and Industrial Equipment</x:v>
      </x:c>
      <x:c r="E6520" s="22" t="n">
        <x:v>350</x:v>
      </x:c>
      <x:c r="F6520" s="22" t="n">
        <x:v>76170</x:v>
      </x:c>
      <x:c r="G6520" s="22" t="n">
        <x:f>IF(OR(E6520="",F6520=""),"",E6520*F6520)</x:f>
        <x:v>26659500</x:v>
      </x:c>
      <x:c r="H6520" s="36" t="n">
        <x:v>0.19</x:v>
      </x:c>
      <x:c r="I6520" s="22" t="n">
        <x:f>IF(G6520="","",IF(ISNUMBER(H6520),G6520,""))</x:f>
        <x:v>26659500</x:v>
      </x:c>
      <x:c r="J6520" s="22" t="n">
        <x:f>IF(I6520="","",I6520*H6520)</x:f>
        <x:v>5065305</x:v>
      </x:c>
      <x:c r="K6520" t="str">
        <x:f>IF(G6520="","MISSING OEWS",IF(ISNUMBER(H6520),"MATCHED","MISSING WHARTON"))</x:f>
        <x:v>MATCHED</x:v>
      </x:c>
    </x:row>
    <x:row r="6521">
      <x:c r="A6521" t="str">
        <x:v>62</x:v>
      </x:c>
      <x:c r="B6521" t="str">
        <x:v>Health Care and Social Assistance</x:v>
      </x:c>
      <x:c r="C6521" t="str">
        <x:v>49-2098</x:v>
      </x:c>
      <x:c r="D6521" t="str">
        <x:v>Security and Fire Alarm Systems Installers</x:v>
      </x:c>
      <x:c r="E6521" s="22" t="n">
        <x:v>110</x:v>
      </x:c>
      <x:c r="F6521" s="22" t="n">
        <x:v>71850</x:v>
      </x:c>
      <x:c r="G6521" s="22" t="n">
        <x:f>IF(OR(E6521="",F6521=""),"",E6521*F6521)</x:f>
        <x:v>7903500</x:v>
      </x:c>
      <x:c r="H6521" s="36" t="n">
        <x:v>0.22190000000000001</x:v>
      </x:c>
      <x:c r="I6521" s="22" t="n">
        <x:f>IF(G6521="","",IF(ISNUMBER(H6521),G6521,""))</x:f>
        <x:v>7903500</x:v>
      </x:c>
      <x:c r="J6521" s="22" t="n">
        <x:f>IF(I6521="","",I6521*H6521)</x:f>
        <x:v>1753786.6500000001</x:v>
      </x:c>
      <x:c r="K6521" t="str">
        <x:f>IF(G6521="","MISSING OEWS",IF(ISNUMBER(H6521),"MATCHED","MISSING WHARTON"))</x:f>
        <x:v>MATCHED</x:v>
      </x:c>
    </x:row>
    <x:row r="6522">
      <x:c r="A6522" t="str">
        <x:v>62</x:v>
      </x:c>
      <x:c r="B6522" t="str">
        <x:v>Health Care and Social Assistance</x:v>
      </x:c>
      <x:c r="C6522" t="str">
        <x:v>49-3011</x:v>
      </x:c>
      <x:c r="D6522" t="str">
        <x:v>Aircraft Mechanics and Service Technicians</x:v>
      </x:c>
      <x:c r="E6522" s="22" t="n">
        <x:v>2080</x:v>
      </x:c>
      <x:c r="F6522" s="22" t="n">
        <x:v>86980</x:v>
      </x:c>
      <x:c r="G6522" s="22" t="n">
        <x:f>IF(OR(E6522="",F6522=""),"",E6522*F6522)</x:f>
        <x:v>180918400</x:v>
      </x:c>
      <x:c r="H6522" s="36" t="n">
        <x:v>0.0434</x:v>
      </x:c>
      <x:c r="I6522" s="22" t="n">
        <x:f>IF(G6522="","",IF(ISNUMBER(H6522),G6522,""))</x:f>
        <x:v>180918400</x:v>
      </x:c>
      <x:c r="J6522" s="22" t="n">
        <x:f>IF(I6522="","",I6522*H6522)</x:f>
        <x:v>7851858.5600000005</x:v>
      </x:c>
      <x:c r="K6522" t="str">
        <x:f>IF(G6522="","MISSING OEWS",IF(ISNUMBER(H6522),"MATCHED","MISSING WHARTON"))</x:f>
        <x:v>MATCHED</x:v>
      </x:c>
    </x:row>
    <x:row r="6523">
      <x:c r="A6523" t="str">
        <x:v>62</x:v>
      </x:c>
      <x:c r="B6523" t="str">
        <x:v>Health Care and Social Assistance</x:v>
      </x:c>
      <x:c r="C6523" t="str">
        <x:v>49-3021</x:v>
      </x:c>
      <x:c r="D6523" t="str">
        <x:v>Automotive Body and Related Repairers</x:v>
      </x:c>
      <x:c r="E6523" s="22" t="n">
        <x:v>40</x:v>
      </x:c>
      <x:c r="F6523" s="22" t="n">
        <x:v>54820</x:v>
      </x:c>
      <x:c r="G6523" s="22" t="n">
        <x:f>IF(OR(E6523="",F6523=""),"",E6523*F6523)</x:f>
        <x:v>2192800</x:v>
      </x:c>
      <x:c r="H6523" s="36" t="n">
        <x:v>0.027999999999999997</x:v>
      </x:c>
      <x:c r="I6523" s="22" t="n">
        <x:f>IF(G6523="","",IF(ISNUMBER(H6523),G6523,""))</x:f>
        <x:v>2192800</x:v>
      </x:c>
      <x:c r="J6523" s="22" t="n">
        <x:f>IF(I6523="","",I6523*H6523)</x:f>
        <x:v>61398.399999999994</x:v>
      </x:c>
      <x:c r="K6523" t="str">
        <x:f>IF(G6523="","MISSING OEWS",IF(ISNUMBER(H6523),"MATCHED","MISSING WHARTON"))</x:f>
        <x:v>MATCHED</x:v>
      </x:c>
    </x:row>
    <x:row r="6524">
      <x:c r="A6524" t="str">
        <x:v>62</x:v>
      </x:c>
      <x:c r="B6524" t="str">
        <x:v>Health Care and Social Assistance</x:v>
      </x:c>
      <x:c r="C6524" t="str">
        <x:v>49-3023</x:v>
      </x:c>
      <x:c r="D6524" t="str">
        <x:v>Automotive Service Technicians and Mechanics</x:v>
      </x:c>
      <x:c r="E6524" s="22" t="n">
        <x:v>1820</x:v>
      </x:c>
      <x:c r="F6524" s="22" t="n">
        <x:v>55955.604395604394</x:v>
      </x:c>
      <x:c r="G6524" s="22" t="n">
        <x:f>IF(OR(E6524="",F6524=""),"",E6524*F6524)</x:f>
        <x:v>101839200</x:v>
      </x:c>
      <x:c r="H6524" s="36" t="n">
        <x:v>0.0233</x:v>
      </x:c>
      <x:c r="I6524" s="22" t="n">
        <x:f>IF(G6524="","",IF(ISNUMBER(H6524),G6524,""))</x:f>
        <x:v>101839200</x:v>
      </x:c>
      <x:c r="J6524" s="22" t="n">
        <x:f>IF(I6524="","",I6524*H6524)</x:f>
        <x:v>2372853.3600000003</x:v>
      </x:c>
      <x:c r="K6524" t="str">
        <x:f>IF(G6524="","MISSING OEWS",IF(ISNUMBER(H6524),"MATCHED","MISSING WHARTON"))</x:f>
        <x:v>MATCHED</x:v>
      </x:c>
    </x:row>
    <x:row r="6525">
      <x:c r="A6525" t="str">
        <x:v>62</x:v>
      </x:c>
      <x:c r="B6525" t="str">
        <x:v>Health Care and Social Assistance</x:v>
      </x:c>
      <x:c r="C6525" t="str">
        <x:v>49-3031</x:v>
      </x:c>
      <x:c r="D6525" t="str">
        <x:v>Bus and Truck Mechanics and Diesel Engine Specialists</x:v>
      </x:c>
      <x:c r="E6525" s="22" t="n">
        <x:v>580</x:v>
      </x:c>
      <x:c r="F6525" s="22" t="n">
        <x:v>59150</x:v>
      </x:c>
      <x:c r="G6525" s="22" t="n">
        <x:f>IF(OR(E6525="",F6525=""),"",E6525*F6525)</x:f>
        <x:v>34307000</x:v>
      </x:c>
      <x:c r="H6525" s="36" t="n">
        <x:v>0</x:v>
      </x:c>
      <x:c r="I6525" s="22" t="n">
        <x:f>IF(G6525="","",IF(ISNUMBER(H6525),G6525,""))</x:f>
        <x:v>34307000</x:v>
      </x:c>
      <x:c r="J6525" s="22" t="n">
        <x:f>IF(I6525="","",I6525*H6525)</x:f>
        <x:v>0</x:v>
      </x:c>
      <x:c r="K6525" t="str">
        <x:f>IF(G6525="","MISSING OEWS",IF(ISNUMBER(H6525),"MATCHED","MISSING WHARTON"))</x:f>
        <x:v>MATCHED</x:v>
      </x:c>
    </x:row>
    <x:row r="6526">
      <x:c r="A6526" t="str">
        <x:v>62</x:v>
      </x:c>
      <x:c r="B6526" t="str">
        <x:v>Health Care and Social Assistance</x:v>
      </x:c>
      <x:c r="C6526" t="str">
        <x:v>49-3053</x:v>
      </x:c>
      <x:c r="D6526" t="str">
        <x:v>Outdoor Power Equipment and Other Small Engine Mechanics</x:v>
      </x:c>
      <x:c r="E6526" s="22" t="n">
        <x:v>30</x:v>
      </x:c>
      <x:c r="F6526" s="22" t="n">
        <x:v>52830</x:v>
      </x:c>
      <x:c r="G6526" s="22" t="n">
        <x:f>IF(OR(E6526="",F6526=""),"",E6526*F6526)</x:f>
        <x:v>1584900</x:v>
      </x:c>
      <x:c r="H6526" s="36" t="n">
        <x:v>0.11789999999999999</x:v>
      </x:c>
      <x:c r="I6526" s="22" t="n">
        <x:f>IF(G6526="","",IF(ISNUMBER(H6526),G6526,""))</x:f>
        <x:v>1584900</x:v>
      </x:c>
      <x:c r="J6526" s="22" t="n">
        <x:f>IF(I6526="","",I6526*H6526)</x:f>
        <x:v>186859.71</x:v>
      </x:c>
      <x:c r="K6526" t="str">
        <x:f>IF(G6526="","MISSING OEWS",IF(ISNUMBER(H6526),"MATCHED","MISSING WHARTON"))</x:f>
        <x:v>MATCHED</x:v>
      </x:c>
    </x:row>
    <x:row r="6527">
      <x:c r="A6527" t="str">
        <x:v>62</x:v>
      </x:c>
      <x:c r="B6527" t="str">
        <x:v>Health Care and Social Assistance</x:v>
      </x:c>
      <x:c r="C6527" t="str">
        <x:v>49-9021</x:v>
      </x:c>
      <x:c r="D6527" t="str">
        <x:v>Heating, Air Conditioning, and Refrigeration Mechanics and Installers</x:v>
      </x:c>
      <x:c r="E6527" s="22" t="n">
        <x:v>4550</x:v>
      </x:c>
      <x:c r="F6527" s="22" t="n">
        <x:v>71451.93406593407</x:v>
      </x:c>
      <x:c r="G6527" s="22" t="n">
        <x:f>IF(OR(E6527="",F6527=""),"",E6527*F6527)</x:f>
        <x:v>325106300</x:v>
      </x:c>
      <x:c r="H6527" s="36" t="n">
        <x:v>0.0867</x:v>
      </x:c>
      <x:c r="I6527" s="22" t="n">
        <x:f>IF(G6527="","",IF(ISNUMBER(H6527),G6527,""))</x:f>
        <x:v>325106300</x:v>
      </x:c>
      <x:c r="J6527" s="22" t="n">
        <x:f>IF(I6527="","",I6527*H6527)</x:f>
        <x:v>28186716.21</x:v>
      </x:c>
      <x:c r="K6527" t="str">
        <x:f>IF(G6527="","MISSING OEWS",IF(ISNUMBER(H6527),"MATCHED","MISSING WHARTON"))</x:f>
        <x:v>MATCHED</x:v>
      </x:c>
    </x:row>
    <x:row r="6528">
      <x:c r="A6528" t="str">
        <x:v>62</x:v>
      </x:c>
      <x:c r="B6528" t="str">
        <x:v>Health Care and Social Assistance</x:v>
      </x:c>
      <x:c r="C6528" t="str">
        <x:v>49-9041</x:v>
      </x:c>
      <x:c r="D6528" t="str">
        <x:v>Industrial Machinery Mechanics</x:v>
      </x:c>
      <x:c r="E6528" s="22" t="n">
        <x:v>270</x:v>
      </x:c>
      <x:c r="F6528" s="22" t="n">
        <x:v>70060</x:v>
      </x:c>
      <x:c r="G6528" s="22" t="n">
        <x:f>IF(OR(E6528="",F6528=""),"",E6528*F6528)</x:f>
        <x:v>18916200</x:v>
      </x:c>
      <x:c r="H6528" s="36" t="n">
        <x:v>0.25</x:v>
      </x:c>
      <x:c r="I6528" s="22" t="n">
        <x:f>IF(G6528="","",IF(ISNUMBER(H6528),G6528,""))</x:f>
        <x:v>18916200</x:v>
      </x:c>
      <x:c r="J6528" s="22" t="n">
        <x:f>IF(I6528="","",I6528*H6528)</x:f>
        <x:v>4729050</x:v>
      </x:c>
      <x:c r="K6528" t="str">
        <x:f>IF(G6528="","MISSING OEWS",IF(ISNUMBER(H6528),"MATCHED","MISSING WHARTON"))</x:f>
        <x:v>MATCHED</x:v>
      </x:c>
    </x:row>
    <x:row r="6529">
      <x:c r="A6529" t="str">
        <x:v>62</x:v>
      </x:c>
      <x:c r="B6529" t="str">
        <x:v>Health Care and Social Assistance</x:v>
      </x:c>
      <x:c r="C6529" t="str">
        <x:v>49-9043</x:v>
      </x:c>
      <x:c r="D6529" t="str">
        <x:v>Maintenance Workers, Machinery</x:v>
      </x:c>
      <x:c r="E6529" s="22" t="n">
        <x:v>320</x:v>
      </x:c>
      <x:c r="F6529" s="22" t="n">
        <x:v>55860</x:v>
      </x:c>
      <x:c r="G6529" s="22" t="n">
        <x:f>IF(OR(E6529="",F6529=""),"",E6529*F6529)</x:f>
        <x:v>17875200</x:v>
      </x:c>
      <x:c r="H6529" s="36" t="n">
        <x:v>0.0528</x:v>
      </x:c>
      <x:c r="I6529" s="22" t="n">
        <x:f>IF(G6529="","",IF(ISNUMBER(H6529),G6529,""))</x:f>
        <x:v>17875200</x:v>
      </x:c>
      <x:c r="J6529" s="22" t="n">
        <x:f>IF(I6529="","",I6529*H6529)</x:f>
        <x:v>943810.5599999999</x:v>
      </x:c>
      <x:c r="K6529" t="str">
        <x:f>IF(G6529="","MISSING OEWS",IF(ISNUMBER(H6529),"MATCHED","MISSING WHARTON"))</x:f>
        <x:v>MATCHED</x:v>
      </x:c>
    </x:row>
    <x:row r="6530">
      <x:c r="A6530" t="str">
        <x:v>62</x:v>
      </x:c>
      <x:c r="B6530" t="str">
        <x:v>Health Care and Social Assistance</x:v>
      </x:c>
      <x:c r="C6530" t="str">
        <x:v>49-9052</x:v>
      </x:c>
      <x:c r="D6530" t="str">
        <x:v>Telecommunications Line Installers and Repairers</x:v>
      </x:c>
      <x:c r="E6530" s="22" t="n">
        <x:v>110</x:v>
      </x:c>
      <x:c r="F6530" s="22" t="n">
        <x:v>64340</x:v>
      </x:c>
      <x:c r="G6530" s="22" t="n">
        <x:f>IF(OR(E6530="",F6530=""),"",E6530*F6530)</x:f>
        <x:v>7077400</x:v>
      </x:c>
      <x:c r="H6530" s="36" t="n">
        <x:v>0.0475</x:v>
      </x:c>
      <x:c r="I6530" s="22" t="n">
        <x:f>IF(G6530="","",IF(ISNUMBER(H6530),G6530,""))</x:f>
        <x:v>7077400</x:v>
      </x:c>
      <x:c r="J6530" s="22" t="n">
        <x:f>IF(I6530="","",I6530*H6530)</x:f>
        <x:v>336176.5</x:v>
      </x:c>
      <x:c r="K6530" t="str">
        <x:f>IF(G6530="","MISSING OEWS",IF(ISNUMBER(H6530),"MATCHED","MISSING WHARTON"))</x:f>
        <x:v>MATCHED</x:v>
      </x:c>
    </x:row>
    <x:row r="6531">
      <x:c r="A6531" t="str">
        <x:v>62</x:v>
      </x:c>
      <x:c r="B6531" t="str">
        <x:v>Health Care and Social Assistance</x:v>
      </x:c>
      <x:c r="C6531" t="str">
        <x:v>49-9061</x:v>
      </x:c>
      <x:c r="D6531" t="str">
        <x:v>Camera and Photographic Equipment Repairers</x:v>
      </x:c>
      <x:c r="E6531" s="22" t="n">
        <x:v>90</x:v>
      </x:c>
      <x:c r="F6531" s="22" t="n">
        <x:v>42960</x:v>
      </x:c>
      <x:c r="G6531" s="22" t="n">
        <x:f>IF(OR(E6531="",F6531=""),"",E6531*F6531)</x:f>
        <x:v>3866400</x:v>
      </x:c>
      <x:c r="H6531" s="36" t="n">
        <x:v>0.17329999999999998</x:v>
      </x:c>
      <x:c r="I6531" s="22" t="n">
        <x:f>IF(G6531="","",IF(ISNUMBER(H6531),G6531,""))</x:f>
        <x:v>3866400</x:v>
      </x:c>
      <x:c r="J6531" s="22" t="n">
        <x:f>IF(I6531="","",I6531*H6531)</x:f>
        <x:v>670047.1199999999</x:v>
      </x:c>
      <x:c r="K6531" t="str">
        <x:f>IF(G6531="","MISSING OEWS",IF(ISNUMBER(H6531),"MATCHED","MISSING WHARTON"))</x:f>
        <x:v>MATCHED</x:v>
      </x:c>
    </x:row>
    <x:row r="6532">
      <x:c r="A6532" t="str">
        <x:v>62</x:v>
      </x:c>
      <x:c r="B6532" t="str">
        <x:v>Health Care and Social Assistance</x:v>
      </x:c>
      <x:c r="C6532" t="str">
        <x:v>49-9062</x:v>
      </x:c>
      <x:c r="D6532" t="str">
        <x:v>Medical Equipment Repairers</x:v>
      </x:c>
      <x:c r="E6532" s="22" t="n">
        <x:v>12790</x:v>
      </x:c>
      <x:c r="F6532" s="22" t="n">
        <x:v>71585.99687255669</x:v>
      </x:c>
      <x:c r="G6532" s="22" t="n">
        <x:f>IF(OR(E6532="",F6532=""),"",E6532*F6532)</x:f>
        <x:v>915584900</x:v>
      </x:c>
      <x:c r="H6532" s="36" t="n">
        <x:v>0.2368</x:v>
      </x:c>
      <x:c r="I6532" s="22" t="n">
        <x:f>IF(G6532="","",IF(ISNUMBER(H6532),G6532,""))</x:f>
        <x:v>915584900</x:v>
      </x:c>
      <x:c r="J6532" s="22" t="n">
        <x:f>IF(I6532="","",I6532*H6532)</x:f>
        <x:v>216810504.32000002</x:v>
      </x:c>
      <x:c r="K6532" t="str">
        <x:f>IF(G6532="","MISSING OEWS",IF(ISNUMBER(H6532),"MATCHED","MISSING WHARTON"))</x:f>
        <x:v>MATCHED</x:v>
      </x:c>
    </x:row>
    <x:row r="6533">
      <x:c r="A6533" t="str">
        <x:v>62</x:v>
      </x:c>
      <x:c r="B6533" t="str">
        <x:v>Health Care and Social Assistance</x:v>
      </x:c>
      <x:c r="C6533" t="str">
        <x:v>49-9069</x:v>
      </x:c>
      <x:c r="D6533" t="str">
        <x:v>Precision Instrument and Equipment Repairers, All Other</x:v>
      </x:c>
      <x:c r="E6533" s="22" t="n">
        <x:v>50</x:v>
      </x:c>
      <x:c r="F6533" s="22" t="n">
        <x:v>94400</x:v>
      </x:c>
      <x:c r="G6533" s="22" t="n">
        <x:f>IF(OR(E6533="",F6533=""),"",E6533*F6533)</x:f>
        <x:v>4720000</x:v>
      </x:c>
      <x:c r="H6533" s="36"/>
      <x:c r="I6533" s="22" t="str">
        <x:f>IF(G6533="","",IF(ISNUMBER(H6533),G6533,""))</x:f>
      </x:c>
      <x:c r="J6533" s="22" t="str">
        <x:f>IF(I6533="","",I6533*H6533)</x:f>
      </x:c>
      <x:c r="K6533" t="str">
        <x:f>IF(G6533="","MISSING OEWS",IF(ISNUMBER(H6533),"MATCHED","MISSING WHARTON"))</x:f>
        <x:v>MISSING WHARTON</x:v>
      </x:c>
    </x:row>
    <x:row r="6534">
      <x:c r="A6534" t="str">
        <x:v>62</x:v>
      </x:c>
      <x:c r="B6534" t="str">
        <x:v>Health Care and Social Assistance</x:v>
      </x:c>
      <x:c r="C6534" t="str">
        <x:v>49-9071</x:v>
      </x:c>
      <x:c r="D6534" t="str">
        <x:v>Maintenance and Repair Workers, General</x:v>
      </x:c>
      <x:c r="E6534" s="22" t="n">
        <x:v>115600</x:v>
      </x:c>
      <x:c r="F6534" s="22" t="n">
        <x:v>51567.32006920415</x:v>
      </x:c>
      <x:c r="G6534" s="22" t="n">
        <x:f>IF(OR(E6534="",F6534=""),"",E6534*F6534)</x:f>
        <x:v>5961182200</x:v>
      </x:c>
      <x:c r="H6534" s="36" t="n">
        <x:v>0.0867</x:v>
      </x:c>
      <x:c r="I6534" s="22" t="n">
        <x:f>IF(G6534="","",IF(ISNUMBER(H6534),G6534,""))</x:f>
        <x:v>5961182200</x:v>
      </x:c>
      <x:c r="J6534" s="22" t="n">
        <x:f>IF(I6534="","",I6534*H6534)</x:f>
        <x:v>516834496.74</x:v>
      </x:c>
      <x:c r="K6534" t="str">
        <x:f>IF(G6534="","MISSING OEWS",IF(ISNUMBER(H6534),"MATCHED","MISSING WHARTON"))</x:f>
        <x:v>MATCHED</x:v>
      </x:c>
    </x:row>
    <x:row r="6535">
      <x:c r="A6535" t="str">
        <x:v>62</x:v>
      </x:c>
      <x:c r="B6535" t="str">
        <x:v>Health Care and Social Assistance</x:v>
      </x:c>
      <x:c r="C6535" t="str">
        <x:v>49-9094</x:v>
      </x:c>
      <x:c r="D6535" t="str">
        <x:v>Locksmiths and Safe Repairers</x:v>
      </x:c>
      <x:c r="E6535" s="22" t="n">
        <x:v>240</x:v>
      </x:c>
      <x:c r="F6535" s="22" t="n">
        <x:v>70771.25</x:v>
      </x:c>
      <x:c r="G6535" s="22" t="n">
        <x:f>IF(OR(E6535="",F6535=""),"",E6535*F6535)</x:f>
        <x:v>16985100</x:v>
      </x:c>
      <x:c r="H6535" s="36" t="n">
        <x:v>0.0679</x:v>
      </x:c>
      <x:c r="I6535" s="22" t="n">
        <x:f>IF(G6535="","",IF(ISNUMBER(H6535),G6535,""))</x:f>
        <x:v>16985100</x:v>
      </x:c>
      <x:c r="J6535" s="22" t="n">
        <x:f>IF(I6535="","",I6535*H6535)</x:f>
        <x:v>1153288.29</x:v>
      </x:c>
      <x:c r="K6535" t="str">
        <x:f>IF(G6535="","MISSING OEWS",IF(ISNUMBER(H6535),"MATCHED","MISSING WHARTON"))</x:f>
        <x:v>MATCHED</x:v>
      </x:c>
    </x:row>
    <x:row r="6536">
      <x:c r="A6536" t="str">
        <x:v>62</x:v>
      </x:c>
      <x:c r="B6536" t="str">
        <x:v>Health Care and Social Assistance</x:v>
      </x:c>
      <x:c r="C6536" t="str">
        <x:v>49-9098</x:v>
      </x:c>
      <x:c r="D6536" t="str">
        <x:v>Helpers--Installation, Maintenance, and Repair Workers</x:v>
      </x:c>
      <x:c r="E6536" s="22" t="n">
        <x:v>590</x:v>
      </x:c>
      <x:c r="F6536" s="22" t="n">
        <x:v>40617.28813559322</x:v>
      </x:c>
      <x:c r="G6536" s="22" t="n">
        <x:f>IF(OR(E6536="",F6536=""),"",E6536*F6536)</x:f>
        <x:v>23964200</x:v>
      </x:c>
      <x:c r="H6536" s="36" t="n">
        <x:v>0.0594</x:v>
      </x:c>
      <x:c r="I6536" s="22" t="n">
        <x:f>IF(G6536="","",IF(ISNUMBER(H6536),G6536,""))</x:f>
        <x:v>23964200</x:v>
      </x:c>
      <x:c r="J6536" s="22" t="n">
        <x:f>IF(I6536="","",I6536*H6536)</x:f>
        <x:v>1423473.48</x:v>
      </x:c>
      <x:c r="K6536" t="str">
        <x:f>IF(G6536="","MISSING OEWS",IF(ISNUMBER(H6536),"MATCHED","MISSING WHARTON"))</x:f>
        <x:v>MATCHED</x:v>
      </x:c>
    </x:row>
    <x:row r="6537">
      <x:c r="A6537" t="str">
        <x:v>62</x:v>
      </x:c>
      <x:c r="B6537" t="str">
        <x:v>Health Care and Social Assistance</x:v>
      </x:c>
      <x:c r="C6537" t="str">
        <x:v>49-9099</x:v>
      </x:c>
      <x:c r="D6537" t="str">
        <x:v>Installation, Maintenance, and Repair Workers, All Other</x:v>
      </x:c>
      <x:c r="E6537" s="22" t="n">
        <x:v>400</x:v>
      </x:c>
      <x:c r="F6537" s="22" t="n">
        <x:v>59090</x:v>
      </x:c>
      <x:c r="G6537" s="22" t="n">
        <x:f>IF(OR(E6537="",F6537=""),"",E6537*F6537)</x:f>
        <x:v>23636000</x:v>
      </x:c>
      <x:c r="H6537" s="36" t="n">
        <x:v>0.16670000000000001</x:v>
      </x:c>
      <x:c r="I6537" s="22" t="n">
        <x:f>IF(G6537="","",IF(ISNUMBER(H6537),G6537,""))</x:f>
        <x:v>23636000</x:v>
      </x:c>
      <x:c r="J6537" s="22" t="n">
        <x:f>IF(I6537="","",I6537*H6537)</x:f>
        <x:v>3940121.2</x:v>
      </x:c>
      <x:c r="K6537" t="str">
        <x:f>IF(G6537="","MISSING OEWS",IF(ISNUMBER(H6537),"MATCHED","MISSING WHARTON"))</x:f>
        <x:v>MATCHED</x:v>
      </x:c>
    </x:row>
    <x:row r="6538">
      <x:c r="A6538" t="str">
        <x:v>62</x:v>
      </x:c>
      <x:c r="B6538" t="str">
        <x:v>Health Care and Social Assistance</x:v>
      </x:c>
      <x:c r="C6538" t="str">
        <x:v>51-1011</x:v>
      </x:c>
      <x:c r="D6538" t="str">
        <x:v>First-Line Supervisors of Production and Operating Workers</x:v>
      </x:c>
      <x:c r="E6538" s="22" t="n">
        <x:v>2720</x:v>
      </x:c>
      <x:c r="F6538" s="22" t="n">
        <x:v>59678.30882352941</x:v>
      </x:c>
      <x:c r="G6538" s="22" t="n">
        <x:f>IF(OR(E6538="",F6538=""),"",E6538*F6538)</x:f>
        <x:v>162325000</x:v>
      </x:c>
      <x:c r="H6538" s="36" t="n">
        <x:v>0.3775</x:v>
      </x:c>
      <x:c r="I6538" s="22" t="n">
        <x:f>IF(G6538="","",IF(ISNUMBER(H6538),G6538,""))</x:f>
        <x:v>162325000</x:v>
      </x:c>
      <x:c r="J6538" s="22" t="n">
        <x:f>IF(I6538="","",I6538*H6538)</x:f>
        <x:v>61277687.5</x:v>
      </x:c>
      <x:c r="K6538" t="str">
        <x:f>IF(G6538="","MISSING OEWS",IF(ISNUMBER(H6538),"MATCHED","MISSING WHARTON"))</x:f>
        <x:v>MATCHED</x:v>
      </x:c>
    </x:row>
    <x:row r="6539">
      <x:c r="A6539" t="str">
        <x:v>62</x:v>
      </x:c>
      <x:c r="B6539" t="str">
        <x:v>Health Care and Social Assistance</x:v>
      </x:c>
      <x:c r="C6539" t="str">
        <x:v>51-2090</x:v>
      </x:c>
      <x:c r="D6539" t="str">
        <x:v>Miscellaneous Assemblers and Fabricators</x:v>
      </x:c>
      <x:c r="E6539" s="22" t="n">
        <x:v>7430</x:v>
      </x:c>
      <x:c r="F6539" s="22" t="n">
        <x:v>36410</x:v>
      </x:c>
      <x:c r="G6539" s="22" t="n">
        <x:f>IF(OR(E6539="",F6539=""),"",E6539*F6539)</x:f>
        <x:v>270526300</x:v>
      </x:c>
      <x:c r="H6539" s="36" t="n">
        <x:v>0.15</x:v>
      </x:c>
      <x:c r="I6539" s="22" t="n">
        <x:f>IF(G6539="","",IF(ISNUMBER(H6539),G6539,""))</x:f>
        <x:v>270526300</x:v>
      </x:c>
      <x:c r="J6539" s="22" t="n">
        <x:f>IF(I6539="","",I6539*H6539)</x:f>
        <x:v>40578945</x:v>
      </x:c>
      <x:c r="K6539" t="str">
        <x:f>IF(G6539="","MISSING OEWS",IF(ISNUMBER(H6539),"MATCHED","MISSING WHARTON"))</x:f>
        <x:v>MATCHED</x:v>
      </x:c>
    </x:row>
    <x:row r="6540">
      <x:c r="A6540" t="str">
        <x:v>62</x:v>
      </x:c>
      <x:c r="B6540" t="str">
        <x:v>Health Care and Social Assistance</x:v>
      </x:c>
      <x:c r="C6540" t="str">
        <x:v>51-3011</x:v>
      </x:c>
      <x:c r="D6540" t="str">
        <x:v>Bakers</x:v>
      </x:c>
      <x:c r="E6540" s="22" t="n">
        <x:v>550</x:v>
      </x:c>
      <x:c r="F6540" s="22" t="n">
        <x:v>42590</x:v>
      </x:c>
      <x:c r="G6540" s="22" t="n">
        <x:f>IF(OR(E6540="",F6540=""),"",E6540*F6540)</x:f>
        <x:v>23424500</x:v>
      </x:c>
      <x:c r="H6540" s="36" t="n">
        <x:v>0.1444</x:v>
      </x:c>
      <x:c r="I6540" s="22" t="n">
        <x:f>IF(G6540="","",IF(ISNUMBER(H6540),G6540,""))</x:f>
        <x:v>23424500</x:v>
      </x:c>
      <x:c r="J6540" s="22" t="n">
        <x:f>IF(I6540="","",I6540*H6540)</x:f>
        <x:v>3382497.8</x:v>
      </x:c>
      <x:c r="K6540" t="str">
        <x:f>IF(G6540="","MISSING OEWS",IF(ISNUMBER(H6540),"MATCHED","MISSING WHARTON"))</x:f>
        <x:v>MATCHED</x:v>
      </x:c>
    </x:row>
    <x:row r="6541">
      <x:c r="A6541" t="str">
        <x:v>62</x:v>
      </x:c>
      <x:c r="B6541" t="str">
        <x:v>Health Care and Social Assistance</x:v>
      </x:c>
      <x:c r="C6541" t="str">
        <x:v>51-4031</x:v>
      </x:c>
      <x:c r="D6541" t="str">
        <x:v>Cutting, Punching, and Press Machine Setters, Operators, and Tenders, Metal and Plastic</x:v>
      </x:c>
      <x:c r="E6541" s="22"/>
      <x:c r="F6541" s="22" t="n">
        <x:v>30780</x:v>
      </x:c>
      <x:c r="G6541" s="22" t="str">
        <x:f>IF(OR(E6541="",F6541=""),"",E6541*F6541)</x:f>
      </x:c>
      <x:c r="H6541" s="36" t="n">
        <x:v>0.0297</x:v>
      </x:c>
      <x:c r="I6541" s="22" t="str">
        <x:f>IF(G6541="","",IF(ISNUMBER(H6541),G6541,""))</x:f>
      </x:c>
      <x:c r="J6541" s="22" t="str">
        <x:f>IF(I6541="","",I6541*H6541)</x:f>
      </x:c>
      <x:c r="K6541" t="str">
        <x:f>IF(G6541="","MISSING OEWS",IF(ISNUMBER(H6541),"MATCHED","MISSING WHARTON"))</x:f>
        <x:v>MISSING OEWS</x:v>
      </x:c>
    </x:row>
    <x:row r="6542">
      <x:c r="A6542" t="str">
        <x:v>62</x:v>
      </x:c>
      <x:c r="B6542" t="str">
        <x:v>Health Care and Social Assistance</x:v>
      </x:c>
      <x:c r="C6542" t="str">
        <x:v>51-4033</x:v>
      </x:c>
      <x:c r="D6542" t="str">
        <x:v>Grinding, Lapping, Polishing, and Buffing Machine Tool Setters, Operators, and Tenders, Metal and Plastic</x:v>
      </x:c>
      <x:c r="E6542" s="22"/>
      <x:c r="F6542" s="22" t="n">
        <x:v>38190</x:v>
      </x:c>
      <x:c r="G6542" s="22" t="str">
        <x:f>IF(OR(E6542="",F6542=""),"",E6542*F6542)</x:f>
      </x:c>
      <x:c r="H6542" s="36" t="n">
        <x:v>0.0917</x:v>
      </x:c>
      <x:c r="I6542" s="22" t="str">
        <x:f>IF(G6542="","",IF(ISNUMBER(H6542),G6542,""))</x:f>
      </x:c>
      <x:c r="J6542" s="22" t="str">
        <x:f>IF(I6542="","",I6542*H6542)</x:f>
      </x:c>
      <x:c r="K6542" t="str">
        <x:f>IF(G6542="","MISSING OEWS",IF(ISNUMBER(H6542),"MATCHED","MISSING WHARTON"))</x:f>
        <x:v>MISSING OEWS</x:v>
      </x:c>
    </x:row>
    <x:row r="6543">
      <x:c r="A6543" t="str">
        <x:v>62</x:v>
      </x:c>
      <x:c r="B6543" t="str">
        <x:v>Health Care and Social Assistance</x:v>
      </x:c>
      <x:c r="C6543" t="str">
        <x:v>51-4041</x:v>
      </x:c>
      <x:c r="D6543" t="str">
        <x:v>Machinists</x:v>
      </x:c>
      <x:c r="E6543" s="22" t="n">
        <x:v>40</x:v>
      </x:c>
      <x:c r="F6543" s="22" t="n">
        <x:v>88220</x:v>
      </x:c>
      <x:c r="G6543" s="22" t="n">
        <x:f>IF(OR(E6543="",F6543=""),"",E6543*F6543)</x:f>
        <x:v>3528800</x:v>
      </x:c>
      <x:c r="H6543" s="36" t="n">
        <x:v>0.0897</x:v>
      </x:c>
      <x:c r="I6543" s="22" t="n">
        <x:f>IF(G6543="","",IF(ISNUMBER(H6543),G6543,""))</x:f>
        <x:v>3528800</x:v>
      </x:c>
      <x:c r="J6543" s="22" t="n">
        <x:f>IF(I6543="","",I6543*H6543)</x:f>
        <x:v>316533.36</x:v>
      </x:c>
      <x:c r="K6543" t="str">
        <x:f>IF(G6543="","MISSING OEWS",IF(ISNUMBER(H6543),"MATCHED","MISSING WHARTON"))</x:f>
        <x:v>MATCHED</x:v>
      </x:c>
    </x:row>
    <x:row r="6544">
      <x:c r="A6544" t="str">
        <x:v>62</x:v>
      </x:c>
      <x:c r="B6544" t="str">
        <x:v>Health Care and Social Assistance</x:v>
      </x:c>
      <x:c r="C6544" t="str">
        <x:v>51-4081</x:v>
      </x:c>
      <x:c r="D6544" t="str">
        <x:v>Multiple Machine Tool Setters, Operators, and Tenders, Metal and Plastic</x:v>
      </x:c>
      <x:c r="E6544" s="22" t="n">
        <x:v>200</x:v>
      </x:c>
      <x:c r="F6544" s="22" t="n">
        <x:v>31260</x:v>
      </x:c>
      <x:c r="G6544" s="22" t="n">
        <x:f>IF(OR(E6544="",F6544=""),"",E6544*F6544)</x:f>
        <x:v>6252000</x:v>
      </x:c>
      <x:c r="H6544" s="36" t="n">
        <x:v>0.16899999999999998</x:v>
      </x:c>
      <x:c r="I6544" s="22" t="n">
        <x:f>IF(G6544="","",IF(ISNUMBER(H6544),G6544,""))</x:f>
        <x:v>6252000</x:v>
      </x:c>
      <x:c r="J6544" s="22" t="n">
        <x:f>IF(I6544="","",I6544*H6544)</x:f>
        <x:v>1056588</x:v>
      </x:c>
      <x:c r="K6544" t="str">
        <x:f>IF(G6544="","MISSING OEWS",IF(ISNUMBER(H6544),"MATCHED","MISSING WHARTON"))</x:f>
        <x:v>MATCHED</x:v>
      </x:c>
    </x:row>
    <x:row r="6545">
      <x:c r="A6545" t="str">
        <x:v>62</x:v>
      </x:c>
      <x:c r="B6545" t="str">
        <x:v>Health Care and Social Assistance</x:v>
      </x:c>
      <x:c r="C6545" t="str">
        <x:v>51-4121</x:v>
      </x:c>
      <x:c r="D6545" t="str">
        <x:v>Welders, Cutters, Solderers, and Brazers</x:v>
      </x:c>
      <x:c r="E6545" s="22" t="n">
        <x:v>40</x:v>
      </x:c>
      <x:c r="F6545" s="22" t="n">
        <x:v>64090</x:v>
      </x:c>
      <x:c r="G6545" s="22" t="n">
        <x:f>IF(OR(E6545="",F6545=""),"",E6545*F6545)</x:f>
        <x:v>2563600</x:v>
      </x:c>
      <x:c r="H6545" s="36" t="n">
        <x:v>0.0233</x:v>
      </x:c>
      <x:c r="I6545" s="22" t="n">
        <x:f>IF(G6545="","",IF(ISNUMBER(H6545),G6545,""))</x:f>
        <x:v>2563600</x:v>
      </x:c>
      <x:c r="J6545" s="22" t="n">
        <x:f>IF(I6545="","",I6545*H6545)</x:f>
        <x:v>59731.880000000005</x:v>
      </x:c>
      <x:c r="K6545" t="str">
        <x:f>IF(G6545="","MISSING OEWS",IF(ISNUMBER(H6545),"MATCHED","MISSING WHARTON"))</x:f>
        <x:v>MATCHED</x:v>
      </x:c>
    </x:row>
    <x:row r="6546">
      <x:c r="A6546" t="str">
        <x:v>62</x:v>
      </x:c>
      <x:c r="B6546" t="str">
        <x:v>Health Care and Social Assistance</x:v>
      </x:c>
      <x:c r="C6546" t="str">
        <x:v>51-5112</x:v>
      </x:c>
      <x:c r="D6546" t="str">
        <x:v>Printing Press Operators</x:v>
      </x:c>
      <x:c r="E6546" s="22" t="n">
        <x:v>250</x:v>
      </x:c>
      <x:c r="F6546" s="22" t="n">
        <x:v>45268</x:v>
      </x:c>
      <x:c r="G6546" s="22" t="n">
        <x:f>IF(OR(E6546="",F6546=""),"",E6546*F6546)</x:f>
        <x:v>11317000</x:v>
      </x:c>
      <x:c r="H6546" s="36" t="n">
        <x:v>0.3348</x:v>
      </x:c>
      <x:c r="I6546" s="22" t="n">
        <x:f>IF(G6546="","",IF(ISNUMBER(H6546),G6546,""))</x:f>
        <x:v>11317000</x:v>
      </x:c>
      <x:c r="J6546" s="22" t="n">
        <x:f>IF(I6546="","",I6546*H6546)</x:f>
        <x:v>3788931.5999999996</x:v>
      </x:c>
      <x:c r="K6546" t="str">
        <x:f>IF(G6546="","MISSING OEWS",IF(ISNUMBER(H6546),"MATCHED","MISSING WHARTON"))</x:f>
        <x:v>MATCHED</x:v>
      </x:c>
    </x:row>
    <x:row r="6547">
      <x:c r="A6547" t="str">
        <x:v>62</x:v>
      </x:c>
      <x:c r="B6547" t="str">
        <x:v>Health Care and Social Assistance</x:v>
      </x:c>
      <x:c r="C6547" t="str">
        <x:v>51-5113</x:v>
      </x:c>
      <x:c r="D6547" t="str">
        <x:v>Print Binding and Finishing Workers</x:v>
      </x:c>
      <x:c r="E6547" s="22" t="n">
        <x:v>130</x:v>
      </x:c>
      <x:c r="F6547" s="22" t="n">
        <x:v>39870</x:v>
      </x:c>
      <x:c r="G6547" s="22" t="n">
        <x:f>IF(OR(E6547="",F6547=""),"",E6547*F6547)</x:f>
        <x:v>5183100</x:v>
      </x:c>
      <x:c r="H6547" s="36" t="n">
        <x:v>0.0385</x:v>
      </x:c>
      <x:c r="I6547" s="22" t="n">
        <x:f>IF(G6547="","",IF(ISNUMBER(H6547),G6547,""))</x:f>
        <x:v>5183100</x:v>
      </x:c>
      <x:c r="J6547" s="22" t="n">
        <x:f>IF(I6547="","",I6547*H6547)</x:f>
        <x:v>199549.35</x:v>
      </x:c>
      <x:c r="K6547" t="str">
        <x:f>IF(G6547="","MISSING OEWS",IF(ISNUMBER(H6547),"MATCHED","MISSING WHARTON"))</x:f>
        <x:v>MATCHED</x:v>
      </x:c>
    </x:row>
    <x:row r="6548">
      <x:c r="A6548" t="str">
        <x:v>62</x:v>
      </x:c>
      <x:c r="B6548" t="str">
        <x:v>Health Care and Social Assistance</x:v>
      </x:c>
      <x:c r="C6548" t="str">
        <x:v>51-6011</x:v>
      </x:c>
      <x:c r="D6548" t="str">
        <x:v>Laundry and Dry-Cleaning Workers</x:v>
      </x:c>
      <x:c r="E6548" s="22" t="n">
        <x:v>32030</x:v>
      </x:c>
      <x:c r="F6548" s="22" t="n">
        <x:v>34572.204183577895</x:v>
      </x:c>
      <x:c r="G6548" s="22" t="n">
        <x:f>IF(OR(E6548="",F6548=""),"",E6548*F6548)</x:f>
        <x:v>1107347700</x:v>
      </x:c>
      <x:c r="H6548" s="36" t="n">
        <x:v>0</x:v>
      </x:c>
      <x:c r="I6548" s="22" t="n">
        <x:f>IF(G6548="","",IF(ISNUMBER(H6548),G6548,""))</x:f>
        <x:v>1107347700</x:v>
      </x:c>
      <x:c r="J6548" s="22" t="n">
        <x:f>IF(I6548="","",I6548*H6548)</x:f>
        <x:v>0</x:v>
      </x:c>
      <x:c r="K6548" t="str">
        <x:f>IF(G6548="","MISSING OEWS",IF(ISNUMBER(H6548),"MATCHED","MISSING WHARTON"))</x:f>
        <x:v>MATCHED</x:v>
      </x:c>
    </x:row>
    <x:row r="6549">
      <x:c r="A6549" t="str">
        <x:v>62</x:v>
      </x:c>
      <x:c r="B6549" t="str">
        <x:v>Health Care and Social Assistance</x:v>
      </x:c>
      <x:c r="C6549" t="str">
        <x:v>51-6031</x:v>
      </x:c>
      <x:c r="D6549" t="str">
        <x:v>Sewing Machine Operators</x:v>
      </x:c>
      <x:c r="E6549" s="22" t="n">
        <x:v>3000</x:v>
      </x:c>
      <x:c r="F6549" s="22" t="n">
        <x:v>30410</x:v>
      </x:c>
      <x:c r="G6549" s="22" t="n">
        <x:f>IF(OR(E6549="",F6549=""),"",E6549*F6549)</x:f>
        <x:v>91230000</x:v>
      </x:c>
      <x:c r="H6549" s="36" t="n">
        <x:v>0.0365</x:v>
      </x:c>
      <x:c r="I6549" s="22" t="n">
        <x:f>IF(G6549="","",IF(ISNUMBER(H6549),G6549,""))</x:f>
        <x:v>91230000</x:v>
      </x:c>
      <x:c r="J6549" s="22" t="n">
        <x:f>IF(I6549="","",I6549*H6549)</x:f>
        <x:v>3329895</x:v>
      </x:c>
      <x:c r="K6549" t="str">
        <x:f>IF(G6549="","MISSING OEWS",IF(ISNUMBER(H6549),"MATCHED","MISSING WHARTON"))</x:f>
        <x:v>MATCHED</x:v>
      </x:c>
    </x:row>
    <x:row r="6550">
      <x:c r="A6550" t="str">
        <x:v>62</x:v>
      </x:c>
      <x:c r="B6550" t="str">
        <x:v>Health Care and Social Assistance</x:v>
      </x:c>
      <x:c r="C6550" t="str">
        <x:v>51-6062</x:v>
      </x:c>
      <x:c r="D6550" t="str">
        <x:v>Textile Cutting Machine Setters, Operators, and Tenders</x:v>
      </x:c>
      <x:c r="E6550" s="22" t="n">
        <x:v>30</x:v>
      </x:c>
      <x:c r="F6550" s="22" t="n">
        <x:v>33990</x:v>
      </x:c>
      <x:c r="G6550" s="22" t="n">
        <x:f>IF(OR(E6550="",F6550=""),"",E6550*F6550)</x:f>
        <x:v>1019700</x:v>
      </x:c>
      <x:c r="H6550" s="36" t="n">
        <x:v>0.1056</x:v>
      </x:c>
      <x:c r="I6550" s="22" t="n">
        <x:f>IF(G6550="","",IF(ISNUMBER(H6550),G6550,""))</x:f>
        <x:v>1019700</x:v>
      </x:c>
      <x:c r="J6550" s="22" t="n">
        <x:f>IF(I6550="","",I6550*H6550)</x:f>
        <x:v>107680.31999999999</x:v>
      </x:c>
      <x:c r="K6550" t="str">
        <x:f>IF(G6550="","MISSING OEWS",IF(ISNUMBER(H6550),"MATCHED","MISSING WHARTON"))</x:f>
        <x:v>MATCHED</x:v>
      </x:c>
    </x:row>
    <x:row r="6551">
      <x:c r="A6551" t="str">
        <x:v>62</x:v>
      </x:c>
      <x:c r="B6551" t="str">
        <x:v>Health Care and Social Assistance</x:v>
      </x:c>
      <x:c r="C6551" t="str">
        <x:v>51-6099</x:v>
      </x:c>
      <x:c r="D6551" t="str">
        <x:v>Textile, Apparel, and Furnishings Workers, All Other</x:v>
      </x:c>
      <x:c r="E6551" s="22" t="n">
        <x:v>70</x:v>
      </x:c>
      <x:c r="F6551" s="22" t="n">
        <x:v>33050</x:v>
      </x:c>
      <x:c r="G6551" s="22" t="n">
        <x:f>IF(OR(E6551="",F6551=""),"",E6551*F6551)</x:f>
        <x:v>2313500</x:v>
      </x:c>
      <x:c r="H6551" s="36"/>
      <x:c r="I6551" s="22" t="str">
        <x:f>IF(G6551="","",IF(ISNUMBER(H6551),G6551,""))</x:f>
      </x:c>
      <x:c r="J6551" s="22" t="str">
        <x:f>IF(I6551="","",I6551*H6551)</x:f>
      </x:c>
      <x:c r="K6551" t="str">
        <x:f>IF(G6551="","MISSING OEWS",IF(ISNUMBER(H6551),"MATCHED","MISSING WHARTON"))</x:f>
        <x:v>MISSING WHARTON</x:v>
      </x:c>
    </x:row>
    <x:row r="6552">
      <x:c r="A6552" t="str">
        <x:v>62</x:v>
      </x:c>
      <x:c r="B6552" t="str">
        <x:v>Health Care and Social Assistance</x:v>
      </x:c>
      <x:c r="C6552" t="str">
        <x:v>51-7011</x:v>
      </x:c>
      <x:c r="D6552" t="str">
        <x:v>Cabinetmakers and Bench Carpenters</x:v>
      </x:c>
      <x:c r="E6552" s="22"/>
      <x:c r="F6552" s="22" t="n">
        <x:v>45120</x:v>
      </x:c>
      <x:c r="G6552" s="22" t="str">
        <x:f>IF(OR(E6552="",F6552=""),"",E6552*F6552)</x:f>
      </x:c>
      <x:c r="H6552" s="36" t="n">
        <x:v>0.13</x:v>
      </x:c>
      <x:c r="I6552" s="22" t="str">
        <x:f>IF(G6552="","",IF(ISNUMBER(H6552),G6552,""))</x:f>
      </x:c>
      <x:c r="J6552" s="22" t="str">
        <x:f>IF(I6552="","",I6552*H6552)</x:f>
      </x:c>
      <x:c r="K6552" t="str">
        <x:f>IF(G6552="","MISSING OEWS",IF(ISNUMBER(H6552),"MATCHED","MISSING WHARTON"))</x:f>
        <x:v>MISSING OEWS</x:v>
      </x:c>
    </x:row>
    <x:row r="6553">
      <x:c r="A6553" t="str">
        <x:v>62</x:v>
      </x:c>
      <x:c r="B6553" t="str">
        <x:v>Health Care and Social Assistance</x:v>
      </x:c>
      <x:c r="C6553" t="str">
        <x:v>51-7042</x:v>
      </x:c>
      <x:c r="D6553" t="str">
        <x:v>Woodworking Machine Setters, Operators, and Tenders, Except Sawing</x:v>
      </x:c>
      <x:c r="E6553" s="22" t="n">
        <x:v>60</x:v>
      </x:c>
      <x:c r="F6553" s="22" t="n">
        <x:v>33960</x:v>
      </x:c>
      <x:c r="G6553" s="22" t="n">
        <x:f>IF(OR(E6553="",F6553=""),"",E6553*F6553)</x:f>
        <x:v>2037600</x:v>
      </x:c>
      <x:c r="H6553" s="36" t="n">
        <x:v>0.0365</x:v>
      </x:c>
      <x:c r="I6553" s="22" t="n">
        <x:f>IF(G6553="","",IF(ISNUMBER(H6553),G6553,""))</x:f>
        <x:v>2037600</x:v>
      </x:c>
      <x:c r="J6553" s="22" t="n">
        <x:f>IF(I6553="","",I6553*H6553)</x:f>
        <x:v>74372.4</x:v>
      </x:c>
      <x:c r="K6553" t="str">
        <x:f>IF(G6553="","MISSING OEWS",IF(ISNUMBER(H6553),"MATCHED","MISSING WHARTON"))</x:f>
        <x:v>MATCHED</x:v>
      </x:c>
    </x:row>
    <x:row r="6554">
      <x:c r="A6554" t="str">
        <x:v>62</x:v>
      </x:c>
      <x:c r="B6554" t="str">
        <x:v>Health Care and Social Assistance</x:v>
      </x:c>
      <x:c r="C6554" t="str">
        <x:v>51-7099</x:v>
      </x:c>
      <x:c r="D6554" t="str">
        <x:v>Woodworkers, All Other</x:v>
      </x:c>
      <x:c r="E6554" s="22" t="n">
        <x:v>30</x:v>
      </x:c>
      <x:c r="F6554" s="22" t="n">
        <x:v>29950</x:v>
      </x:c>
      <x:c r="G6554" s="22" t="n">
        <x:f>IF(OR(E6554="",F6554=""),"",E6554*F6554)</x:f>
        <x:v>898500</x:v>
      </x:c>
      <x:c r="H6554" s="36"/>
      <x:c r="I6554" s="22" t="str">
        <x:f>IF(G6554="","",IF(ISNUMBER(H6554),G6554,""))</x:f>
      </x:c>
      <x:c r="J6554" s="22" t="str">
        <x:f>IF(I6554="","",I6554*H6554)</x:f>
      </x:c>
      <x:c r="K6554" t="str">
        <x:f>IF(G6554="","MISSING OEWS",IF(ISNUMBER(H6554),"MATCHED","MISSING WHARTON"))</x:f>
        <x:v>MISSING WHARTON</x:v>
      </x:c>
    </x:row>
    <x:row r="6555">
      <x:c r="A6555" t="str">
        <x:v>62</x:v>
      </x:c>
      <x:c r="B6555" t="str">
        <x:v>Health Care and Social Assistance</x:v>
      </x:c>
      <x:c r="C6555" t="str">
        <x:v>51-8013</x:v>
      </x:c>
      <x:c r="D6555" t="str">
        <x:v>Power Plant Operators</x:v>
      </x:c>
      <x:c r="E6555" s="22" t="n">
        <x:v>400</x:v>
      </x:c>
      <x:c r="F6555" s="22" t="n">
        <x:v>68270</x:v>
      </x:c>
      <x:c r="G6555" s="22" t="n">
        <x:f>IF(OR(E6555="",F6555=""),"",E6555*F6555)</x:f>
        <x:v>27308000</x:v>
      </x:c>
      <x:c r="H6555" s="36" t="n">
        <x:v>0.1618</x:v>
      </x:c>
      <x:c r="I6555" s="22" t="n">
        <x:f>IF(G6555="","",IF(ISNUMBER(H6555),G6555,""))</x:f>
        <x:v>27308000</x:v>
      </x:c>
      <x:c r="J6555" s="22" t="n">
        <x:f>IF(I6555="","",I6555*H6555)</x:f>
        <x:v>4418434.4</x:v>
      </x:c>
      <x:c r="K6555" t="str">
        <x:f>IF(G6555="","MISSING OEWS",IF(ISNUMBER(H6555),"MATCHED","MISSING WHARTON"))</x:f>
        <x:v>MATCHED</x:v>
      </x:c>
    </x:row>
    <x:row r="6556">
      <x:c r="A6556" t="str">
        <x:v>62</x:v>
      </x:c>
      <x:c r="B6556" t="str">
        <x:v>Health Care and Social Assistance</x:v>
      </x:c>
      <x:c r="C6556" t="str">
        <x:v>51-8021</x:v>
      </x:c>
      <x:c r="D6556" t="str">
        <x:v>Stationary Engineers and Boiler Operators</x:v>
      </x:c>
      <x:c r="E6556" s="22" t="n">
        <x:v>4700</x:v>
      </x:c>
      <x:c r="F6556" s="22" t="n">
        <x:v>87177</x:v>
      </x:c>
      <x:c r="G6556" s="22" t="n">
        <x:f>IF(OR(E6556="",F6556=""),"",E6556*F6556)</x:f>
        <x:v>409731900</x:v>
      </x:c>
      <x:c r="H6556" s="36" t="n">
        <x:v>0.10400000000000001</x:v>
      </x:c>
      <x:c r="I6556" s="22" t="n">
        <x:f>IF(G6556="","",IF(ISNUMBER(H6556),G6556,""))</x:f>
        <x:v>409731900</x:v>
      </x:c>
      <x:c r="J6556" s="22" t="n">
        <x:f>IF(I6556="","",I6556*H6556)</x:f>
        <x:v>42612117.6</x:v>
      </x:c>
      <x:c r="K6556" t="str">
        <x:f>IF(G6556="","MISSING OEWS",IF(ISNUMBER(H6556),"MATCHED","MISSING WHARTON"))</x:f>
        <x:v>MATCHED</x:v>
      </x:c>
    </x:row>
    <x:row r="6557">
      <x:c r="A6557" t="str">
        <x:v>62</x:v>
      </x:c>
      <x:c r="B6557" t="str">
        <x:v>Health Care and Social Assistance</x:v>
      </x:c>
      <x:c r="C6557" t="str">
        <x:v>51-8031</x:v>
      </x:c>
      <x:c r="D6557" t="str">
        <x:v>Water and Wastewater Treatment Plant and System Operators</x:v>
      </x:c>
      <x:c r="E6557" s="22" t="n">
        <x:v>90</x:v>
      </x:c>
      <x:c r="F6557" s="22"/>
      <x:c r="G6557" s="22" t="str">
        <x:f>IF(OR(E6557="",F6557=""),"",E6557*F6557)</x:f>
      </x:c>
      <x:c r="H6557" s="36" t="n">
        <x:v>0.1188</x:v>
      </x:c>
      <x:c r="I6557" s="22" t="str">
        <x:f>IF(G6557="","",IF(ISNUMBER(H6557),G6557,""))</x:f>
      </x:c>
      <x:c r="J6557" s="22" t="str">
        <x:f>IF(I6557="","",I6557*H6557)</x:f>
      </x:c>
      <x:c r="K6557" t="str">
        <x:f>IF(G6557="","MISSING OEWS",IF(ISNUMBER(H6557),"MATCHED","MISSING WHARTON"))</x:f>
        <x:v>MISSING OEWS</x:v>
      </x:c>
    </x:row>
    <x:row r="6558">
      <x:c r="A6558" t="str">
        <x:v>62</x:v>
      </x:c>
      <x:c r="B6558" t="str">
        <x:v>Health Care and Social Assistance</x:v>
      </x:c>
      <x:c r="C6558" t="str">
        <x:v>51-8099</x:v>
      </x:c>
      <x:c r="D6558" t="str">
        <x:v>Plant and System Operators, All Other</x:v>
      </x:c>
      <x:c r="E6558" s="22" t="n">
        <x:v>50</x:v>
      </x:c>
      <x:c r="F6558" s="22"/>
      <x:c r="G6558" s="22" t="str">
        <x:f>IF(OR(E6558="",F6558=""),"",E6558*F6558)</x:f>
      </x:c>
      <x:c r="H6558" s="36" t="n">
        <x:v>0.1</x:v>
      </x:c>
      <x:c r="I6558" s="22" t="str">
        <x:f>IF(G6558="","",IF(ISNUMBER(H6558),G6558,""))</x:f>
      </x:c>
      <x:c r="J6558" s="22" t="str">
        <x:f>IF(I6558="","",I6558*H6558)</x:f>
      </x:c>
      <x:c r="K6558" t="str">
        <x:f>IF(G6558="","MISSING OEWS",IF(ISNUMBER(H6558),"MATCHED","MISSING WHARTON"))</x:f>
        <x:v>MISSING OEWS</x:v>
      </x:c>
    </x:row>
    <x:row r="6559">
      <x:c r="A6559" t="str">
        <x:v>62</x:v>
      </x:c>
      <x:c r="B6559" t="str">
        <x:v>Health Care and Social Assistance</x:v>
      </x:c>
      <x:c r="C6559" t="str">
        <x:v>51-9012</x:v>
      </x:c>
      <x:c r="D6559" t="str">
        <x:v>Separating, Filtering, Clarifying, Precipitating, and Still Machine Setters, Operators, and Tenders</x:v>
      </x:c>
      <x:c r="E6559" s="22"/>
      <x:c r="F6559" s="22" t="n">
        <x:v>45290</x:v>
      </x:c>
      <x:c r="G6559" s="22" t="str">
        <x:f>IF(OR(E6559="",F6559=""),"",E6559*F6559)</x:f>
      </x:c>
      <x:c r="H6559" s="36" t="n">
        <x:v>0.0452</x:v>
      </x:c>
      <x:c r="I6559" s="22" t="str">
        <x:f>IF(G6559="","",IF(ISNUMBER(H6559),G6559,""))</x:f>
      </x:c>
      <x:c r="J6559" s="22" t="str">
        <x:f>IF(I6559="","",I6559*H6559)</x:f>
      </x:c>
      <x:c r="K6559" t="str">
        <x:f>IF(G6559="","MISSING OEWS",IF(ISNUMBER(H6559),"MATCHED","MISSING WHARTON"))</x:f>
        <x:v>MISSING OEWS</x:v>
      </x:c>
    </x:row>
    <x:row r="6560">
      <x:c r="A6560" t="str">
        <x:v>62</x:v>
      </x:c>
      <x:c r="B6560" t="str">
        <x:v>Health Care and Social Assistance</x:v>
      </x:c>
      <x:c r="C6560" t="str">
        <x:v>51-9032</x:v>
      </x:c>
      <x:c r="D6560" t="str">
        <x:v>Cutting and Slicing Machine Setters, Operators, and Tenders</x:v>
      </x:c>
      <x:c r="E6560" s="22" t="n">
        <x:v>50</x:v>
      </x:c>
      <x:c r="F6560" s="22" t="n">
        <x:v>32950</x:v>
      </x:c>
      <x:c r="G6560" s="22" t="n">
        <x:f>IF(OR(E6560="",F6560=""),"",E6560*F6560)</x:f>
        <x:v>1647500</x:v>
      </x:c>
      <x:c r="H6560" s="36" t="n">
        <x:v>0.0339</x:v>
      </x:c>
      <x:c r="I6560" s="22" t="n">
        <x:f>IF(G6560="","",IF(ISNUMBER(H6560),G6560,""))</x:f>
        <x:v>1647500</x:v>
      </x:c>
      <x:c r="J6560" s="22" t="n">
        <x:f>IF(I6560="","",I6560*H6560)</x:f>
        <x:v>55850.25</x:v>
      </x:c>
      <x:c r="K6560" t="str">
        <x:f>IF(G6560="","MISSING OEWS",IF(ISNUMBER(H6560),"MATCHED","MISSING WHARTON"))</x:f>
        <x:v>MATCHED</x:v>
      </x:c>
    </x:row>
    <x:row r="6561">
      <x:c r="A6561" t="str">
        <x:v>62</x:v>
      </x:c>
      <x:c r="B6561" t="str">
        <x:v>Health Care and Social Assistance</x:v>
      </x:c>
      <x:c r="C6561" t="str">
        <x:v>51-9061</x:v>
      </x:c>
      <x:c r="D6561" t="str">
        <x:v>Inspectors, Testers, Sorters, Samplers, and Weighers</x:v>
      </x:c>
      <x:c r="E6561" s="22" t="n">
        <x:v>2300</x:v>
      </x:c>
      <x:c r="F6561" s="22" t="n">
        <x:v>46060</x:v>
      </x:c>
      <x:c r="G6561" s="22" t="n">
        <x:f>IF(OR(E6561="",F6561=""),"",E6561*F6561)</x:f>
        <x:v>105938000</x:v>
      </x:c>
      <x:c r="H6561" s="36" t="n">
        <x:v>0.2969</x:v>
      </x:c>
      <x:c r="I6561" s="22" t="n">
        <x:f>IF(G6561="","",IF(ISNUMBER(H6561),G6561,""))</x:f>
        <x:v>105938000</x:v>
      </x:c>
      <x:c r="J6561" s="22" t="n">
        <x:f>IF(I6561="","",I6561*H6561)</x:f>
        <x:v>31452992.2</x:v>
      </x:c>
      <x:c r="K6561" t="str">
        <x:f>IF(G6561="","MISSING OEWS",IF(ISNUMBER(H6561),"MATCHED","MISSING WHARTON"))</x:f>
        <x:v>MATCHED</x:v>
      </x:c>
    </x:row>
    <x:row r="6562">
      <x:c r="A6562" t="str">
        <x:v>62</x:v>
      </x:c>
      <x:c r="B6562" t="str">
        <x:v>Health Care and Social Assistance</x:v>
      </x:c>
      <x:c r="C6562" t="str">
        <x:v>51-9081</x:v>
      </x:c>
      <x:c r="D6562" t="str">
        <x:v>Dental Laboratory Technicians</x:v>
      </x:c>
      <x:c r="E6562" s="22" t="n">
        <x:v>5810</x:v>
      </x:c>
      <x:c r="F6562" s="22" t="n">
        <x:v>54260</x:v>
      </x:c>
      <x:c r="G6562" s="22" t="n">
        <x:f>IF(OR(E6562="",F6562=""),"",E6562*F6562)</x:f>
        <x:v>315250600</x:v>
      </x:c>
      <x:c r="H6562" s="36" t="n">
        <x:v>0</x:v>
      </x:c>
      <x:c r="I6562" s="22" t="n">
        <x:f>IF(G6562="","",IF(ISNUMBER(H6562),G6562,""))</x:f>
        <x:v>315250600</x:v>
      </x:c>
      <x:c r="J6562" s="22" t="n">
        <x:f>IF(I6562="","",I6562*H6562)</x:f>
        <x:v>0</x:v>
      </x:c>
      <x:c r="K6562" t="str">
        <x:f>IF(G6562="","MISSING OEWS",IF(ISNUMBER(H6562),"MATCHED","MISSING WHARTON"))</x:f>
        <x:v>MATCHED</x:v>
      </x:c>
    </x:row>
    <x:row r="6563">
      <x:c r="A6563" t="str">
        <x:v>62</x:v>
      </x:c>
      <x:c r="B6563" t="str">
        <x:v>Health Care and Social Assistance</x:v>
      </x:c>
      <x:c r="C6563" t="str">
        <x:v>51-9082</x:v>
      </x:c>
      <x:c r="D6563" t="str">
        <x:v>Medical Appliance Technicians</x:v>
      </x:c>
      <x:c r="E6563" s="22" t="n">
        <x:v>2120</x:v>
      </x:c>
      <x:c r="F6563" s="22" t="n">
        <x:v>54974.056603773584</x:v>
      </x:c>
      <x:c r="G6563" s="22" t="n">
        <x:f>IF(OR(E6563="",F6563=""),"",E6563*F6563)</x:f>
        <x:v>116545000</x:v>
      </x:c>
      <x:c r="H6563" s="36" t="n">
        <x:v>0</x:v>
      </x:c>
      <x:c r="I6563" s="22" t="n">
        <x:f>IF(G6563="","",IF(ISNUMBER(H6563),G6563,""))</x:f>
        <x:v>116545000</x:v>
      </x:c>
      <x:c r="J6563" s="22" t="n">
        <x:f>IF(I6563="","",I6563*H6563)</x:f>
        <x:v>0</x:v>
      </x:c>
      <x:c r="K6563" t="str">
        <x:f>IF(G6563="","MISSING OEWS",IF(ISNUMBER(H6563),"MATCHED","MISSING WHARTON"))</x:f>
        <x:v>MATCHED</x:v>
      </x:c>
    </x:row>
    <x:row r="6564">
      <x:c r="A6564" t="str">
        <x:v>62</x:v>
      </x:c>
      <x:c r="B6564" t="str">
        <x:v>Health Care and Social Assistance</x:v>
      </x:c>
      <x:c r="C6564" t="str">
        <x:v>51-9083</x:v>
      </x:c>
      <x:c r="D6564" t="str">
        <x:v>Ophthalmic Laboratory Technicians</x:v>
      </x:c>
      <x:c r="E6564" s="22" t="n">
        <x:v>4710</x:v>
      </x:c>
      <x:c r="F6564" s="22" t="n">
        <x:v>42960</x:v>
      </x:c>
      <x:c r="G6564" s="22" t="n">
        <x:f>IF(OR(E6564="",F6564=""),"",E6564*F6564)</x:f>
        <x:v>202341600</x:v>
      </x:c>
      <x:c r="H6564" s="36" t="n">
        <x:v>0</x:v>
      </x:c>
      <x:c r="I6564" s="22" t="n">
        <x:f>IF(G6564="","",IF(ISNUMBER(H6564),G6564,""))</x:f>
        <x:v>202341600</x:v>
      </x:c>
      <x:c r="J6564" s="22" t="n">
        <x:f>IF(I6564="","",I6564*H6564)</x:f>
        <x:v>0</x:v>
      </x:c>
      <x:c r="K6564" t="str">
        <x:f>IF(G6564="","MISSING OEWS",IF(ISNUMBER(H6564),"MATCHED","MISSING WHARTON"))</x:f>
        <x:v>MATCHED</x:v>
      </x:c>
    </x:row>
    <x:row r="6565">
      <x:c r="A6565" t="str">
        <x:v>62</x:v>
      </x:c>
      <x:c r="B6565" t="str">
        <x:v>Health Care and Social Assistance</x:v>
      </x:c>
      <x:c r="C6565" t="str">
        <x:v>51-9111</x:v>
      </x:c>
      <x:c r="D6565" t="str">
        <x:v>Packaging and Filling Machine Operators and Tenders</x:v>
      </x:c>
      <x:c r="E6565" s="22" t="n">
        <x:v>1400</x:v>
      </x:c>
      <x:c r="F6565" s="22" t="n">
        <x:v>32410</x:v>
      </x:c>
      <x:c r="G6565" s="22" t="n">
        <x:f>IF(OR(E6565="",F6565=""),"",E6565*F6565)</x:f>
        <x:v>45374000</x:v>
      </x:c>
      <x:c r="H6565" s="36" t="n">
        <x:v>0.0475</x:v>
      </x:c>
      <x:c r="I6565" s="22" t="n">
        <x:f>IF(G6565="","",IF(ISNUMBER(H6565),G6565,""))</x:f>
        <x:v>45374000</x:v>
      </x:c>
      <x:c r="J6565" s="22" t="n">
        <x:f>IF(I6565="","",I6565*H6565)</x:f>
        <x:v>2155265</x:v>
      </x:c>
      <x:c r="K6565" t="str">
        <x:f>IF(G6565="","MISSING OEWS",IF(ISNUMBER(H6565),"MATCHED","MISSING WHARTON"))</x:f>
        <x:v>MATCHED</x:v>
      </x:c>
    </x:row>
    <x:row r="6566">
      <x:c r="A6566" t="str">
        <x:v>62</x:v>
      </x:c>
      <x:c r="B6566" t="str">
        <x:v>Health Care and Social Assistance</x:v>
      </x:c>
      <x:c r="C6566" t="str">
        <x:v>51-9161</x:v>
      </x:c>
      <x:c r="D6566" t="str">
        <x:v>Computer Numerically Controlled Tool Operators</x:v>
      </x:c>
      <x:c r="E6566" s="22"/>
      <x:c r="F6566" s="22" t="n">
        <x:v>41650</x:v>
      </x:c>
      <x:c r="G6566" s="22" t="str">
        <x:f>IF(OR(E6566="",F6566=""),"",E6566*F6566)</x:f>
      </x:c>
      <x:c r="H6566" s="36" t="n">
        <x:v>0.21109999999999998</x:v>
      </x:c>
      <x:c r="I6566" s="22" t="str">
        <x:f>IF(G6566="","",IF(ISNUMBER(H6566),G6566,""))</x:f>
      </x:c>
      <x:c r="J6566" s="22" t="str">
        <x:f>IF(I6566="","",I6566*H6566)</x:f>
      </x:c>
      <x:c r="K6566" t="str">
        <x:f>IF(G6566="","MISSING OEWS",IF(ISNUMBER(H6566),"MATCHED","MISSING WHARTON"))</x:f>
        <x:v>MISSING OEWS</x:v>
      </x:c>
    </x:row>
    <x:row r="6567">
      <x:c r="A6567" t="str">
        <x:v>62</x:v>
      </x:c>
      <x:c r="B6567" t="str">
        <x:v>Health Care and Social Assistance</x:v>
      </x:c>
      <x:c r="C6567" t="str">
        <x:v>51-9198</x:v>
      </x:c>
      <x:c r="D6567" t="str">
        <x:v>Helpers--Production Workers</x:v>
      </x:c>
      <x:c r="E6567" s="22" t="n">
        <x:v>270</x:v>
      </x:c>
      <x:c r="F6567" s="22" t="n">
        <x:v>36460</x:v>
      </x:c>
      <x:c r="G6567" s="22" t="n">
        <x:f>IF(OR(E6567="",F6567=""),"",E6567*F6567)</x:f>
        <x:v>9844200</x:v>
      </x:c>
      <x:c r="H6567" s="36" t="n">
        <x:v>0.08380000000000001</x:v>
      </x:c>
      <x:c r="I6567" s="22" t="n">
        <x:f>IF(G6567="","",IF(ISNUMBER(H6567),G6567,""))</x:f>
        <x:v>9844200</x:v>
      </x:c>
      <x:c r="J6567" s="22" t="n">
        <x:f>IF(I6567="","",I6567*H6567)</x:f>
        <x:v>824943.9600000001</x:v>
      </x:c>
      <x:c r="K6567" t="str">
        <x:f>IF(G6567="","MISSING OEWS",IF(ISNUMBER(H6567),"MATCHED","MISSING WHARTON"))</x:f>
        <x:v>MATCHED</x:v>
      </x:c>
    </x:row>
    <x:row r="6568">
      <x:c r="A6568" t="str">
        <x:v>62</x:v>
      </x:c>
      <x:c r="B6568" t="str">
        <x:v>Health Care and Social Assistance</x:v>
      </x:c>
      <x:c r="C6568" t="str">
        <x:v>51-9199</x:v>
      </x:c>
      <x:c r="D6568" t="str">
        <x:v>Production Workers, All Other</x:v>
      </x:c>
      <x:c r="E6568" s="22" t="n">
        <x:v>5010</x:v>
      </x:c>
      <x:c r="F6568" s="22" t="n">
        <x:v>32220</x:v>
      </x:c>
      <x:c r="G6568" s="22" t="n">
        <x:f>IF(OR(E6568="",F6568=""),"",E6568*F6568)</x:f>
        <x:v>161422200</x:v>
      </x:c>
      <x:c r="H6568" s="36"/>
      <x:c r="I6568" s="22" t="str">
        <x:f>IF(G6568="","",IF(ISNUMBER(H6568),G6568,""))</x:f>
      </x:c>
      <x:c r="J6568" s="22" t="str">
        <x:f>IF(I6568="","",I6568*H6568)</x:f>
      </x:c>
      <x:c r="K6568" t="str">
        <x:f>IF(G6568="","MISSING OEWS",IF(ISNUMBER(H6568),"MATCHED","MISSING WHARTON"))</x:f>
        <x:v>MISSING WHARTON</x:v>
      </x:c>
    </x:row>
    <x:row r="6569">
      <x:c r="A6569" t="str">
        <x:v>62</x:v>
      </x:c>
      <x:c r="B6569" t="str">
        <x:v>Health Care and Social Assistance</x:v>
      </x:c>
      <x:c r="C6569" t="str">
        <x:v>53-1047</x:v>
      </x:c>
      <x:c r="D6569" t="str">
        <x:v>First-Line Supervisors of Transportation and Material Moving Workers, Except Aircraft Cargo Handling Supervisors</x:v>
      </x:c>
      <x:c r="E6569" s="22" t="n">
        <x:v>6590</x:v>
      </x:c>
      <x:c r="F6569" s="22" t="n">
        <x:v>59259.84825493171</x:v>
      </x:c>
      <x:c r="G6569" s="22" t="n">
        <x:f>IF(OR(E6569="",F6569=""),"",E6569*F6569)</x:f>
        <x:v>390522400</x:v>
      </x:c>
      <x:c r="H6569" s="36" t="n">
        <x:v>0.3429</x:v>
      </x:c>
      <x:c r="I6569" s="22" t="n">
        <x:f>IF(G6569="","",IF(ISNUMBER(H6569),G6569,""))</x:f>
        <x:v>390522400</x:v>
      </x:c>
      <x:c r="J6569" s="22" t="n">
        <x:f>IF(I6569="","",I6569*H6569)</x:f>
        <x:v>133910130.96</x:v>
      </x:c>
      <x:c r="K6569" t="str">
        <x:f>IF(G6569="","MISSING OEWS",IF(ISNUMBER(H6569),"MATCHED","MISSING WHARTON"))</x:f>
        <x:v>MATCHED</x:v>
      </x:c>
    </x:row>
    <x:row r="6570">
      <x:c r="A6570" t="str">
        <x:v>62</x:v>
      </x:c>
      <x:c r="B6570" t="str">
        <x:v>Health Care and Social Assistance</x:v>
      </x:c>
      <x:c r="C6570" t="str">
        <x:v>53-2012</x:v>
      </x:c>
      <x:c r="D6570" t="str">
        <x:v>Commercial Pilots</x:v>
      </x:c>
      <x:c r="E6570" s="22" t="n">
        <x:v>5440</x:v>
      </x:c>
      <x:c r="F6570" s="22" t="n">
        <x:v>121070</x:v>
      </x:c>
      <x:c r="G6570" s="22" t="n">
        <x:f>IF(OR(E6570="",F6570=""),"",E6570*F6570)</x:f>
        <x:v>658620800</x:v>
      </x:c>
      <x:c r="H6570" s="36" t="n">
        <x:v>0.3558</x:v>
      </x:c>
      <x:c r="I6570" s="22" t="n">
        <x:f>IF(G6570="","",IF(ISNUMBER(H6570),G6570,""))</x:f>
        <x:v>658620800</x:v>
      </x:c>
      <x:c r="J6570" s="22" t="n">
        <x:f>IF(I6570="","",I6570*H6570)</x:f>
        <x:v>234337280.64000002</x:v>
      </x:c>
      <x:c r="K6570" t="str">
        <x:f>IF(G6570="","MISSING OEWS",IF(ISNUMBER(H6570),"MATCHED","MISSING WHARTON"))</x:f>
        <x:v>MATCHED</x:v>
      </x:c>
    </x:row>
    <x:row r="6571">
      <x:c r="A6571" t="str">
        <x:v>62</x:v>
      </x:c>
      <x:c r="B6571" t="str">
        <x:v>Health Care and Social Assistance</x:v>
      </x:c>
      <x:c r="C6571" t="str">
        <x:v>53-2022</x:v>
      </x:c>
      <x:c r="D6571" t="str">
        <x:v>Airfield Operations Specialists</x:v>
      </x:c>
      <x:c r="E6571" s="22" t="n">
        <x:v>160</x:v>
      </x:c>
      <x:c r="F6571" s="22" t="n">
        <x:v>65610</x:v>
      </x:c>
      <x:c r="G6571" s="22" t="n">
        <x:f>IF(OR(E6571="",F6571=""),"",E6571*F6571)</x:f>
        <x:v>10497600</x:v>
      </x:c>
      <x:c r="H6571" s="36" t="n">
        <x:v>0.35</x:v>
      </x:c>
      <x:c r="I6571" s="22" t="n">
        <x:f>IF(G6571="","",IF(ISNUMBER(H6571),G6571,""))</x:f>
        <x:v>10497600</x:v>
      </x:c>
      <x:c r="J6571" s="22" t="n">
        <x:f>IF(I6571="","",I6571*H6571)</x:f>
        <x:v>3674159.9999999995</x:v>
      </x:c>
      <x:c r="K6571" t="str">
        <x:f>IF(G6571="","MISSING OEWS",IF(ISNUMBER(H6571),"MATCHED","MISSING WHARTON"))</x:f>
        <x:v>MATCHED</x:v>
      </x:c>
    </x:row>
    <x:row r="6572">
      <x:c r="A6572" t="str">
        <x:v>62</x:v>
      </x:c>
      <x:c r="B6572" t="str">
        <x:v>Health Care and Social Assistance</x:v>
      </x:c>
      <x:c r="C6572" t="str">
        <x:v>53-3011</x:v>
      </x:c>
      <x:c r="D6572" t="str">
        <x:v>Ambulance Drivers and Attendants, Except Emergency Medical Technicians</x:v>
      </x:c>
      <x:c r="E6572" s="22" t="n">
        <x:v>9870</x:v>
      </x:c>
      <x:c r="F6572" s="22" t="n">
        <x:v>35660.13171225937</x:v>
      </x:c>
      <x:c r="G6572" s="22" t="n">
        <x:f>IF(OR(E6572="",F6572=""),"",E6572*F6572)</x:f>
        <x:v>351965499.99999994</x:v>
      </x:c>
      <x:c r="H6572" s="36" t="n">
        <x:v>0.0864</x:v>
      </x:c>
      <x:c r="I6572" s="22" t="n">
        <x:f>IF(G6572="","",IF(ISNUMBER(H6572),G6572,""))</x:f>
        <x:v>351965499.99999994</x:v>
      </x:c>
      <x:c r="J6572" s="22" t="n">
        <x:f>IF(I6572="","",I6572*H6572)</x:f>
        <x:v>30409819.199999996</x:v>
      </x:c>
      <x:c r="K6572" t="str">
        <x:f>IF(G6572="","MISSING OEWS",IF(ISNUMBER(H6572),"MATCHED","MISSING WHARTON"))</x:f>
        <x:v>MATCHED</x:v>
      </x:c>
    </x:row>
    <x:row r="6573">
      <x:c r="A6573" t="str">
        <x:v>62</x:v>
      </x:c>
      <x:c r="B6573" t="str">
        <x:v>Health Care and Social Assistance</x:v>
      </x:c>
      <x:c r="C6573" t="str">
        <x:v>53-3031</x:v>
      </x:c>
      <x:c r="D6573" t="str">
        <x:v>Driver/Sales Workers</x:v>
      </x:c>
      <x:c r="E6573" s="22" t="n">
        <x:v>1570</x:v>
      </x:c>
      <x:c r="F6573" s="22" t="n">
        <x:v>34350</x:v>
      </x:c>
      <x:c r="G6573" s="22" t="n">
        <x:f>IF(OR(E6573="",F6573=""),"",E6573*F6573)</x:f>
        <x:v>53929500</x:v>
      </x:c>
      <x:c r="H6573" s="36" t="n">
        <x:v>0.31670000000000004</x:v>
      </x:c>
      <x:c r="I6573" s="22" t="n">
        <x:f>IF(G6573="","",IF(ISNUMBER(H6573),G6573,""))</x:f>
        <x:v>53929500</x:v>
      </x:c>
      <x:c r="J6573" s="22" t="n">
        <x:f>IF(I6573="","",I6573*H6573)</x:f>
        <x:v>17079472.650000002</x:v>
      </x:c>
      <x:c r="K6573" t="str">
        <x:f>IF(G6573="","MISSING OEWS",IF(ISNUMBER(H6573),"MATCHED","MISSING WHARTON"))</x:f>
        <x:v>MATCHED</x:v>
      </x:c>
    </x:row>
    <x:row r="6574">
      <x:c r="A6574" t="str">
        <x:v>62</x:v>
      </x:c>
      <x:c r="B6574" t="str">
        <x:v>Health Care and Social Assistance</x:v>
      </x:c>
      <x:c r="C6574" t="str">
        <x:v>53-3032</x:v>
      </x:c>
      <x:c r="D6574" t="str">
        <x:v>Heavy and Tractor-Trailer Truck Drivers</x:v>
      </x:c>
      <x:c r="E6574" s="22" t="n">
        <x:v>2810</x:v>
      </x:c>
      <x:c r="F6574" s="22" t="n">
        <x:v>49561.28113879004</x:v>
      </x:c>
      <x:c r="G6574" s="22" t="n">
        <x:f>IF(OR(E6574="",F6574=""),"",E6574*F6574)</x:f>
        <x:v>139267200</x:v>
      </x:c>
      <x:c r="H6574" s="36" t="n">
        <x:v>0.2065</x:v>
      </x:c>
      <x:c r="I6574" s="22" t="n">
        <x:f>IF(G6574="","",IF(ISNUMBER(H6574),G6574,""))</x:f>
        <x:v>139267200</x:v>
      </x:c>
      <x:c r="J6574" s="22" t="n">
        <x:f>IF(I6574="","",I6574*H6574)</x:f>
        <x:v>28758676.799999997</x:v>
      </x:c>
      <x:c r="K6574" t="str">
        <x:f>IF(G6574="","MISSING OEWS",IF(ISNUMBER(H6574),"MATCHED","MISSING WHARTON"))</x:f>
        <x:v>MATCHED</x:v>
      </x:c>
    </x:row>
    <x:row r="6575">
      <x:c r="A6575" t="str">
        <x:v>62</x:v>
      </x:c>
      <x:c r="B6575" t="str">
        <x:v>Health Care and Social Assistance</x:v>
      </x:c>
      <x:c r="C6575" t="str">
        <x:v>53-3033</x:v>
      </x:c>
      <x:c r="D6575" t="str">
        <x:v>Light Truck Drivers</x:v>
      </x:c>
      <x:c r="E6575" s="22" t="n">
        <x:v>15700</x:v>
      </x:c>
      <x:c r="F6575" s="22" t="n">
        <x:v>39305.03821656051</x:v>
      </x:c>
      <x:c r="G6575" s="22" t="n">
        <x:f>IF(OR(E6575="",F6575=""),"",E6575*F6575)</x:f>
        <x:v>617089100</x:v>
      </x:c>
      <x:c r="H6575" s="36" t="n">
        <x:v>0.3393</x:v>
      </x:c>
      <x:c r="I6575" s="22" t="n">
        <x:f>IF(G6575="","",IF(ISNUMBER(H6575),G6575,""))</x:f>
        <x:v>617089100</x:v>
      </x:c>
      <x:c r="J6575" s="22" t="n">
        <x:f>IF(I6575="","",I6575*H6575)</x:f>
        <x:v>209378331.63</x:v>
      </x:c>
      <x:c r="K6575" t="str">
        <x:f>IF(G6575="","MISSING OEWS",IF(ISNUMBER(H6575),"MATCHED","MISSING WHARTON"))</x:f>
        <x:v>MATCHED</x:v>
      </x:c>
    </x:row>
    <x:row r="6576">
      <x:c r="A6576" t="str">
        <x:v>62</x:v>
      </x:c>
      <x:c r="B6576" t="str">
        <x:v>Health Care and Social Assistance</x:v>
      </x:c>
      <x:c r="C6576" t="str">
        <x:v>53-3051</x:v>
      </x:c>
      <x:c r="D6576" t="str">
        <x:v>Bus Drivers, School</x:v>
      </x:c>
      <x:c r="E6576" s="22" t="n">
        <x:v>4990</x:v>
      </x:c>
      <x:c r="F6576" s="22" t="n">
        <x:v>41660</x:v>
      </x:c>
      <x:c r="G6576" s="22" t="n">
        <x:f>IF(OR(E6576="",F6576=""),"",E6576*F6576)</x:f>
        <x:v>207883400</x:v>
      </x:c>
      <x:c r="H6576" s="36" t="n">
        <x:v>0.2235</x:v>
      </x:c>
      <x:c r="I6576" s="22" t="n">
        <x:f>IF(G6576="","",IF(ISNUMBER(H6576),G6576,""))</x:f>
        <x:v>207883400</x:v>
      </x:c>
      <x:c r="J6576" s="22" t="n">
        <x:f>IF(I6576="","",I6576*H6576)</x:f>
        <x:v>46461939.9</x:v>
      </x:c>
      <x:c r="K6576" t="str">
        <x:f>IF(G6576="","MISSING OEWS",IF(ISNUMBER(H6576),"MATCHED","MISSING WHARTON"))</x:f>
        <x:v>MATCHED</x:v>
      </x:c>
    </x:row>
    <x:row r="6577">
      <x:c r="A6577" t="str">
        <x:v>62</x:v>
      </x:c>
      <x:c r="B6577" t="str">
        <x:v>Health Care and Social Assistance</x:v>
      </x:c>
      <x:c r="C6577" t="str">
        <x:v>53-3052</x:v>
      </x:c>
      <x:c r="D6577" t="str">
        <x:v>Bus Drivers, Transit and Intercity</x:v>
      </x:c>
      <x:c r="E6577" s="22" t="n">
        <x:v>980</x:v>
      </x:c>
      <x:c r="F6577" s="22" t="n">
        <x:v>43580</x:v>
      </x:c>
      <x:c r="G6577" s="22" t="n">
        <x:f>IF(OR(E6577="",F6577=""),"",E6577*F6577)</x:f>
        <x:v>42708400</x:v>
      </x:c>
      <x:c r="H6577" s="36" t="n">
        <x:v>0.25670000000000004</x:v>
      </x:c>
      <x:c r="I6577" s="22" t="n">
        <x:f>IF(G6577="","",IF(ISNUMBER(H6577),G6577,""))</x:f>
        <x:v>42708400</x:v>
      </x:c>
      <x:c r="J6577" s="22" t="n">
        <x:f>IF(I6577="","",I6577*H6577)</x:f>
        <x:v>10963246.280000001</x:v>
      </x:c>
      <x:c r="K6577" t="str">
        <x:f>IF(G6577="","MISSING OEWS",IF(ISNUMBER(H6577),"MATCHED","MISSING WHARTON"))</x:f>
        <x:v>MATCHED</x:v>
      </x:c>
    </x:row>
    <x:row r="6578">
      <x:c r="A6578" t="str">
        <x:v>62</x:v>
      </x:c>
      <x:c r="B6578" t="str">
        <x:v>Health Care and Social Assistance</x:v>
      </x:c>
      <x:c r="C6578" t="str">
        <x:v>53-3053</x:v>
      </x:c>
      <x:c r="D6578" t="str">
        <x:v>Shuttle Drivers and Chauffeurs</x:v>
      </x:c>
      <x:c r="E6578" s="22" t="n">
        <x:v>58460</x:v>
      </x:c>
      <x:c r="F6578" s="22" t="n">
        <x:v>37691.917550461854</x:v>
      </x:c>
      <x:c r="G6578" s="22" t="n">
        <x:f>IF(OR(E6578="",F6578=""),"",E6578*F6578)</x:f>
        <x:v>2203469500</x:v>
      </x:c>
      <x:c r="H6578" s="36" t="n">
        <x:v>0.32880000000000004</x:v>
      </x:c>
      <x:c r="I6578" s="22" t="n">
        <x:f>IF(G6578="","",IF(ISNUMBER(H6578),G6578,""))</x:f>
        <x:v>2203469500</x:v>
      </x:c>
      <x:c r="J6578" s="22" t="n">
        <x:f>IF(I6578="","",I6578*H6578)</x:f>
        <x:v>724500771.6</x:v>
      </x:c>
      <x:c r="K6578" t="str">
        <x:f>IF(G6578="","MISSING OEWS",IF(ISNUMBER(H6578),"MATCHED","MISSING WHARTON"))</x:f>
        <x:v>MATCHED</x:v>
      </x:c>
    </x:row>
    <x:row r="6579">
      <x:c r="A6579" t="str">
        <x:v>62</x:v>
      </x:c>
      <x:c r="B6579" t="str">
        <x:v>Health Care and Social Assistance</x:v>
      </x:c>
      <x:c r="C6579" t="str">
        <x:v>53-3054</x:v>
      </x:c>
      <x:c r="D6579" t="str">
        <x:v>Taxi Drivers</x:v>
      </x:c>
      <x:c r="E6579" s="22" t="n">
        <x:v>60</x:v>
      </x:c>
      <x:c r="F6579" s="22" t="n">
        <x:v>33250</x:v>
      </x:c>
      <x:c r="G6579" s="22" t="n">
        <x:f>IF(OR(E6579="",F6579=""),"",E6579*F6579)</x:f>
        <x:v>1995000</x:v>
      </x:c>
      <x:c r="H6579" s="36" t="n">
        <x:v>0.4844</x:v>
      </x:c>
      <x:c r="I6579" s="22" t="n">
        <x:f>IF(G6579="","",IF(ISNUMBER(H6579),G6579,""))</x:f>
        <x:v>1995000</x:v>
      </x:c>
      <x:c r="J6579" s="22" t="n">
        <x:f>IF(I6579="","",I6579*H6579)</x:f>
        <x:v>966378</x:v>
      </x:c>
      <x:c r="K6579" t="str">
        <x:f>IF(G6579="","MISSING OEWS",IF(ISNUMBER(H6579),"MATCHED","MISSING WHARTON"))</x:f>
        <x:v>MATCHED</x:v>
      </x:c>
    </x:row>
    <x:row r="6580">
      <x:c r="A6580" t="str">
        <x:v>62</x:v>
      </x:c>
      <x:c r="B6580" t="str">
        <x:v>Health Care and Social Assistance</x:v>
      </x:c>
      <x:c r="C6580" t="str">
        <x:v>53-3099</x:v>
      </x:c>
      <x:c r="D6580" t="str">
        <x:v>Motor Vehicle Operators, All Other</x:v>
      </x:c>
      <x:c r="E6580" s="22" t="n">
        <x:v>1170</x:v>
      </x:c>
      <x:c r="F6580" s="22" t="n">
        <x:v>38452.307692307695</x:v>
      </x:c>
      <x:c r="G6580" s="22" t="n">
        <x:f>IF(OR(E6580="",F6580=""),"",E6580*F6580)</x:f>
        <x:v>44989200</x:v>
      </x:c>
      <x:c r="H6580" s="36"/>
      <x:c r="I6580" s="22" t="str">
        <x:f>IF(G6580="","",IF(ISNUMBER(H6580),G6580,""))</x:f>
      </x:c>
      <x:c r="J6580" s="22" t="str">
        <x:f>IF(I6580="","",I6580*H6580)</x:f>
      </x:c>
      <x:c r="K6580" t="str">
        <x:f>IF(G6580="","MISSING OEWS",IF(ISNUMBER(H6580),"MATCHED","MISSING WHARTON"))</x:f>
        <x:v>MISSING WHARTON</x:v>
      </x:c>
    </x:row>
    <x:row r="6581">
      <x:c r="A6581" t="str">
        <x:v>62</x:v>
      </x:c>
      <x:c r="B6581" t="str">
        <x:v>Health Care and Social Assistance</x:v>
      </x:c>
      <x:c r="C6581" t="str">
        <x:v>53-6021</x:v>
      </x:c>
      <x:c r="D6581" t="str">
        <x:v>Parking Attendants</x:v>
      </x:c>
      <x:c r="E6581" s="22" t="n">
        <x:v>2090</x:v>
      </x:c>
      <x:c r="F6581" s="22" t="n">
        <x:v>38901.53110047847</x:v>
      </x:c>
      <x:c r="G6581" s="22" t="n">
        <x:f>IF(OR(E6581="",F6581=""),"",E6581*F6581)</x:f>
        <x:v>81304200</x:v>
      </x:c>
      <x:c r="H6581" s="36" t="n">
        <x:v>0.1972</x:v>
      </x:c>
      <x:c r="I6581" s="22" t="n">
        <x:f>IF(G6581="","",IF(ISNUMBER(H6581),G6581,""))</x:f>
        <x:v>81304200</x:v>
      </x:c>
      <x:c r="J6581" s="22" t="n">
        <x:f>IF(I6581="","",I6581*H6581)</x:f>
        <x:v>16033188.239999998</x:v>
      </x:c>
      <x:c r="K6581" t="str">
        <x:f>IF(G6581="","MISSING OEWS",IF(ISNUMBER(H6581),"MATCHED","MISSING WHARTON"))</x:f>
        <x:v>MATCHED</x:v>
      </x:c>
    </x:row>
    <x:row r="6582">
      <x:c r="A6582" t="str">
        <x:v>62</x:v>
      </x:c>
      <x:c r="B6582" t="str">
        <x:v>Health Care and Social Assistance</x:v>
      </x:c>
      <x:c r="C6582" t="str">
        <x:v>53-6031</x:v>
      </x:c>
      <x:c r="D6582" t="str">
        <x:v>Automotive and Watercraft Service Attendants</x:v>
      </x:c>
      <x:c r="E6582" s="22" t="n">
        <x:v>40</x:v>
      </x:c>
      <x:c r="F6582" s="22" t="n">
        <x:v>31730</x:v>
      </x:c>
      <x:c r="G6582" s="22" t="n">
        <x:f>IF(OR(E6582="",F6582=""),"",E6582*F6582)</x:f>
        <x:v>1269200</x:v>
      </x:c>
      <x:c r="H6582" s="36" t="n">
        <x:v>0.25329999999999997</x:v>
      </x:c>
      <x:c r="I6582" s="22" t="n">
        <x:f>IF(G6582="","",IF(ISNUMBER(H6582),G6582,""))</x:f>
        <x:v>1269200</x:v>
      </x:c>
      <x:c r="J6582" s="22" t="n">
        <x:f>IF(I6582="","",I6582*H6582)</x:f>
        <x:v>321488.36</x:v>
      </x:c>
      <x:c r="K6582" t="str">
        <x:f>IF(G6582="","MISSING OEWS",IF(ISNUMBER(H6582),"MATCHED","MISSING WHARTON"))</x:f>
        <x:v>MATCHED</x:v>
      </x:c>
    </x:row>
    <x:row r="6583">
      <x:c r="A6583" t="str">
        <x:v>62</x:v>
      </x:c>
      <x:c r="B6583" t="str">
        <x:v>Health Care and Social Assistance</x:v>
      </x:c>
      <x:c r="C6583" t="str">
        <x:v>53-6099</x:v>
      </x:c>
      <x:c r="D6583" t="str">
        <x:v>Transportation Workers, All Other</x:v>
      </x:c>
      <x:c r="E6583" s="22" t="n">
        <x:v>180</x:v>
      </x:c>
      <x:c r="F6583" s="22" t="n">
        <x:v>41110</x:v>
      </x:c>
      <x:c r="G6583" s="22" t="n">
        <x:f>IF(OR(E6583="",F6583=""),"",E6583*F6583)</x:f>
        <x:v>7399800</x:v>
      </x:c>
      <x:c r="H6583" s="36"/>
      <x:c r="I6583" s="22" t="str">
        <x:f>IF(G6583="","",IF(ISNUMBER(H6583),G6583,""))</x:f>
      </x:c>
      <x:c r="J6583" s="22" t="str">
        <x:f>IF(I6583="","",I6583*H6583)</x:f>
      </x:c>
      <x:c r="K6583" t="str">
        <x:f>IF(G6583="","MISSING OEWS",IF(ISNUMBER(H6583),"MATCHED","MISSING WHARTON"))</x:f>
        <x:v>MISSING WHARTON</x:v>
      </x:c>
    </x:row>
    <x:row r="6584">
      <x:c r="A6584" t="str">
        <x:v>62</x:v>
      </x:c>
      <x:c r="B6584" t="str">
        <x:v>Health Care and Social Assistance</x:v>
      </x:c>
      <x:c r="C6584" t="str">
        <x:v>53-7051</x:v>
      </x:c>
      <x:c r="D6584" t="str">
        <x:v>Industrial Truck and Tractor Operators</x:v>
      </x:c>
      <x:c r="E6584" s="22" t="n">
        <x:v>1030</x:v>
      </x:c>
      <x:c r="F6584" s="22" t="n">
        <x:v>41910</x:v>
      </x:c>
      <x:c r="G6584" s="22" t="n">
        <x:f>IF(OR(E6584="",F6584=""),"",E6584*F6584)</x:f>
        <x:v>43167300</x:v>
      </x:c>
      <x:c r="H6584" s="36" t="n">
        <x:v>0</x:v>
      </x:c>
      <x:c r="I6584" s="22" t="n">
        <x:f>IF(G6584="","",IF(ISNUMBER(H6584),G6584,""))</x:f>
        <x:v>43167300</x:v>
      </x:c>
      <x:c r="J6584" s="22" t="n">
        <x:f>IF(I6584="","",I6584*H6584)</x:f>
        <x:v>0</x:v>
      </x:c>
      <x:c r="K6584" t="str">
        <x:f>IF(G6584="","MISSING OEWS",IF(ISNUMBER(H6584),"MATCHED","MISSING WHARTON"))</x:f>
        <x:v>MATCHED</x:v>
      </x:c>
    </x:row>
    <x:row r="6585">
      <x:c r="A6585" t="str">
        <x:v>62</x:v>
      </x:c>
      <x:c r="B6585" t="str">
        <x:v>Health Care and Social Assistance</x:v>
      </x:c>
      <x:c r="C6585" t="str">
        <x:v>53-7061</x:v>
      </x:c>
      <x:c r="D6585" t="str">
        <x:v>Cleaners of Vehicles and Equipment</x:v>
      </x:c>
      <x:c r="E6585" s="22" t="n">
        <x:v>270</x:v>
      </x:c>
      <x:c r="F6585" s="22" t="n">
        <x:v>34990</x:v>
      </x:c>
      <x:c r="G6585" s="22" t="n">
        <x:f>IF(OR(E6585="",F6585=""),"",E6585*F6585)</x:f>
        <x:v>9447300</x:v>
      </x:c>
      <x:c r="H6585" s="36" t="n">
        <x:v>0.0452</x:v>
      </x:c>
      <x:c r="I6585" s="22" t="n">
        <x:f>IF(G6585="","",IF(ISNUMBER(H6585),G6585,""))</x:f>
        <x:v>9447300</x:v>
      </x:c>
      <x:c r="J6585" s="22" t="n">
        <x:f>IF(I6585="","",I6585*H6585)</x:f>
        <x:v>427017.95999999996</x:v>
      </x:c>
      <x:c r="K6585" t="str">
        <x:f>IF(G6585="","MISSING OEWS",IF(ISNUMBER(H6585),"MATCHED","MISSING WHARTON"))</x:f>
        <x:v>MATCHED</x:v>
      </x:c>
    </x:row>
    <x:row r="6586">
      <x:c r="A6586" t="str">
        <x:v>62</x:v>
      </x:c>
      <x:c r="B6586" t="str">
        <x:v>Health Care and Social Assistance</x:v>
      </x:c>
      <x:c r="C6586" t="str">
        <x:v>53-7062</x:v>
      </x:c>
      <x:c r="D6586" t="str">
        <x:v>Laborers and Freight, Stock, and Material Movers, Hand</x:v>
      </x:c>
      <x:c r="E6586" s="22" t="n">
        <x:v>21350</x:v>
      </x:c>
      <x:c r="F6586" s="22" t="n">
        <x:v>36050.88992974239</x:v>
      </x:c>
      <x:c r="G6586" s="22" t="n">
        <x:f>IF(OR(E6586="",F6586=""),"",E6586*F6586)</x:f>
        <x:v>769686500.0000001</x:v>
      </x:c>
      <x:c r="H6586" s="36" t="n">
        <x:v>0.049</x:v>
      </x:c>
      <x:c r="I6586" s="22" t="n">
        <x:f>IF(G6586="","",IF(ISNUMBER(H6586),G6586,""))</x:f>
        <x:v>769686500.0000001</x:v>
      </x:c>
      <x:c r="J6586" s="22" t="n">
        <x:f>IF(I6586="","",I6586*H6586)</x:f>
        <x:v>37714638.50000001</x:v>
      </x:c>
      <x:c r="K6586" t="str">
        <x:f>IF(G6586="","MISSING OEWS",IF(ISNUMBER(H6586),"MATCHED","MISSING WHARTON"))</x:f>
        <x:v>MATCHED</x:v>
      </x:c>
    </x:row>
    <x:row r="6587">
      <x:c r="A6587" t="str">
        <x:v>62</x:v>
      </x:c>
      <x:c r="B6587" t="str">
        <x:v>Health Care and Social Assistance</x:v>
      </x:c>
      <x:c r="C6587" t="str">
        <x:v>53-7064</x:v>
      </x:c>
      <x:c r="D6587" t="str">
        <x:v>Packers and Packagers, Hand</x:v>
      </x:c>
      <x:c r="E6587" s="22" t="n">
        <x:v>2670</x:v>
      </x:c>
      <x:c r="F6587" s="22" t="n">
        <x:v>33820</x:v>
      </x:c>
      <x:c r="G6587" s="22" t="n">
        <x:f>IF(OR(E6587="",F6587=""),"",E6587*F6587)</x:f>
        <x:v>90299400</x:v>
      </x:c>
      <x:c r="H6587" s="36" t="n">
        <x:v>0.07919999999999999</x:v>
      </x:c>
      <x:c r="I6587" s="22" t="n">
        <x:f>IF(G6587="","",IF(ISNUMBER(H6587),G6587,""))</x:f>
        <x:v>90299400</x:v>
      </x:c>
      <x:c r="J6587" s="22" t="n">
        <x:f>IF(I6587="","",I6587*H6587)</x:f>
        <x:v>7151712.4799999995</x:v>
      </x:c>
      <x:c r="K6587" t="str">
        <x:f>IF(G6587="","MISSING OEWS",IF(ISNUMBER(H6587),"MATCHED","MISSING WHARTON"))</x:f>
        <x:v>MATCHED</x:v>
      </x:c>
    </x:row>
    <x:row r="6588">
      <x:c r="A6588" t="str">
        <x:v>62</x:v>
      </x:c>
      <x:c r="B6588" t="str">
        <x:v>Health Care and Social Assistance</x:v>
      </x:c>
      <x:c r="C6588" t="str">
        <x:v>53-7065</x:v>
      </x:c>
      <x:c r="D6588" t="str">
        <x:v>Stockers and Order Fillers</x:v>
      </x:c>
      <x:c r="E6588" s="22" t="n">
        <x:v>24840</x:v>
      </x:c>
      <x:c r="F6588" s="22" t="n">
        <x:v>42664.03381642512</x:v>
      </x:c>
      <x:c r="G6588" s="22" t="n">
        <x:f>IF(OR(E6588="",F6588=""),"",E6588*F6588)</x:f>
        <x:v>1059774600</x:v>
      </x:c>
      <x:c r="H6588" s="36" t="n">
        <x:v>0.22329999999999997</x:v>
      </x:c>
      <x:c r="I6588" s="22" t="n">
        <x:f>IF(G6588="","",IF(ISNUMBER(H6588),G6588,""))</x:f>
        <x:v>1059774600</x:v>
      </x:c>
      <x:c r="J6588" s="22" t="n">
        <x:f>IF(I6588="","",I6588*H6588)</x:f>
        <x:v>236647668.17999998</x:v>
      </x:c>
      <x:c r="K6588" t="str">
        <x:f>IF(G6588="","MISSING OEWS",IF(ISNUMBER(H6588),"MATCHED","MISSING WHARTON"))</x:f>
        <x:v>MATCHED</x:v>
      </x:c>
    </x:row>
    <x:row r="6589">
      <x:c r="A6589" t="str">
        <x:v>62</x:v>
      </x:c>
      <x:c r="B6589" t="str">
        <x:v>Health Care and Social Assistance</x:v>
      </x:c>
      <x:c r="C6589" t="str">
        <x:v>53-7081</x:v>
      </x:c>
      <x:c r="D6589" t="str">
        <x:v>Refuse and Recyclable Material Collectors</x:v>
      </x:c>
      <x:c r="E6589" s="22" t="n">
        <x:v>230</x:v>
      </x:c>
      <x:c r="F6589" s="22" t="n">
        <x:v>40050</x:v>
      </x:c>
      <x:c r="G6589" s="22" t="n">
        <x:f>IF(OR(E6589="",F6589=""),"",E6589*F6589)</x:f>
        <x:v>9211500</x:v>
      </x:c>
      <x:c r="H6589" s="36" t="n">
        <x:v>0.2375</x:v>
      </x:c>
      <x:c r="I6589" s="22" t="n">
        <x:f>IF(G6589="","",IF(ISNUMBER(H6589),G6589,""))</x:f>
        <x:v>9211500</x:v>
      </x:c>
      <x:c r="J6589" s="22" t="n">
        <x:f>IF(I6589="","",I6589*H6589)</x:f>
        <x:v>2187731.25</x:v>
      </x:c>
      <x:c r="K6589" t="str">
        <x:f>IF(G6589="","MISSING OEWS",IF(ISNUMBER(H6589),"MATCHED","MISSING WHARTON"))</x:f>
        <x:v>MATCHED</x:v>
      </x:c>
    </x:row>
    <x:row r="6590">
      <x:c r="A6590" t="str">
        <x:v>62</x:v>
      </x:c>
      <x:c r="B6590" t="str">
        <x:v>Health Care and Social Assistance</x:v>
      </x:c>
      <x:c r="C6590" t="str">
        <x:v>53-7199</x:v>
      </x:c>
      <x:c r="D6590" t="str">
        <x:v>Material Moving Workers, All Other</x:v>
      </x:c>
      <x:c r="E6590" s="22" t="n">
        <x:v>310</x:v>
      </x:c>
      <x:c r="F6590" s="22" t="n">
        <x:v>40980</x:v>
      </x:c>
      <x:c r="G6590" s="22" t="n">
        <x:f>IF(OR(E6590="",F6590=""),"",E6590*F6590)</x:f>
        <x:v>12703800</x:v>
      </x:c>
      <x:c r="H6590" s="36"/>
      <x:c r="I6590" s="22" t="str">
        <x:f>IF(G6590="","",IF(ISNUMBER(H6590),G6590,""))</x:f>
      </x:c>
      <x:c r="J6590" s="22" t="str">
        <x:f>IF(I6590="","",I6590*H6590)</x:f>
      </x:c>
      <x:c r="K6590" t="str">
        <x:f>IF(G6590="","MISSING OEWS",IF(ISNUMBER(H6590),"MATCHED","MISSING WHARTON"))</x:f>
        <x:v>MISSING WHARTON</x:v>
      </x:c>
    </x:row>
    <x:row r="6591">
      <x:c r="A6591" t="str">
        <x:v>71</x:v>
      </x:c>
      <x:c r="B6591" t="str">
        <x:v>Arts, Entertainment, and Recreation</x:v>
      </x:c>
      <x:c r="C6591" t="str">
        <x:v>11-1011</x:v>
      </x:c>
      <x:c r="D6591" t="str">
        <x:v>Chief Executives</x:v>
      </x:c>
      <x:c r="E6591" s="22" t="n">
        <x:v>3510</x:v>
      </x:c>
      <x:c r="F6591" s="22" t="n">
        <x:v>291890</x:v>
      </x:c>
      <x:c r="G6591" s="22" t="n">
        <x:f>IF(OR(E6591="",F6591=""),"",E6591*F6591)</x:f>
        <x:v>1024533900</x:v>
      </x:c>
      <x:c r="H6591" s="36" t="n">
        <x:v>0.4775</x:v>
      </x:c>
      <x:c r="I6591" s="22" t="n">
        <x:f>IF(G6591="","",IF(ISNUMBER(H6591),G6591,""))</x:f>
        <x:v>1024533900</x:v>
      </x:c>
      <x:c r="J6591" s="22" t="n">
        <x:f>IF(I6591="","",I6591*H6591)</x:f>
        <x:v>489214937.25</x:v>
      </x:c>
      <x:c r="K6591" t="str">
        <x:f>IF(G6591="","MISSING OEWS",IF(ISNUMBER(H6591),"MATCHED","MISSING WHARTON"))</x:f>
        <x:v>MATCHED</x:v>
      </x:c>
    </x:row>
    <x:row r="6592">
      <x:c r="A6592" t="str">
        <x:v>71</x:v>
      </x:c>
      <x:c r="B6592" t="str">
        <x:v>Arts, Entertainment, and Recreation</x:v>
      </x:c>
      <x:c r="C6592" t="str">
        <x:v>11-1021</x:v>
      </x:c>
      <x:c r="D6592" t="str">
        <x:v>General and Operations Managers</x:v>
      </x:c>
      <x:c r="E6592" s="22" t="n">
        <x:v>84980</x:v>
      </x:c>
      <x:c r="F6592" s="22" t="n">
        <x:v>109440</x:v>
      </x:c>
      <x:c r="G6592" s="22" t="n">
        <x:f>IF(OR(E6592="",F6592=""),"",E6592*F6592)</x:f>
        <x:v>9300211200</x:v>
      </x:c>
      <x:c r="H6592" s="36" t="n">
        <x:v>0.5382</x:v>
      </x:c>
      <x:c r="I6592" s="22" t="n">
        <x:f>IF(G6592="","",IF(ISNUMBER(H6592),G6592,""))</x:f>
        <x:v>9300211200</x:v>
      </x:c>
      <x:c r="J6592" s="22" t="n">
        <x:f>IF(I6592="","",I6592*H6592)</x:f>
        <x:v>5005373667.84</x:v>
      </x:c>
      <x:c r="K6592" t="str">
        <x:f>IF(G6592="","MISSING OEWS",IF(ISNUMBER(H6592),"MATCHED","MISSING WHARTON"))</x:f>
        <x:v>MATCHED</x:v>
      </x:c>
    </x:row>
    <x:row r="6593">
      <x:c r="A6593" t="str">
        <x:v>71</x:v>
      </x:c>
      <x:c r="B6593" t="str">
        <x:v>Arts, Entertainment, and Recreation</x:v>
      </x:c>
      <x:c r="C6593" t="str">
        <x:v>11-2011</x:v>
      </x:c>
      <x:c r="D6593" t="str">
        <x:v>Advertising and Promotions Managers</x:v>
      </x:c>
      <x:c r="E6593" s="22" t="n">
        <x:v>600</x:v>
      </x:c>
      <x:c r="F6593" s="22" t="n">
        <x:v>111600</x:v>
      </x:c>
      <x:c r="G6593" s="22" t="n">
        <x:f>IF(OR(E6593="",F6593=""),"",E6593*F6593)</x:f>
        <x:v>66960000</x:v>
      </x:c>
      <x:c r="H6593" s="36" t="n">
        <x:v>0.5583</x:v>
      </x:c>
      <x:c r="I6593" s="22" t="n">
        <x:f>IF(G6593="","",IF(ISNUMBER(H6593),G6593,""))</x:f>
        <x:v>66960000</x:v>
      </x:c>
      <x:c r="J6593" s="22" t="n">
        <x:f>IF(I6593="","",I6593*H6593)</x:f>
        <x:v>37383768</x:v>
      </x:c>
      <x:c r="K6593" t="str">
        <x:f>IF(G6593="","MISSING OEWS",IF(ISNUMBER(H6593),"MATCHED","MISSING WHARTON"))</x:f>
        <x:v>MATCHED</x:v>
      </x:c>
    </x:row>
    <x:row r="6594">
      <x:c r="A6594" t="str">
        <x:v>71</x:v>
      </x:c>
      <x:c r="B6594" t="str">
        <x:v>Arts, Entertainment, and Recreation</x:v>
      </x:c>
      <x:c r="C6594" t="str">
        <x:v>11-2021</x:v>
      </x:c>
      <x:c r="D6594" t="str">
        <x:v>Marketing Managers</x:v>
      </x:c>
      <x:c r="E6594" s="22" t="n">
        <x:v>7000</x:v>
      </x:c>
      <x:c r="F6594" s="22" t="n">
        <x:v>132750</x:v>
      </x:c>
      <x:c r="G6594" s="22" t="n">
        <x:f>IF(OR(E6594="",F6594=""),"",E6594*F6594)</x:f>
        <x:v>929250000</x:v>
      </x:c>
      <x:c r="H6594" s="36" t="n">
        <x:v>0.445</x:v>
      </x:c>
      <x:c r="I6594" s="22" t="n">
        <x:f>IF(G6594="","",IF(ISNUMBER(H6594),G6594,""))</x:f>
        <x:v>929250000</x:v>
      </x:c>
      <x:c r="J6594" s="22" t="n">
        <x:f>IF(I6594="","",I6594*H6594)</x:f>
        <x:v>413516250</x:v>
      </x:c>
      <x:c r="K6594" t="str">
        <x:f>IF(G6594="","MISSING OEWS",IF(ISNUMBER(H6594),"MATCHED","MISSING WHARTON"))</x:f>
        <x:v>MATCHED</x:v>
      </x:c>
    </x:row>
    <x:row r="6595">
      <x:c r="A6595" t="str">
        <x:v>71</x:v>
      </x:c>
      <x:c r="B6595" t="str">
        <x:v>Arts, Entertainment, and Recreation</x:v>
      </x:c>
      <x:c r="C6595" t="str">
        <x:v>11-2022</x:v>
      </x:c>
      <x:c r="D6595" t="str">
        <x:v>Sales Managers</x:v>
      </x:c>
      <x:c r="E6595" s="22" t="n">
        <x:v>5670</x:v>
      </x:c>
      <x:c r="F6595" s="22" t="n">
        <x:v>114380</x:v>
      </x:c>
      <x:c r="G6595" s="22" t="n">
        <x:f>IF(OR(E6595="",F6595=""),"",E6595*F6595)</x:f>
        <x:v>648534600</x:v>
      </x:c>
      <x:c r="H6595" s="36" t="n">
        <x:v>0.3735</x:v>
      </x:c>
      <x:c r="I6595" s="22" t="n">
        <x:f>IF(G6595="","",IF(ISNUMBER(H6595),G6595,""))</x:f>
        <x:v>648534600</x:v>
      </x:c>
      <x:c r="J6595" s="22" t="n">
        <x:f>IF(I6595="","",I6595*H6595)</x:f>
        <x:v>242227673.1</x:v>
      </x:c>
      <x:c r="K6595" t="str">
        <x:f>IF(G6595="","MISSING OEWS",IF(ISNUMBER(H6595),"MATCHED","MISSING WHARTON"))</x:f>
        <x:v>MATCHED</x:v>
      </x:c>
    </x:row>
    <x:row r="6596">
      <x:c r="A6596" t="str">
        <x:v>71</x:v>
      </x:c>
      <x:c r="B6596" t="str">
        <x:v>Arts, Entertainment, and Recreation</x:v>
      </x:c>
      <x:c r="C6596" t="str">
        <x:v>11-2032</x:v>
      </x:c>
      <x:c r="D6596" t="str">
        <x:v>Public Relations Managers</x:v>
      </x:c>
      <x:c r="E6596" s="22" t="n">
        <x:v>2140</x:v>
      </x:c>
      <x:c r="F6596" s="22" t="n">
        <x:v>121130</x:v>
      </x:c>
      <x:c r="G6596" s="22" t="n">
        <x:f>IF(OR(E6596="",F6596=""),"",E6596*F6596)</x:f>
        <x:v>259218200</x:v>
      </x:c>
      <x:c r="H6596" s="36" t="n">
        <x:v>0.53</x:v>
      </x:c>
      <x:c r="I6596" s="22" t="n">
        <x:f>IF(G6596="","",IF(ISNUMBER(H6596),G6596,""))</x:f>
        <x:v>259218200</x:v>
      </x:c>
      <x:c r="J6596" s="22" t="n">
        <x:f>IF(I6596="","",I6596*H6596)</x:f>
        <x:v>137385646</x:v>
      </x:c>
      <x:c r="K6596" t="str">
        <x:f>IF(G6596="","MISSING OEWS",IF(ISNUMBER(H6596),"MATCHED","MISSING WHARTON"))</x:f>
        <x:v>MATCHED</x:v>
      </x:c>
    </x:row>
    <x:row r="6597">
      <x:c r="A6597" t="str">
        <x:v>71</x:v>
      </x:c>
      <x:c r="B6597" t="str">
        <x:v>Arts, Entertainment, and Recreation</x:v>
      </x:c>
      <x:c r="C6597" t="str">
        <x:v>11-2033</x:v>
      </x:c>
      <x:c r="D6597" t="str">
        <x:v>Fundraising Managers</x:v>
      </x:c>
      <x:c r="E6597" s="22" t="n">
        <x:v>2400</x:v>
      </x:c>
      <x:c r="F6597" s="22" t="n">
        <x:v>126750</x:v>
      </x:c>
      <x:c r="G6597" s="22" t="n">
        <x:f>IF(OR(E6597="",F6597=""),"",E6597*F6597)</x:f>
        <x:v>304200000</x:v>
      </x:c>
      <x:c r="H6597" s="36" t="n">
        <x:v>0.5594</x:v>
      </x:c>
      <x:c r="I6597" s="22" t="n">
        <x:f>IF(G6597="","",IF(ISNUMBER(H6597),G6597,""))</x:f>
        <x:v>304200000</x:v>
      </x:c>
      <x:c r="J6597" s="22" t="n">
        <x:f>IF(I6597="","",I6597*H6597)</x:f>
        <x:v>170169480</x:v>
      </x:c>
      <x:c r="K6597" t="str">
        <x:f>IF(G6597="","MISSING OEWS",IF(ISNUMBER(H6597),"MATCHED","MISSING WHARTON"))</x:f>
        <x:v>MATCHED</x:v>
      </x:c>
    </x:row>
    <x:row r="6598">
      <x:c r="A6598" t="str">
        <x:v>71</x:v>
      </x:c>
      <x:c r="B6598" t="str">
        <x:v>Arts, Entertainment, and Recreation</x:v>
      </x:c>
      <x:c r="C6598" t="str">
        <x:v>11-3012</x:v>
      </x:c>
      <x:c r="D6598" t="str">
        <x:v>Administrative Services Managers</x:v>
      </x:c>
      <x:c r="E6598" s="22" t="n">
        <x:v>2970</x:v>
      </x:c>
      <x:c r="F6598" s="22" t="n">
        <x:v>109950</x:v>
      </x:c>
      <x:c r="G6598" s="22" t="n">
        <x:f>IF(OR(E6598="",F6598=""),"",E6598*F6598)</x:f>
        <x:v>326551500</x:v>
      </x:c>
      <x:c r="H6598" s="36" t="n">
        <x:v>0.44439999999999996</x:v>
      </x:c>
      <x:c r="I6598" s="22" t="n">
        <x:f>IF(G6598="","",IF(ISNUMBER(H6598),G6598,""))</x:f>
        <x:v>326551500</x:v>
      </x:c>
      <x:c r="J6598" s="22" t="n">
        <x:f>IF(I6598="","",I6598*H6598)</x:f>
        <x:v>145119486.6</x:v>
      </x:c>
      <x:c r="K6598" t="str">
        <x:f>IF(G6598="","MISSING OEWS",IF(ISNUMBER(H6598),"MATCHED","MISSING WHARTON"))</x:f>
        <x:v>MATCHED</x:v>
      </x:c>
    </x:row>
    <x:row r="6599">
      <x:c r="A6599" t="str">
        <x:v>71</x:v>
      </x:c>
      <x:c r="B6599" t="str">
        <x:v>Arts, Entertainment, and Recreation</x:v>
      </x:c>
      <x:c r="C6599" t="str">
        <x:v>11-3013</x:v>
      </x:c>
      <x:c r="D6599" t="str">
        <x:v>Facilities Managers</x:v>
      </x:c>
      <x:c r="E6599" s="22" t="n">
        <x:v>8960</x:v>
      </x:c>
      <x:c r="F6599" s="22" t="n">
        <x:v>107700</x:v>
      </x:c>
      <x:c r="G6599" s="22" t="n">
        <x:f>IF(OR(E6599="",F6599=""),"",E6599*F6599)</x:f>
        <x:v>964992000</x:v>
      </x:c>
      <x:c r="H6599" s="36" t="n">
        <x:v>0.2907</x:v>
      </x:c>
      <x:c r="I6599" s="22" t="n">
        <x:f>IF(G6599="","",IF(ISNUMBER(H6599),G6599,""))</x:f>
        <x:v>964992000</x:v>
      </x:c>
      <x:c r="J6599" s="22" t="n">
        <x:f>IF(I6599="","",I6599*H6599)</x:f>
        <x:v>280523174.40000004</x:v>
      </x:c>
      <x:c r="K6599" t="str">
        <x:f>IF(G6599="","MISSING OEWS",IF(ISNUMBER(H6599),"MATCHED","MISSING WHARTON"))</x:f>
        <x:v>MATCHED</x:v>
      </x:c>
    </x:row>
    <x:row r="6600">
      <x:c r="A6600" t="str">
        <x:v>71</x:v>
      </x:c>
      <x:c r="B6600" t="str">
        <x:v>Arts, Entertainment, and Recreation</x:v>
      </x:c>
      <x:c r="C6600" t="str">
        <x:v>11-3021</x:v>
      </x:c>
      <x:c r="D6600" t="str">
        <x:v>Computer and Information Systems Managers</x:v>
      </x:c>
      <x:c r="E6600" s="22" t="n">
        <x:v>2710</x:v>
      </x:c>
      <x:c r="F6600" s="22" t="n">
        <x:v>162820</x:v>
      </x:c>
      <x:c r="G6600" s="22" t="n">
        <x:f>IF(OR(E6600="",F6600=""),"",E6600*F6600)</x:f>
        <x:v>441242200</x:v>
      </x:c>
      <x:c r="H6600" s="36" t="n">
        <x:v>0.5265</x:v>
      </x:c>
      <x:c r="I6600" s="22" t="n">
        <x:f>IF(G6600="","",IF(ISNUMBER(H6600),G6600,""))</x:f>
        <x:v>441242200</x:v>
      </x:c>
      <x:c r="J6600" s="22" t="n">
        <x:f>IF(I6600="","",I6600*H6600)</x:f>
        <x:v>232314018.29999998</x:v>
      </x:c>
      <x:c r="K6600" t="str">
        <x:f>IF(G6600="","MISSING OEWS",IF(ISNUMBER(H6600),"MATCHED","MISSING WHARTON"))</x:f>
        <x:v>MATCHED</x:v>
      </x:c>
    </x:row>
    <x:row r="6601">
      <x:c r="A6601" t="str">
        <x:v>71</x:v>
      </x:c>
      <x:c r="B6601" t="str">
        <x:v>Arts, Entertainment, and Recreation</x:v>
      </x:c>
      <x:c r="C6601" t="str">
        <x:v>11-3031</x:v>
      </x:c>
      <x:c r="D6601" t="str">
        <x:v>Financial Managers</x:v>
      </x:c>
      <x:c r="E6601" s="22" t="n">
        <x:v>6240</x:v>
      </x:c>
      <x:c r="F6601" s="22" t="n">
        <x:v>166580</x:v>
      </x:c>
      <x:c r="G6601" s="22" t="n">
        <x:f>IF(OR(E6601="",F6601=""),"",E6601*F6601)</x:f>
        <x:v>1039459200</x:v>
      </x:c>
      <x:c r="H6601" s="36" t="n">
        <x:v>0.7221</x:v>
      </x:c>
      <x:c r="I6601" s="22" t="n">
        <x:f>IF(G6601="","",IF(ISNUMBER(H6601),G6601,""))</x:f>
        <x:v>1039459200</x:v>
      </x:c>
      <x:c r="J6601" s="22" t="n">
        <x:f>IF(I6601="","",I6601*H6601)</x:f>
        <x:v>750593488.3199999</x:v>
      </x:c>
      <x:c r="K6601" t="str">
        <x:f>IF(G6601="","MISSING OEWS",IF(ISNUMBER(H6601),"MATCHED","MISSING WHARTON"))</x:f>
        <x:v>MATCHED</x:v>
      </x:c>
    </x:row>
    <x:row r="6602">
      <x:c r="A6602" t="str">
        <x:v>71</x:v>
      </x:c>
      <x:c r="B6602" t="str">
        <x:v>Arts, Entertainment, and Recreation</x:v>
      </x:c>
      <x:c r="C6602" t="str">
        <x:v>11-3051</x:v>
      </x:c>
      <x:c r="D6602" t="str">
        <x:v>Industrial Production Managers</x:v>
      </x:c>
      <x:c r="E6602" s="22" t="n">
        <x:v>60</x:v>
      </x:c>
      <x:c r="F6602" s="22" t="n">
        <x:v>101980</x:v>
      </x:c>
      <x:c r="G6602" s="22" t="n">
        <x:f>IF(OR(E6602="",F6602=""),"",E6602*F6602)</x:f>
        <x:v>6118800</x:v>
      </x:c>
      <x:c r="H6602" s="36" t="n">
        <x:v>0.3636</x:v>
      </x:c>
      <x:c r="I6602" s="22" t="n">
        <x:f>IF(G6602="","",IF(ISNUMBER(H6602),G6602,""))</x:f>
        <x:v>6118800</x:v>
      </x:c>
      <x:c r="J6602" s="22" t="n">
        <x:f>IF(I6602="","",I6602*H6602)</x:f>
        <x:v>2224795.6799999997</x:v>
      </x:c>
      <x:c r="K6602" t="str">
        <x:f>IF(G6602="","MISSING OEWS",IF(ISNUMBER(H6602),"MATCHED","MISSING WHARTON"))</x:f>
        <x:v>MATCHED</x:v>
      </x:c>
    </x:row>
    <x:row r="6603">
      <x:c r="A6603" t="str">
        <x:v>71</x:v>
      </x:c>
      <x:c r="B6603" t="str">
        <x:v>Arts, Entertainment, and Recreation</x:v>
      </x:c>
      <x:c r="C6603" t="str">
        <x:v>11-3061</x:v>
      </x:c>
      <x:c r="D6603" t="str">
        <x:v>Purchasing Managers</x:v>
      </x:c>
      <x:c r="E6603" s="22" t="n">
        <x:v>280</x:v>
      </x:c>
      <x:c r="F6603" s="22" t="n">
        <x:v>119720</x:v>
      </x:c>
      <x:c r="G6603" s="22" t="n">
        <x:f>IF(OR(E6603="",F6603=""),"",E6603*F6603)</x:f>
        <x:v>33521600</x:v>
      </x:c>
      <x:c r="H6603" s="36" t="n">
        <x:v>0.6944</x:v>
      </x:c>
      <x:c r="I6603" s="22" t="n">
        <x:f>IF(G6603="","",IF(ISNUMBER(H6603),G6603,""))</x:f>
        <x:v>33521600</x:v>
      </x:c>
      <x:c r="J6603" s="22" t="n">
        <x:f>IF(I6603="","",I6603*H6603)</x:f>
        <x:v>23277399.04</x:v>
      </x:c>
      <x:c r="K6603" t="str">
        <x:f>IF(G6603="","MISSING OEWS",IF(ISNUMBER(H6603),"MATCHED","MISSING WHARTON"))</x:f>
        <x:v>MATCHED</x:v>
      </x:c>
    </x:row>
    <x:row r="6604">
      <x:c r="A6604" t="str">
        <x:v>71</x:v>
      </x:c>
      <x:c r="B6604" t="str">
        <x:v>Arts, Entertainment, and Recreation</x:v>
      </x:c>
      <x:c r="C6604" t="str">
        <x:v>11-3071</x:v>
      </x:c>
      <x:c r="D6604" t="str">
        <x:v>Transportation, Storage, and Distribution Managers</x:v>
      </x:c>
      <x:c r="E6604" s="22" t="n">
        <x:v>510</x:v>
      </x:c>
      <x:c r="F6604" s="22" t="n">
        <x:v>83460</x:v>
      </x:c>
      <x:c r="G6604" s="22" t="n">
        <x:f>IF(OR(E6604="",F6604=""),"",E6604*F6604)</x:f>
        <x:v>42564600</x:v>
      </x:c>
      <x:c r="H6604" s="36" t="n">
        <x:v>0.5783</x:v>
      </x:c>
      <x:c r="I6604" s="22" t="n">
        <x:f>IF(G6604="","",IF(ISNUMBER(H6604),G6604,""))</x:f>
        <x:v>42564600</x:v>
      </x:c>
      <x:c r="J6604" s="22" t="n">
        <x:f>IF(I6604="","",I6604*H6604)</x:f>
        <x:v>24615108.18</x:v>
      </x:c>
      <x:c r="K6604" t="str">
        <x:f>IF(G6604="","MISSING OEWS",IF(ISNUMBER(H6604),"MATCHED","MISSING WHARTON"))</x:f>
        <x:v>MATCHED</x:v>
      </x:c>
    </x:row>
    <x:row r="6605">
      <x:c r="A6605" t="str">
        <x:v>71</x:v>
      </x:c>
      <x:c r="B6605" t="str">
        <x:v>Arts, Entertainment, and Recreation</x:v>
      </x:c>
      <x:c r="C6605" t="str">
        <x:v>11-3111</x:v>
      </x:c>
      <x:c r="D6605" t="str">
        <x:v>Compensation and Benefits Managers</x:v>
      </x:c>
      <x:c r="E6605" s="22" t="n">
        <x:v>190</x:v>
      </x:c>
      <x:c r="F6605" s="22" t="n">
        <x:v>143790</x:v>
      </x:c>
      <x:c r="G6605" s="22" t="n">
        <x:f>IF(OR(E6605="",F6605=""),"",E6605*F6605)</x:f>
        <x:v>27320100</x:v>
      </x:c>
      <x:c r="H6605" s="36" t="n">
        <x:v>0.5771000000000001</x:v>
      </x:c>
      <x:c r="I6605" s="22" t="n">
        <x:f>IF(G6605="","",IF(ISNUMBER(H6605),G6605,""))</x:f>
        <x:v>27320100</x:v>
      </x:c>
      <x:c r="J6605" s="22" t="n">
        <x:f>IF(I6605="","",I6605*H6605)</x:f>
        <x:v>15766429.71</x:v>
      </x:c>
      <x:c r="K6605" t="str">
        <x:f>IF(G6605="","MISSING OEWS",IF(ISNUMBER(H6605),"MATCHED","MISSING WHARTON"))</x:f>
        <x:v>MATCHED</x:v>
      </x:c>
    </x:row>
    <x:row r="6606">
      <x:c r="A6606" t="str">
        <x:v>71</x:v>
      </x:c>
      <x:c r="B6606" t="str">
        <x:v>Arts, Entertainment, and Recreation</x:v>
      </x:c>
      <x:c r="C6606" t="str">
        <x:v>11-3121</x:v>
      </x:c>
      <x:c r="D6606" t="str">
        <x:v>Human Resources Managers</x:v>
      </x:c>
      <x:c r="E6606" s="22" t="n">
        <x:v>2560</x:v>
      </x:c>
      <x:c r="F6606" s="22" t="n">
        <x:v>146210</x:v>
      </x:c>
      <x:c r="G6606" s="22" t="n">
        <x:f>IF(OR(E6606="",F6606=""),"",E6606*F6606)</x:f>
        <x:v>374297600</x:v>
      </x:c>
      <x:c r="H6606" s="36" t="n">
        <x:v>0.5962</x:v>
      </x:c>
      <x:c r="I6606" s="22" t="n">
        <x:f>IF(G6606="","",IF(ISNUMBER(H6606),G6606,""))</x:f>
        <x:v>374297600</x:v>
      </x:c>
      <x:c r="J6606" s="22" t="n">
        <x:f>IF(I6606="","",I6606*H6606)</x:f>
        <x:v>223156229.11999997</x:v>
      </x:c>
      <x:c r="K6606" t="str">
        <x:f>IF(G6606="","MISSING OEWS",IF(ISNUMBER(H6606),"MATCHED","MISSING WHARTON"))</x:f>
        <x:v>MATCHED</x:v>
      </x:c>
    </x:row>
    <x:row r="6607">
      <x:c r="A6607" t="str">
        <x:v>71</x:v>
      </x:c>
      <x:c r="B6607" t="str">
        <x:v>Arts, Entertainment, and Recreation</x:v>
      </x:c>
      <x:c r="C6607" t="str">
        <x:v>11-3131</x:v>
      </x:c>
      <x:c r="D6607" t="str">
        <x:v>Training and Development Managers</x:v>
      </x:c>
      <x:c r="E6607" s="22" t="n">
        <x:v>590</x:v>
      </x:c>
      <x:c r="F6607" s="22" t="n">
        <x:v>122490</x:v>
      </x:c>
      <x:c r="G6607" s="22" t="n">
        <x:f>IF(OR(E6607="",F6607=""),"",E6607*F6607)</x:f>
        <x:v>72269100</x:v>
      </x:c>
      <x:c r="H6607" s="36" t="n">
        <x:v>0.6833</x:v>
      </x:c>
      <x:c r="I6607" s="22" t="n">
        <x:f>IF(G6607="","",IF(ISNUMBER(H6607),G6607,""))</x:f>
        <x:v>72269100</x:v>
      </x:c>
      <x:c r="J6607" s="22" t="n">
        <x:f>IF(I6607="","",I6607*H6607)</x:f>
        <x:v>49381476.03</x:v>
      </x:c>
      <x:c r="K6607" t="str">
        <x:f>IF(G6607="","MISSING OEWS",IF(ISNUMBER(H6607),"MATCHED","MISSING WHARTON"))</x:f>
        <x:v>MATCHED</x:v>
      </x:c>
    </x:row>
    <x:row r="6608">
      <x:c r="A6608" t="str">
        <x:v>71</x:v>
      </x:c>
      <x:c r="B6608" t="str">
        <x:v>Arts, Entertainment, and Recreation</x:v>
      </x:c>
      <x:c r="C6608" t="str">
        <x:v>11-9013</x:v>
      </x:c>
      <x:c r="D6608" t="str">
        <x:v>Farmers, Ranchers, and Other Agricultural Managers</x:v>
      </x:c>
      <x:c r="E6608" s="22" t="n">
        <x:v>50</x:v>
      </x:c>
      <x:c r="F6608" s="22" t="n">
        <x:v>109540</x:v>
      </x:c>
      <x:c r="G6608" s="22" t="n">
        <x:f>IF(OR(E6608="",F6608=""),"",E6608*F6608)</x:f>
        <x:v>5477000</x:v>
      </x:c>
      <x:c r="H6608" s="36" t="n">
        <x:v>0.22</x:v>
      </x:c>
      <x:c r="I6608" s="22" t="n">
        <x:f>IF(G6608="","",IF(ISNUMBER(H6608),G6608,""))</x:f>
        <x:v>5477000</x:v>
      </x:c>
      <x:c r="J6608" s="22" t="n">
        <x:f>IF(I6608="","",I6608*H6608)</x:f>
        <x:v>1204940</x:v>
      </x:c>
      <x:c r="K6608" t="str">
        <x:f>IF(G6608="","MISSING OEWS",IF(ISNUMBER(H6608),"MATCHED","MISSING WHARTON"))</x:f>
        <x:v>MATCHED</x:v>
      </x:c>
    </x:row>
    <x:row r="6609">
      <x:c r="A6609" t="str">
        <x:v>71</x:v>
      </x:c>
      <x:c r="B6609" t="str">
        <x:v>Arts, Entertainment, and Recreation</x:v>
      </x:c>
      <x:c r="C6609" t="str">
        <x:v>11-9021</x:v>
      </x:c>
      <x:c r="D6609" t="str">
        <x:v>Construction Managers</x:v>
      </x:c>
      <x:c r="E6609" s="22" t="n">
        <x:v>350</x:v>
      </x:c>
      <x:c r="F6609" s="22" t="n">
        <x:v>146520</x:v>
      </x:c>
      <x:c r="G6609" s="22" t="n">
        <x:f>IF(OR(E6609="",F6609=""),"",E6609*F6609)</x:f>
        <x:v>51282000</x:v>
      </x:c>
      <x:c r="H6609" s="36" t="n">
        <x:v>0.374</x:v>
      </x:c>
      <x:c r="I6609" s="22" t="n">
        <x:f>IF(G6609="","",IF(ISNUMBER(H6609),G6609,""))</x:f>
        <x:v>51282000</x:v>
      </x:c>
      <x:c r="J6609" s="22" t="n">
        <x:f>IF(I6609="","",I6609*H6609)</x:f>
        <x:v>19179468</x:v>
      </x:c>
      <x:c r="K6609" t="str">
        <x:f>IF(G6609="","MISSING OEWS",IF(ISNUMBER(H6609),"MATCHED","MISSING WHARTON"))</x:f>
        <x:v>MATCHED</x:v>
      </x:c>
    </x:row>
    <x:row r="6610">
      <x:c r="A6610" t="str">
        <x:v>71</x:v>
      </x:c>
      <x:c r="B6610" t="str">
        <x:v>Arts, Entertainment, and Recreation</x:v>
      </x:c>
      <x:c r="C6610" t="str">
        <x:v>11-9031</x:v>
      </x:c>
      <x:c r="D6610" t="str">
        <x:v>Education and Childcare Administrators, Preschool and Daycare</x:v>
      </x:c>
      <x:c r="E6610" s="22" t="n">
        <x:v>240</x:v>
      </x:c>
      <x:c r="F6610" s="22" t="n">
        <x:v>66330</x:v>
      </x:c>
      <x:c r="G6610" s="22" t="n">
        <x:f>IF(OR(E6610="",F6610=""),"",E6610*F6610)</x:f>
        <x:v>15919200</x:v>
      </x:c>
      <x:c r="H6610" s="36" t="n">
        <x:v>0.4</x:v>
      </x:c>
      <x:c r="I6610" s="22" t="n">
        <x:f>IF(G6610="","",IF(ISNUMBER(H6610),G6610,""))</x:f>
        <x:v>15919200</x:v>
      </x:c>
      <x:c r="J6610" s="22" t="n">
        <x:f>IF(I6610="","",I6610*H6610)</x:f>
        <x:v>6367680</x:v>
      </x:c>
      <x:c r="K6610" t="str">
        <x:f>IF(G6610="","MISSING OEWS",IF(ISNUMBER(H6610),"MATCHED","MISSING WHARTON"))</x:f>
        <x:v>MATCHED</x:v>
      </x:c>
    </x:row>
    <x:row r="6611">
      <x:c r="A6611" t="str">
        <x:v>71</x:v>
      </x:c>
      <x:c r="B6611" t="str">
        <x:v>Arts, Entertainment, and Recreation</x:v>
      </x:c>
      <x:c r="C6611" t="str">
        <x:v>11-9039</x:v>
      </x:c>
      <x:c r="D6611" t="str">
        <x:v>Education Administrators, All Other</x:v>
      </x:c>
      <x:c r="E6611" s="22" t="n">
        <x:v>1910</x:v>
      </x:c>
      <x:c r="F6611" s="22" t="n">
        <x:v>94270</x:v>
      </x:c>
      <x:c r="G6611" s="22" t="n">
        <x:f>IF(OR(E6611="",F6611=""),"",E6611*F6611)</x:f>
        <x:v>180055700</x:v>
      </x:c>
      <x:c r="H6611" s="36"/>
      <x:c r="I6611" s="22" t="str">
        <x:f>IF(G6611="","",IF(ISNUMBER(H6611),G6611,""))</x:f>
      </x:c>
      <x:c r="J6611" s="22" t="str">
        <x:f>IF(I6611="","",I6611*H6611)</x:f>
      </x:c>
      <x:c r="K6611" t="str">
        <x:f>IF(G6611="","MISSING OEWS",IF(ISNUMBER(H6611),"MATCHED","MISSING WHARTON"))</x:f>
        <x:v>MISSING WHARTON</x:v>
      </x:c>
    </x:row>
    <x:row r="6612">
      <x:c r="A6612" t="str">
        <x:v>71</x:v>
      </x:c>
      <x:c r="B6612" t="str">
        <x:v>Arts, Entertainment, and Recreation</x:v>
      </x:c>
      <x:c r="C6612" t="str">
        <x:v>11-9041</x:v>
      </x:c>
      <x:c r="D6612" t="str">
        <x:v>Architectural and Engineering Managers</x:v>
      </x:c>
      <x:c r="E6612" s="22" t="n">
        <x:v>330</x:v>
      </x:c>
      <x:c r="F6612" s="22" t="n">
        <x:v>202830</x:v>
      </x:c>
      <x:c r="G6612" s="22" t="n">
        <x:f>IF(OR(E6612="",F6612=""),"",E6612*F6612)</x:f>
        <x:v>66933900</x:v>
      </x:c>
      <x:c r="H6612" s="36" t="n">
        <x:v>0.263</x:v>
      </x:c>
      <x:c r="I6612" s="22" t="n">
        <x:f>IF(G6612="","",IF(ISNUMBER(H6612),G6612,""))</x:f>
        <x:v>66933900</x:v>
      </x:c>
      <x:c r="J6612" s="22" t="n">
        <x:f>IF(I6612="","",I6612*H6612)</x:f>
        <x:v>17603615.7</x:v>
      </x:c>
      <x:c r="K6612" t="str">
        <x:f>IF(G6612="","MISSING OEWS",IF(ISNUMBER(H6612),"MATCHED","MISSING WHARTON"))</x:f>
        <x:v>MATCHED</x:v>
      </x:c>
    </x:row>
    <x:row r="6613">
      <x:c r="A6613" t="str">
        <x:v>71</x:v>
      </x:c>
      <x:c r="B6613" t="str">
        <x:v>Arts, Entertainment, and Recreation</x:v>
      </x:c>
      <x:c r="C6613" t="str">
        <x:v>11-9051</x:v>
      </x:c>
      <x:c r="D6613" t="str">
        <x:v>Food Service Managers</x:v>
      </x:c>
      <x:c r="E6613" s="22" t="n">
        <x:v>6360</x:v>
      </x:c>
      <x:c r="F6613" s="22" t="n">
        <x:v>89230</x:v>
      </x:c>
      <x:c r="G6613" s="22" t="n">
        <x:f>IF(OR(E6613="",F6613=""),"",E6613*F6613)</x:f>
        <x:v>567502800</x:v>
      </x:c>
      <x:c r="H6613" s="36" t="n">
        <x:v>0.3821</x:v>
      </x:c>
      <x:c r="I6613" s="22" t="n">
        <x:f>IF(G6613="","",IF(ISNUMBER(H6613),G6613,""))</x:f>
        <x:v>567502800</x:v>
      </x:c>
      <x:c r="J6613" s="22" t="n">
        <x:f>IF(I6613="","",I6613*H6613)</x:f>
        <x:v>216842819.88</x:v>
      </x:c>
      <x:c r="K6613" t="str">
        <x:f>IF(G6613="","MISSING OEWS",IF(ISNUMBER(H6613),"MATCHED","MISSING WHARTON"))</x:f>
        <x:v>MATCHED</x:v>
      </x:c>
    </x:row>
    <x:row r="6614">
      <x:c r="A6614" t="str">
        <x:v>71</x:v>
      </x:c>
      <x:c r="B6614" t="str">
        <x:v>Arts, Entertainment, and Recreation</x:v>
      </x:c>
      <x:c r="C6614" t="str">
        <x:v>11-9071</x:v>
      </x:c>
      <x:c r="D6614" t="str">
        <x:v>Gambling Managers</x:v>
      </x:c>
      <x:c r="E6614" s="22" t="n">
        <x:v>2660</x:v>
      </x:c>
      <x:c r="F6614" s="22" t="n">
        <x:v>98400</x:v>
      </x:c>
      <x:c r="G6614" s="22" t="n">
        <x:f>IF(OR(E6614="",F6614=""),"",E6614*F6614)</x:f>
        <x:v>261744000</x:v>
      </x:c>
      <x:c r="H6614" s="36" t="n">
        <x:v>0.6474</x:v>
      </x:c>
      <x:c r="I6614" s="22" t="n">
        <x:f>IF(G6614="","",IF(ISNUMBER(H6614),G6614,""))</x:f>
        <x:v>261744000</x:v>
      </x:c>
      <x:c r="J6614" s="22" t="n">
        <x:f>IF(I6614="","",I6614*H6614)</x:f>
        <x:v>169453065.6</x:v>
      </x:c>
      <x:c r="K6614" t="str">
        <x:f>IF(G6614="","MISSING OEWS",IF(ISNUMBER(H6614),"MATCHED","MISSING WHARTON"))</x:f>
        <x:v>MATCHED</x:v>
      </x:c>
    </x:row>
    <x:row r="6615">
      <x:c r="A6615" t="str">
        <x:v>71</x:v>
      </x:c>
      <x:c r="B6615" t="str">
        <x:v>Arts, Entertainment, and Recreation</x:v>
      </x:c>
      <x:c r="C6615" t="str">
        <x:v>11-9072</x:v>
      </x:c>
      <x:c r="D6615" t="str">
        <x:v>Entertainment and Recreation Managers, Except Gambling</x:v>
      </x:c>
      <x:c r="E6615" s="22" t="n">
        <x:v>18550</x:v>
      </x:c>
      <x:c r="F6615" s="22" t="n">
        <x:v>88640</x:v>
      </x:c>
      <x:c r="G6615" s="22" t="n">
        <x:f>IF(OR(E6615="",F6615=""),"",E6615*F6615)</x:f>
        <x:v>1644272000</x:v>
      </x:c>
      <x:c r="H6615" s="36" t="n">
        <x:v>0.3176</x:v>
      </x:c>
      <x:c r="I6615" s="22" t="n">
        <x:f>IF(G6615="","",IF(ISNUMBER(H6615),G6615,""))</x:f>
        <x:v>1644272000</x:v>
      </x:c>
      <x:c r="J6615" s="22" t="n">
        <x:f>IF(I6615="","",I6615*H6615)</x:f>
        <x:v>522220787.2</x:v>
      </x:c>
      <x:c r="K6615" t="str">
        <x:f>IF(G6615="","MISSING OEWS",IF(ISNUMBER(H6615),"MATCHED","MISSING WHARTON"))</x:f>
        <x:v>MATCHED</x:v>
      </x:c>
    </x:row>
    <x:row r="6616">
      <x:c r="A6616" t="str">
        <x:v>71</x:v>
      </x:c>
      <x:c r="B6616" t="str">
        <x:v>Arts, Entertainment, and Recreation</x:v>
      </x:c>
      <x:c r="C6616" t="str">
        <x:v>11-9081</x:v>
      </x:c>
      <x:c r="D6616" t="str">
        <x:v>Lodging Managers</x:v>
      </x:c>
      <x:c r="E6616" s="22" t="n">
        <x:v>680</x:v>
      </x:c>
      <x:c r="F6616" s="22" t="n">
        <x:v>93420</x:v>
      </x:c>
      <x:c r="G6616" s="22" t="n">
        <x:f>IF(OR(E6616="",F6616=""),"",E6616*F6616)</x:f>
        <x:v>63525600</x:v>
      </x:c>
      <x:c r="H6616" s="36" t="n">
        <x:v>0.4729</x:v>
      </x:c>
      <x:c r="I6616" s="22" t="n">
        <x:f>IF(G6616="","",IF(ISNUMBER(H6616),G6616,""))</x:f>
        <x:v>63525600</x:v>
      </x:c>
      <x:c r="J6616" s="22" t="n">
        <x:f>IF(I6616="","",I6616*H6616)</x:f>
        <x:v>30041256.24</x:v>
      </x:c>
      <x:c r="K6616" t="str">
        <x:f>IF(G6616="","MISSING OEWS",IF(ISNUMBER(H6616),"MATCHED","MISSING WHARTON"))</x:f>
        <x:v>MATCHED</x:v>
      </x:c>
    </x:row>
    <x:row r="6617">
      <x:c r="A6617" t="str">
        <x:v>71</x:v>
      </x:c>
      <x:c r="B6617" t="str">
        <x:v>Arts, Entertainment, and Recreation</x:v>
      </x:c>
      <x:c r="C6617" t="str">
        <x:v>11-9111</x:v>
      </x:c>
      <x:c r="D6617" t="str">
        <x:v>Medical and Health Services Managers</x:v>
      </x:c>
      <x:c r="E6617" s="22" t="n">
        <x:v>130</x:v>
      </x:c>
      <x:c r="F6617" s="22" t="n">
        <x:v>200490</x:v>
      </x:c>
      <x:c r="G6617" s="22" t="n">
        <x:f>IF(OR(E6617="",F6617=""),"",E6617*F6617)</x:f>
        <x:v>26063700</x:v>
      </x:c>
      <x:c r="H6617" s="36" t="n">
        <x:v>0.44170000000000004</x:v>
      </x:c>
      <x:c r="I6617" s="22" t="n">
        <x:f>IF(G6617="","",IF(ISNUMBER(H6617),G6617,""))</x:f>
        <x:v>26063700</x:v>
      </x:c>
      <x:c r="J6617" s="22" t="n">
        <x:f>IF(I6617="","",I6617*H6617)</x:f>
        <x:v>11512336.290000001</x:v>
      </x:c>
      <x:c r="K6617" t="str">
        <x:f>IF(G6617="","MISSING OEWS",IF(ISNUMBER(H6617),"MATCHED","MISSING WHARTON"))</x:f>
        <x:v>MATCHED</x:v>
      </x:c>
    </x:row>
    <x:row r="6618">
      <x:c r="A6618" t="str">
        <x:v>71</x:v>
      </x:c>
      <x:c r="B6618" t="str">
        <x:v>Arts, Entertainment, and Recreation</x:v>
      </x:c>
      <x:c r="C6618" t="str">
        <x:v>11-9121</x:v>
      </x:c>
      <x:c r="D6618" t="str">
        <x:v>Natural Sciences Managers</x:v>
      </x:c>
      <x:c r="E6618" s="22" t="n">
        <x:v>450</x:v>
      </x:c>
      <x:c r="F6618" s="22" t="n">
        <x:v>124640</x:v>
      </x:c>
      <x:c r="G6618" s="22" t="n">
        <x:f>IF(OR(E6618="",F6618=""),"",E6618*F6618)</x:f>
        <x:v>56088000</x:v>
      </x:c>
      <x:c r="H6618" s="36" t="n">
        <x:v>0.382</x:v>
      </x:c>
      <x:c r="I6618" s="22" t="n">
        <x:f>IF(G6618="","",IF(ISNUMBER(H6618),G6618,""))</x:f>
        <x:v>56088000</x:v>
      </x:c>
      <x:c r="J6618" s="22" t="n">
        <x:f>IF(I6618="","",I6618*H6618)</x:f>
        <x:v>21425616</x:v>
      </x:c>
      <x:c r="K6618" t="str">
        <x:f>IF(G6618="","MISSING OEWS",IF(ISNUMBER(H6618),"MATCHED","MISSING WHARTON"))</x:f>
        <x:v>MATCHED</x:v>
      </x:c>
    </x:row>
    <x:row r="6619">
      <x:c r="A6619" t="str">
        <x:v>71</x:v>
      </x:c>
      <x:c r="B6619" t="str">
        <x:v>Arts, Entertainment, and Recreation</x:v>
      </x:c>
      <x:c r="C6619" t="str">
        <x:v>11-9141</x:v>
      </x:c>
      <x:c r="D6619" t="str">
        <x:v>Property, Real Estate, and Community Association Managers</x:v>
      </x:c>
      <x:c r="E6619" s="22" t="n">
        <x:v>760</x:v>
      </x:c>
      <x:c r="F6619" s="22" t="n">
        <x:v>86320</x:v>
      </x:c>
      <x:c r="G6619" s="22" t="n">
        <x:f>IF(OR(E6619="",F6619=""),"",E6619*F6619)</x:f>
        <x:v>65603200</x:v>
      </x:c>
      <x:c r="H6619" s="36" t="n">
        <x:v>0.3833</x:v>
      </x:c>
      <x:c r="I6619" s="22" t="n">
        <x:f>IF(G6619="","",IF(ISNUMBER(H6619),G6619,""))</x:f>
        <x:v>65603200</x:v>
      </x:c>
      <x:c r="J6619" s="22" t="n">
        <x:f>IF(I6619="","",I6619*H6619)</x:f>
        <x:v>25145706.56</x:v>
      </x:c>
      <x:c r="K6619" t="str">
        <x:f>IF(G6619="","MISSING OEWS",IF(ISNUMBER(H6619),"MATCHED","MISSING WHARTON"))</x:f>
        <x:v>MATCHED</x:v>
      </x:c>
    </x:row>
    <x:row r="6620">
      <x:c r="A6620" t="str">
        <x:v>71</x:v>
      </x:c>
      <x:c r="B6620" t="str">
        <x:v>Arts, Entertainment, and Recreation</x:v>
      </x:c>
      <x:c r="C6620" t="str">
        <x:v>11-9151</x:v>
      </x:c>
      <x:c r="D6620" t="str">
        <x:v>Social and Community Service Managers</x:v>
      </x:c>
      <x:c r="E6620" s="22" t="n">
        <x:v>700</x:v>
      </x:c>
      <x:c r="F6620" s="22" t="n">
        <x:v>77870</x:v>
      </x:c>
      <x:c r="G6620" s="22" t="n">
        <x:f>IF(OR(E6620="",F6620=""),"",E6620*F6620)</x:f>
        <x:v>54509000</x:v>
      </x:c>
      <x:c r="H6620" s="36" t="n">
        <x:v>0.36560000000000004</x:v>
      </x:c>
      <x:c r="I6620" s="22" t="n">
        <x:f>IF(G6620="","",IF(ISNUMBER(H6620),G6620,""))</x:f>
        <x:v>54509000</x:v>
      </x:c>
      <x:c r="J6620" s="22" t="n">
        <x:f>IF(I6620="","",I6620*H6620)</x:f>
        <x:v>19928490.400000002</x:v>
      </x:c>
      <x:c r="K6620" t="str">
        <x:f>IF(G6620="","MISSING OEWS",IF(ISNUMBER(H6620),"MATCHED","MISSING WHARTON"))</x:f>
        <x:v>MATCHED</x:v>
      </x:c>
    </x:row>
    <x:row r="6621">
      <x:c r="A6621" t="str">
        <x:v>71</x:v>
      </x:c>
      <x:c r="B6621" t="str">
        <x:v>Arts, Entertainment, and Recreation</x:v>
      </x:c>
      <x:c r="C6621" t="str">
        <x:v>11-9179</x:v>
      </x:c>
      <x:c r="D6621" t="str">
        <x:v>Personal Service Managers, All Other</x:v>
      </x:c>
      <x:c r="E6621" s="22" t="n">
        <x:v>1930</x:v>
      </x:c>
      <x:c r="F6621" s="22" t="n">
        <x:v>78230</x:v>
      </x:c>
      <x:c r="G6621" s="22" t="n">
        <x:f>IF(OR(E6621="",F6621=""),"",E6621*F6621)</x:f>
        <x:v>150983900</x:v>
      </x:c>
      <x:c r="H6621" s="36" t="n">
        <x:v>0.4143</x:v>
      </x:c>
      <x:c r="I6621" s="22" t="n">
        <x:f>IF(G6621="","",IF(ISNUMBER(H6621),G6621,""))</x:f>
        <x:v>150983900</x:v>
      </x:c>
      <x:c r="J6621" s="22" t="n">
        <x:f>IF(I6621="","",I6621*H6621)</x:f>
        <x:v>62552629.77</x:v>
      </x:c>
      <x:c r="K6621" t="str">
        <x:f>IF(G6621="","MISSING OEWS",IF(ISNUMBER(H6621),"MATCHED","MISSING WHARTON"))</x:f>
        <x:v>MATCHED</x:v>
      </x:c>
    </x:row>
    <x:row r="6622">
      <x:c r="A6622" t="str">
        <x:v>71</x:v>
      </x:c>
      <x:c r="B6622" t="str">
        <x:v>Arts, Entertainment, and Recreation</x:v>
      </x:c>
      <x:c r="C6622" t="str">
        <x:v>11-9199</x:v>
      </x:c>
      <x:c r="D6622" t="str">
        <x:v>Managers, All Other</x:v>
      </x:c>
      <x:c r="E6622" s="22" t="n">
        <x:v>9660</x:v>
      </x:c>
      <x:c r="F6622" s="22" t="n">
        <x:v>107430</x:v>
      </x:c>
      <x:c r="G6622" s="22" t="n">
        <x:f>IF(OR(E6622="",F6622=""),"",E6622*F6622)</x:f>
        <x:v>1037773800</x:v>
      </x:c>
      <x:c r="H6622" s="36" t="n">
        <x:v>0.48960000000000004</x:v>
      </x:c>
      <x:c r="I6622" s="22" t="n">
        <x:f>IF(G6622="","",IF(ISNUMBER(H6622),G6622,""))</x:f>
        <x:v>1037773800</x:v>
      </x:c>
      <x:c r="J6622" s="22" t="n">
        <x:f>IF(I6622="","",I6622*H6622)</x:f>
        <x:v>508094052.48</x:v>
      </x:c>
      <x:c r="K6622" t="str">
        <x:f>IF(G6622="","MISSING OEWS",IF(ISNUMBER(H6622),"MATCHED","MISSING WHARTON"))</x:f>
        <x:v>MATCHED</x:v>
      </x:c>
    </x:row>
    <x:row r="6623">
      <x:c r="A6623" t="str">
        <x:v>71</x:v>
      </x:c>
      <x:c r="B6623" t="str">
        <x:v>Arts, Entertainment, and Recreation</x:v>
      </x:c>
      <x:c r="C6623" t="str">
        <x:v>13-1011</x:v>
      </x:c>
      <x:c r="D6623" t="str">
        <x:v>Agents and Business Managers of Artists, Performers, and Athletes</x:v>
      </x:c>
      <x:c r="E6623" s="22" t="n">
        <x:v>11270</x:v>
      </x:c>
      <x:c r="F6623" s="22" t="n">
        <x:v>146850</x:v>
      </x:c>
      <x:c r="G6623" s="22" t="n">
        <x:f>IF(OR(E6623="",F6623=""),"",E6623*F6623)</x:f>
        <x:v>1654999500</x:v>
      </x:c>
      <x:c r="H6623" s="36" t="n">
        <x:v>0.4714</x:v>
      </x:c>
      <x:c r="I6623" s="22" t="n">
        <x:f>IF(G6623="","",IF(ISNUMBER(H6623),G6623,""))</x:f>
        <x:v>1654999500</x:v>
      </x:c>
      <x:c r="J6623" s="22" t="n">
        <x:f>IF(I6623="","",I6623*H6623)</x:f>
        <x:v>780166764.3</x:v>
      </x:c>
      <x:c r="K6623" t="str">
        <x:f>IF(G6623="","MISSING OEWS",IF(ISNUMBER(H6623),"MATCHED","MISSING WHARTON"))</x:f>
        <x:v>MATCHED</x:v>
      </x:c>
    </x:row>
    <x:row r="6624">
      <x:c r="A6624" t="str">
        <x:v>71</x:v>
      </x:c>
      <x:c r="B6624" t="str">
        <x:v>Arts, Entertainment, and Recreation</x:v>
      </x:c>
      <x:c r="C6624" t="str">
        <x:v>13-1020</x:v>
      </x:c>
      <x:c r="D6624" t="str">
        <x:v>Buyers and Purchasing Agents</x:v>
      </x:c>
      <x:c r="E6624" s="22" t="n">
        <x:v>2540</x:v>
      </x:c>
      <x:c r="F6624" s="22" t="n">
        <x:v>68100</x:v>
      </x:c>
      <x:c r="G6624" s="22" t="n">
        <x:f>IF(OR(E6624="",F6624=""),"",E6624*F6624)</x:f>
        <x:v>172974000</x:v>
      </x:c>
      <x:c r="H6624" s="36" t="n">
        <x:v>0.5876</x:v>
      </x:c>
      <x:c r="I6624" s="22" t="n">
        <x:f>IF(G6624="","",IF(ISNUMBER(H6624),G6624,""))</x:f>
        <x:v>172974000</x:v>
      </x:c>
      <x:c r="J6624" s="22" t="n">
        <x:f>IF(I6624="","",I6624*H6624)</x:f>
        <x:v>101639522.4</x:v>
      </x:c>
      <x:c r="K6624" t="str">
        <x:f>IF(G6624="","MISSING OEWS",IF(ISNUMBER(H6624),"MATCHED","MISSING WHARTON"))</x:f>
        <x:v>MATCHED</x:v>
      </x:c>
    </x:row>
    <x:row r="6625">
      <x:c r="A6625" t="str">
        <x:v>71</x:v>
      </x:c>
      <x:c r="B6625" t="str">
        <x:v>Arts, Entertainment, and Recreation</x:v>
      </x:c>
      <x:c r="C6625" t="str">
        <x:v>13-1041</x:v>
      </x:c>
      <x:c r="D6625" t="str">
        <x:v>Compliance Officers</x:v>
      </x:c>
      <x:c r="E6625" s="22" t="n">
        <x:v>1070</x:v>
      </x:c>
      <x:c r="F6625" s="22" t="n">
        <x:v>75890</x:v>
      </x:c>
      <x:c r="G6625" s="22" t="n">
        <x:f>IF(OR(E6625="",F6625=""),"",E6625*F6625)</x:f>
        <x:v>81202300</x:v>
      </x:c>
      <x:c r="H6625" s="36" t="n">
        <x:v>0.4611</x:v>
      </x:c>
      <x:c r="I6625" s="22" t="n">
        <x:f>IF(G6625="","",IF(ISNUMBER(H6625),G6625,""))</x:f>
        <x:v>81202300</x:v>
      </x:c>
      <x:c r="J6625" s="22" t="n">
        <x:f>IF(I6625="","",I6625*H6625)</x:f>
        <x:v>37442380.53</x:v>
      </x:c>
      <x:c r="K6625" t="str">
        <x:f>IF(G6625="","MISSING OEWS",IF(ISNUMBER(H6625),"MATCHED","MISSING WHARTON"))</x:f>
        <x:v>MATCHED</x:v>
      </x:c>
    </x:row>
    <x:row r="6626">
      <x:c r="A6626" t="str">
        <x:v>71</x:v>
      </x:c>
      <x:c r="B6626" t="str">
        <x:v>Arts, Entertainment, and Recreation</x:v>
      </x:c>
      <x:c r="C6626" t="str">
        <x:v>13-1051</x:v>
      </x:c>
      <x:c r="D6626" t="str">
        <x:v>Cost Estimators</x:v>
      </x:c>
      <x:c r="E6626" s="22" t="n">
        <x:v>70</x:v>
      </x:c>
      <x:c r="F6626" s="22" t="n">
        <x:v>79460</x:v>
      </x:c>
      <x:c r="G6626" s="22" t="n">
        <x:f>IF(OR(E6626="",F6626=""),"",E6626*F6626)</x:f>
        <x:v>5562200</x:v>
      </x:c>
      <x:c r="H6626" s="36" t="n">
        <x:v>0.6393</x:v>
      </x:c>
      <x:c r="I6626" s="22" t="n">
        <x:f>IF(G6626="","",IF(ISNUMBER(H6626),G6626,""))</x:f>
        <x:v>5562200</x:v>
      </x:c>
      <x:c r="J6626" s="22" t="n">
        <x:f>IF(I6626="","",I6626*H6626)</x:f>
        <x:v>3555914.46</x:v>
      </x:c>
      <x:c r="K6626" t="str">
        <x:f>IF(G6626="","MISSING OEWS",IF(ISNUMBER(H6626),"MATCHED","MISSING WHARTON"))</x:f>
        <x:v>MATCHED</x:v>
      </x:c>
    </x:row>
    <x:row r="6627">
      <x:c r="A6627" t="str">
        <x:v>71</x:v>
      </x:c>
      <x:c r="B6627" t="str">
        <x:v>Arts, Entertainment, and Recreation</x:v>
      </x:c>
      <x:c r="C6627" t="str">
        <x:v>13-1071</x:v>
      </x:c>
      <x:c r="D6627" t="str">
        <x:v>Human Resources Specialists</x:v>
      </x:c>
      <x:c r="E6627" s="22" t="n">
        <x:v>9450</x:v>
      </x:c>
      <x:c r="F6627" s="22" t="n">
        <x:v>71760</x:v>
      </x:c>
      <x:c r="G6627" s="22" t="n">
        <x:f>IF(OR(E6627="",F6627=""),"",E6627*F6627)</x:f>
        <x:v>678132000</x:v>
      </x:c>
      <x:c r="H6627" s="36" t="n">
        <x:v>0.7807999999999999</x:v>
      </x:c>
      <x:c r="I6627" s="22" t="n">
        <x:f>IF(G6627="","",IF(ISNUMBER(H6627),G6627,""))</x:f>
        <x:v>678132000</x:v>
      </x:c>
      <x:c r="J6627" s="22" t="n">
        <x:f>IF(I6627="","",I6627*H6627)</x:f>
        <x:v>529485465.59999996</x:v>
      </x:c>
      <x:c r="K6627" t="str">
        <x:f>IF(G6627="","MISSING OEWS",IF(ISNUMBER(H6627),"MATCHED","MISSING WHARTON"))</x:f>
        <x:v>MATCHED</x:v>
      </x:c>
    </x:row>
    <x:row r="6628">
      <x:c r="A6628" t="str">
        <x:v>71</x:v>
      </x:c>
      <x:c r="B6628" t="str">
        <x:v>Arts, Entertainment, and Recreation</x:v>
      </x:c>
      <x:c r="C6628" t="str">
        <x:v>13-1075</x:v>
      </x:c>
      <x:c r="D6628" t="str">
        <x:v>Labor Relations Specialists</x:v>
      </x:c>
      <x:c r="E6628" s="22" t="n">
        <x:v>120</x:v>
      </x:c>
      <x:c r="F6628" s="22" t="n">
        <x:v>89140</x:v>
      </x:c>
      <x:c r="G6628" s="22" t="n">
        <x:f>IF(OR(E6628="",F6628=""),"",E6628*F6628)</x:f>
        <x:v>10696800</x:v>
      </x:c>
      <x:c r="H6628" s="36" t="n">
        <x:v>0.5536</x:v>
      </x:c>
      <x:c r="I6628" s="22" t="n">
        <x:f>IF(G6628="","",IF(ISNUMBER(H6628),G6628,""))</x:f>
        <x:v>10696800</x:v>
      </x:c>
      <x:c r="J6628" s="22" t="n">
        <x:f>IF(I6628="","",I6628*H6628)</x:f>
        <x:v>5921748.4799999995</x:v>
      </x:c>
      <x:c r="K6628" t="str">
        <x:f>IF(G6628="","MISSING OEWS",IF(ISNUMBER(H6628),"MATCHED","MISSING WHARTON"))</x:f>
        <x:v>MATCHED</x:v>
      </x:c>
    </x:row>
    <x:row r="6629">
      <x:c r="A6629" t="str">
        <x:v>71</x:v>
      </x:c>
      <x:c r="B6629" t="str">
        <x:v>Arts, Entertainment, and Recreation</x:v>
      </x:c>
      <x:c r="C6629" t="str">
        <x:v>13-1081</x:v>
      </x:c>
      <x:c r="D6629" t="str">
        <x:v>Logisticians</x:v>
      </x:c>
      <x:c r="E6629" s="22" t="n">
        <x:v>110</x:v>
      </x:c>
      <x:c r="F6629" s="22" t="n">
        <x:v>83130</x:v>
      </x:c>
      <x:c r="G6629" s="22" t="n">
        <x:f>IF(OR(E6629="",F6629=""),"",E6629*F6629)</x:f>
        <x:v>9144300</x:v>
      </x:c>
      <x:c r="H6629" s="36" t="n">
        <x:v>0.6943</x:v>
      </x:c>
      <x:c r="I6629" s="22" t="n">
        <x:f>IF(G6629="","",IF(ISNUMBER(H6629),G6629,""))</x:f>
        <x:v>9144300</x:v>
      </x:c>
      <x:c r="J6629" s="22" t="n">
        <x:f>IF(I6629="","",I6629*H6629)</x:f>
        <x:v>6348887.49</x:v>
      </x:c>
      <x:c r="K6629" t="str">
        <x:f>IF(G6629="","MISSING OEWS",IF(ISNUMBER(H6629),"MATCHED","MISSING WHARTON"))</x:f>
        <x:v>MATCHED</x:v>
      </x:c>
    </x:row>
    <x:row r="6630">
      <x:c r="A6630" t="str">
        <x:v>71</x:v>
      </x:c>
      <x:c r="B6630" t="str">
        <x:v>Arts, Entertainment, and Recreation</x:v>
      </x:c>
      <x:c r="C6630" t="str">
        <x:v>13-1082</x:v>
      </x:c>
      <x:c r="D6630" t="str">
        <x:v>Project Management Specialists</x:v>
      </x:c>
      <x:c r="E6630" s="22" t="n">
        <x:v>3930</x:v>
      </x:c>
      <x:c r="F6630" s="22" t="n">
        <x:v>85390</x:v>
      </x:c>
      <x:c r="G6630" s="22" t="n">
        <x:f>IF(OR(E6630="",F6630=""),"",E6630*F6630)</x:f>
        <x:v>335582700</x:v>
      </x:c>
      <x:c r="H6630" s="36" t="n">
        <x:v>0.6375</x:v>
      </x:c>
      <x:c r="I6630" s="22" t="n">
        <x:f>IF(G6630="","",IF(ISNUMBER(H6630),G6630,""))</x:f>
        <x:v>335582700</x:v>
      </x:c>
      <x:c r="J6630" s="22" t="n">
        <x:f>IF(I6630="","",I6630*H6630)</x:f>
        <x:v>213933971.24999997</x:v>
      </x:c>
      <x:c r="K6630" t="str">
        <x:f>IF(G6630="","MISSING OEWS",IF(ISNUMBER(H6630),"MATCHED","MISSING WHARTON"))</x:f>
        <x:v>MATCHED</x:v>
      </x:c>
    </x:row>
    <x:row r="6631">
      <x:c r="A6631" t="str">
        <x:v>71</x:v>
      </x:c>
      <x:c r="B6631" t="str">
        <x:v>Arts, Entertainment, and Recreation</x:v>
      </x:c>
      <x:c r="C6631" t="str">
        <x:v>13-1111</x:v>
      </x:c>
      <x:c r="D6631" t="str">
        <x:v>Management Analysts</x:v>
      </x:c>
      <x:c r="E6631" s="22" t="n">
        <x:v>1300</x:v>
      </x:c>
      <x:c r="F6631" s="22" t="n">
        <x:v>101750</x:v>
      </x:c>
      <x:c r="G6631" s="22" t="n">
        <x:f>IF(OR(E6631="",F6631=""),"",E6631*F6631)</x:f>
        <x:v>132275000</x:v>
      </x:c>
      <x:c r="H6631" s="36" t="n">
        <x:v>0.5772999999999999</x:v>
      </x:c>
      <x:c r="I6631" s="22" t="n">
        <x:f>IF(G6631="","",IF(ISNUMBER(H6631),G6631,""))</x:f>
        <x:v>132275000</x:v>
      </x:c>
      <x:c r="J6631" s="22" t="n">
        <x:f>IF(I6631="","",I6631*H6631)</x:f>
        <x:v>76362357.49999999</x:v>
      </x:c>
      <x:c r="K6631" t="str">
        <x:f>IF(G6631="","MISSING OEWS",IF(ISNUMBER(H6631),"MATCHED","MISSING WHARTON"))</x:f>
        <x:v>MATCHED</x:v>
      </x:c>
    </x:row>
    <x:row r="6632">
      <x:c r="A6632" t="str">
        <x:v>71</x:v>
      </x:c>
      <x:c r="B6632" t="str">
        <x:v>Arts, Entertainment, and Recreation</x:v>
      </x:c>
      <x:c r="C6632" t="str">
        <x:v>13-1121</x:v>
      </x:c>
      <x:c r="D6632" t="str">
        <x:v>Meeting, Convention, and Event Planners</x:v>
      </x:c>
      <x:c r="E6632" s="22" t="n">
        <x:v>21230</x:v>
      </x:c>
      <x:c r="F6632" s="22" t="n">
        <x:v>57010</x:v>
      </x:c>
      <x:c r="G6632" s="22" t="n">
        <x:f>IF(OR(E6632="",F6632=""),"",E6632*F6632)</x:f>
        <x:v>1210322300</x:v>
      </x:c>
      <x:c r="H6632" s="36" t="n">
        <x:v>0.4476</x:v>
      </x:c>
      <x:c r="I6632" s="22" t="n">
        <x:f>IF(G6632="","",IF(ISNUMBER(H6632),G6632,""))</x:f>
        <x:v>1210322300</x:v>
      </x:c>
      <x:c r="J6632" s="22" t="n">
        <x:f>IF(I6632="","",I6632*H6632)</x:f>
        <x:v>541740261.48</x:v>
      </x:c>
      <x:c r="K6632" t="str">
        <x:f>IF(G6632="","MISSING OEWS",IF(ISNUMBER(H6632),"MATCHED","MISSING WHARTON"))</x:f>
        <x:v>MATCHED</x:v>
      </x:c>
    </x:row>
    <x:row r="6633">
      <x:c r="A6633" t="str">
        <x:v>71</x:v>
      </x:c>
      <x:c r="B6633" t="str">
        <x:v>Arts, Entertainment, and Recreation</x:v>
      </x:c>
      <x:c r="C6633" t="str">
        <x:v>13-1131</x:v>
      </x:c>
      <x:c r="D6633" t="str">
        <x:v>Fundraisers</x:v>
      </x:c>
      <x:c r="E6633" s="22" t="n">
        <x:v>7850</x:v>
      </x:c>
      <x:c r="F6633" s="22" t="n">
        <x:v>67860</x:v>
      </x:c>
      <x:c r="G6633" s="22" t="n">
        <x:f>IF(OR(E6633="",F6633=""),"",E6633*F6633)</x:f>
        <x:v>532701000</x:v>
      </x:c>
      <x:c r="H6633" s="36" t="n">
        <x:v>0.5571</x:v>
      </x:c>
      <x:c r="I6633" s="22" t="n">
        <x:f>IF(G6633="","",IF(ISNUMBER(H6633),G6633,""))</x:f>
        <x:v>532701000</x:v>
      </x:c>
      <x:c r="J6633" s="22" t="n">
        <x:f>IF(I6633="","",I6633*H6633)</x:f>
        <x:v>296767727.1</x:v>
      </x:c>
      <x:c r="K6633" t="str">
        <x:f>IF(G6633="","MISSING OEWS",IF(ISNUMBER(H6633),"MATCHED","MISSING WHARTON"))</x:f>
        <x:v>MATCHED</x:v>
      </x:c>
    </x:row>
    <x:row r="6634">
      <x:c r="A6634" t="str">
        <x:v>71</x:v>
      </x:c>
      <x:c r="B6634" t="str">
        <x:v>Arts, Entertainment, and Recreation</x:v>
      </x:c>
      <x:c r="C6634" t="str">
        <x:v>13-1141</x:v>
      </x:c>
      <x:c r="D6634" t="str">
        <x:v>Compensation, Benefits, and Job Analysis Specialists</x:v>
      </x:c>
      <x:c r="E6634" s="22" t="n">
        <x:v>520</x:v>
      </x:c>
      <x:c r="F6634" s="22" t="n">
        <x:v>86220</x:v>
      </x:c>
      <x:c r="G6634" s="22" t="n">
        <x:f>IF(OR(E6634="",F6634=""),"",E6634*F6634)</x:f>
        <x:v>44834400</x:v>
      </x:c>
      <x:c r="H6634" s="36" t="n">
        <x:v>0.6167</x:v>
      </x:c>
      <x:c r="I6634" s="22" t="n">
        <x:f>IF(G6634="","",IF(ISNUMBER(H6634),G6634,""))</x:f>
        <x:v>44834400</x:v>
      </x:c>
      <x:c r="J6634" s="22" t="n">
        <x:f>IF(I6634="","",I6634*H6634)</x:f>
        <x:v>27649374.48</x:v>
      </x:c>
      <x:c r="K6634" t="str">
        <x:f>IF(G6634="","MISSING OEWS",IF(ISNUMBER(H6634),"MATCHED","MISSING WHARTON"))</x:f>
        <x:v>MATCHED</x:v>
      </x:c>
    </x:row>
    <x:row r="6635">
      <x:c r="A6635" t="str">
        <x:v>71</x:v>
      </x:c>
      <x:c r="B6635" t="str">
        <x:v>Arts, Entertainment, and Recreation</x:v>
      </x:c>
      <x:c r="C6635" t="str">
        <x:v>13-1151</x:v>
      </x:c>
      <x:c r="D6635" t="str">
        <x:v>Training and Development Specialists</x:v>
      </x:c>
      <x:c r="E6635" s="22" t="n">
        <x:v>4160</x:v>
      </x:c>
      <x:c r="F6635" s="22" t="n">
        <x:v>59000</x:v>
      </x:c>
      <x:c r="G6635" s="22" t="n">
        <x:f>IF(OR(E6635="",F6635=""),"",E6635*F6635)</x:f>
        <x:v>245440000</x:v>
      </x:c>
      <x:c r="H6635" s="36" t="n">
        <x:v>0.565</x:v>
      </x:c>
      <x:c r="I6635" s="22" t="n">
        <x:f>IF(G6635="","",IF(ISNUMBER(H6635),G6635,""))</x:f>
        <x:v>245440000</x:v>
      </x:c>
      <x:c r="J6635" s="22" t="n">
        <x:f>IF(I6635="","",I6635*H6635)</x:f>
        <x:v>138673600</x:v>
      </x:c>
      <x:c r="K6635" t="str">
        <x:f>IF(G6635="","MISSING OEWS",IF(ISNUMBER(H6635),"MATCHED","MISSING WHARTON"))</x:f>
        <x:v>MATCHED</x:v>
      </x:c>
    </x:row>
    <x:row r="6636">
      <x:c r="A6636" t="str">
        <x:v>71</x:v>
      </x:c>
      <x:c r="B6636" t="str">
        <x:v>Arts, Entertainment, and Recreation</x:v>
      </x:c>
      <x:c r="C6636" t="str">
        <x:v>13-1161</x:v>
      </x:c>
      <x:c r="D6636" t="str">
        <x:v>Market Research Analysts and Marketing Specialists</x:v>
      </x:c>
      <x:c r="E6636" s="22" t="n">
        <x:v>20100</x:v>
      </x:c>
      <x:c r="F6636" s="22" t="n">
        <x:v>65010</x:v>
      </x:c>
      <x:c r="G6636" s="22" t="n">
        <x:f>IF(OR(E6636="",F6636=""),"",E6636*F6636)</x:f>
        <x:v>1306701000</x:v>
      </x:c>
      <x:c r="H6636" s="36" t="n">
        <x:v>0.7792</x:v>
      </x:c>
      <x:c r="I6636" s="22" t="n">
        <x:f>IF(G6636="","",IF(ISNUMBER(H6636),G6636,""))</x:f>
        <x:v>1306701000</x:v>
      </x:c>
      <x:c r="J6636" s="22" t="n">
        <x:f>IF(I6636="","",I6636*H6636)</x:f>
        <x:v>1018181419.2</x:v>
      </x:c>
      <x:c r="K6636" t="str">
        <x:f>IF(G6636="","MISSING OEWS",IF(ISNUMBER(H6636),"MATCHED","MISSING WHARTON"))</x:f>
        <x:v>MATCHED</x:v>
      </x:c>
    </x:row>
    <x:row r="6637">
      <x:c r="A6637" t="str">
        <x:v>71</x:v>
      </x:c>
      <x:c r="B6637" t="str">
        <x:v>Arts, Entertainment, and Recreation</x:v>
      </x:c>
      <x:c r="C6637" t="str">
        <x:v>13-1199</x:v>
      </x:c>
      <x:c r="D6637" t="str">
        <x:v>Business Operations Specialists, All Other</x:v>
      </x:c>
      <x:c r="E6637" s="22" t="n">
        <x:v>10730</x:v>
      </x:c>
      <x:c r="F6637" s="22" t="n">
        <x:v>70390</x:v>
      </x:c>
      <x:c r="G6637" s="22" t="n">
        <x:f>IF(OR(E6637="",F6637=""),"",E6637*F6637)</x:f>
        <x:v>755284700</x:v>
      </x:c>
      <x:c r="H6637" s="36" t="n">
        <x:v>0.6598999999999999</x:v>
      </x:c>
      <x:c r="I6637" s="22" t="n">
        <x:f>IF(G6637="","",IF(ISNUMBER(H6637),G6637,""))</x:f>
        <x:v>755284700</x:v>
      </x:c>
      <x:c r="J6637" s="22" t="n">
        <x:f>IF(I6637="","",I6637*H6637)</x:f>
        <x:v>498412373.53</x:v>
      </x:c>
      <x:c r="K6637" t="str">
        <x:f>IF(G6637="","MISSING OEWS",IF(ISNUMBER(H6637),"MATCHED","MISSING WHARTON"))</x:f>
        <x:v>MATCHED</x:v>
      </x:c>
    </x:row>
    <x:row r="6638">
      <x:c r="A6638" t="str">
        <x:v>71</x:v>
      </x:c>
      <x:c r="B6638" t="str">
        <x:v>Arts, Entertainment, and Recreation</x:v>
      </x:c>
      <x:c r="C6638" t="str">
        <x:v>13-2011</x:v>
      </x:c>
      <x:c r="D6638" t="str">
        <x:v>Accountants and Auditors</x:v>
      </x:c>
      <x:c r="E6638" s="22" t="n">
        <x:v>15550</x:v>
      </x:c>
      <x:c r="F6638" s="22" t="n">
        <x:v>83780</x:v>
      </x:c>
      <x:c r="G6638" s="22" t="n">
        <x:f>IF(OR(E6638="",F6638=""),"",E6638*F6638)</x:f>
        <x:v>1302779000</x:v>
      </x:c>
      <x:c r="H6638" s="36" t="n">
        <x:v>0.795</x:v>
      </x:c>
      <x:c r="I6638" s="22" t="n">
        <x:f>IF(G6638="","",IF(ISNUMBER(H6638),G6638,""))</x:f>
        <x:v>1302779000</x:v>
      </x:c>
      <x:c r="J6638" s="22" t="n">
        <x:f>IF(I6638="","",I6638*H6638)</x:f>
        <x:v>1035709305</x:v>
      </x:c>
      <x:c r="K6638" t="str">
        <x:f>IF(G6638="","MISSING OEWS",IF(ISNUMBER(H6638),"MATCHED","MISSING WHARTON"))</x:f>
        <x:v>MATCHED</x:v>
      </x:c>
    </x:row>
    <x:row r="6639">
      <x:c r="A6639" t="str">
        <x:v>71</x:v>
      </x:c>
      <x:c r="B6639" t="str">
        <x:v>Arts, Entertainment, and Recreation</x:v>
      </x:c>
      <x:c r="C6639" t="str">
        <x:v>13-2031</x:v>
      </x:c>
      <x:c r="D6639" t="str">
        <x:v>Budget Analysts</x:v>
      </x:c>
      <x:c r="E6639" s="22" t="n">
        <x:v>160</x:v>
      </x:c>
      <x:c r="F6639" s="22" t="n">
        <x:v>85490</x:v>
      </x:c>
      <x:c r="G6639" s="22" t="n">
        <x:f>IF(OR(E6639="",F6639=""),"",E6639*F6639)</x:f>
        <x:v>13678400</x:v>
      </x:c>
      <x:c r="H6639" s="36" t="n">
        <x:v>0.8</x:v>
      </x:c>
      <x:c r="I6639" s="22" t="n">
        <x:f>IF(G6639="","",IF(ISNUMBER(H6639),G6639,""))</x:f>
        <x:v>13678400</x:v>
      </x:c>
      <x:c r="J6639" s="22" t="n">
        <x:f>IF(I6639="","",I6639*H6639)</x:f>
        <x:v>10942720</x:v>
      </x:c>
      <x:c r="K6639" t="str">
        <x:f>IF(G6639="","MISSING OEWS",IF(ISNUMBER(H6639),"MATCHED","MISSING WHARTON"))</x:f>
        <x:v>MATCHED</x:v>
      </x:c>
    </x:row>
    <x:row r="6640">
      <x:c r="A6640" t="str">
        <x:v>71</x:v>
      </x:c>
      <x:c r="B6640" t="str">
        <x:v>Arts, Entertainment, and Recreation</x:v>
      </x:c>
      <x:c r="C6640" t="str">
        <x:v>13-2051</x:v>
      </x:c>
      <x:c r="D6640" t="str">
        <x:v>Financial and Investment Analysts</x:v>
      </x:c>
      <x:c r="E6640" s="22" t="n">
        <x:v>590</x:v>
      </x:c>
      <x:c r="F6640" s="22" t="n">
        <x:v>97130</x:v>
      </x:c>
      <x:c r="G6640" s="22" t="n">
        <x:f>IF(OR(E6640="",F6640=""),"",E6640*F6640)</x:f>
        <x:v>57306700</x:v>
      </x:c>
      <x:c r="H6640" s="36" t="n">
        <x:v>0.6904</x:v>
      </x:c>
      <x:c r="I6640" s="22" t="n">
        <x:f>IF(G6640="","",IF(ISNUMBER(H6640),G6640,""))</x:f>
        <x:v>57306700</x:v>
      </x:c>
      <x:c r="J6640" s="22" t="n">
        <x:f>IF(I6640="","",I6640*H6640)</x:f>
        <x:v>39564545.68</x:v>
      </x:c>
      <x:c r="K6640" t="str">
        <x:f>IF(G6640="","MISSING OEWS",IF(ISNUMBER(H6640),"MATCHED","MISSING WHARTON"))</x:f>
        <x:v>MATCHED</x:v>
      </x:c>
    </x:row>
    <x:row r="6641">
      <x:c r="A6641" t="str">
        <x:v>71</x:v>
      </x:c>
      <x:c r="B6641" t="str">
        <x:v>Arts, Entertainment, and Recreation</x:v>
      </x:c>
      <x:c r="C6641" t="str">
        <x:v>13-2054</x:v>
      </x:c>
      <x:c r="D6641" t="str">
        <x:v>Financial Risk Specialists</x:v>
      </x:c>
      <x:c r="E6641" s="22" t="n">
        <x:v>440</x:v>
      </x:c>
      <x:c r="F6641" s="22" t="n">
        <x:v>87400</x:v>
      </x:c>
      <x:c r="G6641" s="22" t="n">
        <x:f>IF(OR(E6641="",F6641=""),"",E6641*F6641)</x:f>
        <x:v>38456000</x:v>
      </x:c>
      <x:c r="H6641" s="36" t="n">
        <x:v>0.7767000000000001</x:v>
      </x:c>
      <x:c r="I6641" s="22" t="n">
        <x:f>IF(G6641="","",IF(ISNUMBER(H6641),G6641,""))</x:f>
        <x:v>38456000</x:v>
      </x:c>
      <x:c r="J6641" s="22" t="n">
        <x:f>IF(I6641="","",I6641*H6641)</x:f>
        <x:v>29868775.200000003</x:v>
      </x:c>
      <x:c r="K6641" t="str">
        <x:f>IF(G6641="","MISSING OEWS",IF(ISNUMBER(H6641),"MATCHED","MISSING WHARTON"))</x:f>
        <x:v>MATCHED</x:v>
      </x:c>
    </x:row>
    <x:row r="6642">
      <x:c r="A6642" t="str">
        <x:v>71</x:v>
      </x:c>
      <x:c r="B6642" t="str">
        <x:v>Arts, Entertainment, and Recreation</x:v>
      </x:c>
      <x:c r="C6642" t="str">
        <x:v>13-2099</x:v>
      </x:c>
      <x:c r="D6642" t="str">
        <x:v>Financial Specialists, All Other</x:v>
      </x:c>
      <x:c r="E6642" s="22" t="n">
        <x:v>270</x:v>
      </x:c>
      <x:c r="F6642" s="22" t="n">
        <x:v>72020</x:v>
      </x:c>
      <x:c r="G6642" s="22" t="n">
        <x:f>IF(OR(E6642="",F6642=""),"",E6642*F6642)</x:f>
        <x:v>19445400</x:v>
      </x:c>
      <x:c r="H6642" s="36" t="n">
        <x:v>0.6192</x:v>
      </x:c>
      <x:c r="I6642" s="22" t="n">
        <x:f>IF(G6642="","",IF(ISNUMBER(H6642),G6642,""))</x:f>
        <x:v>19445400</x:v>
      </x:c>
      <x:c r="J6642" s="22" t="n">
        <x:f>IF(I6642="","",I6642*H6642)</x:f>
        <x:v>12040591.68</x:v>
      </x:c>
      <x:c r="K6642" t="str">
        <x:f>IF(G6642="","MISSING OEWS",IF(ISNUMBER(H6642),"MATCHED","MISSING WHARTON"))</x:f>
        <x:v>MATCHED</x:v>
      </x:c>
    </x:row>
    <x:row r="6643">
      <x:c r="A6643" t="str">
        <x:v>71</x:v>
      </x:c>
      <x:c r="B6643" t="str">
        <x:v>Arts, Entertainment, and Recreation</x:v>
      </x:c>
      <x:c r="C6643" t="str">
        <x:v>15-1211</x:v>
      </x:c>
      <x:c r="D6643" t="str">
        <x:v>Computer Systems Analysts</x:v>
      </x:c>
      <x:c r="E6643" s="22" t="n">
        <x:v>770</x:v>
      </x:c>
      <x:c r="F6643" s="22" t="n">
        <x:v>81370</x:v>
      </x:c>
      <x:c r="G6643" s="22" t="n">
        <x:f>IF(OR(E6643="",F6643=""),"",E6643*F6643)</x:f>
        <x:v>62654900</x:v>
      </x:c>
      <x:c r="H6643" s="36" t="n">
        <x:v>0.6388</x:v>
      </x:c>
      <x:c r="I6643" s="22" t="n">
        <x:f>IF(G6643="","",IF(ISNUMBER(H6643),G6643,""))</x:f>
        <x:v>62654900</x:v>
      </x:c>
      <x:c r="J6643" s="22" t="n">
        <x:f>IF(I6643="","",I6643*H6643)</x:f>
        <x:v>40023950.120000005</x:v>
      </x:c>
      <x:c r="K6643" t="str">
        <x:f>IF(G6643="","MISSING OEWS",IF(ISNUMBER(H6643),"MATCHED","MISSING WHARTON"))</x:f>
        <x:v>MATCHED</x:v>
      </x:c>
    </x:row>
    <x:row r="6644">
      <x:c r="A6644" t="str">
        <x:v>71</x:v>
      </x:c>
      <x:c r="B6644" t="str">
        <x:v>Arts, Entertainment, and Recreation</x:v>
      </x:c>
      <x:c r="C6644" t="str">
        <x:v>15-1212</x:v>
      </x:c>
      <x:c r="D6644" t="str">
        <x:v>Information Security Analysts</x:v>
      </x:c>
      <x:c r="E6644" s="22" t="n">
        <x:v>290</x:v>
      </x:c>
      <x:c r="F6644" s="22" t="n">
        <x:v>117520</x:v>
      </x:c>
      <x:c r="G6644" s="22" t="n">
        <x:f>IF(OR(E6644="",F6644=""),"",E6644*F6644)</x:f>
        <x:v>34080800</x:v>
      </x:c>
      <x:c r="H6644" s="36" t="n">
        <x:v>0.6292</x:v>
      </x:c>
      <x:c r="I6644" s="22" t="n">
        <x:f>IF(G6644="","",IF(ISNUMBER(H6644),G6644,""))</x:f>
        <x:v>34080800</x:v>
      </x:c>
      <x:c r="J6644" s="22" t="n">
        <x:f>IF(I6644="","",I6644*H6644)</x:f>
        <x:v>21443639.36</x:v>
      </x:c>
      <x:c r="K6644" t="str">
        <x:f>IF(G6644="","MISSING OEWS",IF(ISNUMBER(H6644),"MATCHED","MISSING WHARTON"))</x:f>
        <x:v>MATCHED</x:v>
      </x:c>
    </x:row>
    <x:row r="6645">
      <x:c r="A6645" t="str">
        <x:v>71</x:v>
      </x:c>
      <x:c r="B6645" t="str">
        <x:v>Arts, Entertainment, and Recreation</x:v>
      </x:c>
      <x:c r="C6645" t="str">
        <x:v>15-1231</x:v>
      </x:c>
      <x:c r="D6645" t="str">
        <x:v>Computer Network Support Specialists</x:v>
      </x:c>
      <x:c r="E6645" s="22" t="n">
        <x:v>650</x:v>
      </x:c>
      <x:c r="F6645" s="22" t="n">
        <x:v>63660</x:v>
      </x:c>
      <x:c r="G6645" s="22" t="n">
        <x:f>IF(OR(E6645="",F6645=""),"",E6645*F6645)</x:f>
        <x:v>41379000</x:v>
      </x:c>
      <x:c r="H6645" s="36" t="n">
        <x:v>0.7095999999999999</x:v>
      </x:c>
      <x:c r="I6645" s="22" t="n">
        <x:f>IF(G6645="","",IF(ISNUMBER(H6645),G6645,""))</x:f>
        <x:v>41379000</x:v>
      </x:c>
      <x:c r="J6645" s="22" t="n">
        <x:f>IF(I6645="","",I6645*H6645)</x:f>
        <x:v>29362538.399999995</x:v>
      </x:c>
      <x:c r="K6645" t="str">
        <x:f>IF(G6645="","MISSING OEWS",IF(ISNUMBER(H6645),"MATCHED","MISSING WHARTON"))</x:f>
        <x:v>MATCHED</x:v>
      </x:c>
    </x:row>
    <x:row r="6646">
      <x:c r="A6646" t="str">
        <x:v>71</x:v>
      </x:c>
      <x:c r="B6646" t="str">
        <x:v>Arts, Entertainment, and Recreation</x:v>
      </x:c>
      <x:c r="C6646" t="str">
        <x:v>15-1232</x:v>
      </x:c>
      <x:c r="D6646" t="str">
        <x:v>Computer User Support Specialists</x:v>
      </x:c>
      <x:c r="E6646" s="22" t="n">
        <x:v>3830</x:v>
      </x:c>
      <x:c r="F6646" s="22" t="n">
        <x:v>61440</x:v>
      </x:c>
      <x:c r="G6646" s="22" t="n">
        <x:f>IF(OR(E6646="",F6646=""),"",E6646*F6646)</x:f>
        <x:v>235315200</x:v>
      </x:c>
      <x:c r="H6646" s="36" t="n">
        <x:v>0.6062</x:v>
      </x:c>
      <x:c r="I6646" s="22" t="n">
        <x:f>IF(G6646="","",IF(ISNUMBER(H6646),G6646,""))</x:f>
        <x:v>235315200</x:v>
      </x:c>
      <x:c r="J6646" s="22" t="n">
        <x:f>IF(I6646="","",I6646*H6646)</x:f>
        <x:v>142648074.23999998</x:v>
      </x:c>
      <x:c r="K6646" t="str">
        <x:f>IF(G6646="","MISSING OEWS",IF(ISNUMBER(H6646),"MATCHED","MISSING WHARTON"))</x:f>
        <x:v>MATCHED</x:v>
      </x:c>
    </x:row>
    <x:row r="6647">
      <x:c r="A6647" t="str">
        <x:v>71</x:v>
      </x:c>
      <x:c r="B6647" t="str">
        <x:v>Arts, Entertainment, and Recreation</x:v>
      </x:c>
      <x:c r="C6647" t="str">
        <x:v>15-1241</x:v>
      </x:c>
      <x:c r="D6647" t="str">
        <x:v>Computer Network Architects</x:v>
      </x:c>
      <x:c r="E6647" s="22" t="n">
        <x:v>280</x:v>
      </x:c>
      <x:c r="F6647" s="22" t="n">
        <x:v>120410</x:v>
      </x:c>
      <x:c r="G6647" s="22" t="n">
        <x:f>IF(OR(E6647="",F6647=""),"",E6647*F6647)</x:f>
        <x:v>33714800</x:v>
      </x:c>
      <x:c r="H6647" s="36" t="n">
        <x:v>0.6278</x:v>
      </x:c>
      <x:c r="I6647" s="22" t="n">
        <x:f>IF(G6647="","",IF(ISNUMBER(H6647),G6647,""))</x:f>
        <x:v>33714800</x:v>
      </x:c>
      <x:c r="J6647" s="22" t="n">
        <x:f>IF(I6647="","",I6647*H6647)</x:f>
        <x:v>21166151.44</x:v>
      </x:c>
      <x:c r="K6647" t="str">
        <x:f>IF(G6647="","MISSING OEWS",IF(ISNUMBER(H6647),"MATCHED","MISSING WHARTON"))</x:f>
        <x:v>MATCHED</x:v>
      </x:c>
    </x:row>
    <x:row r="6648">
      <x:c r="A6648" t="str">
        <x:v>71</x:v>
      </x:c>
      <x:c r="B6648" t="str">
        <x:v>Arts, Entertainment, and Recreation</x:v>
      </x:c>
      <x:c r="C6648" t="str">
        <x:v>15-1242</x:v>
      </x:c>
      <x:c r="D6648" t="str">
        <x:v>Database Administrators</x:v>
      </x:c>
      <x:c r="E6648" s="22" t="n">
        <x:v>670</x:v>
      </x:c>
      <x:c r="F6648" s="22" t="n">
        <x:v>74130</x:v>
      </x:c>
      <x:c r="G6648" s="22" t="n">
        <x:f>IF(OR(E6648="",F6648=""),"",E6648*F6648)</x:f>
        <x:v>49667100</x:v>
      </x:c>
      <x:c r="H6648" s="36" t="n">
        <x:v>0.8389</x:v>
      </x:c>
      <x:c r="I6648" s="22" t="n">
        <x:f>IF(G6648="","",IF(ISNUMBER(H6648),G6648,""))</x:f>
        <x:v>49667100</x:v>
      </x:c>
      <x:c r="J6648" s="22" t="n">
        <x:f>IF(I6648="","",I6648*H6648)</x:f>
        <x:v>41665730.19</x:v>
      </x:c>
      <x:c r="K6648" t="str">
        <x:f>IF(G6648="","MISSING OEWS",IF(ISNUMBER(H6648),"MATCHED","MISSING WHARTON"))</x:f>
        <x:v>MATCHED</x:v>
      </x:c>
    </x:row>
    <x:row r="6649">
      <x:c r="A6649" t="str">
        <x:v>71</x:v>
      </x:c>
      <x:c r="B6649" t="str">
        <x:v>Arts, Entertainment, and Recreation</x:v>
      </x:c>
      <x:c r="C6649" t="str">
        <x:v>15-1243</x:v>
      </x:c>
      <x:c r="D6649" t="str">
        <x:v>Database Architects</x:v>
      </x:c>
      <x:c r="E6649" s="22" t="n">
        <x:v>180</x:v>
      </x:c>
      <x:c r="F6649" s="22" t="n">
        <x:v>132670</x:v>
      </x:c>
      <x:c r="G6649" s="22" t="n">
        <x:f>IF(OR(E6649="",F6649=""),"",E6649*F6649)</x:f>
        <x:v>23880600</x:v>
      </x:c>
      <x:c r="H6649" s="36" t="n">
        <x:v>0.8502</x:v>
      </x:c>
      <x:c r="I6649" s="22" t="n">
        <x:f>IF(G6649="","",IF(ISNUMBER(H6649),G6649,""))</x:f>
        <x:v>23880600</x:v>
      </x:c>
      <x:c r="J6649" s="22" t="n">
        <x:f>IF(I6649="","",I6649*H6649)</x:f>
        <x:v>20303286.119999997</x:v>
      </x:c>
      <x:c r="K6649" t="str">
        <x:f>IF(G6649="","MISSING OEWS",IF(ISNUMBER(H6649),"MATCHED","MISSING WHARTON"))</x:f>
        <x:v>MATCHED</x:v>
      </x:c>
    </x:row>
    <x:row r="6650">
      <x:c r="A6650" t="str">
        <x:v>71</x:v>
      </x:c>
      <x:c r="B6650" t="str">
        <x:v>Arts, Entertainment, and Recreation</x:v>
      </x:c>
      <x:c r="C6650" t="str">
        <x:v>15-1244</x:v>
      </x:c>
      <x:c r="D6650" t="str">
        <x:v>Network and Computer Systems Administrators</x:v>
      </x:c>
      <x:c r="E6650" s="22" t="n">
        <x:v>2210</x:v>
      </x:c>
      <x:c r="F6650" s="22" t="n">
        <x:v>92170</x:v>
      </x:c>
      <x:c r="G6650" s="22" t="n">
        <x:f>IF(OR(E6650="",F6650=""),"",E6650*F6650)</x:f>
        <x:v>203695700</x:v>
      </x:c>
      <x:c r="H6650" s="36" t="n">
        <x:v>0.695</x:v>
      </x:c>
      <x:c r="I6650" s="22" t="n">
        <x:f>IF(G6650="","",IF(ISNUMBER(H6650),G6650,""))</x:f>
        <x:v>203695700</x:v>
      </x:c>
      <x:c r="J6650" s="22" t="n">
        <x:f>IF(I6650="","",I6650*H6650)</x:f>
        <x:v>141568511.5</x:v>
      </x:c>
      <x:c r="K6650" t="str">
        <x:f>IF(G6650="","MISSING OEWS",IF(ISNUMBER(H6650),"MATCHED","MISSING WHARTON"))</x:f>
        <x:v>MATCHED</x:v>
      </x:c>
    </x:row>
    <x:row r="6651">
      <x:c r="A6651" t="str">
        <x:v>71</x:v>
      </x:c>
      <x:c r="B6651" t="str">
        <x:v>Arts, Entertainment, and Recreation</x:v>
      </x:c>
      <x:c r="C6651" t="str">
        <x:v>15-1251</x:v>
      </x:c>
      <x:c r="D6651" t="str">
        <x:v>Computer Programmers</x:v>
      </x:c>
      <x:c r="E6651" s="22" t="n">
        <x:v>240</x:v>
      </x:c>
      <x:c r="F6651" s="22" t="n">
        <x:v>92380</x:v>
      </x:c>
      <x:c r="G6651" s="22" t="n">
        <x:f>IF(OR(E6651="",F6651=""),"",E6651*F6651)</x:f>
        <x:v>22171200</x:v>
      </x:c>
      <x:c r="H6651" s="36" t="n">
        <x:v>0.6823999999999999</x:v>
      </x:c>
      <x:c r="I6651" s="22" t="n">
        <x:f>IF(G6651="","",IF(ISNUMBER(H6651),G6651,""))</x:f>
        <x:v>22171200</x:v>
      </x:c>
      <x:c r="J6651" s="22" t="n">
        <x:f>IF(I6651="","",I6651*H6651)</x:f>
        <x:v>15129626.879999997</x:v>
      </x:c>
      <x:c r="K6651" t="str">
        <x:f>IF(G6651="","MISSING OEWS",IF(ISNUMBER(H6651),"MATCHED","MISSING WHARTON"))</x:f>
        <x:v>MATCHED</x:v>
      </x:c>
    </x:row>
    <x:row r="6652">
      <x:c r="A6652" t="str">
        <x:v>71</x:v>
      </x:c>
      <x:c r="B6652" t="str">
        <x:v>Arts, Entertainment, and Recreation</x:v>
      </x:c>
      <x:c r="C6652" t="str">
        <x:v>15-1252</x:v>
      </x:c>
      <x:c r="D6652" t="str">
        <x:v>Software Developers</x:v>
      </x:c>
      <x:c r="E6652" s="22" t="n">
        <x:v>2500</x:v>
      </x:c>
      <x:c r="F6652" s="22" t="n">
        <x:v>138670</x:v>
      </x:c>
      <x:c r="G6652" s="22" t="n">
        <x:f>IF(OR(E6652="",F6652=""),"",E6652*F6652)</x:f>
        <x:v>346675000</x:v>
      </x:c>
      <x:c r="H6652" s="36" t="n">
        <x:v>0.5211</x:v>
      </x:c>
      <x:c r="I6652" s="22" t="n">
        <x:f>IF(G6652="","",IF(ISNUMBER(H6652),G6652,""))</x:f>
        <x:v>346675000</x:v>
      </x:c>
      <x:c r="J6652" s="22" t="n">
        <x:f>IF(I6652="","",I6652*H6652)</x:f>
        <x:v>180652342.5</x:v>
      </x:c>
      <x:c r="K6652" t="str">
        <x:f>IF(G6652="","MISSING OEWS",IF(ISNUMBER(H6652),"MATCHED","MISSING WHARTON"))</x:f>
        <x:v>MATCHED</x:v>
      </x:c>
    </x:row>
    <x:row r="6653">
      <x:c r="A6653" t="str">
        <x:v>71</x:v>
      </x:c>
      <x:c r="B6653" t="str">
        <x:v>Arts, Entertainment, and Recreation</x:v>
      </x:c>
      <x:c r="C6653" t="str">
        <x:v>15-1253</x:v>
      </x:c>
      <x:c r="D6653" t="str">
        <x:v>Software Quality Assurance Analysts and Testers</x:v>
      </x:c>
      <x:c r="E6653" s="22" t="n">
        <x:v>340</x:v>
      </x:c>
      <x:c r="F6653" s="22" t="n">
        <x:v>102040</x:v>
      </x:c>
      <x:c r="G6653" s="22" t="n">
        <x:f>IF(OR(E6653="",F6653=""),"",E6653*F6653)</x:f>
        <x:v>34693600</x:v>
      </x:c>
      <x:c r="H6653" s="36" t="n">
        <x:v>0.8117</x:v>
      </x:c>
      <x:c r="I6653" s="22" t="n">
        <x:f>IF(G6653="","",IF(ISNUMBER(H6653),G6653,""))</x:f>
        <x:v>34693600</x:v>
      </x:c>
      <x:c r="J6653" s="22" t="n">
        <x:f>IF(I6653="","",I6653*H6653)</x:f>
        <x:v>28160795.12</x:v>
      </x:c>
      <x:c r="K6653" t="str">
        <x:f>IF(G6653="","MISSING OEWS",IF(ISNUMBER(H6653),"MATCHED","MISSING WHARTON"))</x:f>
        <x:v>MATCHED</x:v>
      </x:c>
    </x:row>
    <x:row r="6654">
      <x:c r="A6654" t="str">
        <x:v>71</x:v>
      </x:c>
      <x:c r="B6654" t="str">
        <x:v>Arts, Entertainment, and Recreation</x:v>
      </x:c>
      <x:c r="C6654" t="str">
        <x:v>15-1254</x:v>
      </x:c>
      <x:c r="D6654" t="str">
        <x:v>Web Developers</x:v>
      </x:c>
      <x:c r="E6654" s="22" t="n">
        <x:v>620</x:v>
      </x:c>
      <x:c r="F6654" s="22" t="n">
        <x:v>79410</x:v>
      </x:c>
      <x:c r="G6654" s="22" t="n">
        <x:f>IF(OR(E6654="",F6654=""),"",E6654*F6654)</x:f>
        <x:v>49234200</x:v>
      </x:c>
      <x:c r="H6654" s="36" t="n">
        <x:v>0.8276</x:v>
      </x:c>
      <x:c r="I6654" s="22" t="n">
        <x:f>IF(G6654="","",IF(ISNUMBER(H6654),G6654,""))</x:f>
        <x:v>49234200</x:v>
      </x:c>
      <x:c r="J6654" s="22" t="n">
        <x:f>IF(I6654="","",I6654*H6654)</x:f>
        <x:v>40746223.92</x:v>
      </x:c>
      <x:c r="K6654" t="str">
        <x:f>IF(G6654="","MISSING OEWS",IF(ISNUMBER(H6654),"MATCHED","MISSING WHARTON"))</x:f>
        <x:v>MATCHED</x:v>
      </x:c>
    </x:row>
    <x:row r="6655">
      <x:c r="A6655" t="str">
        <x:v>71</x:v>
      </x:c>
      <x:c r="B6655" t="str">
        <x:v>Arts, Entertainment, and Recreation</x:v>
      </x:c>
      <x:c r="C6655" t="str">
        <x:v>15-1255</x:v>
      </x:c>
      <x:c r="D6655" t="str">
        <x:v>Web and Digital Interface Designers</x:v>
      </x:c>
      <x:c r="E6655" s="22" t="n">
        <x:v>1070</x:v>
      </x:c>
      <x:c r="F6655" s="22" t="n">
        <x:v>83860</x:v>
      </x:c>
      <x:c r="G6655" s="22" t="n">
        <x:f>IF(OR(E6655="",F6655=""),"",E6655*F6655)</x:f>
        <x:v>89730200</x:v>
      </x:c>
      <x:c r="H6655" s="36" t="n">
        <x:v>0.6827</x:v>
      </x:c>
      <x:c r="I6655" s="22" t="n">
        <x:f>IF(G6655="","",IF(ISNUMBER(H6655),G6655,""))</x:f>
        <x:v>89730200</x:v>
      </x:c>
      <x:c r="J6655" s="22" t="n">
        <x:f>IF(I6655="","",I6655*H6655)</x:f>
        <x:v>61258807.54</x:v>
      </x:c>
      <x:c r="K6655" t="str">
        <x:f>IF(G6655="","MISSING OEWS",IF(ISNUMBER(H6655),"MATCHED","MISSING WHARTON"))</x:f>
        <x:v>MATCHED</x:v>
      </x:c>
    </x:row>
    <x:row r="6656">
      <x:c r="A6656" t="str">
        <x:v>71</x:v>
      </x:c>
      <x:c r="B6656" t="str">
        <x:v>Arts, Entertainment, and Recreation</x:v>
      </x:c>
      <x:c r="C6656" t="str">
        <x:v>15-1299</x:v>
      </x:c>
      <x:c r="D6656" t="str">
        <x:v>Computer Occupations, All Other</x:v>
      </x:c>
      <x:c r="E6656" s="22" t="n">
        <x:v>1080</x:v>
      </x:c>
      <x:c r="F6656" s="22" t="n">
        <x:v>90810</x:v>
      </x:c>
      <x:c r="G6656" s="22" t="n">
        <x:f>IF(OR(E6656="",F6656=""),"",E6656*F6656)</x:f>
        <x:v>98074800</x:v>
      </x:c>
      <x:c r="H6656" s="36" t="n">
        <x:v>0.7425</x:v>
      </x:c>
      <x:c r="I6656" s="22" t="n">
        <x:f>IF(G6656="","",IF(ISNUMBER(H6656),G6656,""))</x:f>
        <x:v>98074800</x:v>
      </x:c>
      <x:c r="J6656" s="22" t="n">
        <x:f>IF(I6656="","",I6656*H6656)</x:f>
        <x:v>72820539</x:v>
      </x:c>
      <x:c r="K6656" t="str">
        <x:f>IF(G6656="","MISSING OEWS",IF(ISNUMBER(H6656),"MATCHED","MISSING WHARTON"))</x:f>
        <x:v>MATCHED</x:v>
      </x:c>
    </x:row>
    <x:row r="6657">
      <x:c r="A6657" t="str">
        <x:v>71</x:v>
      </x:c>
      <x:c r="B6657" t="str">
        <x:v>Arts, Entertainment, and Recreation</x:v>
      </x:c>
      <x:c r="C6657" t="str">
        <x:v>15-2031</x:v>
      </x:c>
      <x:c r="D6657" t="str">
        <x:v>Operations Research Analysts</x:v>
      </x:c>
      <x:c r="E6657" s="22" t="n">
        <x:v>140</x:v>
      </x:c>
      <x:c r="F6657" s="22" t="n">
        <x:v>91000</x:v>
      </x:c>
      <x:c r="G6657" s="22" t="n">
        <x:f>IF(OR(E6657="",F6657=""),"",E6657*F6657)</x:f>
        <x:v>12740000</x:v>
      </x:c>
      <x:c r="H6657" s="36" t="n">
        <x:v>0.6031</x:v>
      </x:c>
      <x:c r="I6657" s="22" t="n">
        <x:f>IF(G6657="","",IF(ISNUMBER(H6657),G6657,""))</x:f>
        <x:v>12740000</x:v>
      </x:c>
      <x:c r="J6657" s="22" t="n">
        <x:f>IF(I6657="","",I6657*H6657)</x:f>
        <x:v>7683494</x:v>
      </x:c>
      <x:c r="K6657" t="str">
        <x:f>IF(G6657="","MISSING OEWS",IF(ISNUMBER(H6657),"MATCHED","MISSING WHARTON"))</x:f>
        <x:v>MATCHED</x:v>
      </x:c>
    </x:row>
    <x:row r="6658">
      <x:c r="A6658" t="str">
        <x:v>71</x:v>
      </x:c>
      <x:c r="B6658" t="str">
        <x:v>Arts, Entertainment, and Recreation</x:v>
      </x:c>
      <x:c r="C6658" t="str">
        <x:v>15-2041</x:v>
      </x:c>
      <x:c r="D6658" t="str">
        <x:v>Statisticians</x:v>
      </x:c>
      <x:c r="E6658" s="22" t="n">
        <x:v>320</x:v>
      </x:c>
      <x:c r="F6658" s="22" t="n">
        <x:v>75390</x:v>
      </x:c>
      <x:c r="G6658" s="22" t="n">
        <x:f>IF(OR(E6658="",F6658=""),"",E6658*F6658)</x:f>
        <x:v>24124800</x:v>
      </x:c>
      <x:c r="H6658" s="36" t="n">
        <x:v>0.7282</x:v>
      </x:c>
      <x:c r="I6658" s="22" t="n">
        <x:f>IF(G6658="","",IF(ISNUMBER(H6658),G6658,""))</x:f>
        <x:v>24124800</x:v>
      </x:c>
      <x:c r="J6658" s="22" t="n">
        <x:f>IF(I6658="","",I6658*H6658)</x:f>
        <x:v>17567679.36</x:v>
      </x:c>
      <x:c r="K6658" t="str">
        <x:f>IF(G6658="","MISSING OEWS",IF(ISNUMBER(H6658),"MATCHED","MISSING WHARTON"))</x:f>
        <x:v>MATCHED</x:v>
      </x:c>
    </x:row>
    <x:row r="6659">
      <x:c r="A6659" t="str">
        <x:v>71</x:v>
      </x:c>
      <x:c r="B6659" t="str">
        <x:v>Arts, Entertainment, and Recreation</x:v>
      </x:c>
      <x:c r="C6659" t="str">
        <x:v>15-2051</x:v>
      </x:c>
      <x:c r="D6659" t="str">
        <x:v>Data Scientists</x:v>
      </x:c>
      <x:c r="E6659" s="22" t="n">
        <x:v>1280</x:v>
      </x:c>
      <x:c r="F6659" s="22" t="n">
        <x:v>106580</x:v>
      </x:c>
      <x:c r="G6659" s="22" t="n">
        <x:f>IF(OR(E6659="",F6659=""),"",E6659*F6659)</x:f>
        <x:v>136422400</x:v>
      </x:c>
      <x:c r="H6659" s="36" t="n">
        <x:v>0.8228</x:v>
      </x:c>
      <x:c r="I6659" s="22" t="n">
        <x:f>IF(G6659="","",IF(ISNUMBER(H6659),G6659,""))</x:f>
        <x:v>136422400</x:v>
      </x:c>
      <x:c r="J6659" s="22" t="n">
        <x:f>IF(I6659="","",I6659*H6659)</x:f>
        <x:v>112248350.72</x:v>
      </x:c>
      <x:c r="K6659" t="str">
        <x:f>IF(G6659="","MISSING OEWS",IF(ISNUMBER(H6659),"MATCHED","MISSING WHARTON"))</x:f>
        <x:v>MATCHED</x:v>
      </x:c>
    </x:row>
    <x:row r="6660">
      <x:c r="A6660" t="str">
        <x:v>71</x:v>
      </x:c>
      <x:c r="B6660" t="str">
        <x:v>Arts, Entertainment, and Recreation</x:v>
      </x:c>
      <x:c r="C6660" t="str">
        <x:v>17-1011</x:v>
      </x:c>
      <x:c r="D6660" t="str">
        <x:v>Architects, Except Landscape and Naval</x:v>
      </x:c>
      <x:c r="E6660" s="22" t="n">
        <x:v>40</x:v>
      </x:c>
      <x:c r="F6660" s="22" t="n">
        <x:v>111290</x:v>
      </x:c>
      <x:c r="G6660" s="22" t="n">
        <x:f>IF(OR(E6660="",F6660=""),"",E6660*F6660)</x:f>
        <x:v>4451600</x:v>
      </x:c>
      <x:c r="H6660" s="36" t="n">
        <x:v>0.5375</x:v>
      </x:c>
      <x:c r="I6660" s="22" t="n">
        <x:f>IF(G6660="","",IF(ISNUMBER(H6660),G6660,""))</x:f>
        <x:v>4451600</x:v>
      </x:c>
      <x:c r="J6660" s="22" t="n">
        <x:f>IF(I6660="","",I6660*H6660)</x:f>
        <x:v>2392735</x:v>
      </x:c>
      <x:c r="K6660" t="str">
        <x:f>IF(G6660="","MISSING OEWS",IF(ISNUMBER(H6660),"MATCHED","MISSING WHARTON"))</x:f>
        <x:v>MATCHED</x:v>
      </x:c>
    </x:row>
    <x:row r="6661">
      <x:c r="A6661" t="str">
        <x:v>71</x:v>
      </x:c>
      <x:c r="B6661" t="str">
        <x:v>Arts, Entertainment, and Recreation</x:v>
      </x:c>
      <x:c r="C6661" t="str">
        <x:v>17-1012</x:v>
      </x:c>
      <x:c r="D6661" t="str">
        <x:v>Landscape Architects</x:v>
      </x:c>
      <x:c r="E6661" s="22" t="n">
        <x:v>90</x:v>
      </x:c>
      <x:c r="F6661" s="22" t="n">
        <x:v>94390</x:v>
      </x:c>
      <x:c r="G6661" s="22" t="n">
        <x:f>IF(OR(E6661="",F6661=""),"",E6661*F6661)</x:f>
        <x:v>8495100</x:v>
      </x:c>
      <x:c r="H6661" s="36" t="n">
        <x:v>0.3342</x:v>
      </x:c>
      <x:c r="I6661" s="22" t="n">
        <x:f>IF(G6661="","",IF(ISNUMBER(H6661),G6661,""))</x:f>
        <x:v>8495100</x:v>
      </x:c>
      <x:c r="J6661" s="22" t="n">
        <x:f>IF(I6661="","",I6661*H6661)</x:f>
        <x:v>2839062.42</x:v>
      </x:c>
      <x:c r="K6661" t="str">
        <x:f>IF(G6661="","MISSING OEWS",IF(ISNUMBER(H6661),"MATCHED","MISSING WHARTON"))</x:f>
        <x:v>MATCHED</x:v>
      </x:c>
    </x:row>
    <x:row r="6662">
      <x:c r="A6662" t="str">
        <x:v>71</x:v>
      </x:c>
      <x:c r="B6662" t="str">
        <x:v>Arts, Entertainment, and Recreation</x:v>
      </x:c>
      <x:c r="C6662" t="str">
        <x:v>17-2011</x:v>
      </x:c>
      <x:c r="D6662" t="str">
        <x:v>Aerospace Engineers</x:v>
      </x:c>
      <x:c r="E6662" s="22" t="n">
        <x:v>60</x:v>
      </x:c>
      <x:c r="F6662" s="22" t="n">
        <x:v>138740</x:v>
      </x:c>
      <x:c r="G6662" s="22" t="n">
        <x:f>IF(OR(E6662="",F6662=""),"",E6662*F6662)</x:f>
        <x:v>8324400</x:v>
      </x:c>
      <x:c r="H6662" s="36" t="n">
        <x:v>0.5333</x:v>
      </x:c>
      <x:c r="I6662" s="22" t="n">
        <x:f>IF(G6662="","",IF(ISNUMBER(H6662),G6662,""))</x:f>
        <x:v>8324400</x:v>
      </x:c>
      <x:c r="J6662" s="22" t="n">
        <x:f>IF(I6662="","",I6662*H6662)</x:f>
        <x:v>4439402.52</x:v>
      </x:c>
      <x:c r="K6662" t="str">
        <x:f>IF(G6662="","MISSING OEWS",IF(ISNUMBER(H6662),"MATCHED","MISSING WHARTON"))</x:f>
        <x:v>MATCHED</x:v>
      </x:c>
    </x:row>
    <x:row r="6663">
      <x:c r="A6663" t="str">
        <x:v>71</x:v>
      </x:c>
      <x:c r="B6663" t="str">
        <x:v>Arts, Entertainment, and Recreation</x:v>
      </x:c>
      <x:c r="C6663" t="str">
        <x:v>17-2051</x:v>
      </x:c>
      <x:c r="D6663" t="str">
        <x:v>Civil Engineers</x:v>
      </x:c>
      <x:c r="E6663" s="22" t="n">
        <x:v>50</x:v>
      </x:c>
      <x:c r="F6663" s="22" t="n">
        <x:v>109190</x:v>
      </x:c>
      <x:c r="G6663" s="22" t="n">
        <x:f>IF(OR(E6663="",F6663=""),"",E6663*F6663)</x:f>
        <x:v>5459500</x:v>
      </x:c>
      <x:c r="H6663" s="36" t="n">
        <x:v>0.4218</x:v>
      </x:c>
      <x:c r="I6663" s="22" t="n">
        <x:f>IF(G6663="","",IF(ISNUMBER(H6663),G6663,""))</x:f>
        <x:v>5459500</x:v>
      </x:c>
      <x:c r="J6663" s="22" t="n">
        <x:f>IF(I6663="","",I6663*H6663)</x:f>
        <x:v>2302817.1</x:v>
      </x:c>
      <x:c r="K6663" t="str">
        <x:f>IF(G6663="","MISSING OEWS",IF(ISNUMBER(H6663),"MATCHED","MISSING WHARTON"))</x:f>
        <x:v>MATCHED</x:v>
      </x:c>
    </x:row>
    <x:row r="6664">
      <x:c r="A6664" t="str">
        <x:v>71</x:v>
      </x:c>
      <x:c r="B6664" t="str">
        <x:v>Arts, Entertainment, and Recreation</x:v>
      </x:c>
      <x:c r="C6664" t="str">
        <x:v>17-2071</x:v>
      </x:c>
      <x:c r="D6664" t="str">
        <x:v>Electrical Engineers</x:v>
      </x:c>
      <x:c r="E6664" s="22" t="n">
        <x:v>160</x:v>
      </x:c>
      <x:c r="F6664" s="22" t="n">
        <x:v>92450</x:v>
      </x:c>
      <x:c r="G6664" s="22" t="n">
        <x:f>IF(OR(E6664="",F6664=""),"",E6664*F6664)</x:f>
        <x:v>14792000</x:v>
      </x:c>
      <x:c r="H6664" s="36" t="n">
        <x:v>0.35229999999999995</x:v>
      </x:c>
      <x:c r="I6664" s="22" t="n">
        <x:f>IF(G6664="","",IF(ISNUMBER(H6664),G6664,""))</x:f>
        <x:v>14792000</x:v>
      </x:c>
      <x:c r="J6664" s="22" t="n">
        <x:f>IF(I6664="","",I6664*H6664)</x:f>
        <x:v>5211221.6</x:v>
      </x:c>
      <x:c r="K6664" t="str">
        <x:f>IF(G6664="","MISSING OEWS",IF(ISNUMBER(H6664),"MATCHED","MISSING WHARTON"))</x:f>
        <x:v>MATCHED</x:v>
      </x:c>
    </x:row>
    <x:row r="6665">
      <x:c r="A6665" t="str">
        <x:v>71</x:v>
      </x:c>
      <x:c r="B6665" t="str">
        <x:v>Arts, Entertainment, and Recreation</x:v>
      </x:c>
      <x:c r="C6665" t="str">
        <x:v>17-2111</x:v>
      </x:c>
      <x:c r="D6665" t="str">
        <x:v>Health and Safety Engineers, Except Mining Safety Engineers and Inspectors</x:v>
      </x:c>
      <x:c r="E6665" s="22" t="n">
        <x:v>50</x:v>
      </x:c>
      <x:c r="F6665" s="22" t="n">
        <x:v>89610</x:v>
      </x:c>
      <x:c r="G6665" s="22" t="n">
        <x:f>IF(OR(E6665="",F6665=""),"",E6665*F6665)</x:f>
        <x:v>4480500</x:v>
      </x:c>
      <x:c r="H6665" s="36" t="n">
        <x:v>0.2672</x:v>
      </x:c>
      <x:c r="I6665" s="22" t="n">
        <x:f>IF(G6665="","",IF(ISNUMBER(H6665),G6665,""))</x:f>
        <x:v>4480500</x:v>
      </x:c>
      <x:c r="J6665" s="22" t="n">
        <x:f>IF(I6665="","",I6665*H6665)</x:f>
        <x:v>1197189.5999999999</x:v>
      </x:c>
      <x:c r="K6665" t="str">
        <x:f>IF(G6665="","MISSING OEWS",IF(ISNUMBER(H6665),"MATCHED","MISSING WHARTON"))</x:f>
        <x:v>MATCHED</x:v>
      </x:c>
    </x:row>
    <x:row r="6666">
      <x:c r="A6666" t="str">
        <x:v>71</x:v>
      </x:c>
      <x:c r="B6666" t="str">
        <x:v>Arts, Entertainment, and Recreation</x:v>
      </x:c>
      <x:c r="C6666" t="str">
        <x:v>17-2112</x:v>
      </x:c>
      <x:c r="D6666" t="str">
        <x:v>Industrial Engineers</x:v>
      </x:c>
      <x:c r="E6666" s="22" t="n">
        <x:v>350</x:v>
      </x:c>
      <x:c r="F6666" s="22" t="n">
        <x:v>105200</x:v>
      </x:c>
      <x:c r="G6666" s="22" t="n">
        <x:f>IF(OR(E6666="",F6666=""),"",E6666*F6666)</x:f>
        <x:v>36820000</x:v>
      </x:c>
      <x:c r="H6666" s="36" t="n">
        <x:v>0.47859999999999997</x:v>
      </x:c>
      <x:c r="I6666" s="22" t="n">
        <x:f>IF(G6666="","",IF(ISNUMBER(H6666),G6666,""))</x:f>
        <x:v>36820000</x:v>
      </x:c>
      <x:c r="J6666" s="22" t="n">
        <x:f>IF(I6666="","",I6666*H6666)</x:f>
        <x:v>17622052</x:v>
      </x:c>
      <x:c r="K6666" t="str">
        <x:f>IF(G6666="","MISSING OEWS",IF(ISNUMBER(H6666),"MATCHED","MISSING WHARTON"))</x:f>
        <x:v>MATCHED</x:v>
      </x:c>
    </x:row>
    <x:row r="6667">
      <x:c r="A6667" t="str">
        <x:v>71</x:v>
      </x:c>
      <x:c r="B6667" t="str">
        <x:v>Arts, Entertainment, and Recreation</x:v>
      </x:c>
      <x:c r="C6667" t="str">
        <x:v>17-2141</x:v>
      </x:c>
      <x:c r="D6667" t="str">
        <x:v>Mechanical Engineers</x:v>
      </x:c>
      <x:c r="E6667" s="22" t="n">
        <x:v>960</x:v>
      </x:c>
      <x:c r="F6667" s="22" t="n">
        <x:v>107490</x:v>
      </x:c>
      <x:c r="G6667" s="22" t="n">
        <x:f>IF(OR(E6667="",F6667=""),"",E6667*F6667)</x:f>
        <x:v>103190400</x:v>
      </x:c>
      <x:c r="H6667" s="36" t="n">
        <x:v>0.30079999999999996</x:v>
      </x:c>
      <x:c r="I6667" s="22" t="n">
        <x:f>IF(G6667="","",IF(ISNUMBER(H6667),G6667,""))</x:f>
        <x:v>103190400</x:v>
      </x:c>
      <x:c r="J6667" s="22" t="n">
        <x:f>IF(I6667="","",I6667*H6667)</x:f>
        <x:v>31039672.319999997</x:v>
      </x:c>
      <x:c r="K6667" t="str">
        <x:f>IF(G6667="","MISSING OEWS",IF(ISNUMBER(H6667),"MATCHED","MISSING WHARTON"))</x:f>
        <x:v>MATCHED</x:v>
      </x:c>
    </x:row>
    <x:row r="6668">
      <x:c r="A6668" t="str">
        <x:v>71</x:v>
      </x:c>
      <x:c r="B6668" t="str">
        <x:v>Arts, Entertainment, and Recreation</x:v>
      </x:c>
      <x:c r="C6668" t="str">
        <x:v>17-2199</x:v>
      </x:c>
      <x:c r="D6668" t="str">
        <x:v>Engineers, All Other</x:v>
      </x:c>
      <x:c r="E6668" s="22" t="n">
        <x:v>360</x:v>
      </x:c>
      <x:c r="F6668" s="22" t="n">
        <x:v>106080</x:v>
      </x:c>
      <x:c r="G6668" s="22" t="n">
        <x:f>IF(OR(E6668="",F6668=""),"",E6668*F6668)</x:f>
        <x:v>38188800</x:v>
      </x:c>
      <x:c r="H6668" s="36" t="n">
        <x:v>0.315</x:v>
      </x:c>
      <x:c r="I6668" s="22" t="n">
        <x:f>IF(G6668="","",IF(ISNUMBER(H6668),G6668,""))</x:f>
        <x:v>38188800</x:v>
      </x:c>
      <x:c r="J6668" s="22" t="n">
        <x:f>IF(I6668="","",I6668*H6668)</x:f>
        <x:v>12029472</x:v>
      </x:c>
      <x:c r="K6668" t="str">
        <x:f>IF(G6668="","MISSING OEWS",IF(ISNUMBER(H6668),"MATCHED","MISSING WHARTON"))</x:f>
        <x:v>MATCHED</x:v>
      </x:c>
    </x:row>
    <x:row r="6669">
      <x:c r="A6669" t="str">
        <x:v>71</x:v>
      </x:c>
      <x:c r="B6669" t="str">
        <x:v>Arts, Entertainment, and Recreation</x:v>
      </x:c>
      <x:c r="C6669" t="str">
        <x:v>17-3011</x:v>
      </x:c>
      <x:c r="D6669" t="str">
        <x:v>Architectural and Civil Drafters</x:v>
      </x:c>
      <x:c r="E6669" s="22" t="n">
        <x:v>30</x:v>
      </x:c>
      <x:c r="F6669" s="22" t="n">
        <x:v>78770</x:v>
      </x:c>
      <x:c r="G6669" s="22" t="n">
        <x:f>IF(OR(E6669="",F6669=""),"",E6669*F6669)</x:f>
        <x:v>2363100</x:v>
      </x:c>
      <x:c r="H6669" s="36" t="n">
        <x:v>0.7</x:v>
      </x:c>
      <x:c r="I6669" s="22" t="n">
        <x:f>IF(G6669="","",IF(ISNUMBER(H6669),G6669,""))</x:f>
        <x:v>2363100</x:v>
      </x:c>
      <x:c r="J6669" s="22" t="n">
        <x:f>IF(I6669="","",I6669*H6669)</x:f>
        <x:v>1654170</x:v>
      </x:c>
      <x:c r="K6669" t="str">
        <x:f>IF(G6669="","MISSING OEWS",IF(ISNUMBER(H6669),"MATCHED","MISSING WHARTON"))</x:f>
        <x:v>MATCHED</x:v>
      </x:c>
    </x:row>
    <x:row r="6670">
      <x:c r="A6670" t="str">
        <x:v>71</x:v>
      </x:c>
      <x:c r="B6670" t="str">
        <x:v>Arts, Entertainment, and Recreation</x:v>
      </x:c>
      <x:c r="C6670" t="str">
        <x:v>17-3023</x:v>
      </x:c>
      <x:c r="D6670" t="str">
        <x:v>Electrical and Electronic Engineering Technologists and Technicians</x:v>
      </x:c>
      <x:c r="E6670" s="22" t="n">
        <x:v>60</x:v>
      </x:c>
      <x:c r="F6670" s="22" t="n">
        <x:v>57210</x:v>
      </x:c>
      <x:c r="G6670" s="22" t="n">
        <x:f>IF(OR(E6670="",F6670=""),"",E6670*F6670)</x:f>
        <x:v>3432600</x:v>
      </x:c>
      <x:c r="H6670" s="36" t="n">
        <x:v>0.4</x:v>
      </x:c>
      <x:c r="I6670" s="22" t="n">
        <x:f>IF(G6670="","",IF(ISNUMBER(H6670),G6670,""))</x:f>
        <x:v>3432600</x:v>
      </x:c>
      <x:c r="J6670" s="22" t="n">
        <x:f>IF(I6670="","",I6670*H6670)</x:f>
        <x:v>1373040</x:v>
      </x:c>
      <x:c r="K6670" t="str">
        <x:f>IF(G6670="","MISSING OEWS",IF(ISNUMBER(H6670),"MATCHED","MISSING WHARTON"))</x:f>
        <x:v>MATCHED</x:v>
      </x:c>
    </x:row>
    <x:row r="6671">
      <x:c r="A6671" t="str">
        <x:v>71</x:v>
      </x:c>
      <x:c r="B6671" t="str">
        <x:v>Arts, Entertainment, and Recreation</x:v>
      </x:c>
      <x:c r="C6671" t="str">
        <x:v>17-3024</x:v>
      </x:c>
      <x:c r="D6671" t="str">
        <x:v>Electro-Mechanical and Mechatronics Technologists and Technicians</x:v>
      </x:c>
      <x:c r="E6671" s="22"/>
      <x:c r="F6671" s="22" t="n">
        <x:v>47490</x:v>
      </x:c>
      <x:c r="G6671" s="22" t="str">
        <x:f>IF(OR(E6671="",F6671=""),"",E6671*F6671)</x:f>
      </x:c>
      <x:c r="H6671" s="36" t="n">
        <x:v>0.17809999999999998</x:v>
      </x:c>
      <x:c r="I6671" s="22" t="str">
        <x:f>IF(G6671="","",IF(ISNUMBER(H6671),G6671,""))</x:f>
      </x:c>
      <x:c r="J6671" s="22" t="str">
        <x:f>IF(I6671="","",I6671*H6671)</x:f>
      </x:c>
      <x:c r="K6671" t="str">
        <x:f>IF(G6671="","MISSING OEWS",IF(ISNUMBER(H6671),"MATCHED","MISSING WHARTON"))</x:f>
        <x:v>MISSING OEWS</x:v>
      </x:c>
    </x:row>
    <x:row r="6672">
      <x:c r="A6672" t="str">
        <x:v>71</x:v>
      </x:c>
      <x:c r="B6672" t="str">
        <x:v>Arts, Entertainment, and Recreation</x:v>
      </x:c>
      <x:c r="C6672" t="str">
        <x:v>17-3027</x:v>
      </x:c>
      <x:c r="D6672" t="str">
        <x:v>Mechanical Engineering Technologists and Technicians</x:v>
      </x:c>
      <x:c r="E6672" s="22" t="n">
        <x:v>50</x:v>
      </x:c>
      <x:c r="F6672" s="22" t="n">
        <x:v>68750</x:v>
      </x:c>
      <x:c r="G6672" s="22" t="n">
        <x:f>IF(OR(E6672="",F6672=""),"",E6672*F6672)</x:f>
        <x:v>3437500</x:v>
      </x:c>
      <x:c r="H6672" s="36" t="n">
        <x:v>0.3125</x:v>
      </x:c>
      <x:c r="I6672" s="22" t="n">
        <x:f>IF(G6672="","",IF(ISNUMBER(H6672),G6672,""))</x:f>
        <x:v>3437500</x:v>
      </x:c>
      <x:c r="J6672" s="22" t="n">
        <x:f>IF(I6672="","",I6672*H6672)</x:f>
        <x:v>1074218.75</x:v>
      </x:c>
      <x:c r="K6672" t="str">
        <x:f>IF(G6672="","MISSING OEWS",IF(ISNUMBER(H6672),"MATCHED","MISSING WHARTON"))</x:f>
        <x:v>MATCHED</x:v>
      </x:c>
    </x:row>
    <x:row r="6673">
      <x:c r="A6673" t="str">
        <x:v>71</x:v>
      </x:c>
      <x:c r="B6673" t="str">
        <x:v>Arts, Entertainment, and Recreation</x:v>
      </x:c>
      <x:c r="C6673" t="str">
        <x:v>19-1011</x:v>
      </x:c>
      <x:c r="D6673" t="str">
        <x:v>Animal Scientists</x:v>
      </x:c>
      <x:c r="E6673" s="22" t="n">
        <x:v>40</x:v>
      </x:c>
      <x:c r="F6673" s="22" t="n">
        <x:v>65160</x:v>
      </x:c>
      <x:c r="G6673" s="22" t="n">
        <x:f>IF(OR(E6673="",F6673=""),"",E6673*F6673)</x:f>
        <x:v>2606400</x:v>
      </x:c>
      <x:c r="H6673" s="36" t="n">
        <x:v>0.23329999999999998</x:v>
      </x:c>
      <x:c r="I6673" s="22" t="n">
        <x:f>IF(G6673="","",IF(ISNUMBER(H6673),G6673,""))</x:f>
        <x:v>2606400</x:v>
      </x:c>
      <x:c r="J6673" s="22" t="n">
        <x:f>IF(I6673="","",I6673*H6673)</x:f>
        <x:v>608073.12</x:v>
      </x:c>
      <x:c r="K6673" t="str">
        <x:f>IF(G6673="","MISSING OEWS",IF(ISNUMBER(H6673),"MATCHED","MISSING WHARTON"))</x:f>
        <x:v>MATCHED</x:v>
      </x:c>
    </x:row>
    <x:row r="6674">
      <x:c r="A6674" t="str">
        <x:v>71</x:v>
      </x:c>
      <x:c r="B6674" t="str">
        <x:v>Arts, Entertainment, and Recreation</x:v>
      </x:c>
      <x:c r="C6674" t="str">
        <x:v>19-1013</x:v>
      </x:c>
      <x:c r="D6674" t="str">
        <x:v>Soil and Plant Scientists</x:v>
      </x:c>
      <x:c r="E6674" s="22" t="n">
        <x:v>840</x:v>
      </x:c>
      <x:c r="F6674" s="22" t="n">
        <x:v>59310</x:v>
      </x:c>
      <x:c r="G6674" s="22" t="n">
        <x:f>IF(OR(E6674="",F6674=""),"",E6674*F6674)</x:f>
        <x:v>49820400</x:v>
      </x:c>
      <x:c r="H6674" s="36" t="n">
        <x:v>0.0519</x:v>
      </x:c>
      <x:c r="I6674" s="22" t="n">
        <x:f>IF(G6674="","",IF(ISNUMBER(H6674),G6674,""))</x:f>
        <x:v>49820400</x:v>
      </x:c>
      <x:c r="J6674" s="22" t="n">
        <x:f>IF(I6674="","",I6674*H6674)</x:f>
        <x:v>2585678.7600000002</x:v>
      </x:c>
      <x:c r="K6674" t="str">
        <x:f>IF(G6674="","MISSING OEWS",IF(ISNUMBER(H6674),"MATCHED","MISSING WHARTON"))</x:f>
        <x:v>MATCHED</x:v>
      </x:c>
    </x:row>
    <x:row r="6675">
      <x:c r="A6675" t="str">
        <x:v>71</x:v>
      </x:c>
      <x:c r="B6675" t="str">
        <x:v>Arts, Entertainment, and Recreation</x:v>
      </x:c>
      <x:c r="C6675" t="str">
        <x:v>19-1023</x:v>
      </x:c>
      <x:c r="D6675" t="str">
        <x:v>Zoologists and Wildlife Biologists</x:v>
      </x:c>
      <x:c r="E6675" s="22" t="n">
        <x:v>800</x:v>
      </x:c>
      <x:c r="F6675" s="22" t="n">
        <x:v>60860</x:v>
      </x:c>
      <x:c r="G6675" s="22" t="n">
        <x:f>IF(OR(E6675="",F6675=""),"",E6675*F6675)</x:f>
        <x:v>48688000</x:v>
      </x:c>
      <x:c r="H6675" s="36" t="n">
        <x:v>0.15</x:v>
      </x:c>
      <x:c r="I6675" s="22" t="n">
        <x:f>IF(G6675="","",IF(ISNUMBER(H6675),G6675,""))</x:f>
        <x:v>48688000</x:v>
      </x:c>
      <x:c r="J6675" s="22" t="n">
        <x:f>IF(I6675="","",I6675*H6675)</x:f>
        <x:v>7303200</x:v>
      </x:c>
      <x:c r="K6675" t="str">
        <x:f>IF(G6675="","MISSING OEWS",IF(ISNUMBER(H6675),"MATCHED","MISSING WHARTON"))</x:f>
        <x:v>MATCHED</x:v>
      </x:c>
    </x:row>
    <x:row r="6676">
      <x:c r="A6676" t="str">
        <x:v>71</x:v>
      </x:c>
      <x:c r="B6676" t="str">
        <x:v>Arts, Entertainment, and Recreation</x:v>
      </x:c>
      <x:c r="C6676" t="str">
        <x:v>19-1029</x:v>
      </x:c>
      <x:c r="D6676" t="str">
        <x:v>Biological Scientists, All Other</x:v>
      </x:c>
      <x:c r="E6676" s="22" t="n">
        <x:v>160</x:v>
      </x:c>
      <x:c r="F6676" s="22" t="n">
        <x:v>64840</x:v>
      </x:c>
      <x:c r="G6676" s="22" t="n">
        <x:f>IF(OR(E6676="",F6676=""),"",E6676*F6676)</x:f>
        <x:v>10374400</x:v>
      </x:c>
      <x:c r="H6676" s="36" t="n">
        <x:v>0.40369999999999995</x:v>
      </x:c>
      <x:c r="I6676" s="22" t="n">
        <x:f>IF(G6676="","",IF(ISNUMBER(H6676),G6676,""))</x:f>
        <x:v>10374400</x:v>
      </x:c>
      <x:c r="J6676" s="22" t="n">
        <x:f>IF(I6676="","",I6676*H6676)</x:f>
        <x:v>4188145.2799999993</x:v>
      </x:c>
      <x:c r="K6676" t="str">
        <x:f>IF(G6676="","MISSING OEWS",IF(ISNUMBER(H6676),"MATCHED","MISSING WHARTON"))</x:f>
        <x:v>MATCHED</x:v>
      </x:c>
    </x:row>
    <x:row r="6677">
      <x:c r="A6677" t="str">
        <x:v>71</x:v>
      </x:c>
      <x:c r="B6677" t="str">
        <x:v>Arts, Entertainment, and Recreation</x:v>
      </x:c>
      <x:c r="C6677" t="str">
        <x:v>19-1031</x:v>
      </x:c>
      <x:c r="D6677" t="str">
        <x:v>Conservation Scientists</x:v>
      </x:c>
      <x:c r="E6677" s="22" t="n">
        <x:v>470</x:v>
      </x:c>
      <x:c r="F6677" s="22" t="n">
        <x:v>62640</x:v>
      </x:c>
      <x:c r="G6677" s="22" t="n">
        <x:f>IF(OR(E6677="",F6677=""),"",E6677*F6677)</x:f>
        <x:v>29440800</x:v>
      </x:c>
      <x:c r="H6677" s="36" t="n">
        <x:v>0.2122</x:v>
      </x:c>
      <x:c r="I6677" s="22" t="n">
        <x:f>IF(G6677="","",IF(ISNUMBER(H6677),G6677,""))</x:f>
        <x:v>29440800</x:v>
      </x:c>
      <x:c r="J6677" s="22" t="n">
        <x:f>IF(I6677="","",I6677*H6677)</x:f>
        <x:v>6247337.76</x:v>
      </x:c>
      <x:c r="K6677" t="str">
        <x:f>IF(G6677="","MISSING OEWS",IF(ISNUMBER(H6677),"MATCHED","MISSING WHARTON"))</x:f>
        <x:v>MATCHED</x:v>
      </x:c>
    </x:row>
    <x:row r="6678">
      <x:c r="A6678" t="str">
        <x:v>71</x:v>
      </x:c>
      <x:c r="B6678" t="str">
        <x:v>Arts, Entertainment, and Recreation</x:v>
      </x:c>
      <x:c r="C6678" t="str">
        <x:v>19-2041</x:v>
      </x:c>
      <x:c r="D6678" t="str">
        <x:v>Environmental Scientists and Specialists, Including Health</x:v>
      </x:c>
      <x:c r="E6678" s="22" t="n">
        <x:v>120</x:v>
      </x:c>
      <x:c r="F6678" s="22" t="n">
        <x:v>64550</x:v>
      </x:c>
      <x:c r="G6678" s="22" t="n">
        <x:f>IF(OR(E6678="",F6678=""),"",E6678*F6678)</x:f>
        <x:v>7746000</x:v>
      </x:c>
      <x:c r="H6678" s="36" t="n">
        <x:v>0.46619999999999995</x:v>
      </x:c>
      <x:c r="I6678" s="22" t="n">
        <x:f>IF(G6678="","",IF(ISNUMBER(H6678),G6678,""))</x:f>
        <x:v>7746000</x:v>
      </x:c>
      <x:c r="J6678" s="22" t="n">
        <x:f>IF(I6678="","",I6678*H6678)</x:f>
        <x:v>3611185.1999999997</x:v>
      </x:c>
      <x:c r="K6678" t="str">
        <x:f>IF(G6678="","MISSING OEWS",IF(ISNUMBER(H6678),"MATCHED","MISSING WHARTON"))</x:f>
        <x:v>MATCHED</x:v>
      </x:c>
    </x:row>
    <x:row r="6679">
      <x:c r="A6679" t="str">
        <x:v>71</x:v>
      </x:c>
      <x:c r="B6679" t="str">
        <x:v>Arts, Entertainment, and Recreation</x:v>
      </x:c>
      <x:c r="C6679" t="str">
        <x:v>19-2042</x:v>
      </x:c>
      <x:c r="D6679" t="str">
        <x:v>Geoscientists, Except Hydrologists and Geographers</x:v>
      </x:c>
      <x:c r="E6679" s="22" t="n">
        <x:v>40</x:v>
      </x:c>
      <x:c r="F6679" s="22" t="n">
        <x:v>69740</x:v>
      </x:c>
      <x:c r="G6679" s="22" t="n">
        <x:f>IF(OR(E6679="",F6679=""),"",E6679*F6679)</x:f>
        <x:v>2789600</x:v>
      </x:c>
      <x:c r="H6679" s="36" t="n">
        <x:v>0.2937</x:v>
      </x:c>
      <x:c r="I6679" s="22" t="n">
        <x:f>IF(G6679="","",IF(ISNUMBER(H6679),G6679,""))</x:f>
        <x:v>2789600</x:v>
      </x:c>
      <x:c r="J6679" s="22" t="n">
        <x:f>IF(I6679="","",I6679*H6679)</x:f>
        <x:v>819305.52</x:v>
      </x:c>
      <x:c r="K6679" t="str">
        <x:f>IF(G6679="","MISSING OEWS",IF(ISNUMBER(H6679),"MATCHED","MISSING WHARTON"))</x:f>
        <x:v>MATCHED</x:v>
      </x:c>
    </x:row>
    <x:row r="6680">
      <x:c r="A6680" t="str">
        <x:v>71</x:v>
      </x:c>
      <x:c r="B6680" t="str">
        <x:v>Arts, Entertainment, and Recreation</x:v>
      </x:c>
      <x:c r="C6680" t="str">
        <x:v>19-3091</x:v>
      </x:c>
      <x:c r="D6680" t="str">
        <x:v>Anthropologists and Archeologists</x:v>
      </x:c>
      <x:c r="E6680" s="22" t="n">
        <x:v>150</x:v>
      </x:c>
      <x:c r="F6680" s="22" t="n">
        <x:v>56080</x:v>
      </x:c>
      <x:c r="G6680" s="22" t="n">
        <x:f>IF(OR(E6680="",F6680=""),"",E6680*F6680)</x:f>
        <x:v>8412000</x:v>
      </x:c>
      <x:c r="H6680" s="36" t="n">
        <x:v>0.18</x:v>
      </x:c>
      <x:c r="I6680" s="22" t="n">
        <x:f>IF(G6680="","",IF(ISNUMBER(H6680),G6680,""))</x:f>
        <x:v>8412000</x:v>
      </x:c>
      <x:c r="J6680" s="22" t="n">
        <x:f>IF(I6680="","",I6680*H6680)</x:f>
        <x:v>1514160</x:v>
      </x:c>
      <x:c r="K6680" t="str">
        <x:f>IF(G6680="","MISSING OEWS",IF(ISNUMBER(H6680),"MATCHED","MISSING WHARTON"))</x:f>
        <x:v>MATCHED</x:v>
      </x:c>
    </x:row>
    <x:row r="6681">
      <x:c r="A6681" t="str">
        <x:v>71</x:v>
      </x:c>
      <x:c r="B6681" t="str">
        <x:v>Arts, Entertainment, and Recreation</x:v>
      </x:c>
      <x:c r="C6681" t="str">
        <x:v>19-3093</x:v>
      </x:c>
      <x:c r="D6681" t="str">
        <x:v>Historians</x:v>
      </x:c>
      <x:c r="E6681" s="22" t="n">
        <x:v>120</x:v>
      </x:c>
      <x:c r="F6681" s="22" t="n">
        <x:v>63950</x:v>
      </x:c>
      <x:c r="G6681" s="22" t="n">
        <x:f>IF(OR(E6681="",F6681=""),"",E6681*F6681)</x:f>
        <x:v>7674000</x:v>
      </x:c>
      <x:c r="H6681" s="36" t="n">
        <x:v>0.49520000000000003</x:v>
      </x:c>
      <x:c r="I6681" s="22" t="n">
        <x:f>IF(G6681="","",IF(ISNUMBER(H6681),G6681,""))</x:f>
        <x:v>7674000</x:v>
      </x:c>
      <x:c r="J6681" s="22" t="n">
        <x:f>IF(I6681="","",I6681*H6681)</x:f>
        <x:v>3800164.8000000003</x:v>
      </x:c>
      <x:c r="K6681" t="str">
        <x:f>IF(G6681="","MISSING OEWS",IF(ISNUMBER(H6681),"MATCHED","MISSING WHARTON"))</x:f>
        <x:v>MATCHED</x:v>
      </x:c>
    </x:row>
    <x:row r="6682">
      <x:c r="A6682" t="str">
        <x:v>71</x:v>
      </x:c>
      <x:c r="B6682" t="str">
        <x:v>Arts, Entertainment, and Recreation</x:v>
      </x:c>
      <x:c r="C6682" t="str">
        <x:v>19-4012</x:v>
      </x:c>
      <x:c r="D6682" t="str">
        <x:v>Agricultural Technicians</x:v>
      </x:c>
      <x:c r="E6682" s="22" t="n">
        <x:v>30</x:v>
      </x:c>
      <x:c r="F6682" s="22" t="n">
        <x:v>47790</x:v>
      </x:c>
      <x:c r="G6682" s="22" t="n">
        <x:f>IF(OR(E6682="",F6682=""),"",E6682*F6682)</x:f>
        <x:v>1433700</x:v>
      </x:c>
      <x:c r="H6682" s="36" t="n">
        <x:v>0.374</x:v>
      </x:c>
      <x:c r="I6682" s="22" t="n">
        <x:f>IF(G6682="","",IF(ISNUMBER(H6682),G6682,""))</x:f>
        <x:v>1433700</x:v>
      </x:c>
      <x:c r="J6682" s="22" t="n">
        <x:f>IF(I6682="","",I6682*H6682)</x:f>
        <x:v>536203.8</x:v>
      </x:c>
      <x:c r="K6682" t="str">
        <x:f>IF(G6682="","MISSING OEWS",IF(ISNUMBER(H6682),"MATCHED","MISSING WHARTON"))</x:f>
        <x:v>MATCHED</x:v>
      </x:c>
    </x:row>
    <x:row r="6683">
      <x:c r="A6683" t="str">
        <x:v>71</x:v>
      </x:c>
      <x:c r="B6683" t="str">
        <x:v>Arts, Entertainment, and Recreation</x:v>
      </x:c>
      <x:c r="C6683" t="str">
        <x:v>19-4021</x:v>
      </x:c>
      <x:c r="D6683" t="str">
        <x:v>Biological Technicians</x:v>
      </x:c>
      <x:c r="E6683" s="22" t="n">
        <x:v>60</x:v>
      </x:c>
      <x:c r="F6683" s="22" t="n">
        <x:v>51640</x:v>
      </x:c>
      <x:c r="G6683" s="22" t="n">
        <x:f>IF(OR(E6683="",F6683=""),"",E6683*F6683)</x:f>
        <x:v>3098400</x:v>
      </x:c>
      <x:c r="H6683" s="36" t="n">
        <x:v>0.2778</x:v>
      </x:c>
      <x:c r="I6683" s="22" t="n">
        <x:f>IF(G6683="","",IF(ISNUMBER(H6683),G6683,""))</x:f>
        <x:v>3098400</x:v>
      </x:c>
      <x:c r="J6683" s="22" t="n">
        <x:f>IF(I6683="","",I6683*H6683)</x:f>
        <x:v>860735.52</x:v>
      </x:c>
      <x:c r="K6683" t="str">
        <x:f>IF(G6683="","MISSING OEWS",IF(ISNUMBER(H6683),"MATCHED","MISSING WHARTON"))</x:f>
        <x:v>MATCHED</x:v>
      </x:c>
    </x:row>
    <x:row r="6684">
      <x:c r="A6684" t="str">
        <x:v>71</x:v>
      </x:c>
      <x:c r="B6684" t="str">
        <x:v>Arts, Entertainment, and Recreation</x:v>
      </x:c>
      <x:c r="C6684" t="str">
        <x:v>19-4042</x:v>
      </x:c>
      <x:c r="D6684" t="str">
        <x:v>Environmental Science and Protection Technicians, Including Health</x:v>
      </x:c>
      <x:c r="E6684" s="22" t="n">
        <x:v>80</x:v>
      </x:c>
      <x:c r="F6684" s="22" t="n">
        <x:v>50550</x:v>
      </x:c>
      <x:c r="G6684" s="22" t="n">
        <x:f>IF(OR(E6684="",F6684=""),"",E6684*F6684)</x:f>
        <x:v>4044000</x:v>
      </x:c>
      <x:c r="H6684" s="36" t="n">
        <x:v>0.2635</x:v>
      </x:c>
      <x:c r="I6684" s="22" t="n">
        <x:f>IF(G6684="","",IF(ISNUMBER(H6684),G6684,""))</x:f>
        <x:v>4044000</x:v>
      </x:c>
      <x:c r="J6684" s="22" t="n">
        <x:f>IF(I6684="","",I6684*H6684)</x:f>
        <x:v>1065594</x:v>
      </x:c>
      <x:c r="K6684" t="str">
        <x:f>IF(G6684="","MISSING OEWS",IF(ISNUMBER(H6684),"MATCHED","MISSING WHARTON"))</x:f>
        <x:v>MATCHED</x:v>
      </x:c>
    </x:row>
    <x:row r="6685">
      <x:c r="A6685" t="str">
        <x:v>71</x:v>
      </x:c>
      <x:c r="B6685" t="str">
        <x:v>Arts, Entertainment, and Recreation</x:v>
      </x:c>
      <x:c r="C6685" t="str">
        <x:v>19-4044</x:v>
      </x:c>
      <x:c r="D6685" t="str">
        <x:v>Hydrologic Technicians</x:v>
      </x:c>
      <x:c r="E6685" s="22" t="n">
        <x:v>110</x:v>
      </x:c>
      <x:c r="F6685" s="22" t="n">
        <x:v>67450</x:v>
      </x:c>
      <x:c r="G6685" s="22" t="n">
        <x:f>IF(OR(E6685="",F6685=""),"",E6685*F6685)</x:f>
        <x:v>7419500</x:v>
      </x:c>
      <x:c r="H6685" s="36" t="n">
        <x:v>0.4562</x:v>
      </x:c>
      <x:c r="I6685" s="22" t="n">
        <x:f>IF(G6685="","",IF(ISNUMBER(H6685),G6685,""))</x:f>
        <x:v>7419500</x:v>
      </x:c>
      <x:c r="J6685" s="22" t="n">
        <x:f>IF(I6685="","",I6685*H6685)</x:f>
        <x:v>3384775.9</x:v>
      </x:c>
      <x:c r="K6685" t="str">
        <x:f>IF(G6685="","MISSING OEWS",IF(ISNUMBER(H6685),"MATCHED","MISSING WHARTON"))</x:f>
        <x:v>MATCHED</x:v>
      </x:c>
    </x:row>
    <x:row r="6686">
      <x:c r="A6686" t="str">
        <x:v>71</x:v>
      </x:c>
      <x:c r="B6686" t="str">
        <x:v>Arts, Entertainment, and Recreation</x:v>
      </x:c>
      <x:c r="C6686" t="str">
        <x:v>19-4061</x:v>
      </x:c>
      <x:c r="D6686" t="str">
        <x:v>Social Science Research Assistants</x:v>
      </x:c>
      <x:c r="E6686" s="22" t="n">
        <x:v>80</x:v>
      </x:c>
      <x:c r="F6686" s="22" t="n">
        <x:v>38780</x:v>
      </x:c>
      <x:c r="G6686" s="22" t="n">
        <x:f>IF(OR(E6686="",F6686=""),"",E6686*F6686)</x:f>
        <x:v>3102400</x:v>
      </x:c>
      <x:c r="H6686" s="36" t="n">
        <x:v>0.7087</x:v>
      </x:c>
      <x:c r="I6686" s="22" t="n">
        <x:f>IF(G6686="","",IF(ISNUMBER(H6686),G6686,""))</x:f>
        <x:v>3102400</x:v>
      </x:c>
      <x:c r="J6686" s="22" t="n">
        <x:f>IF(I6686="","",I6686*H6686)</x:f>
        <x:v>2198670.88</x:v>
      </x:c>
      <x:c r="K6686" t="str">
        <x:f>IF(G6686="","MISSING OEWS",IF(ISNUMBER(H6686),"MATCHED","MISSING WHARTON"))</x:f>
        <x:v>MATCHED</x:v>
      </x:c>
    </x:row>
    <x:row r="6687">
      <x:c r="A6687" t="str">
        <x:v>71</x:v>
      </x:c>
      <x:c r="B6687" t="str">
        <x:v>Arts, Entertainment, and Recreation</x:v>
      </x:c>
      <x:c r="C6687" t="str">
        <x:v>19-4071</x:v>
      </x:c>
      <x:c r="D6687" t="str">
        <x:v>Forest and Conservation Technicians</x:v>
      </x:c>
      <x:c r="E6687" s="22" t="n">
        <x:v>150</x:v>
      </x:c>
      <x:c r="F6687" s="22" t="n">
        <x:v>44030</x:v>
      </x:c>
      <x:c r="G6687" s="22" t="n">
        <x:f>IF(OR(E6687="",F6687=""),"",E6687*F6687)</x:f>
        <x:v>6604500</x:v>
      </x:c>
      <x:c r="H6687" s="36" t="n">
        <x:v>0.18100000000000002</x:v>
      </x:c>
      <x:c r="I6687" s="22" t="n">
        <x:f>IF(G6687="","",IF(ISNUMBER(H6687),G6687,""))</x:f>
        <x:v>6604500</x:v>
      </x:c>
      <x:c r="J6687" s="22" t="n">
        <x:f>IF(I6687="","",I6687*H6687)</x:f>
        <x:v>1195414.5000000002</x:v>
      </x:c>
      <x:c r="K6687" t="str">
        <x:f>IF(G6687="","MISSING OEWS",IF(ISNUMBER(H6687),"MATCHED","MISSING WHARTON"))</x:f>
        <x:v>MATCHED</x:v>
      </x:c>
    </x:row>
    <x:row r="6688">
      <x:c r="A6688" t="str">
        <x:v>71</x:v>
      </x:c>
      <x:c r="B6688" t="str">
        <x:v>Arts, Entertainment, and Recreation</x:v>
      </x:c>
      <x:c r="C6688" t="str">
        <x:v>19-4099</x:v>
      </x:c>
      <x:c r="D6688" t="str">
        <x:v>Life, Physical, and Social Science Technicians, All Other</x:v>
      </x:c>
      <x:c r="E6688" s="22" t="n">
        <x:v>260</x:v>
      </x:c>
      <x:c r="F6688" s="22" t="n">
        <x:v>56830</x:v>
      </x:c>
      <x:c r="G6688" s="22" t="n">
        <x:f>IF(OR(E6688="",F6688=""),"",E6688*F6688)</x:f>
        <x:v>14775800</x:v>
      </x:c>
      <x:c r="H6688" s="36" t="n">
        <x:v>0.5519</x:v>
      </x:c>
      <x:c r="I6688" s="22" t="n">
        <x:f>IF(G6688="","",IF(ISNUMBER(H6688),G6688,""))</x:f>
        <x:v>14775800</x:v>
      </x:c>
      <x:c r="J6688" s="22" t="n">
        <x:f>IF(I6688="","",I6688*H6688)</x:f>
        <x:v>8154764.02</x:v>
      </x:c>
      <x:c r="K6688" t="str">
        <x:f>IF(G6688="","MISSING OEWS",IF(ISNUMBER(H6688),"MATCHED","MISSING WHARTON"))</x:f>
        <x:v>MATCHED</x:v>
      </x:c>
    </x:row>
    <x:row r="6689">
      <x:c r="A6689" t="str">
        <x:v>71</x:v>
      </x:c>
      <x:c r="B6689" t="str">
        <x:v>Arts, Entertainment, and Recreation</x:v>
      </x:c>
      <x:c r="C6689" t="str">
        <x:v>19-5011</x:v>
      </x:c>
      <x:c r="D6689" t="str">
        <x:v>Occupational Health and Safety Specialists</x:v>
      </x:c>
      <x:c r="E6689" s="22" t="n">
        <x:v>690</x:v>
      </x:c>
      <x:c r="F6689" s="22" t="n">
        <x:v>72810</x:v>
      </x:c>
      <x:c r="G6689" s="22" t="n">
        <x:f>IF(OR(E6689="",F6689=""),"",E6689*F6689)</x:f>
        <x:v>50238900</x:v>
      </x:c>
      <x:c r="H6689" s="36" t="n">
        <x:v>0.2786</x:v>
      </x:c>
      <x:c r="I6689" s="22" t="n">
        <x:f>IF(G6689="","",IF(ISNUMBER(H6689),G6689,""))</x:f>
        <x:v>50238900</x:v>
      </x:c>
      <x:c r="J6689" s="22" t="n">
        <x:f>IF(I6689="","",I6689*H6689)</x:f>
        <x:v>13996557.540000001</x:v>
      </x:c>
      <x:c r="K6689" t="str">
        <x:f>IF(G6689="","MISSING OEWS",IF(ISNUMBER(H6689),"MATCHED","MISSING WHARTON"))</x:f>
        <x:v>MATCHED</x:v>
      </x:c>
    </x:row>
    <x:row r="6690">
      <x:c r="A6690" t="str">
        <x:v>71</x:v>
      </x:c>
      <x:c r="B6690" t="str">
        <x:v>Arts, Entertainment, and Recreation</x:v>
      </x:c>
      <x:c r="C6690" t="str">
        <x:v>19-5012</x:v>
      </x:c>
      <x:c r="D6690" t="str">
        <x:v>Occupational Health and Safety Technicians</x:v>
      </x:c>
      <x:c r="E6690" s="22" t="n">
        <x:v>180</x:v>
      </x:c>
      <x:c r="F6690" s="22" t="n">
        <x:v>55770</x:v>
      </x:c>
      <x:c r="G6690" s="22" t="n">
        <x:f>IF(OR(E6690="",F6690=""),"",E6690*F6690)</x:f>
        <x:v>10038600</x:v>
      </x:c>
      <x:c r="H6690" s="36" t="n">
        <x:v>0.2712</x:v>
      </x:c>
      <x:c r="I6690" s="22" t="n">
        <x:f>IF(G6690="","",IF(ISNUMBER(H6690),G6690,""))</x:f>
        <x:v>10038600</x:v>
      </x:c>
      <x:c r="J6690" s="22" t="n">
        <x:f>IF(I6690="","",I6690*H6690)</x:f>
        <x:v>2722468.32</x:v>
      </x:c>
      <x:c r="K6690" t="str">
        <x:f>IF(G6690="","MISSING OEWS",IF(ISNUMBER(H6690),"MATCHED","MISSING WHARTON"))</x:f>
        <x:v>MATCHED</x:v>
      </x:c>
    </x:row>
    <x:row r="6691">
      <x:c r="A6691" t="str">
        <x:v>71</x:v>
      </x:c>
      <x:c r="B6691" t="str">
        <x:v>Arts, Entertainment, and Recreation</x:v>
      </x:c>
      <x:c r="C6691" t="str">
        <x:v>21-1012</x:v>
      </x:c>
      <x:c r="D6691" t="str">
        <x:v>Educational, Guidance, and Career Counselors and Advisors</x:v>
      </x:c>
      <x:c r="E6691" s="22" t="n">
        <x:v>190</x:v>
      </x:c>
      <x:c r="F6691" s="22" t="n">
        <x:v>40420</x:v>
      </x:c>
      <x:c r="G6691" s="22" t="n">
        <x:f>IF(OR(E6691="",F6691=""),"",E6691*F6691)</x:f>
        <x:v>7679800</x:v>
      </x:c>
      <x:c r="H6691" s="36" t="n">
        <x:v>0.3176</x:v>
      </x:c>
      <x:c r="I6691" s="22" t="n">
        <x:f>IF(G6691="","",IF(ISNUMBER(H6691),G6691,""))</x:f>
        <x:v>7679800</x:v>
      </x:c>
      <x:c r="J6691" s="22" t="n">
        <x:f>IF(I6691="","",I6691*H6691)</x:f>
        <x:v>2439104.48</x:v>
      </x:c>
      <x:c r="K6691" t="str">
        <x:f>IF(G6691="","MISSING OEWS",IF(ISNUMBER(H6691),"MATCHED","MISSING WHARTON"))</x:f>
        <x:v>MATCHED</x:v>
      </x:c>
    </x:row>
    <x:row r="6692">
      <x:c r="A6692" t="str">
        <x:v>71</x:v>
      </x:c>
      <x:c r="B6692" t="str">
        <x:v>Arts, Entertainment, and Recreation</x:v>
      </x:c>
      <x:c r="C6692" t="str">
        <x:v>21-1015</x:v>
      </x:c>
      <x:c r="D6692" t="str">
        <x:v>Rehabilitation Counselors</x:v>
      </x:c>
      <x:c r="E6692" s="22"/>
      <x:c r="F6692" s="22" t="n">
        <x:v>39960</x:v>
      </x:c>
      <x:c r="G6692" s="22" t="str">
        <x:f>IF(OR(E6692="",F6692=""),"",E6692*F6692)</x:f>
      </x:c>
      <x:c r="H6692" s="36" t="n">
        <x:v>0.2618</x:v>
      </x:c>
      <x:c r="I6692" s="22" t="str">
        <x:f>IF(G6692="","",IF(ISNUMBER(H6692),G6692,""))</x:f>
      </x:c>
      <x:c r="J6692" s="22" t="str">
        <x:f>IF(I6692="","",I6692*H6692)</x:f>
      </x:c>
      <x:c r="K6692" t="str">
        <x:f>IF(G6692="","MISSING OEWS",IF(ISNUMBER(H6692),"MATCHED","MISSING WHARTON"))</x:f>
        <x:v>MISSING OEWS</x:v>
      </x:c>
    </x:row>
    <x:row r="6693">
      <x:c r="A6693" t="str">
        <x:v>71</x:v>
      </x:c>
      <x:c r="B6693" t="str">
        <x:v>Arts, Entertainment, and Recreation</x:v>
      </x:c>
      <x:c r="C6693" t="str">
        <x:v>21-1018</x:v>
      </x:c>
      <x:c r="D6693" t="str">
        <x:v>Substance Abuse, Behavioral Disorder, and Mental Health Counselors</x:v>
      </x:c>
      <x:c r="E6693" s="22" t="n">
        <x:v>100</x:v>
      </x:c>
      <x:c r="F6693" s="22" t="n">
        <x:v>61310</x:v>
      </x:c>
      <x:c r="G6693" s="22" t="n">
        <x:f>IF(OR(E6693="",F6693=""),"",E6693*F6693)</x:f>
        <x:v>6131000</x:v>
      </x:c>
      <x:c r="H6693" s="36" t="n">
        <x:v>0.1862</x:v>
      </x:c>
      <x:c r="I6693" s="22" t="n">
        <x:f>IF(G6693="","",IF(ISNUMBER(H6693),G6693,""))</x:f>
        <x:v>6131000</x:v>
      </x:c>
      <x:c r="J6693" s="22" t="n">
        <x:f>IF(I6693="","",I6693*H6693)</x:f>
        <x:v>1141592.2</x:v>
      </x:c>
      <x:c r="K6693" t="str">
        <x:f>IF(G6693="","MISSING OEWS",IF(ISNUMBER(H6693),"MATCHED","MISSING WHARTON"))</x:f>
        <x:v>MATCHED</x:v>
      </x:c>
    </x:row>
    <x:row r="6694">
      <x:c r="A6694" t="str">
        <x:v>71</x:v>
      </x:c>
      <x:c r="B6694" t="str">
        <x:v>Arts, Entertainment, and Recreation</x:v>
      </x:c>
      <x:c r="C6694" t="str">
        <x:v>21-1019</x:v>
      </x:c>
      <x:c r="D6694" t="str">
        <x:v>Counselors, All Other</x:v>
      </x:c>
      <x:c r="E6694" s="22" t="n">
        <x:v>50</x:v>
      </x:c>
      <x:c r="F6694" s="22" t="n">
        <x:v>41760</x:v>
      </x:c>
      <x:c r="G6694" s="22" t="n">
        <x:f>IF(OR(E6694="",F6694=""),"",E6694*F6694)</x:f>
        <x:v>2088000</x:v>
      </x:c>
      <x:c r="H6694" s="36"/>
      <x:c r="I6694" s="22" t="str">
        <x:f>IF(G6694="","",IF(ISNUMBER(H6694),G6694,""))</x:f>
      </x:c>
      <x:c r="J6694" s="22" t="str">
        <x:f>IF(I6694="","",I6694*H6694)</x:f>
      </x:c>
      <x:c r="K6694" t="str">
        <x:f>IF(G6694="","MISSING OEWS",IF(ISNUMBER(H6694),"MATCHED","MISSING WHARTON"))</x:f>
        <x:v>MISSING WHARTON</x:v>
      </x:c>
    </x:row>
    <x:row r="6695">
      <x:c r="A6695" t="str">
        <x:v>71</x:v>
      </x:c>
      <x:c r="B6695" t="str">
        <x:v>Arts, Entertainment, and Recreation</x:v>
      </x:c>
      <x:c r="C6695" t="str">
        <x:v>21-1021</x:v>
      </x:c>
      <x:c r="D6695" t="str">
        <x:v>Child, Family, and School Social Workers</x:v>
      </x:c>
      <x:c r="E6695" s="22" t="n">
        <x:v>90</x:v>
      </x:c>
      <x:c r="F6695" s="22" t="n">
        <x:v>37000</x:v>
      </x:c>
      <x:c r="G6695" s="22" t="n">
        <x:f>IF(OR(E6695="",F6695=""),"",E6695*F6695)</x:f>
        <x:v>3330000</x:v>
      </x:c>
      <x:c r="H6695" s="36" t="n">
        <x:v>0.2457</x:v>
      </x:c>
      <x:c r="I6695" s="22" t="n">
        <x:f>IF(G6695="","",IF(ISNUMBER(H6695),G6695,""))</x:f>
        <x:v>3330000</x:v>
      </x:c>
      <x:c r="J6695" s="22" t="n">
        <x:f>IF(I6695="","",I6695*H6695)</x:f>
        <x:v>818181</x:v>
      </x:c>
      <x:c r="K6695" t="str">
        <x:f>IF(G6695="","MISSING OEWS",IF(ISNUMBER(H6695),"MATCHED","MISSING WHARTON"))</x:f>
        <x:v>MATCHED</x:v>
      </x:c>
    </x:row>
    <x:row r="6696">
      <x:c r="A6696" t="str">
        <x:v>71</x:v>
      </x:c>
      <x:c r="B6696" t="str">
        <x:v>Arts, Entertainment, and Recreation</x:v>
      </x:c>
      <x:c r="C6696" t="str">
        <x:v>21-1029</x:v>
      </x:c>
      <x:c r="D6696" t="str">
        <x:v>Social Workers, All Other</x:v>
      </x:c>
      <x:c r="E6696" s="22" t="n">
        <x:v>50</x:v>
      </x:c>
      <x:c r="F6696" s="22" t="n">
        <x:v>37940</x:v>
      </x:c>
      <x:c r="G6696" s="22" t="n">
        <x:f>IF(OR(E6696="",F6696=""),"",E6696*F6696)</x:f>
        <x:v>1897000</x:v>
      </x:c>
      <x:c r="H6696" s="36"/>
      <x:c r="I6696" s="22" t="str">
        <x:f>IF(G6696="","",IF(ISNUMBER(H6696),G6696,""))</x:f>
      </x:c>
      <x:c r="J6696" s="22" t="str">
        <x:f>IF(I6696="","",I6696*H6696)</x:f>
      </x:c>
      <x:c r="K6696" t="str">
        <x:f>IF(G6696="","MISSING OEWS",IF(ISNUMBER(H6696),"MATCHED","MISSING WHARTON"))</x:f>
        <x:v>MISSING WHARTON</x:v>
      </x:c>
    </x:row>
    <x:row r="6697">
      <x:c r="A6697" t="str">
        <x:v>71</x:v>
      </x:c>
      <x:c r="B6697" t="str">
        <x:v>Arts, Entertainment, and Recreation</x:v>
      </x:c>
      <x:c r="C6697" t="str">
        <x:v>21-1091</x:v>
      </x:c>
      <x:c r="D6697" t="str">
        <x:v>Health Education Specialists</x:v>
      </x:c>
      <x:c r="E6697" s="22" t="n">
        <x:v>180</x:v>
      </x:c>
      <x:c r="F6697" s="22" t="n">
        <x:v>44770</x:v>
      </x:c>
      <x:c r="G6697" s="22" t="n">
        <x:f>IF(OR(E6697="",F6697=""),"",E6697*F6697)</x:f>
        <x:v>8058600</x:v>
      </x:c>
      <x:c r="H6697" s="36" t="n">
        <x:v>0.5875</x:v>
      </x:c>
      <x:c r="I6697" s="22" t="n">
        <x:f>IF(G6697="","",IF(ISNUMBER(H6697),G6697,""))</x:f>
        <x:v>8058600</x:v>
      </x:c>
      <x:c r="J6697" s="22" t="n">
        <x:f>IF(I6697="","",I6697*H6697)</x:f>
        <x:v>4734427.5</x:v>
      </x:c>
      <x:c r="K6697" t="str">
        <x:f>IF(G6697="","MISSING OEWS",IF(ISNUMBER(H6697),"MATCHED","MISSING WHARTON"))</x:f>
        <x:v>MATCHED</x:v>
      </x:c>
    </x:row>
    <x:row r="6698">
      <x:c r="A6698" t="str">
        <x:v>71</x:v>
      </x:c>
      <x:c r="B6698" t="str">
        <x:v>Arts, Entertainment, and Recreation</x:v>
      </x:c>
      <x:c r="C6698" t="str">
        <x:v>21-1093</x:v>
      </x:c>
      <x:c r="D6698" t="str">
        <x:v>Social and Human Service Assistants</x:v>
      </x:c>
      <x:c r="E6698" s="22" t="n">
        <x:v>170</x:v>
      </x:c>
      <x:c r="F6698" s="22" t="n">
        <x:v>40030</x:v>
      </x:c>
      <x:c r="G6698" s="22" t="n">
        <x:f>IF(OR(E6698="",F6698=""),"",E6698*F6698)</x:f>
        <x:v>6805100</x:v>
      </x:c>
      <x:c r="H6698" s="36" t="n">
        <x:v>0.4</x:v>
      </x:c>
      <x:c r="I6698" s="22" t="n">
        <x:f>IF(G6698="","",IF(ISNUMBER(H6698),G6698,""))</x:f>
        <x:v>6805100</x:v>
      </x:c>
      <x:c r="J6698" s="22" t="n">
        <x:f>IF(I6698="","",I6698*H6698)</x:f>
        <x:v>2722040</x:v>
      </x:c>
      <x:c r="K6698" t="str">
        <x:f>IF(G6698="","MISSING OEWS",IF(ISNUMBER(H6698),"MATCHED","MISSING WHARTON"))</x:f>
        <x:v>MATCHED</x:v>
      </x:c>
    </x:row>
    <x:row r="6699">
      <x:c r="A6699" t="str">
        <x:v>71</x:v>
      </x:c>
      <x:c r="B6699" t="str">
        <x:v>Arts, Entertainment, and Recreation</x:v>
      </x:c>
      <x:c r="C6699" t="str">
        <x:v>21-1094</x:v>
      </x:c>
      <x:c r="D6699" t="str">
        <x:v>Community Health Workers</x:v>
      </x:c>
      <x:c r="E6699" s="22" t="n">
        <x:v>150</x:v>
      </x:c>
      <x:c r="F6699" s="22" t="n">
        <x:v>43710</x:v>
      </x:c>
      <x:c r="G6699" s="22" t="n">
        <x:f>IF(OR(E6699="",F6699=""),"",E6699*F6699)</x:f>
        <x:v>6556500</x:v>
      </x:c>
      <x:c r="H6699" s="36" t="n">
        <x:v>0.2672</x:v>
      </x:c>
      <x:c r="I6699" s="22" t="n">
        <x:f>IF(G6699="","",IF(ISNUMBER(H6699),G6699,""))</x:f>
        <x:v>6556500</x:v>
      </x:c>
      <x:c r="J6699" s="22" t="n">
        <x:f>IF(I6699="","",I6699*H6699)</x:f>
        <x:v>1751896.8</x:v>
      </x:c>
      <x:c r="K6699" t="str">
        <x:f>IF(G6699="","MISSING OEWS",IF(ISNUMBER(H6699),"MATCHED","MISSING WHARTON"))</x:f>
        <x:v>MATCHED</x:v>
      </x:c>
    </x:row>
    <x:row r="6700">
      <x:c r="A6700" t="str">
        <x:v>71</x:v>
      </x:c>
      <x:c r="B6700" t="str">
        <x:v>Arts, Entertainment, and Recreation</x:v>
      </x:c>
      <x:c r="C6700" t="str">
        <x:v>21-1099</x:v>
      </x:c>
      <x:c r="D6700" t="str">
        <x:v>Community and Social Service Specialists, All Other</x:v>
      </x:c>
      <x:c r="E6700" s="22" t="n">
        <x:v>420</x:v>
      </x:c>
      <x:c r="F6700" s="22" t="n">
        <x:v>41500</x:v>
      </x:c>
      <x:c r="G6700" s="22" t="n">
        <x:f>IF(OR(E6700="",F6700=""),"",E6700*F6700)</x:f>
        <x:v>17430000</x:v>
      </x:c>
      <x:c r="H6700" s="36"/>
      <x:c r="I6700" s="22" t="str">
        <x:f>IF(G6700="","",IF(ISNUMBER(H6700),G6700,""))</x:f>
      </x:c>
      <x:c r="J6700" s="22" t="str">
        <x:f>IF(I6700="","",I6700*H6700)</x:f>
      </x:c>
      <x:c r="K6700" t="str">
        <x:f>IF(G6700="","MISSING OEWS",IF(ISNUMBER(H6700),"MATCHED","MISSING WHARTON"))</x:f>
        <x:v>MISSING WHARTON</x:v>
      </x:c>
    </x:row>
    <x:row r="6701">
      <x:c r="A6701" t="str">
        <x:v>71</x:v>
      </x:c>
      <x:c r="B6701" t="str">
        <x:v>Arts, Entertainment, and Recreation</x:v>
      </x:c>
      <x:c r="C6701" t="str">
        <x:v>21-2011</x:v>
      </x:c>
      <x:c r="D6701" t="str">
        <x:v>Clergy</x:v>
      </x:c>
      <x:c r="E6701" s="22"/>
      <x:c r="F6701" s="22" t="n">
        <x:v>38060</x:v>
      </x:c>
      <x:c r="G6701" s="22" t="str">
        <x:f>IF(OR(E6701="",F6701=""),"",E6701*F6701)</x:f>
      </x:c>
      <x:c r="H6701" s="36" t="n">
        <x:v>0.17859999999999998</x:v>
      </x:c>
      <x:c r="I6701" s="22" t="str">
        <x:f>IF(G6701="","",IF(ISNUMBER(H6701),G6701,""))</x:f>
      </x:c>
      <x:c r="J6701" s="22" t="str">
        <x:f>IF(I6701="","",I6701*H6701)</x:f>
      </x:c>
      <x:c r="K6701" t="str">
        <x:f>IF(G6701="","MISSING OEWS",IF(ISNUMBER(H6701),"MATCHED","MISSING WHARTON"))</x:f>
        <x:v>MISSING OEWS</x:v>
      </x:c>
    </x:row>
    <x:row r="6702">
      <x:c r="A6702" t="str">
        <x:v>71</x:v>
      </x:c>
      <x:c r="B6702" t="str">
        <x:v>Arts, Entertainment, and Recreation</x:v>
      </x:c>
      <x:c r="C6702" t="str">
        <x:v>23-1011</x:v>
      </x:c>
      <x:c r="D6702" t="str">
        <x:v>Lawyers</x:v>
      </x:c>
      <x:c r="E6702" s="22" t="n">
        <x:v>1200</x:v>
      </x:c>
      <x:c r="F6702" s="22" t="n">
        <x:v>253820</x:v>
      </x:c>
      <x:c r="G6702" s="22" t="n">
        <x:f>IF(OR(E6702="",F6702=""),"",E6702*F6702)</x:f>
        <x:v>304584000</x:v>
      </x:c>
      <x:c r="H6702" s="36" t="n">
        <x:v>0.45</x:v>
      </x:c>
      <x:c r="I6702" s="22" t="n">
        <x:f>IF(G6702="","",IF(ISNUMBER(H6702),G6702,""))</x:f>
        <x:v>304584000</x:v>
      </x:c>
      <x:c r="J6702" s="22" t="n">
        <x:f>IF(I6702="","",I6702*H6702)</x:f>
        <x:v>137062800</x:v>
      </x:c>
      <x:c r="K6702" t="str">
        <x:f>IF(G6702="","MISSING OEWS",IF(ISNUMBER(H6702),"MATCHED","MISSING WHARTON"))</x:f>
        <x:v>MATCHED</x:v>
      </x:c>
    </x:row>
    <x:row r="6703">
      <x:c r="A6703" t="str">
        <x:v>71</x:v>
      </x:c>
      <x:c r="B6703" t="str">
        <x:v>Arts, Entertainment, and Recreation</x:v>
      </x:c>
      <x:c r="C6703" t="str">
        <x:v>23-2011</x:v>
      </x:c>
      <x:c r="D6703" t="str">
        <x:v>Paralegals and Legal Assistants</x:v>
      </x:c>
      <x:c r="E6703" s="22" t="n">
        <x:v>160</x:v>
      </x:c>
      <x:c r="F6703" s="22" t="n">
        <x:v>81800</x:v>
      </x:c>
      <x:c r="G6703" s="22" t="n">
        <x:f>IF(OR(E6703="",F6703=""),"",E6703*F6703)</x:f>
        <x:v>13088000</x:v>
      </x:c>
      <x:c r="H6703" s="36" t="n">
        <x:v>0.5917</x:v>
      </x:c>
      <x:c r="I6703" s="22" t="n">
        <x:f>IF(G6703="","",IF(ISNUMBER(H6703),G6703,""))</x:f>
        <x:v>13088000</x:v>
      </x:c>
      <x:c r="J6703" s="22" t="n">
        <x:f>IF(I6703="","",I6703*H6703)</x:f>
        <x:v>7744169.6</x:v>
      </x:c>
      <x:c r="K6703" t="str">
        <x:f>IF(G6703="","MISSING OEWS",IF(ISNUMBER(H6703),"MATCHED","MISSING WHARTON"))</x:f>
        <x:v>MATCHED</x:v>
      </x:c>
    </x:row>
    <x:row r="6704">
      <x:c r="A6704" t="str">
        <x:v>71</x:v>
      </x:c>
      <x:c r="B6704" t="str">
        <x:v>Arts, Entertainment, and Recreation</x:v>
      </x:c>
      <x:c r="C6704" t="str">
        <x:v>25-1121</x:v>
      </x:c>
      <x:c r="D6704" t="str">
        <x:v>Art, Drama, and Music Teachers, Postsecondary</x:v>
      </x:c>
      <x:c r="E6704" s="22" t="n">
        <x:v>230</x:v>
      </x:c>
      <x:c r="F6704" s="22" t="n">
        <x:v>126500</x:v>
      </x:c>
      <x:c r="G6704" s="22" t="n">
        <x:f>IF(OR(E6704="",F6704=""),"",E6704*F6704)</x:f>
        <x:v>29095000</x:v>
      </x:c>
      <x:c r="H6704" s="36" t="n">
        <x:v>0.3696</x:v>
      </x:c>
      <x:c r="I6704" s="22" t="n">
        <x:f>IF(G6704="","",IF(ISNUMBER(H6704),G6704,""))</x:f>
        <x:v>29095000</x:v>
      </x:c>
      <x:c r="J6704" s="22" t="n">
        <x:f>IF(I6704="","",I6704*H6704)</x:f>
        <x:v>10753512</x:v>
      </x:c>
      <x:c r="K6704" t="str">
        <x:f>IF(G6704="","MISSING OEWS",IF(ISNUMBER(H6704),"MATCHED","MISSING WHARTON"))</x:f>
        <x:v>MATCHED</x:v>
      </x:c>
    </x:row>
    <x:row r="6705">
      <x:c r="A6705" t="str">
        <x:v>71</x:v>
      </x:c>
      <x:c r="B6705" t="str">
        <x:v>Arts, Entertainment, and Recreation</x:v>
      </x:c>
      <x:c r="C6705" t="str">
        <x:v>25-2011</x:v>
      </x:c>
      <x:c r="D6705" t="str">
        <x:v>Preschool Teachers, Except Special Education</x:v>
      </x:c>
      <x:c r="E6705" s="22" t="n">
        <x:v>2160</x:v>
      </x:c>
      <x:c r="F6705" s="22" t="n">
        <x:v>39210</x:v>
      </x:c>
      <x:c r="G6705" s="22" t="n">
        <x:f>IF(OR(E6705="",F6705=""),"",E6705*F6705)</x:f>
        <x:v>84693600</x:v>
      </x:c>
      <x:c r="H6705" s="36" t="n">
        <x:v>0.1176</x:v>
      </x:c>
      <x:c r="I6705" s="22" t="n">
        <x:f>IF(G6705="","",IF(ISNUMBER(H6705),G6705,""))</x:f>
        <x:v>84693600</x:v>
      </x:c>
      <x:c r="J6705" s="22" t="n">
        <x:f>IF(I6705="","",I6705*H6705)</x:f>
        <x:v>9959967.36</x:v>
      </x:c>
      <x:c r="K6705" t="str">
        <x:f>IF(G6705="","MISSING OEWS",IF(ISNUMBER(H6705),"MATCHED","MISSING WHARTON"))</x:f>
        <x:v>MATCHED</x:v>
      </x:c>
    </x:row>
    <x:row r="6706">
      <x:c r="A6706" t="str">
        <x:v>71</x:v>
      </x:c>
      <x:c r="B6706" t="str">
        <x:v>Arts, Entertainment, and Recreation</x:v>
      </x:c>
      <x:c r="C6706" t="str">
        <x:v>25-3021</x:v>
      </x:c>
      <x:c r="D6706" t="str">
        <x:v>Self-Enrichment Teachers</x:v>
      </x:c>
      <x:c r="E6706" s="22" t="n">
        <x:v>50730</x:v>
      </x:c>
      <x:c r="F6706" s="22" t="n">
        <x:v>54010</x:v>
      </x:c>
      <x:c r="G6706" s="22" t="n">
        <x:f>IF(OR(E6706="",F6706=""),"",E6706*F6706)</x:f>
        <x:v>2739927300</x:v>
      </x:c>
      <x:c r="H6706" s="36" t="n">
        <x:v>0.33</x:v>
      </x:c>
      <x:c r="I6706" s="22" t="n">
        <x:f>IF(G6706="","",IF(ISNUMBER(H6706),G6706,""))</x:f>
        <x:v>2739927300</x:v>
      </x:c>
      <x:c r="J6706" s="22" t="n">
        <x:f>IF(I6706="","",I6706*H6706)</x:f>
        <x:v>904176009</x:v>
      </x:c>
      <x:c r="K6706" t="str">
        <x:f>IF(G6706="","MISSING OEWS",IF(ISNUMBER(H6706),"MATCHED","MISSING WHARTON"))</x:f>
        <x:v>MATCHED</x:v>
      </x:c>
    </x:row>
    <x:row r="6707">
      <x:c r="A6707" t="str">
        <x:v>71</x:v>
      </x:c>
      <x:c r="B6707" t="str">
        <x:v>Arts, Entertainment, and Recreation</x:v>
      </x:c>
      <x:c r="C6707" t="str">
        <x:v>25-3031</x:v>
      </x:c>
      <x:c r="D6707" t="str">
        <x:v>Substitute Teachers, Short-Term</x:v>
      </x:c>
      <x:c r="E6707" s="22" t="n">
        <x:v>60</x:v>
      </x:c>
      <x:c r="F6707" s="22" t="n">
        <x:v>38570</x:v>
      </x:c>
      <x:c r="G6707" s="22" t="n">
        <x:f>IF(OR(E6707="",F6707=""),"",E6707*F6707)</x:f>
        <x:v>2314200</x:v>
      </x:c>
      <x:c r="H6707" s="36" t="n">
        <x:v>0.1972</x:v>
      </x:c>
      <x:c r="I6707" s="22" t="n">
        <x:f>IF(G6707="","",IF(ISNUMBER(H6707),G6707,""))</x:f>
        <x:v>2314200</x:v>
      </x:c>
      <x:c r="J6707" s="22" t="n">
        <x:f>IF(I6707="","",I6707*H6707)</x:f>
        <x:v>456360.24</x:v>
      </x:c>
      <x:c r="K6707" t="str">
        <x:f>IF(G6707="","MISSING OEWS",IF(ISNUMBER(H6707),"MATCHED","MISSING WHARTON"))</x:f>
        <x:v>MATCHED</x:v>
      </x:c>
    </x:row>
    <x:row r="6708">
      <x:c r="A6708" t="str">
        <x:v>71</x:v>
      </x:c>
      <x:c r="B6708" t="str">
        <x:v>Arts, Entertainment, and Recreation</x:v>
      </x:c>
      <x:c r="C6708" t="str">
        <x:v>25-3041</x:v>
      </x:c>
      <x:c r="D6708" t="str">
        <x:v>Tutors</x:v>
      </x:c>
      <x:c r="E6708" s="22"/>
      <x:c r="F6708" s="22" t="n">
        <x:v>51410</x:v>
      </x:c>
      <x:c r="G6708" s="22" t="str">
        <x:f>IF(OR(E6708="",F6708=""),"",E6708*F6708)</x:f>
      </x:c>
      <x:c r="H6708" s="36" t="n">
        <x:v>0.39740000000000003</x:v>
      </x:c>
      <x:c r="I6708" s="22" t="str">
        <x:f>IF(G6708="","",IF(ISNUMBER(H6708),G6708,""))</x:f>
      </x:c>
      <x:c r="J6708" s="22" t="str">
        <x:f>IF(I6708="","",I6708*H6708)</x:f>
      </x:c>
      <x:c r="K6708" t="str">
        <x:f>IF(G6708="","MISSING OEWS",IF(ISNUMBER(H6708),"MATCHED","MISSING WHARTON"))</x:f>
        <x:v>MISSING OEWS</x:v>
      </x:c>
    </x:row>
    <x:row r="6709">
      <x:c r="A6709" t="str">
        <x:v>71</x:v>
      </x:c>
      <x:c r="B6709" t="str">
        <x:v>Arts, Entertainment, and Recreation</x:v>
      </x:c>
      <x:c r="C6709" t="str">
        <x:v>25-3099</x:v>
      </x:c>
      <x:c r="D6709" t="str">
        <x:v>Teachers and Instructors, All Other</x:v>
      </x:c>
      <x:c r="E6709" s="22" t="n">
        <x:v>570</x:v>
      </x:c>
      <x:c r="F6709" s="22" t="n">
        <x:v>50760</x:v>
      </x:c>
      <x:c r="G6709" s="22" t="n">
        <x:f>IF(OR(E6709="",F6709=""),"",E6709*F6709)</x:f>
        <x:v>28933200</x:v>
      </x:c>
      <x:c r="H6709" s="36"/>
      <x:c r="I6709" s="22" t="str">
        <x:f>IF(G6709="","",IF(ISNUMBER(H6709),G6709,""))</x:f>
      </x:c>
      <x:c r="J6709" s="22" t="str">
        <x:f>IF(I6709="","",I6709*H6709)</x:f>
      </x:c>
      <x:c r="K6709" t="str">
        <x:f>IF(G6709="","MISSING OEWS",IF(ISNUMBER(H6709),"MATCHED","MISSING WHARTON"))</x:f>
        <x:v>MISSING WHARTON</x:v>
      </x:c>
    </x:row>
    <x:row r="6710">
      <x:c r="A6710" t="str">
        <x:v>71</x:v>
      </x:c>
      <x:c r="B6710" t="str">
        <x:v>Arts, Entertainment, and Recreation</x:v>
      </x:c>
      <x:c r="C6710" t="str">
        <x:v>25-4011</x:v>
      </x:c>
      <x:c r="D6710" t="str">
        <x:v>Archivists</x:v>
      </x:c>
      <x:c r="E6710" s="22" t="n">
        <x:v>1450</x:v>
      </x:c>
      <x:c r="F6710" s="22" t="n">
        <x:v>60220</x:v>
      </x:c>
      <x:c r="G6710" s="22" t="n">
        <x:f>IF(OR(E6710="",F6710=""),"",E6710*F6710)</x:f>
        <x:v>87319000</x:v>
      </x:c>
      <x:c r="H6710" s="36" t="n">
        <x:v>0.4154</x:v>
      </x:c>
      <x:c r="I6710" s="22" t="n">
        <x:f>IF(G6710="","",IF(ISNUMBER(H6710),G6710,""))</x:f>
        <x:v>87319000</x:v>
      </x:c>
      <x:c r="J6710" s="22" t="n">
        <x:f>IF(I6710="","",I6710*H6710)</x:f>
        <x:v>36272312.6</x:v>
      </x:c>
      <x:c r="K6710" t="str">
        <x:f>IF(G6710="","MISSING OEWS",IF(ISNUMBER(H6710),"MATCHED","MISSING WHARTON"))</x:f>
        <x:v>MATCHED</x:v>
      </x:c>
    </x:row>
    <x:row r="6711">
      <x:c r="A6711" t="str">
        <x:v>71</x:v>
      </x:c>
      <x:c r="B6711" t="str">
        <x:v>Arts, Entertainment, and Recreation</x:v>
      </x:c>
      <x:c r="C6711" t="str">
        <x:v>25-4012</x:v>
      </x:c>
      <x:c r="D6711" t="str">
        <x:v>Curators</x:v>
      </x:c>
      <x:c r="E6711" s="22" t="n">
        <x:v>6860</x:v>
      </x:c>
      <x:c r="F6711" s="22" t="n">
        <x:v>70160</x:v>
      </x:c>
      <x:c r="G6711" s="22" t="n">
        <x:f>IF(OR(E6711="",F6711=""),"",E6711*F6711)</x:f>
        <x:v>481297600</x:v>
      </x:c>
      <x:c r="H6711" s="36" t="n">
        <x:v>0.2833</x:v>
      </x:c>
      <x:c r="I6711" s="22" t="n">
        <x:f>IF(G6711="","",IF(ISNUMBER(H6711),G6711,""))</x:f>
        <x:v>481297600</x:v>
      </x:c>
      <x:c r="J6711" s="22" t="n">
        <x:f>IF(I6711="","",I6711*H6711)</x:f>
        <x:v>136351610.07999998</x:v>
      </x:c>
      <x:c r="K6711" t="str">
        <x:f>IF(G6711="","MISSING OEWS",IF(ISNUMBER(H6711),"MATCHED","MISSING WHARTON"))</x:f>
        <x:v>MATCHED</x:v>
      </x:c>
    </x:row>
    <x:row r="6712">
      <x:c r="A6712" t="str">
        <x:v>71</x:v>
      </x:c>
      <x:c r="B6712" t="str">
        <x:v>Arts, Entertainment, and Recreation</x:v>
      </x:c>
      <x:c r="C6712" t="str">
        <x:v>25-4013</x:v>
      </x:c>
      <x:c r="D6712" t="str">
        <x:v>Museum Technicians and Conservators</x:v>
      </x:c>
      <x:c r="E6712" s="22" t="n">
        <x:v>6440</x:v>
      </x:c>
      <x:c r="F6712" s="22" t="n">
        <x:v>54330</x:v>
      </x:c>
      <x:c r="G6712" s="22" t="n">
        <x:f>IF(OR(E6712="",F6712=""),"",E6712*F6712)</x:f>
        <x:v>349885200</x:v>
      </x:c>
      <x:c r="H6712" s="36" t="n">
        <x:v>0.1808</x:v>
      </x:c>
      <x:c r="I6712" s="22" t="n">
        <x:f>IF(G6712="","",IF(ISNUMBER(H6712),G6712,""))</x:f>
        <x:v>349885200</x:v>
      </x:c>
      <x:c r="J6712" s="22" t="n">
        <x:f>IF(I6712="","",I6712*H6712)</x:f>
        <x:v>63259244.16</x:v>
      </x:c>
      <x:c r="K6712" t="str">
        <x:f>IF(G6712="","MISSING OEWS",IF(ISNUMBER(H6712),"MATCHED","MISSING WHARTON"))</x:f>
        <x:v>MATCHED</x:v>
      </x:c>
    </x:row>
    <x:row r="6713">
      <x:c r="A6713" t="str">
        <x:v>71</x:v>
      </x:c>
      <x:c r="B6713" t="str">
        <x:v>Arts, Entertainment, and Recreation</x:v>
      </x:c>
      <x:c r="C6713" t="str">
        <x:v>25-4022</x:v>
      </x:c>
      <x:c r="D6713" t="str">
        <x:v>Librarians and Media Collections Specialists</x:v>
      </x:c>
      <x:c r="E6713" s="22" t="n">
        <x:v>1100</x:v>
      </x:c>
      <x:c r="F6713" s="22" t="n">
        <x:v>58580</x:v>
      </x:c>
      <x:c r="G6713" s="22" t="n">
        <x:f>IF(OR(E6713="",F6713=""),"",E6713*F6713)</x:f>
        <x:v>64438000</x:v>
      </x:c>
      <x:c r="H6713" s="36" t="n">
        <x:v>0.4167</x:v>
      </x:c>
      <x:c r="I6713" s="22" t="n">
        <x:f>IF(G6713="","",IF(ISNUMBER(H6713),G6713,""))</x:f>
        <x:v>64438000</x:v>
      </x:c>
      <x:c r="J6713" s="22" t="n">
        <x:f>IF(I6713="","",I6713*H6713)</x:f>
        <x:v>26851314.6</x:v>
      </x:c>
      <x:c r="K6713" t="str">
        <x:f>IF(G6713="","MISSING OEWS",IF(ISNUMBER(H6713),"MATCHED","MISSING WHARTON"))</x:f>
        <x:v>MATCHED</x:v>
      </x:c>
    </x:row>
    <x:row r="6714">
      <x:c r="A6714" t="str">
        <x:v>71</x:v>
      </x:c>
      <x:c r="B6714" t="str">
        <x:v>Arts, Entertainment, and Recreation</x:v>
      </x:c>
      <x:c r="C6714" t="str">
        <x:v>25-4031</x:v>
      </x:c>
      <x:c r="D6714" t="str">
        <x:v>Library Technicians</x:v>
      </x:c>
      <x:c r="E6714" s="22" t="n">
        <x:v>90</x:v>
      </x:c>
      <x:c r="F6714" s="22" t="n">
        <x:v>46600</x:v>
      </x:c>
      <x:c r="G6714" s="22" t="n">
        <x:f>IF(OR(E6714="",F6714=""),"",E6714*F6714)</x:f>
        <x:v>4194000</x:v>
      </x:c>
      <x:c r="H6714" s="36" t="n">
        <x:v>0.6329</x:v>
      </x:c>
      <x:c r="I6714" s="22" t="n">
        <x:f>IF(G6714="","",IF(ISNUMBER(H6714),G6714,""))</x:f>
        <x:v>4194000</x:v>
      </x:c>
      <x:c r="J6714" s="22" t="n">
        <x:f>IF(I6714="","",I6714*H6714)</x:f>
        <x:v>2654382.6</x:v>
      </x:c>
      <x:c r="K6714" t="str">
        <x:f>IF(G6714="","MISSING OEWS",IF(ISNUMBER(H6714),"MATCHED","MISSING WHARTON"))</x:f>
        <x:v>MATCHED</x:v>
      </x:c>
    </x:row>
    <x:row r="6715">
      <x:c r="A6715" t="str">
        <x:v>71</x:v>
      </x:c>
      <x:c r="B6715" t="str">
        <x:v>Arts, Entertainment, and Recreation</x:v>
      </x:c>
      <x:c r="C6715" t="str">
        <x:v>25-9031</x:v>
      </x:c>
      <x:c r="D6715" t="str">
        <x:v>Instructional Coordinators</x:v>
      </x:c>
      <x:c r="E6715" s="22" t="n">
        <x:v>2570</x:v>
      </x:c>
      <x:c r="F6715" s="22" t="n">
        <x:v>60510</x:v>
      </x:c>
      <x:c r="G6715" s="22" t="n">
        <x:f>IF(OR(E6715="",F6715=""),"",E6715*F6715)</x:f>
        <x:v>155510700</x:v>
      </x:c>
      <x:c r="H6715" s="36" t="n">
        <x:v>0.5783</x:v>
      </x:c>
      <x:c r="I6715" s="22" t="n">
        <x:f>IF(G6715="","",IF(ISNUMBER(H6715),G6715,""))</x:f>
        <x:v>155510700</x:v>
      </x:c>
      <x:c r="J6715" s="22" t="n">
        <x:f>IF(I6715="","",I6715*H6715)</x:f>
        <x:v>89931837.81</x:v>
      </x:c>
      <x:c r="K6715" t="str">
        <x:f>IF(G6715="","MISSING OEWS",IF(ISNUMBER(H6715),"MATCHED","MISSING WHARTON"))</x:f>
        <x:v>MATCHED</x:v>
      </x:c>
    </x:row>
    <x:row r="6716">
      <x:c r="A6716" t="str">
        <x:v>71</x:v>
      </x:c>
      <x:c r="B6716" t="str">
        <x:v>Arts, Entertainment, and Recreation</x:v>
      </x:c>
      <x:c r="C6716" t="str">
        <x:v>25-9045</x:v>
      </x:c>
      <x:c r="D6716" t="str">
        <x:v>Teaching Assistants, Except Postsecondary</x:v>
      </x:c>
      <x:c r="E6716" s="22" t="n">
        <x:v>1140</x:v>
      </x:c>
      <x:c r="F6716" s="22" t="n">
        <x:v>37080</x:v>
      </x:c>
      <x:c r="G6716" s="22" t="n">
        <x:f>IF(OR(E6716="",F6716=""),"",E6716*F6716)</x:f>
        <x:v>42271200</x:v>
      </x:c>
      <x:c r="H6716" s="36" t="n">
        <x:v>0.20829999999999999</x:v>
      </x:c>
      <x:c r="I6716" s="22" t="n">
        <x:f>IF(G6716="","",IF(ISNUMBER(H6716),G6716,""))</x:f>
        <x:v>42271200</x:v>
      </x:c>
      <x:c r="J6716" s="22" t="n">
        <x:f>IF(I6716="","",I6716*H6716)</x:f>
        <x:v>8805090.959999999</x:v>
      </x:c>
      <x:c r="K6716" t="str">
        <x:f>IF(G6716="","MISSING OEWS",IF(ISNUMBER(H6716),"MATCHED","MISSING WHARTON"))</x:f>
        <x:v>MATCHED</x:v>
      </x:c>
    </x:row>
    <x:row r="6717">
      <x:c r="A6717" t="str">
        <x:v>71</x:v>
      </x:c>
      <x:c r="B6717" t="str">
        <x:v>Arts, Entertainment, and Recreation</x:v>
      </x:c>
      <x:c r="C6717" t="str">
        <x:v>25-9099</x:v>
      </x:c>
      <x:c r="D6717" t="str">
        <x:v>Educational Instruction and Library Workers, All Other</x:v>
      </x:c>
      <x:c r="E6717" s="22" t="n">
        <x:v>760</x:v>
      </x:c>
      <x:c r="F6717" s="22" t="n">
        <x:v>41000</x:v>
      </x:c>
      <x:c r="G6717" s="22" t="n">
        <x:f>IF(OR(E6717="",F6717=""),"",E6717*F6717)</x:f>
        <x:v>31160000</x:v>
      </x:c>
      <x:c r="H6717" s="36"/>
      <x:c r="I6717" s="22" t="str">
        <x:f>IF(G6717="","",IF(ISNUMBER(H6717),G6717,""))</x:f>
      </x:c>
      <x:c r="J6717" s="22" t="str">
        <x:f>IF(I6717="","",I6717*H6717)</x:f>
      </x:c>
      <x:c r="K6717" t="str">
        <x:f>IF(G6717="","MISSING OEWS",IF(ISNUMBER(H6717),"MATCHED","MISSING WHARTON"))</x:f>
        <x:v>MISSING WHARTON</x:v>
      </x:c>
    </x:row>
    <x:row r="6718">
      <x:c r="A6718" t="str">
        <x:v>71</x:v>
      </x:c>
      <x:c r="B6718" t="str">
        <x:v>Arts, Entertainment, and Recreation</x:v>
      </x:c>
      <x:c r="C6718" t="str">
        <x:v>27-1011</x:v>
      </x:c>
      <x:c r="D6718" t="str">
        <x:v>Art Directors</x:v>
      </x:c>
      <x:c r="E6718" s="22"/>
      <x:c r="F6718" s="22" t="n">
        <x:v>103870</x:v>
      </x:c>
      <x:c r="G6718" s="22" t="str">
        <x:f>IF(OR(E6718="",F6718=""),"",E6718*F6718)</x:f>
      </x:c>
      <x:c r="H6718" s="36" t="n">
        <x:v>0.3688</x:v>
      </x:c>
      <x:c r="I6718" s="22" t="str">
        <x:f>IF(G6718="","",IF(ISNUMBER(H6718),G6718,""))</x:f>
      </x:c>
      <x:c r="J6718" s="22" t="str">
        <x:f>IF(I6718="","",I6718*H6718)</x:f>
      </x:c>
      <x:c r="K6718" t="str">
        <x:f>IF(G6718="","MISSING OEWS",IF(ISNUMBER(H6718),"MATCHED","MISSING WHARTON"))</x:f>
        <x:v>MISSING OEWS</x:v>
      </x:c>
    </x:row>
    <x:row r="6719">
      <x:c r="A6719" t="str">
        <x:v>71</x:v>
      </x:c>
      <x:c r="B6719" t="str">
        <x:v>Arts, Entertainment, and Recreation</x:v>
      </x:c>
      <x:c r="C6719" t="str">
        <x:v>27-1012</x:v>
      </x:c>
      <x:c r="D6719" t="str">
        <x:v>Craft Artists</x:v>
      </x:c>
      <x:c r="E6719" s="22" t="n">
        <x:v>1950</x:v>
      </x:c>
      <x:c r="F6719" s="22" t="n">
        <x:v>49310</x:v>
      </x:c>
      <x:c r="G6719" s="22" t="n">
        <x:f>IF(OR(E6719="",F6719=""),"",E6719*F6719)</x:f>
        <x:v>96154500</x:v>
      </x:c>
      <x:c r="H6719" s="36" t="n">
        <x:v>0.22</x:v>
      </x:c>
      <x:c r="I6719" s="22" t="n">
        <x:f>IF(G6719="","",IF(ISNUMBER(H6719),G6719,""))</x:f>
        <x:v>96154500</x:v>
      </x:c>
      <x:c r="J6719" s="22" t="n">
        <x:f>IF(I6719="","",I6719*H6719)</x:f>
        <x:v>21153990</x:v>
      </x:c>
      <x:c r="K6719" t="str">
        <x:f>IF(G6719="","MISSING OEWS",IF(ISNUMBER(H6719),"MATCHED","MISSING WHARTON"))</x:f>
        <x:v>MATCHED</x:v>
      </x:c>
    </x:row>
    <x:row r="6720">
      <x:c r="A6720" t="str">
        <x:v>71</x:v>
      </x:c>
      <x:c r="B6720" t="str">
        <x:v>Arts, Entertainment, and Recreation</x:v>
      </x:c>
      <x:c r="C6720" t="str">
        <x:v>27-1013</x:v>
      </x:c>
      <x:c r="D6720" t="str">
        <x:v>Fine Artists, Including Painters, Sculptors, and Illustrators</x:v>
      </x:c>
      <x:c r="E6720" s="22" t="n">
        <x:v>4640</x:v>
      </x:c>
      <x:c r="F6720" s="22" t="n">
        <x:v>61310</x:v>
      </x:c>
      <x:c r="G6720" s="22" t="n">
        <x:f>IF(OR(E6720="",F6720=""),"",E6720*F6720)</x:f>
        <x:v>284478400</x:v>
      </x:c>
      <x:c r="H6720" s="36" t="n">
        <x:v>0.2281</x:v>
      </x:c>
      <x:c r="I6720" s="22" t="n">
        <x:f>IF(G6720="","",IF(ISNUMBER(H6720),G6720,""))</x:f>
        <x:v>284478400</x:v>
      </x:c>
      <x:c r="J6720" s="22" t="n">
        <x:f>IF(I6720="","",I6720*H6720)</x:f>
        <x:v>64889523.04</x:v>
      </x:c>
      <x:c r="K6720" t="str">
        <x:f>IF(G6720="","MISSING OEWS",IF(ISNUMBER(H6720),"MATCHED","MISSING WHARTON"))</x:f>
        <x:v>MATCHED</x:v>
      </x:c>
    </x:row>
    <x:row r="6721">
      <x:c r="A6721" t="str">
        <x:v>71</x:v>
      </x:c>
      <x:c r="B6721" t="str">
        <x:v>Arts, Entertainment, and Recreation</x:v>
      </x:c>
      <x:c r="C6721" t="str">
        <x:v>27-1014</x:v>
      </x:c>
      <x:c r="D6721" t="str">
        <x:v>Special Effects Artists and Animators</x:v>
      </x:c>
      <x:c r="E6721" s="22" t="n">
        <x:v>1950</x:v>
      </x:c>
      <x:c r="F6721" s="22" t="n">
        <x:v>102920</x:v>
      </x:c>
      <x:c r="G6721" s="22" t="n">
        <x:f>IF(OR(E6721="",F6721=""),"",E6721*F6721)</x:f>
        <x:v>200694000</x:v>
      </x:c>
      <x:c r="H6721" s="36" t="n">
        <x:v>0.7071</x:v>
      </x:c>
      <x:c r="I6721" s="22" t="n">
        <x:f>IF(G6721="","",IF(ISNUMBER(H6721),G6721,""))</x:f>
        <x:v>200694000</x:v>
      </x:c>
      <x:c r="J6721" s="22" t="n">
        <x:f>IF(I6721="","",I6721*H6721)</x:f>
        <x:v>141910727.39999998</x:v>
      </x:c>
      <x:c r="K6721" t="str">
        <x:f>IF(G6721="","MISSING OEWS",IF(ISNUMBER(H6721),"MATCHED","MISSING WHARTON"))</x:f>
        <x:v>MATCHED</x:v>
      </x:c>
    </x:row>
    <x:row r="6722">
      <x:c r="A6722" t="str">
        <x:v>71</x:v>
      </x:c>
      <x:c r="B6722" t="str">
        <x:v>Arts, Entertainment, and Recreation</x:v>
      </x:c>
      <x:c r="C6722" t="str">
        <x:v>27-1019</x:v>
      </x:c>
      <x:c r="D6722" t="str">
        <x:v>Artists and Related Workers, All Other</x:v>
      </x:c>
      <x:c r="E6722" s="22" t="n">
        <x:v>250</x:v>
      </x:c>
      <x:c r="F6722" s="22" t="n">
        <x:v>57730</x:v>
      </x:c>
      <x:c r="G6722" s="22" t="n">
        <x:f>IF(OR(E6722="",F6722=""),"",E6722*F6722)</x:f>
        <x:v>14432500</x:v>
      </x:c>
      <x:c r="H6722" s="36"/>
      <x:c r="I6722" s="22" t="str">
        <x:f>IF(G6722="","",IF(ISNUMBER(H6722),G6722,""))</x:f>
      </x:c>
      <x:c r="J6722" s="22" t="str">
        <x:f>IF(I6722="","",I6722*H6722)</x:f>
      </x:c>
      <x:c r="K6722" t="str">
        <x:f>IF(G6722="","MISSING OEWS",IF(ISNUMBER(H6722),"MATCHED","MISSING WHARTON"))</x:f>
        <x:v>MISSING WHARTON</x:v>
      </x:c>
    </x:row>
    <x:row r="6723">
      <x:c r="A6723" t="str">
        <x:v>71</x:v>
      </x:c>
      <x:c r="B6723" t="str">
        <x:v>Arts, Entertainment, and Recreation</x:v>
      </x:c>
      <x:c r="C6723" t="str">
        <x:v>27-1021</x:v>
      </x:c>
      <x:c r="D6723" t="str">
        <x:v>Commercial and Industrial Designers</x:v>
      </x:c>
      <x:c r="E6723" s="22"/>
      <x:c r="F6723" s="22" t="n">
        <x:v>99830</x:v>
      </x:c>
      <x:c r="G6723" s="22" t="str">
        <x:f>IF(OR(E6723="",F6723=""),"",E6723*F6723)</x:f>
      </x:c>
      <x:c r="H6723" s="36" t="n">
        <x:v>0.3029</x:v>
      </x:c>
      <x:c r="I6723" s="22" t="str">
        <x:f>IF(G6723="","",IF(ISNUMBER(H6723),G6723,""))</x:f>
      </x:c>
      <x:c r="J6723" s="22" t="str">
        <x:f>IF(I6723="","",I6723*H6723)</x:f>
      </x:c>
      <x:c r="K6723" t="str">
        <x:f>IF(G6723="","MISSING OEWS",IF(ISNUMBER(H6723),"MATCHED","MISSING WHARTON"))</x:f>
        <x:v>MISSING OEWS</x:v>
      </x:c>
    </x:row>
    <x:row r="6724">
      <x:c r="A6724" t="str">
        <x:v>71</x:v>
      </x:c>
      <x:c r="B6724" t="str">
        <x:v>Arts, Entertainment, and Recreation</x:v>
      </x:c>
      <x:c r="C6724" t="str">
        <x:v>27-1022</x:v>
      </x:c>
      <x:c r="D6724" t="str">
        <x:v>Fashion Designers</x:v>
      </x:c>
      <x:c r="E6724" s="22" t="n">
        <x:v>440</x:v>
      </x:c>
      <x:c r="F6724" s="22" t="n">
        <x:v>62040</x:v>
      </x:c>
      <x:c r="G6724" s="22" t="n">
        <x:f>IF(OR(E6724="",F6724=""),"",E6724*F6724)</x:f>
        <x:v>27297600</x:v>
      </x:c>
      <x:c r="H6724" s="36" t="n">
        <x:v>0.1875</x:v>
      </x:c>
      <x:c r="I6724" s="22" t="n">
        <x:f>IF(G6724="","",IF(ISNUMBER(H6724),G6724,""))</x:f>
        <x:v>27297600</x:v>
      </x:c>
      <x:c r="J6724" s="22" t="n">
        <x:f>IF(I6724="","",I6724*H6724)</x:f>
        <x:v>5118300</x:v>
      </x:c>
      <x:c r="K6724" t="str">
        <x:f>IF(G6724="","MISSING OEWS",IF(ISNUMBER(H6724),"MATCHED","MISSING WHARTON"))</x:f>
        <x:v>MATCHED</x:v>
      </x:c>
    </x:row>
    <x:row r="6725">
      <x:c r="A6725" t="str">
        <x:v>71</x:v>
      </x:c>
      <x:c r="B6725" t="str">
        <x:v>Arts, Entertainment, and Recreation</x:v>
      </x:c>
      <x:c r="C6725" t="str">
        <x:v>27-1023</x:v>
      </x:c>
      <x:c r="D6725" t="str">
        <x:v>Floral Designers</x:v>
      </x:c>
      <x:c r="E6725" s="22" t="n">
        <x:v>210</x:v>
      </x:c>
      <x:c r="F6725" s="22" t="n">
        <x:v>47330</x:v>
      </x:c>
      <x:c r="G6725" s="22" t="n">
        <x:f>IF(OR(E6725="",F6725=""),"",E6725*F6725)</x:f>
        <x:v>9939300</x:v>
      </x:c>
      <x:c r="H6725" s="36" t="n">
        <x:v>0.1188</x:v>
      </x:c>
      <x:c r="I6725" s="22" t="n">
        <x:f>IF(G6725="","",IF(ISNUMBER(H6725),G6725,""))</x:f>
        <x:v>9939300</x:v>
      </x:c>
      <x:c r="J6725" s="22" t="n">
        <x:f>IF(I6725="","",I6725*H6725)</x:f>
        <x:v>1180788.84</x:v>
      </x:c>
      <x:c r="K6725" t="str">
        <x:f>IF(G6725="","MISSING OEWS",IF(ISNUMBER(H6725),"MATCHED","MISSING WHARTON"))</x:f>
        <x:v>MATCHED</x:v>
      </x:c>
    </x:row>
    <x:row r="6726">
      <x:c r="A6726" t="str">
        <x:v>71</x:v>
      </x:c>
      <x:c r="B6726" t="str">
        <x:v>Arts, Entertainment, and Recreation</x:v>
      </x:c>
      <x:c r="C6726" t="str">
        <x:v>27-1024</x:v>
      </x:c>
      <x:c r="D6726" t="str">
        <x:v>Graphic Designers</x:v>
      </x:c>
      <x:c r="E6726" s="22" t="n">
        <x:v>4610</x:v>
      </x:c>
      <x:c r="F6726" s="22" t="n">
        <x:v>65460</x:v>
      </x:c>
      <x:c r="G6726" s="22" t="n">
        <x:f>IF(OR(E6726="",F6726=""),"",E6726*F6726)</x:f>
        <x:v>301770600</x:v>
      </x:c>
      <x:c r="H6726" s="36" t="n">
        <x:v>0.7375</x:v>
      </x:c>
      <x:c r="I6726" s="22" t="n">
        <x:f>IF(G6726="","",IF(ISNUMBER(H6726),G6726,""))</x:f>
        <x:v>301770600</x:v>
      </x:c>
      <x:c r="J6726" s="22" t="n">
        <x:f>IF(I6726="","",I6726*H6726)</x:f>
        <x:v>222555817.5</x:v>
      </x:c>
      <x:c r="K6726" t="str">
        <x:f>IF(G6726="","MISSING OEWS",IF(ISNUMBER(H6726),"MATCHED","MISSING WHARTON"))</x:f>
        <x:v>MATCHED</x:v>
      </x:c>
    </x:row>
    <x:row r="6727">
      <x:c r="A6727" t="str">
        <x:v>71</x:v>
      </x:c>
      <x:c r="B6727" t="str">
        <x:v>Arts, Entertainment, and Recreation</x:v>
      </x:c>
      <x:c r="C6727" t="str">
        <x:v>27-1025</x:v>
      </x:c>
      <x:c r="D6727" t="str">
        <x:v>Interior Designers</x:v>
      </x:c>
      <x:c r="E6727" s="22" t="n">
        <x:v>70</x:v>
      </x:c>
      <x:c r="F6727" s="22" t="n">
        <x:v>82540</x:v>
      </x:c>
      <x:c r="G6727" s="22" t="n">
        <x:f>IF(OR(E6727="",F6727=""),"",E6727*F6727)</x:f>
        <x:v>5777800</x:v>
      </x:c>
      <x:c r="H6727" s="36" t="n">
        <x:v>0.31329999999999997</x:v>
      </x:c>
      <x:c r="I6727" s="22" t="n">
        <x:f>IF(G6727="","",IF(ISNUMBER(H6727),G6727,""))</x:f>
        <x:v>5777800</x:v>
      </x:c>
      <x:c r="J6727" s="22" t="n">
        <x:f>IF(I6727="","",I6727*H6727)</x:f>
        <x:v>1810184.7399999998</x:v>
      </x:c>
      <x:c r="K6727" t="str">
        <x:f>IF(G6727="","MISSING OEWS",IF(ISNUMBER(H6727),"MATCHED","MISSING WHARTON"))</x:f>
        <x:v>MATCHED</x:v>
      </x:c>
    </x:row>
    <x:row r="6728">
      <x:c r="A6728" t="str">
        <x:v>71</x:v>
      </x:c>
      <x:c r="B6728" t="str">
        <x:v>Arts, Entertainment, and Recreation</x:v>
      </x:c>
      <x:c r="C6728" t="str">
        <x:v>27-1026</x:v>
      </x:c>
      <x:c r="D6728" t="str">
        <x:v>Merchandise Displayers and Window Trimmers</x:v>
      </x:c>
      <x:c r="E6728" s="22" t="n">
        <x:v>380</x:v>
      </x:c>
      <x:c r="F6728" s="22" t="n">
        <x:v>41490</x:v>
      </x:c>
      <x:c r="G6728" s="22" t="n">
        <x:f>IF(OR(E6728="",F6728=""),"",E6728*F6728)</x:f>
        <x:v>15766200</x:v>
      </x:c>
      <x:c r="H6728" s="36" t="n">
        <x:v>0.038</x:v>
      </x:c>
      <x:c r="I6728" s="22" t="n">
        <x:f>IF(G6728="","",IF(ISNUMBER(H6728),G6728,""))</x:f>
        <x:v>15766200</x:v>
      </x:c>
      <x:c r="J6728" s="22" t="n">
        <x:f>IF(I6728="","",I6728*H6728)</x:f>
        <x:v>599115.6</x:v>
      </x:c>
      <x:c r="K6728" t="str">
        <x:f>IF(G6728="","MISSING OEWS",IF(ISNUMBER(H6728),"MATCHED","MISSING WHARTON"))</x:f>
        <x:v>MATCHED</x:v>
      </x:c>
    </x:row>
    <x:row r="6729">
      <x:c r="A6729" t="str">
        <x:v>71</x:v>
      </x:c>
      <x:c r="B6729" t="str">
        <x:v>Arts, Entertainment, and Recreation</x:v>
      </x:c>
      <x:c r="C6729" t="str">
        <x:v>27-1027</x:v>
      </x:c>
      <x:c r="D6729" t="str">
        <x:v>Set and Exhibit Designers</x:v>
      </x:c>
      <x:c r="E6729" s="22" t="n">
        <x:v>4340</x:v>
      </x:c>
      <x:c r="F6729" s="22" t="n">
        <x:v>71820</x:v>
      </x:c>
      <x:c r="G6729" s="22" t="n">
        <x:f>IF(OR(E6729="",F6729=""),"",E6729*F6729)</x:f>
        <x:v>311698800</x:v>
      </x:c>
      <x:c r="H6729" s="36" t="n">
        <x:v>0.2167</x:v>
      </x:c>
      <x:c r="I6729" s="22" t="n">
        <x:f>IF(G6729="","",IF(ISNUMBER(H6729),G6729,""))</x:f>
        <x:v>311698800</x:v>
      </x:c>
      <x:c r="J6729" s="22" t="n">
        <x:f>IF(I6729="","",I6729*H6729)</x:f>
        <x:v>67545129.96000001</x:v>
      </x:c>
      <x:c r="K6729" t="str">
        <x:f>IF(G6729="","MISSING OEWS",IF(ISNUMBER(H6729),"MATCHED","MISSING WHARTON"))</x:f>
        <x:v>MATCHED</x:v>
      </x:c>
    </x:row>
    <x:row r="6730">
      <x:c r="A6730" t="str">
        <x:v>71</x:v>
      </x:c>
      <x:c r="B6730" t="str">
        <x:v>Arts, Entertainment, and Recreation</x:v>
      </x:c>
      <x:c r="C6730" t="str">
        <x:v>27-1029</x:v>
      </x:c>
      <x:c r="D6730" t="str">
        <x:v>Designers, All Other</x:v>
      </x:c>
      <x:c r="E6730" s="22" t="n">
        <x:v>490</x:v>
      </x:c>
      <x:c r="F6730" s="22" t="n">
        <x:v>68340</x:v>
      </x:c>
      <x:c r="G6730" s="22" t="n">
        <x:f>IF(OR(E6730="",F6730=""),"",E6730*F6730)</x:f>
        <x:v>33486600</x:v>
      </x:c>
      <x:c r="H6730" s="36"/>
      <x:c r="I6730" s="22" t="str">
        <x:f>IF(G6730="","",IF(ISNUMBER(H6730),G6730,""))</x:f>
      </x:c>
      <x:c r="J6730" s="22" t="str">
        <x:f>IF(I6730="","",I6730*H6730)</x:f>
      </x:c>
      <x:c r="K6730" t="str">
        <x:f>IF(G6730="","MISSING OEWS",IF(ISNUMBER(H6730),"MATCHED","MISSING WHARTON"))</x:f>
        <x:v>MISSING WHARTON</x:v>
      </x:c>
    </x:row>
    <x:row r="6731">
      <x:c r="A6731" t="str">
        <x:v>71</x:v>
      </x:c>
      <x:c r="B6731" t="str">
        <x:v>Arts, Entertainment, and Recreation</x:v>
      </x:c>
      <x:c r="C6731" t="str">
        <x:v>27-2011</x:v>
      </x:c>
      <x:c r="D6731" t="str">
        <x:v>Actors</x:v>
      </x:c>
      <x:c r="E6731" s="22" t="n">
        <x:v>25610</x:v>
      </x:c>
      <x:c r="F6731" s="22"/>
      <x:c r="G6731" s="22" t="str">
        <x:f>IF(OR(E6731="",F6731=""),"",E6731*F6731)</x:f>
      </x:c>
      <x:c r="H6731" s="36" t="n">
        <x:v>0.1</x:v>
      </x:c>
      <x:c r="I6731" s="22" t="str">
        <x:f>IF(G6731="","",IF(ISNUMBER(H6731),G6731,""))</x:f>
      </x:c>
      <x:c r="J6731" s="22" t="str">
        <x:f>IF(I6731="","",I6731*H6731)</x:f>
      </x:c>
      <x:c r="K6731" t="str">
        <x:f>IF(G6731="","MISSING OEWS",IF(ISNUMBER(H6731),"MATCHED","MISSING WHARTON"))</x:f>
        <x:v>MISSING OEWS</x:v>
      </x:c>
    </x:row>
    <x:row r="6732">
      <x:c r="A6732" t="str">
        <x:v>71</x:v>
      </x:c>
      <x:c r="B6732" t="str">
        <x:v>Arts, Entertainment, and Recreation</x:v>
      </x:c>
      <x:c r="C6732" t="str">
        <x:v>27-2012</x:v>
      </x:c>
      <x:c r="D6732" t="str">
        <x:v>Producers and Directors</x:v>
      </x:c>
      <x:c r="E6732" s="22" t="n">
        <x:v>17790</x:v>
      </x:c>
      <x:c r="F6732" s="22" t="n">
        <x:v>88820</x:v>
      </x:c>
      <x:c r="G6732" s="22" t="n">
        <x:f>IF(OR(E6732="",F6732=""),"",E6732*F6732)</x:f>
        <x:v>1580107800</x:v>
      </x:c>
      <x:c r="H6732" s="36" t="n">
        <x:v>0.34630000000000005</x:v>
      </x:c>
      <x:c r="I6732" s="22" t="n">
        <x:f>IF(G6732="","",IF(ISNUMBER(H6732),G6732,""))</x:f>
        <x:v>1580107800</x:v>
      </x:c>
      <x:c r="J6732" s="22" t="n">
        <x:f>IF(I6732="","",I6732*H6732)</x:f>
        <x:v>547191331.1400001</x:v>
      </x:c>
      <x:c r="K6732" t="str">
        <x:f>IF(G6732="","MISSING OEWS",IF(ISNUMBER(H6732),"MATCHED","MISSING WHARTON"))</x:f>
        <x:v>MATCHED</x:v>
      </x:c>
    </x:row>
    <x:row r="6733">
      <x:c r="A6733" t="str">
        <x:v>71</x:v>
      </x:c>
      <x:c r="B6733" t="str">
        <x:v>Arts, Entertainment, and Recreation</x:v>
      </x:c>
      <x:c r="C6733" t="str">
        <x:v>27-2021</x:v>
      </x:c>
      <x:c r="D6733" t="str">
        <x:v>Athletes and Sports Competitors</x:v>
      </x:c>
      <x:c r="E6733" s="22" t="n">
        <x:v>14750</x:v>
      </x:c>
      <x:c r="F6733" s="22" t="n">
        <x:v>208920</x:v>
      </x:c>
      <x:c r="G6733" s="22" t="n">
        <x:f>IF(OR(E6733="",F6733=""),"",E6733*F6733)</x:f>
        <x:v>3081570000</x:v>
      </x:c>
      <x:c r="H6733" s="36" t="n">
        <x:v>0</x:v>
      </x:c>
      <x:c r="I6733" s="22" t="n">
        <x:f>IF(G6733="","",IF(ISNUMBER(H6733),G6733,""))</x:f>
        <x:v>3081570000</x:v>
      </x:c>
      <x:c r="J6733" s="22" t="n">
        <x:f>IF(I6733="","",I6733*H6733)</x:f>
        <x:v>0</x:v>
      </x:c>
      <x:c r="K6733" t="str">
        <x:f>IF(G6733="","MISSING OEWS",IF(ISNUMBER(H6733),"MATCHED","MISSING WHARTON"))</x:f>
        <x:v>MATCHED</x:v>
      </x:c>
    </x:row>
    <x:row r="6734">
      <x:c r="A6734" t="str">
        <x:v>71</x:v>
      </x:c>
      <x:c r="B6734" t="str">
        <x:v>Arts, Entertainment, and Recreation</x:v>
      </x:c>
      <x:c r="C6734" t="str">
        <x:v>27-2022</x:v>
      </x:c>
      <x:c r="D6734" t="str">
        <x:v>Coaches and Scouts</x:v>
      </x:c>
      <x:c r="E6734" s="22" t="n">
        <x:v>64620</x:v>
      </x:c>
      <x:c r="F6734" s="22" t="n">
        <x:v>66010</x:v>
      </x:c>
      <x:c r="G6734" s="22" t="n">
        <x:f>IF(OR(E6734="",F6734=""),"",E6734*F6734)</x:f>
        <x:v>4265566200</x:v>
      </x:c>
      <x:c r="H6734" s="36" t="n">
        <x:v>0.2018</x:v>
      </x:c>
      <x:c r="I6734" s="22" t="n">
        <x:f>IF(G6734="","",IF(ISNUMBER(H6734),G6734,""))</x:f>
        <x:v>4265566200</x:v>
      </x:c>
      <x:c r="J6734" s="22" t="n">
        <x:f>IF(I6734="","",I6734*H6734)</x:f>
        <x:v>860791259.1600001</x:v>
      </x:c>
      <x:c r="K6734" t="str">
        <x:f>IF(G6734="","MISSING OEWS",IF(ISNUMBER(H6734),"MATCHED","MISSING WHARTON"))</x:f>
        <x:v>MATCHED</x:v>
      </x:c>
    </x:row>
    <x:row r="6735">
      <x:c r="A6735" t="str">
        <x:v>71</x:v>
      </x:c>
      <x:c r="B6735" t="str">
        <x:v>Arts, Entertainment, and Recreation</x:v>
      </x:c>
      <x:c r="C6735" t="str">
        <x:v>27-2023</x:v>
      </x:c>
      <x:c r="D6735" t="str">
        <x:v>Umpires, Referees, and Other Sports Officials</x:v>
      </x:c>
      <x:c r="E6735" s="22" t="n">
        <x:v>6420</x:v>
      </x:c>
      <x:c r="F6735" s="22" t="n">
        <x:v>51480</x:v>
      </x:c>
      <x:c r="G6735" s="22" t="n">
        <x:f>IF(OR(E6735="",F6735=""),"",E6735*F6735)</x:f>
        <x:v>330501600</x:v>
      </x:c>
      <x:c r="H6735" s="36" t="n">
        <x:v>0.4</x:v>
      </x:c>
      <x:c r="I6735" s="22" t="n">
        <x:f>IF(G6735="","",IF(ISNUMBER(H6735),G6735,""))</x:f>
        <x:v>330501600</x:v>
      </x:c>
      <x:c r="J6735" s="22" t="n">
        <x:f>IF(I6735="","",I6735*H6735)</x:f>
        <x:v>132200640</x:v>
      </x:c>
      <x:c r="K6735" t="str">
        <x:f>IF(G6735="","MISSING OEWS",IF(ISNUMBER(H6735),"MATCHED","MISSING WHARTON"))</x:f>
        <x:v>MATCHED</x:v>
      </x:c>
    </x:row>
    <x:row r="6736">
      <x:c r="A6736" t="str">
        <x:v>71</x:v>
      </x:c>
      <x:c r="B6736" t="str">
        <x:v>Arts, Entertainment, and Recreation</x:v>
      </x:c>
      <x:c r="C6736" t="str">
        <x:v>27-2031</x:v>
      </x:c>
      <x:c r="D6736" t="str">
        <x:v>Dancers</x:v>
      </x:c>
      <x:c r="E6736" s="22" t="n">
        <x:v>5090</x:v>
      </x:c>
      <x:c r="F6736" s="22"/>
      <x:c r="G6736" s="22" t="str">
        <x:f>IF(OR(E6736="",F6736=""),"",E6736*F6736)</x:f>
      </x:c>
      <x:c r="H6736" s="36" t="n">
        <x:v>0</x:v>
      </x:c>
      <x:c r="I6736" s="22" t="str">
        <x:f>IF(G6736="","",IF(ISNUMBER(H6736),G6736,""))</x:f>
      </x:c>
      <x:c r="J6736" s="22" t="str">
        <x:f>IF(I6736="","",I6736*H6736)</x:f>
      </x:c>
      <x:c r="K6736" t="str">
        <x:f>IF(G6736="","MISSING OEWS",IF(ISNUMBER(H6736),"MATCHED","MISSING WHARTON"))</x:f>
        <x:v>MISSING OEWS</x:v>
      </x:c>
    </x:row>
    <x:row r="6737">
      <x:c r="A6737" t="str">
        <x:v>71</x:v>
      </x:c>
      <x:c r="B6737" t="str">
        <x:v>Arts, Entertainment, and Recreation</x:v>
      </x:c>
      <x:c r="C6737" t="str">
        <x:v>27-2032</x:v>
      </x:c>
      <x:c r="D6737" t="str">
        <x:v>Choreographers</x:v>
      </x:c>
      <x:c r="E6737" s="22" t="n">
        <x:v>1380</x:v>
      </x:c>
      <x:c r="F6737" s="22" t="n">
        <x:v>90550</x:v>
      </x:c>
      <x:c r="G6737" s="22" t="n">
        <x:f>IF(OR(E6737="",F6737=""),"",E6737*F6737)</x:f>
        <x:v>124959000</x:v>
      </x:c>
      <x:c r="H6737" s="36" t="n">
        <x:v>0</x:v>
      </x:c>
      <x:c r="I6737" s="22" t="n">
        <x:f>IF(G6737="","",IF(ISNUMBER(H6737),G6737,""))</x:f>
        <x:v>124959000</x:v>
      </x:c>
      <x:c r="J6737" s="22" t="n">
        <x:f>IF(I6737="","",I6737*H6737)</x:f>
        <x:v>0</x:v>
      </x:c>
      <x:c r="K6737" t="str">
        <x:f>IF(G6737="","MISSING OEWS",IF(ISNUMBER(H6737),"MATCHED","MISSING WHARTON"))</x:f>
        <x:v>MATCHED</x:v>
      </x:c>
    </x:row>
    <x:row r="6738">
      <x:c r="A6738" t="str">
        <x:v>71</x:v>
      </x:c>
      <x:c r="B6738" t="str">
        <x:v>Arts, Entertainment, and Recreation</x:v>
      </x:c>
      <x:c r="C6738" t="str">
        <x:v>27-2041</x:v>
      </x:c>
      <x:c r="D6738" t="str">
        <x:v>Music Directors and Composers</x:v>
      </x:c>
      <x:c r="E6738" s="22" t="n">
        <x:v>5360</x:v>
      </x:c>
      <x:c r="F6738" s="22" t="n">
        <x:v>92730</x:v>
      </x:c>
      <x:c r="G6738" s="22" t="n">
        <x:f>IF(OR(E6738="",F6738=""),"",E6738*F6738)</x:f>
        <x:v>497032800</x:v>
      </x:c>
      <x:c r="H6738" s="36" t="n">
        <x:v>0.5433</x:v>
      </x:c>
      <x:c r="I6738" s="22" t="n">
        <x:f>IF(G6738="","",IF(ISNUMBER(H6738),G6738,""))</x:f>
        <x:v>497032800</x:v>
      </x:c>
      <x:c r="J6738" s="22" t="n">
        <x:f>IF(I6738="","",I6738*H6738)</x:f>
        <x:v>270037920.24</x:v>
      </x:c>
      <x:c r="K6738" t="str">
        <x:f>IF(G6738="","MISSING OEWS",IF(ISNUMBER(H6738),"MATCHED","MISSING WHARTON"))</x:f>
        <x:v>MATCHED</x:v>
      </x:c>
    </x:row>
    <x:row r="6739">
      <x:c r="A6739" t="str">
        <x:v>71</x:v>
      </x:c>
      <x:c r="B6739" t="str">
        <x:v>Arts, Entertainment, and Recreation</x:v>
      </x:c>
      <x:c r="C6739" t="str">
        <x:v>27-2042</x:v>
      </x:c>
      <x:c r="D6739" t="str">
        <x:v>Musicians and Singers</x:v>
      </x:c>
      <x:c r="E6739" s="22" t="n">
        <x:v>21840</x:v>
      </x:c>
      <x:c r="F6739" s="22"/>
      <x:c r="G6739" s="22" t="str">
        <x:f>IF(OR(E6739="",F6739=""),"",E6739*F6739)</x:f>
      </x:c>
      <x:c r="H6739" s="36" t="n">
        <x:v>0.17329999999999998</x:v>
      </x:c>
      <x:c r="I6739" s="22" t="str">
        <x:f>IF(G6739="","",IF(ISNUMBER(H6739),G6739,""))</x:f>
      </x:c>
      <x:c r="J6739" s="22" t="str">
        <x:f>IF(I6739="","",I6739*H6739)</x:f>
      </x:c>
      <x:c r="K6739" t="str">
        <x:f>IF(G6739="","MISSING OEWS",IF(ISNUMBER(H6739),"MATCHED","MISSING WHARTON"))</x:f>
        <x:v>MISSING OEWS</x:v>
      </x:c>
    </x:row>
    <x:row r="6740">
      <x:c r="A6740" t="str">
        <x:v>71</x:v>
      </x:c>
      <x:c r="B6740" t="str">
        <x:v>Arts, Entertainment, and Recreation</x:v>
      </x:c>
      <x:c r="C6740" t="str">
        <x:v>27-2091</x:v>
      </x:c>
      <x:c r="D6740" t="str">
        <x:v>Disc Jockeys, Except Radio</x:v>
      </x:c>
      <x:c r="E6740" s="22" t="n">
        <x:v>4630</x:v>
      </x:c>
      <x:c r="F6740" s="22"/>
      <x:c r="G6740" s="22" t="str">
        <x:f>IF(OR(E6740="",F6740=""),"",E6740*F6740)</x:f>
      </x:c>
      <x:c r="H6740" s="36" t="n">
        <x:v>0.4868</x:v>
      </x:c>
      <x:c r="I6740" s="22" t="str">
        <x:f>IF(G6740="","",IF(ISNUMBER(H6740),G6740,""))</x:f>
      </x:c>
      <x:c r="J6740" s="22" t="str">
        <x:f>IF(I6740="","",I6740*H6740)</x:f>
      </x:c>
      <x:c r="K6740" t="str">
        <x:f>IF(G6740="","MISSING OEWS",IF(ISNUMBER(H6740),"MATCHED","MISSING WHARTON"))</x:f>
        <x:v>MISSING OEWS</x:v>
      </x:c>
    </x:row>
    <x:row r="6741">
      <x:c r="A6741" t="str">
        <x:v>71</x:v>
      </x:c>
      <x:c r="B6741" t="str">
        <x:v>Arts, Entertainment, and Recreation</x:v>
      </x:c>
      <x:c r="C6741" t="str">
        <x:v>27-2099</x:v>
      </x:c>
      <x:c r="D6741" t="str">
        <x:v>Entertainers and Performers, Sports and Related Workers, All Other</x:v>
      </x:c>
      <x:c r="E6741" s="22" t="n">
        <x:v>11250</x:v>
      </x:c>
      <x:c r="F6741" s="22"/>
      <x:c r="G6741" s="22" t="str">
        <x:f>IF(OR(E6741="",F6741=""),"",E6741*F6741)</x:f>
      </x:c>
      <x:c r="H6741" s="36"/>
      <x:c r="I6741" s="22" t="str">
        <x:f>IF(G6741="","",IF(ISNUMBER(H6741),G6741,""))</x:f>
      </x:c>
      <x:c r="J6741" s="22" t="str">
        <x:f>IF(I6741="","",I6741*H6741)</x:f>
      </x:c>
      <x:c r="K6741" t="str">
        <x:f>IF(G6741="","MISSING OEWS",IF(ISNUMBER(H6741),"MATCHED","MISSING WHARTON"))</x:f>
        <x:v>MISSING OEWS</x:v>
      </x:c>
    </x:row>
    <x:row r="6742">
      <x:c r="A6742" t="str">
        <x:v>71</x:v>
      </x:c>
      <x:c r="B6742" t="str">
        <x:v>Arts, Entertainment, and Recreation</x:v>
      </x:c>
      <x:c r="C6742" t="str">
        <x:v>27-3011</x:v>
      </x:c>
      <x:c r="D6742" t="str">
        <x:v>Broadcast Announcers and Radio Disc Jockeys</x:v>
      </x:c>
      <x:c r="E6742" s="22" t="n">
        <x:v>1470</x:v>
      </x:c>
      <x:c r="F6742" s="22" t="n">
        <x:v>111820</x:v>
      </x:c>
      <x:c r="G6742" s="22" t="n">
        <x:f>IF(OR(E6742="",F6742=""),"",E6742*F6742)</x:f>
        <x:v>164375400</x:v>
      </x:c>
      <x:c r="H6742" s="36" t="n">
        <x:v>0.7021</x:v>
      </x:c>
      <x:c r="I6742" s="22" t="n">
        <x:f>IF(G6742="","",IF(ISNUMBER(H6742),G6742,""))</x:f>
        <x:v>164375400</x:v>
      </x:c>
      <x:c r="J6742" s="22" t="n">
        <x:f>IF(I6742="","",I6742*H6742)</x:f>
        <x:v>115407968.33999999</x:v>
      </x:c>
      <x:c r="K6742" t="str">
        <x:f>IF(G6742="","MISSING OEWS",IF(ISNUMBER(H6742),"MATCHED","MISSING WHARTON"))</x:f>
        <x:v>MATCHED</x:v>
      </x:c>
    </x:row>
    <x:row r="6743">
      <x:c r="A6743" t="str">
        <x:v>71</x:v>
      </x:c>
      <x:c r="B6743" t="str">
        <x:v>Arts, Entertainment, and Recreation</x:v>
      </x:c>
      <x:c r="C6743" t="str">
        <x:v>27-3023</x:v>
      </x:c>
      <x:c r="D6743" t="str">
        <x:v>News Analysts, Reporters, and Journalists</x:v>
      </x:c>
      <x:c r="E6743" s="22" t="n">
        <x:v>130</x:v>
      </x:c>
      <x:c r="F6743" s="22" t="n">
        <x:v>96160</x:v>
      </x:c>
      <x:c r="G6743" s="22" t="n">
        <x:f>IF(OR(E6743="",F6743=""),"",E6743*F6743)</x:f>
        <x:v>12500800</x:v>
      </x:c>
      <x:c r="H6743" s="36" t="n">
        <x:v>0.71</x:v>
      </x:c>
      <x:c r="I6743" s="22" t="n">
        <x:f>IF(G6743="","",IF(ISNUMBER(H6743),G6743,""))</x:f>
        <x:v>12500800</x:v>
      </x:c>
      <x:c r="J6743" s="22" t="n">
        <x:f>IF(I6743="","",I6743*H6743)</x:f>
        <x:v>8875568</x:v>
      </x:c>
      <x:c r="K6743" t="str">
        <x:f>IF(G6743="","MISSING OEWS",IF(ISNUMBER(H6743),"MATCHED","MISSING WHARTON"))</x:f>
        <x:v>MATCHED</x:v>
      </x:c>
    </x:row>
    <x:row r="6744">
      <x:c r="A6744" t="str">
        <x:v>71</x:v>
      </x:c>
      <x:c r="B6744" t="str">
        <x:v>Arts, Entertainment, and Recreation</x:v>
      </x:c>
      <x:c r="C6744" t="str">
        <x:v>27-3031</x:v>
      </x:c>
      <x:c r="D6744" t="str">
        <x:v>Public Relations Specialists</x:v>
      </x:c>
      <x:c r="E6744" s="22" t="n">
        <x:v>10200</x:v>
      </x:c>
      <x:c r="F6744" s="22" t="n">
        <x:v>60140</x:v>
      </x:c>
      <x:c r="G6744" s="22" t="n">
        <x:f>IF(OR(E6744="",F6744=""),"",E6744*F6744)</x:f>
        <x:v>613428000</x:v>
      </x:c>
      <x:c r="H6744" s="36" t="n">
        <x:v>0.575</x:v>
      </x:c>
      <x:c r="I6744" s="22" t="n">
        <x:f>IF(G6744="","",IF(ISNUMBER(H6744),G6744,""))</x:f>
        <x:v>613428000</x:v>
      </x:c>
      <x:c r="J6744" s="22" t="n">
        <x:f>IF(I6744="","",I6744*H6744)</x:f>
        <x:v>352721100</x:v>
      </x:c>
      <x:c r="K6744" t="str">
        <x:f>IF(G6744="","MISSING OEWS",IF(ISNUMBER(H6744),"MATCHED","MISSING WHARTON"))</x:f>
        <x:v>MATCHED</x:v>
      </x:c>
    </x:row>
    <x:row r="6745">
      <x:c r="A6745" t="str">
        <x:v>71</x:v>
      </x:c>
      <x:c r="B6745" t="str">
        <x:v>Arts, Entertainment, and Recreation</x:v>
      </x:c>
      <x:c r="C6745" t="str">
        <x:v>27-3041</x:v>
      </x:c>
      <x:c r="D6745" t="str">
        <x:v>Editors</x:v>
      </x:c>
      <x:c r="E6745" s="22" t="n">
        <x:v>1290</x:v>
      </x:c>
      <x:c r="F6745" s="22" t="n">
        <x:v>83830</x:v>
      </x:c>
      <x:c r="G6745" s="22" t="n">
        <x:f>IF(OR(E6745="",F6745=""),"",E6745*F6745)</x:f>
        <x:v>108140700</x:v>
      </x:c>
      <x:c r="H6745" s="36" t="n">
        <x:v>0.6643000000000001</x:v>
      </x:c>
      <x:c r="I6745" s="22" t="n">
        <x:f>IF(G6745="","",IF(ISNUMBER(H6745),G6745,""))</x:f>
        <x:v>108140700</x:v>
      </x:c>
      <x:c r="J6745" s="22" t="n">
        <x:f>IF(I6745="","",I6745*H6745)</x:f>
        <x:v>71837867.01</x:v>
      </x:c>
      <x:c r="K6745" t="str">
        <x:f>IF(G6745="","MISSING OEWS",IF(ISNUMBER(H6745),"MATCHED","MISSING WHARTON"))</x:f>
        <x:v>MATCHED</x:v>
      </x:c>
    </x:row>
    <x:row r="6746">
      <x:c r="A6746" t="str">
        <x:v>71</x:v>
      </x:c>
      <x:c r="B6746" t="str">
        <x:v>Arts, Entertainment, and Recreation</x:v>
      </x:c>
      <x:c r="C6746" t="str">
        <x:v>27-3042</x:v>
      </x:c>
      <x:c r="D6746" t="str">
        <x:v>Technical Writers</x:v>
      </x:c>
      <x:c r="E6746" s="22" t="n">
        <x:v>290</x:v>
      </x:c>
      <x:c r="F6746" s="22" t="n">
        <x:v>104400</x:v>
      </x:c>
      <x:c r="G6746" s="22" t="n">
        <x:f>IF(OR(E6746="",F6746=""),"",E6746*F6746)</x:f>
        <x:v>30276000</x:v>
      </x:c>
      <x:c r="H6746" s="36" t="n">
        <x:v>0.71</x:v>
      </x:c>
      <x:c r="I6746" s="22" t="n">
        <x:f>IF(G6746="","",IF(ISNUMBER(H6746),G6746,""))</x:f>
        <x:v>30276000</x:v>
      </x:c>
      <x:c r="J6746" s="22" t="n">
        <x:f>IF(I6746="","",I6746*H6746)</x:f>
        <x:v>21495960</x:v>
      </x:c>
      <x:c r="K6746" t="str">
        <x:f>IF(G6746="","MISSING OEWS",IF(ISNUMBER(H6746),"MATCHED","MISSING WHARTON"))</x:f>
        <x:v>MATCHED</x:v>
      </x:c>
    </x:row>
    <x:row r="6747">
      <x:c r="A6747" t="str">
        <x:v>71</x:v>
      </x:c>
      <x:c r="B6747" t="str">
        <x:v>Arts, Entertainment, and Recreation</x:v>
      </x:c>
      <x:c r="C6747" t="str">
        <x:v>27-3043</x:v>
      </x:c>
      <x:c r="D6747" t="str">
        <x:v>Writers and Authors</x:v>
      </x:c>
      <x:c r="E6747" s="22" t="n">
        <x:v>7480</x:v>
      </x:c>
      <x:c r="F6747" s="22" t="n">
        <x:v>69890</x:v>
      </x:c>
      <x:c r="G6747" s="22" t="n">
        <x:f>IF(OR(E6747="",F6747=""),"",E6747*F6747)</x:f>
        <x:v>522777200</x:v>
      </x:c>
      <x:c r="H6747" s="36" t="n">
        <x:v>0.7744</x:v>
      </x:c>
      <x:c r="I6747" s="22" t="n">
        <x:f>IF(G6747="","",IF(ISNUMBER(H6747),G6747,""))</x:f>
        <x:v>522777200</x:v>
      </x:c>
      <x:c r="J6747" s="22" t="n">
        <x:f>IF(I6747="","",I6747*H6747)</x:f>
        <x:v>404838663.68</x:v>
      </x:c>
      <x:c r="K6747" t="str">
        <x:f>IF(G6747="","MISSING OEWS",IF(ISNUMBER(H6747),"MATCHED","MISSING WHARTON"))</x:f>
        <x:v>MATCHED</x:v>
      </x:c>
    </x:row>
    <x:row r="6748">
      <x:c r="A6748" t="str">
        <x:v>71</x:v>
      </x:c>
      <x:c r="B6748" t="str">
        <x:v>Arts, Entertainment, and Recreation</x:v>
      </x:c>
      <x:c r="C6748" t="str">
        <x:v>27-3091</x:v>
      </x:c>
      <x:c r="D6748" t="str">
        <x:v>Interpreters and Translators</x:v>
      </x:c>
      <x:c r="E6748" s="22" t="n">
        <x:v>290</x:v>
      </x:c>
      <x:c r="F6748" s="22" t="n">
        <x:v>51020</x:v>
      </x:c>
      <x:c r="G6748" s="22" t="n">
        <x:f>IF(OR(E6748="",F6748=""),"",E6748*F6748)</x:f>
        <x:v>14795800</x:v>
      </x:c>
      <x:c r="H6748" s="36" t="n">
        <x:v>0.6294</x:v>
      </x:c>
      <x:c r="I6748" s="22" t="n">
        <x:f>IF(G6748="","",IF(ISNUMBER(H6748),G6748,""))</x:f>
        <x:v>14795800</x:v>
      </x:c>
      <x:c r="J6748" s="22" t="n">
        <x:f>IF(I6748="","",I6748*H6748)</x:f>
        <x:v>9312476.52</x:v>
      </x:c>
      <x:c r="K6748" t="str">
        <x:f>IF(G6748="","MISSING OEWS",IF(ISNUMBER(H6748),"MATCHED","MISSING WHARTON"))</x:f>
        <x:v>MATCHED</x:v>
      </x:c>
    </x:row>
    <x:row r="6749">
      <x:c r="A6749" t="str">
        <x:v>71</x:v>
      </x:c>
      <x:c r="B6749" t="str">
        <x:v>Arts, Entertainment, and Recreation</x:v>
      </x:c>
      <x:c r="C6749" t="str">
        <x:v>27-3099</x:v>
      </x:c>
      <x:c r="D6749" t="str">
        <x:v>Media and Communication Workers, All Other</x:v>
      </x:c>
      <x:c r="E6749" s="22" t="n">
        <x:v>1180</x:v>
      </x:c>
      <x:c r="F6749" s="22" t="n">
        <x:v>57920</x:v>
      </x:c>
      <x:c r="G6749" s="22" t="n">
        <x:f>IF(OR(E6749="",F6749=""),"",E6749*F6749)</x:f>
        <x:v>68345600</x:v>
      </x:c>
      <x:c r="H6749" s="36"/>
      <x:c r="I6749" s="22" t="str">
        <x:f>IF(G6749="","",IF(ISNUMBER(H6749),G6749,""))</x:f>
      </x:c>
      <x:c r="J6749" s="22" t="str">
        <x:f>IF(I6749="","",I6749*H6749)</x:f>
      </x:c>
      <x:c r="K6749" t="str">
        <x:f>IF(G6749="","MISSING OEWS",IF(ISNUMBER(H6749),"MATCHED","MISSING WHARTON"))</x:f>
        <x:v>MISSING WHARTON</x:v>
      </x:c>
    </x:row>
    <x:row r="6750">
      <x:c r="A6750" t="str">
        <x:v>71</x:v>
      </x:c>
      <x:c r="B6750" t="str">
        <x:v>Arts, Entertainment, and Recreation</x:v>
      </x:c>
      <x:c r="C6750" t="str">
        <x:v>27-4011</x:v>
      </x:c>
      <x:c r="D6750" t="str">
        <x:v>Audio and Video Technicians</x:v>
      </x:c>
      <x:c r="E6750" s="22" t="n">
        <x:v>13020</x:v>
      </x:c>
      <x:c r="F6750" s="22" t="n">
        <x:v>58310</x:v>
      </x:c>
      <x:c r="G6750" s="22" t="n">
        <x:f>IF(OR(E6750="",F6750=""),"",E6750*F6750)</x:f>
        <x:v>759196200</x:v>
      </x:c>
      <x:c r="H6750" s="36" t="n">
        <x:v>0.5483</x:v>
      </x:c>
      <x:c r="I6750" s="22" t="n">
        <x:f>IF(G6750="","",IF(ISNUMBER(H6750),G6750,""))</x:f>
        <x:v>759196200</x:v>
      </x:c>
      <x:c r="J6750" s="22" t="n">
        <x:f>IF(I6750="","",I6750*H6750)</x:f>
        <x:v>416267276.46</x:v>
      </x:c>
      <x:c r="K6750" t="str">
        <x:f>IF(G6750="","MISSING OEWS",IF(ISNUMBER(H6750),"MATCHED","MISSING WHARTON"))</x:f>
        <x:v>MATCHED</x:v>
      </x:c>
    </x:row>
    <x:row r="6751">
      <x:c r="A6751" t="str">
        <x:v>71</x:v>
      </x:c>
      <x:c r="B6751" t="str">
        <x:v>Arts, Entertainment, and Recreation</x:v>
      </x:c>
      <x:c r="C6751" t="str">
        <x:v>27-4012</x:v>
      </x:c>
      <x:c r="D6751" t="str">
        <x:v>Broadcast Technicians</x:v>
      </x:c>
      <x:c r="E6751" s="22" t="n">
        <x:v>1240</x:v>
      </x:c>
      <x:c r="F6751" s="22" t="n">
        <x:v>80520</x:v>
      </x:c>
      <x:c r="G6751" s="22" t="n">
        <x:f>IF(OR(E6751="",F6751=""),"",E6751*F6751)</x:f>
        <x:v>99844800</x:v>
      </x:c>
      <x:c r="H6751" s="36" t="n">
        <x:v>0.6138</x:v>
      </x:c>
      <x:c r="I6751" s="22" t="n">
        <x:f>IF(G6751="","",IF(ISNUMBER(H6751),G6751,""))</x:f>
        <x:v>99844800</x:v>
      </x:c>
      <x:c r="J6751" s="22" t="n">
        <x:f>IF(I6751="","",I6751*H6751)</x:f>
        <x:v>61284738.24</x:v>
      </x:c>
      <x:c r="K6751" t="str">
        <x:f>IF(G6751="","MISSING OEWS",IF(ISNUMBER(H6751),"MATCHED","MISSING WHARTON"))</x:f>
        <x:v>MATCHED</x:v>
      </x:c>
    </x:row>
    <x:row r="6752">
      <x:c r="A6752" t="str">
        <x:v>71</x:v>
      </x:c>
      <x:c r="B6752" t="str">
        <x:v>Arts, Entertainment, and Recreation</x:v>
      </x:c>
      <x:c r="C6752" t="str">
        <x:v>27-4014</x:v>
      </x:c>
      <x:c r="D6752" t="str">
        <x:v>Sound Engineering Technicians</x:v>
      </x:c>
      <x:c r="E6752" s="22"/>
      <x:c r="F6752" s="22" t="n">
        <x:v>76090</x:v>
      </x:c>
      <x:c r="G6752" s="22" t="str">
        <x:f>IF(OR(E6752="",F6752=""),"",E6752*F6752)</x:f>
      </x:c>
      <x:c r="H6752" s="36" t="n">
        <x:v>0.5607</x:v>
      </x:c>
      <x:c r="I6752" s="22" t="str">
        <x:f>IF(G6752="","",IF(ISNUMBER(H6752),G6752,""))</x:f>
      </x:c>
      <x:c r="J6752" s="22" t="str">
        <x:f>IF(I6752="","",I6752*H6752)</x:f>
      </x:c>
      <x:c r="K6752" t="str">
        <x:f>IF(G6752="","MISSING OEWS",IF(ISNUMBER(H6752),"MATCHED","MISSING WHARTON"))</x:f>
        <x:v>MISSING OEWS</x:v>
      </x:c>
    </x:row>
    <x:row r="6753">
      <x:c r="A6753" t="str">
        <x:v>71</x:v>
      </x:c>
      <x:c r="B6753" t="str">
        <x:v>Arts, Entertainment, and Recreation</x:v>
      </x:c>
      <x:c r="C6753" t="str">
        <x:v>27-4015</x:v>
      </x:c>
      <x:c r="D6753" t="str">
        <x:v>Lighting Technicians</x:v>
      </x:c>
      <x:c r="E6753" s="22" t="n">
        <x:v>2270</x:v>
      </x:c>
      <x:c r="F6753" s="22" t="n">
        <x:v>65020</x:v>
      </x:c>
      <x:c r="G6753" s="22" t="n">
        <x:f>IF(OR(E6753="",F6753=""),"",E6753*F6753)</x:f>
        <x:v>147595400</x:v>
      </x:c>
      <x:c r="H6753" s="36" t="n">
        <x:v>0.0594</x:v>
      </x:c>
      <x:c r="I6753" s="22" t="n">
        <x:f>IF(G6753="","",IF(ISNUMBER(H6753),G6753,""))</x:f>
        <x:v>147595400</x:v>
      </x:c>
      <x:c r="J6753" s="22" t="n">
        <x:f>IF(I6753="","",I6753*H6753)</x:f>
        <x:v>8767166.76</x:v>
      </x:c>
      <x:c r="K6753" t="str">
        <x:f>IF(G6753="","MISSING OEWS",IF(ISNUMBER(H6753),"MATCHED","MISSING WHARTON"))</x:f>
        <x:v>MATCHED</x:v>
      </x:c>
    </x:row>
    <x:row r="6754">
      <x:c r="A6754" t="str">
        <x:v>71</x:v>
      </x:c>
      <x:c r="B6754" t="str">
        <x:v>Arts, Entertainment, and Recreation</x:v>
      </x:c>
      <x:c r="C6754" t="str">
        <x:v>27-4021</x:v>
      </x:c>
      <x:c r="D6754" t="str">
        <x:v>Photographers</x:v>
      </x:c>
      <x:c r="E6754" s="22" t="n">
        <x:v>3880</x:v>
      </x:c>
      <x:c r="F6754" s="22" t="n">
        <x:v>46320</x:v>
      </x:c>
      <x:c r="G6754" s="22" t="n">
        <x:f>IF(OR(E6754="",F6754=""),"",E6754*F6754)</x:f>
        <x:v>179721600</x:v>
      </x:c>
      <x:c r="H6754" s="36" t="n">
        <x:v>0.3207</x:v>
      </x:c>
      <x:c r="I6754" s="22" t="n">
        <x:f>IF(G6754="","",IF(ISNUMBER(H6754),G6754,""))</x:f>
        <x:v>179721600</x:v>
      </x:c>
      <x:c r="J6754" s="22" t="n">
        <x:f>IF(I6754="","",I6754*H6754)</x:f>
        <x:v>57636717.12</x:v>
      </x:c>
      <x:c r="K6754" t="str">
        <x:f>IF(G6754="","MISSING OEWS",IF(ISNUMBER(H6754),"MATCHED","MISSING WHARTON"))</x:f>
        <x:v>MATCHED</x:v>
      </x:c>
    </x:row>
    <x:row r="6755">
      <x:c r="A6755" t="str">
        <x:v>71</x:v>
      </x:c>
      <x:c r="B6755" t="str">
        <x:v>Arts, Entertainment, and Recreation</x:v>
      </x:c>
      <x:c r="C6755" t="str">
        <x:v>27-4031</x:v>
      </x:c>
      <x:c r="D6755" t="str">
        <x:v>Camera Operators, Television, Video, and Film</x:v>
      </x:c>
      <x:c r="E6755" s="22" t="n">
        <x:v>1310</x:v>
      </x:c>
      <x:c r="F6755" s="22" t="n">
        <x:v>63530</x:v>
      </x:c>
      <x:c r="G6755" s="22" t="n">
        <x:f>IF(OR(E6755="",F6755=""),"",E6755*F6755)</x:f>
        <x:v>83224300</x:v>
      </x:c>
      <x:c r="H6755" s="36" t="n">
        <x:v>0.3458</x:v>
      </x:c>
      <x:c r="I6755" s="22" t="n">
        <x:f>IF(G6755="","",IF(ISNUMBER(H6755),G6755,""))</x:f>
        <x:v>83224300</x:v>
      </x:c>
      <x:c r="J6755" s="22" t="n">
        <x:f>IF(I6755="","",I6755*H6755)</x:f>
        <x:v>28778962.94</x:v>
      </x:c>
      <x:c r="K6755" t="str">
        <x:f>IF(G6755="","MISSING OEWS",IF(ISNUMBER(H6755),"MATCHED","MISSING WHARTON"))</x:f>
        <x:v>MATCHED</x:v>
      </x:c>
    </x:row>
    <x:row r="6756">
      <x:c r="A6756" t="str">
        <x:v>71</x:v>
      </x:c>
      <x:c r="B6756" t="str">
        <x:v>Arts, Entertainment, and Recreation</x:v>
      </x:c>
      <x:c r="C6756" t="str">
        <x:v>27-4032</x:v>
      </x:c>
      <x:c r="D6756" t="str">
        <x:v>Film and Video Editors</x:v>
      </x:c>
      <x:c r="E6756" s="22" t="n">
        <x:v>1000</x:v>
      </x:c>
      <x:c r="F6756" s="22" t="n">
        <x:v>69750</x:v>
      </x:c>
      <x:c r="G6756" s="22" t="n">
        <x:f>IF(OR(E6756="",F6756=""),"",E6756*F6756)</x:f>
        <x:v>69750000</x:v>
      </x:c>
      <x:c r="H6756" s="36" t="n">
        <x:v>0.6065</x:v>
      </x:c>
      <x:c r="I6756" s="22" t="n">
        <x:f>IF(G6756="","",IF(ISNUMBER(H6756),G6756,""))</x:f>
        <x:v>69750000</x:v>
      </x:c>
      <x:c r="J6756" s="22" t="n">
        <x:f>IF(I6756="","",I6756*H6756)</x:f>
        <x:v>42303375</x:v>
      </x:c>
      <x:c r="K6756" t="str">
        <x:f>IF(G6756="","MISSING OEWS",IF(ISNUMBER(H6756),"MATCHED","MISSING WHARTON"))</x:f>
        <x:v>MATCHED</x:v>
      </x:c>
    </x:row>
    <x:row r="6757">
      <x:c r="A6757" t="str">
        <x:v>71</x:v>
      </x:c>
      <x:c r="B6757" t="str">
        <x:v>Arts, Entertainment, and Recreation</x:v>
      </x:c>
      <x:c r="C6757" t="str">
        <x:v>27-4099</x:v>
      </x:c>
      <x:c r="D6757" t="str">
        <x:v>Media and Communication Equipment Workers, All Other</x:v>
      </x:c>
      <x:c r="E6757" s="22" t="n">
        <x:v>1680</x:v>
      </x:c>
      <x:c r="F6757" s="22" t="n">
        <x:v>57270</x:v>
      </x:c>
      <x:c r="G6757" s="22" t="n">
        <x:f>IF(OR(E6757="",F6757=""),"",E6757*F6757)</x:f>
        <x:v>96213600</x:v>
      </x:c>
      <x:c r="H6757" s="36"/>
      <x:c r="I6757" s="22" t="str">
        <x:f>IF(G6757="","",IF(ISNUMBER(H6757),G6757,""))</x:f>
      </x:c>
      <x:c r="J6757" s="22" t="str">
        <x:f>IF(I6757="","",I6757*H6757)</x:f>
      </x:c>
      <x:c r="K6757" t="str">
        <x:f>IF(G6757="","MISSING OEWS",IF(ISNUMBER(H6757),"MATCHED","MISSING WHARTON"))</x:f>
        <x:v>MISSING WHARTON</x:v>
      </x:c>
    </x:row>
    <x:row r="6758">
      <x:c r="A6758" t="str">
        <x:v>71</x:v>
      </x:c>
      <x:c r="B6758" t="str">
        <x:v>Arts, Entertainment, and Recreation</x:v>
      </x:c>
      <x:c r="C6758" t="str">
        <x:v>29-1031</x:v>
      </x:c>
      <x:c r="D6758" t="str">
        <x:v>Dietitians and Nutritionists</x:v>
      </x:c>
      <x:c r="E6758" s="22" t="n">
        <x:v>560</x:v>
      </x:c>
      <x:c r="F6758" s="22" t="n">
        <x:v>67850</x:v>
      </x:c>
      <x:c r="G6758" s="22" t="n">
        <x:f>IF(OR(E6758="",F6758=""),"",E6758*F6758)</x:f>
        <x:v>37996000</x:v>
      </x:c>
      <x:c r="H6758" s="36" t="n">
        <x:v>0.4679</x:v>
      </x:c>
      <x:c r="I6758" s="22" t="n">
        <x:f>IF(G6758="","",IF(ISNUMBER(H6758),G6758,""))</x:f>
        <x:v>37996000</x:v>
      </x:c>
      <x:c r="J6758" s="22" t="n">
        <x:f>IF(I6758="","",I6758*H6758)</x:f>
        <x:v>17778328.4</x:v>
      </x:c>
      <x:c r="K6758" t="str">
        <x:f>IF(G6758="","MISSING OEWS",IF(ISNUMBER(H6758),"MATCHED","MISSING WHARTON"))</x:f>
        <x:v>MATCHED</x:v>
      </x:c>
    </x:row>
    <x:row r="6759">
      <x:c r="A6759" t="str">
        <x:v>71</x:v>
      </x:c>
      <x:c r="B6759" t="str">
        <x:v>Arts, Entertainment, and Recreation</x:v>
      </x:c>
      <x:c r="C6759" t="str">
        <x:v>29-1123</x:v>
      </x:c>
      <x:c r="D6759" t="str">
        <x:v>Physical Therapists</x:v>
      </x:c>
      <x:c r="E6759" s="22" t="n">
        <x:v>520</x:v>
      </x:c>
      <x:c r="F6759" s="22" t="n">
        <x:v>106840</x:v>
      </x:c>
      <x:c r="G6759" s="22" t="n">
        <x:f>IF(OR(E6759="",F6759=""),"",E6759*F6759)</x:f>
        <x:v>55556800</x:v>
      </x:c>
      <x:c r="H6759" s="36" t="n">
        <x:v>0.19579999999999997</x:v>
      </x:c>
      <x:c r="I6759" s="22" t="n">
        <x:f>IF(G6759="","",IF(ISNUMBER(H6759),G6759,""))</x:f>
        <x:v>55556800</x:v>
      </x:c>
      <x:c r="J6759" s="22" t="n">
        <x:f>IF(I6759="","",I6759*H6759)</x:f>
        <x:v>10878021.44</x:v>
      </x:c>
      <x:c r="K6759" t="str">
        <x:f>IF(G6759="","MISSING OEWS",IF(ISNUMBER(H6759),"MATCHED","MISSING WHARTON"))</x:f>
        <x:v>MATCHED</x:v>
      </x:c>
    </x:row>
    <x:row r="6760">
      <x:c r="A6760" t="str">
        <x:v>71</x:v>
      </x:c>
      <x:c r="B6760" t="str">
        <x:v>Arts, Entertainment, and Recreation</x:v>
      </x:c>
      <x:c r="C6760" t="str">
        <x:v>29-1128</x:v>
      </x:c>
      <x:c r="D6760" t="str">
        <x:v>Exercise Physiologists</x:v>
      </x:c>
      <x:c r="E6760" s="22" t="n">
        <x:v>110</x:v>
      </x:c>
      <x:c r="F6760" s="22" t="n">
        <x:v>79790</x:v>
      </x:c>
      <x:c r="G6760" s="22" t="n">
        <x:f>IF(OR(E6760="",F6760=""),"",E6760*F6760)</x:f>
        <x:v>8776900</x:v>
      </x:c>
      <x:c r="H6760" s="36" t="n">
        <x:v>0.14</x:v>
      </x:c>
      <x:c r="I6760" s="22" t="n">
        <x:f>IF(G6760="","",IF(ISNUMBER(H6760),G6760,""))</x:f>
        <x:v>8776900</x:v>
      </x:c>
      <x:c r="J6760" s="22" t="n">
        <x:f>IF(I6760="","",I6760*H6760)</x:f>
        <x:v>1228766.0000000002</x:v>
      </x:c>
      <x:c r="K6760" t="str">
        <x:f>IF(G6760="","MISSING OEWS",IF(ISNUMBER(H6760),"MATCHED","MISSING WHARTON"))</x:f>
        <x:v>MATCHED</x:v>
      </x:c>
    </x:row>
    <x:row r="6761">
      <x:c r="A6761" t="str">
        <x:v>71</x:v>
      </x:c>
      <x:c r="B6761" t="str">
        <x:v>Arts, Entertainment, and Recreation</x:v>
      </x:c>
      <x:c r="C6761" t="str">
        <x:v>29-1131</x:v>
      </x:c>
      <x:c r="D6761" t="str">
        <x:v>Veterinarians</x:v>
      </x:c>
      <x:c r="E6761" s="22" t="n">
        <x:v>340</x:v>
      </x:c>
      <x:c r="F6761" s="22" t="n">
        <x:v>106510</x:v>
      </x:c>
      <x:c r="G6761" s="22" t="n">
        <x:f>IF(OR(E6761="",F6761=""),"",E6761*F6761)</x:f>
        <x:v>36213400</x:v>
      </x:c>
      <x:c r="H6761" s="36" t="n">
        <x:v>0.163</x:v>
      </x:c>
      <x:c r="I6761" s="22" t="n">
        <x:f>IF(G6761="","",IF(ISNUMBER(H6761),G6761,""))</x:f>
        <x:v>36213400</x:v>
      </x:c>
      <x:c r="J6761" s="22" t="n">
        <x:f>IF(I6761="","",I6761*H6761)</x:f>
        <x:v>5902784.2</x:v>
      </x:c>
      <x:c r="K6761" t="str">
        <x:f>IF(G6761="","MISSING OEWS",IF(ISNUMBER(H6761),"MATCHED","MISSING WHARTON"))</x:f>
        <x:v>MATCHED</x:v>
      </x:c>
    </x:row>
    <x:row r="6762">
      <x:c r="A6762" t="str">
        <x:v>71</x:v>
      </x:c>
      <x:c r="B6762" t="str">
        <x:v>Arts, Entertainment, and Recreation</x:v>
      </x:c>
      <x:c r="C6762" t="str">
        <x:v>29-1141</x:v>
      </x:c>
      <x:c r="D6762" t="str">
        <x:v>Registered Nurses</x:v>
      </x:c>
      <x:c r="E6762" s="22" t="n">
        <x:v>330</x:v>
      </x:c>
      <x:c r="F6762" s="22" t="n">
        <x:v>71670</x:v>
      </x:c>
      <x:c r="G6762" s="22" t="n">
        <x:f>IF(OR(E6762="",F6762=""),"",E6762*F6762)</x:f>
        <x:v>23651100</x:v>
      </x:c>
      <x:c r="H6762" s="36" t="n">
        <x:v>0.19579999999999997</x:v>
      </x:c>
      <x:c r="I6762" s="22" t="n">
        <x:f>IF(G6762="","",IF(ISNUMBER(H6762),G6762,""))</x:f>
        <x:v>23651100</x:v>
      </x:c>
      <x:c r="J6762" s="22" t="n">
        <x:f>IF(I6762="","",I6762*H6762)</x:f>
        <x:v>4630885.379999999</x:v>
      </x:c>
      <x:c r="K6762" t="str">
        <x:f>IF(G6762="","MISSING OEWS",IF(ISNUMBER(H6762),"MATCHED","MISSING WHARTON"))</x:f>
        <x:v>MATCHED</x:v>
      </x:c>
    </x:row>
    <x:row r="6763">
      <x:c r="A6763" t="str">
        <x:v>71</x:v>
      </x:c>
      <x:c r="B6763" t="str">
        <x:v>Arts, Entertainment, and Recreation</x:v>
      </x:c>
      <x:c r="C6763" t="str">
        <x:v>29-1229</x:v>
      </x:c>
      <x:c r="D6763" t="str">
        <x:v>Physicians, All Other</x:v>
      </x:c>
      <x:c r="E6763" s="22" t="n">
        <x:v>80</x:v>
      </x:c>
      <x:c r="F6763" s="22" t="n">
        <x:v>209690</x:v>
      </x:c>
      <x:c r="G6763" s="22" t="n">
        <x:f>IF(OR(E6763="",F6763=""),"",E6763*F6763)</x:f>
        <x:v>16775200</x:v>
      </x:c>
      <x:c r="H6763" s="36" t="n">
        <x:v>0.20079999999999998</x:v>
      </x:c>
      <x:c r="I6763" s="22" t="n">
        <x:f>IF(G6763="","",IF(ISNUMBER(H6763),G6763,""))</x:f>
        <x:v>16775200</x:v>
      </x:c>
      <x:c r="J6763" s="22" t="n">
        <x:f>IF(I6763="","",I6763*H6763)</x:f>
        <x:v>3368460.1599999997</x:v>
      </x:c>
      <x:c r="K6763" t="str">
        <x:f>IF(G6763="","MISSING OEWS",IF(ISNUMBER(H6763),"MATCHED","MISSING WHARTON"))</x:f>
        <x:v>MATCHED</x:v>
      </x:c>
    </x:row>
    <x:row r="6764">
      <x:c r="A6764" t="str">
        <x:v>71</x:v>
      </x:c>
      <x:c r="B6764" t="str">
        <x:v>Arts, Entertainment, and Recreation</x:v>
      </x:c>
      <x:c r="C6764" t="str">
        <x:v>29-2042</x:v>
      </x:c>
      <x:c r="D6764" t="str">
        <x:v>Emergency Medical Technicians</x:v>
      </x:c>
      <x:c r="E6764" s="22" t="n">
        <x:v>2130</x:v>
      </x:c>
      <x:c r="F6764" s="22" t="n">
        <x:v>48080</x:v>
      </x:c>
      <x:c r="G6764" s="22" t="n">
        <x:f>IF(OR(E6764="",F6764=""),"",E6764*F6764)</x:f>
        <x:v>102410400</x:v>
      </x:c>
      <x:c r="H6764" s="36" t="n">
        <x:v>0.07919999999999999</x:v>
      </x:c>
      <x:c r="I6764" s="22" t="n">
        <x:f>IF(G6764="","",IF(ISNUMBER(H6764),G6764,""))</x:f>
        <x:v>102410400</x:v>
      </x:c>
      <x:c r="J6764" s="22" t="n">
        <x:f>IF(I6764="","",I6764*H6764)</x:f>
        <x:v>8110903.68</x:v>
      </x:c>
      <x:c r="K6764" t="str">
        <x:f>IF(G6764="","MISSING OEWS",IF(ISNUMBER(H6764),"MATCHED","MISSING WHARTON"))</x:f>
        <x:v>MATCHED</x:v>
      </x:c>
    </x:row>
    <x:row r="6765">
      <x:c r="A6765" t="str">
        <x:v>71</x:v>
      </x:c>
      <x:c r="B6765" t="str">
        <x:v>Arts, Entertainment, and Recreation</x:v>
      </x:c>
      <x:c r="C6765" t="str">
        <x:v>29-2043</x:v>
      </x:c>
      <x:c r="D6765" t="str">
        <x:v>Paramedics</x:v>
      </x:c>
      <x:c r="E6765" s="22" t="n">
        <x:v>690</x:v>
      </x:c>
      <x:c r="F6765" s="22" t="n">
        <x:v>57800</x:v>
      </x:c>
      <x:c r="G6765" s="22" t="n">
        <x:f>IF(OR(E6765="",F6765=""),"",E6765*F6765)</x:f>
        <x:v>39882000</x:v>
      </x:c>
      <x:c r="H6765" s="36" t="n">
        <x:v>0</x:v>
      </x:c>
      <x:c r="I6765" s="22" t="n">
        <x:f>IF(G6765="","",IF(ISNUMBER(H6765),G6765,""))</x:f>
        <x:v>39882000</x:v>
      </x:c>
      <x:c r="J6765" s="22" t="n">
        <x:f>IF(I6765="","",I6765*H6765)</x:f>
        <x:v>0</x:v>
      </x:c>
      <x:c r="K6765" t="str">
        <x:f>IF(G6765="","MISSING OEWS",IF(ISNUMBER(H6765),"MATCHED","MISSING WHARTON"))</x:f>
        <x:v>MATCHED</x:v>
      </x:c>
    </x:row>
    <x:row r="6766">
      <x:c r="A6766" t="str">
        <x:v>71</x:v>
      </x:c>
      <x:c r="B6766" t="str">
        <x:v>Arts, Entertainment, and Recreation</x:v>
      </x:c>
      <x:c r="C6766" t="str">
        <x:v>29-2056</x:v>
      </x:c>
      <x:c r="D6766" t="str">
        <x:v>Veterinary Technologists and Technicians</x:v>
      </x:c>
      <x:c r="E6766" s="22" t="n">
        <x:v>380</x:v>
      </x:c>
      <x:c r="F6766" s="22" t="n">
        <x:v>57700</x:v>
      </x:c>
      <x:c r="G6766" s="22" t="n">
        <x:f>IF(OR(E6766="",F6766=""),"",E6766*F6766)</x:f>
        <x:v>21926000</x:v>
      </x:c>
      <x:c r="H6766" s="36" t="n">
        <x:v>0.2065</x:v>
      </x:c>
      <x:c r="I6766" s="22" t="n">
        <x:f>IF(G6766="","",IF(ISNUMBER(H6766),G6766,""))</x:f>
        <x:v>21926000</x:v>
      </x:c>
      <x:c r="J6766" s="22" t="n">
        <x:f>IF(I6766="","",I6766*H6766)</x:f>
        <x:v>4527719</x:v>
      </x:c>
      <x:c r="K6766" t="str">
        <x:f>IF(G6766="","MISSING OEWS",IF(ISNUMBER(H6766),"MATCHED","MISSING WHARTON"))</x:f>
        <x:v>MATCHED</x:v>
      </x:c>
    </x:row>
    <x:row r="6767">
      <x:c r="A6767" t="str">
        <x:v>71</x:v>
      </x:c>
      <x:c r="B6767" t="str">
        <x:v>Arts, Entertainment, and Recreation</x:v>
      </x:c>
      <x:c r="C6767" t="str">
        <x:v>29-9091</x:v>
      </x:c>
      <x:c r="D6767" t="str">
        <x:v>Athletic Trainers</x:v>
      </x:c>
      <x:c r="E6767" s="22" t="n">
        <x:v>2190</x:v>
      </x:c>
      <x:c r="F6767" s="22" t="n">
        <x:v>80530</x:v>
      </x:c>
      <x:c r="G6767" s="22" t="n">
        <x:f>IF(OR(E6767="",F6767=""),"",E6767*F6767)</x:f>
        <x:v>176360700</x:v>
      </x:c>
      <x:c r="H6767" s="36" t="n">
        <x:v>0.1435</x:v>
      </x:c>
      <x:c r="I6767" s="22" t="n">
        <x:f>IF(G6767="","",IF(ISNUMBER(H6767),G6767,""))</x:f>
        <x:v>176360700</x:v>
      </x:c>
      <x:c r="J6767" s="22" t="n">
        <x:f>IF(I6767="","",I6767*H6767)</x:f>
        <x:v>25307760.45</x:v>
      </x:c>
      <x:c r="K6767" t="str">
        <x:f>IF(G6767="","MISSING OEWS",IF(ISNUMBER(H6767),"MATCHED","MISSING WHARTON"))</x:f>
        <x:v>MATCHED</x:v>
      </x:c>
    </x:row>
    <x:row r="6768">
      <x:c r="A6768" t="str">
        <x:v>71</x:v>
      </x:c>
      <x:c r="B6768" t="str">
        <x:v>Arts, Entertainment, and Recreation</x:v>
      </x:c>
      <x:c r="C6768" t="str">
        <x:v>31-1120</x:v>
      </x:c>
      <x:c r="D6768" t="str">
        <x:v>Home Health and Personal Care Aides</x:v>
      </x:c>
      <x:c r="E6768" s="22" t="n">
        <x:v>130</x:v>
      </x:c>
      <x:c r="F6768" s="22" t="n">
        <x:v>29820</x:v>
      </x:c>
      <x:c r="G6768" s="22" t="n">
        <x:f>IF(OR(E6768="",F6768=""),"",E6768*F6768)</x:f>
        <x:v>3876600</x:v>
      </x:c>
      <x:c r="H6768" s="36" t="n">
        <x:v>0.11800000000000001</x:v>
      </x:c>
      <x:c r="I6768" s="22" t="n">
        <x:f>IF(G6768="","",IF(ISNUMBER(H6768),G6768,""))</x:f>
        <x:v>3876600</x:v>
      </x:c>
      <x:c r="J6768" s="22" t="n">
        <x:f>IF(I6768="","",I6768*H6768)</x:f>
        <x:v>457438.80000000005</x:v>
      </x:c>
      <x:c r="K6768" t="str">
        <x:f>IF(G6768="","MISSING OEWS",IF(ISNUMBER(H6768),"MATCHED","MISSING WHARTON"))</x:f>
        <x:v>MATCHED</x:v>
      </x:c>
    </x:row>
    <x:row r="6769">
      <x:c r="A6769" t="str">
        <x:v>71</x:v>
      </x:c>
      <x:c r="B6769" t="str">
        <x:v>Arts, Entertainment, and Recreation</x:v>
      </x:c>
      <x:c r="C6769" t="str">
        <x:v>31-9011</x:v>
      </x:c>
      <x:c r="D6769" t="str">
        <x:v>Massage Therapists</x:v>
      </x:c>
      <x:c r="E6769" s="22" t="n">
        <x:v>3580</x:v>
      </x:c>
      <x:c r="F6769" s="22" t="n">
        <x:v>67300</x:v>
      </x:c>
      <x:c r="G6769" s="22" t="n">
        <x:f>IF(OR(E6769="",F6769=""),"",E6769*F6769)</x:f>
        <x:v>240934000</x:v>
      </x:c>
      <x:c r="H6769" s="36" t="n">
        <x:v>0.0679</x:v>
      </x:c>
      <x:c r="I6769" s="22" t="n">
        <x:f>IF(G6769="","",IF(ISNUMBER(H6769),G6769,""))</x:f>
        <x:v>240934000</x:v>
      </x:c>
      <x:c r="J6769" s="22" t="n">
        <x:f>IF(I6769="","",I6769*H6769)</x:f>
        <x:v>16359418.6</x:v>
      </x:c>
      <x:c r="K6769" t="str">
        <x:f>IF(G6769="","MISSING OEWS",IF(ISNUMBER(H6769),"MATCHED","MISSING WHARTON"))</x:f>
        <x:v>MATCHED</x:v>
      </x:c>
    </x:row>
    <x:row r="6770">
      <x:c r="A6770" t="str">
        <x:v>71</x:v>
      </x:c>
      <x:c r="B6770" t="str">
        <x:v>Arts, Entertainment, and Recreation</x:v>
      </x:c>
      <x:c r="C6770" t="str">
        <x:v>31-9096</x:v>
      </x:c>
      <x:c r="D6770" t="str">
        <x:v>Veterinary Assistants and Laboratory Animal Caretakers</x:v>
      </x:c>
      <x:c r="E6770" s="22" t="n">
        <x:v>100</x:v>
      </x:c>
      <x:c r="F6770" s="22" t="n">
        <x:v>43620</x:v>
      </x:c>
      <x:c r="G6770" s="22" t="n">
        <x:f>IF(OR(E6770="",F6770=""),"",E6770*F6770)</x:f>
        <x:v>4362000</x:v>
      </x:c>
      <x:c r="H6770" s="36" t="n">
        <x:v>0.1696</x:v>
      </x:c>
      <x:c r="I6770" s="22" t="n">
        <x:f>IF(G6770="","",IF(ISNUMBER(H6770),G6770,""))</x:f>
        <x:v>4362000</x:v>
      </x:c>
      <x:c r="J6770" s="22" t="n">
        <x:f>IF(I6770="","",I6770*H6770)</x:f>
        <x:v>739795.2</x:v>
      </x:c>
      <x:c r="K6770" t="str">
        <x:f>IF(G6770="","MISSING OEWS",IF(ISNUMBER(H6770),"MATCHED","MISSING WHARTON"))</x:f>
        <x:v>MATCHED</x:v>
      </x:c>
    </x:row>
    <x:row r="6771">
      <x:c r="A6771" t="str">
        <x:v>71</x:v>
      </x:c>
      <x:c r="B6771" t="str">
        <x:v>Arts, Entertainment, and Recreation</x:v>
      </x:c>
      <x:c r="C6771" t="str">
        <x:v>33-1091</x:v>
      </x:c>
      <x:c r="D6771" t="str">
        <x:v>First-Line Supervisors of Security Workers</x:v>
      </x:c>
      <x:c r="E6771" s="22" t="n">
        <x:v>6380</x:v>
      </x:c>
      <x:c r="F6771" s="22" t="n">
        <x:v>57610</x:v>
      </x:c>
      <x:c r="G6771" s="22" t="n">
        <x:f>IF(OR(E6771="",F6771=""),"",E6771*F6771)</x:f>
        <x:v>367551800</x:v>
      </x:c>
      <x:c r="H6771" s="36" t="n">
        <x:v>0.39289999999999997</x:v>
      </x:c>
      <x:c r="I6771" s="22" t="n">
        <x:f>IF(G6771="","",IF(ISNUMBER(H6771),G6771,""))</x:f>
        <x:v>367551800</x:v>
      </x:c>
      <x:c r="J6771" s="22" t="n">
        <x:f>IF(I6771="","",I6771*H6771)</x:f>
        <x:v>144411102.22</x:v>
      </x:c>
      <x:c r="K6771" t="str">
        <x:f>IF(G6771="","MISSING OEWS",IF(ISNUMBER(H6771),"MATCHED","MISSING WHARTON"))</x:f>
        <x:v>MATCHED</x:v>
      </x:c>
    </x:row>
    <x:row r="6772">
      <x:c r="A6772" t="str">
        <x:v>71</x:v>
      </x:c>
      <x:c r="B6772" t="str">
        <x:v>Arts, Entertainment, and Recreation</x:v>
      </x:c>
      <x:c r="C6772" t="str">
        <x:v>33-1099</x:v>
      </x:c>
      <x:c r="D6772" t="str">
        <x:v>First-Line Supervisors of Protective Service Workers, All Other</x:v>
      </x:c>
      <x:c r="E6772" s="22" t="n">
        <x:v>2270</x:v>
      </x:c>
      <x:c r="F6772" s="22" t="n">
        <x:v>49530</x:v>
      </x:c>
      <x:c r="G6772" s="22" t="n">
        <x:f>IF(OR(E6772="",F6772=""),"",E6772*F6772)</x:f>
        <x:v>112433100</x:v>
      </x:c>
      <x:c r="H6772" s="36"/>
      <x:c r="I6772" s="22" t="str">
        <x:f>IF(G6772="","",IF(ISNUMBER(H6772),G6772,""))</x:f>
      </x:c>
      <x:c r="J6772" s="22" t="str">
        <x:f>IF(I6772="","",I6772*H6772)</x:f>
      </x:c>
      <x:c r="K6772" t="str">
        <x:f>IF(G6772="","MISSING OEWS",IF(ISNUMBER(H6772),"MATCHED","MISSING WHARTON"))</x:f>
        <x:v>MISSING WHARTON</x:v>
      </x:c>
    </x:row>
    <x:row r="6773">
      <x:c r="A6773" t="str">
        <x:v>71</x:v>
      </x:c>
      <x:c r="B6773" t="str">
        <x:v>Arts, Entertainment, and Recreation</x:v>
      </x:c>
      <x:c r="C6773" t="str">
        <x:v>33-2011</x:v>
      </x:c>
      <x:c r="D6773" t="str">
        <x:v>Firefighters</x:v>
      </x:c>
      <x:c r="E6773" s="22" t="n">
        <x:v>230</x:v>
      </x:c>
      <x:c r="F6773" s="22" t="n">
        <x:v>46420</x:v>
      </x:c>
      <x:c r="G6773" s="22" t="n">
        <x:f>IF(OR(E6773="",F6773=""),"",E6773*F6773)</x:f>
        <x:v>10676600</x:v>
      </x:c>
      <x:c r="H6773" s="36" t="n">
        <x:v>0.0317</x:v>
      </x:c>
      <x:c r="I6773" s="22" t="n">
        <x:f>IF(G6773="","",IF(ISNUMBER(H6773),G6773,""))</x:f>
        <x:v>10676600</x:v>
      </x:c>
      <x:c r="J6773" s="22" t="n">
        <x:f>IF(I6773="","",I6773*H6773)</x:f>
        <x:v>338448.22</x:v>
      </x:c>
      <x:c r="K6773" t="str">
        <x:f>IF(G6773="","MISSING OEWS",IF(ISNUMBER(H6773),"MATCHED","MISSING WHARTON"))</x:f>
        <x:v>MATCHED</x:v>
      </x:c>
    </x:row>
    <x:row r="6774">
      <x:c r="A6774" t="str">
        <x:v>71</x:v>
      </x:c>
      <x:c r="B6774" t="str">
        <x:v>Arts, Entertainment, and Recreation</x:v>
      </x:c>
      <x:c r="C6774" t="str">
        <x:v>33-3041</x:v>
      </x:c>
      <x:c r="D6774" t="str">
        <x:v>Parking Enforcement Workers</x:v>
      </x:c>
      <x:c r="E6774" s="22" t="n">
        <x:v>80</x:v>
      </x:c>
      <x:c r="F6774" s="22" t="n">
        <x:v>37640</x:v>
      </x:c>
      <x:c r="G6774" s="22" t="n">
        <x:f>IF(OR(E6774="",F6774=""),"",E6774*F6774)</x:f>
        <x:v>3011200</x:v>
      </x:c>
      <x:c r="H6774" s="36" t="n">
        <x:v>0.2783</x:v>
      </x:c>
      <x:c r="I6774" s="22" t="n">
        <x:f>IF(G6774="","",IF(ISNUMBER(H6774),G6774,""))</x:f>
        <x:v>3011200</x:v>
      </x:c>
      <x:c r="J6774" s="22" t="n">
        <x:f>IF(I6774="","",I6774*H6774)</x:f>
        <x:v>838016.96</x:v>
      </x:c>
      <x:c r="K6774" t="str">
        <x:f>IF(G6774="","MISSING OEWS",IF(ISNUMBER(H6774),"MATCHED","MISSING WHARTON"))</x:f>
        <x:v>MATCHED</x:v>
      </x:c>
    </x:row>
    <x:row r="6775">
      <x:c r="A6775" t="str">
        <x:v>71</x:v>
      </x:c>
      <x:c r="B6775" t="str">
        <x:v>Arts, Entertainment, and Recreation</x:v>
      </x:c>
      <x:c r="C6775" t="str">
        <x:v>33-9021</x:v>
      </x:c>
      <x:c r="D6775" t="str">
        <x:v>Private Detectives and Investigators</x:v>
      </x:c>
      <x:c r="E6775" s="22" t="n">
        <x:v>60</x:v>
      </x:c>
      <x:c r="F6775" s="22" t="n">
        <x:v>62520</x:v>
      </x:c>
      <x:c r="G6775" s="22" t="n">
        <x:f>IF(OR(E6775="",F6775=""),"",E6775*F6775)</x:f>
        <x:v>3751200</x:v>
      </x:c>
      <x:c r="H6775" s="36" t="n">
        <x:v>0.33240000000000003</x:v>
      </x:c>
      <x:c r="I6775" s="22" t="n">
        <x:f>IF(G6775="","",IF(ISNUMBER(H6775),G6775,""))</x:f>
        <x:v>3751200</x:v>
      </x:c>
      <x:c r="J6775" s="22" t="n">
        <x:f>IF(I6775="","",I6775*H6775)</x:f>
        <x:v>1246898.8800000001</x:v>
      </x:c>
      <x:c r="K6775" t="str">
        <x:f>IF(G6775="","MISSING OEWS",IF(ISNUMBER(H6775),"MATCHED","MISSING WHARTON"))</x:f>
        <x:v>MATCHED</x:v>
      </x:c>
    </x:row>
    <x:row r="6776">
      <x:c r="A6776" t="str">
        <x:v>71</x:v>
      </x:c>
      <x:c r="B6776" t="str">
        <x:v>Arts, Entertainment, and Recreation</x:v>
      </x:c>
      <x:c r="C6776" t="str">
        <x:v>33-9031</x:v>
      </x:c>
      <x:c r="D6776" t="str">
        <x:v>Gambling Surveillance Officers and Gambling Investigators</x:v>
      </x:c>
      <x:c r="E6776" s="22" t="n">
        <x:v>4880</x:v>
      </x:c>
      <x:c r="F6776" s="22" t="n">
        <x:v>41700</x:v>
      </x:c>
      <x:c r="G6776" s="22" t="n">
        <x:f>IF(OR(E6776="",F6776=""),"",E6776*F6776)</x:f>
        <x:v>203496000</x:v>
      </x:c>
      <x:c r="H6776" s="36" t="n">
        <x:v>0.475</x:v>
      </x:c>
      <x:c r="I6776" s="22" t="n">
        <x:f>IF(G6776="","",IF(ISNUMBER(H6776),G6776,""))</x:f>
        <x:v>203496000</x:v>
      </x:c>
      <x:c r="J6776" s="22" t="n">
        <x:f>IF(I6776="","",I6776*H6776)</x:f>
        <x:v>96660600</x:v>
      </x:c>
      <x:c r="K6776" t="str">
        <x:f>IF(G6776="","MISSING OEWS",IF(ISNUMBER(H6776),"MATCHED","MISSING WHARTON"))</x:f>
        <x:v>MATCHED</x:v>
      </x:c>
    </x:row>
    <x:row r="6777">
      <x:c r="A6777" t="str">
        <x:v>71</x:v>
      </x:c>
      <x:c r="B6777" t="str">
        <x:v>Arts, Entertainment, and Recreation</x:v>
      </x:c>
      <x:c r="C6777" t="str">
        <x:v>33-9032</x:v>
      </x:c>
      <x:c r="D6777" t="str">
        <x:v>Security Guards</x:v>
      </x:c>
      <x:c r="E6777" s="22" t="n">
        <x:v>57170</x:v>
      </x:c>
      <x:c r="F6777" s="22" t="n">
        <x:v>40430</x:v>
      </x:c>
      <x:c r="G6777" s="22" t="n">
        <x:f>IF(OR(E6777="",F6777=""),"",E6777*F6777)</x:f>
        <x:v>2311383100</x:v>
      </x:c>
      <x:c r="H6777" s="36" t="n">
        <x:v>0.13570000000000002</x:v>
      </x:c>
      <x:c r="I6777" s="22" t="n">
        <x:f>IF(G6777="","",IF(ISNUMBER(H6777),G6777,""))</x:f>
        <x:v>2311383100</x:v>
      </x:c>
      <x:c r="J6777" s="22" t="n">
        <x:f>IF(I6777="","",I6777*H6777)</x:f>
        <x:v>313654686.67</x:v>
      </x:c>
      <x:c r="K6777" t="str">
        <x:f>IF(G6777="","MISSING OEWS",IF(ISNUMBER(H6777),"MATCHED","MISSING WHARTON"))</x:f>
        <x:v>MATCHED</x:v>
      </x:c>
    </x:row>
    <x:row r="6778">
      <x:c r="A6778" t="str">
        <x:v>71</x:v>
      </x:c>
      <x:c r="B6778" t="str">
        <x:v>Arts, Entertainment, and Recreation</x:v>
      </x:c>
      <x:c r="C6778" t="str">
        <x:v>33-9091</x:v>
      </x:c>
      <x:c r="D6778" t="str">
        <x:v>Crossing Guards and Flaggers</x:v>
      </x:c>
      <x:c r="E6778" s="22" t="n">
        <x:v>190</x:v>
      </x:c>
      <x:c r="F6778" s="22" t="n">
        <x:v>33010</x:v>
      </x:c>
      <x:c r="G6778" s="22" t="n">
        <x:f>IF(OR(E6778="",F6778=""),"",E6778*F6778)</x:f>
        <x:v>6271900</x:v>
      </x:c>
      <x:c r="H6778" s="36" t="n">
        <x:v>0</x:v>
      </x:c>
      <x:c r="I6778" s="22" t="n">
        <x:f>IF(G6778="","",IF(ISNUMBER(H6778),G6778,""))</x:f>
        <x:v>6271900</x:v>
      </x:c>
      <x:c r="J6778" s="22" t="n">
        <x:f>IF(I6778="","",I6778*H6778)</x:f>
        <x:v>0</x:v>
      </x:c>
      <x:c r="K6778" t="str">
        <x:f>IF(G6778="","MISSING OEWS",IF(ISNUMBER(H6778),"MATCHED","MISSING WHARTON"))</x:f>
        <x:v>MATCHED</x:v>
      </x:c>
    </x:row>
    <x:row r="6779">
      <x:c r="A6779" t="str">
        <x:v>71</x:v>
      </x:c>
      <x:c r="B6779" t="str">
        <x:v>Arts, Entertainment, and Recreation</x:v>
      </x:c>
      <x:c r="C6779" t="str">
        <x:v>33-9092</x:v>
      </x:c>
      <x:c r="D6779" t="str">
        <x:v>Lifeguards, Ski Patrol, and Other Recreational Protective Service Workers</x:v>
      </x:c>
      <x:c r="E6779" s="22" t="n">
        <x:v>56310</x:v>
      </x:c>
      <x:c r="F6779" s="22" t="n">
        <x:v>33210</x:v>
      </x:c>
      <x:c r="G6779" s="22" t="n">
        <x:f>IF(OR(E6779="",F6779=""),"",E6779*F6779)</x:f>
        <x:v>1870055100</x:v>
      </x:c>
      <x:c r="H6779" s="36" t="n">
        <x:v>0.0633</x:v>
      </x:c>
      <x:c r="I6779" s="22" t="n">
        <x:f>IF(G6779="","",IF(ISNUMBER(H6779),G6779,""))</x:f>
        <x:v>1870055100</x:v>
      </x:c>
      <x:c r="J6779" s="22" t="n">
        <x:f>IF(I6779="","",I6779*H6779)</x:f>
        <x:v>118374487.83</x:v>
      </x:c>
      <x:c r="K6779" t="str">
        <x:f>IF(G6779="","MISSING OEWS",IF(ISNUMBER(H6779),"MATCHED","MISSING WHARTON"))</x:f>
        <x:v>MATCHED</x:v>
      </x:c>
    </x:row>
    <x:row r="6780">
      <x:c r="A6780" t="str">
        <x:v>71</x:v>
      </x:c>
      <x:c r="B6780" t="str">
        <x:v>Arts, Entertainment, and Recreation</x:v>
      </x:c>
      <x:c r="C6780" t="str">
        <x:v>33-9099</x:v>
      </x:c>
      <x:c r="D6780" t="str">
        <x:v>Protective Service Workers, All Other</x:v>
      </x:c>
      <x:c r="E6780" s="22" t="n">
        <x:v>1360</x:v>
      </x:c>
      <x:c r="F6780" s="22" t="n">
        <x:v>68260</x:v>
      </x:c>
      <x:c r="G6780" s="22" t="n">
        <x:f>IF(OR(E6780="",F6780=""),"",E6780*F6780)</x:f>
        <x:v>92833600</x:v>
      </x:c>
      <x:c r="H6780" s="36" t="n">
        <x:v>0.3357</x:v>
      </x:c>
      <x:c r="I6780" s="22" t="n">
        <x:f>IF(G6780="","",IF(ISNUMBER(H6780),G6780,""))</x:f>
        <x:v>92833600</x:v>
      </x:c>
      <x:c r="J6780" s="22" t="n">
        <x:f>IF(I6780="","",I6780*H6780)</x:f>
        <x:v>31164239.52</x:v>
      </x:c>
      <x:c r="K6780" t="str">
        <x:f>IF(G6780="","MISSING OEWS",IF(ISNUMBER(H6780),"MATCHED","MISSING WHARTON"))</x:f>
        <x:v>MATCHED</x:v>
      </x:c>
    </x:row>
    <x:row r="6781">
      <x:c r="A6781" t="str">
        <x:v>71</x:v>
      </x:c>
      <x:c r="B6781" t="str">
        <x:v>Arts, Entertainment, and Recreation</x:v>
      </x:c>
      <x:c r="C6781" t="str">
        <x:v>35-1011</x:v>
      </x:c>
      <x:c r="D6781" t="str">
        <x:v>Chefs and Head Cooks</x:v>
      </x:c>
      <x:c r="E6781" s="22" t="n">
        <x:v>12640</x:v>
      </x:c>
      <x:c r="F6781" s="22" t="n">
        <x:v>78500</x:v>
      </x:c>
      <x:c r="G6781" s="22" t="n">
        <x:f>IF(OR(E6781="",F6781=""),"",E6781*F6781)</x:f>
        <x:v>992240000</x:v>
      </x:c>
      <x:c r="H6781" s="36" t="n">
        <x:v>0.281</x:v>
      </x:c>
      <x:c r="I6781" s="22" t="n">
        <x:f>IF(G6781="","",IF(ISNUMBER(H6781),G6781,""))</x:f>
        <x:v>992240000</x:v>
      </x:c>
      <x:c r="J6781" s="22" t="n">
        <x:f>IF(I6781="","",I6781*H6781)</x:f>
        <x:v>278819440</x:v>
      </x:c>
      <x:c r="K6781" t="str">
        <x:f>IF(G6781="","MISSING OEWS",IF(ISNUMBER(H6781),"MATCHED","MISSING WHARTON"))</x:f>
        <x:v>MATCHED</x:v>
      </x:c>
    </x:row>
    <x:row r="6782">
      <x:c r="A6782" t="str">
        <x:v>71</x:v>
      </x:c>
      <x:c r="B6782" t="str">
        <x:v>Arts, Entertainment, and Recreation</x:v>
      </x:c>
      <x:c r="C6782" t="str">
        <x:v>35-1012</x:v>
      </x:c>
      <x:c r="D6782" t="str">
        <x:v>First-Line Supervisors of Food Preparation and Serving Workers</x:v>
      </x:c>
      <x:c r="E6782" s="22" t="n">
        <x:v>22810</x:v>
      </x:c>
      <x:c r="F6782" s="22" t="n">
        <x:v>51580</x:v>
      </x:c>
      <x:c r="G6782" s="22" t="n">
        <x:f>IF(OR(E6782="",F6782=""),"",E6782*F6782)</x:f>
        <x:v>1176539800</x:v>
      </x:c>
      <x:c r="H6782" s="36" t="n">
        <x:v>0.41729999999999995</x:v>
      </x:c>
      <x:c r="I6782" s="22" t="n">
        <x:f>IF(G6782="","",IF(ISNUMBER(H6782),G6782,""))</x:f>
        <x:v>1176539800</x:v>
      </x:c>
      <x:c r="J6782" s="22" t="n">
        <x:f>IF(I6782="","",I6782*H6782)</x:f>
        <x:v>490970058.53999996</x:v>
      </x:c>
      <x:c r="K6782" t="str">
        <x:f>IF(G6782="","MISSING OEWS",IF(ISNUMBER(H6782),"MATCHED","MISSING WHARTON"))</x:f>
        <x:v>MATCHED</x:v>
      </x:c>
    </x:row>
    <x:row r="6783">
      <x:c r="A6783" t="str">
        <x:v>71</x:v>
      </x:c>
      <x:c r="B6783" t="str">
        <x:v>Arts, Entertainment, and Recreation</x:v>
      </x:c>
      <x:c r="C6783" t="str">
        <x:v>35-2011</x:v>
      </x:c>
      <x:c r="D6783" t="str">
        <x:v>Cooks, Fast Food</x:v>
      </x:c>
      <x:c r="E6783" s="22" t="n">
        <x:v>2100</x:v>
      </x:c>
      <x:c r="F6783" s="22" t="n">
        <x:v>35640</x:v>
      </x:c>
      <x:c r="G6783" s="22" t="n">
        <x:f>IF(OR(E6783="",F6783=""),"",E6783*F6783)</x:f>
        <x:v>74844000</x:v>
      </x:c>
      <x:c r="H6783" s="36" t="n">
        <x:v>0.05</x:v>
      </x:c>
      <x:c r="I6783" s="22" t="n">
        <x:f>IF(G6783="","",IF(ISNUMBER(H6783),G6783,""))</x:f>
        <x:v>74844000</x:v>
      </x:c>
      <x:c r="J6783" s="22" t="n">
        <x:f>IF(I6783="","",I6783*H6783)</x:f>
        <x:v>3742200</x:v>
      </x:c>
      <x:c r="K6783" t="str">
        <x:f>IF(G6783="","MISSING OEWS",IF(ISNUMBER(H6783),"MATCHED","MISSING WHARTON"))</x:f>
        <x:v>MATCHED</x:v>
      </x:c>
    </x:row>
    <x:row r="6784">
      <x:c r="A6784" t="str">
        <x:v>71</x:v>
      </x:c>
      <x:c r="B6784" t="str">
        <x:v>Arts, Entertainment, and Recreation</x:v>
      </x:c>
      <x:c r="C6784" t="str">
        <x:v>35-2012</x:v>
      </x:c>
      <x:c r="D6784" t="str">
        <x:v>Cooks, Institution and Cafeteria</x:v>
      </x:c>
      <x:c r="E6784" s="22" t="n">
        <x:v>3940</x:v>
      </x:c>
      <x:c r="F6784" s="22" t="n">
        <x:v>38430</x:v>
      </x:c>
      <x:c r="G6784" s="22" t="n">
        <x:f>IF(OR(E6784="",F6784=""),"",E6784*F6784)</x:f>
        <x:v>151414200</x:v>
      </x:c>
      <x:c r="H6784" s="36" t="n">
        <x:v>0.25</x:v>
      </x:c>
      <x:c r="I6784" s="22" t="n">
        <x:f>IF(G6784="","",IF(ISNUMBER(H6784),G6784,""))</x:f>
        <x:v>151414200</x:v>
      </x:c>
      <x:c r="J6784" s="22" t="n">
        <x:f>IF(I6784="","",I6784*H6784)</x:f>
        <x:v>37853550</x:v>
      </x:c>
      <x:c r="K6784" t="str">
        <x:f>IF(G6784="","MISSING OEWS",IF(ISNUMBER(H6784),"MATCHED","MISSING WHARTON"))</x:f>
        <x:v>MATCHED</x:v>
      </x:c>
    </x:row>
    <x:row r="6785">
      <x:c r="A6785" t="str">
        <x:v>71</x:v>
      </x:c>
      <x:c r="B6785" t="str">
        <x:v>Arts, Entertainment, and Recreation</x:v>
      </x:c>
      <x:c r="C6785" t="str">
        <x:v>35-2014</x:v>
      </x:c>
      <x:c r="D6785" t="str">
        <x:v>Cooks, Restaurant</x:v>
      </x:c>
      <x:c r="E6785" s="22" t="n">
        <x:v>51120</x:v>
      </x:c>
      <x:c r="F6785" s="22" t="n">
        <x:v>41510</x:v>
      </x:c>
      <x:c r="G6785" s="22" t="n">
        <x:f>IF(OR(E6785="",F6785=""),"",E6785*F6785)</x:f>
        <x:v>2121991200</x:v>
      </x:c>
      <x:c r="H6785" s="36" t="n">
        <x:v>0.1175</x:v>
      </x:c>
      <x:c r="I6785" s="22" t="n">
        <x:f>IF(G6785="","",IF(ISNUMBER(H6785),G6785,""))</x:f>
        <x:v>2121991200</x:v>
      </x:c>
      <x:c r="J6785" s="22" t="n">
        <x:f>IF(I6785="","",I6785*H6785)</x:f>
        <x:v>249333966</x:v>
      </x:c>
      <x:c r="K6785" t="str">
        <x:f>IF(G6785="","MISSING OEWS",IF(ISNUMBER(H6785),"MATCHED","MISSING WHARTON"))</x:f>
        <x:v>MATCHED</x:v>
      </x:c>
    </x:row>
    <x:row r="6786">
      <x:c r="A6786" t="str">
        <x:v>71</x:v>
      </x:c>
      <x:c r="B6786" t="str">
        <x:v>Arts, Entertainment, and Recreation</x:v>
      </x:c>
      <x:c r="C6786" t="str">
        <x:v>35-2015</x:v>
      </x:c>
      <x:c r="D6786" t="str">
        <x:v>Cooks, Short Order</x:v>
      </x:c>
      <x:c r="E6786" s="22" t="n">
        <x:v>5890</x:v>
      </x:c>
      <x:c r="F6786" s="22" t="n">
        <x:v>34540</x:v>
      </x:c>
      <x:c r="G6786" s="22" t="n">
        <x:f>IF(OR(E6786="",F6786=""),"",E6786*F6786)</x:f>
        <x:v>203440600</x:v>
      </x:c>
      <x:c r="H6786" s="36" t="n">
        <x:v>0.0864</x:v>
      </x:c>
      <x:c r="I6786" s="22" t="n">
        <x:f>IF(G6786="","",IF(ISNUMBER(H6786),G6786,""))</x:f>
        <x:v>203440600</x:v>
      </x:c>
      <x:c r="J6786" s="22" t="n">
        <x:f>IF(I6786="","",I6786*H6786)</x:f>
        <x:v>17577267.84</x:v>
      </x:c>
      <x:c r="K6786" t="str">
        <x:f>IF(G6786="","MISSING OEWS",IF(ISNUMBER(H6786),"MATCHED","MISSING WHARTON"))</x:f>
        <x:v>MATCHED</x:v>
      </x:c>
    </x:row>
    <x:row r="6787">
      <x:c r="A6787" t="str">
        <x:v>71</x:v>
      </x:c>
      <x:c r="B6787" t="str">
        <x:v>Arts, Entertainment, and Recreation</x:v>
      </x:c>
      <x:c r="C6787" t="str">
        <x:v>35-2019</x:v>
      </x:c>
      <x:c r="D6787" t="str">
        <x:v>Cooks, All Other</x:v>
      </x:c>
      <x:c r="E6787" s="22" t="n">
        <x:v>1000</x:v>
      </x:c>
      <x:c r="F6787" s="22" t="n">
        <x:v>38600</x:v>
      </x:c>
      <x:c r="G6787" s="22" t="n">
        <x:f>IF(OR(E6787="",F6787=""),"",E6787*F6787)</x:f>
        <x:v>38600000</x:v>
      </x:c>
      <x:c r="H6787" s="36"/>
      <x:c r="I6787" s="22" t="str">
        <x:f>IF(G6787="","",IF(ISNUMBER(H6787),G6787,""))</x:f>
      </x:c>
      <x:c r="J6787" s="22" t="str">
        <x:f>IF(I6787="","",I6787*H6787)</x:f>
      </x:c>
      <x:c r="K6787" t="str">
        <x:f>IF(G6787="","MISSING OEWS",IF(ISNUMBER(H6787),"MATCHED","MISSING WHARTON"))</x:f>
        <x:v>MISSING WHARTON</x:v>
      </x:c>
    </x:row>
    <x:row r="6788">
      <x:c r="A6788" t="str">
        <x:v>71</x:v>
      </x:c>
      <x:c r="B6788" t="str">
        <x:v>Arts, Entertainment, and Recreation</x:v>
      </x:c>
      <x:c r="C6788" t="str">
        <x:v>35-2021</x:v>
      </x:c>
      <x:c r="D6788" t="str">
        <x:v>Food Preparation Workers</x:v>
      </x:c>
      <x:c r="E6788" s="22" t="n">
        <x:v>9770</x:v>
      </x:c>
      <x:c r="F6788" s="22" t="n">
        <x:v>36250</x:v>
      </x:c>
      <x:c r="G6788" s="22" t="n">
        <x:f>IF(OR(E6788="",F6788=""),"",E6788*F6788)</x:f>
        <x:v>354162500</x:v>
      </x:c>
      <x:c r="H6788" s="36" t="n">
        <x:v>0.0613</x:v>
      </x:c>
      <x:c r="I6788" s="22" t="n">
        <x:f>IF(G6788="","",IF(ISNUMBER(H6788),G6788,""))</x:f>
        <x:v>354162500</x:v>
      </x:c>
      <x:c r="J6788" s="22" t="n">
        <x:f>IF(I6788="","",I6788*H6788)</x:f>
        <x:v>21710161.25</x:v>
      </x:c>
      <x:c r="K6788" t="str">
        <x:f>IF(G6788="","MISSING OEWS",IF(ISNUMBER(H6788),"MATCHED","MISSING WHARTON"))</x:f>
        <x:v>MATCHED</x:v>
      </x:c>
    </x:row>
    <x:row r="6789">
      <x:c r="A6789" t="str">
        <x:v>71</x:v>
      </x:c>
      <x:c r="B6789" t="str">
        <x:v>Arts, Entertainment, and Recreation</x:v>
      </x:c>
      <x:c r="C6789" t="str">
        <x:v>35-3011</x:v>
      </x:c>
      <x:c r="D6789" t="str">
        <x:v>Bartenders</x:v>
      </x:c>
      <x:c r="E6789" s="22" t="n">
        <x:v>54490</x:v>
      </x:c>
      <x:c r="F6789" s="22" t="n">
        <x:v>38360</x:v>
      </x:c>
      <x:c r="G6789" s="22" t="n">
        <x:f>IF(OR(E6789="",F6789=""),"",E6789*F6789)</x:f>
        <x:v>2090236400</x:v>
      </x:c>
      <x:c r="H6789" s="36" t="n">
        <x:v>0.1425</x:v>
      </x:c>
      <x:c r="I6789" s="22" t="n">
        <x:f>IF(G6789="","",IF(ISNUMBER(H6789),G6789,""))</x:f>
        <x:v>2090236400</x:v>
      </x:c>
      <x:c r="J6789" s="22" t="n">
        <x:f>IF(I6789="","",I6789*H6789)</x:f>
        <x:v>297858687</x:v>
      </x:c>
      <x:c r="K6789" t="str">
        <x:f>IF(G6789="","MISSING OEWS",IF(ISNUMBER(H6789),"MATCHED","MISSING WHARTON"))</x:f>
        <x:v>MATCHED</x:v>
      </x:c>
    </x:row>
    <x:row r="6790">
      <x:c r="A6790" t="str">
        <x:v>71</x:v>
      </x:c>
      <x:c r="B6790" t="str">
        <x:v>Arts, Entertainment, and Recreation</x:v>
      </x:c>
      <x:c r="C6790" t="str">
        <x:v>35-3023</x:v>
      </x:c>
      <x:c r="D6790" t="str">
        <x:v>Fast Food and Counter Workers</x:v>
      </x:c>
      <x:c r="E6790" s="22" t="n">
        <x:v>46850</x:v>
      </x:c>
      <x:c r="F6790" s="22" t="n">
        <x:v>32700</x:v>
      </x:c>
      <x:c r="G6790" s="22" t="n">
        <x:f>IF(OR(E6790="",F6790=""),"",E6790*F6790)</x:f>
        <x:v>1531995000</x:v>
      </x:c>
      <x:c r="H6790" s="36" t="n">
        <x:v>0.20309999999999997</x:v>
      </x:c>
      <x:c r="I6790" s="22" t="n">
        <x:f>IF(G6790="","",IF(ISNUMBER(H6790),G6790,""))</x:f>
        <x:v>1531995000</x:v>
      </x:c>
      <x:c r="J6790" s="22" t="n">
        <x:f>IF(I6790="","",I6790*H6790)</x:f>
        <x:v>311148184.49999994</x:v>
      </x:c>
      <x:c r="K6790" t="str">
        <x:f>IF(G6790="","MISSING OEWS",IF(ISNUMBER(H6790),"MATCHED","MISSING WHARTON"))</x:f>
        <x:v>MATCHED</x:v>
      </x:c>
    </x:row>
    <x:row r="6791">
      <x:c r="A6791" t="str">
        <x:v>71</x:v>
      </x:c>
      <x:c r="B6791" t="str">
        <x:v>Arts, Entertainment, and Recreation</x:v>
      </x:c>
      <x:c r="C6791" t="str">
        <x:v>35-3031</x:v>
      </x:c>
      <x:c r="D6791" t="str">
        <x:v>Waiters and Waitresses</x:v>
      </x:c>
      <x:c r="E6791" s="22" t="n">
        <x:v>97670</x:v>
      </x:c>
      <x:c r="F6791" s="22" t="n">
        <x:v>39010</x:v>
      </x:c>
      <x:c r="G6791" s="22" t="n">
        <x:f>IF(OR(E6791="",F6791=""),"",E6791*F6791)</x:f>
        <x:v>3810106700</x:v>
      </x:c>
      <x:c r="H6791" s="36" t="n">
        <x:v>0.152</x:v>
      </x:c>
      <x:c r="I6791" s="22" t="n">
        <x:f>IF(G6791="","",IF(ISNUMBER(H6791),G6791,""))</x:f>
        <x:v>3810106700</x:v>
      </x:c>
      <x:c r="J6791" s="22" t="n">
        <x:f>IF(I6791="","",I6791*H6791)</x:f>
        <x:v>579136218.4</x:v>
      </x:c>
      <x:c r="K6791" t="str">
        <x:f>IF(G6791="","MISSING OEWS",IF(ISNUMBER(H6791),"MATCHED","MISSING WHARTON"))</x:f>
        <x:v>MATCHED</x:v>
      </x:c>
    </x:row>
    <x:row r="6792">
      <x:c r="A6792" t="str">
        <x:v>71</x:v>
      </x:c>
      <x:c r="B6792" t="str">
        <x:v>Arts, Entertainment, and Recreation</x:v>
      </x:c>
      <x:c r="C6792" t="str">
        <x:v>35-3041</x:v>
      </x:c>
      <x:c r="D6792" t="str">
        <x:v>Food Servers, Nonrestaurant</x:v>
      </x:c>
      <x:c r="E6792" s="22" t="n">
        <x:v>9980</x:v>
      </x:c>
      <x:c r="F6792" s="22" t="n">
        <x:v>34340</x:v>
      </x:c>
      <x:c r="G6792" s="22" t="n">
        <x:f>IF(OR(E6792="",F6792=""),"",E6792*F6792)</x:f>
        <x:v>342713200</x:v>
      </x:c>
      <x:c r="H6792" s="36" t="n">
        <x:v>0.13570000000000002</x:v>
      </x:c>
      <x:c r="I6792" s="22" t="n">
        <x:f>IF(G6792="","",IF(ISNUMBER(H6792),G6792,""))</x:f>
        <x:v>342713200</x:v>
      </x:c>
      <x:c r="J6792" s="22" t="n">
        <x:f>IF(I6792="","",I6792*H6792)</x:f>
        <x:v>46506181.24</x:v>
      </x:c>
      <x:c r="K6792" t="str">
        <x:f>IF(G6792="","MISSING OEWS",IF(ISNUMBER(H6792),"MATCHED","MISSING WHARTON"))</x:f>
        <x:v>MATCHED</x:v>
      </x:c>
    </x:row>
    <x:row r="6793">
      <x:c r="A6793" t="str">
        <x:v>71</x:v>
      </x:c>
      <x:c r="B6793" t="str">
        <x:v>Arts, Entertainment, and Recreation</x:v>
      </x:c>
      <x:c r="C6793" t="str">
        <x:v>35-9011</x:v>
      </x:c>
      <x:c r="D6793" t="str">
        <x:v>Dining Room and Cafeteria Attendants and Bartender Helpers</x:v>
      </x:c>
      <x:c r="E6793" s="22" t="n">
        <x:v>20280</x:v>
      </x:c>
      <x:c r="F6793" s="22" t="n">
        <x:v>34950</x:v>
      </x:c>
      <x:c r="G6793" s="22" t="n">
        <x:f>IF(OR(E6793="",F6793=""),"",E6793*F6793)</x:f>
        <x:v>708786000</x:v>
      </x:c>
      <x:c r="H6793" s="36" t="n">
        <x:v>0.0417</x:v>
      </x:c>
      <x:c r="I6793" s="22" t="n">
        <x:f>IF(G6793="","",IF(ISNUMBER(H6793),G6793,""))</x:f>
        <x:v>708786000</x:v>
      </x:c>
      <x:c r="J6793" s="22" t="n">
        <x:f>IF(I6793="","",I6793*H6793)</x:f>
        <x:v>29556376.2</x:v>
      </x:c>
      <x:c r="K6793" t="str">
        <x:f>IF(G6793="","MISSING OEWS",IF(ISNUMBER(H6793),"MATCHED","MISSING WHARTON"))</x:f>
        <x:v>MATCHED</x:v>
      </x:c>
    </x:row>
    <x:row r="6794">
      <x:c r="A6794" t="str">
        <x:v>71</x:v>
      </x:c>
      <x:c r="B6794" t="str">
        <x:v>Arts, Entertainment, and Recreation</x:v>
      </x:c>
      <x:c r="C6794" t="str">
        <x:v>35-9021</x:v>
      </x:c>
      <x:c r="D6794" t="str">
        <x:v>Dishwashers</x:v>
      </x:c>
      <x:c r="E6794" s="22" t="n">
        <x:v>15910</x:v>
      </x:c>
      <x:c r="F6794" s="22" t="n">
        <x:v>34840</x:v>
      </x:c>
      <x:c r="G6794" s="22" t="n">
        <x:f>IF(OR(E6794="",F6794=""),"",E6794*F6794)</x:f>
        <x:v>554304400</x:v>
      </x:c>
      <x:c r="H6794" s="36" t="n">
        <x:v>0</x:v>
      </x:c>
      <x:c r="I6794" s="22" t="n">
        <x:f>IF(G6794="","",IF(ISNUMBER(H6794),G6794,""))</x:f>
        <x:v>554304400</x:v>
      </x:c>
      <x:c r="J6794" s="22" t="n">
        <x:f>IF(I6794="","",I6794*H6794)</x:f>
        <x:v>0</x:v>
      </x:c>
      <x:c r="K6794" t="str">
        <x:f>IF(G6794="","MISSING OEWS",IF(ISNUMBER(H6794),"MATCHED","MISSING WHARTON"))</x:f>
        <x:v>MATCHED</x:v>
      </x:c>
    </x:row>
    <x:row r="6795">
      <x:c r="A6795" t="str">
        <x:v>71</x:v>
      </x:c>
      <x:c r="B6795" t="str">
        <x:v>Arts, Entertainment, and Recreation</x:v>
      </x:c>
      <x:c r="C6795" t="str">
        <x:v>35-9031</x:v>
      </x:c>
      <x:c r="D6795" t="str">
        <x:v>Hosts and Hostesses, Restaurant, Lounge, and Coffee Shop</x:v>
      </x:c>
      <x:c r="E6795" s="22" t="n">
        <x:v>11150</x:v>
      </x:c>
      <x:c r="F6795" s="22" t="n">
        <x:v>33780</x:v>
      </x:c>
      <x:c r="G6795" s="22" t="n">
        <x:f>IF(OR(E6795="",F6795=""),"",E6795*F6795)</x:f>
        <x:v>376647000</x:v>
      </x:c>
      <x:c r="H6795" s="36" t="n">
        <x:v>0.3023</x:v>
      </x:c>
      <x:c r="I6795" s="22" t="n">
        <x:f>IF(G6795="","",IF(ISNUMBER(H6795),G6795,""))</x:f>
        <x:v>376647000</x:v>
      </x:c>
      <x:c r="J6795" s="22" t="n">
        <x:f>IF(I6795="","",I6795*H6795)</x:f>
        <x:v>113860388.10000001</x:v>
      </x:c>
      <x:c r="K6795" t="str">
        <x:f>IF(G6795="","MISSING OEWS",IF(ISNUMBER(H6795),"MATCHED","MISSING WHARTON"))</x:f>
        <x:v>MATCHED</x:v>
      </x:c>
    </x:row>
    <x:row r="6796">
      <x:c r="A6796" t="str">
        <x:v>71</x:v>
      </x:c>
      <x:c r="B6796" t="str">
        <x:v>Arts, Entertainment, and Recreation</x:v>
      </x:c>
      <x:c r="C6796" t="str">
        <x:v>35-9099</x:v>
      </x:c>
      <x:c r="D6796" t="str">
        <x:v>Food Preparation and Serving Related Workers, All Other</x:v>
      </x:c>
      <x:c r="E6796" s="22" t="n">
        <x:v>3010</x:v>
      </x:c>
      <x:c r="F6796" s="22" t="n">
        <x:v>38020</x:v>
      </x:c>
      <x:c r="G6796" s="22" t="n">
        <x:f>IF(OR(E6796="",F6796=""),"",E6796*F6796)</x:f>
        <x:v>114440200</x:v>
      </x:c>
      <x:c r="H6796" s="36"/>
      <x:c r="I6796" s="22" t="str">
        <x:f>IF(G6796="","",IF(ISNUMBER(H6796),G6796,""))</x:f>
      </x:c>
      <x:c r="J6796" s="22" t="str">
        <x:f>IF(I6796="","",I6796*H6796)</x:f>
      </x:c>
      <x:c r="K6796" t="str">
        <x:f>IF(G6796="","MISSING OEWS",IF(ISNUMBER(H6796),"MATCHED","MISSING WHARTON"))</x:f>
        <x:v>MISSING WHARTON</x:v>
      </x:c>
    </x:row>
    <x:row r="6797">
      <x:c r="A6797" t="str">
        <x:v>71</x:v>
      </x:c>
      <x:c r="B6797" t="str">
        <x:v>Arts, Entertainment, and Recreation</x:v>
      </x:c>
      <x:c r="C6797" t="str">
        <x:v>37-1011</x:v>
      </x:c>
      <x:c r="D6797" t="str">
        <x:v>First-Line Supervisors of Housekeeping and Janitorial Workers</x:v>
      </x:c>
      <x:c r="E6797" s="22" t="n">
        <x:v>4190</x:v>
      </x:c>
      <x:c r="F6797" s="22" t="n">
        <x:v>52340</x:v>
      </x:c>
      <x:c r="G6797" s="22" t="n">
        <x:f>IF(OR(E6797="",F6797=""),"",E6797*F6797)</x:f>
        <x:v>219304600</x:v>
      </x:c>
      <x:c r="H6797" s="36" t="n">
        <x:v>0.22690000000000002</x:v>
      </x:c>
      <x:c r="I6797" s="22" t="n">
        <x:f>IF(G6797="","",IF(ISNUMBER(H6797),G6797,""))</x:f>
        <x:v>219304600</x:v>
      </x:c>
      <x:c r="J6797" s="22" t="n">
        <x:f>IF(I6797="","",I6797*H6797)</x:f>
        <x:v>49760213.74</x:v>
      </x:c>
      <x:c r="K6797" t="str">
        <x:f>IF(G6797="","MISSING OEWS",IF(ISNUMBER(H6797),"MATCHED","MISSING WHARTON"))</x:f>
        <x:v>MATCHED</x:v>
      </x:c>
    </x:row>
    <x:row r="6798">
      <x:c r="A6798" t="str">
        <x:v>71</x:v>
      </x:c>
      <x:c r="B6798" t="str">
        <x:v>Arts, Entertainment, and Recreation</x:v>
      </x:c>
      <x:c r="C6798" t="str">
        <x:v>37-1012</x:v>
      </x:c>
      <x:c r="D6798" t="str">
        <x:v>First-Line Supervisors of Landscaping, Lawn Service, and Groundskeeping Workers</x:v>
      </x:c>
      <x:c r="E6798" s="22" t="n">
        <x:v>12010</x:v>
      </x:c>
      <x:c r="F6798" s="22" t="n">
        <x:v>65500</x:v>
      </x:c>
      <x:c r="G6798" s="22" t="n">
        <x:f>IF(OR(E6798="",F6798=""),"",E6798*F6798)</x:f>
        <x:v>786655000</x:v>
      </x:c>
      <x:c r="H6798" s="36" t="n">
        <x:v>0.2357</x:v>
      </x:c>
      <x:c r="I6798" s="22" t="n">
        <x:f>IF(G6798="","",IF(ISNUMBER(H6798),G6798,""))</x:f>
        <x:v>786655000</x:v>
      </x:c>
      <x:c r="J6798" s="22" t="n">
        <x:f>IF(I6798="","",I6798*H6798)</x:f>
        <x:v>185414583.5</x:v>
      </x:c>
      <x:c r="K6798" t="str">
        <x:f>IF(G6798="","MISSING OEWS",IF(ISNUMBER(H6798),"MATCHED","MISSING WHARTON"))</x:f>
        <x:v>MATCHED</x:v>
      </x:c>
    </x:row>
    <x:row r="6799">
      <x:c r="A6799" t="str">
        <x:v>71</x:v>
      </x:c>
      <x:c r="B6799" t="str">
        <x:v>Arts, Entertainment, and Recreation</x:v>
      </x:c>
      <x:c r="C6799" t="str">
        <x:v>37-2011</x:v>
      </x:c>
      <x:c r="D6799" t="str">
        <x:v>Janitors and Cleaners, Except Maids and Housekeeping Cleaners</x:v>
      </x:c>
      <x:c r="E6799" s="22" t="n">
        <x:v>55420</x:v>
      </x:c>
      <x:c r="F6799" s="22" t="n">
        <x:v>35650</x:v>
      </x:c>
      <x:c r="G6799" s="22" t="n">
        <x:f>IF(OR(E6799="",F6799=""),"",E6799*F6799)</x:f>
        <x:v>1975723000</x:v>
      </x:c>
      <x:c r="H6799" s="36" t="n">
        <x:v>0</x:v>
      </x:c>
      <x:c r="I6799" s="22" t="n">
        <x:f>IF(G6799="","",IF(ISNUMBER(H6799),G6799,""))</x:f>
        <x:v>1975723000</x:v>
      </x:c>
      <x:c r="J6799" s="22" t="n">
        <x:f>IF(I6799="","",I6799*H6799)</x:f>
        <x:v>0</x:v>
      </x:c>
      <x:c r="K6799" t="str">
        <x:f>IF(G6799="","MISSING OEWS",IF(ISNUMBER(H6799),"MATCHED","MISSING WHARTON"))</x:f>
        <x:v>MATCHED</x:v>
      </x:c>
    </x:row>
    <x:row r="6800">
      <x:c r="A6800" t="str">
        <x:v>71</x:v>
      </x:c>
      <x:c r="B6800" t="str">
        <x:v>Arts, Entertainment, and Recreation</x:v>
      </x:c>
      <x:c r="C6800" t="str">
        <x:v>37-2012</x:v>
      </x:c>
      <x:c r="D6800" t="str">
        <x:v>Maids and Housekeeping Cleaners</x:v>
      </x:c>
      <x:c r="E6800" s="22" t="n">
        <x:v>11690</x:v>
      </x:c>
      <x:c r="F6800" s="22" t="n">
        <x:v>36350</x:v>
      </x:c>
      <x:c r="G6800" s="22" t="n">
        <x:f>IF(OR(E6800="",F6800=""),"",E6800*F6800)</x:f>
        <x:v>424931500</x:v>
      </x:c>
      <x:c r="H6800" s="36" t="n">
        <x:v>0</x:v>
      </x:c>
      <x:c r="I6800" s="22" t="n">
        <x:f>IF(G6800="","",IF(ISNUMBER(H6800),G6800,""))</x:f>
        <x:v>424931500</x:v>
      </x:c>
      <x:c r="J6800" s="22" t="n">
        <x:f>IF(I6800="","",I6800*H6800)</x:f>
        <x:v>0</x:v>
      </x:c>
      <x:c r="K6800" t="str">
        <x:f>IF(G6800="","MISSING OEWS",IF(ISNUMBER(H6800),"MATCHED","MISSING WHARTON"))</x:f>
        <x:v>MATCHED</x:v>
      </x:c>
    </x:row>
    <x:row r="6801">
      <x:c r="A6801" t="str">
        <x:v>71</x:v>
      </x:c>
      <x:c r="B6801" t="str">
        <x:v>Arts, Entertainment, and Recreation</x:v>
      </x:c>
      <x:c r="C6801" t="str">
        <x:v>37-2019</x:v>
      </x:c>
      <x:c r="D6801" t="str">
        <x:v>Building Cleaning Workers, All Other</x:v>
      </x:c>
      <x:c r="E6801" s="22" t="n">
        <x:v>150</x:v>
      </x:c>
      <x:c r="F6801" s="22" t="n">
        <x:v>36810</x:v>
      </x:c>
      <x:c r="G6801" s="22" t="n">
        <x:f>IF(OR(E6801="",F6801=""),"",E6801*F6801)</x:f>
        <x:v>5521500</x:v>
      </x:c>
      <x:c r="H6801" s="36"/>
      <x:c r="I6801" s="22" t="str">
        <x:f>IF(G6801="","",IF(ISNUMBER(H6801),G6801,""))</x:f>
      </x:c>
      <x:c r="J6801" s="22" t="str">
        <x:f>IF(I6801="","",I6801*H6801)</x:f>
      </x:c>
      <x:c r="K6801" t="str">
        <x:f>IF(G6801="","MISSING OEWS",IF(ISNUMBER(H6801),"MATCHED","MISSING WHARTON"))</x:f>
        <x:v>MISSING WHARTON</x:v>
      </x:c>
    </x:row>
    <x:row r="6802">
      <x:c r="A6802" t="str">
        <x:v>71</x:v>
      </x:c>
      <x:c r="B6802" t="str">
        <x:v>Arts, Entertainment, and Recreation</x:v>
      </x:c>
      <x:c r="C6802" t="str">
        <x:v>37-2021</x:v>
      </x:c>
      <x:c r="D6802" t="str">
        <x:v>Pest Control Workers</x:v>
      </x:c>
      <x:c r="E6802" s="22" t="n">
        <x:v>80</x:v>
      </x:c>
      <x:c r="F6802" s="22" t="n">
        <x:v>48770</x:v>
      </x:c>
      <x:c r="G6802" s="22" t="n">
        <x:f>IF(OR(E6802="",F6802=""),"",E6802*F6802)</x:f>
        <x:v>3901600</x:v>
      </x:c>
      <x:c r="H6802" s="36" t="n">
        <x:v>0.1567</x:v>
      </x:c>
      <x:c r="I6802" s="22" t="n">
        <x:f>IF(G6802="","",IF(ISNUMBER(H6802),G6802,""))</x:f>
        <x:v>3901600</x:v>
      </x:c>
      <x:c r="J6802" s="22" t="n">
        <x:f>IF(I6802="","",I6802*H6802)</x:f>
        <x:v>611380.72</x:v>
      </x:c>
      <x:c r="K6802" t="str">
        <x:f>IF(G6802="","MISSING OEWS",IF(ISNUMBER(H6802),"MATCHED","MISSING WHARTON"))</x:f>
        <x:v>MATCHED</x:v>
      </x:c>
    </x:row>
    <x:row r="6803">
      <x:c r="A6803" t="str">
        <x:v>71</x:v>
      </x:c>
      <x:c r="B6803" t="str">
        <x:v>Arts, Entertainment, and Recreation</x:v>
      </x:c>
      <x:c r="C6803" t="str">
        <x:v>37-3011</x:v>
      </x:c>
      <x:c r="D6803" t="str">
        <x:v>Landscaping and Groundskeeping Workers</x:v>
      </x:c>
      <x:c r="E6803" s="22" t="n">
        <x:v>102690</x:v>
      </x:c>
      <x:c r="F6803" s="22" t="n">
        <x:v>37580</x:v>
      </x:c>
      <x:c r="G6803" s="22" t="n">
        <x:f>IF(OR(E6803="",F6803=""),"",E6803*F6803)</x:f>
        <x:v>3859090200</x:v>
      </x:c>
      <x:c r="H6803" s="36" t="n">
        <x:v>0</x:v>
      </x:c>
      <x:c r="I6803" s="22" t="n">
        <x:f>IF(G6803="","",IF(ISNUMBER(H6803),G6803,""))</x:f>
        <x:v>3859090200</x:v>
      </x:c>
      <x:c r="J6803" s="22" t="n">
        <x:f>IF(I6803="","",I6803*H6803)</x:f>
        <x:v>0</x:v>
      </x:c>
      <x:c r="K6803" t="str">
        <x:f>IF(G6803="","MISSING OEWS",IF(ISNUMBER(H6803),"MATCHED","MISSING WHARTON"))</x:f>
        <x:v>MATCHED</x:v>
      </x:c>
    </x:row>
    <x:row r="6804">
      <x:c r="A6804" t="str">
        <x:v>71</x:v>
      </x:c>
      <x:c r="B6804" t="str">
        <x:v>Arts, Entertainment, and Recreation</x:v>
      </x:c>
      <x:c r="C6804" t="str">
        <x:v>37-3012</x:v>
      </x:c>
      <x:c r="D6804" t="str">
        <x:v>Pesticide Handlers, Sprayers, and Applicators, Vegetation</x:v>
      </x:c>
      <x:c r="E6804" s="22" t="n">
        <x:v>530</x:v>
      </x:c>
      <x:c r="F6804" s="22" t="n">
        <x:v>46570</x:v>
      </x:c>
      <x:c r="G6804" s="22" t="n">
        <x:f>IF(OR(E6804="",F6804=""),"",E6804*F6804)</x:f>
        <x:v>24682100</x:v>
      </x:c>
      <x:c r="H6804" s="36" t="n">
        <x:v>0</x:v>
      </x:c>
      <x:c r="I6804" s="22" t="n">
        <x:f>IF(G6804="","",IF(ISNUMBER(H6804),G6804,""))</x:f>
        <x:v>24682100</x:v>
      </x:c>
      <x:c r="J6804" s="22" t="n">
        <x:f>IF(I6804="","",I6804*H6804)</x:f>
        <x:v>0</x:v>
      </x:c>
      <x:c r="K6804" t="str">
        <x:f>IF(G6804="","MISSING OEWS",IF(ISNUMBER(H6804),"MATCHED","MISSING WHARTON"))</x:f>
        <x:v>MATCHED</x:v>
      </x:c>
    </x:row>
    <x:row r="6805">
      <x:c r="A6805" t="str">
        <x:v>71</x:v>
      </x:c>
      <x:c r="B6805" t="str">
        <x:v>Arts, Entertainment, and Recreation</x:v>
      </x:c>
      <x:c r="C6805" t="str">
        <x:v>37-3013</x:v>
      </x:c>
      <x:c r="D6805" t="str">
        <x:v>Tree Trimmers and Pruners</x:v>
      </x:c>
      <x:c r="E6805" s="22" t="n">
        <x:v>110</x:v>
      </x:c>
      <x:c r="F6805" s="22" t="n">
        <x:v>49070</x:v>
      </x:c>
      <x:c r="G6805" s="22" t="n">
        <x:f>IF(OR(E6805="",F6805=""),"",E6805*F6805)</x:f>
        <x:v>5397700</x:v>
      </x:c>
      <x:c r="H6805" s="36" t="n">
        <x:v>0</x:v>
      </x:c>
      <x:c r="I6805" s="22" t="n">
        <x:f>IF(G6805="","",IF(ISNUMBER(H6805),G6805,""))</x:f>
        <x:v>5397700</x:v>
      </x:c>
      <x:c r="J6805" s="22" t="n">
        <x:f>IF(I6805="","",I6805*H6805)</x:f>
        <x:v>0</x:v>
      </x:c>
      <x:c r="K6805" t="str">
        <x:f>IF(G6805="","MISSING OEWS",IF(ISNUMBER(H6805),"MATCHED","MISSING WHARTON"))</x:f>
        <x:v>MATCHED</x:v>
      </x:c>
    </x:row>
    <x:row r="6806">
      <x:c r="A6806" t="str">
        <x:v>71</x:v>
      </x:c>
      <x:c r="B6806" t="str">
        <x:v>Arts, Entertainment, and Recreation</x:v>
      </x:c>
      <x:c r="C6806" t="str">
        <x:v>37-3019</x:v>
      </x:c>
      <x:c r="D6806" t="str">
        <x:v>Grounds Maintenance Workers, All Other</x:v>
      </x:c>
      <x:c r="E6806" s="22" t="n">
        <x:v>1150</x:v>
      </x:c>
      <x:c r="F6806" s="22" t="n">
        <x:v>43910</x:v>
      </x:c>
      <x:c r="G6806" s="22" t="n">
        <x:f>IF(OR(E6806="",F6806=""),"",E6806*F6806)</x:f>
        <x:v>50496500</x:v>
      </x:c>
      <x:c r="H6806" s="36"/>
      <x:c r="I6806" s="22" t="str">
        <x:f>IF(G6806="","",IF(ISNUMBER(H6806),G6806,""))</x:f>
      </x:c>
      <x:c r="J6806" s="22" t="str">
        <x:f>IF(I6806="","",I6806*H6806)</x:f>
      </x:c>
      <x:c r="K6806" t="str">
        <x:f>IF(G6806="","MISSING OEWS",IF(ISNUMBER(H6806),"MATCHED","MISSING WHARTON"))</x:f>
        <x:v>MISSING WHARTON</x:v>
      </x:c>
    </x:row>
    <x:row r="6807">
      <x:c r="A6807" t="str">
        <x:v>71</x:v>
      </x:c>
      <x:c r="B6807" t="str">
        <x:v>Arts, Entertainment, and Recreation</x:v>
      </x:c>
      <x:c r="C6807" t="str">
        <x:v>39-1013</x:v>
      </x:c>
      <x:c r="D6807" t="str">
        <x:v>First-Line Supervisors of Gambling Services Workers</x:v>
      </x:c>
      <x:c r="E6807" s="22" t="n">
        <x:v>10830</x:v>
      </x:c>
      <x:c r="F6807" s="22" t="n">
        <x:v>61500</x:v>
      </x:c>
      <x:c r="G6807" s="22" t="n">
        <x:f>IF(OR(E6807="",F6807=""),"",E6807*F6807)</x:f>
        <x:v>666045000</x:v>
      </x:c>
      <x:c r="H6807" s="36" t="n">
        <x:v>0.34</x:v>
      </x:c>
      <x:c r="I6807" s="22" t="n">
        <x:f>IF(G6807="","",IF(ISNUMBER(H6807),G6807,""))</x:f>
        <x:v>666045000</x:v>
      </x:c>
      <x:c r="J6807" s="22" t="n">
        <x:f>IF(I6807="","",I6807*H6807)</x:f>
        <x:v>226455300.00000003</x:v>
      </x:c>
      <x:c r="K6807" t="str">
        <x:f>IF(G6807="","MISSING OEWS",IF(ISNUMBER(H6807),"MATCHED","MISSING WHARTON"))</x:f>
        <x:v>MATCHED</x:v>
      </x:c>
    </x:row>
    <x:row r="6808">
      <x:c r="A6808" t="str">
        <x:v>71</x:v>
      </x:c>
      <x:c r="B6808" t="str">
        <x:v>Arts, Entertainment, and Recreation</x:v>
      </x:c>
      <x:c r="C6808" t="str">
        <x:v>39-1014</x:v>
      </x:c>
      <x:c r="D6808" t="str">
        <x:v>First-Line Supervisors of Entertainment and Recreation Workers, Except Gambling Services</x:v>
      </x:c>
      <x:c r="E6808" s="22" t="n">
        <x:v>43900</x:v>
      </x:c>
      <x:c r="F6808" s="22" t="n">
        <x:v>50010</x:v>
      </x:c>
      <x:c r="G6808" s="22" t="n">
        <x:f>IF(OR(E6808="",F6808=""),"",E6808*F6808)</x:f>
        <x:v>2195439000</x:v>
      </x:c>
      <x:c r="H6808" s="36" t="n">
        <x:v>0.2974</x:v>
      </x:c>
      <x:c r="I6808" s="22" t="n">
        <x:f>IF(G6808="","",IF(ISNUMBER(H6808),G6808,""))</x:f>
        <x:v>2195439000</x:v>
      </x:c>
      <x:c r="J6808" s="22" t="n">
        <x:f>IF(I6808="","",I6808*H6808)</x:f>
        <x:v>652923558.6</x:v>
      </x:c>
      <x:c r="K6808" t="str">
        <x:f>IF(G6808="","MISSING OEWS",IF(ISNUMBER(H6808),"MATCHED","MISSING WHARTON"))</x:f>
        <x:v>MATCHED</x:v>
      </x:c>
    </x:row>
    <x:row r="6809">
      <x:c r="A6809" t="str">
        <x:v>71</x:v>
      </x:c>
      <x:c r="B6809" t="str">
        <x:v>Arts, Entertainment, and Recreation</x:v>
      </x:c>
      <x:c r="C6809" t="str">
        <x:v>39-1022</x:v>
      </x:c>
      <x:c r="D6809" t="str">
        <x:v>First-Line Supervisors of Personal Service Workers</x:v>
      </x:c>
      <x:c r="E6809" s="22" t="n">
        <x:v>9930</x:v>
      </x:c>
      <x:c r="F6809" s="22" t="n">
        <x:v>52450</x:v>
      </x:c>
      <x:c r="G6809" s="22" t="n">
        <x:f>IF(OR(E6809="",F6809=""),"",E6809*F6809)</x:f>
        <x:v>520828500</x:v>
      </x:c>
      <x:c r="H6809" s="36" t="n">
        <x:v>0.27649999999999997</x:v>
      </x:c>
      <x:c r="I6809" s="22" t="n">
        <x:f>IF(G6809="","",IF(ISNUMBER(H6809),G6809,""))</x:f>
        <x:v>520828500</x:v>
      </x:c>
      <x:c r="J6809" s="22" t="n">
        <x:f>IF(I6809="","",I6809*H6809)</x:f>
        <x:v>144009080.24999997</x:v>
      </x:c>
      <x:c r="K6809" t="str">
        <x:f>IF(G6809="","MISSING OEWS",IF(ISNUMBER(H6809),"MATCHED","MISSING WHARTON"))</x:f>
        <x:v>MATCHED</x:v>
      </x:c>
    </x:row>
    <x:row r="6810">
      <x:c r="A6810" t="str">
        <x:v>71</x:v>
      </x:c>
      <x:c r="B6810" t="str">
        <x:v>Arts, Entertainment, and Recreation</x:v>
      </x:c>
      <x:c r="C6810" t="str">
        <x:v>39-2011</x:v>
      </x:c>
      <x:c r="D6810" t="str">
        <x:v>Animal Trainers</x:v>
      </x:c>
      <x:c r="E6810" s="22" t="n">
        <x:v>2390</x:v>
      </x:c>
      <x:c r="F6810" s="22" t="n">
        <x:v>51030</x:v>
      </x:c>
      <x:c r="G6810" s="22" t="n">
        <x:f>IF(OR(E6810="",F6810=""),"",E6810*F6810)</x:f>
        <x:v>121961700</x:v>
      </x:c>
      <x:c r="H6810" s="36" t="n">
        <x:v>0.05</x:v>
      </x:c>
      <x:c r="I6810" s="22" t="n">
        <x:f>IF(G6810="","",IF(ISNUMBER(H6810),G6810,""))</x:f>
        <x:v>121961700</x:v>
      </x:c>
      <x:c r="J6810" s="22" t="n">
        <x:f>IF(I6810="","",I6810*H6810)</x:f>
        <x:v>6098085</x:v>
      </x:c>
      <x:c r="K6810" t="str">
        <x:f>IF(G6810="","MISSING OEWS",IF(ISNUMBER(H6810),"MATCHED","MISSING WHARTON"))</x:f>
        <x:v>MATCHED</x:v>
      </x:c>
    </x:row>
    <x:row r="6811">
      <x:c r="A6811" t="str">
        <x:v>71</x:v>
      </x:c>
      <x:c r="B6811" t="str">
        <x:v>Arts, Entertainment, and Recreation</x:v>
      </x:c>
      <x:c r="C6811" t="str">
        <x:v>39-2021</x:v>
      </x:c>
      <x:c r="D6811" t="str">
        <x:v>Animal Caretakers</x:v>
      </x:c>
      <x:c r="E6811" s="22" t="n">
        <x:v>18560</x:v>
      </x:c>
      <x:c r="F6811" s="22" t="n">
        <x:v>41030</x:v>
      </x:c>
      <x:c r="G6811" s="22" t="n">
        <x:f>IF(OR(E6811="",F6811=""),"",E6811*F6811)</x:f>
        <x:v>761516800</x:v>
      </x:c>
      <x:c r="H6811" s="36" t="n">
        <x:v>0.16140000000000002</x:v>
      </x:c>
      <x:c r="I6811" s="22" t="n">
        <x:f>IF(G6811="","",IF(ISNUMBER(H6811),G6811,""))</x:f>
        <x:v>761516800</x:v>
      </x:c>
      <x:c r="J6811" s="22" t="n">
        <x:f>IF(I6811="","",I6811*H6811)</x:f>
        <x:v>122908811.52000001</x:v>
      </x:c>
      <x:c r="K6811" t="str">
        <x:f>IF(G6811="","MISSING OEWS",IF(ISNUMBER(H6811),"MATCHED","MISSING WHARTON"))</x:f>
        <x:v>MATCHED</x:v>
      </x:c>
    </x:row>
    <x:row r="6812">
      <x:c r="A6812" t="str">
        <x:v>71</x:v>
      </x:c>
      <x:c r="B6812" t="str">
        <x:v>Arts, Entertainment, and Recreation</x:v>
      </x:c>
      <x:c r="C6812" t="str">
        <x:v>39-3011</x:v>
      </x:c>
      <x:c r="D6812" t="str">
        <x:v>Gambling Dealers</x:v>
      </x:c>
      <x:c r="E6812" s="22" t="n">
        <x:v>35790</x:v>
      </x:c>
      <x:c r="F6812" s="22" t="n">
        <x:v>46030</x:v>
      </x:c>
      <x:c r="G6812" s="22" t="n">
        <x:f>IF(OR(E6812="",F6812=""),"",E6812*F6812)</x:f>
        <x:v>1647413700</x:v>
      </x:c>
      <x:c r="H6812" s="36" t="n">
        <x:v>0.31670000000000004</x:v>
      </x:c>
      <x:c r="I6812" s="22" t="n">
        <x:f>IF(G6812="","",IF(ISNUMBER(H6812),G6812,""))</x:f>
        <x:v>1647413700</x:v>
      </x:c>
      <x:c r="J6812" s="22" t="n">
        <x:f>IF(I6812="","",I6812*H6812)</x:f>
        <x:v>521735918.7900001</x:v>
      </x:c>
      <x:c r="K6812" t="str">
        <x:f>IF(G6812="","MISSING OEWS",IF(ISNUMBER(H6812),"MATCHED","MISSING WHARTON"))</x:f>
        <x:v>MATCHED</x:v>
      </x:c>
    </x:row>
    <x:row r="6813">
      <x:c r="A6813" t="str">
        <x:v>71</x:v>
      </x:c>
      <x:c r="B6813" t="str">
        <x:v>Arts, Entertainment, and Recreation</x:v>
      </x:c>
      <x:c r="C6813" t="str">
        <x:v>39-3012</x:v>
      </x:c>
      <x:c r="D6813" t="str">
        <x:v>Gambling and Sports Book Writers and Runners</x:v>
      </x:c>
      <x:c r="E6813" s="22" t="n">
        <x:v>6610</x:v>
      </x:c>
      <x:c r="F6813" s="22" t="n">
        <x:v>36590</x:v>
      </x:c>
      <x:c r="G6813" s="22" t="n">
        <x:f>IF(OR(E6813="",F6813=""),"",E6813*F6813)</x:f>
        <x:v>241859900</x:v>
      </x:c>
      <x:c r="H6813" s="36" t="n">
        <x:v>0.35450000000000004</x:v>
      </x:c>
      <x:c r="I6813" s="22" t="n">
        <x:f>IF(G6813="","",IF(ISNUMBER(H6813),G6813,""))</x:f>
        <x:v>241859900</x:v>
      </x:c>
      <x:c r="J6813" s="22" t="n">
        <x:f>IF(I6813="","",I6813*H6813)</x:f>
        <x:v>85739334.55000001</x:v>
      </x:c>
      <x:c r="K6813" t="str">
        <x:f>IF(G6813="","MISSING OEWS",IF(ISNUMBER(H6813),"MATCHED","MISSING WHARTON"))</x:f>
        <x:v>MATCHED</x:v>
      </x:c>
    </x:row>
    <x:row r="6814">
      <x:c r="A6814" t="str">
        <x:v>71</x:v>
      </x:c>
      <x:c r="B6814" t="str">
        <x:v>Arts, Entertainment, and Recreation</x:v>
      </x:c>
      <x:c r="C6814" t="str">
        <x:v>39-3019</x:v>
      </x:c>
      <x:c r="D6814" t="str">
        <x:v>Gambling Service Workers, All Other</x:v>
      </x:c>
      <x:c r="E6814" s="22" t="n">
        <x:v>6760</x:v>
      </x:c>
      <x:c r="F6814" s="22" t="n">
        <x:v>41420</x:v>
      </x:c>
      <x:c r="G6814" s="22" t="n">
        <x:f>IF(OR(E6814="",F6814=""),"",E6814*F6814)</x:f>
        <x:v>279999200</x:v>
      </x:c>
      <x:c r="H6814" s="36"/>
      <x:c r="I6814" s="22" t="str">
        <x:f>IF(G6814="","",IF(ISNUMBER(H6814),G6814,""))</x:f>
      </x:c>
      <x:c r="J6814" s="22" t="str">
        <x:f>IF(I6814="","",I6814*H6814)</x:f>
      </x:c>
      <x:c r="K6814" t="str">
        <x:f>IF(G6814="","MISSING OEWS",IF(ISNUMBER(H6814),"MATCHED","MISSING WHARTON"))</x:f>
        <x:v>MISSING WHARTON</x:v>
      </x:c>
    </x:row>
    <x:row r="6815">
      <x:c r="A6815" t="str">
        <x:v>71</x:v>
      </x:c>
      <x:c r="B6815" t="str">
        <x:v>Arts, Entertainment, and Recreation</x:v>
      </x:c>
      <x:c r="C6815" t="str">
        <x:v>39-3021</x:v>
      </x:c>
      <x:c r="D6815" t="str">
        <x:v>Motion Picture Projectionists</x:v>
      </x:c>
      <x:c r="E6815" s="22" t="n">
        <x:v>250</x:v>
      </x:c>
      <x:c r="F6815" s="22" t="n">
        <x:v>68690</x:v>
      </x:c>
      <x:c r="G6815" s="22" t="n">
        <x:f>IF(OR(E6815="",F6815=""),"",E6815*F6815)</x:f>
        <x:v>17172500</x:v>
      </x:c>
      <x:c r="H6815" s="36" t="n">
        <x:v>0.3068</x:v>
      </x:c>
      <x:c r="I6815" s="22" t="n">
        <x:f>IF(G6815="","",IF(ISNUMBER(H6815),G6815,""))</x:f>
        <x:v>17172500</x:v>
      </x:c>
      <x:c r="J6815" s="22" t="n">
        <x:f>IF(I6815="","",I6815*H6815)</x:f>
        <x:v>5268523</x:v>
      </x:c>
      <x:c r="K6815" t="str">
        <x:f>IF(G6815="","MISSING OEWS",IF(ISNUMBER(H6815),"MATCHED","MISSING WHARTON"))</x:f>
        <x:v>MATCHED</x:v>
      </x:c>
    </x:row>
    <x:row r="6816">
      <x:c r="A6816" t="str">
        <x:v>71</x:v>
      </x:c>
      <x:c r="B6816" t="str">
        <x:v>Arts, Entertainment, and Recreation</x:v>
      </x:c>
      <x:c r="C6816" t="str">
        <x:v>39-3031</x:v>
      </x:c>
      <x:c r="D6816" t="str">
        <x:v>Ushers, Lobby Attendants, and Ticket Takers</x:v>
      </x:c>
      <x:c r="E6816" s="22" t="n">
        <x:v>38370</x:v>
      </x:c>
      <x:c r="F6816" s="22" t="n">
        <x:v>34550</x:v>
      </x:c>
      <x:c r="G6816" s="22" t="n">
        <x:f>IF(OR(E6816="",F6816=""),"",E6816*F6816)</x:f>
        <x:v>1325683500</x:v>
      </x:c>
      <x:c r="H6816" s="36" t="n">
        <x:v>0.2109</x:v>
      </x:c>
      <x:c r="I6816" s="22" t="n">
        <x:f>IF(G6816="","",IF(ISNUMBER(H6816),G6816,""))</x:f>
        <x:v>1325683500</x:v>
      </x:c>
      <x:c r="J6816" s="22" t="n">
        <x:f>IF(I6816="","",I6816*H6816)</x:f>
        <x:v>279586650.15</x:v>
      </x:c>
      <x:c r="K6816" t="str">
        <x:f>IF(G6816="","MISSING OEWS",IF(ISNUMBER(H6816),"MATCHED","MISSING WHARTON"))</x:f>
        <x:v>MATCHED</x:v>
      </x:c>
    </x:row>
    <x:row r="6817">
      <x:c r="A6817" t="str">
        <x:v>71</x:v>
      </x:c>
      <x:c r="B6817" t="str">
        <x:v>Arts, Entertainment, and Recreation</x:v>
      </x:c>
      <x:c r="C6817" t="str">
        <x:v>39-3091</x:v>
      </x:c>
      <x:c r="D6817" t="str">
        <x:v>Amusement and Recreation Attendants</x:v>
      </x:c>
      <x:c r="E6817" s="22" t="n">
        <x:v>298210</x:v>
      </x:c>
      <x:c r="F6817" s="22" t="n">
        <x:v>32050</x:v>
      </x:c>
      <x:c r="G6817" s="22" t="n">
        <x:f>IF(OR(E6817="",F6817=""),"",E6817*F6817)</x:f>
        <x:v>9557630500</x:v>
      </x:c>
      <x:c r="H6817" s="36" t="n">
        <x:v>0.25</x:v>
      </x:c>
      <x:c r="I6817" s="22" t="n">
        <x:f>IF(G6817="","",IF(ISNUMBER(H6817),G6817,""))</x:f>
        <x:v>9557630500</x:v>
      </x:c>
      <x:c r="J6817" s="22" t="n">
        <x:f>IF(I6817="","",I6817*H6817)</x:f>
        <x:v>2389407625</x:v>
      </x:c>
      <x:c r="K6817" t="str">
        <x:f>IF(G6817="","MISSING OEWS",IF(ISNUMBER(H6817),"MATCHED","MISSING WHARTON"))</x:f>
        <x:v>MATCHED</x:v>
      </x:c>
    </x:row>
    <x:row r="6818">
      <x:c r="A6818" t="str">
        <x:v>71</x:v>
      </x:c>
      <x:c r="B6818" t="str">
        <x:v>Arts, Entertainment, and Recreation</x:v>
      </x:c>
      <x:c r="C6818" t="str">
        <x:v>39-3092</x:v>
      </x:c>
      <x:c r="D6818" t="str">
        <x:v>Costume Attendants</x:v>
      </x:c>
      <x:c r="E6818" s="22" t="n">
        <x:v>3950</x:v>
      </x:c>
      <x:c r="F6818" s="22" t="n">
        <x:v>52480</x:v>
      </x:c>
      <x:c r="G6818" s="22" t="n">
        <x:f>IF(OR(E6818="",F6818=""),"",E6818*F6818)</x:f>
        <x:v>207296000</x:v>
      </x:c>
      <x:c r="H6818" s="36" t="n">
        <x:v>0.12380000000000001</x:v>
      </x:c>
      <x:c r="I6818" s="22" t="n">
        <x:f>IF(G6818="","",IF(ISNUMBER(H6818),G6818,""))</x:f>
        <x:v>207296000</x:v>
      </x:c>
      <x:c r="J6818" s="22" t="n">
        <x:f>IF(I6818="","",I6818*H6818)</x:f>
        <x:v>25663244.8</x:v>
      </x:c>
      <x:c r="K6818" t="str">
        <x:f>IF(G6818="","MISSING OEWS",IF(ISNUMBER(H6818),"MATCHED","MISSING WHARTON"))</x:f>
        <x:v>MATCHED</x:v>
      </x:c>
    </x:row>
    <x:row r="6819">
      <x:c r="A6819" t="str">
        <x:v>71</x:v>
      </x:c>
      <x:c r="B6819" t="str">
        <x:v>Arts, Entertainment, and Recreation</x:v>
      </x:c>
      <x:c r="C6819" t="str">
        <x:v>39-3093</x:v>
      </x:c>
      <x:c r="D6819" t="str">
        <x:v>Locker Room, Coatroom, and Dressing Room Attendants</x:v>
      </x:c>
      <x:c r="E6819" s="22" t="n">
        <x:v>5910</x:v>
      </x:c>
      <x:c r="F6819" s="22" t="n">
        <x:v>37420</x:v>
      </x:c>
      <x:c r="G6819" s="22" t="n">
        <x:f>IF(OR(E6819="",F6819=""),"",E6819*F6819)</x:f>
        <x:v>221152200</x:v>
      </x:c>
      <x:c r="H6819" s="36" t="n">
        <x:v>0.041299999999999996</x:v>
      </x:c>
      <x:c r="I6819" s="22" t="n">
        <x:f>IF(G6819="","",IF(ISNUMBER(H6819),G6819,""))</x:f>
        <x:v>221152200</x:v>
      </x:c>
      <x:c r="J6819" s="22" t="n">
        <x:f>IF(I6819="","",I6819*H6819)</x:f>
        <x:v>9133585.86</x:v>
      </x:c>
      <x:c r="K6819" t="str">
        <x:f>IF(G6819="","MISSING OEWS",IF(ISNUMBER(H6819),"MATCHED","MISSING WHARTON"))</x:f>
        <x:v>MATCHED</x:v>
      </x:c>
    </x:row>
    <x:row r="6820">
      <x:c r="A6820" t="str">
        <x:v>71</x:v>
      </x:c>
      <x:c r="B6820" t="str">
        <x:v>Arts, Entertainment, and Recreation</x:v>
      </x:c>
      <x:c r="C6820" t="str">
        <x:v>39-3099</x:v>
      </x:c>
      <x:c r="D6820" t="str">
        <x:v>Entertainment Attendants and Related Workers, All Other</x:v>
      </x:c>
      <x:c r="E6820" s="22" t="n">
        <x:v>2920</x:v>
      </x:c>
      <x:c r="F6820" s="22" t="n">
        <x:v>34860</x:v>
      </x:c>
      <x:c r="G6820" s="22" t="n">
        <x:f>IF(OR(E6820="",F6820=""),"",E6820*F6820)</x:f>
        <x:v>101791200</x:v>
      </x:c>
      <x:c r="H6820" s="36"/>
      <x:c r="I6820" s="22" t="str">
        <x:f>IF(G6820="","",IF(ISNUMBER(H6820),G6820,""))</x:f>
      </x:c>
      <x:c r="J6820" s="22" t="str">
        <x:f>IF(I6820="","",I6820*H6820)</x:f>
      </x:c>
      <x:c r="K6820" t="str">
        <x:f>IF(G6820="","MISSING OEWS",IF(ISNUMBER(H6820),"MATCHED","MISSING WHARTON"))</x:f>
        <x:v>MISSING WHARTON</x:v>
      </x:c>
    </x:row>
    <x:row r="6821">
      <x:c r="A6821" t="str">
        <x:v>71</x:v>
      </x:c>
      <x:c r="B6821" t="str">
        <x:v>Arts, Entertainment, and Recreation</x:v>
      </x:c>
      <x:c r="C6821" t="str">
        <x:v>39-5012</x:v>
      </x:c>
      <x:c r="D6821" t="str">
        <x:v>Hairdressers, Hairstylists, and Cosmetologists</x:v>
      </x:c>
      <x:c r="E6821" s="22" t="n">
        <x:v>740</x:v>
      </x:c>
      <x:c r="F6821" s="22" t="n">
        <x:v>76690</x:v>
      </x:c>
      <x:c r="G6821" s="22" t="n">
        <x:f>IF(OR(E6821="",F6821=""),"",E6821*F6821)</x:f>
        <x:v>56750600</x:v>
      </x:c>
      <x:c r="H6821" s="36" t="n">
        <x:v>0.12390000000000001</x:v>
      </x:c>
      <x:c r="I6821" s="22" t="n">
        <x:f>IF(G6821="","",IF(ISNUMBER(H6821),G6821,""))</x:f>
        <x:v>56750600</x:v>
      </x:c>
      <x:c r="J6821" s="22" t="n">
        <x:f>IF(I6821="","",I6821*H6821)</x:f>
        <x:v>7031399.340000001</x:v>
      </x:c>
      <x:c r="K6821" t="str">
        <x:f>IF(G6821="","MISSING OEWS",IF(ISNUMBER(H6821),"MATCHED","MISSING WHARTON"))</x:f>
        <x:v>MATCHED</x:v>
      </x:c>
    </x:row>
    <x:row r="6822">
      <x:c r="A6822" t="str">
        <x:v>71</x:v>
      </x:c>
      <x:c r="B6822" t="str">
        <x:v>Arts, Entertainment, and Recreation</x:v>
      </x:c>
      <x:c r="C6822" t="str">
        <x:v>39-5091</x:v>
      </x:c>
      <x:c r="D6822" t="str">
        <x:v>Makeup Artists, Theatrical and Performance</x:v>
      </x:c>
      <x:c r="E6822" s="22" t="n">
        <x:v>220</x:v>
      </x:c>
      <x:c r="F6822" s="22" t="n">
        <x:v>109700</x:v>
      </x:c>
      <x:c r="G6822" s="22" t="n">
        <x:f>IF(OR(E6822="",F6822=""),"",E6822*F6822)</x:f>
        <x:v>24134000</x:v>
      </x:c>
      <x:c r="H6822" s="36" t="n">
        <x:v>0.0786</x:v>
      </x:c>
      <x:c r="I6822" s="22" t="n">
        <x:f>IF(G6822="","",IF(ISNUMBER(H6822),G6822,""))</x:f>
        <x:v>24134000</x:v>
      </x:c>
      <x:c r="J6822" s="22" t="n">
        <x:f>IF(I6822="","",I6822*H6822)</x:f>
        <x:v>1896932.4000000001</x:v>
      </x:c>
      <x:c r="K6822" t="str">
        <x:f>IF(G6822="","MISSING OEWS",IF(ISNUMBER(H6822),"MATCHED","MISSING WHARTON"))</x:f>
        <x:v>MATCHED</x:v>
      </x:c>
    </x:row>
    <x:row r="6823">
      <x:c r="A6823" t="str">
        <x:v>71</x:v>
      </x:c>
      <x:c r="B6823" t="str">
        <x:v>Arts, Entertainment, and Recreation</x:v>
      </x:c>
      <x:c r="C6823" t="str">
        <x:v>39-5092</x:v>
      </x:c>
      <x:c r="D6823" t="str">
        <x:v>Manicurists and Pedicurists</x:v>
      </x:c>
      <x:c r="E6823" s="22" t="n">
        <x:v>420</x:v>
      </x:c>
      <x:c r="F6823" s="22" t="n">
        <x:v>46580</x:v>
      </x:c>
      <x:c r="G6823" s="22" t="n">
        <x:f>IF(OR(E6823="",F6823=""),"",E6823*F6823)</x:f>
        <x:v>19563600</x:v>
      </x:c>
      <x:c r="H6823" s="36" t="n">
        <x:v>0.1056</x:v>
      </x:c>
      <x:c r="I6823" s="22" t="n">
        <x:f>IF(G6823="","",IF(ISNUMBER(H6823),G6823,""))</x:f>
        <x:v>19563600</x:v>
      </x:c>
      <x:c r="J6823" s="22" t="n">
        <x:f>IF(I6823="","",I6823*H6823)</x:f>
        <x:v>2065916.16</x:v>
      </x:c>
      <x:c r="K6823" t="str">
        <x:f>IF(G6823="","MISSING OEWS",IF(ISNUMBER(H6823),"MATCHED","MISSING WHARTON"))</x:f>
        <x:v>MATCHED</x:v>
      </x:c>
    </x:row>
    <x:row r="6824">
      <x:c r="A6824" t="str">
        <x:v>71</x:v>
      </x:c>
      <x:c r="B6824" t="str">
        <x:v>Arts, Entertainment, and Recreation</x:v>
      </x:c>
      <x:c r="C6824" t="str">
        <x:v>39-5094</x:v>
      </x:c>
      <x:c r="D6824" t="str">
        <x:v>Skincare Specialists</x:v>
      </x:c>
      <x:c r="E6824" s="22" t="n">
        <x:v>770</x:v>
      </x:c>
      <x:c r="F6824" s="22" t="n">
        <x:v>55320</x:v>
      </x:c>
      <x:c r="G6824" s="22" t="n">
        <x:f>IF(OR(E6824="",F6824=""),"",E6824*F6824)</x:f>
        <x:v>42596400</x:v>
      </x:c>
      <x:c r="H6824" s="36" t="n">
        <x:v>0.1056</x:v>
      </x:c>
      <x:c r="I6824" s="22" t="n">
        <x:f>IF(G6824="","",IF(ISNUMBER(H6824),G6824,""))</x:f>
        <x:v>42596400</x:v>
      </x:c>
      <x:c r="J6824" s="22" t="n">
        <x:f>IF(I6824="","",I6824*H6824)</x:f>
        <x:v>4498179.84</x:v>
      </x:c>
      <x:c r="K6824" t="str">
        <x:f>IF(G6824="","MISSING OEWS",IF(ISNUMBER(H6824),"MATCHED","MISSING WHARTON"))</x:f>
        <x:v>MATCHED</x:v>
      </x:c>
    </x:row>
    <x:row r="6825">
      <x:c r="A6825" t="str">
        <x:v>71</x:v>
      </x:c>
      <x:c r="B6825" t="str">
        <x:v>Arts, Entertainment, and Recreation</x:v>
      </x:c>
      <x:c r="C6825" t="str">
        <x:v>39-6011</x:v>
      </x:c>
      <x:c r="D6825" t="str">
        <x:v>Baggage Porters and Bellhops</x:v>
      </x:c>
      <x:c r="E6825" s="22" t="n">
        <x:v>650</x:v>
      </x:c>
      <x:c r="F6825" s="22" t="n">
        <x:v>32840</x:v>
      </x:c>
      <x:c r="G6825" s="22" t="n">
        <x:f>IF(OR(E6825="",F6825=""),"",E6825*F6825)</x:f>
        <x:v>21346000</x:v>
      </x:c>
      <x:c r="H6825" s="36" t="n">
        <x:v>0.3353</x:v>
      </x:c>
      <x:c r="I6825" s="22" t="n">
        <x:f>IF(G6825="","",IF(ISNUMBER(H6825),G6825,""))</x:f>
        <x:v>21346000</x:v>
      </x:c>
      <x:c r="J6825" s="22" t="n">
        <x:f>IF(I6825="","",I6825*H6825)</x:f>
        <x:v>7157313.8</x:v>
      </x:c>
      <x:c r="K6825" t="str">
        <x:f>IF(G6825="","MISSING OEWS",IF(ISNUMBER(H6825),"MATCHED","MISSING WHARTON"))</x:f>
        <x:v>MATCHED</x:v>
      </x:c>
    </x:row>
    <x:row r="6826">
      <x:c r="A6826" t="str">
        <x:v>71</x:v>
      </x:c>
      <x:c r="B6826" t="str">
        <x:v>Arts, Entertainment, and Recreation</x:v>
      </x:c>
      <x:c r="C6826" t="str">
        <x:v>39-6012</x:v>
      </x:c>
      <x:c r="D6826" t="str">
        <x:v>Concierges</x:v>
      </x:c>
      <x:c r="E6826" s="22" t="n">
        <x:v>2770</x:v>
      </x:c>
      <x:c r="F6826" s="22" t="n">
        <x:v>37590</x:v>
      </x:c>
      <x:c r="G6826" s="22" t="n">
        <x:f>IF(OR(E6826="",F6826=""),"",E6826*F6826)</x:f>
        <x:v>104124300</x:v>
      </x:c>
      <x:c r="H6826" s="36" t="n">
        <x:v>0.65</x:v>
      </x:c>
      <x:c r="I6826" s="22" t="n">
        <x:f>IF(G6826="","",IF(ISNUMBER(H6826),G6826,""))</x:f>
        <x:v>104124300</x:v>
      </x:c>
      <x:c r="J6826" s="22" t="n">
        <x:f>IF(I6826="","",I6826*H6826)</x:f>
        <x:v>67680795</x:v>
      </x:c>
      <x:c r="K6826" t="str">
        <x:f>IF(G6826="","MISSING OEWS",IF(ISNUMBER(H6826),"MATCHED","MISSING WHARTON"))</x:f>
        <x:v>MATCHED</x:v>
      </x:c>
    </x:row>
    <x:row r="6827">
      <x:c r="A6827" t="str">
        <x:v>71</x:v>
      </x:c>
      <x:c r="B6827" t="str">
        <x:v>Arts, Entertainment, and Recreation</x:v>
      </x:c>
      <x:c r="C6827" t="str">
        <x:v>39-7010</x:v>
      </x:c>
      <x:c r="D6827" t="str">
        <x:v>Tour and Travel Guides</x:v>
      </x:c>
      <x:c r="E6827" s="22" t="n">
        <x:v>27590</x:v>
      </x:c>
      <x:c r="F6827" s="22" t="n">
        <x:v>42170</x:v>
      </x:c>
      <x:c r="G6827" s="22" t="n">
        <x:f>IF(OR(E6827="",F6827=""),"",E6827*F6827)</x:f>
        <x:v>1163470300</x:v>
      </x:c>
      <x:c r="H6827" s="36" t="n">
        <x:v>0.3177</x:v>
      </x:c>
      <x:c r="I6827" s="22" t="n">
        <x:f>IF(G6827="","",IF(ISNUMBER(H6827),G6827,""))</x:f>
        <x:v>1163470300</x:v>
      </x:c>
      <x:c r="J6827" s="22" t="n">
        <x:f>IF(I6827="","",I6827*H6827)</x:f>
        <x:v>369634514.31</x:v>
      </x:c>
      <x:c r="K6827" t="str">
        <x:f>IF(G6827="","MISSING OEWS",IF(ISNUMBER(H6827),"MATCHED","MISSING WHARTON"))</x:f>
        <x:v>MATCHED</x:v>
      </x:c>
    </x:row>
    <x:row r="6828">
      <x:c r="A6828" t="str">
        <x:v>71</x:v>
      </x:c>
      <x:c r="B6828" t="str">
        <x:v>Arts, Entertainment, and Recreation</x:v>
      </x:c>
      <x:c r="C6828" t="str">
        <x:v>39-9011</x:v>
      </x:c>
      <x:c r="D6828" t="str">
        <x:v>Childcare Workers</x:v>
      </x:c>
      <x:c r="E6828" s="22" t="n">
        <x:v>30480</x:v>
      </x:c>
      <x:c r="F6828" s="22" t="n">
        <x:v>29560</x:v>
      </x:c>
      <x:c r="G6828" s="22" t="n">
        <x:f>IF(OR(E6828="",F6828=""),"",E6828*F6828)</x:f>
        <x:v>900988800</x:v>
      </x:c>
      <x:c r="H6828" s="36" t="n">
        <x:v>0.105</x:v>
      </x:c>
      <x:c r="I6828" s="22" t="n">
        <x:f>IF(G6828="","",IF(ISNUMBER(H6828),G6828,""))</x:f>
        <x:v>900988800</x:v>
      </x:c>
      <x:c r="J6828" s="22" t="n">
        <x:f>IF(I6828="","",I6828*H6828)</x:f>
        <x:v>94603824</x:v>
      </x:c>
      <x:c r="K6828" t="str">
        <x:f>IF(G6828="","MISSING OEWS",IF(ISNUMBER(H6828),"MATCHED","MISSING WHARTON"))</x:f>
        <x:v>MATCHED</x:v>
      </x:c>
    </x:row>
    <x:row r="6829">
      <x:c r="A6829" t="str">
        <x:v>71</x:v>
      </x:c>
      <x:c r="B6829" t="str">
        <x:v>Arts, Entertainment, and Recreation</x:v>
      </x:c>
      <x:c r="C6829" t="str">
        <x:v>39-9031</x:v>
      </x:c>
      <x:c r="D6829" t="str">
        <x:v>Exercise Trainers and Group Fitness Instructors</x:v>
      </x:c>
      <x:c r="E6829" s="22" t="n">
        <x:v>219050</x:v>
      </x:c>
      <x:c r="F6829" s="22" t="n">
        <x:v>53770</x:v>
      </x:c>
      <x:c r="G6829" s="22" t="n">
        <x:f>IF(OR(E6829="",F6829=""),"",E6829*F6829)</x:f>
        <x:v>11778318500</x:v>
      </x:c>
      <x:c r="H6829" s="36" t="n">
        <x:v>0.0636</x:v>
      </x:c>
      <x:c r="I6829" s="22" t="n">
        <x:f>IF(G6829="","",IF(ISNUMBER(H6829),G6829,""))</x:f>
        <x:v>11778318500</x:v>
      </x:c>
      <x:c r="J6829" s="22" t="n">
        <x:f>IF(I6829="","",I6829*H6829)</x:f>
        <x:v>749101056.6</x:v>
      </x:c>
      <x:c r="K6829" t="str">
        <x:f>IF(G6829="","MISSING OEWS",IF(ISNUMBER(H6829),"MATCHED","MISSING WHARTON"))</x:f>
        <x:v>MATCHED</x:v>
      </x:c>
    </x:row>
    <x:row r="6830">
      <x:c r="A6830" t="str">
        <x:v>71</x:v>
      </x:c>
      <x:c r="B6830" t="str">
        <x:v>Arts, Entertainment, and Recreation</x:v>
      </x:c>
      <x:c r="C6830" t="str">
        <x:v>39-9032</x:v>
      </x:c>
      <x:c r="D6830" t="str">
        <x:v>Recreation Workers</x:v>
      </x:c>
      <x:c r="E6830" s="22" t="n">
        <x:v>41240</x:v>
      </x:c>
      <x:c r="F6830" s="22" t="n">
        <x:v>35480</x:v>
      </x:c>
      <x:c r="G6830" s="22" t="n">
        <x:f>IF(OR(E6830="",F6830=""),"",E6830*F6830)</x:f>
        <x:v>1463195200</x:v>
      </x:c>
      <x:c r="H6830" s="36" t="n">
        <x:v>0.16670000000000001</x:v>
      </x:c>
      <x:c r="I6830" s="22" t="n">
        <x:f>IF(G6830="","",IF(ISNUMBER(H6830),G6830,""))</x:f>
        <x:v>1463195200</x:v>
      </x:c>
      <x:c r="J6830" s="22" t="n">
        <x:f>IF(I6830="","",I6830*H6830)</x:f>
        <x:v>243914639.84000003</x:v>
      </x:c>
      <x:c r="K6830" t="str">
        <x:f>IF(G6830="","MISSING OEWS",IF(ISNUMBER(H6830),"MATCHED","MISSING WHARTON"))</x:f>
        <x:v>MATCHED</x:v>
      </x:c>
    </x:row>
    <x:row r="6831">
      <x:c r="A6831" t="str">
        <x:v>71</x:v>
      </x:c>
      <x:c r="B6831" t="str">
        <x:v>Arts, Entertainment, and Recreation</x:v>
      </x:c>
      <x:c r="C6831" t="str">
        <x:v>39-9041</x:v>
      </x:c>
      <x:c r="D6831" t="str">
        <x:v>Residential Advisors</x:v>
      </x:c>
      <x:c r="E6831" s="22" t="n">
        <x:v>50</x:v>
      </x:c>
      <x:c r="F6831" s="22" t="n">
        <x:v>50650</x:v>
      </x:c>
      <x:c r="G6831" s="22" t="n">
        <x:f>IF(OR(E6831="",F6831=""),"",E6831*F6831)</x:f>
        <x:v>2532500</x:v>
      </x:c>
      <x:c r="H6831" s="36" t="n">
        <x:v>0.2917</x:v>
      </x:c>
      <x:c r="I6831" s="22" t="n">
        <x:f>IF(G6831="","",IF(ISNUMBER(H6831),G6831,""))</x:f>
        <x:v>2532500</x:v>
      </x:c>
      <x:c r="J6831" s="22" t="n">
        <x:f>IF(I6831="","",I6831*H6831)</x:f>
        <x:v>738730.25</x:v>
      </x:c>
      <x:c r="K6831" t="str">
        <x:f>IF(G6831="","MISSING OEWS",IF(ISNUMBER(H6831),"MATCHED","MISSING WHARTON"))</x:f>
        <x:v>MATCHED</x:v>
      </x:c>
    </x:row>
    <x:row r="6832">
      <x:c r="A6832" t="str">
        <x:v>71</x:v>
      </x:c>
      <x:c r="B6832" t="str">
        <x:v>Arts, Entertainment, and Recreation</x:v>
      </x:c>
      <x:c r="C6832" t="str">
        <x:v>39-9099</x:v>
      </x:c>
      <x:c r="D6832" t="str">
        <x:v>Personal Care and Service Workers, All Other</x:v>
      </x:c>
      <x:c r="E6832" s="22" t="n">
        <x:v>2860</x:v>
      </x:c>
      <x:c r="F6832" s="22" t="n">
        <x:v>36900</x:v>
      </x:c>
      <x:c r="G6832" s="22" t="n">
        <x:f>IF(OR(E6832="",F6832=""),"",E6832*F6832)</x:f>
        <x:v>105534000</x:v>
      </x:c>
      <x:c r="H6832" s="36"/>
      <x:c r="I6832" s="22" t="str">
        <x:f>IF(G6832="","",IF(ISNUMBER(H6832),G6832,""))</x:f>
      </x:c>
      <x:c r="J6832" s="22" t="str">
        <x:f>IF(I6832="","",I6832*H6832)</x:f>
      </x:c>
      <x:c r="K6832" t="str">
        <x:f>IF(G6832="","MISSING OEWS",IF(ISNUMBER(H6832),"MATCHED","MISSING WHARTON"))</x:f>
        <x:v>MISSING WHARTON</x:v>
      </x:c>
    </x:row>
    <x:row r="6833">
      <x:c r="A6833" t="str">
        <x:v>71</x:v>
      </x:c>
      <x:c r="B6833" t="str">
        <x:v>Arts, Entertainment, and Recreation</x:v>
      </x:c>
      <x:c r="C6833" t="str">
        <x:v>41-1011</x:v>
      </x:c>
      <x:c r="D6833" t="str">
        <x:v>First-Line Supervisors of Retail Sales Workers</x:v>
      </x:c>
      <x:c r="E6833" s="22" t="n">
        <x:v>11670</x:v>
      </x:c>
      <x:c r="F6833" s="22" t="n">
        <x:v>51660</x:v>
      </x:c>
      <x:c r="G6833" s="22" t="n">
        <x:f>IF(OR(E6833="",F6833=""),"",E6833*F6833)</x:f>
        <x:v>602872200</x:v>
      </x:c>
      <x:c r="H6833" s="36" t="n">
        <x:v>0.4476</x:v>
      </x:c>
      <x:c r="I6833" s="22" t="n">
        <x:f>IF(G6833="","",IF(ISNUMBER(H6833),G6833,""))</x:f>
        <x:v>602872200</x:v>
      </x:c>
      <x:c r="J6833" s="22" t="n">
        <x:f>IF(I6833="","",I6833*H6833)</x:f>
        <x:v>269845596.71999997</x:v>
      </x:c>
      <x:c r="K6833" t="str">
        <x:f>IF(G6833="","MISSING OEWS",IF(ISNUMBER(H6833),"MATCHED","MISSING WHARTON"))</x:f>
        <x:v>MATCHED</x:v>
      </x:c>
    </x:row>
    <x:row r="6834">
      <x:c r="A6834" t="str">
        <x:v>71</x:v>
      </x:c>
      <x:c r="B6834" t="str">
        <x:v>Arts, Entertainment, and Recreation</x:v>
      </x:c>
      <x:c r="C6834" t="str">
        <x:v>41-1012</x:v>
      </x:c>
      <x:c r="D6834" t="str">
        <x:v>First-Line Supervisors of Non-Retail Sales Workers</x:v>
      </x:c>
      <x:c r="E6834" s="22" t="n">
        <x:v>2070</x:v>
      </x:c>
      <x:c r="F6834" s="22" t="n">
        <x:v>64290</x:v>
      </x:c>
      <x:c r="G6834" s="22" t="n">
        <x:f>IF(OR(E6834="",F6834=""),"",E6834*F6834)</x:f>
        <x:v>133080300</x:v>
      </x:c>
      <x:c r="H6834" s="36" t="n">
        <x:v>0.4833</x:v>
      </x:c>
      <x:c r="I6834" s="22" t="n">
        <x:f>IF(G6834="","",IF(ISNUMBER(H6834),G6834,""))</x:f>
        <x:v>133080300</x:v>
      </x:c>
      <x:c r="J6834" s="22" t="n">
        <x:f>IF(I6834="","",I6834*H6834)</x:f>
        <x:v>64317708.99</x:v>
      </x:c>
      <x:c r="K6834" t="str">
        <x:f>IF(G6834="","MISSING OEWS",IF(ISNUMBER(H6834),"MATCHED","MISSING WHARTON"))</x:f>
        <x:v>MATCHED</x:v>
      </x:c>
    </x:row>
    <x:row r="6835">
      <x:c r="A6835" t="str">
        <x:v>71</x:v>
      </x:c>
      <x:c r="B6835" t="str">
        <x:v>Arts, Entertainment, and Recreation</x:v>
      </x:c>
      <x:c r="C6835" t="str">
        <x:v>41-2011</x:v>
      </x:c>
      <x:c r="D6835" t="str">
        <x:v>Cashiers</x:v>
      </x:c>
      <x:c r="E6835" s="22" t="n">
        <x:v>49400</x:v>
      </x:c>
      <x:c r="F6835" s="22" t="n">
        <x:v>33380</x:v>
      </x:c>
      <x:c r="G6835" s="22" t="n">
        <x:f>IF(OR(E6835="",F6835=""),"",E6835*F6835)</x:f>
        <x:v>1648972000</x:v>
      </x:c>
      <x:c r="H6835" s="36" t="n">
        <x:v>0.6672</x:v>
      </x:c>
      <x:c r="I6835" s="22" t="n">
        <x:f>IF(G6835="","",IF(ISNUMBER(H6835),G6835,""))</x:f>
        <x:v>1648972000</x:v>
      </x:c>
      <x:c r="J6835" s="22" t="n">
        <x:f>IF(I6835="","",I6835*H6835)</x:f>
        <x:v>1100194118.4</x:v>
      </x:c>
      <x:c r="K6835" t="str">
        <x:f>IF(G6835="","MISSING OEWS",IF(ISNUMBER(H6835),"MATCHED","MISSING WHARTON"))</x:f>
        <x:v>MATCHED</x:v>
      </x:c>
    </x:row>
    <x:row r="6836">
      <x:c r="A6836" t="str">
        <x:v>71</x:v>
      </x:c>
      <x:c r="B6836" t="str">
        <x:v>Arts, Entertainment, and Recreation</x:v>
      </x:c>
      <x:c r="C6836" t="str">
        <x:v>41-2012</x:v>
      </x:c>
      <x:c r="D6836" t="str">
        <x:v>Gambling Change Persons and Booth Cashiers</x:v>
      </x:c>
      <x:c r="E6836" s="22" t="n">
        <x:v>12260</x:v>
      </x:c>
      <x:c r="F6836" s="22" t="n">
        <x:v>38080</x:v>
      </x:c>
      <x:c r="G6836" s="22" t="n">
        <x:f>IF(OR(E6836="",F6836=""),"",E6836*F6836)</x:f>
        <x:v>466860800</x:v>
      </x:c>
      <x:c r="H6836" s="36" t="n">
        <x:v>0.44670000000000004</x:v>
      </x:c>
      <x:c r="I6836" s="22" t="n">
        <x:f>IF(G6836="","",IF(ISNUMBER(H6836),G6836,""))</x:f>
        <x:v>466860800</x:v>
      </x:c>
      <x:c r="J6836" s="22" t="n">
        <x:f>IF(I6836="","",I6836*H6836)</x:f>
        <x:v>208546719.36</x:v>
      </x:c>
      <x:c r="K6836" t="str">
        <x:f>IF(G6836="","MISSING OEWS",IF(ISNUMBER(H6836),"MATCHED","MISSING WHARTON"))</x:f>
        <x:v>MATCHED</x:v>
      </x:c>
    </x:row>
    <x:row r="6837">
      <x:c r="A6837" t="str">
        <x:v>71</x:v>
      </x:c>
      <x:c r="B6837" t="str">
        <x:v>Arts, Entertainment, and Recreation</x:v>
      </x:c>
      <x:c r="C6837" t="str">
        <x:v>41-2021</x:v>
      </x:c>
      <x:c r="D6837" t="str">
        <x:v>Counter and Rental Clerks</x:v>
      </x:c>
      <x:c r="E6837" s="22" t="n">
        <x:v>10640</x:v>
      </x:c>
      <x:c r="F6837" s="22" t="n">
        <x:v>33670</x:v>
      </x:c>
      <x:c r="G6837" s="22" t="n">
        <x:f>IF(OR(E6837="",F6837=""),"",E6837*F6837)</x:f>
        <x:v>358248800</x:v>
      </x:c>
      <x:c r="H6837" s="36" t="n">
        <x:v>0.7719</x:v>
      </x:c>
      <x:c r="I6837" s="22" t="n">
        <x:f>IF(G6837="","",IF(ISNUMBER(H6837),G6837,""))</x:f>
        <x:v>358248800</x:v>
      </x:c>
      <x:c r="J6837" s="22" t="n">
        <x:f>IF(I6837="","",I6837*H6837)</x:f>
        <x:v>276532248.72</x:v>
      </x:c>
      <x:c r="K6837" t="str">
        <x:f>IF(G6837="","MISSING OEWS",IF(ISNUMBER(H6837),"MATCHED","MISSING WHARTON"))</x:f>
        <x:v>MATCHED</x:v>
      </x:c>
    </x:row>
    <x:row r="6838">
      <x:c r="A6838" t="str">
        <x:v>71</x:v>
      </x:c>
      <x:c r="B6838" t="str">
        <x:v>Arts, Entertainment, and Recreation</x:v>
      </x:c>
      <x:c r="C6838" t="str">
        <x:v>41-2022</x:v>
      </x:c>
      <x:c r="D6838" t="str">
        <x:v>Parts Salespersons</x:v>
      </x:c>
      <x:c r="E6838" s="22" t="n">
        <x:v>140</x:v>
      </x:c>
      <x:c r="F6838" s="22" t="n">
        <x:v>52010</x:v>
      </x:c>
      <x:c r="G6838" s="22" t="n">
        <x:f>IF(OR(E6838="",F6838=""),"",E6838*F6838)</x:f>
        <x:v>7281400</x:v>
      </x:c>
      <x:c r="H6838" s="36" t="n">
        <x:v>0.3737</x:v>
      </x:c>
      <x:c r="I6838" s="22" t="n">
        <x:f>IF(G6838="","",IF(ISNUMBER(H6838),G6838,""))</x:f>
        <x:v>7281400</x:v>
      </x:c>
      <x:c r="J6838" s="22" t="n">
        <x:f>IF(I6838="","",I6838*H6838)</x:f>
        <x:v>2721059.1799999997</x:v>
      </x:c>
      <x:c r="K6838" t="str">
        <x:f>IF(G6838="","MISSING OEWS",IF(ISNUMBER(H6838),"MATCHED","MISSING WHARTON"))</x:f>
        <x:v>MATCHED</x:v>
      </x:c>
    </x:row>
    <x:row r="6839">
      <x:c r="A6839" t="str">
        <x:v>71</x:v>
      </x:c>
      <x:c r="B6839" t="str">
        <x:v>Arts, Entertainment, and Recreation</x:v>
      </x:c>
      <x:c r="C6839" t="str">
        <x:v>41-2031</x:v>
      </x:c>
      <x:c r="D6839" t="str">
        <x:v>Retail Salespersons</x:v>
      </x:c>
      <x:c r="E6839" s="22" t="n">
        <x:v>49050</x:v>
      </x:c>
      <x:c r="F6839" s="22" t="n">
        <x:v>34050</x:v>
      </x:c>
      <x:c r="G6839" s="22" t="n">
        <x:f>IF(OR(E6839="",F6839=""),"",E6839*F6839)</x:f>
        <x:v>1670152500</x:v>
      </x:c>
      <x:c r="H6839" s="36" t="n">
        <x:v>0.4938</x:v>
      </x:c>
      <x:c r="I6839" s="22" t="n">
        <x:f>IF(G6839="","",IF(ISNUMBER(H6839),G6839,""))</x:f>
        <x:v>1670152500</x:v>
      </x:c>
      <x:c r="J6839" s="22" t="n">
        <x:f>IF(I6839="","",I6839*H6839)</x:f>
        <x:v>824721304.5</x:v>
      </x:c>
      <x:c r="K6839" t="str">
        <x:f>IF(G6839="","MISSING OEWS",IF(ISNUMBER(H6839),"MATCHED","MISSING WHARTON"))</x:f>
        <x:v>MATCHED</x:v>
      </x:c>
    </x:row>
    <x:row r="6840">
      <x:c r="A6840" t="str">
        <x:v>71</x:v>
      </x:c>
      <x:c r="B6840" t="str">
        <x:v>Arts, Entertainment, and Recreation</x:v>
      </x:c>
      <x:c r="C6840" t="str">
        <x:v>41-3011</x:v>
      </x:c>
      <x:c r="D6840" t="str">
        <x:v>Advertising Sales Agents</x:v>
      </x:c>
      <x:c r="E6840" s="22" t="n">
        <x:v>620</x:v>
      </x:c>
      <x:c r="F6840" s="22" t="n">
        <x:v>65510</x:v>
      </x:c>
      <x:c r="G6840" s="22" t="n">
        <x:f>IF(OR(E6840="",F6840=""),"",E6840*F6840)</x:f>
        <x:v>40616200</x:v>
      </x:c>
      <x:c r="H6840" s="36" t="n">
        <x:v>0.6725</x:v>
      </x:c>
      <x:c r="I6840" s="22" t="n">
        <x:f>IF(G6840="","",IF(ISNUMBER(H6840),G6840,""))</x:f>
        <x:v>40616200</x:v>
      </x:c>
      <x:c r="J6840" s="22" t="n">
        <x:f>IF(I6840="","",I6840*H6840)</x:f>
        <x:v>27314394.5</x:v>
      </x:c>
      <x:c r="K6840" t="str">
        <x:f>IF(G6840="","MISSING OEWS",IF(ISNUMBER(H6840),"MATCHED","MISSING WHARTON"))</x:f>
        <x:v>MATCHED</x:v>
      </x:c>
    </x:row>
    <x:row r="6841">
      <x:c r="A6841" t="str">
        <x:v>71</x:v>
      </x:c>
      <x:c r="B6841" t="str">
        <x:v>Arts, Entertainment, and Recreation</x:v>
      </x:c>
      <x:c r="C6841" t="str">
        <x:v>41-3041</x:v>
      </x:c>
      <x:c r="D6841" t="str">
        <x:v>Travel Agents</x:v>
      </x:c>
      <x:c r="E6841" s="22" t="n">
        <x:v>820</x:v>
      </x:c>
      <x:c r="F6841" s="22" t="n">
        <x:v>57860</x:v>
      </x:c>
      <x:c r="G6841" s="22" t="n">
        <x:f>IF(OR(E6841="",F6841=""),"",E6841*F6841)</x:f>
        <x:v>47445200</x:v>
      </x:c>
      <x:c r="H6841" s="36" t="n">
        <x:v>0.925</x:v>
      </x:c>
      <x:c r="I6841" s="22" t="n">
        <x:f>IF(G6841="","",IF(ISNUMBER(H6841),G6841,""))</x:f>
        <x:v>47445200</x:v>
      </x:c>
      <x:c r="J6841" s="22" t="n">
        <x:f>IF(I6841="","",I6841*H6841)</x:f>
        <x:v>43886810</x:v>
      </x:c>
      <x:c r="K6841" t="str">
        <x:f>IF(G6841="","MISSING OEWS",IF(ISNUMBER(H6841),"MATCHED","MISSING WHARTON"))</x:f>
        <x:v>MATCHED</x:v>
      </x:c>
    </x:row>
    <x:row r="6842">
      <x:c r="A6842" t="str">
        <x:v>71</x:v>
      </x:c>
      <x:c r="B6842" t="str">
        <x:v>Arts, Entertainment, and Recreation</x:v>
      </x:c>
      <x:c r="C6842" t="str">
        <x:v>41-3091</x:v>
      </x:c>
      <x:c r="D6842" t="str">
        <x:v>Sales Representatives of Services, Except Advertising, Insurance, Financial Services, and Travel</x:v>
      </x:c>
      <x:c r="E6842" s="22" t="n">
        <x:v>32460</x:v>
      </x:c>
      <x:c r="F6842" s="22" t="n">
        <x:v>47430</x:v>
      </x:c>
      <x:c r="G6842" s="22" t="n">
        <x:f>IF(OR(E6842="",F6842=""),"",E6842*F6842)</x:f>
        <x:v>1539577800</x:v>
      </x:c>
      <x:c r="H6842" s="36" t="n">
        <x:v>0.73</x:v>
      </x:c>
      <x:c r="I6842" s="22" t="n">
        <x:f>IF(G6842="","",IF(ISNUMBER(H6842),G6842,""))</x:f>
        <x:v>1539577800</x:v>
      </x:c>
      <x:c r="J6842" s="22" t="n">
        <x:f>IF(I6842="","",I6842*H6842)</x:f>
        <x:v>1123891794</x:v>
      </x:c>
      <x:c r="K6842" t="str">
        <x:f>IF(G6842="","MISSING OEWS",IF(ISNUMBER(H6842),"MATCHED","MISSING WHARTON"))</x:f>
        <x:v>MATCHED</x:v>
      </x:c>
    </x:row>
    <x:row r="6843">
      <x:c r="A6843" t="str">
        <x:v>71</x:v>
      </x:c>
      <x:c r="B6843" t="str">
        <x:v>Arts, Entertainment, and Recreation</x:v>
      </x:c>
      <x:c r="C6843" t="str">
        <x:v>41-4011</x:v>
      </x:c>
      <x:c r="D6843" t="str">
        <x:v>Sales Representatives, Wholesale and Manufacturing, Technical and Scientific Products</x:v>
      </x:c>
      <x:c r="E6843" s="22"/>
      <x:c r="F6843" s="22" t="n">
        <x:v>80090</x:v>
      </x:c>
      <x:c r="G6843" s="22" t="str">
        <x:f>IF(OR(E6843="",F6843=""),"",E6843*F6843)</x:f>
      </x:c>
      <x:c r="H6843" s="36" t="n">
        <x:v>0.6463</x:v>
      </x:c>
      <x:c r="I6843" s="22" t="str">
        <x:f>IF(G6843="","",IF(ISNUMBER(H6843),G6843,""))</x:f>
      </x:c>
      <x:c r="J6843" s="22" t="str">
        <x:f>IF(I6843="","",I6843*H6843)</x:f>
      </x:c>
      <x:c r="K6843" t="str">
        <x:f>IF(G6843="","MISSING OEWS",IF(ISNUMBER(H6843),"MATCHED","MISSING WHARTON"))</x:f>
        <x:v>MISSING OEWS</x:v>
      </x:c>
    </x:row>
    <x:row r="6844">
      <x:c r="A6844" t="str">
        <x:v>71</x:v>
      </x:c>
      <x:c r="B6844" t="str">
        <x:v>Arts, Entertainment, and Recreation</x:v>
      </x:c>
      <x:c r="C6844" t="str">
        <x:v>41-4012</x:v>
      </x:c>
      <x:c r="D6844" t="str">
        <x:v>Sales Representatives, Wholesale and Manufacturing, Except Technical and Scientific Products</x:v>
      </x:c>
      <x:c r="E6844" s="22" t="n">
        <x:v>1000</x:v>
      </x:c>
      <x:c r="F6844" s="22" t="n">
        <x:v>61650</x:v>
      </x:c>
      <x:c r="G6844" s="22" t="n">
        <x:f>IF(OR(E6844="",F6844=""),"",E6844*F6844)</x:f>
        <x:v>61650000</x:v>
      </x:c>
      <x:c r="H6844" s="36" t="n">
        <x:v>0.5105</x:v>
      </x:c>
      <x:c r="I6844" s="22" t="n">
        <x:f>IF(G6844="","",IF(ISNUMBER(H6844),G6844,""))</x:f>
        <x:v>61650000</x:v>
      </x:c>
      <x:c r="J6844" s="22" t="n">
        <x:f>IF(I6844="","",I6844*H6844)</x:f>
        <x:v>31472324.999999996</x:v>
      </x:c>
      <x:c r="K6844" t="str">
        <x:f>IF(G6844="","MISSING OEWS",IF(ISNUMBER(H6844),"MATCHED","MISSING WHARTON"))</x:f>
        <x:v>MATCHED</x:v>
      </x:c>
    </x:row>
    <x:row r="6845">
      <x:c r="A6845" t="str">
        <x:v>71</x:v>
      </x:c>
      <x:c r="B6845" t="str">
        <x:v>Arts, Entertainment, and Recreation</x:v>
      </x:c>
      <x:c r="C6845" t="str">
        <x:v>41-9011</x:v>
      </x:c>
      <x:c r="D6845" t="str">
        <x:v>Demonstrators and Product Promoters</x:v>
      </x:c>
      <x:c r="E6845" s="22" t="n">
        <x:v>2360</x:v>
      </x:c>
      <x:c r="F6845" s="22" t="n">
        <x:v>54540</x:v>
      </x:c>
      <x:c r="G6845" s="22" t="n">
        <x:f>IF(OR(E6845="",F6845=""),"",E6845*F6845)</x:f>
        <x:v>128714400</x:v>
      </x:c>
      <x:c r="H6845" s="36" t="n">
        <x:v>0.3062</x:v>
      </x:c>
      <x:c r="I6845" s="22" t="n">
        <x:f>IF(G6845="","",IF(ISNUMBER(H6845),G6845,""))</x:f>
        <x:v>128714400</x:v>
      </x:c>
      <x:c r="J6845" s="22" t="n">
        <x:f>IF(I6845="","",I6845*H6845)</x:f>
        <x:v>39412349.28</x:v>
      </x:c>
      <x:c r="K6845" t="str">
        <x:f>IF(G6845="","MISSING OEWS",IF(ISNUMBER(H6845),"MATCHED","MISSING WHARTON"))</x:f>
        <x:v>MATCHED</x:v>
      </x:c>
    </x:row>
    <x:row r="6846">
      <x:c r="A6846" t="str">
        <x:v>71</x:v>
      </x:c>
      <x:c r="B6846" t="str">
        <x:v>Arts, Entertainment, and Recreation</x:v>
      </x:c>
      <x:c r="C6846" t="str">
        <x:v>41-9012</x:v>
      </x:c>
      <x:c r="D6846" t="str">
        <x:v>Models</x:v>
      </x:c>
      <x:c r="E6846" s="22" t="n">
        <x:v>390</x:v>
      </x:c>
      <x:c r="F6846" s="22"/>
      <x:c r="G6846" s="22" t="str">
        <x:f>IF(OR(E6846="",F6846=""),"",E6846*F6846)</x:f>
      </x:c>
      <x:c r="H6846" s="36" t="n">
        <x:v>0.2071</x:v>
      </x:c>
      <x:c r="I6846" s="22" t="str">
        <x:f>IF(G6846="","",IF(ISNUMBER(H6846),G6846,""))</x:f>
      </x:c>
      <x:c r="J6846" s="22" t="str">
        <x:f>IF(I6846="","",I6846*H6846)</x:f>
      </x:c>
      <x:c r="K6846" t="str">
        <x:f>IF(G6846="","MISSING OEWS",IF(ISNUMBER(H6846),"MATCHED","MISSING WHARTON"))</x:f>
        <x:v>MISSING OEWS</x:v>
      </x:c>
    </x:row>
    <x:row r="6847">
      <x:c r="A6847" t="str">
        <x:v>71</x:v>
      </x:c>
      <x:c r="B6847" t="str">
        <x:v>Arts, Entertainment, and Recreation</x:v>
      </x:c>
      <x:c r="C6847" t="str">
        <x:v>41-9021</x:v>
      </x:c>
      <x:c r="D6847" t="str">
        <x:v>Real Estate Brokers</x:v>
      </x:c>
      <x:c r="E6847" s="22" t="n">
        <x:v>50</x:v>
      </x:c>
      <x:c r="F6847" s="22"/>
      <x:c r="G6847" s="22" t="str">
        <x:f>IF(OR(E6847="",F6847=""),"",E6847*F6847)</x:f>
      </x:c>
      <x:c r="H6847" s="36" t="n">
        <x:v>0.5816</x:v>
      </x:c>
      <x:c r="I6847" s="22" t="str">
        <x:f>IF(G6847="","",IF(ISNUMBER(H6847),G6847,""))</x:f>
      </x:c>
      <x:c r="J6847" s="22" t="str">
        <x:f>IF(I6847="","",I6847*H6847)</x:f>
      </x:c>
      <x:c r="K6847" t="str">
        <x:f>IF(G6847="","MISSING OEWS",IF(ISNUMBER(H6847),"MATCHED","MISSING WHARTON"))</x:f>
        <x:v>MISSING OEWS</x:v>
      </x:c>
    </x:row>
    <x:row r="6848">
      <x:c r="A6848" t="str">
        <x:v>71</x:v>
      </x:c>
      <x:c r="B6848" t="str">
        <x:v>Arts, Entertainment, and Recreation</x:v>
      </x:c>
      <x:c r="C6848" t="str">
        <x:v>41-9022</x:v>
      </x:c>
      <x:c r="D6848" t="str">
        <x:v>Real Estate Sales Agents</x:v>
      </x:c>
      <x:c r="E6848" s="22" t="n">
        <x:v>80</x:v>
      </x:c>
      <x:c r="F6848" s="22" t="n">
        <x:v>91940</x:v>
      </x:c>
      <x:c r="G6848" s="22" t="n">
        <x:f>IF(OR(E6848="",F6848=""),"",E6848*F6848)</x:f>
        <x:v>7355200</x:v>
      </x:c>
      <x:c r="H6848" s="36" t="n">
        <x:v>0.5939</x:v>
      </x:c>
      <x:c r="I6848" s="22" t="n">
        <x:f>IF(G6848="","",IF(ISNUMBER(H6848),G6848,""))</x:f>
        <x:v>7355200</x:v>
      </x:c>
      <x:c r="J6848" s="22" t="n">
        <x:f>IF(I6848="","",I6848*H6848)</x:f>
        <x:v>4368253.28</x:v>
      </x:c>
      <x:c r="K6848" t="str">
        <x:f>IF(G6848="","MISSING OEWS",IF(ISNUMBER(H6848),"MATCHED","MISSING WHARTON"))</x:f>
        <x:v>MATCHED</x:v>
      </x:c>
    </x:row>
    <x:row r="6849">
      <x:c r="A6849" t="str">
        <x:v>71</x:v>
      </x:c>
      <x:c r="B6849" t="str">
        <x:v>Arts, Entertainment, and Recreation</x:v>
      </x:c>
      <x:c r="C6849" t="str">
        <x:v>41-9041</x:v>
      </x:c>
      <x:c r="D6849" t="str">
        <x:v>Telemarketers</x:v>
      </x:c>
      <x:c r="E6849" s="22" t="n">
        <x:v>100</x:v>
      </x:c>
      <x:c r="F6849" s="22" t="n">
        <x:v>40870</x:v>
      </x:c>
      <x:c r="G6849" s="22" t="n">
        <x:f>IF(OR(E6849="",F6849=""),"",E6849*F6849)</x:f>
        <x:v>4087000</x:v>
      </x:c>
      <x:c r="H6849" s="36" t="n">
        <x:v>0.9625</x:v>
      </x:c>
      <x:c r="I6849" s="22" t="n">
        <x:f>IF(G6849="","",IF(ISNUMBER(H6849),G6849,""))</x:f>
        <x:v>4087000</x:v>
      </x:c>
      <x:c r="J6849" s="22" t="n">
        <x:f>IF(I6849="","",I6849*H6849)</x:f>
        <x:v>3933737.5</x:v>
      </x:c>
      <x:c r="K6849" t="str">
        <x:f>IF(G6849="","MISSING OEWS",IF(ISNUMBER(H6849),"MATCHED","MISSING WHARTON"))</x:f>
        <x:v>MATCHED</x:v>
      </x:c>
    </x:row>
    <x:row r="6850">
      <x:c r="A6850" t="str">
        <x:v>71</x:v>
      </x:c>
      <x:c r="B6850" t="str">
        <x:v>Arts, Entertainment, and Recreation</x:v>
      </x:c>
      <x:c r="C6850" t="str">
        <x:v>41-9091</x:v>
      </x:c>
      <x:c r="D6850" t="str">
        <x:v>Door-to-Door Sales Workers, News and Street Vendors, and Related Workers</x:v>
      </x:c>
      <x:c r="E6850" s="22"/>
      <x:c r="F6850" s="22" t="n">
        <x:v>41710</x:v>
      </x:c>
      <x:c r="G6850" s="22" t="str">
        <x:f>IF(OR(E6850="",F6850=""),"",E6850*F6850)</x:f>
      </x:c>
      <x:c r="H6850" s="36" t="n">
        <x:v>0.31670000000000004</x:v>
      </x:c>
      <x:c r="I6850" s="22" t="str">
        <x:f>IF(G6850="","",IF(ISNUMBER(H6850),G6850,""))</x:f>
      </x:c>
      <x:c r="J6850" s="22" t="str">
        <x:f>IF(I6850="","",I6850*H6850)</x:f>
      </x:c>
      <x:c r="K6850" t="str">
        <x:f>IF(G6850="","MISSING OEWS",IF(ISNUMBER(H6850),"MATCHED","MISSING WHARTON"))</x:f>
        <x:v>MISSING OEWS</x:v>
      </x:c>
    </x:row>
    <x:row r="6851">
      <x:c r="A6851" t="str">
        <x:v>71</x:v>
      </x:c>
      <x:c r="B6851" t="str">
        <x:v>Arts, Entertainment, and Recreation</x:v>
      </x:c>
      <x:c r="C6851" t="str">
        <x:v>41-9099</x:v>
      </x:c>
      <x:c r="D6851" t="str">
        <x:v>Sales and Related Workers, All Other</x:v>
      </x:c>
      <x:c r="E6851" s="22" t="n">
        <x:v>2060</x:v>
      </x:c>
      <x:c r="F6851" s="22" t="n">
        <x:v>53790</x:v>
      </x:c>
      <x:c r="G6851" s="22" t="n">
        <x:f>IF(OR(E6851="",F6851=""),"",E6851*F6851)</x:f>
        <x:v>110807400</x:v>
      </x:c>
      <x:c r="H6851" s="36"/>
      <x:c r="I6851" s="22" t="str">
        <x:f>IF(G6851="","",IF(ISNUMBER(H6851),G6851,""))</x:f>
      </x:c>
      <x:c r="J6851" s="22" t="str">
        <x:f>IF(I6851="","",I6851*H6851)</x:f>
      </x:c>
      <x:c r="K6851" t="str">
        <x:f>IF(G6851="","MISSING OEWS",IF(ISNUMBER(H6851),"MATCHED","MISSING WHARTON"))</x:f>
        <x:v>MISSING WHARTON</x:v>
      </x:c>
    </x:row>
    <x:row r="6852">
      <x:c r="A6852" t="str">
        <x:v>71</x:v>
      </x:c>
      <x:c r="B6852" t="str">
        <x:v>Arts, Entertainment, and Recreation</x:v>
      </x:c>
      <x:c r="C6852" t="str">
        <x:v>43-1011</x:v>
      </x:c>
      <x:c r="D6852" t="str">
        <x:v>First-Line Supervisors of Office and Administrative Support Workers</x:v>
      </x:c>
      <x:c r="E6852" s="22" t="n">
        <x:v>18810</x:v>
      </x:c>
      <x:c r="F6852" s="22" t="n">
        <x:v>58820</x:v>
      </x:c>
      <x:c r="G6852" s="22" t="n">
        <x:f>IF(OR(E6852="",F6852=""),"",E6852*F6852)</x:f>
        <x:v>1106404200</x:v>
      </x:c>
      <x:c r="H6852" s="36" t="n">
        <x:v>0.5034000000000001</x:v>
      </x:c>
      <x:c r="I6852" s="22" t="n">
        <x:f>IF(G6852="","",IF(ISNUMBER(H6852),G6852,""))</x:f>
        <x:v>1106404200</x:v>
      </x:c>
      <x:c r="J6852" s="22" t="n">
        <x:f>IF(I6852="","",I6852*H6852)</x:f>
        <x:v>556963874.2800001</x:v>
      </x:c>
      <x:c r="K6852" t="str">
        <x:f>IF(G6852="","MISSING OEWS",IF(ISNUMBER(H6852),"MATCHED","MISSING WHARTON"))</x:f>
        <x:v>MATCHED</x:v>
      </x:c>
    </x:row>
    <x:row r="6853">
      <x:c r="A6853" t="str">
        <x:v>71</x:v>
      </x:c>
      <x:c r="B6853" t="str">
        <x:v>Arts, Entertainment, and Recreation</x:v>
      </x:c>
      <x:c r="C6853" t="str">
        <x:v>43-2011</x:v>
      </x:c>
      <x:c r="D6853" t="str">
        <x:v>Switchboard Operators, Including Answering Service</x:v>
      </x:c>
      <x:c r="E6853" s="22" t="n">
        <x:v>250</x:v>
      </x:c>
      <x:c r="F6853" s="22" t="n">
        <x:v>39860</x:v>
      </x:c>
      <x:c r="G6853" s="22" t="n">
        <x:f>IF(OR(E6853="",F6853=""),"",E6853*F6853)</x:f>
        <x:v>9965000</x:v>
      </x:c>
      <x:c r="H6853" s="36" t="n">
        <x:v>0.7579</x:v>
      </x:c>
      <x:c r="I6853" s="22" t="n">
        <x:f>IF(G6853="","",IF(ISNUMBER(H6853),G6853,""))</x:f>
        <x:v>9965000</x:v>
      </x:c>
      <x:c r="J6853" s="22" t="n">
        <x:f>IF(I6853="","",I6853*H6853)</x:f>
        <x:v>7552473.5</x:v>
      </x:c>
      <x:c r="K6853" t="str">
        <x:f>IF(G6853="","MISSING OEWS",IF(ISNUMBER(H6853),"MATCHED","MISSING WHARTON"))</x:f>
        <x:v>MATCHED</x:v>
      </x:c>
    </x:row>
    <x:row r="6854">
      <x:c r="A6854" t="str">
        <x:v>71</x:v>
      </x:c>
      <x:c r="B6854" t="str">
        <x:v>Arts, Entertainment, and Recreation</x:v>
      </x:c>
      <x:c r="C6854" t="str">
        <x:v>43-3011</x:v>
      </x:c>
      <x:c r="D6854" t="str">
        <x:v>Bill and Account Collectors</x:v>
      </x:c>
      <x:c r="E6854" s="22" t="n">
        <x:v>340</x:v>
      </x:c>
      <x:c r="F6854" s="22" t="n">
        <x:v>49740</x:v>
      </x:c>
      <x:c r="G6854" s="22" t="n">
        <x:f>IF(OR(E6854="",F6854=""),"",E6854*F6854)</x:f>
        <x:v>16911600</x:v>
      </x:c>
      <x:c r="H6854" s="36" t="n">
        <x:v>0.9</x:v>
      </x:c>
      <x:c r="I6854" s="22" t="n">
        <x:f>IF(G6854="","",IF(ISNUMBER(H6854),G6854,""))</x:f>
        <x:v>16911600</x:v>
      </x:c>
      <x:c r="J6854" s="22" t="n">
        <x:f>IF(I6854="","",I6854*H6854)</x:f>
        <x:v>15220440</x:v>
      </x:c>
      <x:c r="K6854" t="str">
        <x:f>IF(G6854="","MISSING OEWS",IF(ISNUMBER(H6854),"MATCHED","MISSING WHARTON"))</x:f>
        <x:v>MATCHED</x:v>
      </x:c>
    </x:row>
    <x:row r="6855">
      <x:c r="A6855" t="str">
        <x:v>71</x:v>
      </x:c>
      <x:c r="B6855" t="str">
        <x:v>Arts, Entertainment, and Recreation</x:v>
      </x:c>
      <x:c r="C6855" t="str">
        <x:v>43-3021</x:v>
      </x:c>
      <x:c r="D6855" t="str">
        <x:v>Billing and Posting Clerks</x:v>
      </x:c>
      <x:c r="E6855" s="22" t="n">
        <x:v>530</x:v>
      </x:c>
      <x:c r="F6855" s="22" t="n">
        <x:v>50240</x:v>
      </x:c>
      <x:c r="G6855" s="22" t="n">
        <x:f>IF(OR(E6855="",F6855=""),"",E6855*F6855)</x:f>
        <x:v>26627200</x:v>
      </x:c>
      <x:c r="H6855" s="36" t="n">
        <x:v>0.8617</x:v>
      </x:c>
      <x:c r="I6855" s="22" t="n">
        <x:f>IF(G6855="","",IF(ISNUMBER(H6855),G6855,""))</x:f>
        <x:v>26627200</x:v>
      </x:c>
      <x:c r="J6855" s="22" t="n">
        <x:f>IF(I6855="","",I6855*H6855)</x:f>
        <x:v>22944658.240000002</x:v>
      </x:c>
      <x:c r="K6855" t="str">
        <x:f>IF(G6855="","MISSING OEWS",IF(ISNUMBER(H6855),"MATCHED","MISSING WHARTON"))</x:f>
        <x:v>MATCHED</x:v>
      </x:c>
    </x:row>
    <x:row r="6856">
      <x:c r="A6856" t="str">
        <x:v>71</x:v>
      </x:c>
      <x:c r="B6856" t="str">
        <x:v>Arts, Entertainment, and Recreation</x:v>
      </x:c>
      <x:c r="C6856" t="str">
        <x:v>43-3031</x:v>
      </x:c>
      <x:c r="D6856" t="str">
        <x:v>Bookkeeping, Accounting, and Auditing Clerks</x:v>
      </x:c>
      <x:c r="E6856" s="22" t="n">
        <x:v>19230</x:v>
      </x:c>
      <x:c r="F6856" s="22" t="n">
        <x:v>51110</x:v>
      </x:c>
      <x:c r="G6856" s="22" t="n">
        <x:f>IF(OR(E6856="",F6856=""),"",E6856*F6856)</x:f>
        <x:v>982845300</x:v>
      </x:c>
      <x:c r="H6856" s="36" t="n">
        <x:v>0.9517</x:v>
      </x:c>
      <x:c r="I6856" s="22" t="n">
        <x:f>IF(G6856="","",IF(ISNUMBER(H6856),G6856,""))</x:f>
        <x:v>982845300</x:v>
      </x:c>
      <x:c r="J6856" s="22" t="n">
        <x:f>IF(I6856="","",I6856*H6856)</x:f>
        <x:v>935373872.01</x:v>
      </x:c>
      <x:c r="K6856" t="str">
        <x:f>IF(G6856="","MISSING OEWS",IF(ISNUMBER(H6856),"MATCHED","MISSING WHARTON"))</x:f>
        <x:v>MATCHED</x:v>
      </x:c>
    </x:row>
    <x:row r="6857">
      <x:c r="A6857" t="str">
        <x:v>71</x:v>
      </x:c>
      <x:c r="B6857" t="str">
        <x:v>Arts, Entertainment, and Recreation</x:v>
      </x:c>
      <x:c r="C6857" t="str">
        <x:v>43-3041</x:v>
      </x:c>
      <x:c r="D6857" t="str">
        <x:v>Gambling Cage Workers</x:v>
      </x:c>
      <x:c r="E6857" s="22" t="n">
        <x:v>8220</x:v>
      </x:c>
      <x:c r="F6857" s="22" t="n">
        <x:v>38650</x:v>
      </x:c>
      <x:c r="G6857" s="22" t="n">
        <x:f>IF(OR(E6857="",F6857=""),"",E6857*F6857)</x:f>
        <x:v>317703000</x:v>
      </x:c>
      <x:c r="H6857" s="36" t="n">
        <x:v>0.5440999999999999</x:v>
      </x:c>
      <x:c r="I6857" s="22" t="n">
        <x:f>IF(G6857="","",IF(ISNUMBER(H6857),G6857,""))</x:f>
        <x:v>317703000</x:v>
      </x:c>
      <x:c r="J6857" s="22" t="n">
        <x:f>IF(I6857="","",I6857*H6857)</x:f>
        <x:v>172862202.29999998</x:v>
      </x:c>
      <x:c r="K6857" t="str">
        <x:f>IF(G6857="","MISSING OEWS",IF(ISNUMBER(H6857),"MATCHED","MISSING WHARTON"))</x:f>
        <x:v>MATCHED</x:v>
      </x:c>
    </x:row>
    <x:row r="6858">
      <x:c r="A6858" t="str">
        <x:v>71</x:v>
      </x:c>
      <x:c r="B6858" t="str">
        <x:v>Arts, Entertainment, and Recreation</x:v>
      </x:c>
      <x:c r="C6858" t="str">
        <x:v>43-3051</x:v>
      </x:c>
      <x:c r="D6858" t="str">
        <x:v>Payroll and Timekeeping Clerks</x:v>
      </x:c>
      <x:c r="E6858" s="22" t="n">
        <x:v>1560</x:v>
      </x:c>
      <x:c r="F6858" s="22" t="n">
        <x:v>57240</x:v>
      </x:c>
      <x:c r="G6858" s="22" t="n">
        <x:f>IF(OR(E6858="",F6858=""),"",E6858*F6858)</x:f>
        <x:v>89294400</x:v>
      </x:c>
      <x:c r="H6858" s="36" t="n">
        <x:v>0.9409000000000001</x:v>
      </x:c>
      <x:c r="I6858" s="22" t="n">
        <x:f>IF(G6858="","",IF(ISNUMBER(H6858),G6858,""))</x:f>
        <x:v>89294400</x:v>
      </x:c>
      <x:c r="J6858" s="22" t="n">
        <x:f>IF(I6858="","",I6858*H6858)</x:f>
        <x:v>84017100.96000001</x:v>
      </x:c>
      <x:c r="K6858" t="str">
        <x:f>IF(G6858="","MISSING OEWS",IF(ISNUMBER(H6858),"MATCHED","MISSING WHARTON"))</x:f>
        <x:v>MATCHED</x:v>
      </x:c>
    </x:row>
    <x:row r="6859">
      <x:c r="A6859" t="str">
        <x:v>71</x:v>
      </x:c>
      <x:c r="B6859" t="str">
        <x:v>Arts, Entertainment, and Recreation</x:v>
      </x:c>
      <x:c r="C6859" t="str">
        <x:v>43-3061</x:v>
      </x:c>
      <x:c r="D6859" t="str">
        <x:v>Procurement Clerks</x:v>
      </x:c>
      <x:c r="E6859" s="22" t="n">
        <x:v>370</x:v>
      </x:c>
      <x:c r="F6859" s="22" t="n">
        <x:v>46300</x:v>
      </x:c>
      <x:c r="G6859" s="22" t="n">
        <x:f>IF(OR(E6859="",F6859=""),"",E6859*F6859)</x:f>
        <x:v>17131000</x:v>
      </x:c>
      <x:c r="H6859" s="36" t="n">
        <x:v>0.8237000000000001</x:v>
      </x:c>
      <x:c r="I6859" s="22" t="n">
        <x:f>IF(G6859="","",IF(ISNUMBER(H6859),G6859,""))</x:f>
        <x:v>17131000</x:v>
      </x:c>
      <x:c r="J6859" s="22" t="n">
        <x:f>IF(I6859="","",I6859*H6859)</x:f>
        <x:v>14110804.700000001</x:v>
      </x:c>
      <x:c r="K6859" t="str">
        <x:f>IF(G6859="","MISSING OEWS",IF(ISNUMBER(H6859),"MATCHED","MISSING WHARTON"))</x:f>
        <x:v>MATCHED</x:v>
      </x:c>
    </x:row>
    <x:row r="6860">
      <x:c r="A6860" t="str">
        <x:v>71</x:v>
      </x:c>
      <x:c r="B6860" t="str">
        <x:v>Arts, Entertainment, and Recreation</x:v>
      </x:c>
      <x:c r="C6860" t="str">
        <x:v>43-3071</x:v>
      </x:c>
      <x:c r="D6860" t="str">
        <x:v>Tellers</x:v>
      </x:c>
      <x:c r="E6860" s="22" t="n">
        <x:v>70</x:v>
      </x:c>
      <x:c r="F6860" s="22" t="n">
        <x:v>36570</x:v>
      </x:c>
      <x:c r="G6860" s="22" t="n">
        <x:f>IF(OR(E6860="",F6860=""),"",E6860*F6860)</x:f>
        <x:v>2559900</x:v>
      </x:c>
      <x:c r="H6860" s="36" t="n">
        <x:v>0.9138</x:v>
      </x:c>
      <x:c r="I6860" s="22" t="n">
        <x:f>IF(G6860="","",IF(ISNUMBER(H6860),G6860,""))</x:f>
        <x:v>2559900</x:v>
      </x:c>
      <x:c r="J6860" s="22" t="n">
        <x:f>IF(I6860="","",I6860*H6860)</x:f>
        <x:v>2339236.6199999996</x:v>
      </x:c>
      <x:c r="K6860" t="str">
        <x:f>IF(G6860="","MISSING OEWS",IF(ISNUMBER(H6860),"MATCHED","MISSING WHARTON"))</x:f>
        <x:v>MATCHED</x:v>
      </x:c>
    </x:row>
    <x:row r="6861">
      <x:c r="A6861" t="str">
        <x:v>71</x:v>
      </x:c>
      <x:c r="B6861" t="str">
        <x:v>Arts, Entertainment, and Recreation</x:v>
      </x:c>
      <x:c r="C6861" t="str">
        <x:v>43-3099</x:v>
      </x:c>
      <x:c r="D6861" t="str">
        <x:v>Financial Clerks, All Other</x:v>
      </x:c>
      <x:c r="E6861" s="22" t="n">
        <x:v>150</x:v>
      </x:c>
      <x:c r="F6861" s="22" t="n">
        <x:v>45090</x:v>
      </x:c>
      <x:c r="G6861" s="22" t="n">
        <x:f>IF(OR(E6861="",F6861=""),"",E6861*F6861)</x:f>
        <x:v>6763500</x:v>
      </x:c>
      <x:c r="H6861" s="36"/>
      <x:c r="I6861" s="22" t="str">
        <x:f>IF(G6861="","",IF(ISNUMBER(H6861),G6861,""))</x:f>
      </x:c>
      <x:c r="J6861" s="22" t="str">
        <x:f>IF(I6861="","",I6861*H6861)</x:f>
      </x:c>
      <x:c r="K6861" t="str">
        <x:f>IF(G6861="","MISSING OEWS",IF(ISNUMBER(H6861),"MATCHED","MISSING WHARTON"))</x:f>
        <x:v>MISSING WHARTON</x:v>
      </x:c>
    </x:row>
    <x:row r="6862">
      <x:c r="A6862" t="str">
        <x:v>71</x:v>
      </x:c>
      <x:c r="B6862" t="str">
        <x:v>Arts, Entertainment, and Recreation</x:v>
      </x:c>
      <x:c r="C6862" t="str">
        <x:v>43-4051</x:v>
      </x:c>
      <x:c r="D6862" t="str">
        <x:v>Customer Service Representatives</x:v>
      </x:c>
      <x:c r="E6862" s="22" t="n">
        <x:v>63630</x:v>
      </x:c>
      <x:c r="F6862" s="22" t="n">
        <x:v>36390</x:v>
      </x:c>
      <x:c r="G6862" s="22" t="n">
        <x:f>IF(OR(E6862="",F6862=""),"",E6862*F6862)</x:f>
        <x:v>2315495700</x:v>
      </x:c>
      <x:c r="H6862" s="36" t="n">
        <x:v>0.82</x:v>
      </x:c>
      <x:c r="I6862" s="22" t="n">
        <x:f>IF(G6862="","",IF(ISNUMBER(H6862),G6862,""))</x:f>
        <x:v>2315495700</x:v>
      </x:c>
      <x:c r="J6862" s="22" t="n">
        <x:f>IF(I6862="","",I6862*H6862)</x:f>
        <x:v>1898706474</x:v>
      </x:c>
      <x:c r="K6862" t="str">
        <x:f>IF(G6862="","MISSING OEWS",IF(ISNUMBER(H6862),"MATCHED","MISSING WHARTON"))</x:f>
        <x:v>MATCHED</x:v>
      </x:c>
    </x:row>
    <x:row r="6863">
      <x:c r="A6863" t="str">
        <x:v>71</x:v>
      </x:c>
      <x:c r="B6863" t="str">
        <x:v>Arts, Entertainment, and Recreation</x:v>
      </x:c>
      <x:c r="C6863" t="str">
        <x:v>43-4071</x:v>
      </x:c>
      <x:c r="D6863" t="str">
        <x:v>File Clerks</x:v>
      </x:c>
      <x:c r="E6863" s="22" t="n">
        <x:v>190</x:v>
      </x:c>
      <x:c r="F6863" s="22" t="n">
        <x:v>42800</x:v>
      </x:c>
      <x:c r="G6863" s="22" t="n">
        <x:f>IF(OR(E6863="",F6863=""),"",E6863*F6863)</x:f>
        <x:v>8132000</x:v>
      </x:c>
      <x:c r="H6863" s="36" t="n">
        <x:v>0.7526</x:v>
      </x:c>
      <x:c r="I6863" s="22" t="n">
        <x:f>IF(G6863="","",IF(ISNUMBER(H6863),G6863,""))</x:f>
        <x:v>8132000</x:v>
      </x:c>
      <x:c r="J6863" s="22" t="n">
        <x:f>IF(I6863="","",I6863*H6863)</x:f>
        <x:v>6120143.2</x:v>
      </x:c>
      <x:c r="K6863" t="str">
        <x:f>IF(G6863="","MISSING OEWS",IF(ISNUMBER(H6863),"MATCHED","MISSING WHARTON"))</x:f>
        <x:v>MATCHED</x:v>
      </x:c>
    </x:row>
    <x:row r="6864">
      <x:c r="A6864" t="str">
        <x:v>71</x:v>
      </x:c>
      <x:c r="B6864" t="str">
        <x:v>Arts, Entertainment, and Recreation</x:v>
      </x:c>
      <x:c r="C6864" t="str">
        <x:v>43-4081</x:v>
      </x:c>
      <x:c r="D6864" t="str">
        <x:v>Hotel, Motel, and Resort Desk Clerks</x:v>
      </x:c>
      <x:c r="E6864" s="22" t="n">
        <x:v>2760</x:v>
      </x:c>
      <x:c r="F6864" s="22" t="n">
        <x:v>36470</x:v>
      </x:c>
      <x:c r="G6864" s="22" t="n">
        <x:f>IF(OR(E6864="",F6864=""),"",E6864*F6864)</x:f>
        <x:v>100657200</x:v>
      </x:c>
      <x:c r="H6864" s="36" t="n">
        <x:v>0.665</x:v>
      </x:c>
      <x:c r="I6864" s="22" t="n">
        <x:f>IF(G6864="","",IF(ISNUMBER(H6864),G6864,""))</x:f>
        <x:v>100657200</x:v>
      </x:c>
      <x:c r="J6864" s="22" t="n">
        <x:f>IF(I6864="","",I6864*H6864)</x:f>
        <x:v>66937038</x:v>
      </x:c>
      <x:c r="K6864" t="str">
        <x:f>IF(G6864="","MISSING OEWS",IF(ISNUMBER(H6864),"MATCHED","MISSING WHARTON"))</x:f>
        <x:v>MATCHED</x:v>
      </x:c>
    </x:row>
    <x:row r="6865">
      <x:c r="A6865" t="str">
        <x:v>71</x:v>
      </x:c>
      <x:c r="B6865" t="str">
        <x:v>Arts, Entertainment, and Recreation</x:v>
      </x:c>
      <x:c r="C6865" t="str">
        <x:v>43-4111</x:v>
      </x:c>
      <x:c r="D6865" t="str">
        <x:v>Interviewers, Except Eligibility and Loan</x:v>
      </x:c>
      <x:c r="E6865" s="22" t="n">
        <x:v>160</x:v>
      </x:c>
      <x:c r="F6865" s="22" t="n">
        <x:v>49940</x:v>
      </x:c>
      <x:c r="G6865" s="22" t="n">
        <x:f>IF(OR(E6865="",F6865=""),"",E6865*F6865)</x:f>
        <x:v>7990400</x:v>
      </x:c>
      <x:c r="H6865" s="36" t="n">
        <x:v>0.7088</x:v>
      </x:c>
      <x:c r="I6865" s="22" t="n">
        <x:f>IF(G6865="","",IF(ISNUMBER(H6865),G6865,""))</x:f>
        <x:v>7990400</x:v>
      </x:c>
      <x:c r="J6865" s="22" t="n">
        <x:f>IF(I6865="","",I6865*H6865)</x:f>
        <x:v>5663595.52</x:v>
      </x:c>
      <x:c r="K6865" t="str">
        <x:f>IF(G6865="","MISSING OEWS",IF(ISNUMBER(H6865),"MATCHED","MISSING WHARTON"))</x:f>
        <x:v>MATCHED</x:v>
      </x:c>
    </x:row>
    <x:row r="6866">
      <x:c r="A6866" t="str">
        <x:v>71</x:v>
      </x:c>
      <x:c r="B6866" t="str">
        <x:v>Arts, Entertainment, and Recreation</x:v>
      </x:c>
      <x:c r="C6866" t="str">
        <x:v>43-4121</x:v>
      </x:c>
      <x:c r="D6866" t="str">
        <x:v>Library Assistants, Clerical</x:v>
      </x:c>
      <x:c r="E6866" s="22" t="n">
        <x:v>70</x:v>
      </x:c>
      <x:c r="F6866" s="22" t="n">
        <x:v>42860</x:v>
      </x:c>
      <x:c r="G6866" s="22" t="n">
        <x:f>IF(OR(E6866="",F6866=""),"",E6866*F6866)</x:f>
        <x:v>3000200</x:v>
      </x:c>
      <x:c r="H6866" s="36" t="n">
        <x:v>0.547</x:v>
      </x:c>
      <x:c r="I6866" s="22" t="n">
        <x:f>IF(G6866="","",IF(ISNUMBER(H6866),G6866,""))</x:f>
        <x:v>3000200</x:v>
      </x:c>
      <x:c r="J6866" s="22" t="n">
        <x:f>IF(I6866="","",I6866*H6866)</x:f>
        <x:v>1641109.4000000001</x:v>
      </x:c>
      <x:c r="K6866" t="str">
        <x:f>IF(G6866="","MISSING OEWS",IF(ISNUMBER(H6866),"MATCHED","MISSING WHARTON"))</x:f>
        <x:v>MATCHED</x:v>
      </x:c>
    </x:row>
    <x:row r="6867">
      <x:c r="A6867" t="str">
        <x:v>71</x:v>
      </x:c>
      <x:c r="B6867" t="str">
        <x:v>Arts, Entertainment, and Recreation</x:v>
      </x:c>
      <x:c r="C6867" t="str">
        <x:v>43-4151</x:v>
      </x:c>
      <x:c r="D6867" t="str">
        <x:v>Order Clerks</x:v>
      </x:c>
      <x:c r="E6867" s="22" t="n">
        <x:v>100</x:v>
      </x:c>
      <x:c r="F6867" s="22" t="n">
        <x:v>44340</x:v>
      </x:c>
      <x:c r="G6867" s="22" t="n">
        <x:f>IF(OR(E6867="",F6867=""),"",E6867*F6867)</x:f>
        <x:v>4434000</x:v>
      </x:c>
      <x:c r="H6867" s="36" t="n">
        <x:v>0.9553</x:v>
      </x:c>
      <x:c r="I6867" s="22" t="n">
        <x:f>IF(G6867="","",IF(ISNUMBER(H6867),G6867,""))</x:f>
        <x:v>4434000</x:v>
      </x:c>
      <x:c r="J6867" s="22" t="n">
        <x:f>IF(I6867="","",I6867*H6867)</x:f>
        <x:v>4235800.2</x:v>
      </x:c>
      <x:c r="K6867" t="str">
        <x:f>IF(G6867="","MISSING OEWS",IF(ISNUMBER(H6867),"MATCHED","MISSING WHARTON"))</x:f>
        <x:v>MATCHED</x:v>
      </x:c>
    </x:row>
    <x:row r="6868">
      <x:c r="A6868" t="str">
        <x:v>71</x:v>
      </x:c>
      <x:c r="B6868" t="str">
        <x:v>Arts, Entertainment, and Recreation</x:v>
      </x:c>
      <x:c r="C6868" t="str">
        <x:v>43-4161</x:v>
      </x:c>
      <x:c r="D6868" t="str">
        <x:v>Human Resources Assistants, Except Payroll and Timekeeping</x:v>
      </x:c>
      <x:c r="E6868" s="22" t="n">
        <x:v>1170</x:v>
      </x:c>
      <x:c r="F6868" s="22" t="n">
        <x:v>47470</x:v>
      </x:c>
      <x:c r="G6868" s="22" t="n">
        <x:f>IF(OR(E6868="",F6868=""),"",E6868*F6868)</x:f>
        <x:v>55539900</x:v>
      </x:c>
      <x:c r="H6868" s="36" t="n">
        <x:v>0.8342</x:v>
      </x:c>
      <x:c r="I6868" s="22" t="n">
        <x:f>IF(G6868="","",IF(ISNUMBER(H6868),G6868,""))</x:f>
        <x:v>55539900</x:v>
      </x:c>
      <x:c r="J6868" s="22" t="n">
        <x:f>IF(I6868="","",I6868*H6868)</x:f>
        <x:v>46331384.580000006</x:v>
      </x:c>
      <x:c r="K6868" t="str">
        <x:f>IF(G6868="","MISSING OEWS",IF(ISNUMBER(H6868),"MATCHED","MISSING WHARTON"))</x:f>
        <x:v>MATCHED</x:v>
      </x:c>
    </x:row>
    <x:row r="6869">
      <x:c r="A6869" t="str">
        <x:v>71</x:v>
      </x:c>
      <x:c r="B6869" t="str">
        <x:v>Arts, Entertainment, and Recreation</x:v>
      </x:c>
      <x:c r="C6869" t="str">
        <x:v>43-4171</x:v>
      </x:c>
      <x:c r="D6869" t="str">
        <x:v>Receptionists and Information Clerks</x:v>
      </x:c>
      <x:c r="E6869" s="22" t="n">
        <x:v>68770</x:v>
      </x:c>
      <x:c r="F6869" s="22" t="n">
        <x:v>32190</x:v>
      </x:c>
      <x:c r="G6869" s="22" t="n">
        <x:f>IF(OR(E6869="",F6869=""),"",E6869*F6869)</x:f>
        <x:v>2213706300</x:v>
      </x:c>
      <x:c r="H6869" s="36" t="n">
        <x:v>0.7368000000000001</x:v>
      </x:c>
      <x:c r="I6869" s="22" t="n">
        <x:f>IF(G6869="","",IF(ISNUMBER(H6869),G6869,""))</x:f>
        <x:v>2213706300</x:v>
      </x:c>
      <x:c r="J6869" s="22" t="n">
        <x:f>IF(I6869="","",I6869*H6869)</x:f>
        <x:v>1631058801.8400002</x:v>
      </x:c>
      <x:c r="K6869" t="str">
        <x:f>IF(G6869="","MISSING OEWS",IF(ISNUMBER(H6869),"MATCHED","MISSING WHARTON"))</x:f>
        <x:v>MATCHED</x:v>
      </x:c>
    </x:row>
    <x:row r="6870">
      <x:c r="A6870" t="str">
        <x:v>71</x:v>
      </x:c>
      <x:c r="B6870" t="str">
        <x:v>Arts, Entertainment, and Recreation</x:v>
      </x:c>
      <x:c r="C6870" t="str">
        <x:v>43-4181</x:v>
      </x:c>
      <x:c r="D6870" t="str">
        <x:v>Reservation and Transportation Ticket Agents and Travel Clerks</x:v>
      </x:c>
      <x:c r="E6870" s="22" t="n">
        <x:v>980</x:v>
      </x:c>
      <x:c r="F6870" s="22" t="n">
        <x:v>44080</x:v>
      </x:c>
      <x:c r="G6870" s="22" t="n">
        <x:f>IF(OR(E6870="",F6870=""),"",E6870*F6870)</x:f>
        <x:v>43198400</x:v>
      </x:c>
      <x:c r="H6870" s="36" t="n">
        <x:v>0.7714</x:v>
      </x:c>
      <x:c r="I6870" s="22" t="n">
        <x:f>IF(G6870="","",IF(ISNUMBER(H6870),G6870,""))</x:f>
        <x:v>43198400</x:v>
      </x:c>
      <x:c r="J6870" s="22" t="n">
        <x:f>IF(I6870="","",I6870*H6870)</x:f>
        <x:v>33323245.759999998</x:v>
      </x:c>
      <x:c r="K6870" t="str">
        <x:f>IF(G6870="","MISSING OEWS",IF(ISNUMBER(H6870),"MATCHED","MISSING WHARTON"))</x:f>
        <x:v>MATCHED</x:v>
      </x:c>
    </x:row>
    <x:row r="6871">
      <x:c r="A6871" t="str">
        <x:v>71</x:v>
      </x:c>
      <x:c r="B6871" t="str">
        <x:v>Arts, Entertainment, and Recreation</x:v>
      </x:c>
      <x:c r="C6871" t="str">
        <x:v>43-4199</x:v>
      </x:c>
      <x:c r="D6871" t="str">
        <x:v>Information and Record Clerks, All Other</x:v>
      </x:c>
      <x:c r="E6871" s="22" t="n">
        <x:v>550</x:v>
      </x:c>
      <x:c r="F6871" s="22" t="n">
        <x:v>51910</x:v>
      </x:c>
      <x:c r="G6871" s="22" t="n">
        <x:f>IF(OR(E6871="",F6871=""),"",E6871*F6871)</x:f>
        <x:v>28550500</x:v>
      </x:c>
      <x:c r="H6871" s="36"/>
      <x:c r="I6871" s="22" t="str">
        <x:f>IF(G6871="","",IF(ISNUMBER(H6871),G6871,""))</x:f>
      </x:c>
      <x:c r="J6871" s="22" t="str">
        <x:f>IF(I6871="","",I6871*H6871)</x:f>
      </x:c>
      <x:c r="K6871" t="str">
        <x:f>IF(G6871="","MISSING OEWS",IF(ISNUMBER(H6871),"MATCHED","MISSING WHARTON"))</x:f>
        <x:v>MISSING WHARTON</x:v>
      </x:c>
    </x:row>
    <x:row r="6872">
      <x:c r="A6872" t="str">
        <x:v>71</x:v>
      </x:c>
      <x:c r="B6872" t="str">
        <x:v>Arts, Entertainment, and Recreation</x:v>
      </x:c>
      <x:c r="C6872" t="str">
        <x:v>43-5021</x:v>
      </x:c>
      <x:c r="D6872" t="str">
        <x:v>Couriers and Messengers</x:v>
      </x:c>
      <x:c r="E6872" s="22" t="n">
        <x:v>180</x:v>
      </x:c>
      <x:c r="F6872" s="22" t="n">
        <x:v>39260</x:v>
      </x:c>
      <x:c r="G6872" s="22" t="n">
        <x:f>IF(OR(E6872="",F6872=""),"",E6872*F6872)</x:f>
        <x:v>7066800</x:v>
      </x:c>
      <x:c r="H6872" s="36" t="n">
        <x:v>0.2235</x:v>
      </x:c>
      <x:c r="I6872" s="22" t="n">
        <x:f>IF(G6872="","",IF(ISNUMBER(H6872),G6872,""))</x:f>
        <x:v>7066800</x:v>
      </x:c>
      <x:c r="J6872" s="22" t="n">
        <x:f>IF(I6872="","",I6872*H6872)</x:f>
        <x:v>1579429.8</x:v>
      </x:c>
      <x:c r="K6872" t="str">
        <x:f>IF(G6872="","MISSING OEWS",IF(ISNUMBER(H6872),"MATCHED","MISSING WHARTON"))</x:f>
        <x:v>MATCHED</x:v>
      </x:c>
    </x:row>
    <x:row r="6873">
      <x:c r="A6873" t="str">
        <x:v>71</x:v>
      </x:c>
      <x:c r="B6873" t="str">
        <x:v>Arts, Entertainment, and Recreation</x:v>
      </x:c>
      <x:c r="C6873" t="str">
        <x:v>43-5032</x:v>
      </x:c>
      <x:c r="D6873" t="str">
        <x:v>Dispatchers, Except Police, Fire, and Ambulance</x:v>
      </x:c>
      <x:c r="E6873" s="22" t="n">
        <x:v>1030</x:v>
      </x:c>
      <x:c r="F6873" s="22" t="n">
        <x:v>47020</x:v>
      </x:c>
      <x:c r="G6873" s="22" t="n">
        <x:f>IF(OR(E6873="",F6873=""),"",E6873*F6873)</x:f>
        <x:v>48430600</x:v>
      </x:c>
      <x:c r="H6873" s="36" t="n">
        <x:v>0.8192</x:v>
      </x:c>
      <x:c r="I6873" s="22" t="n">
        <x:f>IF(G6873="","",IF(ISNUMBER(H6873),G6873,""))</x:f>
        <x:v>48430600</x:v>
      </x:c>
      <x:c r="J6873" s="22" t="n">
        <x:f>IF(I6873="","",I6873*H6873)</x:f>
        <x:v>39674347.52</x:v>
      </x:c>
      <x:c r="K6873" t="str">
        <x:f>IF(G6873="","MISSING OEWS",IF(ISNUMBER(H6873),"MATCHED","MISSING WHARTON"))</x:f>
        <x:v>MATCHED</x:v>
      </x:c>
    </x:row>
    <x:row r="6874">
      <x:c r="A6874" t="str">
        <x:v>71</x:v>
      </x:c>
      <x:c r="B6874" t="str">
        <x:v>Arts, Entertainment, and Recreation</x:v>
      </x:c>
      <x:c r="C6874" t="str">
        <x:v>43-5061</x:v>
      </x:c>
      <x:c r="D6874" t="str">
        <x:v>Production, Planning, and Expediting Clerks</x:v>
      </x:c>
      <x:c r="E6874" s="22" t="n">
        <x:v>2700</x:v>
      </x:c>
      <x:c r="F6874" s="22" t="n">
        <x:v>55410</x:v>
      </x:c>
      <x:c r="G6874" s="22" t="n">
        <x:f>IF(OR(E6874="",F6874=""),"",E6874*F6874)</x:f>
        <x:v>149607000</x:v>
      </x:c>
      <x:c r="H6874" s="36" t="n">
        <x:v>0.7794</x:v>
      </x:c>
      <x:c r="I6874" s="22" t="n">
        <x:f>IF(G6874="","",IF(ISNUMBER(H6874),G6874,""))</x:f>
        <x:v>149607000</x:v>
      </x:c>
      <x:c r="J6874" s="22" t="n">
        <x:f>IF(I6874="","",I6874*H6874)</x:f>
        <x:v>116603695.8</x:v>
      </x:c>
      <x:c r="K6874" t="str">
        <x:f>IF(G6874="","MISSING OEWS",IF(ISNUMBER(H6874),"MATCHED","MISSING WHARTON"))</x:f>
        <x:v>MATCHED</x:v>
      </x:c>
    </x:row>
    <x:row r="6875">
      <x:c r="A6875" t="str">
        <x:v>71</x:v>
      </x:c>
      <x:c r="B6875" t="str">
        <x:v>Arts, Entertainment, and Recreation</x:v>
      </x:c>
      <x:c r="C6875" t="str">
        <x:v>43-5071</x:v>
      </x:c>
      <x:c r="D6875" t="str">
        <x:v>Shipping, Receiving, and Inventory Clerks</x:v>
      </x:c>
      <x:c r="E6875" s="22" t="n">
        <x:v>2380</x:v>
      </x:c>
      <x:c r="F6875" s="22" t="n">
        <x:v>45490</x:v>
      </x:c>
      <x:c r="G6875" s="22" t="n">
        <x:f>IF(OR(E6875="",F6875=""),"",E6875*F6875)</x:f>
        <x:v>108266200</x:v>
      </x:c>
      <x:c r="H6875" s="36" t="n">
        <x:v>0.6455</x:v>
      </x:c>
      <x:c r="I6875" s="22" t="n">
        <x:f>IF(G6875="","",IF(ISNUMBER(H6875),G6875,""))</x:f>
        <x:v>108266200</x:v>
      </x:c>
      <x:c r="J6875" s="22" t="n">
        <x:f>IF(I6875="","",I6875*H6875)</x:f>
        <x:v>69885832.1</x:v>
      </x:c>
      <x:c r="K6875" t="str">
        <x:f>IF(G6875="","MISSING OEWS",IF(ISNUMBER(H6875),"MATCHED","MISSING WHARTON"))</x:f>
        <x:v>MATCHED</x:v>
      </x:c>
    </x:row>
    <x:row r="6876">
      <x:c r="A6876" t="str">
        <x:v>71</x:v>
      </x:c>
      <x:c r="B6876" t="str">
        <x:v>Arts, Entertainment, and Recreation</x:v>
      </x:c>
      <x:c r="C6876" t="str">
        <x:v>43-5111</x:v>
      </x:c>
      <x:c r="D6876" t="str">
        <x:v>Weighers, Measurers, Checkers, and Samplers, Recordkeeping</x:v>
      </x:c>
      <x:c r="E6876" s="22" t="n">
        <x:v>30</x:v>
      </x:c>
      <x:c r="F6876" s="22" t="n">
        <x:v>43080</x:v>
      </x:c>
      <x:c r="G6876" s="22" t="n">
        <x:f>IF(OR(E6876="",F6876=""),"",E6876*F6876)</x:f>
        <x:v>1292400</x:v>
      </x:c>
      <x:c r="H6876" s="36" t="n">
        <x:v>0.2932</x:v>
      </x:c>
      <x:c r="I6876" s="22" t="n">
        <x:f>IF(G6876="","",IF(ISNUMBER(H6876),G6876,""))</x:f>
        <x:v>1292400</x:v>
      </x:c>
      <x:c r="J6876" s="22" t="n">
        <x:f>IF(I6876="","",I6876*H6876)</x:f>
        <x:v>378931.68</x:v>
      </x:c>
      <x:c r="K6876" t="str">
        <x:f>IF(G6876="","MISSING OEWS",IF(ISNUMBER(H6876),"MATCHED","MISSING WHARTON"))</x:f>
        <x:v>MATCHED</x:v>
      </x:c>
    </x:row>
    <x:row r="6877">
      <x:c r="A6877" t="str">
        <x:v>71</x:v>
      </x:c>
      <x:c r="B6877" t="str">
        <x:v>Arts, Entertainment, and Recreation</x:v>
      </x:c>
      <x:c r="C6877" t="str">
        <x:v>43-6011</x:v>
      </x:c>
      <x:c r="D6877" t="str">
        <x:v>Executive Secretaries and Executive Administrative Assistants</x:v>
      </x:c>
      <x:c r="E6877" s="22" t="n">
        <x:v>5930</x:v>
      </x:c>
      <x:c r="F6877" s="22" t="n">
        <x:v>75990</x:v>
      </x:c>
      <x:c r="G6877" s="22" t="n">
        <x:f>IF(OR(E6877="",F6877=""),"",E6877*F6877)</x:f>
        <x:v>450620700</x:v>
      </x:c>
      <x:c r="H6877" s="36" t="n">
        <x:v>0.7955</x:v>
      </x:c>
      <x:c r="I6877" s="22" t="n">
        <x:f>IF(G6877="","",IF(ISNUMBER(H6877),G6877,""))</x:f>
        <x:v>450620700</x:v>
      </x:c>
      <x:c r="J6877" s="22" t="n">
        <x:f>IF(I6877="","",I6877*H6877)</x:f>
        <x:v>358468766.84999996</x:v>
      </x:c>
      <x:c r="K6877" t="str">
        <x:f>IF(G6877="","MISSING OEWS",IF(ISNUMBER(H6877),"MATCHED","MISSING WHARTON"))</x:f>
        <x:v>MATCHED</x:v>
      </x:c>
    </x:row>
    <x:row r="6878">
      <x:c r="A6878" t="str">
        <x:v>71</x:v>
      </x:c>
      <x:c r="B6878" t="str">
        <x:v>Arts, Entertainment, and Recreation</x:v>
      </x:c>
      <x:c r="C6878" t="str">
        <x:v>43-6012</x:v>
      </x:c>
      <x:c r="D6878" t="str">
        <x:v>Legal Secretaries and Administrative Assistants</x:v>
      </x:c>
      <x:c r="E6878" s="22" t="n">
        <x:v>60</x:v>
      </x:c>
      <x:c r="F6878" s="22" t="n">
        <x:v>69570</x:v>
      </x:c>
      <x:c r="G6878" s="22" t="n">
        <x:f>IF(OR(E6878="",F6878=""),"",E6878*F6878)</x:f>
        <x:v>4174200</x:v>
      </x:c>
      <x:c r="H6878" s="36" t="n">
        <x:v>0.8679000000000001</x:v>
      </x:c>
      <x:c r="I6878" s="22" t="n">
        <x:f>IF(G6878="","",IF(ISNUMBER(H6878),G6878,""))</x:f>
        <x:v>4174200</x:v>
      </x:c>
      <x:c r="J6878" s="22" t="n">
        <x:f>IF(I6878="","",I6878*H6878)</x:f>
        <x:v>3622788.1800000006</x:v>
      </x:c>
      <x:c r="K6878" t="str">
        <x:f>IF(G6878="","MISSING OEWS",IF(ISNUMBER(H6878),"MATCHED","MISSING WHARTON"))</x:f>
        <x:v>MATCHED</x:v>
      </x:c>
    </x:row>
    <x:row r="6879">
      <x:c r="A6879" t="str">
        <x:v>71</x:v>
      </x:c>
      <x:c r="B6879" t="str">
        <x:v>Arts, Entertainment, and Recreation</x:v>
      </x:c>
      <x:c r="C6879" t="str">
        <x:v>43-6014</x:v>
      </x:c>
      <x:c r="D6879" t="str">
        <x:v>Secretaries and Administrative Assistants, Except Legal, Medical, and Executive</x:v>
      </x:c>
      <x:c r="E6879" s="22" t="n">
        <x:v>23100</x:v>
      </x:c>
      <x:c r="F6879" s="22" t="n">
        <x:v>45790</x:v>
      </x:c>
      <x:c r="G6879" s="22" t="n">
        <x:f>IF(OR(E6879="",F6879=""),"",E6879*F6879)</x:f>
        <x:v>1057749000</x:v>
      </x:c>
      <x:c r="H6879" s="36" t="n">
        <x:v>0.8031</x:v>
      </x:c>
      <x:c r="I6879" s="22" t="n">
        <x:f>IF(G6879="","",IF(ISNUMBER(H6879),G6879,""))</x:f>
        <x:v>1057749000</x:v>
      </x:c>
      <x:c r="J6879" s="22" t="n">
        <x:f>IF(I6879="","",I6879*H6879)</x:f>
        <x:v>849478221.9000001</x:v>
      </x:c>
      <x:c r="K6879" t="str">
        <x:f>IF(G6879="","MISSING OEWS",IF(ISNUMBER(H6879),"MATCHED","MISSING WHARTON"))</x:f>
        <x:v>MATCHED</x:v>
      </x:c>
    </x:row>
    <x:row r="6880">
      <x:c r="A6880" t="str">
        <x:v>71</x:v>
      </x:c>
      <x:c r="B6880" t="str">
        <x:v>Arts, Entertainment, and Recreation</x:v>
      </x:c>
      <x:c r="C6880" t="str">
        <x:v>43-9021</x:v>
      </x:c>
      <x:c r="D6880" t="str">
        <x:v>Data Entry Keyers</x:v>
      </x:c>
      <x:c r="E6880" s="22" t="n">
        <x:v>670</x:v>
      </x:c>
      <x:c r="F6880" s="22" t="n">
        <x:v>40470</x:v>
      </x:c>
      <x:c r="G6880" s="22" t="n">
        <x:f>IF(OR(E6880="",F6880=""),"",E6880*F6880)</x:f>
        <x:v>27114900</x:v>
      </x:c>
      <x:c r="H6880" s="36" t="n">
        <x:v>0.75</x:v>
      </x:c>
      <x:c r="I6880" s="22" t="n">
        <x:f>IF(G6880="","",IF(ISNUMBER(H6880),G6880,""))</x:f>
        <x:v>27114900</x:v>
      </x:c>
      <x:c r="J6880" s="22" t="n">
        <x:f>IF(I6880="","",I6880*H6880)</x:f>
        <x:v>20336175</x:v>
      </x:c>
      <x:c r="K6880" t="str">
        <x:f>IF(G6880="","MISSING OEWS",IF(ISNUMBER(H6880),"MATCHED","MISSING WHARTON"))</x:f>
        <x:v>MATCHED</x:v>
      </x:c>
    </x:row>
    <x:row r="6881">
      <x:c r="A6881" t="str">
        <x:v>71</x:v>
      </x:c>
      <x:c r="B6881" t="str">
        <x:v>Arts, Entertainment, and Recreation</x:v>
      </x:c>
      <x:c r="C6881" t="str">
        <x:v>43-9051</x:v>
      </x:c>
      <x:c r="D6881" t="str">
        <x:v>Mail Clerks and Mail Machine Operators, Except Postal Service</x:v>
      </x:c>
      <x:c r="E6881" s="22" t="n">
        <x:v>190</x:v>
      </x:c>
      <x:c r="F6881" s="22" t="n">
        <x:v>44560</x:v>
      </x:c>
      <x:c r="G6881" s="22" t="n">
        <x:f>IF(OR(E6881="",F6881=""),"",E6881*F6881)</x:f>
        <x:v>8466400</x:v>
      </x:c>
      <x:c r="H6881" s="36" t="n">
        <x:v>0.231</x:v>
      </x:c>
      <x:c r="I6881" s="22" t="n">
        <x:f>IF(G6881="","",IF(ISNUMBER(H6881),G6881,""))</x:f>
        <x:v>8466400</x:v>
      </x:c>
      <x:c r="J6881" s="22" t="n">
        <x:f>IF(I6881="","",I6881*H6881)</x:f>
        <x:v>1955738.4000000001</x:v>
      </x:c>
      <x:c r="K6881" t="str">
        <x:f>IF(G6881="","MISSING OEWS",IF(ISNUMBER(H6881),"MATCHED","MISSING WHARTON"))</x:f>
        <x:v>MATCHED</x:v>
      </x:c>
    </x:row>
    <x:row r="6882">
      <x:c r="A6882" t="str">
        <x:v>71</x:v>
      </x:c>
      <x:c r="B6882" t="str">
        <x:v>Arts, Entertainment, and Recreation</x:v>
      </x:c>
      <x:c r="C6882" t="str">
        <x:v>43-9061</x:v>
      </x:c>
      <x:c r="D6882" t="str">
        <x:v>Office Clerks, General</x:v>
      </x:c>
      <x:c r="E6882" s="22" t="n">
        <x:v>33250</x:v>
      </x:c>
      <x:c r="F6882" s="22" t="n">
        <x:v>43130</x:v>
      </x:c>
      <x:c r="G6882" s="22" t="n">
        <x:f>IF(OR(E6882="",F6882=""),"",E6882*F6882)</x:f>
        <x:v>1434072500</x:v>
      </x:c>
      <x:c r="H6882" s="36" t="n">
        <x:v>0.7452</x:v>
      </x:c>
      <x:c r="I6882" s="22" t="n">
        <x:f>IF(G6882="","",IF(ISNUMBER(H6882),G6882,""))</x:f>
        <x:v>1434072500</x:v>
      </x:c>
      <x:c r="J6882" s="22" t="n">
        <x:f>IF(I6882="","",I6882*H6882)</x:f>
        <x:v>1068670827</x:v>
      </x:c>
      <x:c r="K6882" t="str">
        <x:f>IF(G6882="","MISSING OEWS",IF(ISNUMBER(H6882),"MATCHED","MISSING WHARTON"))</x:f>
        <x:v>MATCHED</x:v>
      </x:c>
    </x:row>
    <x:row r="6883">
      <x:c r="A6883" t="str">
        <x:v>71</x:v>
      </x:c>
      <x:c r="B6883" t="str">
        <x:v>Arts, Entertainment, and Recreation</x:v>
      </x:c>
      <x:c r="C6883" t="str">
        <x:v>43-9071</x:v>
      </x:c>
      <x:c r="D6883" t="str">
        <x:v>Office Machine Operators, Except Computer</x:v>
      </x:c>
      <x:c r="E6883" s="22" t="n">
        <x:v>30</x:v>
      </x:c>
      <x:c r="F6883" s="22" t="n">
        <x:v>37270</x:v>
      </x:c>
      <x:c r="G6883" s="22" t="n">
        <x:f>IF(OR(E6883="",F6883=""),"",E6883*F6883)</x:f>
        <x:v>1118100</x:v>
      </x:c>
      <x:c r="H6883" s="36" t="n">
        <x:v>0.2639</x:v>
      </x:c>
      <x:c r="I6883" s="22" t="n">
        <x:f>IF(G6883="","",IF(ISNUMBER(H6883),G6883,""))</x:f>
        <x:v>1118100</x:v>
      </x:c>
      <x:c r="J6883" s="22" t="n">
        <x:f>IF(I6883="","",I6883*H6883)</x:f>
        <x:v>295066.59</x:v>
      </x:c>
      <x:c r="K6883" t="str">
        <x:f>IF(G6883="","MISSING OEWS",IF(ISNUMBER(H6883),"MATCHED","MISSING WHARTON"))</x:f>
        <x:v>MATCHED</x:v>
      </x:c>
    </x:row>
    <x:row r="6884">
      <x:c r="A6884" t="str">
        <x:v>71</x:v>
      </x:c>
      <x:c r="B6884" t="str">
        <x:v>Arts, Entertainment, and Recreation</x:v>
      </x:c>
      <x:c r="C6884" t="str">
        <x:v>43-9111</x:v>
      </x:c>
      <x:c r="D6884" t="str">
        <x:v>Statistical Assistants</x:v>
      </x:c>
      <x:c r="E6884" s="22" t="n">
        <x:v>50</x:v>
      </x:c>
      <x:c r="F6884" s="22" t="n">
        <x:v>33890</x:v>
      </x:c>
      <x:c r="G6884" s="22" t="n">
        <x:f>IF(OR(E6884="",F6884=""),"",E6884*F6884)</x:f>
        <x:v>1694500</x:v>
      </x:c>
      <x:c r="H6884" s="36" t="n">
        <x:v>0.8679000000000001</x:v>
      </x:c>
      <x:c r="I6884" s="22" t="n">
        <x:f>IF(G6884="","",IF(ISNUMBER(H6884),G6884,""))</x:f>
        <x:v>1694500</x:v>
      </x:c>
      <x:c r="J6884" s="22" t="n">
        <x:f>IF(I6884="","",I6884*H6884)</x:f>
        <x:v>1470656.5500000003</x:v>
      </x:c>
      <x:c r="K6884" t="str">
        <x:f>IF(G6884="","MISSING OEWS",IF(ISNUMBER(H6884),"MATCHED","MISSING WHARTON"))</x:f>
        <x:v>MATCHED</x:v>
      </x:c>
    </x:row>
    <x:row r="6885">
      <x:c r="A6885" t="str">
        <x:v>71</x:v>
      </x:c>
      <x:c r="B6885" t="str">
        <x:v>Arts, Entertainment, and Recreation</x:v>
      </x:c>
      <x:c r="C6885" t="str">
        <x:v>43-9199</x:v>
      </x:c>
      <x:c r="D6885" t="str">
        <x:v>Office and Administrative Support Workers, All Other</x:v>
      </x:c>
      <x:c r="E6885" s="22" t="n">
        <x:v>1690</x:v>
      </x:c>
      <x:c r="F6885" s="22" t="n">
        <x:v>46890</x:v>
      </x:c>
      <x:c r="G6885" s="22" t="n">
        <x:f>IF(OR(E6885="",F6885=""),"",E6885*F6885)</x:f>
        <x:v>79244100</x:v>
      </x:c>
      <x:c r="H6885" s="36"/>
      <x:c r="I6885" s="22" t="str">
        <x:f>IF(G6885="","",IF(ISNUMBER(H6885),G6885,""))</x:f>
      </x:c>
      <x:c r="J6885" s="22" t="str">
        <x:f>IF(I6885="","",I6885*H6885)</x:f>
      </x:c>
      <x:c r="K6885" t="str">
        <x:f>IF(G6885="","MISSING OEWS",IF(ISNUMBER(H6885),"MATCHED","MISSING WHARTON"))</x:f>
        <x:v>MISSING WHARTON</x:v>
      </x:c>
    </x:row>
    <x:row r="6886">
      <x:c r="A6886" t="str">
        <x:v>71</x:v>
      </x:c>
      <x:c r="B6886" t="str">
        <x:v>Arts, Entertainment, and Recreation</x:v>
      </x:c>
      <x:c r="C6886" t="str">
        <x:v>45-1011</x:v>
      </x:c>
      <x:c r="D6886" t="str">
        <x:v>First-Line Supervisors of Farming, Fishing, and Forestry Workers</x:v>
      </x:c>
      <x:c r="E6886" s="22" t="n">
        <x:v>520</x:v>
      </x:c>
      <x:c r="F6886" s="22" t="n">
        <x:v>61610</x:v>
      </x:c>
      <x:c r="G6886" s="22" t="n">
        <x:f>IF(OR(E6886="",F6886=""),"",E6886*F6886)</x:f>
        <x:v>32037200</x:v>
      </x:c>
      <x:c r="H6886" s="36" t="n">
        <x:v>0.22</x:v>
      </x:c>
      <x:c r="I6886" s="22" t="n">
        <x:f>IF(G6886="","",IF(ISNUMBER(H6886),G6886,""))</x:f>
        <x:v>32037200</x:v>
      </x:c>
      <x:c r="J6886" s="22" t="n">
        <x:f>IF(I6886="","",I6886*H6886)</x:f>
        <x:v>7048184</x:v>
      </x:c>
      <x:c r="K6886" t="str">
        <x:f>IF(G6886="","MISSING OEWS",IF(ISNUMBER(H6886),"MATCHED","MISSING WHARTON"))</x:f>
        <x:v>MATCHED</x:v>
      </x:c>
    </x:row>
    <x:row r="6887">
      <x:c r="A6887" t="str">
        <x:v>71</x:v>
      </x:c>
      <x:c r="B6887" t="str">
        <x:v>Arts, Entertainment, and Recreation</x:v>
      </x:c>
      <x:c r="C6887" t="str">
        <x:v>45-2021</x:v>
      </x:c>
      <x:c r="D6887" t="str">
        <x:v>Animal Breeders</x:v>
      </x:c>
      <x:c r="E6887" s="22"/>
      <x:c r="F6887" s="22" t="n">
        <x:v>49610</x:v>
      </x:c>
      <x:c r="G6887" s="22" t="str">
        <x:f>IF(OR(E6887="",F6887=""),"",E6887*F6887)</x:f>
      </x:c>
      <x:c r="H6887" s="36" t="n">
        <x:v>0.039599999999999996</x:v>
      </x:c>
      <x:c r="I6887" s="22" t="str">
        <x:f>IF(G6887="","",IF(ISNUMBER(H6887),G6887,""))</x:f>
      </x:c>
      <x:c r="J6887" s="22" t="str">
        <x:f>IF(I6887="","",I6887*H6887)</x:f>
      </x:c>
      <x:c r="K6887" t="str">
        <x:f>IF(G6887="","MISSING OEWS",IF(ISNUMBER(H6887),"MATCHED","MISSING WHARTON"))</x:f>
        <x:v>MISSING OEWS</x:v>
      </x:c>
    </x:row>
    <x:row r="6888">
      <x:c r="A6888" t="str">
        <x:v>71</x:v>
      </x:c>
      <x:c r="B6888" t="str">
        <x:v>Arts, Entertainment, and Recreation</x:v>
      </x:c>
      <x:c r="C6888" t="str">
        <x:v>45-2091</x:v>
      </x:c>
      <x:c r="D6888" t="str">
        <x:v>Agricultural Equipment Operators</x:v>
      </x:c>
      <x:c r="E6888" s="22" t="n">
        <x:v>50</x:v>
      </x:c>
      <x:c r="F6888" s="22" t="n">
        <x:v>34080</x:v>
      </x:c>
      <x:c r="G6888" s="22" t="n">
        <x:f>IF(OR(E6888="",F6888=""),"",E6888*F6888)</x:f>
        <x:v>1704000</x:v>
      </x:c>
      <x:c r="H6888" s="36" t="n">
        <x:v>0.0559</x:v>
      </x:c>
      <x:c r="I6888" s="22" t="n">
        <x:f>IF(G6888="","",IF(ISNUMBER(H6888),G6888,""))</x:f>
        <x:v>1704000</x:v>
      </x:c>
      <x:c r="J6888" s="22" t="n">
        <x:f>IF(I6888="","",I6888*H6888)</x:f>
        <x:v>95253.59999999999</x:v>
      </x:c>
      <x:c r="K6888" t="str">
        <x:f>IF(G6888="","MISSING OEWS",IF(ISNUMBER(H6888),"MATCHED","MISSING WHARTON"))</x:f>
        <x:v>MATCHED</x:v>
      </x:c>
    </x:row>
    <x:row r="6889">
      <x:c r="A6889" t="str">
        <x:v>71</x:v>
      </x:c>
      <x:c r="B6889" t="str">
        <x:v>Arts, Entertainment, and Recreation</x:v>
      </x:c>
      <x:c r="C6889" t="str">
        <x:v>45-2092</x:v>
      </x:c>
      <x:c r="D6889" t="str">
        <x:v>Farmworkers and Laborers, Crop, Nursery, and Greenhouse</x:v>
      </x:c>
      <x:c r="E6889" s="22" t="n">
        <x:v>930</x:v>
      </x:c>
      <x:c r="F6889" s="22" t="n">
        <x:v>39230</x:v>
      </x:c>
      <x:c r="G6889" s="22" t="n">
        <x:f>IF(OR(E6889="",F6889=""),"",E6889*F6889)</x:f>
        <x:v>36483900</x:v>
      </x:c>
      <x:c r="H6889" s="36" t="n">
        <x:v>0.0633</x:v>
      </x:c>
      <x:c r="I6889" s="22" t="n">
        <x:f>IF(G6889="","",IF(ISNUMBER(H6889),G6889,""))</x:f>
        <x:v>36483900</x:v>
      </x:c>
      <x:c r="J6889" s="22" t="n">
        <x:f>IF(I6889="","",I6889*H6889)</x:f>
        <x:v>2309430.8699999996</x:v>
      </x:c>
      <x:c r="K6889" t="str">
        <x:f>IF(G6889="","MISSING OEWS",IF(ISNUMBER(H6889),"MATCHED","MISSING WHARTON"))</x:f>
        <x:v>MATCHED</x:v>
      </x:c>
    </x:row>
    <x:row r="6890">
      <x:c r="A6890" t="str">
        <x:v>71</x:v>
      </x:c>
      <x:c r="B6890" t="str">
        <x:v>Arts, Entertainment, and Recreation</x:v>
      </x:c>
      <x:c r="C6890" t="str">
        <x:v>45-2093</x:v>
      </x:c>
      <x:c r="D6890" t="str">
        <x:v>Farmworkers, Farm, Ranch, and Aquacultural Animals</x:v>
      </x:c>
      <x:c r="E6890" s="22" t="n">
        <x:v>1820</x:v>
      </x:c>
      <x:c r="F6890" s="22" t="n">
        <x:v>42930</x:v>
      </x:c>
      <x:c r="G6890" s="22" t="n">
        <x:f>IF(OR(E6890="",F6890=""),"",E6890*F6890)</x:f>
        <x:v>78132600</x:v>
      </x:c>
      <x:c r="H6890" s="36" t="n">
        <x:v>0.0864</x:v>
      </x:c>
      <x:c r="I6890" s="22" t="n">
        <x:f>IF(G6890="","",IF(ISNUMBER(H6890),G6890,""))</x:f>
        <x:v>78132600</x:v>
      </x:c>
      <x:c r="J6890" s="22" t="n">
        <x:f>IF(I6890="","",I6890*H6890)</x:f>
        <x:v>6750656.640000001</x:v>
      </x:c>
      <x:c r="K6890" t="str">
        <x:f>IF(G6890="","MISSING OEWS",IF(ISNUMBER(H6890),"MATCHED","MISSING WHARTON"))</x:f>
        <x:v>MATCHED</x:v>
      </x:c>
    </x:row>
    <x:row r="6891">
      <x:c r="A6891" t="str">
        <x:v>71</x:v>
      </x:c>
      <x:c r="B6891" t="str">
        <x:v>Arts, Entertainment, and Recreation</x:v>
      </x:c>
      <x:c r="C6891" t="str">
        <x:v>45-4011</x:v>
      </x:c>
      <x:c r="D6891" t="str">
        <x:v>Forest and Conservation Workers</x:v>
      </x:c>
      <x:c r="E6891" s="22" t="n">
        <x:v>100</x:v>
      </x:c>
      <x:c r="F6891" s="22" t="n">
        <x:v>45170</x:v>
      </x:c>
      <x:c r="G6891" s="22" t="n">
        <x:f>IF(OR(E6891="",F6891=""),"",E6891*F6891)</x:f>
        <x:v>4517000</x:v>
      </x:c>
      <x:c r="H6891" s="36" t="n">
        <x:v>0</x:v>
      </x:c>
      <x:c r="I6891" s="22" t="n">
        <x:f>IF(G6891="","",IF(ISNUMBER(H6891),G6891,""))</x:f>
        <x:v>4517000</x:v>
      </x:c>
      <x:c r="J6891" s="22" t="n">
        <x:f>IF(I6891="","",I6891*H6891)</x:f>
        <x:v>0</x:v>
      </x:c>
      <x:c r="K6891" t="str">
        <x:f>IF(G6891="","MISSING OEWS",IF(ISNUMBER(H6891),"MATCHED","MISSING WHARTON"))</x:f>
        <x:v>MATCHED</x:v>
      </x:c>
    </x:row>
    <x:row r="6892">
      <x:c r="A6892" t="str">
        <x:v>71</x:v>
      </x:c>
      <x:c r="B6892" t="str">
        <x:v>Arts, Entertainment, and Recreation</x:v>
      </x:c>
      <x:c r="C6892" t="str">
        <x:v>47-1011</x:v>
      </x:c>
      <x:c r="D6892" t="str">
        <x:v>First-Line Supervisors of Construction Trades and Extraction Workers</x:v>
      </x:c>
      <x:c r="E6892" s="22" t="n">
        <x:v>820</x:v>
      </x:c>
      <x:c r="F6892" s="22" t="n">
        <x:v>74120</x:v>
      </x:c>
      <x:c r="G6892" s="22" t="n">
        <x:f>IF(OR(E6892="",F6892=""),"",E6892*F6892)</x:f>
        <x:v>60778400</x:v>
      </x:c>
      <x:c r="H6892" s="36" t="n">
        <x:v>0.265</x:v>
      </x:c>
      <x:c r="I6892" s="22" t="n">
        <x:f>IF(G6892="","",IF(ISNUMBER(H6892),G6892,""))</x:f>
        <x:v>60778400</x:v>
      </x:c>
      <x:c r="J6892" s="22" t="n">
        <x:f>IF(I6892="","",I6892*H6892)</x:f>
        <x:v>16106276</x:v>
      </x:c>
      <x:c r="K6892" t="str">
        <x:f>IF(G6892="","MISSING OEWS",IF(ISNUMBER(H6892),"MATCHED","MISSING WHARTON"))</x:f>
        <x:v>MATCHED</x:v>
      </x:c>
    </x:row>
    <x:row r="6893">
      <x:c r="A6893" t="str">
        <x:v>71</x:v>
      </x:c>
      <x:c r="B6893" t="str">
        <x:v>Arts, Entertainment, and Recreation</x:v>
      </x:c>
      <x:c r="C6893" t="str">
        <x:v>47-2031</x:v>
      </x:c>
      <x:c r="D6893" t="str">
        <x:v>Carpenters</x:v>
      </x:c>
      <x:c r="E6893" s="22" t="n">
        <x:v>4150</x:v>
      </x:c>
      <x:c r="F6893" s="22" t="n">
        <x:v>65580</x:v>
      </x:c>
      <x:c r="G6893" s="22" t="n">
        <x:f>IF(OR(E6893="",F6893=""),"",E6893*F6893)</x:f>
        <x:v>272157000</x:v>
      </x:c>
      <x:c r="H6893" s="36" t="n">
        <x:v>0.081</x:v>
      </x:c>
      <x:c r="I6893" s="22" t="n">
        <x:f>IF(G6893="","",IF(ISNUMBER(H6893),G6893,""))</x:f>
        <x:v>272157000</x:v>
      </x:c>
      <x:c r="J6893" s="22" t="n">
        <x:f>IF(I6893="","",I6893*H6893)</x:f>
        <x:v>22044717</x:v>
      </x:c>
      <x:c r="K6893" t="str">
        <x:f>IF(G6893="","MISSING OEWS",IF(ISNUMBER(H6893),"MATCHED","MISSING WHARTON"))</x:f>
        <x:v>MATCHED</x:v>
      </x:c>
    </x:row>
    <x:row r="6894">
      <x:c r="A6894" t="str">
        <x:v>71</x:v>
      </x:c>
      <x:c r="B6894" t="str">
        <x:v>Arts, Entertainment, and Recreation</x:v>
      </x:c>
      <x:c r="C6894" t="str">
        <x:v>47-2061</x:v>
      </x:c>
      <x:c r="D6894" t="str">
        <x:v>Construction Laborers</x:v>
      </x:c>
      <x:c r="E6894" s="22" t="n">
        <x:v>310</x:v>
      </x:c>
      <x:c r="F6894" s="22" t="n">
        <x:v>49190</x:v>
      </x:c>
      <x:c r="G6894" s="22" t="n">
        <x:f>IF(OR(E6894="",F6894=""),"",E6894*F6894)</x:f>
        <x:v>15248900</x:v>
      </x:c>
      <x:c r="H6894" s="36" t="n">
        <x:v>0.0297</x:v>
      </x:c>
      <x:c r="I6894" s="22" t="n">
        <x:f>IF(G6894="","",IF(ISNUMBER(H6894),G6894,""))</x:f>
        <x:v>15248900</x:v>
      </x:c>
      <x:c r="J6894" s="22" t="n">
        <x:f>IF(I6894="","",I6894*H6894)</x:f>
        <x:v>452892.33</x:v>
      </x:c>
      <x:c r="K6894" t="str">
        <x:f>IF(G6894="","MISSING OEWS",IF(ISNUMBER(H6894),"MATCHED","MISSING WHARTON"))</x:f>
        <x:v>MATCHED</x:v>
      </x:c>
    </x:row>
    <x:row r="6895">
      <x:c r="A6895" t="str">
        <x:v>71</x:v>
      </x:c>
      <x:c r="B6895" t="str">
        <x:v>Arts, Entertainment, and Recreation</x:v>
      </x:c>
      <x:c r="C6895" t="str">
        <x:v>47-2073</x:v>
      </x:c>
      <x:c r="D6895" t="str">
        <x:v>Operating Engineers and Other Construction Equipment Operators</x:v>
      </x:c>
      <x:c r="E6895" s="22" t="n">
        <x:v>860</x:v>
      </x:c>
      <x:c r="F6895" s="22" t="n">
        <x:v>47100</x:v>
      </x:c>
      <x:c r="G6895" s="22" t="n">
        <x:f>IF(OR(E6895="",F6895=""),"",E6895*F6895)</x:f>
        <x:v>40506000</x:v>
      </x:c>
      <x:c r="H6895" s="36" t="n">
        <x:v>0.058899999999999994</x:v>
      </x:c>
      <x:c r="I6895" s="22" t="n">
        <x:f>IF(G6895="","",IF(ISNUMBER(H6895),G6895,""))</x:f>
        <x:v>40506000</x:v>
      </x:c>
      <x:c r="J6895" s="22" t="n">
        <x:f>IF(I6895="","",I6895*H6895)</x:f>
        <x:v>2385803.4</x:v>
      </x:c>
      <x:c r="K6895" t="str">
        <x:f>IF(G6895="","MISSING OEWS",IF(ISNUMBER(H6895),"MATCHED","MISSING WHARTON"))</x:f>
        <x:v>MATCHED</x:v>
      </x:c>
    </x:row>
    <x:row r="6896">
      <x:c r="A6896" t="str">
        <x:v>71</x:v>
      </x:c>
      <x:c r="B6896" t="str">
        <x:v>Arts, Entertainment, and Recreation</x:v>
      </x:c>
      <x:c r="C6896" t="str">
        <x:v>47-2111</x:v>
      </x:c>
      <x:c r="D6896" t="str">
        <x:v>Electricians</x:v>
      </x:c>
      <x:c r="E6896" s="22" t="n">
        <x:v>2140</x:v>
      </x:c>
      <x:c r="F6896" s="22" t="n">
        <x:v>74100</x:v>
      </x:c>
      <x:c r="G6896" s="22" t="n">
        <x:f>IF(OR(E6896="",F6896=""),"",E6896*F6896)</x:f>
        <x:v>158574000</x:v>
      </x:c>
      <x:c r="H6896" s="36" t="n">
        <x:v>0.0786</x:v>
      </x:c>
      <x:c r="I6896" s="22" t="n">
        <x:f>IF(G6896="","",IF(ISNUMBER(H6896),G6896,""))</x:f>
        <x:v>158574000</x:v>
      </x:c>
      <x:c r="J6896" s="22" t="n">
        <x:f>IF(I6896="","",I6896*H6896)</x:f>
        <x:v>12463916.4</x:v>
      </x:c>
      <x:c r="K6896" t="str">
        <x:f>IF(G6896="","MISSING OEWS",IF(ISNUMBER(H6896),"MATCHED","MISSING WHARTON"))</x:f>
        <x:v>MATCHED</x:v>
      </x:c>
    </x:row>
    <x:row r="6897">
      <x:c r="A6897" t="str">
        <x:v>71</x:v>
      </x:c>
      <x:c r="B6897" t="str">
        <x:v>Arts, Entertainment, and Recreation</x:v>
      </x:c>
      <x:c r="C6897" t="str">
        <x:v>47-2121</x:v>
      </x:c>
      <x:c r="D6897" t="str">
        <x:v>Glaziers</x:v>
      </x:c>
      <x:c r="E6897" s="22"/>
      <x:c r="F6897" s="22" t="n">
        <x:v>60080</x:v>
      </x:c>
      <x:c r="G6897" s="22" t="str">
        <x:f>IF(OR(E6897="",F6897=""),"",E6897*F6897)</x:f>
      </x:c>
      <x:c r="H6897" s="36" t="n">
        <x:v>0</x:v>
      </x:c>
      <x:c r="I6897" s="22" t="str">
        <x:f>IF(G6897="","",IF(ISNUMBER(H6897),G6897,""))</x:f>
      </x:c>
      <x:c r="J6897" s="22" t="str">
        <x:f>IF(I6897="","",I6897*H6897)</x:f>
      </x:c>
      <x:c r="K6897" t="str">
        <x:f>IF(G6897="","MISSING OEWS",IF(ISNUMBER(H6897),"MATCHED","MISSING WHARTON"))</x:f>
        <x:v>MISSING OEWS</x:v>
      </x:c>
    </x:row>
    <x:row r="6898">
      <x:c r="A6898" t="str">
        <x:v>71</x:v>
      </x:c>
      <x:c r="B6898" t="str">
        <x:v>Arts, Entertainment, and Recreation</x:v>
      </x:c>
      <x:c r="C6898" t="str">
        <x:v>47-2141</x:v>
      </x:c>
      <x:c r="D6898" t="str">
        <x:v>Painters, Construction and Maintenance</x:v>
      </x:c>
      <x:c r="E6898" s="22" t="n">
        <x:v>1270</x:v>
      </x:c>
      <x:c r="F6898" s="22" t="n">
        <x:v>55200</x:v>
      </x:c>
      <x:c r="G6898" s="22" t="n">
        <x:f>IF(OR(E6898="",F6898=""),"",E6898*F6898)</x:f>
        <x:v>70104000</x:v>
      </x:c>
      <x:c r="H6898" s="36" t="n">
        <x:v>0.0368</x:v>
      </x:c>
      <x:c r="I6898" s="22" t="n">
        <x:f>IF(G6898="","",IF(ISNUMBER(H6898),G6898,""))</x:f>
        <x:v>70104000</x:v>
      </x:c>
      <x:c r="J6898" s="22" t="n">
        <x:f>IF(I6898="","",I6898*H6898)</x:f>
        <x:v>2579827.2</x:v>
      </x:c>
      <x:c r="K6898" t="str">
        <x:f>IF(G6898="","MISSING OEWS",IF(ISNUMBER(H6898),"MATCHED","MISSING WHARTON"))</x:f>
        <x:v>MATCHED</x:v>
      </x:c>
    </x:row>
    <x:row r="6899">
      <x:c r="A6899" t="str">
        <x:v>71</x:v>
      </x:c>
      <x:c r="B6899" t="str">
        <x:v>Arts, Entertainment, and Recreation</x:v>
      </x:c>
      <x:c r="C6899" t="str">
        <x:v>47-2152</x:v>
      </x:c>
      <x:c r="D6899" t="str">
        <x:v>Plumbers, Pipefitters, and Steamfitters</x:v>
      </x:c>
      <x:c r="E6899" s="22" t="n">
        <x:v>620</x:v>
      </x:c>
      <x:c r="F6899" s="22" t="n">
        <x:v>63550</x:v>
      </x:c>
      <x:c r="G6899" s="22" t="n">
        <x:f>IF(OR(E6899="",F6899=""),"",E6899*F6899)</x:f>
        <x:v>39401000</x:v>
      </x:c>
      <x:c r="H6899" s="36" t="n">
        <x:v>0.04</x:v>
      </x:c>
      <x:c r="I6899" s="22" t="n">
        <x:f>IF(G6899="","",IF(ISNUMBER(H6899),G6899,""))</x:f>
        <x:v>39401000</x:v>
      </x:c>
      <x:c r="J6899" s="22" t="n">
        <x:f>IF(I6899="","",I6899*H6899)</x:f>
        <x:v>1576040</x:v>
      </x:c>
      <x:c r="K6899" t="str">
        <x:f>IF(G6899="","MISSING OEWS",IF(ISNUMBER(H6899),"MATCHED","MISSING WHARTON"))</x:f>
        <x:v>MATCHED</x:v>
      </x:c>
    </x:row>
    <x:row r="6900">
      <x:c r="A6900" t="str">
        <x:v>71</x:v>
      </x:c>
      <x:c r="B6900" t="str">
        <x:v>Arts, Entertainment, and Recreation</x:v>
      </x:c>
      <x:c r="C6900" t="str">
        <x:v>47-2211</x:v>
      </x:c>
      <x:c r="D6900" t="str">
        <x:v>Sheet Metal Workers</x:v>
      </x:c>
      <x:c r="E6900" s="22" t="n">
        <x:v>30</x:v>
      </x:c>
      <x:c r="F6900" s="22" t="n">
        <x:v>69950</x:v>
      </x:c>
      <x:c r="G6900" s="22" t="n">
        <x:f>IF(OR(E6900="",F6900=""),"",E6900*F6900)</x:f>
        <x:v>2098500</x:v>
      </x:c>
      <x:c r="H6900" s="36" t="n">
        <x:v>0.0687</x:v>
      </x:c>
      <x:c r="I6900" s="22" t="n">
        <x:f>IF(G6900="","",IF(ISNUMBER(H6900),G6900,""))</x:f>
        <x:v>2098500</x:v>
      </x:c>
      <x:c r="J6900" s="22" t="n">
        <x:f>IF(I6900="","",I6900*H6900)</x:f>
        <x:v>144166.94999999998</x:v>
      </x:c>
      <x:c r="K6900" t="str">
        <x:f>IF(G6900="","MISSING OEWS",IF(ISNUMBER(H6900),"MATCHED","MISSING WHARTON"))</x:f>
        <x:v>MATCHED</x:v>
      </x:c>
    </x:row>
    <x:row r="6901">
      <x:c r="A6901" t="str">
        <x:v>71</x:v>
      </x:c>
      <x:c r="B6901" t="str">
        <x:v>Arts, Entertainment, and Recreation</x:v>
      </x:c>
      <x:c r="C6901" t="str">
        <x:v>47-3012</x:v>
      </x:c>
      <x:c r="D6901" t="str">
        <x:v>Helpers--Carpenters</x:v>
      </x:c>
      <x:c r="E6901" s="22" t="n">
        <x:v>50</x:v>
      </x:c>
      <x:c r="F6901" s="22" t="n">
        <x:v>35800</x:v>
      </x:c>
      <x:c r="G6901" s="22" t="n">
        <x:f>IF(OR(E6901="",F6901=""),"",E6901*F6901)</x:f>
        <x:v>1790000</x:v>
      </x:c>
      <x:c r="H6901" s="36" t="n">
        <x:v>0</x:v>
      </x:c>
      <x:c r="I6901" s="22" t="n">
        <x:f>IF(G6901="","",IF(ISNUMBER(H6901),G6901,""))</x:f>
        <x:v>1790000</x:v>
      </x:c>
      <x:c r="J6901" s="22" t="n">
        <x:f>IF(I6901="","",I6901*H6901)</x:f>
        <x:v>0</x:v>
      </x:c>
      <x:c r="K6901" t="str">
        <x:f>IF(G6901="","MISSING OEWS",IF(ISNUMBER(H6901),"MATCHED","MISSING WHARTON"))</x:f>
        <x:v>MATCHED</x:v>
      </x:c>
    </x:row>
    <x:row r="6902">
      <x:c r="A6902" t="str">
        <x:v>71</x:v>
      </x:c>
      <x:c r="B6902" t="str">
        <x:v>Arts, Entertainment, and Recreation</x:v>
      </x:c>
      <x:c r="C6902" t="str">
        <x:v>47-4011</x:v>
      </x:c>
      <x:c r="D6902" t="str">
        <x:v>Construction and Building Inspectors</x:v>
      </x:c>
      <x:c r="E6902" s="22" t="n">
        <x:v>70</x:v>
      </x:c>
      <x:c r="F6902" s="22" t="n">
        <x:v>72840</x:v>
      </x:c>
      <x:c r="G6902" s="22" t="n">
        <x:f>IF(OR(E6902="",F6902=""),"",E6902*F6902)</x:f>
        <x:v>5098800</x:v>
      </x:c>
      <x:c r="H6902" s="36" t="n">
        <x:v>0.3737</x:v>
      </x:c>
      <x:c r="I6902" s="22" t="n">
        <x:f>IF(G6902="","",IF(ISNUMBER(H6902),G6902,""))</x:f>
        <x:v>5098800</x:v>
      </x:c>
      <x:c r="J6902" s="22" t="n">
        <x:f>IF(I6902="","",I6902*H6902)</x:f>
        <x:v>1905421.5599999998</x:v>
      </x:c>
      <x:c r="K6902" t="str">
        <x:f>IF(G6902="","MISSING OEWS",IF(ISNUMBER(H6902),"MATCHED","MISSING WHARTON"))</x:f>
        <x:v>MATCHED</x:v>
      </x:c>
    </x:row>
    <x:row r="6903">
      <x:c r="A6903" t="str">
        <x:v>71</x:v>
      </x:c>
      <x:c r="B6903" t="str">
        <x:v>Arts, Entertainment, and Recreation</x:v>
      </x:c>
      <x:c r="C6903" t="str">
        <x:v>47-4051</x:v>
      </x:c>
      <x:c r="D6903" t="str">
        <x:v>Highway Maintenance Workers</x:v>
      </x:c>
      <x:c r="E6903" s="22" t="n">
        <x:v>80</x:v>
      </x:c>
      <x:c r="F6903" s="22" t="n">
        <x:v>49720</x:v>
      </x:c>
      <x:c r="G6903" s="22" t="n">
        <x:f>IF(OR(E6903="",F6903=""),"",E6903*F6903)</x:f>
        <x:v>3977600</x:v>
      </x:c>
      <x:c r="H6903" s="36" t="n">
        <x:v>0</x:v>
      </x:c>
      <x:c r="I6903" s="22" t="n">
        <x:f>IF(G6903="","",IF(ISNUMBER(H6903),G6903,""))</x:f>
        <x:v>3977600</x:v>
      </x:c>
      <x:c r="J6903" s="22" t="n">
        <x:f>IF(I6903="","",I6903*H6903)</x:f>
        <x:v>0</x:v>
      </x:c>
      <x:c r="K6903" t="str">
        <x:f>IF(G6903="","MISSING OEWS",IF(ISNUMBER(H6903),"MATCHED","MISSING WHARTON"))</x:f>
        <x:v>MATCHED</x:v>
      </x:c>
    </x:row>
    <x:row r="6904">
      <x:c r="A6904" t="str">
        <x:v>71</x:v>
      </x:c>
      <x:c r="B6904" t="str">
        <x:v>Arts, Entertainment, and Recreation</x:v>
      </x:c>
      <x:c r="C6904" t="str">
        <x:v>47-4090</x:v>
      </x:c>
      <x:c r="D6904" t="str">
        <x:v>Miscellaneous Construction and Related Workers</x:v>
      </x:c>
      <x:c r="E6904" s="22" t="n">
        <x:v>70</x:v>
      </x:c>
      <x:c r="F6904" s="22" t="n">
        <x:v>48400</x:v>
      </x:c>
      <x:c r="G6904" s="22" t="n">
        <x:f>IF(OR(E6904="",F6904=""),"",E6904*F6904)</x:f>
        <x:v>3388000</x:v>
      </x:c>
      <x:c r="H6904" s="36" t="n">
        <x:v>0.0825</x:v>
      </x:c>
      <x:c r="I6904" s="22" t="n">
        <x:f>IF(G6904="","",IF(ISNUMBER(H6904),G6904,""))</x:f>
        <x:v>3388000</x:v>
      </x:c>
      <x:c r="J6904" s="22" t="n">
        <x:f>IF(I6904="","",I6904*H6904)</x:f>
        <x:v>279510</x:v>
      </x:c>
      <x:c r="K6904" t="str">
        <x:f>IF(G6904="","MISSING OEWS",IF(ISNUMBER(H6904),"MATCHED","MISSING WHARTON"))</x:f>
        <x:v>MATCHED</x:v>
      </x:c>
    </x:row>
    <x:row r="6905">
      <x:c r="A6905" t="str">
        <x:v>71</x:v>
      </x:c>
      <x:c r="B6905" t="str">
        <x:v>Arts, Entertainment, and Recreation</x:v>
      </x:c>
      <x:c r="C6905" t="str">
        <x:v>49-1011</x:v>
      </x:c>
      <x:c r="D6905" t="str">
        <x:v>First-Line Supervisors of Mechanics, Installers, and Repairers</x:v>
      </x:c>
      <x:c r="E6905" s="22" t="n">
        <x:v>9500</x:v>
      </x:c>
      <x:c r="F6905" s="22" t="n">
        <x:v>74290</x:v>
      </x:c>
      <x:c r="G6905" s="22" t="n">
        <x:f>IF(OR(E6905="",F6905=""),"",E6905*F6905)</x:f>
        <x:v>705755000</x:v>
      </x:c>
      <x:c r="H6905" s="36" t="n">
        <x:v>0.35229999999999995</x:v>
      </x:c>
      <x:c r="I6905" s="22" t="n">
        <x:f>IF(G6905="","",IF(ISNUMBER(H6905),G6905,""))</x:f>
        <x:v>705755000</x:v>
      </x:c>
      <x:c r="J6905" s="22" t="n">
        <x:f>IF(I6905="","",I6905*H6905)</x:f>
        <x:v>248637486.49999997</x:v>
      </x:c>
      <x:c r="K6905" t="str">
        <x:f>IF(G6905="","MISSING OEWS",IF(ISNUMBER(H6905),"MATCHED","MISSING WHARTON"))</x:f>
        <x:v>MATCHED</x:v>
      </x:c>
    </x:row>
    <x:row r="6906">
      <x:c r="A6906" t="str">
        <x:v>71</x:v>
      </x:c>
      <x:c r="B6906" t="str">
        <x:v>Arts, Entertainment, and Recreation</x:v>
      </x:c>
      <x:c r="C6906" t="str">
        <x:v>49-2011</x:v>
      </x:c>
      <x:c r="D6906" t="str">
        <x:v>Computer, Automated Teller, and Office Machine Repairers</x:v>
      </x:c>
      <x:c r="E6906" s="22" t="n">
        <x:v>80</x:v>
      </x:c>
      <x:c r="F6906" s="22" t="n">
        <x:v>52830</x:v>
      </x:c>
      <x:c r="G6906" s="22" t="n">
        <x:f>IF(OR(E6906="",F6906=""),"",E6906*F6906)</x:f>
        <x:v>4226400</x:v>
      </x:c>
      <x:c r="H6906" s="36" t="n">
        <x:v>0.284</x:v>
      </x:c>
      <x:c r="I6906" s="22" t="n">
        <x:f>IF(G6906="","",IF(ISNUMBER(H6906),G6906,""))</x:f>
        <x:v>4226400</x:v>
      </x:c>
      <x:c r="J6906" s="22" t="n">
        <x:f>IF(I6906="","",I6906*H6906)</x:f>
        <x:v>1200297.5999999999</x:v>
      </x:c>
      <x:c r="K6906" t="str">
        <x:f>IF(G6906="","MISSING OEWS",IF(ISNUMBER(H6906),"MATCHED","MISSING WHARTON"))</x:f>
        <x:v>MATCHED</x:v>
      </x:c>
    </x:row>
    <x:row r="6907">
      <x:c r="A6907" t="str">
        <x:v>71</x:v>
      </x:c>
      <x:c r="B6907" t="str">
        <x:v>Arts, Entertainment, and Recreation</x:v>
      </x:c>
      <x:c r="C6907" t="str">
        <x:v>49-2022</x:v>
      </x:c>
      <x:c r="D6907" t="str">
        <x:v>Telecommunications Equipment Installers and Repairers, Except Line Installers</x:v>
      </x:c>
      <x:c r="E6907" s="22" t="n">
        <x:v>30</x:v>
      </x:c>
      <x:c r="F6907" s="22" t="n">
        <x:v>65510</x:v>
      </x:c>
      <x:c r="G6907" s="22" t="n">
        <x:f>IF(OR(E6907="",F6907=""),"",E6907*F6907)</x:f>
        <x:v>1965300</x:v>
      </x:c>
      <x:c r="H6907" s="36" t="n">
        <x:v>0.195</x:v>
      </x:c>
      <x:c r="I6907" s="22" t="n">
        <x:f>IF(G6907="","",IF(ISNUMBER(H6907),G6907,""))</x:f>
        <x:v>1965300</x:v>
      </x:c>
      <x:c r="J6907" s="22" t="n">
        <x:f>IF(I6907="","",I6907*H6907)</x:f>
        <x:v>383233.5</x:v>
      </x:c>
      <x:c r="K6907" t="str">
        <x:f>IF(G6907="","MISSING OEWS",IF(ISNUMBER(H6907),"MATCHED","MISSING WHARTON"))</x:f>
        <x:v>MATCHED</x:v>
      </x:c>
    </x:row>
    <x:row r="6908">
      <x:c r="A6908" t="str">
        <x:v>71</x:v>
      </x:c>
      <x:c r="B6908" t="str">
        <x:v>Arts, Entertainment, and Recreation</x:v>
      </x:c>
      <x:c r="C6908" t="str">
        <x:v>49-2092</x:v>
      </x:c>
      <x:c r="D6908" t="str">
        <x:v>Electric Motor, Power Tool, and Related Repairers</x:v>
      </x:c>
      <x:c r="E6908" s="22" t="n">
        <x:v>340</x:v>
      </x:c>
      <x:c r="F6908" s="22" t="n">
        <x:v>39300</x:v>
      </x:c>
      <x:c r="G6908" s="22" t="n">
        <x:f>IF(OR(E6908="",F6908=""),"",E6908*F6908)</x:f>
        <x:v>13362000</x:v>
      </x:c>
      <x:c r="H6908" s="36" t="n">
        <x:v>0.0667</x:v>
      </x:c>
      <x:c r="I6908" s="22" t="n">
        <x:f>IF(G6908="","",IF(ISNUMBER(H6908),G6908,""))</x:f>
        <x:v>13362000</x:v>
      </x:c>
      <x:c r="J6908" s="22" t="n">
        <x:f>IF(I6908="","",I6908*H6908)</x:f>
        <x:v>891245.3999999999</x:v>
      </x:c>
      <x:c r="K6908" t="str">
        <x:f>IF(G6908="","MISSING OEWS",IF(ISNUMBER(H6908),"MATCHED","MISSING WHARTON"))</x:f>
        <x:v>MATCHED</x:v>
      </x:c>
    </x:row>
    <x:row r="6909">
      <x:c r="A6909" t="str">
        <x:v>71</x:v>
      </x:c>
      <x:c r="B6909" t="str">
        <x:v>Arts, Entertainment, and Recreation</x:v>
      </x:c>
      <x:c r="C6909" t="str">
        <x:v>49-2093</x:v>
      </x:c>
      <x:c r="D6909" t="str">
        <x:v>Electrical and Electronics Installers and Repairers, Transportation Equipment</x:v>
      </x:c>
      <x:c r="E6909" s="22"/>
      <x:c r="F6909" s="22" t="n">
        <x:v>62020</x:v>
      </x:c>
      <x:c r="G6909" s="22" t="str">
        <x:f>IF(OR(E6909="",F6909=""),"",E6909*F6909)</x:f>
      </x:c>
      <x:c r="H6909" s="36" t="n">
        <x:v>0.20329999999999998</x:v>
      </x:c>
      <x:c r="I6909" s="22" t="str">
        <x:f>IF(G6909="","",IF(ISNUMBER(H6909),G6909,""))</x:f>
      </x:c>
      <x:c r="J6909" s="22" t="str">
        <x:f>IF(I6909="","",I6909*H6909)</x:f>
      </x:c>
      <x:c r="K6909" t="str">
        <x:f>IF(G6909="","MISSING OEWS",IF(ISNUMBER(H6909),"MATCHED","MISSING WHARTON"))</x:f>
        <x:v>MISSING OEWS</x:v>
      </x:c>
    </x:row>
    <x:row r="6910">
      <x:c r="A6910" t="str">
        <x:v>71</x:v>
      </x:c>
      <x:c r="B6910" t="str">
        <x:v>Arts, Entertainment, and Recreation</x:v>
      </x:c>
      <x:c r="C6910" t="str">
        <x:v>49-2094</x:v>
      </x:c>
      <x:c r="D6910" t="str">
        <x:v>Electrical and Electronics Repairers, Commercial and Industrial Equipment</x:v>
      </x:c>
      <x:c r="E6910" s="22" t="n">
        <x:v>50</x:v>
      </x:c>
      <x:c r="F6910" s="22" t="n">
        <x:v>57800</x:v>
      </x:c>
      <x:c r="G6910" s="22" t="n">
        <x:f>IF(OR(E6910="",F6910=""),"",E6910*F6910)</x:f>
        <x:v>2890000</x:v>
      </x:c>
      <x:c r="H6910" s="36" t="n">
        <x:v>0.19</x:v>
      </x:c>
      <x:c r="I6910" s="22" t="n">
        <x:f>IF(G6910="","",IF(ISNUMBER(H6910),G6910,""))</x:f>
        <x:v>2890000</x:v>
      </x:c>
      <x:c r="J6910" s="22" t="n">
        <x:f>IF(I6910="","",I6910*H6910)</x:f>
        <x:v>549100</x:v>
      </x:c>
      <x:c r="K6910" t="str">
        <x:f>IF(G6910="","MISSING OEWS",IF(ISNUMBER(H6910),"MATCHED","MISSING WHARTON"))</x:f>
        <x:v>MATCHED</x:v>
      </x:c>
    </x:row>
    <x:row r="6911">
      <x:c r="A6911" t="str">
        <x:v>71</x:v>
      </x:c>
      <x:c r="B6911" t="str">
        <x:v>Arts, Entertainment, and Recreation</x:v>
      </x:c>
      <x:c r="C6911" t="str">
        <x:v>49-2097</x:v>
      </x:c>
      <x:c r="D6911" t="str">
        <x:v>Audiovisual Equipment Installers and Repairers</x:v>
      </x:c>
      <x:c r="E6911" s="22" t="n">
        <x:v>110</x:v>
      </x:c>
      <x:c r="F6911" s="22" t="n">
        <x:v>51220</x:v>
      </x:c>
      <x:c r="G6911" s="22" t="n">
        <x:f>IF(OR(E6911="",F6911=""),"",E6911*F6911)</x:f>
        <x:v>5634200</x:v>
      </x:c>
      <x:c r="H6911" s="36" t="n">
        <x:v>0.2591</x:v>
      </x:c>
      <x:c r="I6911" s="22" t="n">
        <x:f>IF(G6911="","",IF(ISNUMBER(H6911),G6911,""))</x:f>
        <x:v>5634200</x:v>
      </x:c>
      <x:c r="J6911" s="22" t="n">
        <x:f>IF(I6911="","",I6911*H6911)</x:f>
        <x:v>1459821.22</x:v>
      </x:c>
      <x:c r="K6911" t="str">
        <x:f>IF(G6911="","MISSING OEWS",IF(ISNUMBER(H6911),"MATCHED","MISSING WHARTON"))</x:f>
        <x:v>MATCHED</x:v>
      </x:c>
    </x:row>
    <x:row r="6912">
      <x:c r="A6912" t="str">
        <x:v>71</x:v>
      </x:c>
      <x:c r="B6912" t="str">
        <x:v>Arts, Entertainment, and Recreation</x:v>
      </x:c>
      <x:c r="C6912" t="str">
        <x:v>49-2098</x:v>
      </x:c>
      <x:c r="D6912" t="str">
        <x:v>Security and Fire Alarm Systems Installers</x:v>
      </x:c>
      <x:c r="E6912" s="22" t="n">
        <x:v>60</x:v>
      </x:c>
      <x:c r="F6912" s="22" t="n">
        <x:v>57660</x:v>
      </x:c>
      <x:c r="G6912" s="22" t="n">
        <x:f>IF(OR(E6912="",F6912=""),"",E6912*F6912)</x:f>
        <x:v>3459600</x:v>
      </x:c>
      <x:c r="H6912" s="36" t="n">
        <x:v>0.22190000000000001</x:v>
      </x:c>
      <x:c r="I6912" s="22" t="n">
        <x:f>IF(G6912="","",IF(ISNUMBER(H6912),G6912,""))</x:f>
        <x:v>3459600</x:v>
      </x:c>
      <x:c r="J6912" s="22" t="n">
        <x:f>IF(I6912="","",I6912*H6912)</x:f>
        <x:v>767685.24</x:v>
      </x:c>
      <x:c r="K6912" t="str">
        <x:f>IF(G6912="","MISSING OEWS",IF(ISNUMBER(H6912),"MATCHED","MISSING WHARTON"))</x:f>
        <x:v>MATCHED</x:v>
      </x:c>
    </x:row>
    <x:row r="6913">
      <x:c r="A6913" t="str">
        <x:v>71</x:v>
      </x:c>
      <x:c r="B6913" t="str">
        <x:v>Arts, Entertainment, and Recreation</x:v>
      </x:c>
      <x:c r="C6913" t="str">
        <x:v>49-3011</x:v>
      </x:c>
      <x:c r="D6913" t="str">
        <x:v>Aircraft Mechanics and Service Technicians</x:v>
      </x:c>
      <x:c r="E6913" s="22"/>
      <x:c r="F6913" s="22" t="n">
        <x:v>64940</x:v>
      </x:c>
      <x:c r="G6913" s="22" t="str">
        <x:f>IF(OR(E6913="",F6913=""),"",E6913*F6913)</x:f>
      </x:c>
      <x:c r="H6913" s="36" t="n">
        <x:v>0.0434</x:v>
      </x:c>
      <x:c r="I6913" s="22" t="str">
        <x:f>IF(G6913="","",IF(ISNUMBER(H6913),G6913,""))</x:f>
      </x:c>
      <x:c r="J6913" s="22" t="str">
        <x:f>IF(I6913="","",I6913*H6913)</x:f>
      </x:c>
      <x:c r="K6913" t="str">
        <x:f>IF(G6913="","MISSING OEWS",IF(ISNUMBER(H6913),"MATCHED","MISSING WHARTON"))</x:f>
        <x:v>MISSING OEWS</x:v>
      </x:c>
    </x:row>
    <x:row r="6914">
      <x:c r="A6914" t="str">
        <x:v>71</x:v>
      </x:c>
      <x:c r="B6914" t="str">
        <x:v>Arts, Entertainment, and Recreation</x:v>
      </x:c>
      <x:c r="C6914" t="str">
        <x:v>49-3021</x:v>
      </x:c>
      <x:c r="D6914" t="str">
        <x:v>Automotive Body and Related Repairers</x:v>
      </x:c>
      <x:c r="E6914" s="22" t="n">
        <x:v>480</x:v>
      </x:c>
      <x:c r="F6914" s="22" t="n">
        <x:v>73980</x:v>
      </x:c>
      <x:c r="G6914" s="22" t="n">
        <x:f>IF(OR(E6914="",F6914=""),"",E6914*F6914)</x:f>
        <x:v>35510400</x:v>
      </x:c>
      <x:c r="H6914" s="36" t="n">
        <x:v>0.027999999999999997</x:v>
      </x:c>
      <x:c r="I6914" s="22" t="n">
        <x:f>IF(G6914="","",IF(ISNUMBER(H6914),G6914,""))</x:f>
        <x:v>35510400</x:v>
      </x:c>
      <x:c r="J6914" s="22" t="n">
        <x:f>IF(I6914="","",I6914*H6914)</x:f>
        <x:v>994291.2</x:v>
      </x:c>
      <x:c r="K6914" t="str">
        <x:f>IF(G6914="","MISSING OEWS",IF(ISNUMBER(H6914),"MATCHED","MISSING WHARTON"))</x:f>
        <x:v>MATCHED</x:v>
      </x:c>
    </x:row>
    <x:row r="6915">
      <x:c r="A6915" t="str">
        <x:v>71</x:v>
      </x:c>
      <x:c r="B6915" t="str">
        <x:v>Arts, Entertainment, and Recreation</x:v>
      </x:c>
      <x:c r="C6915" t="str">
        <x:v>49-3023</x:v>
      </x:c>
      <x:c r="D6915" t="str">
        <x:v>Automotive Service Technicians and Mechanics</x:v>
      </x:c>
      <x:c r="E6915" s="22" t="n">
        <x:v>3550</x:v>
      </x:c>
      <x:c r="F6915" s="22" t="n">
        <x:v>66370</x:v>
      </x:c>
      <x:c r="G6915" s="22" t="n">
        <x:f>IF(OR(E6915="",F6915=""),"",E6915*F6915)</x:f>
        <x:v>235613500</x:v>
      </x:c>
      <x:c r="H6915" s="36" t="n">
        <x:v>0.0233</x:v>
      </x:c>
      <x:c r="I6915" s="22" t="n">
        <x:f>IF(G6915="","",IF(ISNUMBER(H6915),G6915,""))</x:f>
        <x:v>235613500</x:v>
      </x:c>
      <x:c r="J6915" s="22" t="n">
        <x:f>IF(I6915="","",I6915*H6915)</x:f>
        <x:v>5489794.550000001</x:v>
      </x:c>
      <x:c r="K6915" t="str">
        <x:f>IF(G6915="","MISSING OEWS",IF(ISNUMBER(H6915),"MATCHED","MISSING WHARTON"))</x:f>
        <x:v>MATCHED</x:v>
      </x:c>
    </x:row>
    <x:row r="6916">
      <x:c r="A6916" t="str">
        <x:v>71</x:v>
      </x:c>
      <x:c r="B6916" t="str">
        <x:v>Arts, Entertainment, and Recreation</x:v>
      </x:c>
      <x:c r="C6916" t="str">
        <x:v>49-3031</x:v>
      </x:c>
      <x:c r="D6916" t="str">
        <x:v>Bus and Truck Mechanics and Diesel Engine Specialists</x:v>
      </x:c>
      <x:c r="E6916" s="22" t="n">
        <x:v>380</x:v>
      </x:c>
      <x:c r="F6916" s="22" t="n">
        <x:v>63120</x:v>
      </x:c>
      <x:c r="G6916" s="22" t="n">
        <x:f>IF(OR(E6916="",F6916=""),"",E6916*F6916)</x:f>
        <x:v>23985600</x:v>
      </x:c>
      <x:c r="H6916" s="36" t="n">
        <x:v>0</x:v>
      </x:c>
      <x:c r="I6916" s="22" t="n">
        <x:f>IF(G6916="","",IF(ISNUMBER(H6916),G6916,""))</x:f>
        <x:v>23985600</x:v>
      </x:c>
      <x:c r="J6916" s="22" t="n">
        <x:f>IF(I6916="","",I6916*H6916)</x:f>
        <x:v>0</x:v>
      </x:c>
      <x:c r="K6916" t="str">
        <x:f>IF(G6916="","MISSING OEWS",IF(ISNUMBER(H6916),"MATCHED","MISSING WHARTON"))</x:f>
        <x:v>MATCHED</x:v>
      </x:c>
    </x:row>
    <x:row r="6917">
      <x:c r="A6917" t="str">
        <x:v>71</x:v>
      </x:c>
      <x:c r="B6917" t="str">
        <x:v>Arts, Entertainment, and Recreation</x:v>
      </x:c>
      <x:c r="C6917" t="str">
        <x:v>49-3042</x:v>
      </x:c>
      <x:c r="D6917" t="str">
        <x:v>Mobile Heavy Equipment Mechanics, Except Engines</x:v>
      </x:c>
      <x:c r="E6917" s="22" t="n">
        <x:v>250</x:v>
      </x:c>
      <x:c r="F6917" s="22" t="n">
        <x:v>55230</x:v>
      </x:c>
      <x:c r="G6917" s="22" t="n">
        <x:f>IF(OR(E6917="",F6917=""),"",E6917*F6917)</x:f>
        <x:v>13807500</x:v>
      </x:c>
      <x:c r="H6917" s="36" t="n">
        <x:v>0.1425</x:v>
      </x:c>
      <x:c r="I6917" s="22" t="n">
        <x:f>IF(G6917="","",IF(ISNUMBER(H6917),G6917,""))</x:f>
        <x:v>13807500</x:v>
      </x:c>
      <x:c r="J6917" s="22" t="n">
        <x:f>IF(I6917="","",I6917*H6917)</x:f>
        <x:v>1967568.7499999998</x:v>
      </x:c>
      <x:c r="K6917" t="str">
        <x:f>IF(G6917="","MISSING OEWS",IF(ISNUMBER(H6917),"MATCHED","MISSING WHARTON"))</x:f>
        <x:v>MATCHED</x:v>
      </x:c>
    </x:row>
    <x:row r="6918">
      <x:c r="A6918" t="str">
        <x:v>71</x:v>
      </x:c>
      <x:c r="B6918" t="str">
        <x:v>Arts, Entertainment, and Recreation</x:v>
      </x:c>
      <x:c r="C6918" t="str">
        <x:v>49-3043</x:v>
      </x:c>
      <x:c r="D6918" t="str">
        <x:v>Rail Car Repairers</x:v>
      </x:c>
      <x:c r="E6918" s="22" t="n">
        <x:v>30</x:v>
      </x:c>
      <x:c r="F6918" s="22" t="n">
        <x:v>56020</x:v>
      </x:c>
      <x:c r="G6918" s="22" t="n">
        <x:f>IF(OR(E6918="",F6918=""),"",E6918*F6918)</x:f>
        <x:v>1680600</x:v>
      </x:c>
      <x:c r="H6918" s="36" t="n">
        <x:v>0.0475</x:v>
      </x:c>
      <x:c r="I6918" s="22" t="n">
        <x:f>IF(G6918="","",IF(ISNUMBER(H6918),G6918,""))</x:f>
        <x:v>1680600</x:v>
      </x:c>
      <x:c r="J6918" s="22" t="n">
        <x:f>IF(I6918="","",I6918*H6918)</x:f>
        <x:v>79828.5</x:v>
      </x:c>
      <x:c r="K6918" t="str">
        <x:f>IF(G6918="","MISSING OEWS",IF(ISNUMBER(H6918),"MATCHED","MISSING WHARTON"))</x:f>
        <x:v>MATCHED</x:v>
      </x:c>
    </x:row>
    <x:row r="6919">
      <x:c r="A6919" t="str">
        <x:v>71</x:v>
      </x:c>
      <x:c r="B6919" t="str">
        <x:v>Arts, Entertainment, and Recreation</x:v>
      </x:c>
      <x:c r="C6919" t="str">
        <x:v>49-3051</x:v>
      </x:c>
      <x:c r="D6919" t="str">
        <x:v>Motorboat Mechanics and Service Technicians</x:v>
      </x:c>
      <x:c r="E6919" s="22" t="n">
        <x:v>4160</x:v>
      </x:c>
      <x:c r="F6919" s="22" t="n">
        <x:v>58920</x:v>
      </x:c>
      <x:c r="G6919" s="22" t="n">
        <x:f>IF(OR(E6919="",F6919=""),"",E6919*F6919)</x:f>
        <x:v>245107200</x:v>
      </x:c>
      <x:c r="H6919" s="36" t="n">
        <x:v>0.0731</x:v>
      </x:c>
      <x:c r="I6919" s="22" t="n">
        <x:f>IF(G6919="","",IF(ISNUMBER(H6919),G6919,""))</x:f>
        <x:v>245107200</x:v>
      </x:c>
      <x:c r="J6919" s="22" t="n">
        <x:f>IF(I6919="","",I6919*H6919)</x:f>
        <x:v>17917336.32</x:v>
      </x:c>
      <x:c r="K6919" t="str">
        <x:f>IF(G6919="","MISSING OEWS",IF(ISNUMBER(H6919),"MATCHED","MISSING WHARTON"))</x:f>
        <x:v>MATCHED</x:v>
      </x:c>
    </x:row>
    <x:row r="6920">
      <x:c r="A6920" t="str">
        <x:v>71</x:v>
      </x:c>
      <x:c r="B6920" t="str">
        <x:v>Arts, Entertainment, and Recreation</x:v>
      </x:c>
      <x:c r="C6920" t="str">
        <x:v>49-3053</x:v>
      </x:c>
      <x:c r="D6920" t="str">
        <x:v>Outdoor Power Equipment and Other Small Engine Mechanics</x:v>
      </x:c>
      <x:c r="E6920" s="22" t="n">
        <x:v>5280</x:v>
      </x:c>
      <x:c r="F6920" s="22" t="n">
        <x:v>51460</x:v>
      </x:c>
      <x:c r="G6920" s="22" t="n">
        <x:f>IF(OR(E6920="",F6920=""),"",E6920*F6920)</x:f>
        <x:v>271708800</x:v>
      </x:c>
      <x:c r="H6920" s="36" t="n">
        <x:v>0.11789999999999999</x:v>
      </x:c>
      <x:c r="I6920" s="22" t="n">
        <x:f>IF(G6920="","",IF(ISNUMBER(H6920),G6920,""))</x:f>
        <x:v>271708800</x:v>
      </x:c>
      <x:c r="J6920" s="22" t="n">
        <x:f>IF(I6920="","",I6920*H6920)</x:f>
        <x:v>32034467.519999996</x:v>
      </x:c>
      <x:c r="K6920" t="str">
        <x:f>IF(G6920="","MISSING OEWS",IF(ISNUMBER(H6920),"MATCHED","MISSING WHARTON"))</x:f>
        <x:v>MATCHED</x:v>
      </x:c>
    </x:row>
    <x:row r="6921">
      <x:c r="A6921" t="str">
        <x:v>71</x:v>
      </x:c>
      <x:c r="B6921" t="str">
        <x:v>Arts, Entertainment, and Recreation</x:v>
      </x:c>
      <x:c r="C6921" t="str">
        <x:v>49-3091</x:v>
      </x:c>
      <x:c r="D6921" t="str">
        <x:v>Bicycle Repairers</x:v>
      </x:c>
      <x:c r="E6921" s="22" t="n">
        <x:v>120</x:v>
      </x:c>
      <x:c r="F6921" s="22" t="n">
        <x:v>40640</x:v>
      </x:c>
      <x:c r="G6921" s="22" t="n">
        <x:f>IF(OR(E6921="",F6921=""),"",E6921*F6921)</x:f>
        <x:v>4876800</x:v>
      </x:c>
      <x:c r="H6921" s="36" t="n">
        <x:v>0.0594</x:v>
      </x:c>
      <x:c r="I6921" s="22" t="n">
        <x:f>IF(G6921="","",IF(ISNUMBER(H6921),G6921,""))</x:f>
        <x:v>4876800</x:v>
      </x:c>
      <x:c r="J6921" s="22" t="n">
        <x:f>IF(I6921="","",I6921*H6921)</x:f>
        <x:v>289681.92</x:v>
      </x:c>
      <x:c r="K6921" t="str">
        <x:f>IF(G6921="","MISSING OEWS",IF(ISNUMBER(H6921),"MATCHED","MISSING WHARTON"))</x:f>
        <x:v>MATCHED</x:v>
      </x:c>
    </x:row>
    <x:row r="6922">
      <x:c r="A6922" t="str">
        <x:v>71</x:v>
      </x:c>
      <x:c r="B6922" t="str">
        <x:v>Arts, Entertainment, and Recreation</x:v>
      </x:c>
      <x:c r="C6922" t="str">
        <x:v>49-9021</x:v>
      </x:c>
      <x:c r="D6922" t="str">
        <x:v>Heating, Air Conditioning, and Refrigeration Mechanics and Installers</x:v>
      </x:c>
      <x:c r="E6922" s="22" t="n">
        <x:v>850</x:v>
      </x:c>
      <x:c r="F6922" s="22" t="n">
        <x:v>65080</x:v>
      </x:c>
      <x:c r="G6922" s="22" t="n">
        <x:f>IF(OR(E6922="",F6922=""),"",E6922*F6922)</x:f>
        <x:v>55318000</x:v>
      </x:c>
      <x:c r="H6922" s="36" t="n">
        <x:v>0.0867</x:v>
      </x:c>
      <x:c r="I6922" s="22" t="n">
        <x:f>IF(G6922="","",IF(ISNUMBER(H6922),G6922,""))</x:f>
        <x:v>55318000</x:v>
      </x:c>
      <x:c r="J6922" s="22" t="n">
        <x:f>IF(I6922="","",I6922*H6922)</x:f>
        <x:v>4796070.6</x:v>
      </x:c>
      <x:c r="K6922" t="str">
        <x:f>IF(G6922="","MISSING OEWS",IF(ISNUMBER(H6922),"MATCHED","MISSING WHARTON"))</x:f>
        <x:v>MATCHED</x:v>
      </x:c>
    </x:row>
    <x:row r="6923">
      <x:c r="A6923" t="str">
        <x:v>71</x:v>
      </x:c>
      <x:c r="B6923" t="str">
        <x:v>Arts, Entertainment, and Recreation</x:v>
      </x:c>
      <x:c r="C6923" t="str">
        <x:v>49-9041</x:v>
      </x:c>
      <x:c r="D6923" t="str">
        <x:v>Industrial Machinery Mechanics</x:v>
      </x:c>
      <x:c r="E6923" s="22" t="n">
        <x:v>370</x:v>
      </x:c>
      <x:c r="F6923" s="22" t="n">
        <x:v>57250</x:v>
      </x:c>
      <x:c r="G6923" s="22" t="n">
        <x:f>IF(OR(E6923="",F6923=""),"",E6923*F6923)</x:f>
        <x:v>21182500</x:v>
      </x:c>
      <x:c r="H6923" s="36" t="n">
        <x:v>0.25</x:v>
      </x:c>
      <x:c r="I6923" s="22" t="n">
        <x:f>IF(G6923="","",IF(ISNUMBER(H6923),G6923,""))</x:f>
        <x:v>21182500</x:v>
      </x:c>
      <x:c r="J6923" s="22" t="n">
        <x:f>IF(I6923="","",I6923*H6923)</x:f>
        <x:v>5295625</x:v>
      </x:c>
      <x:c r="K6923" t="str">
        <x:f>IF(G6923="","MISSING OEWS",IF(ISNUMBER(H6923),"MATCHED","MISSING WHARTON"))</x:f>
        <x:v>MATCHED</x:v>
      </x:c>
    </x:row>
    <x:row r="6924">
      <x:c r="A6924" t="str">
        <x:v>71</x:v>
      </x:c>
      <x:c r="B6924" t="str">
        <x:v>Arts, Entertainment, and Recreation</x:v>
      </x:c>
      <x:c r="C6924" t="str">
        <x:v>49-9043</x:v>
      </x:c>
      <x:c r="D6924" t="str">
        <x:v>Maintenance Workers, Machinery</x:v>
      </x:c>
      <x:c r="E6924" s="22" t="n">
        <x:v>1840</x:v>
      </x:c>
      <x:c r="F6924" s="22" t="n">
        <x:v>54720</x:v>
      </x:c>
      <x:c r="G6924" s="22" t="n">
        <x:f>IF(OR(E6924="",F6924=""),"",E6924*F6924)</x:f>
        <x:v>100684800</x:v>
      </x:c>
      <x:c r="H6924" s="36" t="n">
        <x:v>0.0528</x:v>
      </x:c>
      <x:c r="I6924" s="22" t="n">
        <x:f>IF(G6924="","",IF(ISNUMBER(H6924),G6924,""))</x:f>
        <x:v>100684800</x:v>
      </x:c>
      <x:c r="J6924" s="22" t="n">
        <x:f>IF(I6924="","",I6924*H6924)</x:f>
        <x:v>5316157.44</x:v>
      </x:c>
      <x:c r="K6924" t="str">
        <x:f>IF(G6924="","MISSING OEWS",IF(ISNUMBER(H6924),"MATCHED","MISSING WHARTON"))</x:f>
        <x:v>MATCHED</x:v>
      </x:c>
    </x:row>
    <x:row r="6925">
      <x:c r="A6925" t="str">
        <x:v>71</x:v>
      </x:c>
      <x:c r="B6925" t="str">
        <x:v>Arts, Entertainment, and Recreation</x:v>
      </x:c>
      <x:c r="C6925" t="str">
        <x:v>49-9063</x:v>
      </x:c>
      <x:c r="D6925" t="str">
        <x:v>Musical Instrument Repairers and Tuners</x:v>
      </x:c>
      <x:c r="E6925" s="22" t="n">
        <x:v>190</x:v>
      </x:c>
      <x:c r="F6925" s="22" t="n">
        <x:v>71720</x:v>
      </x:c>
      <x:c r="G6925" s="22" t="n">
        <x:f>IF(OR(E6925="",F6925=""),"",E6925*F6925)</x:f>
        <x:v>13626800</x:v>
      </x:c>
      <x:c r="H6925" s="36" t="n">
        <x:v>0</x:v>
      </x:c>
      <x:c r="I6925" s="22" t="n">
        <x:f>IF(G6925="","",IF(ISNUMBER(H6925),G6925,""))</x:f>
        <x:v>13626800</x:v>
      </x:c>
      <x:c r="J6925" s="22" t="n">
        <x:f>IF(I6925="","",I6925*H6925)</x:f>
        <x:v>0</x:v>
      </x:c>
      <x:c r="K6925" t="str">
        <x:f>IF(G6925="","MISSING OEWS",IF(ISNUMBER(H6925),"MATCHED","MISSING WHARTON"))</x:f>
        <x:v>MATCHED</x:v>
      </x:c>
    </x:row>
    <x:row r="6926">
      <x:c r="A6926" t="str">
        <x:v>71</x:v>
      </x:c>
      <x:c r="B6926" t="str">
        <x:v>Arts, Entertainment, and Recreation</x:v>
      </x:c>
      <x:c r="C6926" t="str">
        <x:v>49-9071</x:v>
      </x:c>
      <x:c r="D6926" t="str">
        <x:v>Maintenance and Repair Workers, General</x:v>
      </x:c>
      <x:c r="E6926" s="22" t="n">
        <x:v>52120</x:v>
      </x:c>
      <x:c r="F6926" s="22" t="n">
        <x:v>45440</x:v>
      </x:c>
      <x:c r="G6926" s="22" t="n">
        <x:f>IF(OR(E6926="",F6926=""),"",E6926*F6926)</x:f>
        <x:v>2368332800</x:v>
      </x:c>
      <x:c r="H6926" s="36" t="n">
        <x:v>0.0867</x:v>
      </x:c>
      <x:c r="I6926" s="22" t="n">
        <x:f>IF(G6926="","",IF(ISNUMBER(H6926),G6926,""))</x:f>
        <x:v>2368332800</x:v>
      </x:c>
      <x:c r="J6926" s="22" t="n">
        <x:f>IF(I6926="","",I6926*H6926)</x:f>
        <x:v>205334453.76</x:v>
      </x:c>
      <x:c r="K6926" t="str">
        <x:f>IF(G6926="","MISSING OEWS",IF(ISNUMBER(H6926),"MATCHED","MISSING WHARTON"))</x:f>
        <x:v>MATCHED</x:v>
      </x:c>
    </x:row>
    <x:row r="6927">
      <x:c r="A6927" t="str">
        <x:v>71</x:v>
      </x:c>
      <x:c r="B6927" t="str">
        <x:v>Arts, Entertainment, and Recreation</x:v>
      </x:c>
      <x:c r="C6927" t="str">
        <x:v>49-9091</x:v>
      </x:c>
      <x:c r="D6927" t="str">
        <x:v>Coin, Vending, and Amusement Machine Servicers and Repairers</x:v>
      </x:c>
      <x:c r="E6927" s="22" t="n">
        <x:v>9350</x:v>
      </x:c>
      <x:c r="F6927" s="22" t="n">
        <x:v>47100</x:v>
      </x:c>
      <x:c r="G6927" s="22" t="n">
        <x:f>IF(OR(E6927="",F6927=""),"",E6927*F6927)</x:f>
        <x:v>440385000</x:v>
      </x:c>
      <x:c r="H6927" s="36" t="n">
        <x:v>0.2868</x:v>
      </x:c>
      <x:c r="I6927" s="22" t="n">
        <x:f>IF(G6927="","",IF(ISNUMBER(H6927),G6927,""))</x:f>
        <x:v>440385000</x:v>
      </x:c>
      <x:c r="J6927" s="22" t="n">
        <x:f>IF(I6927="","",I6927*H6927)</x:f>
        <x:v>126302418</x:v>
      </x:c>
      <x:c r="K6927" t="str">
        <x:f>IF(G6927="","MISSING OEWS",IF(ISNUMBER(H6927),"MATCHED","MISSING WHARTON"))</x:f>
        <x:v>MATCHED</x:v>
      </x:c>
    </x:row>
    <x:row r="6928">
      <x:c r="A6928" t="str">
        <x:v>71</x:v>
      </x:c>
      <x:c r="B6928" t="str">
        <x:v>Arts, Entertainment, and Recreation</x:v>
      </x:c>
      <x:c r="C6928" t="str">
        <x:v>49-9092</x:v>
      </x:c>
      <x:c r="D6928" t="str">
        <x:v>Commercial Divers</x:v>
      </x:c>
      <x:c r="E6928" s="22" t="n">
        <x:v>280</x:v>
      </x:c>
      <x:c r="F6928" s="22" t="n">
        <x:v>42680</x:v>
      </x:c>
      <x:c r="G6928" s="22" t="n">
        <x:f>IF(OR(E6928="",F6928=""),"",E6928*F6928)</x:f>
        <x:v>11950400</x:v>
      </x:c>
      <x:c r="H6928" s="36" t="n">
        <x:v>0</x:v>
      </x:c>
      <x:c r="I6928" s="22" t="n">
        <x:f>IF(G6928="","",IF(ISNUMBER(H6928),G6928,""))</x:f>
        <x:v>11950400</x:v>
      </x:c>
      <x:c r="J6928" s="22" t="n">
        <x:f>IF(I6928="","",I6928*H6928)</x:f>
        <x:v>0</x:v>
      </x:c>
      <x:c r="K6928" t="str">
        <x:f>IF(G6928="","MISSING OEWS",IF(ISNUMBER(H6928),"MATCHED","MISSING WHARTON"))</x:f>
        <x:v>MATCHED</x:v>
      </x:c>
    </x:row>
    <x:row r="6929">
      <x:c r="A6929" t="str">
        <x:v>71</x:v>
      </x:c>
      <x:c r="B6929" t="str">
        <x:v>Arts, Entertainment, and Recreation</x:v>
      </x:c>
      <x:c r="C6929" t="str">
        <x:v>49-9094</x:v>
      </x:c>
      <x:c r="D6929" t="str">
        <x:v>Locksmiths and Safe Repairers</x:v>
      </x:c>
      <x:c r="E6929" s="22" t="n">
        <x:v>40</x:v>
      </x:c>
      <x:c r="F6929" s="22" t="n">
        <x:v>62480</x:v>
      </x:c>
      <x:c r="G6929" s="22" t="n">
        <x:f>IF(OR(E6929="",F6929=""),"",E6929*F6929)</x:f>
        <x:v>2499200</x:v>
      </x:c>
      <x:c r="H6929" s="36" t="n">
        <x:v>0.0679</x:v>
      </x:c>
      <x:c r="I6929" s="22" t="n">
        <x:f>IF(G6929="","",IF(ISNUMBER(H6929),G6929,""))</x:f>
        <x:v>2499200</x:v>
      </x:c>
      <x:c r="J6929" s="22" t="n">
        <x:f>IF(I6929="","",I6929*H6929)</x:f>
        <x:v>169695.68</x:v>
      </x:c>
      <x:c r="K6929" t="str">
        <x:f>IF(G6929="","MISSING OEWS",IF(ISNUMBER(H6929),"MATCHED","MISSING WHARTON"))</x:f>
        <x:v>MATCHED</x:v>
      </x:c>
    </x:row>
    <x:row r="6930">
      <x:c r="A6930" t="str">
        <x:v>71</x:v>
      </x:c>
      <x:c r="B6930" t="str">
        <x:v>Arts, Entertainment, and Recreation</x:v>
      </x:c>
      <x:c r="C6930" t="str">
        <x:v>49-9096</x:v>
      </x:c>
      <x:c r="D6930" t="str">
        <x:v>Riggers</x:v>
      </x:c>
      <x:c r="E6930" s="22" t="n">
        <x:v>900</x:v>
      </x:c>
      <x:c r="F6930" s="22" t="n">
        <x:v>70340</x:v>
      </x:c>
      <x:c r="G6930" s="22" t="n">
        <x:f>IF(OR(E6930="",F6930=""),"",E6930*F6930)</x:f>
        <x:v>63306000</x:v>
      </x:c>
      <x:c r="H6930" s="36" t="n">
        <x:v>0</x:v>
      </x:c>
      <x:c r="I6930" s="22" t="n">
        <x:f>IF(G6930="","",IF(ISNUMBER(H6930),G6930,""))</x:f>
        <x:v>63306000</x:v>
      </x:c>
      <x:c r="J6930" s="22" t="n">
        <x:f>IF(I6930="","",I6930*H6930)</x:f>
        <x:v>0</x:v>
      </x:c>
      <x:c r="K6930" t="str">
        <x:f>IF(G6930="","MISSING OEWS",IF(ISNUMBER(H6930),"MATCHED","MISSING WHARTON"))</x:f>
        <x:v>MATCHED</x:v>
      </x:c>
    </x:row>
    <x:row r="6931">
      <x:c r="A6931" t="str">
        <x:v>71</x:v>
      </x:c>
      <x:c r="B6931" t="str">
        <x:v>Arts, Entertainment, and Recreation</x:v>
      </x:c>
      <x:c r="C6931" t="str">
        <x:v>49-9098</x:v>
      </x:c>
      <x:c r="D6931" t="str">
        <x:v>Helpers--Installation, Maintenance, and Repair Workers</x:v>
      </x:c>
      <x:c r="E6931" s="22" t="n">
        <x:v>540</x:v>
      </x:c>
      <x:c r="F6931" s="22" t="n">
        <x:v>36350</x:v>
      </x:c>
      <x:c r="G6931" s="22" t="n">
        <x:f>IF(OR(E6931="",F6931=""),"",E6931*F6931)</x:f>
        <x:v>19629000</x:v>
      </x:c>
      <x:c r="H6931" s="36" t="n">
        <x:v>0.0594</x:v>
      </x:c>
      <x:c r="I6931" s="22" t="n">
        <x:f>IF(G6931="","",IF(ISNUMBER(H6931),G6931,""))</x:f>
        <x:v>19629000</x:v>
      </x:c>
      <x:c r="J6931" s="22" t="n">
        <x:f>IF(I6931="","",I6931*H6931)</x:f>
        <x:v>1165962.6</x:v>
      </x:c>
      <x:c r="K6931" t="str">
        <x:f>IF(G6931="","MISSING OEWS",IF(ISNUMBER(H6931),"MATCHED","MISSING WHARTON"))</x:f>
        <x:v>MATCHED</x:v>
      </x:c>
    </x:row>
    <x:row r="6932">
      <x:c r="A6932" t="str">
        <x:v>71</x:v>
      </x:c>
      <x:c r="B6932" t="str">
        <x:v>Arts, Entertainment, and Recreation</x:v>
      </x:c>
      <x:c r="C6932" t="str">
        <x:v>49-9099</x:v>
      </x:c>
      <x:c r="D6932" t="str">
        <x:v>Installation, Maintenance, and Repair Workers, All Other</x:v>
      </x:c>
      <x:c r="E6932" s="22" t="n">
        <x:v>6690</x:v>
      </x:c>
      <x:c r="F6932" s="22" t="n">
        <x:v>48070</x:v>
      </x:c>
      <x:c r="G6932" s="22" t="n">
        <x:f>IF(OR(E6932="",F6932=""),"",E6932*F6932)</x:f>
        <x:v>321588300</x:v>
      </x:c>
      <x:c r="H6932" s="36" t="n">
        <x:v>0.16670000000000001</x:v>
      </x:c>
      <x:c r="I6932" s="22" t="n">
        <x:f>IF(G6932="","",IF(ISNUMBER(H6932),G6932,""))</x:f>
        <x:v>321588300</x:v>
      </x:c>
      <x:c r="J6932" s="22" t="n">
        <x:f>IF(I6932="","",I6932*H6932)</x:f>
        <x:v>53608769.61000001</x:v>
      </x:c>
      <x:c r="K6932" t="str">
        <x:f>IF(G6932="","MISSING OEWS",IF(ISNUMBER(H6932),"MATCHED","MISSING WHARTON"))</x:f>
        <x:v>MATCHED</x:v>
      </x:c>
    </x:row>
    <x:row r="6933">
      <x:c r="A6933" t="str">
        <x:v>71</x:v>
      </x:c>
      <x:c r="B6933" t="str">
        <x:v>Arts, Entertainment, and Recreation</x:v>
      </x:c>
      <x:c r="C6933" t="str">
        <x:v>51-1011</x:v>
      </x:c>
      <x:c r="D6933" t="str">
        <x:v>First-Line Supervisors of Production and Operating Workers</x:v>
      </x:c>
      <x:c r="E6933" s="22" t="n">
        <x:v>430</x:v>
      </x:c>
      <x:c r="F6933" s="22" t="n">
        <x:v>79510</x:v>
      </x:c>
      <x:c r="G6933" s="22" t="n">
        <x:f>IF(OR(E6933="",F6933=""),"",E6933*F6933)</x:f>
        <x:v>34189300</x:v>
      </x:c>
      <x:c r="H6933" s="36" t="n">
        <x:v>0.3775</x:v>
      </x:c>
      <x:c r="I6933" s="22" t="n">
        <x:f>IF(G6933="","",IF(ISNUMBER(H6933),G6933,""))</x:f>
        <x:v>34189300</x:v>
      </x:c>
      <x:c r="J6933" s="22" t="n">
        <x:f>IF(I6933="","",I6933*H6933)</x:f>
        <x:v>12906460.75</x:v>
      </x:c>
      <x:c r="K6933" t="str">
        <x:f>IF(G6933="","MISSING OEWS",IF(ISNUMBER(H6933),"MATCHED","MISSING WHARTON"))</x:f>
        <x:v>MATCHED</x:v>
      </x:c>
    </x:row>
    <x:row r="6934">
      <x:c r="A6934" t="str">
        <x:v>71</x:v>
      </x:c>
      <x:c r="B6934" t="str">
        <x:v>Arts, Entertainment, and Recreation</x:v>
      </x:c>
      <x:c r="C6934" t="str">
        <x:v>51-2041</x:v>
      </x:c>
      <x:c r="D6934" t="str">
        <x:v>Structural Metal Fabricators and Fitters</x:v>
      </x:c>
      <x:c r="E6934" s="22"/>
      <x:c r="F6934" s="22" t="n">
        <x:v>61890</x:v>
      </x:c>
      <x:c r="G6934" s="22" t="str">
        <x:f>IF(OR(E6934="",F6934=""),"",E6934*F6934)</x:f>
      </x:c>
      <x:c r="H6934" s="36" t="n">
        <x:v>0</x:v>
      </x:c>
      <x:c r="I6934" s="22" t="str">
        <x:f>IF(G6934="","",IF(ISNUMBER(H6934),G6934,""))</x:f>
      </x:c>
      <x:c r="J6934" s="22" t="str">
        <x:f>IF(I6934="","",I6934*H6934)</x:f>
      </x:c>
      <x:c r="K6934" t="str">
        <x:f>IF(G6934="","MISSING OEWS",IF(ISNUMBER(H6934),"MATCHED","MISSING WHARTON"))</x:f>
        <x:v>MISSING OEWS</x:v>
      </x:c>
    </x:row>
    <x:row r="6935">
      <x:c r="A6935" t="str">
        <x:v>71</x:v>
      </x:c>
      <x:c r="B6935" t="str">
        <x:v>Arts, Entertainment, and Recreation</x:v>
      </x:c>
      <x:c r="C6935" t="str">
        <x:v>51-2051</x:v>
      </x:c>
      <x:c r="D6935" t="str">
        <x:v>Fiberglass Laminators and Fabricators</x:v>
      </x:c>
      <x:c r="E6935" s="22" t="n">
        <x:v>140</x:v>
      </x:c>
      <x:c r="F6935" s="22" t="n">
        <x:v>57840</x:v>
      </x:c>
      <x:c r="G6935" s="22" t="n">
        <x:f>IF(OR(E6935="",F6935=""),"",E6935*F6935)</x:f>
        <x:v>8097600</x:v>
      </x:c>
      <x:c r="H6935" s="36" t="n">
        <x:v>0</x:v>
      </x:c>
      <x:c r="I6935" s="22" t="n">
        <x:f>IF(G6935="","",IF(ISNUMBER(H6935),G6935,""))</x:f>
        <x:v>8097600</x:v>
      </x:c>
      <x:c r="J6935" s="22" t="n">
        <x:f>IF(I6935="","",I6935*H6935)</x:f>
        <x:v>0</x:v>
      </x:c>
      <x:c r="K6935" t="str">
        <x:f>IF(G6935="","MISSING OEWS",IF(ISNUMBER(H6935),"MATCHED","MISSING WHARTON"))</x:f>
        <x:v>MATCHED</x:v>
      </x:c>
    </x:row>
    <x:row r="6936">
      <x:c r="A6936" t="str">
        <x:v>71</x:v>
      </x:c>
      <x:c r="B6936" t="str">
        <x:v>Arts, Entertainment, and Recreation</x:v>
      </x:c>
      <x:c r="C6936" t="str">
        <x:v>51-2090</x:v>
      </x:c>
      <x:c r="D6936" t="str">
        <x:v>Miscellaneous Assemblers and Fabricators</x:v>
      </x:c>
      <x:c r="E6936" s="22" t="n">
        <x:v>720</x:v>
      </x:c>
      <x:c r="F6936" s="22" t="n">
        <x:v>51690</x:v>
      </x:c>
      <x:c r="G6936" s="22" t="n">
        <x:f>IF(OR(E6936="",F6936=""),"",E6936*F6936)</x:f>
        <x:v>37216800</x:v>
      </x:c>
      <x:c r="H6936" s="36" t="n">
        <x:v>0.15</x:v>
      </x:c>
      <x:c r="I6936" s="22" t="n">
        <x:f>IF(G6936="","",IF(ISNUMBER(H6936),G6936,""))</x:f>
        <x:v>37216800</x:v>
      </x:c>
      <x:c r="J6936" s="22" t="n">
        <x:f>IF(I6936="","",I6936*H6936)</x:f>
        <x:v>5582520</x:v>
      </x:c>
      <x:c r="K6936" t="str">
        <x:f>IF(G6936="","MISSING OEWS",IF(ISNUMBER(H6936),"MATCHED","MISSING WHARTON"))</x:f>
        <x:v>MATCHED</x:v>
      </x:c>
    </x:row>
    <x:row r="6937">
      <x:c r="A6937" t="str">
        <x:v>71</x:v>
      </x:c>
      <x:c r="B6937" t="str">
        <x:v>Arts, Entertainment, and Recreation</x:v>
      </x:c>
      <x:c r="C6937" t="str">
        <x:v>51-3011</x:v>
      </x:c>
      <x:c r="D6937" t="str">
        <x:v>Bakers</x:v>
      </x:c>
      <x:c r="E6937" s="22" t="n">
        <x:v>930</x:v>
      </x:c>
      <x:c r="F6937" s="22" t="n">
        <x:v>42980</x:v>
      </x:c>
      <x:c r="G6937" s="22" t="n">
        <x:f>IF(OR(E6937="",F6937=""),"",E6937*F6937)</x:f>
        <x:v>39971400</x:v>
      </x:c>
      <x:c r="H6937" s="36" t="n">
        <x:v>0.1444</x:v>
      </x:c>
      <x:c r="I6937" s="22" t="n">
        <x:f>IF(G6937="","",IF(ISNUMBER(H6937),G6937,""))</x:f>
        <x:v>39971400</x:v>
      </x:c>
      <x:c r="J6937" s="22" t="n">
        <x:f>IF(I6937="","",I6937*H6937)</x:f>
        <x:v>5771870.16</x:v>
      </x:c>
      <x:c r="K6937" t="str">
        <x:f>IF(G6937="","MISSING OEWS",IF(ISNUMBER(H6937),"MATCHED","MISSING WHARTON"))</x:f>
        <x:v>MATCHED</x:v>
      </x:c>
    </x:row>
    <x:row r="6938">
      <x:c r="A6938" t="str">
        <x:v>71</x:v>
      </x:c>
      <x:c r="B6938" t="str">
        <x:v>Arts, Entertainment, and Recreation</x:v>
      </x:c>
      <x:c r="C6938" t="str">
        <x:v>51-4041</x:v>
      </x:c>
      <x:c r="D6938" t="str">
        <x:v>Machinists</x:v>
      </x:c>
      <x:c r="E6938" s="22" t="n">
        <x:v>230</x:v>
      </x:c>
      <x:c r="F6938" s="22" t="n">
        <x:v>74100</x:v>
      </x:c>
      <x:c r="G6938" s="22" t="n">
        <x:f>IF(OR(E6938="",F6938=""),"",E6938*F6938)</x:f>
        <x:v>17043000</x:v>
      </x:c>
      <x:c r="H6938" s="36" t="n">
        <x:v>0.0897</x:v>
      </x:c>
      <x:c r="I6938" s="22" t="n">
        <x:f>IF(G6938="","",IF(ISNUMBER(H6938),G6938,""))</x:f>
        <x:v>17043000</x:v>
      </x:c>
      <x:c r="J6938" s="22" t="n">
        <x:f>IF(I6938="","",I6938*H6938)</x:f>
        <x:v>1528757.1</x:v>
      </x:c>
      <x:c r="K6938" t="str">
        <x:f>IF(G6938="","MISSING OEWS",IF(ISNUMBER(H6938),"MATCHED","MISSING WHARTON"))</x:f>
        <x:v>MATCHED</x:v>
      </x:c>
    </x:row>
    <x:row r="6939">
      <x:c r="A6939" t="str">
        <x:v>71</x:v>
      </x:c>
      <x:c r="B6939" t="str">
        <x:v>Arts, Entertainment, and Recreation</x:v>
      </x:c>
      <x:c r="C6939" t="str">
        <x:v>51-4121</x:v>
      </x:c>
      <x:c r="D6939" t="str">
        <x:v>Welders, Cutters, Solderers, and Brazers</x:v>
      </x:c>
      <x:c r="E6939" s="22" t="n">
        <x:v>650</x:v>
      </x:c>
      <x:c r="F6939" s="22" t="n">
        <x:v>75260</x:v>
      </x:c>
      <x:c r="G6939" s="22" t="n">
        <x:f>IF(OR(E6939="",F6939=""),"",E6939*F6939)</x:f>
        <x:v>48919000</x:v>
      </x:c>
      <x:c r="H6939" s="36" t="n">
        <x:v>0.0233</x:v>
      </x:c>
      <x:c r="I6939" s="22" t="n">
        <x:f>IF(G6939="","",IF(ISNUMBER(H6939),G6939,""))</x:f>
        <x:v>48919000</x:v>
      </x:c>
      <x:c r="J6939" s="22" t="n">
        <x:f>IF(I6939="","",I6939*H6939)</x:f>
        <x:v>1139812.7</x:v>
      </x:c>
      <x:c r="K6939" t="str">
        <x:f>IF(G6939="","MISSING OEWS",IF(ISNUMBER(H6939),"MATCHED","MISSING WHARTON"))</x:f>
        <x:v>MATCHED</x:v>
      </x:c>
    </x:row>
    <x:row r="6940">
      <x:c r="A6940" t="str">
        <x:v>71</x:v>
      </x:c>
      <x:c r="B6940" t="str">
        <x:v>Arts, Entertainment, and Recreation</x:v>
      </x:c>
      <x:c r="C6940" t="str">
        <x:v>51-5112</x:v>
      </x:c>
      <x:c r="D6940" t="str">
        <x:v>Printing Press Operators</x:v>
      </x:c>
      <x:c r="E6940" s="22" t="n">
        <x:v>100</x:v>
      </x:c>
      <x:c r="F6940" s="22" t="n">
        <x:v>55820</x:v>
      </x:c>
      <x:c r="G6940" s="22" t="n">
        <x:f>IF(OR(E6940="",F6940=""),"",E6940*F6940)</x:f>
        <x:v>5582000</x:v>
      </x:c>
      <x:c r="H6940" s="36" t="n">
        <x:v>0.3348</x:v>
      </x:c>
      <x:c r="I6940" s="22" t="n">
        <x:f>IF(G6940="","",IF(ISNUMBER(H6940),G6940,""))</x:f>
        <x:v>5582000</x:v>
      </x:c>
      <x:c r="J6940" s="22" t="n">
        <x:f>IF(I6940="","",I6940*H6940)</x:f>
        <x:v>1868853.5999999999</x:v>
      </x:c>
      <x:c r="K6940" t="str">
        <x:f>IF(G6940="","MISSING OEWS",IF(ISNUMBER(H6940),"MATCHED","MISSING WHARTON"))</x:f>
        <x:v>MATCHED</x:v>
      </x:c>
    </x:row>
    <x:row r="6941">
      <x:c r="A6941" t="str">
        <x:v>71</x:v>
      </x:c>
      <x:c r="B6941" t="str">
        <x:v>Arts, Entertainment, and Recreation</x:v>
      </x:c>
      <x:c r="C6941" t="str">
        <x:v>51-6011</x:v>
      </x:c>
      <x:c r="D6941" t="str">
        <x:v>Laundry and Dry-Cleaning Workers</x:v>
      </x:c>
      <x:c r="E6941" s="22" t="n">
        <x:v>1480</x:v>
      </x:c>
      <x:c r="F6941" s="22" t="n">
        <x:v>37510</x:v>
      </x:c>
      <x:c r="G6941" s="22" t="n">
        <x:f>IF(OR(E6941="",F6941=""),"",E6941*F6941)</x:f>
        <x:v>55514800</x:v>
      </x:c>
      <x:c r="H6941" s="36" t="n">
        <x:v>0</x:v>
      </x:c>
      <x:c r="I6941" s="22" t="n">
        <x:f>IF(G6941="","",IF(ISNUMBER(H6941),G6941,""))</x:f>
        <x:v>55514800</x:v>
      </x:c>
      <x:c r="J6941" s="22" t="n">
        <x:f>IF(I6941="","",I6941*H6941)</x:f>
        <x:v>0</x:v>
      </x:c>
      <x:c r="K6941" t="str">
        <x:f>IF(G6941="","MISSING OEWS",IF(ISNUMBER(H6941),"MATCHED","MISSING WHARTON"))</x:f>
        <x:v>MATCHED</x:v>
      </x:c>
    </x:row>
    <x:row r="6942">
      <x:c r="A6942" t="str">
        <x:v>71</x:v>
      </x:c>
      <x:c r="B6942" t="str">
        <x:v>Arts, Entertainment, and Recreation</x:v>
      </x:c>
      <x:c r="C6942" t="str">
        <x:v>51-6031</x:v>
      </x:c>
      <x:c r="D6942" t="str">
        <x:v>Sewing Machine Operators</x:v>
      </x:c>
      <x:c r="E6942" s="22" t="n">
        <x:v>160</x:v>
      </x:c>
      <x:c r="F6942" s="22" t="n">
        <x:v>43500</x:v>
      </x:c>
      <x:c r="G6942" s="22" t="n">
        <x:f>IF(OR(E6942="",F6942=""),"",E6942*F6942)</x:f>
        <x:v>6960000</x:v>
      </x:c>
      <x:c r="H6942" s="36" t="n">
        <x:v>0.0365</x:v>
      </x:c>
      <x:c r="I6942" s="22" t="n">
        <x:f>IF(G6942="","",IF(ISNUMBER(H6942),G6942,""))</x:f>
        <x:v>6960000</x:v>
      </x:c>
      <x:c r="J6942" s="22" t="n">
        <x:f>IF(I6942="","",I6942*H6942)</x:f>
        <x:v>254039.99999999997</x:v>
      </x:c>
      <x:c r="K6942" t="str">
        <x:f>IF(G6942="","MISSING OEWS",IF(ISNUMBER(H6942),"MATCHED","MISSING WHARTON"))</x:f>
        <x:v>MATCHED</x:v>
      </x:c>
    </x:row>
    <x:row r="6943">
      <x:c r="A6943" t="str">
        <x:v>71</x:v>
      </x:c>
      <x:c r="B6943" t="str">
        <x:v>Arts, Entertainment, and Recreation</x:v>
      </x:c>
      <x:c r="C6943" t="str">
        <x:v>51-6051</x:v>
      </x:c>
      <x:c r="D6943" t="str">
        <x:v>Sewers, Hand</x:v>
      </x:c>
      <x:c r="E6943" s="22" t="n">
        <x:v>70</x:v>
      </x:c>
      <x:c r="F6943" s="22" t="n">
        <x:v>37800</x:v>
      </x:c>
      <x:c r="G6943" s="22" t="n">
        <x:f>IF(OR(E6943="",F6943=""),"",E6943*F6943)</x:f>
        <x:v>2646000</x:v>
      </x:c>
      <x:c r="H6943" s="36" t="n">
        <x:v>0</x:v>
      </x:c>
      <x:c r="I6943" s="22" t="n">
        <x:f>IF(G6943="","",IF(ISNUMBER(H6943),G6943,""))</x:f>
        <x:v>2646000</x:v>
      </x:c>
      <x:c r="J6943" s="22" t="n">
        <x:f>IF(I6943="","",I6943*H6943)</x:f>
        <x:v>0</x:v>
      </x:c>
      <x:c r="K6943" t="str">
        <x:f>IF(G6943="","MISSING OEWS",IF(ISNUMBER(H6943),"MATCHED","MISSING WHARTON"))</x:f>
        <x:v>MATCHED</x:v>
      </x:c>
    </x:row>
    <x:row r="6944">
      <x:c r="A6944" t="str">
        <x:v>71</x:v>
      </x:c>
      <x:c r="B6944" t="str">
        <x:v>Arts, Entertainment, and Recreation</x:v>
      </x:c>
      <x:c r="C6944" t="str">
        <x:v>51-6052</x:v>
      </x:c>
      <x:c r="D6944" t="str">
        <x:v>Tailors, Dressmakers, and Custom Sewers</x:v>
      </x:c>
      <x:c r="E6944" s="22" t="n">
        <x:v>200</x:v>
      </x:c>
      <x:c r="F6944" s="22" t="n">
        <x:v>43060</x:v>
      </x:c>
      <x:c r="G6944" s="22" t="n">
        <x:f>IF(OR(E6944="",F6944=""),"",E6944*F6944)</x:f>
        <x:v>8612000</x:v>
      </x:c>
      <x:c r="H6944" s="36" t="n">
        <x:v>0.0432</x:v>
      </x:c>
      <x:c r="I6944" s="22" t="n">
        <x:f>IF(G6944="","",IF(ISNUMBER(H6944),G6944,""))</x:f>
        <x:v>8612000</x:v>
      </x:c>
      <x:c r="J6944" s="22" t="n">
        <x:f>IF(I6944="","",I6944*H6944)</x:f>
        <x:v>372038.4</x:v>
      </x:c>
      <x:c r="K6944" t="str">
        <x:f>IF(G6944="","MISSING OEWS",IF(ISNUMBER(H6944),"MATCHED","MISSING WHARTON"))</x:f>
        <x:v>MATCHED</x:v>
      </x:c>
    </x:row>
    <x:row r="6945">
      <x:c r="A6945" t="str">
        <x:v>71</x:v>
      </x:c>
      <x:c r="B6945" t="str">
        <x:v>Arts, Entertainment, and Recreation</x:v>
      </x:c>
      <x:c r="C6945" t="str">
        <x:v>51-6093</x:v>
      </x:c>
      <x:c r="D6945" t="str">
        <x:v>Upholsterers</x:v>
      </x:c>
      <x:c r="E6945" s="22" t="n">
        <x:v>50</x:v>
      </x:c>
      <x:c r="F6945" s="22" t="n">
        <x:v>57940</x:v>
      </x:c>
      <x:c r="G6945" s="22" t="n">
        <x:f>IF(OR(E6945="",F6945=""),"",E6945*F6945)</x:f>
        <x:v>2897000</x:v>
      </x:c>
      <x:c r="H6945" s="36" t="n">
        <x:v>0.0432</x:v>
      </x:c>
      <x:c r="I6945" s="22" t="n">
        <x:f>IF(G6945="","",IF(ISNUMBER(H6945),G6945,""))</x:f>
        <x:v>2897000</x:v>
      </x:c>
      <x:c r="J6945" s="22" t="n">
        <x:f>IF(I6945="","",I6945*H6945)</x:f>
        <x:v>125150.40000000001</x:v>
      </x:c>
      <x:c r="K6945" t="str">
        <x:f>IF(G6945="","MISSING OEWS",IF(ISNUMBER(H6945),"MATCHED","MISSING WHARTON"))</x:f>
        <x:v>MATCHED</x:v>
      </x:c>
    </x:row>
    <x:row r="6946">
      <x:c r="A6946" t="str">
        <x:v>71</x:v>
      </x:c>
      <x:c r="B6946" t="str">
        <x:v>Arts, Entertainment, and Recreation</x:v>
      </x:c>
      <x:c r="C6946" t="str">
        <x:v>51-8021</x:v>
      </x:c>
      <x:c r="D6946" t="str">
        <x:v>Stationary Engineers and Boiler Operators</x:v>
      </x:c>
      <x:c r="E6946" s="22" t="n">
        <x:v>290</x:v>
      </x:c>
      <x:c r="F6946" s="22" t="n">
        <x:v>67260</x:v>
      </x:c>
      <x:c r="G6946" s="22" t="n">
        <x:f>IF(OR(E6946="",F6946=""),"",E6946*F6946)</x:f>
        <x:v>19505400</x:v>
      </x:c>
      <x:c r="H6946" s="36" t="n">
        <x:v>0.10400000000000001</x:v>
      </x:c>
      <x:c r="I6946" s="22" t="n">
        <x:f>IF(G6946="","",IF(ISNUMBER(H6946),G6946,""))</x:f>
        <x:v>19505400</x:v>
      </x:c>
      <x:c r="J6946" s="22" t="n">
        <x:f>IF(I6946="","",I6946*H6946)</x:f>
        <x:v>2028561.6</x:v>
      </x:c>
      <x:c r="K6946" t="str">
        <x:f>IF(G6946="","MISSING OEWS",IF(ISNUMBER(H6946),"MATCHED","MISSING WHARTON"))</x:f>
        <x:v>MATCHED</x:v>
      </x:c>
    </x:row>
    <x:row r="6947">
      <x:c r="A6947" t="str">
        <x:v>71</x:v>
      </x:c>
      <x:c r="B6947" t="str">
        <x:v>Arts, Entertainment, and Recreation</x:v>
      </x:c>
      <x:c r="C6947" t="str">
        <x:v>51-8031</x:v>
      </x:c>
      <x:c r="D6947" t="str">
        <x:v>Water and Wastewater Treatment Plant and System Operators</x:v>
      </x:c>
      <x:c r="E6947" s="22" t="n">
        <x:v>260</x:v>
      </x:c>
      <x:c r="F6947" s="22" t="n">
        <x:v>55040</x:v>
      </x:c>
      <x:c r="G6947" s="22" t="n">
        <x:f>IF(OR(E6947="",F6947=""),"",E6947*F6947)</x:f>
        <x:v>14310400</x:v>
      </x:c>
      <x:c r="H6947" s="36" t="n">
        <x:v>0.1188</x:v>
      </x:c>
      <x:c r="I6947" s="22" t="n">
        <x:f>IF(G6947="","",IF(ISNUMBER(H6947),G6947,""))</x:f>
        <x:v>14310400</x:v>
      </x:c>
      <x:c r="J6947" s="22" t="n">
        <x:f>IF(I6947="","",I6947*H6947)</x:f>
        <x:v>1700075.52</x:v>
      </x:c>
      <x:c r="K6947" t="str">
        <x:f>IF(G6947="","MISSING OEWS",IF(ISNUMBER(H6947),"MATCHED","MISSING WHARTON"))</x:f>
        <x:v>MATCHED</x:v>
      </x:c>
    </x:row>
    <x:row r="6948">
      <x:c r="A6948" t="str">
        <x:v>71</x:v>
      </x:c>
      <x:c r="B6948" t="str">
        <x:v>Arts, Entertainment, and Recreation</x:v>
      </x:c>
      <x:c r="C6948" t="str">
        <x:v>51-9012</x:v>
      </x:c>
      <x:c r="D6948" t="str">
        <x:v>Separating, Filtering, Clarifying, Precipitating, and Still Machine Setters, Operators, and Tenders</x:v>
      </x:c>
      <x:c r="E6948" s="22" t="n">
        <x:v>90</x:v>
      </x:c>
      <x:c r="F6948" s="22" t="n">
        <x:v>60980</x:v>
      </x:c>
      <x:c r="G6948" s="22" t="n">
        <x:f>IF(OR(E6948="",F6948=""),"",E6948*F6948)</x:f>
        <x:v>5488200</x:v>
      </x:c>
      <x:c r="H6948" s="36" t="n">
        <x:v>0.0452</x:v>
      </x:c>
      <x:c r="I6948" s="22" t="n">
        <x:f>IF(G6948="","",IF(ISNUMBER(H6948),G6948,""))</x:f>
        <x:v>5488200</x:v>
      </x:c>
      <x:c r="J6948" s="22" t="n">
        <x:f>IF(I6948="","",I6948*H6948)</x:f>
        <x:v>248066.63999999998</x:v>
      </x:c>
      <x:c r="K6948" t="str">
        <x:f>IF(G6948="","MISSING OEWS",IF(ISNUMBER(H6948),"MATCHED","MISSING WHARTON"))</x:f>
        <x:v>MATCHED</x:v>
      </x:c>
    </x:row>
    <x:row r="6949">
      <x:c r="A6949" t="str">
        <x:v>71</x:v>
      </x:c>
      <x:c r="B6949" t="str">
        <x:v>Arts, Entertainment, and Recreation</x:v>
      </x:c>
      <x:c r="C6949" t="str">
        <x:v>51-9031</x:v>
      </x:c>
      <x:c r="D6949" t="str">
        <x:v>Cutters and Trimmers, Hand</x:v>
      </x:c>
      <x:c r="E6949" s="22"/>
      <x:c r="F6949" s="22" t="n">
        <x:v>47710</x:v>
      </x:c>
      <x:c r="G6949" s="22" t="str">
        <x:f>IF(OR(E6949="",F6949=""),"",E6949*F6949)</x:f>
      </x:c>
      <x:c r="H6949" s="36" t="n">
        <x:v>0</x:v>
      </x:c>
      <x:c r="I6949" s="22" t="str">
        <x:f>IF(G6949="","",IF(ISNUMBER(H6949),G6949,""))</x:f>
      </x:c>
      <x:c r="J6949" s="22" t="str">
        <x:f>IF(I6949="","",I6949*H6949)</x:f>
      </x:c>
      <x:c r="K6949" t="str">
        <x:f>IF(G6949="","MISSING OEWS",IF(ISNUMBER(H6949),"MATCHED","MISSING WHARTON"))</x:f>
        <x:v>MISSING OEWS</x:v>
      </x:c>
    </x:row>
    <x:row r="6950">
      <x:c r="A6950" t="str">
        <x:v>71</x:v>
      </x:c>
      <x:c r="B6950" t="str">
        <x:v>Arts, Entertainment, and Recreation</x:v>
      </x:c>
      <x:c r="C6950" t="str">
        <x:v>51-9061</x:v>
      </x:c>
      <x:c r="D6950" t="str">
        <x:v>Inspectors, Testers, Sorters, Samplers, and Weighers</x:v>
      </x:c>
      <x:c r="E6950" s="22" t="n">
        <x:v>110</x:v>
      </x:c>
      <x:c r="F6950" s="22" t="n">
        <x:v>41290</x:v>
      </x:c>
      <x:c r="G6950" s="22" t="n">
        <x:f>IF(OR(E6950="",F6950=""),"",E6950*F6950)</x:f>
        <x:v>4541900</x:v>
      </x:c>
      <x:c r="H6950" s="36" t="n">
        <x:v>0.2969</x:v>
      </x:c>
      <x:c r="I6950" s="22" t="n">
        <x:f>IF(G6950="","",IF(ISNUMBER(H6950),G6950,""))</x:f>
        <x:v>4541900</x:v>
      </x:c>
      <x:c r="J6950" s="22" t="n">
        <x:f>IF(I6950="","",I6950*H6950)</x:f>
        <x:v>1348490.11</x:v>
      </x:c>
      <x:c r="K6950" t="str">
        <x:f>IF(G6950="","MISSING OEWS",IF(ISNUMBER(H6950),"MATCHED","MISSING WHARTON"))</x:f>
        <x:v>MATCHED</x:v>
      </x:c>
    </x:row>
    <x:row r="6951">
      <x:c r="A6951" t="str">
        <x:v>71</x:v>
      </x:c>
      <x:c r="B6951" t="str">
        <x:v>Arts, Entertainment, and Recreation</x:v>
      </x:c>
      <x:c r="C6951" t="str">
        <x:v>51-9071</x:v>
      </x:c>
      <x:c r="D6951" t="str">
        <x:v>Jewelers and Precious Stone and Metal Workers</x:v>
      </x:c>
      <x:c r="E6951" s="22"/>
      <x:c r="F6951" s="22" t="n">
        <x:v>44160</x:v>
      </x:c>
      <x:c r="G6951" s="22" t="str">
        <x:f>IF(OR(E6951="",F6951=""),"",E6951*F6951)</x:f>
      </x:c>
      <x:c r="H6951" s="36" t="n">
        <x:v>0.0924</x:v>
      </x:c>
      <x:c r="I6951" s="22" t="str">
        <x:f>IF(G6951="","",IF(ISNUMBER(H6951),G6951,""))</x:f>
      </x:c>
      <x:c r="J6951" s="22" t="str">
        <x:f>IF(I6951="","",I6951*H6951)</x:f>
      </x:c>
      <x:c r="K6951" t="str">
        <x:f>IF(G6951="","MISSING OEWS",IF(ISNUMBER(H6951),"MATCHED","MISSING WHARTON"))</x:f>
        <x:v>MISSING OEWS</x:v>
      </x:c>
    </x:row>
    <x:row r="6952">
      <x:c r="A6952" t="str">
        <x:v>71</x:v>
      </x:c>
      <x:c r="B6952" t="str">
        <x:v>Arts, Entertainment, and Recreation</x:v>
      </x:c>
      <x:c r="C6952" t="str">
        <x:v>51-9123</x:v>
      </x:c>
      <x:c r="D6952" t="str">
        <x:v>Painting, Coating, and Decorating Workers</x:v>
      </x:c>
      <x:c r="E6952" s="22"/>
      <x:c r="F6952" s="22" t="n">
        <x:v>41960</x:v>
      </x:c>
      <x:c r="G6952" s="22" t="str">
        <x:f>IF(OR(E6952="",F6952=""),"",E6952*F6952)</x:f>
      </x:c>
      <x:c r="H6952" s="36" t="n">
        <x:v>0</x:v>
      </x:c>
      <x:c r="I6952" s="22" t="str">
        <x:f>IF(G6952="","",IF(ISNUMBER(H6952),G6952,""))</x:f>
      </x:c>
      <x:c r="J6952" s="22" t="str">
        <x:f>IF(I6952="","",I6952*H6952)</x:f>
      </x:c>
      <x:c r="K6952" t="str">
        <x:f>IF(G6952="","MISSING OEWS",IF(ISNUMBER(H6952),"MATCHED","MISSING WHARTON"))</x:f>
        <x:v>MISSING OEWS</x:v>
      </x:c>
    </x:row>
    <x:row r="6953">
      <x:c r="A6953" t="str">
        <x:v>71</x:v>
      </x:c>
      <x:c r="B6953" t="str">
        <x:v>Arts, Entertainment, and Recreation</x:v>
      </x:c>
      <x:c r="C6953" t="str">
        <x:v>51-9124</x:v>
      </x:c>
      <x:c r="D6953" t="str">
        <x:v>Coating, Painting, and Spraying Machine Setters, Operators, and Tenders</x:v>
      </x:c>
      <x:c r="E6953" s="22" t="n">
        <x:v>430</x:v>
      </x:c>
      <x:c r="F6953" s="22" t="n">
        <x:v>52720</x:v>
      </x:c>
      <x:c r="G6953" s="22" t="n">
        <x:f>IF(OR(E6953="",F6953=""),"",E6953*F6953)</x:f>
        <x:v>22669600</x:v>
      </x:c>
      <x:c r="H6953" s="36" t="n">
        <x:v>0.0317</x:v>
      </x:c>
      <x:c r="I6953" s="22" t="n">
        <x:f>IF(G6953="","",IF(ISNUMBER(H6953),G6953,""))</x:f>
        <x:v>22669600</x:v>
      </x:c>
      <x:c r="J6953" s="22" t="n">
        <x:f>IF(I6953="","",I6953*H6953)</x:f>
        <x:v>718626.32</x:v>
      </x:c>
      <x:c r="K6953" t="str">
        <x:f>IF(G6953="","MISSING OEWS",IF(ISNUMBER(H6953),"MATCHED","MISSING WHARTON"))</x:f>
        <x:v>MATCHED</x:v>
      </x:c>
    </x:row>
    <x:row r="6954">
      <x:c r="A6954" t="str">
        <x:v>71</x:v>
      </x:c>
      <x:c r="B6954" t="str">
        <x:v>Arts, Entertainment, and Recreation</x:v>
      </x:c>
      <x:c r="C6954" t="str">
        <x:v>51-9151</x:v>
      </x:c>
      <x:c r="D6954" t="str">
        <x:v>Photographic Process Workers and Processing Machine Operators</x:v>
      </x:c>
      <x:c r="E6954" s="22" t="n">
        <x:v>30</x:v>
      </x:c>
      <x:c r="F6954" s="22" t="n">
        <x:v>45730</x:v>
      </x:c>
      <x:c r="G6954" s="22" t="n">
        <x:f>IF(OR(E6954="",F6954=""),"",E6954*F6954)</x:f>
        <x:v>1371900</x:v>
      </x:c>
      <x:c r="H6954" s="36" t="n">
        <x:v>0.5390999999999999</x:v>
      </x:c>
      <x:c r="I6954" s="22" t="n">
        <x:f>IF(G6954="","",IF(ISNUMBER(H6954),G6954,""))</x:f>
        <x:v>1371900</x:v>
      </x:c>
      <x:c r="J6954" s="22" t="n">
        <x:f>IF(I6954="","",I6954*H6954)</x:f>
        <x:v>739591.2899999999</x:v>
      </x:c>
      <x:c r="K6954" t="str">
        <x:f>IF(G6954="","MISSING OEWS",IF(ISNUMBER(H6954),"MATCHED","MISSING WHARTON"))</x:f>
        <x:v>MATCHED</x:v>
      </x:c>
    </x:row>
    <x:row r="6955">
      <x:c r="A6955" t="str">
        <x:v>71</x:v>
      </x:c>
      <x:c r="B6955" t="str">
        <x:v>Arts, Entertainment, and Recreation</x:v>
      </x:c>
      <x:c r="C6955" t="str">
        <x:v>51-9161</x:v>
      </x:c>
      <x:c r="D6955" t="str">
        <x:v>Computer Numerically Controlled Tool Operators</x:v>
      </x:c>
      <x:c r="E6955" s="22" t="n">
        <x:v>80</x:v>
      </x:c>
      <x:c r="F6955" s="22" t="n">
        <x:v>64720</x:v>
      </x:c>
      <x:c r="G6955" s="22" t="n">
        <x:f>IF(OR(E6955="",F6955=""),"",E6955*F6955)</x:f>
        <x:v>5177600</x:v>
      </x:c>
      <x:c r="H6955" s="36" t="n">
        <x:v>0.21109999999999998</x:v>
      </x:c>
      <x:c r="I6955" s="22" t="n">
        <x:f>IF(G6955="","",IF(ISNUMBER(H6955),G6955,""))</x:f>
        <x:v>5177600</x:v>
      </x:c>
      <x:c r="J6955" s="22" t="n">
        <x:f>IF(I6955="","",I6955*H6955)</x:f>
        <x:v>1092991.3599999999</x:v>
      </x:c>
      <x:c r="K6955" t="str">
        <x:f>IF(G6955="","MISSING OEWS",IF(ISNUMBER(H6955),"MATCHED","MISSING WHARTON"))</x:f>
        <x:v>MATCHED</x:v>
      </x:c>
    </x:row>
    <x:row r="6956">
      <x:c r="A6956" t="str">
        <x:v>71</x:v>
      </x:c>
      <x:c r="B6956" t="str">
        <x:v>Arts, Entertainment, and Recreation</x:v>
      </x:c>
      <x:c r="C6956" t="str">
        <x:v>51-9193</x:v>
      </x:c>
      <x:c r="D6956" t="str">
        <x:v>Cooling and Freezing Equipment Operators and Tenders</x:v>
      </x:c>
      <x:c r="E6956" s="22" t="n">
        <x:v>100</x:v>
      </x:c>
      <x:c r="F6956" s="22" t="n">
        <x:v>48360</x:v>
      </x:c>
      <x:c r="G6956" s="22" t="n">
        <x:f>IF(OR(E6956="",F6956=""),"",E6956*F6956)</x:f>
        <x:v>4836000</x:v>
      </x:c>
      <x:c r="H6956" s="36" t="n">
        <x:v>0.05</x:v>
      </x:c>
      <x:c r="I6956" s="22" t="n">
        <x:f>IF(G6956="","",IF(ISNUMBER(H6956),G6956,""))</x:f>
        <x:v>4836000</x:v>
      </x:c>
      <x:c r="J6956" s="22" t="n">
        <x:f>IF(I6956="","",I6956*H6956)</x:f>
        <x:v>241800</x:v>
      </x:c>
      <x:c r="K6956" t="str">
        <x:f>IF(G6956="","MISSING OEWS",IF(ISNUMBER(H6956),"MATCHED","MISSING WHARTON"))</x:f>
        <x:v>MATCHED</x:v>
      </x:c>
    </x:row>
    <x:row r="6957">
      <x:c r="A6957" t="str">
        <x:v>71</x:v>
      </x:c>
      <x:c r="B6957" t="str">
        <x:v>Arts, Entertainment, and Recreation</x:v>
      </x:c>
      <x:c r="C6957" t="str">
        <x:v>51-9195</x:v>
      </x:c>
      <x:c r="D6957" t="str">
        <x:v>Molders, Shapers, and Casters, Except Metal and Plastic</x:v>
      </x:c>
      <x:c r="E6957" s="22" t="n">
        <x:v>80</x:v>
      </x:c>
      <x:c r="F6957" s="22" t="n">
        <x:v>44130</x:v>
      </x:c>
      <x:c r="G6957" s="22" t="n">
        <x:f>IF(OR(E6957="",F6957=""),"",E6957*F6957)</x:f>
        <x:v>3530400</x:v>
      </x:c>
      <x:c r="H6957" s="36" t="n">
        <x:v>0.0125</x:v>
      </x:c>
      <x:c r="I6957" s="22" t="n">
        <x:f>IF(G6957="","",IF(ISNUMBER(H6957),G6957,""))</x:f>
        <x:v>3530400</x:v>
      </x:c>
      <x:c r="J6957" s="22" t="n">
        <x:f>IF(I6957="","",I6957*H6957)</x:f>
        <x:v>44130</x:v>
      </x:c>
      <x:c r="K6957" t="str">
        <x:f>IF(G6957="","MISSING OEWS",IF(ISNUMBER(H6957),"MATCHED","MISSING WHARTON"))</x:f>
        <x:v>MATCHED</x:v>
      </x:c>
    </x:row>
    <x:row r="6958">
      <x:c r="A6958" t="str">
        <x:v>71</x:v>
      </x:c>
      <x:c r="B6958" t="str">
        <x:v>Arts, Entertainment, and Recreation</x:v>
      </x:c>
      <x:c r="C6958" t="str">
        <x:v>51-9198</x:v>
      </x:c>
      <x:c r="D6958" t="str">
        <x:v>Helpers--Production Workers</x:v>
      </x:c>
      <x:c r="E6958" s="22" t="n">
        <x:v>40</x:v>
      </x:c>
      <x:c r="F6958" s="22" t="n">
        <x:v>37350</x:v>
      </x:c>
      <x:c r="G6958" s="22" t="n">
        <x:f>IF(OR(E6958="",F6958=""),"",E6958*F6958)</x:f>
        <x:v>1494000</x:v>
      </x:c>
      <x:c r="H6958" s="36" t="n">
        <x:v>0.08380000000000001</x:v>
      </x:c>
      <x:c r="I6958" s="22" t="n">
        <x:f>IF(G6958="","",IF(ISNUMBER(H6958),G6958,""))</x:f>
        <x:v>1494000</x:v>
      </x:c>
      <x:c r="J6958" s="22" t="n">
        <x:f>IF(I6958="","",I6958*H6958)</x:f>
        <x:v>125197.20000000003</x:v>
      </x:c>
      <x:c r="K6958" t="str">
        <x:f>IF(G6958="","MISSING OEWS",IF(ISNUMBER(H6958),"MATCHED","MISSING WHARTON"))</x:f>
        <x:v>MATCHED</x:v>
      </x:c>
    </x:row>
    <x:row r="6959">
      <x:c r="A6959" t="str">
        <x:v>71</x:v>
      </x:c>
      <x:c r="B6959" t="str">
        <x:v>Arts, Entertainment, and Recreation</x:v>
      </x:c>
      <x:c r="C6959" t="str">
        <x:v>51-9199</x:v>
      </x:c>
      <x:c r="D6959" t="str">
        <x:v>Production Workers, All Other</x:v>
      </x:c>
      <x:c r="E6959" s="22" t="n">
        <x:v>270</x:v>
      </x:c>
      <x:c r="F6959" s="22" t="n">
        <x:v>45730</x:v>
      </x:c>
      <x:c r="G6959" s="22" t="n">
        <x:f>IF(OR(E6959="",F6959=""),"",E6959*F6959)</x:f>
        <x:v>12347100</x:v>
      </x:c>
      <x:c r="H6959" s="36"/>
      <x:c r="I6959" s="22" t="str">
        <x:f>IF(G6959="","",IF(ISNUMBER(H6959),G6959,""))</x:f>
      </x:c>
      <x:c r="J6959" s="22" t="str">
        <x:f>IF(I6959="","",I6959*H6959)</x:f>
      </x:c>
      <x:c r="K6959" t="str">
        <x:f>IF(G6959="","MISSING OEWS",IF(ISNUMBER(H6959),"MATCHED","MISSING WHARTON"))</x:f>
        <x:v>MISSING WHARTON</x:v>
      </x:c>
    </x:row>
    <x:row r="6960">
      <x:c r="A6960" t="str">
        <x:v>71</x:v>
      </x:c>
      <x:c r="B6960" t="str">
        <x:v>Arts, Entertainment, and Recreation</x:v>
      </x:c>
      <x:c r="C6960" t="str">
        <x:v>53-1047</x:v>
      </x:c>
      <x:c r="D6960" t="str">
        <x:v>First-Line Supervisors of Transportation and Material Moving Workers, Except Aircraft Cargo Handling Supervisors</x:v>
      </x:c>
      <x:c r="E6960" s="22" t="n">
        <x:v>3070</x:v>
      </x:c>
      <x:c r="F6960" s="22" t="n">
        <x:v>63800</x:v>
      </x:c>
      <x:c r="G6960" s="22" t="n">
        <x:f>IF(OR(E6960="",F6960=""),"",E6960*F6960)</x:f>
        <x:v>195866000</x:v>
      </x:c>
      <x:c r="H6960" s="36" t="n">
        <x:v>0.3429</x:v>
      </x:c>
      <x:c r="I6960" s="22" t="n">
        <x:f>IF(G6960="","",IF(ISNUMBER(H6960),G6960,""))</x:f>
        <x:v>195866000</x:v>
      </x:c>
      <x:c r="J6960" s="22" t="n">
        <x:f>IF(I6960="","",I6960*H6960)</x:f>
        <x:v>67162451.39999999</x:v>
      </x:c>
      <x:c r="K6960" t="str">
        <x:f>IF(G6960="","MISSING OEWS",IF(ISNUMBER(H6960),"MATCHED","MISSING WHARTON"))</x:f>
        <x:v>MATCHED</x:v>
      </x:c>
    </x:row>
    <x:row r="6961">
      <x:c r="A6961" t="str">
        <x:v>71</x:v>
      </x:c>
      <x:c r="B6961" t="str">
        <x:v>Arts, Entertainment, and Recreation</x:v>
      </x:c>
      <x:c r="C6961" t="str">
        <x:v>53-2012</x:v>
      </x:c>
      <x:c r="D6961" t="str">
        <x:v>Commercial Pilots</x:v>
      </x:c>
      <x:c r="E6961" s="22" t="n">
        <x:v>160</x:v>
      </x:c>
      <x:c r="F6961" s="22" t="n">
        <x:v>150080</x:v>
      </x:c>
      <x:c r="G6961" s="22" t="n">
        <x:f>IF(OR(E6961="",F6961=""),"",E6961*F6961)</x:f>
        <x:v>24012800</x:v>
      </x:c>
      <x:c r="H6961" s="36" t="n">
        <x:v>0.3558</x:v>
      </x:c>
      <x:c r="I6961" s="22" t="n">
        <x:f>IF(G6961="","",IF(ISNUMBER(H6961),G6961,""))</x:f>
        <x:v>24012800</x:v>
      </x:c>
      <x:c r="J6961" s="22" t="n">
        <x:f>IF(I6961="","",I6961*H6961)</x:f>
        <x:v>8543754.24</x:v>
      </x:c>
      <x:c r="K6961" t="str">
        <x:f>IF(G6961="","MISSING OEWS",IF(ISNUMBER(H6961),"MATCHED","MISSING WHARTON"))</x:f>
        <x:v>MATCHED</x:v>
      </x:c>
    </x:row>
    <x:row r="6962">
      <x:c r="A6962" t="str">
        <x:v>71</x:v>
      </x:c>
      <x:c r="B6962" t="str">
        <x:v>Arts, Entertainment, and Recreation</x:v>
      </x:c>
      <x:c r="C6962" t="str">
        <x:v>53-3031</x:v>
      </x:c>
      <x:c r="D6962" t="str">
        <x:v>Driver/Sales Workers</x:v>
      </x:c>
      <x:c r="E6962" s="22" t="n">
        <x:v>790</x:v>
      </x:c>
      <x:c r="F6962" s="22" t="n">
        <x:v>48450</x:v>
      </x:c>
      <x:c r="G6962" s="22" t="n">
        <x:f>IF(OR(E6962="",F6962=""),"",E6962*F6962)</x:f>
        <x:v>38275500</x:v>
      </x:c>
      <x:c r="H6962" s="36" t="n">
        <x:v>0.31670000000000004</x:v>
      </x:c>
      <x:c r="I6962" s="22" t="n">
        <x:f>IF(G6962="","",IF(ISNUMBER(H6962),G6962,""))</x:f>
        <x:v>38275500</x:v>
      </x:c>
      <x:c r="J6962" s="22" t="n">
        <x:f>IF(I6962="","",I6962*H6962)</x:f>
        <x:v>12121850.850000001</x:v>
      </x:c>
      <x:c r="K6962" t="str">
        <x:f>IF(G6962="","MISSING OEWS",IF(ISNUMBER(H6962),"MATCHED","MISSING WHARTON"))</x:f>
        <x:v>MATCHED</x:v>
      </x:c>
    </x:row>
    <x:row r="6963">
      <x:c r="A6963" t="str">
        <x:v>71</x:v>
      </x:c>
      <x:c r="B6963" t="str">
        <x:v>Arts, Entertainment, and Recreation</x:v>
      </x:c>
      <x:c r="C6963" t="str">
        <x:v>53-3032</x:v>
      </x:c>
      <x:c r="D6963" t="str">
        <x:v>Heavy and Tractor-Trailer Truck Drivers</x:v>
      </x:c>
      <x:c r="E6963" s="22" t="n">
        <x:v>960</x:v>
      </x:c>
      <x:c r="F6963" s="22" t="n">
        <x:v>63570</x:v>
      </x:c>
      <x:c r="G6963" s="22" t="n">
        <x:f>IF(OR(E6963="",F6963=""),"",E6963*F6963)</x:f>
        <x:v>61027200</x:v>
      </x:c>
      <x:c r="H6963" s="36" t="n">
        <x:v>0.2065</x:v>
      </x:c>
      <x:c r="I6963" s="22" t="n">
        <x:f>IF(G6963="","",IF(ISNUMBER(H6963),G6963,""))</x:f>
        <x:v>61027200</x:v>
      </x:c>
      <x:c r="J6963" s="22" t="n">
        <x:f>IF(I6963="","",I6963*H6963)</x:f>
        <x:v>12602116.799999999</x:v>
      </x:c>
      <x:c r="K6963" t="str">
        <x:f>IF(G6963="","MISSING OEWS",IF(ISNUMBER(H6963),"MATCHED","MISSING WHARTON"))</x:f>
        <x:v>MATCHED</x:v>
      </x:c>
    </x:row>
    <x:row r="6964">
      <x:c r="A6964" t="str">
        <x:v>71</x:v>
      </x:c>
      <x:c r="B6964" t="str">
        <x:v>Arts, Entertainment, and Recreation</x:v>
      </x:c>
      <x:c r="C6964" t="str">
        <x:v>53-3033</x:v>
      </x:c>
      <x:c r="D6964" t="str">
        <x:v>Light Truck Drivers</x:v>
      </x:c>
      <x:c r="E6964" s="22" t="n">
        <x:v>1520</x:v>
      </x:c>
      <x:c r="F6964" s="22" t="n">
        <x:v>45900</x:v>
      </x:c>
      <x:c r="G6964" s="22" t="n">
        <x:f>IF(OR(E6964="",F6964=""),"",E6964*F6964)</x:f>
        <x:v>69768000</x:v>
      </x:c>
      <x:c r="H6964" s="36" t="n">
        <x:v>0.3393</x:v>
      </x:c>
      <x:c r="I6964" s="22" t="n">
        <x:f>IF(G6964="","",IF(ISNUMBER(H6964),G6964,""))</x:f>
        <x:v>69768000</x:v>
      </x:c>
      <x:c r="J6964" s="22" t="n">
        <x:f>IF(I6964="","",I6964*H6964)</x:f>
        <x:v>23672282.4</x:v>
      </x:c>
      <x:c r="K6964" t="str">
        <x:f>IF(G6964="","MISSING OEWS",IF(ISNUMBER(H6964),"MATCHED","MISSING WHARTON"))</x:f>
        <x:v>MATCHED</x:v>
      </x:c>
    </x:row>
    <x:row r="6965">
      <x:c r="A6965" t="str">
        <x:v>71</x:v>
      </x:c>
      <x:c r="B6965" t="str">
        <x:v>Arts, Entertainment, and Recreation</x:v>
      </x:c>
      <x:c r="C6965" t="str">
        <x:v>53-3051</x:v>
      </x:c>
      <x:c r="D6965" t="str">
        <x:v>Bus Drivers, School</x:v>
      </x:c>
      <x:c r="E6965" s="22" t="n">
        <x:v>50</x:v>
      </x:c>
      <x:c r="F6965" s="22" t="n">
        <x:v>44180</x:v>
      </x:c>
      <x:c r="G6965" s="22" t="n">
        <x:f>IF(OR(E6965="",F6965=""),"",E6965*F6965)</x:f>
        <x:v>2209000</x:v>
      </x:c>
      <x:c r="H6965" s="36" t="n">
        <x:v>0.2235</x:v>
      </x:c>
      <x:c r="I6965" s="22" t="n">
        <x:f>IF(G6965="","",IF(ISNUMBER(H6965),G6965,""))</x:f>
        <x:v>2209000</x:v>
      </x:c>
      <x:c r="J6965" s="22" t="n">
        <x:f>IF(I6965="","",I6965*H6965)</x:f>
        <x:v>493711.5</x:v>
      </x:c>
      <x:c r="K6965" t="str">
        <x:f>IF(G6965="","MISSING OEWS",IF(ISNUMBER(H6965),"MATCHED","MISSING WHARTON"))</x:f>
        <x:v>MATCHED</x:v>
      </x:c>
    </x:row>
    <x:row r="6966">
      <x:c r="A6966" t="str">
        <x:v>71</x:v>
      </x:c>
      <x:c r="B6966" t="str">
        <x:v>Arts, Entertainment, and Recreation</x:v>
      </x:c>
      <x:c r="C6966" t="str">
        <x:v>53-3052</x:v>
      </x:c>
      <x:c r="D6966" t="str">
        <x:v>Bus Drivers, Transit and Intercity</x:v>
      </x:c>
      <x:c r="E6966" s="22" t="n">
        <x:v>330</x:v>
      </x:c>
      <x:c r="F6966" s="22" t="n">
        <x:v>51540</x:v>
      </x:c>
      <x:c r="G6966" s="22" t="n">
        <x:f>IF(OR(E6966="",F6966=""),"",E6966*F6966)</x:f>
        <x:v>17008200</x:v>
      </x:c>
      <x:c r="H6966" s="36" t="n">
        <x:v>0.25670000000000004</x:v>
      </x:c>
      <x:c r="I6966" s="22" t="n">
        <x:f>IF(G6966="","",IF(ISNUMBER(H6966),G6966,""))</x:f>
        <x:v>17008200</x:v>
      </x:c>
      <x:c r="J6966" s="22" t="n">
        <x:f>IF(I6966="","",I6966*H6966)</x:f>
        <x:v>4366004.94</x:v>
      </x:c>
      <x:c r="K6966" t="str">
        <x:f>IF(G6966="","MISSING OEWS",IF(ISNUMBER(H6966),"MATCHED","MISSING WHARTON"))</x:f>
        <x:v>MATCHED</x:v>
      </x:c>
    </x:row>
    <x:row r="6967">
      <x:c r="A6967" t="str">
        <x:v>71</x:v>
      </x:c>
      <x:c r="B6967" t="str">
        <x:v>Arts, Entertainment, and Recreation</x:v>
      </x:c>
      <x:c r="C6967" t="str">
        <x:v>53-3053</x:v>
      </x:c>
      <x:c r="D6967" t="str">
        <x:v>Shuttle Drivers and Chauffeurs</x:v>
      </x:c>
      <x:c r="E6967" s="22" t="n">
        <x:v>3500</x:v>
      </x:c>
      <x:c r="F6967" s="22" t="n">
        <x:v>40140</x:v>
      </x:c>
      <x:c r="G6967" s="22" t="n">
        <x:f>IF(OR(E6967="",F6967=""),"",E6967*F6967)</x:f>
        <x:v>140490000</x:v>
      </x:c>
      <x:c r="H6967" s="36" t="n">
        <x:v>0.32880000000000004</x:v>
      </x:c>
      <x:c r="I6967" s="22" t="n">
        <x:f>IF(G6967="","",IF(ISNUMBER(H6967),G6967,""))</x:f>
        <x:v>140490000</x:v>
      </x:c>
      <x:c r="J6967" s="22" t="n">
        <x:f>IF(I6967="","",I6967*H6967)</x:f>
        <x:v>46193112.00000001</x:v>
      </x:c>
      <x:c r="K6967" t="str">
        <x:f>IF(G6967="","MISSING OEWS",IF(ISNUMBER(H6967),"MATCHED","MISSING WHARTON"))</x:f>
        <x:v>MATCHED</x:v>
      </x:c>
    </x:row>
    <x:row r="6968">
      <x:c r="A6968" t="str">
        <x:v>71</x:v>
      </x:c>
      <x:c r="B6968" t="str">
        <x:v>Arts, Entertainment, and Recreation</x:v>
      </x:c>
      <x:c r="C6968" t="str">
        <x:v>53-3099</x:v>
      </x:c>
      <x:c r="D6968" t="str">
        <x:v>Motor Vehicle Operators, All Other</x:v>
      </x:c>
      <x:c r="E6968" s="22" t="n">
        <x:v>1880</x:v>
      </x:c>
      <x:c r="F6968" s="22" t="n">
        <x:v>38920</x:v>
      </x:c>
      <x:c r="G6968" s="22" t="n">
        <x:f>IF(OR(E6968="",F6968=""),"",E6968*F6968)</x:f>
        <x:v>73169600</x:v>
      </x:c>
      <x:c r="H6968" s="36"/>
      <x:c r="I6968" s="22" t="str">
        <x:f>IF(G6968="","",IF(ISNUMBER(H6968),G6968,""))</x:f>
      </x:c>
      <x:c r="J6968" s="22" t="str">
        <x:f>IF(I6968="","",I6968*H6968)</x:f>
      </x:c>
      <x:c r="K6968" t="str">
        <x:f>IF(G6968="","MISSING OEWS",IF(ISNUMBER(H6968),"MATCHED","MISSING WHARTON"))</x:f>
        <x:v>MISSING WHARTON</x:v>
      </x:c>
    </x:row>
    <x:row r="6969">
      <x:c r="A6969" t="str">
        <x:v>71</x:v>
      </x:c>
      <x:c r="B6969" t="str">
        <x:v>Arts, Entertainment, and Recreation</x:v>
      </x:c>
      <x:c r="C6969" t="str">
        <x:v>53-4041</x:v>
      </x:c>
      <x:c r="D6969" t="str">
        <x:v>Subway and Streetcar Operators</x:v>
      </x:c>
      <x:c r="E6969" s="22" t="n">
        <x:v>60</x:v>
      </x:c>
      <x:c r="F6969" s="22" t="n">
        <x:v>46870</x:v>
      </x:c>
      <x:c r="G6969" s="22" t="n">
        <x:f>IF(OR(E6969="",F6969=""),"",E6969*F6969)</x:f>
        <x:v>2812200</x:v>
      </x:c>
      <x:c r="H6969" s="36" t="n">
        <x:v>0.4</x:v>
      </x:c>
      <x:c r="I6969" s="22" t="n">
        <x:f>IF(G6969="","",IF(ISNUMBER(H6969),G6969,""))</x:f>
        <x:v>2812200</x:v>
      </x:c>
      <x:c r="J6969" s="22" t="n">
        <x:f>IF(I6969="","",I6969*H6969)</x:f>
        <x:v>1124880</x:v>
      </x:c>
      <x:c r="K6969" t="str">
        <x:f>IF(G6969="","MISSING OEWS",IF(ISNUMBER(H6969),"MATCHED","MISSING WHARTON"))</x:f>
        <x:v>MATCHED</x:v>
      </x:c>
    </x:row>
    <x:row r="6970">
      <x:c r="A6970" t="str">
        <x:v>71</x:v>
      </x:c>
      <x:c r="B6970" t="str">
        <x:v>Arts, Entertainment, and Recreation</x:v>
      </x:c>
      <x:c r="C6970" t="str">
        <x:v>53-5011</x:v>
      </x:c>
      <x:c r="D6970" t="str">
        <x:v>Sailors and Marine Oilers</x:v>
      </x:c>
      <x:c r="E6970" s="22" t="n">
        <x:v>390</x:v>
      </x:c>
      <x:c r="F6970" s="22" t="n">
        <x:v>45420</x:v>
      </x:c>
      <x:c r="G6970" s="22" t="n">
        <x:f>IF(OR(E6970="",F6970=""),"",E6970*F6970)</x:f>
        <x:v>17713800</x:v>
      </x:c>
      <x:c r="H6970" s="36" t="n">
        <x:v>0.1018</x:v>
      </x:c>
      <x:c r="I6970" s="22" t="n">
        <x:f>IF(G6970="","",IF(ISNUMBER(H6970),G6970,""))</x:f>
        <x:v>17713800</x:v>
      </x:c>
      <x:c r="J6970" s="22" t="n">
        <x:f>IF(I6970="","",I6970*H6970)</x:f>
        <x:v>1803264.84</x:v>
      </x:c>
      <x:c r="K6970" t="str">
        <x:f>IF(G6970="","MISSING OEWS",IF(ISNUMBER(H6970),"MATCHED","MISSING WHARTON"))</x:f>
        <x:v>MATCHED</x:v>
      </x:c>
    </x:row>
    <x:row r="6971">
      <x:c r="A6971" t="str">
        <x:v>71</x:v>
      </x:c>
      <x:c r="B6971" t="str">
        <x:v>Arts, Entertainment, and Recreation</x:v>
      </x:c>
      <x:c r="C6971" t="str">
        <x:v>53-5021</x:v>
      </x:c>
      <x:c r="D6971" t="str">
        <x:v>Captains, Mates, and Pilots of Water Vessels</x:v>
      </x:c>
      <x:c r="E6971" s="22" t="n">
        <x:v>1300</x:v>
      </x:c>
      <x:c r="F6971" s="22" t="n">
        <x:v>78750</x:v>
      </x:c>
      <x:c r="G6971" s="22" t="n">
        <x:f>IF(OR(E6971="",F6971=""),"",E6971*F6971)</x:f>
        <x:v>102375000</x:v>
      </x:c>
      <x:c r="H6971" s="36" t="n">
        <x:v>0.095</x:v>
      </x:c>
      <x:c r="I6971" s="22" t="n">
        <x:f>IF(G6971="","",IF(ISNUMBER(H6971),G6971,""))</x:f>
        <x:v>102375000</x:v>
      </x:c>
      <x:c r="J6971" s="22" t="n">
        <x:f>IF(I6971="","",I6971*H6971)</x:f>
        <x:v>9725625</x:v>
      </x:c>
      <x:c r="K6971" t="str">
        <x:f>IF(G6971="","MISSING OEWS",IF(ISNUMBER(H6971),"MATCHED","MISSING WHARTON"))</x:f>
        <x:v>MATCHED</x:v>
      </x:c>
    </x:row>
    <x:row r="6972">
      <x:c r="A6972" t="str">
        <x:v>71</x:v>
      </x:c>
      <x:c r="B6972" t="str">
        <x:v>Arts, Entertainment, and Recreation</x:v>
      </x:c>
      <x:c r="C6972" t="str">
        <x:v>53-5022</x:v>
      </x:c>
      <x:c r="D6972" t="str">
        <x:v>Motorboat Operators</x:v>
      </x:c>
      <x:c r="E6972" s="22" t="n">
        <x:v>780</x:v>
      </x:c>
      <x:c r="F6972" s="22" t="n">
        <x:v>53590</x:v>
      </x:c>
      <x:c r="G6972" s="22" t="n">
        <x:f>IF(OR(E6972="",F6972=""),"",E6972*F6972)</x:f>
        <x:v>41800200</x:v>
      </x:c>
      <x:c r="H6972" s="36" t="n">
        <x:v>0.0559</x:v>
      </x:c>
      <x:c r="I6972" s="22" t="n">
        <x:f>IF(G6972="","",IF(ISNUMBER(H6972),G6972,""))</x:f>
        <x:v>41800200</x:v>
      </x:c>
      <x:c r="J6972" s="22" t="n">
        <x:f>IF(I6972="","",I6972*H6972)</x:f>
        <x:v>2336631.1799999997</x:v>
      </x:c>
      <x:c r="K6972" t="str">
        <x:f>IF(G6972="","MISSING OEWS",IF(ISNUMBER(H6972),"MATCHED","MISSING WHARTON"))</x:f>
        <x:v>MATCHED</x:v>
      </x:c>
    </x:row>
    <x:row r="6973">
      <x:c r="A6973" t="str">
        <x:v>71</x:v>
      </x:c>
      <x:c r="B6973" t="str">
        <x:v>Arts, Entertainment, and Recreation</x:v>
      </x:c>
      <x:c r="C6973" t="str">
        <x:v>53-5031</x:v>
      </x:c>
      <x:c r="D6973" t="str">
        <x:v>Ship Engineers</x:v>
      </x:c>
      <x:c r="E6973" s="22" t="n">
        <x:v>70</x:v>
      </x:c>
      <x:c r="F6973" s="22" t="n">
        <x:v>75230</x:v>
      </x:c>
      <x:c r="G6973" s="22" t="n">
        <x:f>IF(OR(E6973="",F6973=""),"",E6973*F6973)</x:f>
        <x:v>5266100</x:v>
      </x:c>
      <x:c r="H6973" s="36" t="n">
        <x:v>0.0971</x:v>
      </x:c>
      <x:c r="I6973" s="22" t="n">
        <x:f>IF(G6973="","",IF(ISNUMBER(H6973),G6973,""))</x:f>
        <x:v>5266100</x:v>
      </x:c>
      <x:c r="J6973" s="22" t="n">
        <x:f>IF(I6973="","",I6973*H6973)</x:f>
        <x:v>511338.31000000006</x:v>
      </x:c>
      <x:c r="K6973" t="str">
        <x:f>IF(G6973="","MISSING OEWS",IF(ISNUMBER(H6973),"MATCHED","MISSING WHARTON"))</x:f>
        <x:v>MATCHED</x:v>
      </x:c>
    </x:row>
    <x:row r="6974">
      <x:c r="A6974" t="str">
        <x:v>71</x:v>
      </x:c>
      <x:c r="B6974" t="str">
        <x:v>Arts, Entertainment, and Recreation</x:v>
      </x:c>
      <x:c r="C6974" t="str">
        <x:v>53-6021</x:v>
      </x:c>
      <x:c r="D6974" t="str">
        <x:v>Parking Attendants</x:v>
      </x:c>
      <x:c r="E6974" s="22" t="n">
        <x:v>7300</x:v>
      </x:c>
      <x:c r="F6974" s="22" t="n">
        <x:v>33150</x:v>
      </x:c>
      <x:c r="G6974" s="22" t="n">
        <x:f>IF(OR(E6974="",F6974=""),"",E6974*F6974)</x:f>
        <x:v>241995000</x:v>
      </x:c>
      <x:c r="H6974" s="36" t="n">
        <x:v>0.1972</x:v>
      </x:c>
      <x:c r="I6974" s="22" t="n">
        <x:f>IF(G6974="","",IF(ISNUMBER(H6974),G6974,""))</x:f>
        <x:v>241995000</x:v>
      </x:c>
      <x:c r="J6974" s="22" t="n">
        <x:f>IF(I6974="","",I6974*H6974)</x:f>
        <x:v>47721414</x:v>
      </x:c>
      <x:c r="K6974" t="str">
        <x:f>IF(G6974="","MISSING OEWS",IF(ISNUMBER(H6974),"MATCHED","MISSING WHARTON"))</x:f>
        <x:v>MATCHED</x:v>
      </x:c>
    </x:row>
    <x:row r="6975">
      <x:c r="A6975" t="str">
        <x:v>71</x:v>
      </x:c>
      <x:c r="B6975" t="str">
        <x:v>Arts, Entertainment, and Recreation</x:v>
      </x:c>
      <x:c r="C6975" t="str">
        <x:v>53-6031</x:v>
      </x:c>
      <x:c r="D6975" t="str">
        <x:v>Automotive and Watercraft Service Attendants</x:v>
      </x:c>
      <x:c r="E6975" s="22" t="n">
        <x:v>2440</x:v>
      </x:c>
      <x:c r="F6975" s="22" t="n">
        <x:v>37080</x:v>
      </x:c>
      <x:c r="G6975" s="22" t="n">
        <x:f>IF(OR(E6975="",F6975=""),"",E6975*F6975)</x:f>
        <x:v>90475200</x:v>
      </x:c>
      <x:c r="H6975" s="36" t="n">
        <x:v>0.25329999999999997</x:v>
      </x:c>
      <x:c r="I6975" s="22" t="n">
        <x:f>IF(G6975="","",IF(ISNUMBER(H6975),G6975,""))</x:f>
        <x:v>90475200</x:v>
      </x:c>
      <x:c r="J6975" s="22" t="n">
        <x:f>IF(I6975="","",I6975*H6975)</x:f>
        <x:v>22917368.159999996</x:v>
      </x:c>
      <x:c r="K6975" t="str">
        <x:f>IF(G6975="","MISSING OEWS",IF(ISNUMBER(H6975),"MATCHED","MISSING WHARTON"))</x:f>
        <x:v>MATCHED</x:v>
      </x:c>
    </x:row>
    <x:row r="6976">
      <x:c r="A6976" t="str">
        <x:v>71</x:v>
      </x:c>
      <x:c r="B6976" t="str">
        <x:v>Arts, Entertainment, and Recreation</x:v>
      </x:c>
      <x:c r="C6976" t="str">
        <x:v>53-6061</x:v>
      </x:c>
      <x:c r="D6976" t="str">
        <x:v>Passenger Attendants</x:v>
      </x:c>
      <x:c r="E6976" s="22" t="n">
        <x:v>250</x:v>
      </x:c>
      <x:c r="F6976" s="22" t="n">
        <x:v>37710</x:v>
      </x:c>
      <x:c r="G6976" s="22" t="n">
        <x:f>IF(OR(E6976="",F6976=""),"",E6976*F6976)</x:f>
        <x:v>9427500</x:v>
      </x:c>
      <x:c r="H6976" s="36" t="n">
        <x:v>0.275</x:v>
      </x:c>
      <x:c r="I6976" s="22" t="n">
        <x:f>IF(G6976="","",IF(ISNUMBER(H6976),G6976,""))</x:f>
        <x:v>9427500</x:v>
      </x:c>
      <x:c r="J6976" s="22" t="n">
        <x:f>IF(I6976="","",I6976*H6976)</x:f>
        <x:v>2592562.5</x:v>
      </x:c>
      <x:c r="K6976" t="str">
        <x:f>IF(G6976="","MISSING OEWS",IF(ISNUMBER(H6976),"MATCHED","MISSING WHARTON"))</x:f>
        <x:v>MATCHED</x:v>
      </x:c>
    </x:row>
    <x:row r="6977">
      <x:c r="A6977" t="str">
        <x:v>71</x:v>
      </x:c>
      <x:c r="B6977" t="str">
        <x:v>Arts, Entertainment, and Recreation</x:v>
      </x:c>
      <x:c r="C6977" t="str">
        <x:v>53-6099</x:v>
      </x:c>
      <x:c r="D6977" t="str">
        <x:v>Transportation Workers, All Other</x:v>
      </x:c>
      <x:c r="E6977" s="22" t="n">
        <x:v>70</x:v>
      </x:c>
      <x:c r="F6977" s="22" t="n">
        <x:v>40720</x:v>
      </x:c>
      <x:c r="G6977" s="22" t="n">
        <x:f>IF(OR(E6977="",F6977=""),"",E6977*F6977)</x:f>
        <x:v>2850400</x:v>
      </x:c>
      <x:c r="H6977" s="36"/>
      <x:c r="I6977" s="22" t="str">
        <x:f>IF(G6977="","",IF(ISNUMBER(H6977),G6977,""))</x:f>
      </x:c>
      <x:c r="J6977" s="22" t="str">
        <x:f>IF(I6977="","",I6977*H6977)</x:f>
      </x:c>
      <x:c r="K6977" t="str">
        <x:f>IF(G6977="","MISSING OEWS",IF(ISNUMBER(H6977),"MATCHED","MISSING WHARTON"))</x:f>
        <x:v>MISSING WHARTON</x:v>
      </x:c>
    </x:row>
    <x:row r="6978">
      <x:c r="A6978" t="str">
        <x:v>71</x:v>
      </x:c>
      <x:c r="B6978" t="str">
        <x:v>Arts, Entertainment, and Recreation</x:v>
      </x:c>
      <x:c r="C6978" t="str">
        <x:v>53-7021</x:v>
      </x:c>
      <x:c r="D6978" t="str">
        <x:v>Crane and Tower Operators</x:v>
      </x:c>
      <x:c r="E6978" s="22" t="n">
        <x:v>100</x:v>
      </x:c>
      <x:c r="F6978" s="22" t="n">
        <x:v>68920</x:v>
      </x:c>
      <x:c r="G6978" s="22" t="n">
        <x:f>IF(OR(E6978="",F6978=""),"",E6978*F6978)</x:f>
        <x:v>6892000</x:v>
      </x:c>
      <x:c r="H6978" s="36" t="n">
        <x:v>0.0864</x:v>
      </x:c>
      <x:c r="I6978" s="22" t="n">
        <x:f>IF(G6978="","",IF(ISNUMBER(H6978),G6978,""))</x:f>
        <x:v>6892000</x:v>
      </x:c>
      <x:c r="J6978" s="22" t="n">
        <x:f>IF(I6978="","",I6978*H6978)</x:f>
        <x:v>595468.8</x:v>
      </x:c>
      <x:c r="K6978" t="str">
        <x:f>IF(G6978="","MISSING OEWS",IF(ISNUMBER(H6978),"MATCHED","MISSING WHARTON"))</x:f>
        <x:v>MATCHED</x:v>
      </x:c>
    </x:row>
    <x:row r="6979">
      <x:c r="A6979" t="str">
        <x:v>71</x:v>
      </x:c>
      <x:c r="B6979" t="str">
        <x:v>Arts, Entertainment, and Recreation</x:v>
      </x:c>
      <x:c r="C6979" t="str">
        <x:v>53-7041</x:v>
      </x:c>
      <x:c r="D6979" t="str">
        <x:v>Hoist and Winch Operators</x:v>
      </x:c>
      <x:c r="E6979" s="22" t="n">
        <x:v>90</x:v>
      </x:c>
      <x:c r="F6979" s="22" t="n">
        <x:v>77140</x:v>
      </x:c>
      <x:c r="G6979" s="22" t="n">
        <x:f>IF(OR(E6979="",F6979=""),"",E6979*F6979)</x:f>
        <x:v>6942600</x:v>
      </x:c>
      <x:c r="H6979" s="36" t="n">
        <x:v>0</x:v>
      </x:c>
      <x:c r="I6979" s="22" t="n">
        <x:f>IF(G6979="","",IF(ISNUMBER(H6979),G6979,""))</x:f>
        <x:v>6942600</x:v>
      </x:c>
      <x:c r="J6979" s="22" t="n">
        <x:f>IF(I6979="","",I6979*H6979)</x:f>
        <x:v>0</x:v>
      </x:c>
      <x:c r="K6979" t="str">
        <x:f>IF(G6979="","MISSING OEWS",IF(ISNUMBER(H6979),"MATCHED","MISSING WHARTON"))</x:f>
        <x:v>MATCHED</x:v>
      </x:c>
    </x:row>
    <x:row r="6980">
      <x:c r="A6980" t="str">
        <x:v>71</x:v>
      </x:c>
      <x:c r="B6980" t="str">
        <x:v>Arts, Entertainment, and Recreation</x:v>
      </x:c>
      <x:c r="C6980" t="str">
        <x:v>53-7051</x:v>
      </x:c>
      <x:c r="D6980" t="str">
        <x:v>Industrial Truck and Tractor Operators</x:v>
      </x:c>
      <x:c r="E6980" s="22" t="n">
        <x:v>950</x:v>
      </x:c>
      <x:c r="F6980" s="22" t="n">
        <x:v>52830</x:v>
      </x:c>
      <x:c r="G6980" s="22" t="n">
        <x:f>IF(OR(E6980="",F6980=""),"",E6980*F6980)</x:f>
        <x:v>50188500</x:v>
      </x:c>
      <x:c r="H6980" s="36" t="n">
        <x:v>0</x:v>
      </x:c>
      <x:c r="I6980" s="22" t="n">
        <x:f>IF(G6980="","",IF(ISNUMBER(H6980),G6980,""))</x:f>
        <x:v>50188500</x:v>
      </x:c>
      <x:c r="J6980" s="22" t="n">
        <x:f>IF(I6980="","",I6980*H6980)</x:f>
        <x:v>0</x:v>
      </x:c>
      <x:c r="K6980" t="str">
        <x:f>IF(G6980="","MISSING OEWS",IF(ISNUMBER(H6980),"MATCHED","MISSING WHARTON"))</x:f>
        <x:v>MATCHED</x:v>
      </x:c>
    </x:row>
    <x:row r="6981">
      <x:c r="A6981" t="str">
        <x:v>71</x:v>
      </x:c>
      <x:c r="B6981" t="str">
        <x:v>Arts, Entertainment, and Recreation</x:v>
      </x:c>
      <x:c r="C6981" t="str">
        <x:v>53-7061</x:v>
      </x:c>
      <x:c r="D6981" t="str">
        <x:v>Cleaners of Vehicles and Equipment</x:v>
      </x:c>
      <x:c r="E6981" s="22" t="n">
        <x:v>2110</x:v>
      </x:c>
      <x:c r="F6981" s="22" t="n">
        <x:v>29350</x:v>
      </x:c>
      <x:c r="G6981" s="22" t="n">
        <x:f>IF(OR(E6981="",F6981=""),"",E6981*F6981)</x:f>
        <x:v>61928500</x:v>
      </x:c>
      <x:c r="H6981" s="36" t="n">
        <x:v>0.0452</x:v>
      </x:c>
      <x:c r="I6981" s="22" t="n">
        <x:f>IF(G6981="","",IF(ISNUMBER(H6981),G6981,""))</x:f>
        <x:v>61928500</x:v>
      </x:c>
      <x:c r="J6981" s="22" t="n">
        <x:f>IF(I6981="","",I6981*H6981)</x:f>
        <x:v>2799168.1999999997</x:v>
      </x:c>
      <x:c r="K6981" t="str">
        <x:f>IF(G6981="","MISSING OEWS",IF(ISNUMBER(H6981),"MATCHED","MISSING WHARTON"))</x:f>
        <x:v>MATCHED</x:v>
      </x:c>
    </x:row>
    <x:row r="6982">
      <x:c r="A6982" t="str">
        <x:v>71</x:v>
      </x:c>
      <x:c r="B6982" t="str">
        <x:v>Arts, Entertainment, and Recreation</x:v>
      </x:c>
      <x:c r="C6982" t="str">
        <x:v>53-7062</x:v>
      </x:c>
      <x:c r="D6982" t="str">
        <x:v>Laborers and Freight, Stock, and Material Movers, Hand</x:v>
      </x:c>
      <x:c r="E6982" s="22" t="n">
        <x:v>31190</x:v>
      </x:c>
      <x:c r="F6982" s="22" t="n">
        <x:v>47520</x:v>
      </x:c>
      <x:c r="G6982" s="22" t="n">
        <x:f>IF(OR(E6982="",F6982=""),"",E6982*F6982)</x:f>
        <x:v>1482148800</x:v>
      </x:c>
      <x:c r="H6982" s="36" t="n">
        <x:v>0.049</x:v>
      </x:c>
      <x:c r="I6982" s="22" t="n">
        <x:f>IF(G6982="","",IF(ISNUMBER(H6982),G6982,""))</x:f>
        <x:v>1482148800</x:v>
      </x:c>
      <x:c r="J6982" s="22" t="n">
        <x:f>IF(I6982="","",I6982*H6982)</x:f>
        <x:v>72625291.2</x:v>
      </x:c>
      <x:c r="K6982" t="str">
        <x:f>IF(G6982="","MISSING OEWS",IF(ISNUMBER(H6982),"MATCHED","MISSING WHARTON"))</x:f>
        <x:v>MATCHED</x:v>
      </x:c>
    </x:row>
    <x:row r="6983">
      <x:c r="A6983" t="str">
        <x:v>71</x:v>
      </x:c>
      <x:c r="B6983" t="str">
        <x:v>Arts, Entertainment, and Recreation</x:v>
      </x:c>
      <x:c r="C6983" t="str">
        <x:v>53-7064</x:v>
      </x:c>
      <x:c r="D6983" t="str">
        <x:v>Packers and Packagers, Hand</x:v>
      </x:c>
      <x:c r="E6983" s="22" t="n">
        <x:v>140</x:v>
      </x:c>
      <x:c r="F6983" s="22" t="n">
        <x:v>41820</x:v>
      </x:c>
      <x:c r="G6983" s="22" t="n">
        <x:f>IF(OR(E6983="",F6983=""),"",E6983*F6983)</x:f>
        <x:v>5854800</x:v>
      </x:c>
      <x:c r="H6983" s="36" t="n">
        <x:v>0.07919999999999999</x:v>
      </x:c>
      <x:c r="I6983" s="22" t="n">
        <x:f>IF(G6983="","",IF(ISNUMBER(H6983),G6983,""))</x:f>
        <x:v>5854800</x:v>
      </x:c>
      <x:c r="J6983" s="22" t="n">
        <x:f>IF(I6983="","",I6983*H6983)</x:f>
        <x:v>463700.16</x:v>
      </x:c>
      <x:c r="K6983" t="str">
        <x:f>IF(G6983="","MISSING OEWS",IF(ISNUMBER(H6983),"MATCHED","MISSING WHARTON"))</x:f>
        <x:v>MATCHED</x:v>
      </x:c>
    </x:row>
    <x:row r="6984">
      <x:c r="A6984" t="str">
        <x:v>71</x:v>
      </x:c>
      <x:c r="B6984" t="str">
        <x:v>Arts, Entertainment, and Recreation</x:v>
      </x:c>
      <x:c r="C6984" t="str">
        <x:v>53-7065</x:v>
      </x:c>
      <x:c r="D6984" t="str">
        <x:v>Stockers and Order Fillers</x:v>
      </x:c>
      <x:c r="E6984" s="22" t="n">
        <x:v>3100</x:v>
      </x:c>
      <x:c r="F6984" s="22" t="n">
        <x:v>43000</x:v>
      </x:c>
      <x:c r="G6984" s="22" t="n">
        <x:f>IF(OR(E6984="",F6984=""),"",E6984*F6984)</x:f>
        <x:v>133300000</x:v>
      </x:c>
      <x:c r="H6984" s="36" t="n">
        <x:v>0.22329999999999997</x:v>
      </x:c>
      <x:c r="I6984" s="22" t="n">
        <x:f>IF(G6984="","",IF(ISNUMBER(H6984),G6984,""))</x:f>
        <x:v>133300000</x:v>
      </x:c>
      <x:c r="J6984" s="22" t="n">
        <x:f>IF(I6984="","",I6984*H6984)</x:f>
        <x:v>29765889.999999996</x:v>
      </x:c>
      <x:c r="K6984" t="str">
        <x:f>IF(G6984="","MISSING OEWS",IF(ISNUMBER(H6984),"MATCHED","MISSING WHARTON"))</x:f>
        <x:v>MATCHED</x:v>
      </x:c>
    </x:row>
    <x:row r="6985">
      <x:c r="A6985" t="str">
        <x:v>71</x:v>
      </x:c>
      <x:c r="B6985" t="str">
        <x:v>Arts, Entertainment, and Recreation</x:v>
      </x:c>
      <x:c r="C6985" t="str">
        <x:v>53-7199</x:v>
      </x:c>
      <x:c r="D6985" t="str">
        <x:v>Material Moving Workers, All Other</x:v>
      </x:c>
      <x:c r="E6985" s="22" t="n">
        <x:v>130</x:v>
      </x:c>
      <x:c r="F6985" s="22" t="n">
        <x:v>61480</x:v>
      </x:c>
      <x:c r="G6985" s="22" t="n">
        <x:f>IF(OR(E6985="",F6985=""),"",E6985*F6985)</x:f>
        <x:v>7992400</x:v>
      </x:c>
      <x:c r="H6985" s="36"/>
      <x:c r="I6985" s="22" t="str">
        <x:f>IF(G6985="","",IF(ISNUMBER(H6985),G6985,""))</x:f>
      </x:c>
      <x:c r="J6985" s="22" t="str">
        <x:f>IF(I6985="","",I6985*H6985)</x:f>
      </x:c>
      <x:c r="K6985" t="str">
        <x:f>IF(G6985="","MISSING OEWS",IF(ISNUMBER(H6985),"MATCHED","MISSING WHARTON"))</x:f>
        <x:v>MISSING WHARTON</x:v>
      </x:c>
    </x:row>
    <x:row r="6986">
      <x:c r="A6986" t="str">
        <x:v>72</x:v>
      </x:c>
      <x:c r="B6986" t="str">
        <x:v>Accommodation and Food Services</x:v>
      </x:c>
      <x:c r="C6986" t="str">
        <x:v>11-1011</x:v>
      </x:c>
      <x:c r="D6986" t="str">
        <x:v>Chief Executives</x:v>
      </x:c>
      <x:c r="E6986" s="22" t="n">
        <x:v>990</x:v>
      </x:c>
      <x:c r="F6986" s="22" t="n">
        <x:v>184440</x:v>
      </x:c>
      <x:c r="G6986" s="22" t="n">
        <x:f>IF(OR(E6986="",F6986=""),"",E6986*F6986)</x:f>
        <x:v>182595600</x:v>
      </x:c>
      <x:c r="H6986" s="36" t="n">
        <x:v>0.4775</x:v>
      </x:c>
      <x:c r="I6986" s="22" t="n">
        <x:f>IF(G6986="","",IF(ISNUMBER(H6986),G6986,""))</x:f>
        <x:v>182595600</x:v>
      </x:c>
      <x:c r="J6986" s="22" t="n">
        <x:f>IF(I6986="","",I6986*H6986)</x:f>
        <x:v>87189399</x:v>
      </x:c>
      <x:c r="K6986" t="str">
        <x:f>IF(G6986="","MISSING OEWS",IF(ISNUMBER(H6986),"MATCHED","MISSING WHARTON"))</x:f>
        <x:v>MATCHED</x:v>
      </x:c>
    </x:row>
    <x:row r="6987">
      <x:c r="A6987" t="str">
        <x:v>72</x:v>
      </x:c>
      <x:c r="B6987" t="str">
        <x:v>Accommodation and Food Services</x:v>
      </x:c>
      <x:c r="C6987" t="str">
        <x:v>11-1021</x:v>
      </x:c>
      <x:c r="D6987" t="str">
        <x:v>General and Operations Managers</x:v>
      </x:c>
      <x:c r="E6987" s="22" t="n">
        <x:v>216760</x:v>
      </x:c>
      <x:c r="F6987" s="22" t="n">
        <x:v>81080</x:v>
      </x:c>
      <x:c r="G6987" s="22" t="n">
        <x:f>IF(OR(E6987="",F6987=""),"",E6987*F6987)</x:f>
        <x:v>17574900800</x:v>
      </x:c>
      <x:c r="H6987" s="36" t="n">
        <x:v>0.5382</x:v>
      </x:c>
      <x:c r="I6987" s="22" t="n">
        <x:f>IF(G6987="","",IF(ISNUMBER(H6987),G6987,""))</x:f>
        <x:v>17574900800</x:v>
      </x:c>
      <x:c r="J6987" s="22" t="n">
        <x:f>IF(I6987="","",I6987*H6987)</x:f>
        <x:v>9458811610.56</x:v>
      </x:c>
      <x:c r="K6987" t="str">
        <x:f>IF(G6987="","MISSING OEWS",IF(ISNUMBER(H6987),"MATCHED","MISSING WHARTON"))</x:f>
        <x:v>MATCHED</x:v>
      </x:c>
    </x:row>
    <x:row r="6988">
      <x:c r="A6988" t="str">
        <x:v>72</x:v>
      </x:c>
      <x:c r="B6988" t="str">
        <x:v>Accommodation and Food Services</x:v>
      </x:c>
      <x:c r="C6988" t="str">
        <x:v>11-2011</x:v>
      </x:c>
      <x:c r="D6988" t="str">
        <x:v>Advertising and Promotions Managers</x:v>
      </x:c>
      <x:c r="E6988" s="22" t="n">
        <x:v>330</x:v>
      </x:c>
      <x:c r="F6988" s="22" t="n">
        <x:v>99950</x:v>
      </x:c>
      <x:c r="G6988" s="22" t="n">
        <x:f>IF(OR(E6988="",F6988=""),"",E6988*F6988)</x:f>
        <x:v>32983500</x:v>
      </x:c>
      <x:c r="H6988" s="36" t="n">
        <x:v>0.5583</x:v>
      </x:c>
      <x:c r="I6988" s="22" t="n">
        <x:f>IF(G6988="","",IF(ISNUMBER(H6988),G6988,""))</x:f>
        <x:v>32983500</x:v>
      </x:c>
      <x:c r="J6988" s="22" t="n">
        <x:f>IF(I6988="","",I6988*H6988)</x:f>
        <x:v>18414688.05</x:v>
      </x:c>
      <x:c r="K6988" t="str">
        <x:f>IF(G6988="","MISSING OEWS",IF(ISNUMBER(H6988),"MATCHED","MISSING WHARTON"))</x:f>
        <x:v>MATCHED</x:v>
      </x:c>
    </x:row>
    <x:row r="6989">
      <x:c r="A6989" t="str">
        <x:v>72</x:v>
      </x:c>
      <x:c r="B6989" t="str">
        <x:v>Accommodation and Food Services</x:v>
      </x:c>
      <x:c r="C6989" t="str">
        <x:v>11-2021</x:v>
      </x:c>
      <x:c r="D6989" t="str">
        <x:v>Marketing Managers</x:v>
      </x:c>
      <x:c r="E6989" s="22" t="n">
        <x:v>3510</x:v>
      </x:c>
      <x:c r="F6989" s="22" t="n">
        <x:v>118160</x:v>
      </x:c>
      <x:c r="G6989" s="22" t="n">
        <x:f>IF(OR(E6989="",F6989=""),"",E6989*F6989)</x:f>
        <x:v>414741600</x:v>
      </x:c>
      <x:c r="H6989" s="36" t="n">
        <x:v>0.445</x:v>
      </x:c>
      <x:c r="I6989" s="22" t="n">
        <x:f>IF(G6989="","",IF(ISNUMBER(H6989),G6989,""))</x:f>
        <x:v>414741600</x:v>
      </x:c>
      <x:c r="J6989" s="22" t="n">
        <x:f>IF(I6989="","",I6989*H6989)</x:f>
        <x:v>184560012</x:v>
      </x:c>
      <x:c r="K6989" t="str">
        <x:f>IF(G6989="","MISSING OEWS",IF(ISNUMBER(H6989),"MATCHED","MISSING WHARTON"))</x:f>
        <x:v>MATCHED</x:v>
      </x:c>
    </x:row>
    <x:row r="6990">
      <x:c r="A6990" t="str">
        <x:v>72</x:v>
      </x:c>
      <x:c r="B6990" t="str">
        <x:v>Accommodation and Food Services</x:v>
      </x:c>
      <x:c r="C6990" t="str">
        <x:v>11-2022</x:v>
      </x:c>
      <x:c r="D6990" t="str">
        <x:v>Sales Managers</x:v>
      </x:c>
      <x:c r="E6990" s="22" t="n">
        <x:v>12060</x:v>
      </x:c>
      <x:c r="F6990" s="22" t="n">
        <x:v>108160</x:v>
      </x:c>
      <x:c r="G6990" s="22" t="n">
        <x:f>IF(OR(E6990="",F6990=""),"",E6990*F6990)</x:f>
        <x:v>1304409600</x:v>
      </x:c>
      <x:c r="H6990" s="36" t="n">
        <x:v>0.3735</x:v>
      </x:c>
      <x:c r="I6990" s="22" t="n">
        <x:f>IF(G6990="","",IF(ISNUMBER(H6990),G6990,""))</x:f>
        <x:v>1304409600</x:v>
      </x:c>
      <x:c r="J6990" s="22" t="n">
        <x:f>IF(I6990="","",I6990*H6990)</x:f>
        <x:v>487196985.6</x:v>
      </x:c>
      <x:c r="K6990" t="str">
        <x:f>IF(G6990="","MISSING OEWS",IF(ISNUMBER(H6990),"MATCHED","MISSING WHARTON"))</x:f>
        <x:v>MATCHED</x:v>
      </x:c>
    </x:row>
    <x:row r="6991">
      <x:c r="A6991" t="str">
        <x:v>72</x:v>
      </x:c>
      <x:c r="B6991" t="str">
        <x:v>Accommodation and Food Services</x:v>
      </x:c>
      <x:c r="C6991" t="str">
        <x:v>11-2032</x:v>
      </x:c>
      <x:c r="D6991" t="str">
        <x:v>Public Relations Managers</x:v>
      </x:c>
      <x:c r="E6991" s="22" t="n">
        <x:v>320</x:v>
      </x:c>
      <x:c r="F6991" s="22" t="n">
        <x:v>112480</x:v>
      </x:c>
      <x:c r="G6991" s="22" t="n">
        <x:f>IF(OR(E6991="",F6991=""),"",E6991*F6991)</x:f>
        <x:v>35993600</x:v>
      </x:c>
      <x:c r="H6991" s="36" t="n">
        <x:v>0.53</x:v>
      </x:c>
      <x:c r="I6991" s="22" t="n">
        <x:f>IF(G6991="","",IF(ISNUMBER(H6991),G6991,""))</x:f>
        <x:v>35993600</x:v>
      </x:c>
      <x:c r="J6991" s="22" t="n">
        <x:f>IF(I6991="","",I6991*H6991)</x:f>
        <x:v>19076608</x:v>
      </x:c>
      <x:c r="K6991" t="str">
        <x:f>IF(G6991="","MISSING OEWS",IF(ISNUMBER(H6991),"MATCHED","MISSING WHARTON"))</x:f>
        <x:v>MATCHED</x:v>
      </x:c>
    </x:row>
    <x:row r="6992">
      <x:c r="A6992" t="str">
        <x:v>72</x:v>
      </x:c>
      <x:c r="B6992" t="str">
        <x:v>Accommodation and Food Services</x:v>
      </x:c>
      <x:c r="C6992" t="str">
        <x:v>11-3012</x:v>
      </x:c>
      <x:c r="D6992" t="str">
        <x:v>Administrative Services Managers</x:v>
      </x:c>
      <x:c r="E6992" s="22" t="n">
        <x:v>3800</x:v>
      </x:c>
      <x:c r="F6992" s="22" t="n">
        <x:v>91840</x:v>
      </x:c>
      <x:c r="G6992" s="22" t="n">
        <x:f>IF(OR(E6992="",F6992=""),"",E6992*F6992)</x:f>
        <x:v>348992000</x:v>
      </x:c>
      <x:c r="H6992" s="36" t="n">
        <x:v>0.44439999999999996</x:v>
      </x:c>
      <x:c r="I6992" s="22" t="n">
        <x:f>IF(G6992="","",IF(ISNUMBER(H6992),G6992,""))</x:f>
        <x:v>348992000</x:v>
      </x:c>
      <x:c r="J6992" s="22" t="n">
        <x:f>IF(I6992="","",I6992*H6992)</x:f>
        <x:v>155092044.79999998</x:v>
      </x:c>
      <x:c r="K6992" t="str">
        <x:f>IF(G6992="","MISSING OEWS",IF(ISNUMBER(H6992),"MATCHED","MISSING WHARTON"))</x:f>
        <x:v>MATCHED</x:v>
      </x:c>
    </x:row>
    <x:row r="6993">
      <x:c r="A6993" t="str">
        <x:v>72</x:v>
      </x:c>
      <x:c r="B6993" t="str">
        <x:v>Accommodation and Food Services</x:v>
      </x:c>
      <x:c r="C6993" t="str">
        <x:v>11-3013</x:v>
      </x:c>
      <x:c r="D6993" t="str">
        <x:v>Facilities Managers</x:v>
      </x:c>
      <x:c r="E6993" s="22" t="n">
        <x:v>7310</x:v>
      </x:c>
      <x:c r="F6993" s="22" t="n">
        <x:v>98800</x:v>
      </x:c>
      <x:c r="G6993" s="22" t="n">
        <x:f>IF(OR(E6993="",F6993=""),"",E6993*F6993)</x:f>
        <x:v>722228000</x:v>
      </x:c>
      <x:c r="H6993" s="36" t="n">
        <x:v>0.2907</x:v>
      </x:c>
      <x:c r="I6993" s="22" t="n">
        <x:f>IF(G6993="","",IF(ISNUMBER(H6993),G6993,""))</x:f>
        <x:v>722228000</x:v>
      </x:c>
      <x:c r="J6993" s="22" t="n">
        <x:f>IF(I6993="","",I6993*H6993)</x:f>
        <x:v>209951679.60000002</x:v>
      </x:c>
      <x:c r="K6993" t="str">
        <x:f>IF(G6993="","MISSING OEWS",IF(ISNUMBER(H6993),"MATCHED","MISSING WHARTON"))</x:f>
        <x:v>MATCHED</x:v>
      </x:c>
    </x:row>
    <x:row r="6994">
      <x:c r="A6994" t="str">
        <x:v>72</x:v>
      </x:c>
      <x:c r="B6994" t="str">
        <x:v>Accommodation and Food Services</x:v>
      </x:c>
      <x:c r="C6994" t="str">
        <x:v>11-3021</x:v>
      </x:c>
      <x:c r="D6994" t="str">
        <x:v>Computer and Information Systems Managers</x:v>
      </x:c>
      <x:c r="E6994" s="22" t="n">
        <x:v>1340</x:v>
      </x:c>
      <x:c r="F6994" s="22" t="n">
        <x:v>137780</x:v>
      </x:c>
      <x:c r="G6994" s="22" t="n">
        <x:f>IF(OR(E6994="",F6994=""),"",E6994*F6994)</x:f>
        <x:v>184625200</x:v>
      </x:c>
      <x:c r="H6994" s="36" t="n">
        <x:v>0.5265</x:v>
      </x:c>
      <x:c r="I6994" s="22" t="n">
        <x:f>IF(G6994="","",IF(ISNUMBER(H6994),G6994,""))</x:f>
        <x:v>184625200</x:v>
      </x:c>
      <x:c r="J6994" s="22" t="n">
        <x:f>IF(I6994="","",I6994*H6994)</x:f>
        <x:v>97205167.8</x:v>
      </x:c>
      <x:c r="K6994" t="str">
        <x:f>IF(G6994="","MISSING OEWS",IF(ISNUMBER(H6994),"MATCHED","MISSING WHARTON"))</x:f>
        <x:v>MATCHED</x:v>
      </x:c>
    </x:row>
    <x:row r="6995">
      <x:c r="A6995" t="str">
        <x:v>72</x:v>
      </x:c>
      <x:c r="B6995" t="str">
        <x:v>Accommodation and Food Services</x:v>
      </x:c>
      <x:c r="C6995" t="str">
        <x:v>11-3031</x:v>
      </x:c>
      <x:c r="D6995" t="str">
        <x:v>Financial Managers</x:v>
      </x:c>
      <x:c r="E6995" s="22" t="n">
        <x:v>6440</x:v>
      </x:c>
      <x:c r="F6995" s="22" t="n">
        <x:v>138510</x:v>
      </x:c>
      <x:c r="G6995" s="22" t="n">
        <x:f>IF(OR(E6995="",F6995=""),"",E6995*F6995)</x:f>
        <x:v>892004400</x:v>
      </x:c>
      <x:c r="H6995" s="36" t="n">
        <x:v>0.7221</x:v>
      </x:c>
      <x:c r="I6995" s="22" t="n">
        <x:f>IF(G6995="","",IF(ISNUMBER(H6995),G6995,""))</x:f>
        <x:v>892004400</x:v>
      </x:c>
      <x:c r="J6995" s="22" t="n">
        <x:f>IF(I6995="","",I6995*H6995)</x:f>
        <x:v>644116377.24</x:v>
      </x:c>
      <x:c r="K6995" t="str">
        <x:f>IF(G6995="","MISSING OEWS",IF(ISNUMBER(H6995),"MATCHED","MISSING WHARTON"))</x:f>
        <x:v>MATCHED</x:v>
      </x:c>
    </x:row>
    <x:row r="6996">
      <x:c r="A6996" t="str">
        <x:v>72</x:v>
      </x:c>
      <x:c r="B6996" t="str">
        <x:v>Accommodation and Food Services</x:v>
      </x:c>
      <x:c r="C6996" t="str">
        <x:v>11-3051</x:v>
      </x:c>
      <x:c r="D6996" t="str">
        <x:v>Industrial Production Managers</x:v>
      </x:c>
      <x:c r="E6996" s="22" t="n">
        <x:v>210</x:v>
      </x:c>
      <x:c r="F6996" s="22" t="n">
        <x:v>86480</x:v>
      </x:c>
      <x:c r="G6996" s="22" t="n">
        <x:f>IF(OR(E6996="",F6996=""),"",E6996*F6996)</x:f>
        <x:v>18160800</x:v>
      </x:c>
      <x:c r="H6996" s="36" t="n">
        <x:v>0.3636</x:v>
      </x:c>
      <x:c r="I6996" s="22" t="n">
        <x:f>IF(G6996="","",IF(ISNUMBER(H6996),G6996,""))</x:f>
        <x:v>18160800</x:v>
      </x:c>
      <x:c r="J6996" s="22" t="n">
        <x:f>IF(I6996="","",I6996*H6996)</x:f>
        <x:v>6603266.88</x:v>
      </x:c>
      <x:c r="K6996" t="str">
        <x:f>IF(G6996="","MISSING OEWS",IF(ISNUMBER(H6996),"MATCHED","MISSING WHARTON"))</x:f>
        <x:v>MATCHED</x:v>
      </x:c>
    </x:row>
    <x:row r="6997">
      <x:c r="A6997" t="str">
        <x:v>72</x:v>
      </x:c>
      <x:c r="B6997" t="str">
        <x:v>Accommodation and Food Services</x:v>
      </x:c>
      <x:c r="C6997" t="str">
        <x:v>11-3061</x:v>
      </x:c>
      <x:c r="D6997" t="str">
        <x:v>Purchasing Managers</x:v>
      </x:c>
      <x:c r="E6997" s="22" t="n">
        <x:v>480</x:v>
      </x:c>
      <x:c r="F6997" s="22" t="n">
        <x:v>106230</x:v>
      </x:c>
      <x:c r="G6997" s="22" t="n">
        <x:f>IF(OR(E6997="",F6997=""),"",E6997*F6997)</x:f>
        <x:v>50990400</x:v>
      </x:c>
      <x:c r="H6997" s="36" t="n">
        <x:v>0.6944</x:v>
      </x:c>
      <x:c r="I6997" s="22" t="n">
        <x:f>IF(G6997="","",IF(ISNUMBER(H6997),G6997,""))</x:f>
        <x:v>50990400</x:v>
      </x:c>
      <x:c r="J6997" s="22" t="n">
        <x:f>IF(I6997="","",I6997*H6997)</x:f>
        <x:v>35407733.76</x:v>
      </x:c>
      <x:c r="K6997" t="str">
        <x:f>IF(G6997="","MISSING OEWS",IF(ISNUMBER(H6997),"MATCHED","MISSING WHARTON"))</x:f>
        <x:v>MATCHED</x:v>
      </x:c>
    </x:row>
    <x:row r="6998">
      <x:c r="A6998" t="str">
        <x:v>72</x:v>
      </x:c>
      <x:c r="B6998" t="str">
        <x:v>Accommodation and Food Services</x:v>
      </x:c>
      <x:c r="C6998" t="str">
        <x:v>11-3071</x:v>
      </x:c>
      <x:c r="D6998" t="str">
        <x:v>Transportation, Storage, and Distribution Managers</x:v>
      </x:c>
      <x:c r="E6998" s="22" t="n">
        <x:v>760</x:v>
      </x:c>
      <x:c r="F6998" s="22" t="n">
        <x:v>87130</x:v>
      </x:c>
      <x:c r="G6998" s="22" t="n">
        <x:f>IF(OR(E6998="",F6998=""),"",E6998*F6998)</x:f>
        <x:v>66218800</x:v>
      </x:c>
      <x:c r="H6998" s="36" t="n">
        <x:v>0.5783</x:v>
      </x:c>
      <x:c r="I6998" s="22" t="n">
        <x:f>IF(G6998="","",IF(ISNUMBER(H6998),G6998,""))</x:f>
        <x:v>66218800</x:v>
      </x:c>
      <x:c r="J6998" s="22" t="n">
        <x:f>IF(I6998="","",I6998*H6998)</x:f>
        <x:v>38294332.04</x:v>
      </x:c>
      <x:c r="K6998" t="str">
        <x:f>IF(G6998="","MISSING OEWS",IF(ISNUMBER(H6998),"MATCHED","MISSING WHARTON"))</x:f>
        <x:v>MATCHED</x:v>
      </x:c>
    </x:row>
    <x:row r="6999">
      <x:c r="A6999" t="str">
        <x:v>72</x:v>
      </x:c>
      <x:c r="B6999" t="str">
        <x:v>Accommodation and Food Services</x:v>
      </x:c>
      <x:c r="C6999" t="str">
        <x:v>11-3111</x:v>
      </x:c>
      <x:c r="D6999" t="str">
        <x:v>Compensation and Benefits Managers</x:v>
      </x:c>
      <x:c r="E6999" s="22" t="n">
        <x:v>310</x:v>
      </x:c>
      <x:c r="F6999" s="22" t="n">
        <x:v>103660</x:v>
      </x:c>
      <x:c r="G6999" s="22" t="n">
        <x:f>IF(OR(E6999="",F6999=""),"",E6999*F6999)</x:f>
        <x:v>32134600</x:v>
      </x:c>
      <x:c r="H6999" s="36" t="n">
        <x:v>0.5771000000000001</x:v>
      </x:c>
      <x:c r="I6999" s="22" t="n">
        <x:f>IF(G6999="","",IF(ISNUMBER(H6999),G6999,""))</x:f>
        <x:v>32134600</x:v>
      </x:c>
      <x:c r="J6999" s="22" t="n">
        <x:f>IF(I6999="","",I6999*H6999)</x:f>
        <x:v>18544877.66</x:v>
      </x:c>
      <x:c r="K6999" t="str">
        <x:f>IF(G6999="","MISSING OEWS",IF(ISNUMBER(H6999),"MATCHED","MISSING WHARTON"))</x:f>
        <x:v>MATCHED</x:v>
      </x:c>
    </x:row>
    <x:row r="7000">
      <x:c r="A7000" t="str">
        <x:v>72</x:v>
      </x:c>
      <x:c r="B7000" t="str">
        <x:v>Accommodation and Food Services</x:v>
      </x:c>
      <x:c r="C7000" t="str">
        <x:v>11-3121</x:v>
      </x:c>
      <x:c r="D7000" t="str">
        <x:v>Human Resources Managers</x:v>
      </x:c>
      <x:c r="E7000" s="22" t="n">
        <x:v>3320</x:v>
      </x:c>
      <x:c r="F7000" s="22" t="n">
        <x:v>129600</x:v>
      </x:c>
      <x:c r="G7000" s="22" t="n">
        <x:f>IF(OR(E7000="",F7000=""),"",E7000*F7000)</x:f>
        <x:v>430272000</x:v>
      </x:c>
      <x:c r="H7000" s="36" t="n">
        <x:v>0.5962</x:v>
      </x:c>
      <x:c r="I7000" s="22" t="n">
        <x:f>IF(G7000="","",IF(ISNUMBER(H7000),G7000,""))</x:f>
        <x:v>430272000</x:v>
      </x:c>
      <x:c r="J7000" s="22" t="n">
        <x:f>IF(I7000="","",I7000*H7000)</x:f>
        <x:v>256528166.39999998</x:v>
      </x:c>
      <x:c r="K7000" t="str">
        <x:f>IF(G7000="","MISSING OEWS",IF(ISNUMBER(H7000),"MATCHED","MISSING WHARTON"))</x:f>
        <x:v>MATCHED</x:v>
      </x:c>
    </x:row>
    <x:row r="7001">
      <x:c r="A7001" t="str">
        <x:v>72</x:v>
      </x:c>
      <x:c r="B7001" t="str">
        <x:v>Accommodation and Food Services</x:v>
      </x:c>
      <x:c r="C7001" t="str">
        <x:v>11-3131</x:v>
      </x:c>
      <x:c r="D7001" t="str">
        <x:v>Training and Development Managers</x:v>
      </x:c>
      <x:c r="E7001" s="22" t="n">
        <x:v>680</x:v>
      </x:c>
      <x:c r="F7001" s="22" t="n">
        <x:v>96980</x:v>
      </x:c>
      <x:c r="G7001" s="22" t="n">
        <x:f>IF(OR(E7001="",F7001=""),"",E7001*F7001)</x:f>
        <x:v>65946400</x:v>
      </x:c>
      <x:c r="H7001" s="36" t="n">
        <x:v>0.6833</x:v>
      </x:c>
      <x:c r="I7001" s="22" t="n">
        <x:f>IF(G7001="","",IF(ISNUMBER(H7001),G7001,""))</x:f>
        <x:v>65946400</x:v>
      </x:c>
      <x:c r="J7001" s="22" t="n">
        <x:f>IF(I7001="","",I7001*H7001)</x:f>
        <x:v>45061175.120000005</x:v>
      </x:c>
      <x:c r="K7001" t="str">
        <x:f>IF(G7001="","MISSING OEWS",IF(ISNUMBER(H7001),"MATCHED","MISSING WHARTON"))</x:f>
        <x:v>MATCHED</x:v>
      </x:c>
    </x:row>
    <x:row r="7002">
      <x:c r="A7002" t="str">
        <x:v>72</x:v>
      </x:c>
      <x:c r="B7002" t="str">
        <x:v>Accommodation and Food Services</x:v>
      </x:c>
      <x:c r="C7002" t="str">
        <x:v>11-9021</x:v>
      </x:c>
      <x:c r="D7002" t="str">
        <x:v>Construction Managers</x:v>
      </x:c>
      <x:c r="E7002" s="22" t="n">
        <x:v>210</x:v>
      </x:c>
      <x:c r="F7002" s="22" t="n">
        <x:v>120380</x:v>
      </x:c>
      <x:c r="G7002" s="22" t="n">
        <x:f>IF(OR(E7002="",F7002=""),"",E7002*F7002)</x:f>
        <x:v>25279800</x:v>
      </x:c>
      <x:c r="H7002" s="36" t="n">
        <x:v>0.374</x:v>
      </x:c>
      <x:c r="I7002" s="22" t="n">
        <x:f>IF(G7002="","",IF(ISNUMBER(H7002),G7002,""))</x:f>
        <x:v>25279800</x:v>
      </x:c>
      <x:c r="J7002" s="22" t="n">
        <x:f>IF(I7002="","",I7002*H7002)</x:f>
        <x:v>9454645.2</x:v>
      </x:c>
      <x:c r="K7002" t="str">
        <x:f>IF(G7002="","MISSING OEWS",IF(ISNUMBER(H7002),"MATCHED","MISSING WHARTON"))</x:f>
        <x:v>MATCHED</x:v>
      </x:c>
    </x:row>
    <x:row r="7003">
      <x:c r="A7003" t="str">
        <x:v>72</x:v>
      </x:c>
      <x:c r="B7003" t="str">
        <x:v>Accommodation and Food Services</x:v>
      </x:c>
      <x:c r="C7003" t="str">
        <x:v>11-9041</x:v>
      </x:c>
      <x:c r="D7003" t="str">
        <x:v>Architectural and Engineering Managers</x:v>
      </x:c>
      <x:c r="E7003" s="22" t="n">
        <x:v>120</x:v>
      </x:c>
      <x:c r="F7003" s="22" t="n">
        <x:v>126960</x:v>
      </x:c>
      <x:c r="G7003" s="22" t="n">
        <x:f>IF(OR(E7003="",F7003=""),"",E7003*F7003)</x:f>
        <x:v>15235200</x:v>
      </x:c>
      <x:c r="H7003" s="36" t="n">
        <x:v>0.263</x:v>
      </x:c>
      <x:c r="I7003" s="22" t="n">
        <x:f>IF(G7003="","",IF(ISNUMBER(H7003),G7003,""))</x:f>
        <x:v>15235200</x:v>
      </x:c>
      <x:c r="J7003" s="22" t="n">
        <x:f>IF(I7003="","",I7003*H7003)</x:f>
        <x:v>4006857.6</x:v>
      </x:c>
      <x:c r="K7003" t="str">
        <x:f>IF(G7003="","MISSING OEWS",IF(ISNUMBER(H7003),"MATCHED","MISSING WHARTON"))</x:f>
        <x:v>MATCHED</x:v>
      </x:c>
    </x:row>
    <x:row r="7004">
      <x:c r="A7004" t="str">
        <x:v>72</x:v>
      </x:c>
      <x:c r="B7004" t="str">
        <x:v>Accommodation and Food Services</x:v>
      </x:c>
      <x:c r="C7004" t="str">
        <x:v>11-9051</x:v>
      </x:c>
      <x:c r="D7004" t="str">
        <x:v>Food Service Managers</x:v>
      </x:c>
      <x:c r="E7004" s="22" t="n">
        <x:v>201670</x:v>
      </x:c>
      <x:c r="F7004" s="22" t="n">
        <x:v>72710</x:v>
      </x:c>
      <x:c r="G7004" s="22" t="n">
        <x:f>IF(OR(E7004="",F7004=""),"",E7004*F7004)</x:f>
        <x:v>14663425700</x:v>
      </x:c>
      <x:c r="H7004" s="36" t="n">
        <x:v>0.3821</x:v>
      </x:c>
      <x:c r="I7004" s="22" t="n">
        <x:f>IF(G7004="","",IF(ISNUMBER(H7004),G7004,""))</x:f>
        <x:v>14663425700</x:v>
      </x:c>
      <x:c r="J7004" s="22" t="n">
        <x:f>IF(I7004="","",I7004*H7004)</x:f>
        <x:v>5602894959.97</x:v>
      </x:c>
      <x:c r="K7004" t="str">
        <x:f>IF(G7004="","MISSING OEWS",IF(ISNUMBER(H7004),"MATCHED","MISSING WHARTON"))</x:f>
        <x:v>MATCHED</x:v>
      </x:c>
    </x:row>
    <x:row r="7005">
      <x:c r="A7005" t="str">
        <x:v>72</x:v>
      </x:c>
      <x:c r="B7005" t="str">
        <x:v>Accommodation and Food Services</x:v>
      </x:c>
      <x:c r="C7005" t="str">
        <x:v>11-9071</x:v>
      </x:c>
      <x:c r="D7005" t="str">
        <x:v>Gambling Managers</x:v>
      </x:c>
      <x:c r="E7005" s="22" t="n">
        <x:v>2030</x:v>
      </x:c>
      <x:c r="F7005" s="22" t="n">
        <x:v>108290</x:v>
      </x:c>
      <x:c r="G7005" s="22" t="n">
        <x:f>IF(OR(E7005="",F7005=""),"",E7005*F7005)</x:f>
        <x:v>219828700</x:v>
      </x:c>
      <x:c r="H7005" s="36" t="n">
        <x:v>0.6474</x:v>
      </x:c>
      <x:c r="I7005" s="22" t="n">
        <x:f>IF(G7005="","",IF(ISNUMBER(H7005),G7005,""))</x:f>
        <x:v>219828700</x:v>
      </x:c>
      <x:c r="J7005" s="22" t="n">
        <x:f>IF(I7005="","",I7005*H7005)</x:f>
        <x:v>142317100.38</x:v>
      </x:c>
      <x:c r="K7005" t="str">
        <x:f>IF(G7005="","MISSING OEWS",IF(ISNUMBER(H7005),"MATCHED","MISSING WHARTON"))</x:f>
        <x:v>MATCHED</x:v>
      </x:c>
    </x:row>
    <x:row r="7006">
      <x:c r="A7006" t="str">
        <x:v>72</x:v>
      </x:c>
      <x:c r="B7006" t="str">
        <x:v>Accommodation and Food Services</x:v>
      </x:c>
      <x:c r="C7006" t="str">
        <x:v>11-9072</x:v>
      </x:c>
      <x:c r="D7006" t="str">
        <x:v>Entertainment and Recreation Managers, Except Gambling</x:v>
      </x:c>
      <x:c r="E7006" s="22" t="n">
        <x:v>2610</x:v>
      </x:c>
      <x:c r="F7006" s="22" t="n">
        <x:v>89550</x:v>
      </x:c>
      <x:c r="G7006" s="22" t="n">
        <x:f>IF(OR(E7006="",F7006=""),"",E7006*F7006)</x:f>
        <x:v>233725500</x:v>
      </x:c>
      <x:c r="H7006" s="36" t="n">
        <x:v>0.3176</x:v>
      </x:c>
      <x:c r="I7006" s="22" t="n">
        <x:f>IF(G7006="","",IF(ISNUMBER(H7006),G7006,""))</x:f>
        <x:v>233725500</x:v>
      </x:c>
      <x:c r="J7006" s="22" t="n">
        <x:f>IF(I7006="","",I7006*H7006)</x:f>
        <x:v>74231218.8</x:v>
      </x:c>
      <x:c r="K7006" t="str">
        <x:f>IF(G7006="","MISSING OEWS",IF(ISNUMBER(H7006),"MATCHED","MISSING WHARTON"))</x:f>
        <x:v>MATCHED</x:v>
      </x:c>
    </x:row>
    <x:row r="7007">
      <x:c r="A7007" t="str">
        <x:v>72</x:v>
      </x:c>
      <x:c r="B7007" t="str">
        <x:v>Accommodation and Food Services</x:v>
      </x:c>
      <x:c r="C7007" t="str">
        <x:v>11-9081</x:v>
      </x:c>
      <x:c r="D7007" t="str">
        <x:v>Lodging Managers</x:v>
      </x:c>
      <x:c r="E7007" s="22" t="n">
        <x:v>38310</x:v>
      </x:c>
      <x:c r="F7007" s="22" t="n">
        <x:v>76990</x:v>
      </x:c>
      <x:c r="G7007" s="22" t="n">
        <x:f>IF(OR(E7007="",F7007=""),"",E7007*F7007)</x:f>
        <x:v>2949486900</x:v>
      </x:c>
      <x:c r="H7007" s="36" t="n">
        <x:v>0.4729</x:v>
      </x:c>
      <x:c r="I7007" s="22" t="n">
        <x:f>IF(G7007="","",IF(ISNUMBER(H7007),G7007,""))</x:f>
        <x:v>2949486900</x:v>
      </x:c>
      <x:c r="J7007" s="22" t="n">
        <x:f>IF(I7007="","",I7007*H7007)</x:f>
        <x:v>1394812355.01</x:v>
      </x:c>
      <x:c r="K7007" t="str">
        <x:f>IF(G7007="","MISSING OEWS",IF(ISNUMBER(H7007),"MATCHED","MISSING WHARTON"))</x:f>
        <x:v>MATCHED</x:v>
      </x:c>
    </x:row>
    <x:row r="7008">
      <x:c r="A7008" t="str">
        <x:v>72</x:v>
      </x:c>
      <x:c r="B7008" t="str">
        <x:v>Accommodation and Food Services</x:v>
      </x:c>
      <x:c r="C7008" t="str">
        <x:v>11-9111</x:v>
      </x:c>
      <x:c r="D7008" t="str">
        <x:v>Medical and Health Services Managers</x:v>
      </x:c>
      <x:c r="E7008" s="22" t="n">
        <x:v>180</x:v>
      </x:c>
      <x:c r="F7008" s="22"/>
      <x:c r="G7008" s="22" t="str">
        <x:f>IF(OR(E7008="",F7008=""),"",E7008*F7008)</x:f>
      </x:c>
      <x:c r="H7008" s="36" t="n">
        <x:v>0.44170000000000004</x:v>
      </x:c>
      <x:c r="I7008" s="22" t="str">
        <x:f>IF(G7008="","",IF(ISNUMBER(H7008),G7008,""))</x:f>
      </x:c>
      <x:c r="J7008" s="22" t="str">
        <x:f>IF(I7008="","",I7008*H7008)</x:f>
      </x:c>
      <x:c r="K7008" t="str">
        <x:f>IF(G7008="","MISSING OEWS",IF(ISNUMBER(H7008),"MATCHED","MISSING WHARTON"))</x:f>
        <x:v>MISSING OEWS</x:v>
      </x:c>
    </x:row>
    <x:row r="7009">
      <x:c r="A7009" t="str">
        <x:v>72</x:v>
      </x:c>
      <x:c r="B7009" t="str">
        <x:v>Accommodation and Food Services</x:v>
      </x:c>
      <x:c r="C7009" t="str">
        <x:v>11-9141</x:v>
      </x:c>
      <x:c r="D7009" t="str">
        <x:v>Property, Real Estate, and Community Association Managers</x:v>
      </x:c>
      <x:c r="E7009" s="22" t="n">
        <x:v>1270</x:v>
      </x:c>
      <x:c r="F7009" s="22" t="n">
        <x:v>73010</x:v>
      </x:c>
      <x:c r="G7009" s="22" t="n">
        <x:f>IF(OR(E7009="",F7009=""),"",E7009*F7009)</x:f>
        <x:v>92722700</x:v>
      </x:c>
      <x:c r="H7009" s="36" t="n">
        <x:v>0.3833</x:v>
      </x:c>
      <x:c r="I7009" s="22" t="n">
        <x:f>IF(G7009="","",IF(ISNUMBER(H7009),G7009,""))</x:f>
        <x:v>92722700</x:v>
      </x:c>
      <x:c r="J7009" s="22" t="n">
        <x:f>IF(I7009="","",I7009*H7009)</x:f>
        <x:v>35540610.91</x:v>
      </x:c>
      <x:c r="K7009" t="str">
        <x:f>IF(G7009="","MISSING OEWS",IF(ISNUMBER(H7009),"MATCHED","MISSING WHARTON"))</x:f>
        <x:v>MATCHED</x:v>
      </x:c>
    </x:row>
    <x:row r="7010">
      <x:c r="A7010" t="str">
        <x:v>72</x:v>
      </x:c>
      <x:c r="B7010" t="str">
        <x:v>Accommodation and Food Services</x:v>
      </x:c>
      <x:c r="C7010" t="str">
        <x:v>11-9151</x:v>
      </x:c>
      <x:c r="D7010" t="str">
        <x:v>Social and Community Service Managers</x:v>
      </x:c>
      <x:c r="E7010" s="22" t="n">
        <x:v>110</x:v>
      </x:c>
      <x:c r="F7010" s="22" t="n">
        <x:v>81240</x:v>
      </x:c>
      <x:c r="G7010" s="22" t="n">
        <x:f>IF(OR(E7010="",F7010=""),"",E7010*F7010)</x:f>
        <x:v>8936400</x:v>
      </x:c>
      <x:c r="H7010" s="36" t="n">
        <x:v>0.36560000000000004</x:v>
      </x:c>
      <x:c r="I7010" s="22" t="n">
        <x:f>IF(G7010="","",IF(ISNUMBER(H7010),G7010,""))</x:f>
        <x:v>8936400</x:v>
      </x:c>
      <x:c r="J7010" s="22" t="n">
        <x:f>IF(I7010="","",I7010*H7010)</x:f>
        <x:v>3267147.8400000003</x:v>
      </x:c>
      <x:c r="K7010" t="str">
        <x:f>IF(G7010="","MISSING OEWS",IF(ISNUMBER(H7010),"MATCHED","MISSING WHARTON"))</x:f>
        <x:v>MATCHED</x:v>
      </x:c>
    </x:row>
    <x:row r="7011">
      <x:c r="A7011" t="str">
        <x:v>72</x:v>
      </x:c>
      <x:c r="B7011" t="str">
        <x:v>Accommodation and Food Services</x:v>
      </x:c>
      <x:c r="C7011" t="str">
        <x:v>11-9179</x:v>
      </x:c>
      <x:c r="D7011" t="str">
        <x:v>Personal Service Managers, All Other</x:v>
      </x:c>
      <x:c r="E7011" s="22" t="n">
        <x:v>740</x:v>
      </x:c>
      <x:c r="F7011" s="22" t="n">
        <x:v>96350</x:v>
      </x:c>
      <x:c r="G7011" s="22" t="n">
        <x:f>IF(OR(E7011="",F7011=""),"",E7011*F7011)</x:f>
        <x:v>71299000</x:v>
      </x:c>
      <x:c r="H7011" s="36" t="n">
        <x:v>0.4143</x:v>
      </x:c>
      <x:c r="I7011" s="22" t="n">
        <x:f>IF(G7011="","",IF(ISNUMBER(H7011),G7011,""))</x:f>
        <x:v>71299000</x:v>
      </x:c>
      <x:c r="J7011" s="22" t="n">
        <x:f>IF(I7011="","",I7011*H7011)</x:f>
        <x:v>29539175.7</x:v>
      </x:c>
      <x:c r="K7011" t="str">
        <x:f>IF(G7011="","MISSING OEWS",IF(ISNUMBER(H7011),"MATCHED","MISSING WHARTON"))</x:f>
        <x:v>MATCHED</x:v>
      </x:c>
    </x:row>
    <x:row r="7012">
      <x:c r="A7012" t="str">
        <x:v>72</x:v>
      </x:c>
      <x:c r="B7012" t="str">
        <x:v>Accommodation and Food Services</x:v>
      </x:c>
      <x:c r="C7012" t="str">
        <x:v>11-9199</x:v>
      </x:c>
      <x:c r="D7012" t="str">
        <x:v>Managers, All Other</x:v>
      </x:c>
      <x:c r="E7012" s="22" t="n">
        <x:v>6750</x:v>
      </x:c>
      <x:c r="F7012" s="22" t="n">
        <x:v>95790</x:v>
      </x:c>
      <x:c r="G7012" s="22" t="n">
        <x:f>IF(OR(E7012="",F7012=""),"",E7012*F7012)</x:f>
        <x:v>646582500</x:v>
      </x:c>
      <x:c r="H7012" s="36" t="n">
        <x:v>0.48960000000000004</x:v>
      </x:c>
      <x:c r="I7012" s="22" t="n">
        <x:f>IF(G7012="","",IF(ISNUMBER(H7012),G7012,""))</x:f>
        <x:v>646582500</x:v>
      </x:c>
      <x:c r="J7012" s="22" t="n">
        <x:f>IF(I7012="","",I7012*H7012)</x:f>
        <x:v>316566792</x:v>
      </x:c>
      <x:c r="K7012" t="str">
        <x:f>IF(G7012="","MISSING OEWS",IF(ISNUMBER(H7012),"MATCHED","MISSING WHARTON"))</x:f>
        <x:v>MATCHED</x:v>
      </x:c>
    </x:row>
    <x:row r="7013">
      <x:c r="A7013" t="str">
        <x:v>72</x:v>
      </x:c>
      <x:c r="B7013" t="str">
        <x:v>Accommodation and Food Services</x:v>
      </x:c>
      <x:c r="C7013" t="str">
        <x:v>13-1020</x:v>
      </x:c>
      <x:c r="D7013" t="str">
        <x:v>Buyers and Purchasing Agents</x:v>
      </x:c>
      <x:c r="E7013" s="22" t="n">
        <x:v>4320</x:v>
      </x:c>
      <x:c r="F7013" s="22" t="n">
        <x:v>66530</x:v>
      </x:c>
      <x:c r="G7013" s="22" t="n">
        <x:f>IF(OR(E7013="",F7013=""),"",E7013*F7013)</x:f>
        <x:v>287409600</x:v>
      </x:c>
      <x:c r="H7013" s="36" t="n">
        <x:v>0.5876</x:v>
      </x:c>
      <x:c r="I7013" s="22" t="n">
        <x:f>IF(G7013="","",IF(ISNUMBER(H7013),G7013,""))</x:f>
        <x:v>287409600</x:v>
      </x:c>
      <x:c r="J7013" s="22" t="n">
        <x:f>IF(I7013="","",I7013*H7013)</x:f>
        <x:v>168881880.96</x:v>
      </x:c>
      <x:c r="K7013" t="str">
        <x:f>IF(G7013="","MISSING OEWS",IF(ISNUMBER(H7013),"MATCHED","MISSING WHARTON"))</x:f>
        <x:v>MATCHED</x:v>
      </x:c>
    </x:row>
    <x:row r="7014">
      <x:c r="A7014" t="str">
        <x:v>72</x:v>
      </x:c>
      <x:c r="B7014" t="str">
        <x:v>Accommodation and Food Services</x:v>
      </x:c>
      <x:c r="C7014" t="str">
        <x:v>13-1041</x:v>
      </x:c>
      <x:c r="D7014" t="str">
        <x:v>Compliance Officers</x:v>
      </x:c>
      <x:c r="E7014" s="22" t="n">
        <x:v>1210</x:v>
      </x:c>
      <x:c r="F7014" s="22" t="n">
        <x:v>59490</x:v>
      </x:c>
      <x:c r="G7014" s="22" t="n">
        <x:f>IF(OR(E7014="",F7014=""),"",E7014*F7014)</x:f>
        <x:v>71982900</x:v>
      </x:c>
      <x:c r="H7014" s="36" t="n">
        <x:v>0.4611</x:v>
      </x:c>
      <x:c r="I7014" s="22" t="n">
        <x:f>IF(G7014="","",IF(ISNUMBER(H7014),G7014,""))</x:f>
        <x:v>71982900</x:v>
      </x:c>
      <x:c r="J7014" s="22" t="n">
        <x:f>IF(I7014="","",I7014*H7014)</x:f>
        <x:v>33191315.19</x:v>
      </x:c>
      <x:c r="K7014" t="str">
        <x:f>IF(G7014="","MISSING OEWS",IF(ISNUMBER(H7014),"MATCHED","MISSING WHARTON"))</x:f>
        <x:v>MATCHED</x:v>
      </x:c>
    </x:row>
    <x:row r="7015">
      <x:c r="A7015" t="str">
        <x:v>72</x:v>
      </x:c>
      <x:c r="B7015" t="str">
        <x:v>Accommodation and Food Services</x:v>
      </x:c>
      <x:c r="C7015" t="str">
        <x:v>13-1071</x:v>
      </x:c>
      <x:c r="D7015" t="str">
        <x:v>Human Resources Specialists</x:v>
      </x:c>
      <x:c r="E7015" s="22" t="n">
        <x:v>12040</x:v>
      </x:c>
      <x:c r="F7015" s="22" t="n">
        <x:v>70280</x:v>
      </x:c>
      <x:c r="G7015" s="22" t="n">
        <x:f>IF(OR(E7015="",F7015=""),"",E7015*F7015)</x:f>
        <x:v>846171200</x:v>
      </x:c>
      <x:c r="H7015" s="36" t="n">
        <x:v>0.7807999999999999</x:v>
      </x:c>
      <x:c r="I7015" s="22" t="n">
        <x:f>IF(G7015="","",IF(ISNUMBER(H7015),G7015,""))</x:f>
        <x:v>846171200</x:v>
      </x:c>
      <x:c r="J7015" s="22" t="n">
        <x:f>IF(I7015="","",I7015*H7015)</x:f>
        <x:v>660690472.9599999</x:v>
      </x:c>
      <x:c r="K7015" t="str">
        <x:f>IF(G7015="","MISSING OEWS",IF(ISNUMBER(H7015),"MATCHED","MISSING WHARTON"))</x:f>
        <x:v>MATCHED</x:v>
      </x:c>
    </x:row>
    <x:row r="7016">
      <x:c r="A7016" t="str">
        <x:v>72</x:v>
      </x:c>
      <x:c r="B7016" t="str">
        <x:v>Accommodation and Food Services</x:v>
      </x:c>
      <x:c r="C7016" t="str">
        <x:v>13-1075</x:v>
      </x:c>
      <x:c r="D7016" t="str">
        <x:v>Labor Relations Specialists</x:v>
      </x:c>
      <x:c r="E7016" s="22" t="n">
        <x:v>90</x:v>
      </x:c>
      <x:c r="F7016" s="22" t="n">
        <x:v>74570</x:v>
      </x:c>
      <x:c r="G7016" s="22" t="n">
        <x:f>IF(OR(E7016="",F7016=""),"",E7016*F7016)</x:f>
        <x:v>6711300</x:v>
      </x:c>
      <x:c r="H7016" s="36" t="n">
        <x:v>0.5536</x:v>
      </x:c>
      <x:c r="I7016" s="22" t="n">
        <x:f>IF(G7016="","",IF(ISNUMBER(H7016),G7016,""))</x:f>
        <x:v>6711300</x:v>
      </x:c>
      <x:c r="J7016" s="22" t="n">
        <x:f>IF(I7016="","",I7016*H7016)</x:f>
        <x:v>3715375.6799999997</x:v>
      </x:c>
      <x:c r="K7016" t="str">
        <x:f>IF(G7016="","MISSING OEWS",IF(ISNUMBER(H7016),"MATCHED","MISSING WHARTON"))</x:f>
        <x:v>MATCHED</x:v>
      </x:c>
    </x:row>
    <x:row r="7017">
      <x:c r="A7017" t="str">
        <x:v>72</x:v>
      </x:c>
      <x:c r="B7017" t="str">
        <x:v>Accommodation and Food Services</x:v>
      </x:c>
      <x:c r="C7017" t="str">
        <x:v>13-1081</x:v>
      </x:c>
      <x:c r="D7017" t="str">
        <x:v>Logisticians</x:v>
      </x:c>
      <x:c r="E7017" s="22" t="n">
        <x:v>180</x:v>
      </x:c>
      <x:c r="F7017" s="22" t="n">
        <x:v>70030</x:v>
      </x:c>
      <x:c r="G7017" s="22" t="n">
        <x:f>IF(OR(E7017="",F7017=""),"",E7017*F7017)</x:f>
        <x:v>12605400</x:v>
      </x:c>
      <x:c r="H7017" s="36" t="n">
        <x:v>0.6943</x:v>
      </x:c>
      <x:c r="I7017" s="22" t="n">
        <x:f>IF(G7017="","",IF(ISNUMBER(H7017),G7017,""))</x:f>
        <x:v>12605400</x:v>
      </x:c>
      <x:c r="J7017" s="22" t="n">
        <x:f>IF(I7017="","",I7017*H7017)</x:f>
        <x:v>8751929.22</x:v>
      </x:c>
      <x:c r="K7017" t="str">
        <x:f>IF(G7017="","MISSING OEWS",IF(ISNUMBER(H7017),"MATCHED","MISSING WHARTON"))</x:f>
        <x:v>MATCHED</x:v>
      </x:c>
    </x:row>
    <x:row r="7018">
      <x:c r="A7018" t="str">
        <x:v>72</x:v>
      </x:c>
      <x:c r="B7018" t="str">
        <x:v>Accommodation and Food Services</x:v>
      </x:c>
      <x:c r="C7018" t="str">
        <x:v>13-1082</x:v>
      </x:c>
      <x:c r="D7018" t="str">
        <x:v>Project Management Specialists</x:v>
      </x:c>
      <x:c r="E7018" s="22" t="n">
        <x:v>1200</x:v>
      </x:c>
      <x:c r="F7018" s="22" t="n">
        <x:v>85790</x:v>
      </x:c>
      <x:c r="G7018" s="22" t="n">
        <x:f>IF(OR(E7018="",F7018=""),"",E7018*F7018)</x:f>
        <x:v>102948000</x:v>
      </x:c>
      <x:c r="H7018" s="36" t="n">
        <x:v>0.6375</x:v>
      </x:c>
      <x:c r="I7018" s="22" t="n">
        <x:f>IF(G7018="","",IF(ISNUMBER(H7018),G7018,""))</x:f>
        <x:v>102948000</x:v>
      </x:c>
      <x:c r="J7018" s="22" t="n">
        <x:f>IF(I7018="","",I7018*H7018)</x:f>
        <x:v>65629349.99999999</x:v>
      </x:c>
      <x:c r="K7018" t="str">
        <x:f>IF(G7018="","MISSING OEWS",IF(ISNUMBER(H7018),"MATCHED","MISSING WHARTON"))</x:f>
        <x:v>MATCHED</x:v>
      </x:c>
    </x:row>
    <x:row r="7019">
      <x:c r="A7019" t="str">
        <x:v>72</x:v>
      </x:c>
      <x:c r="B7019" t="str">
        <x:v>Accommodation and Food Services</x:v>
      </x:c>
      <x:c r="C7019" t="str">
        <x:v>13-1121</x:v>
      </x:c>
      <x:c r="D7019" t="str">
        <x:v>Meeting, Convention, and Event Planners</x:v>
      </x:c>
      <x:c r="E7019" s="22" t="n">
        <x:v>20800</x:v>
      </x:c>
      <x:c r="F7019" s="22" t="n">
        <x:v>62360</x:v>
      </x:c>
      <x:c r="G7019" s="22" t="n">
        <x:f>IF(OR(E7019="",F7019=""),"",E7019*F7019)</x:f>
        <x:v>1297088000</x:v>
      </x:c>
      <x:c r="H7019" s="36" t="n">
        <x:v>0.4476</x:v>
      </x:c>
      <x:c r="I7019" s="22" t="n">
        <x:f>IF(G7019="","",IF(ISNUMBER(H7019),G7019,""))</x:f>
        <x:v>1297088000</x:v>
      </x:c>
      <x:c r="J7019" s="22" t="n">
        <x:f>IF(I7019="","",I7019*H7019)</x:f>
        <x:v>580576588.8</x:v>
      </x:c>
      <x:c r="K7019" t="str">
        <x:f>IF(G7019="","MISSING OEWS",IF(ISNUMBER(H7019),"MATCHED","MISSING WHARTON"))</x:f>
        <x:v>MATCHED</x:v>
      </x:c>
    </x:row>
    <x:row r="7020">
      <x:c r="A7020" t="str">
        <x:v>72</x:v>
      </x:c>
      <x:c r="B7020" t="str">
        <x:v>Accommodation and Food Services</x:v>
      </x:c>
      <x:c r="C7020" t="str">
        <x:v>13-1131</x:v>
      </x:c>
      <x:c r="D7020" t="str">
        <x:v>Fundraisers</x:v>
      </x:c>
      <x:c r="E7020" s="22" t="n">
        <x:v>370</x:v>
      </x:c>
      <x:c r="F7020" s="22" t="n">
        <x:v>67200</x:v>
      </x:c>
      <x:c r="G7020" s="22" t="n">
        <x:f>IF(OR(E7020="",F7020=""),"",E7020*F7020)</x:f>
        <x:v>24864000</x:v>
      </x:c>
      <x:c r="H7020" s="36" t="n">
        <x:v>0.5571</x:v>
      </x:c>
      <x:c r="I7020" s="22" t="n">
        <x:f>IF(G7020="","",IF(ISNUMBER(H7020),G7020,""))</x:f>
        <x:v>24864000</x:v>
      </x:c>
      <x:c r="J7020" s="22" t="n">
        <x:f>IF(I7020="","",I7020*H7020)</x:f>
        <x:v>13851734.4</x:v>
      </x:c>
      <x:c r="K7020" t="str">
        <x:f>IF(G7020="","MISSING OEWS",IF(ISNUMBER(H7020),"MATCHED","MISSING WHARTON"))</x:f>
        <x:v>MATCHED</x:v>
      </x:c>
    </x:row>
    <x:row r="7021">
      <x:c r="A7021" t="str">
        <x:v>72</x:v>
      </x:c>
      <x:c r="B7021" t="str">
        <x:v>Accommodation and Food Services</x:v>
      </x:c>
      <x:c r="C7021" t="str">
        <x:v>13-1141</x:v>
      </x:c>
      <x:c r="D7021" t="str">
        <x:v>Compensation, Benefits, and Job Analysis Specialists</x:v>
      </x:c>
      <x:c r="E7021" s="22" t="n">
        <x:v>280</x:v>
      </x:c>
      <x:c r="F7021" s="22" t="n">
        <x:v>72510</x:v>
      </x:c>
      <x:c r="G7021" s="22" t="n">
        <x:f>IF(OR(E7021="",F7021=""),"",E7021*F7021)</x:f>
        <x:v>20302800</x:v>
      </x:c>
      <x:c r="H7021" s="36" t="n">
        <x:v>0.6167</x:v>
      </x:c>
      <x:c r="I7021" s="22" t="n">
        <x:f>IF(G7021="","",IF(ISNUMBER(H7021),G7021,""))</x:f>
        <x:v>20302800</x:v>
      </x:c>
      <x:c r="J7021" s="22" t="n">
        <x:f>IF(I7021="","",I7021*H7021)</x:f>
        <x:v>12520736.76</x:v>
      </x:c>
      <x:c r="K7021" t="str">
        <x:f>IF(G7021="","MISSING OEWS",IF(ISNUMBER(H7021),"MATCHED","MISSING WHARTON"))</x:f>
        <x:v>MATCHED</x:v>
      </x:c>
    </x:row>
    <x:row r="7022">
      <x:c r="A7022" t="str">
        <x:v>72</x:v>
      </x:c>
      <x:c r="B7022" t="str">
        <x:v>Accommodation and Food Services</x:v>
      </x:c>
      <x:c r="C7022" t="str">
        <x:v>13-1151</x:v>
      </x:c>
      <x:c r="D7022" t="str">
        <x:v>Training and Development Specialists</x:v>
      </x:c>
      <x:c r="E7022" s="22" t="n">
        <x:v>35550</x:v>
      </x:c>
      <x:c r="F7022" s="22" t="n">
        <x:v>39910</x:v>
      </x:c>
      <x:c r="G7022" s="22" t="n">
        <x:f>IF(OR(E7022="",F7022=""),"",E7022*F7022)</x:f>
        <x:v>1418800500</x:v>
      </x:c>
      <x:c r="H7022" s="36" t="n">
        <x:v>0.565</x:v>
      </x:c>
      <x:c r="I7022" s="22" t="n">
        <x:f>IF(G7022="","",IF(ISNUMBER(H7022),G7022,""))</x:f>
        <x:v>1418800500</x:v>
      </x:c>
      <x:c r="J7022" s="22" t="n">
        <x:f>IF(I7022="","",I7022*H7022)</x:f>
        <x:v>801622282.4999999</x:v>
      </x:c>
      <x:c r="K7022" t="str">
        <x:f>IF(G7022="","MISSING OEWS",IF(ISNUMBER(H7022),"MATCHED","MISSING WHARTON"))</x:f>
        <x:v>MATCHED</x:v>
      </x:c>
    </x:row>
    <x:row r="7023">
      <x:c r="A7023" t="str">
        <x:v>72</x:v>
      </x:c>
      <x:c r="B7023" t="str">
        <x:v>Accommodation and Food Services</x:v>
      </x:c>
      <x:c r="C7023" t="str">
        <x:v>13-1161</x:v>
      </x:c>
      <x:c r="D7023" t="str">
        <x:v>Market Research Analysts and Marketing Specialists</x:v>
      </x:c>
      <x:c r="E7023" s="22" t="n">
        <x:v>12330</x:v>
      </x:c>
      <x:c r="F7023" s="22" t="n">
        <x:v>61790</x:v>
      </x:c>
      <x:c r="G7023" s="22" t="n">
        <x:f>IF(OR(E7023="",F7023=""),"",E7023*F7023)</x:f>
        <x:v>761870700</x:v>
      </x:c>
      <x:c r="H7023" s="36" t="n">
        <x:v>0.7792</x:v>
      </x:c>
      <x:c r="I7023" s="22" t="n">
        <x:f>IF(G7023="","",IF(ISNUMBER(H7023),G7023,""))</x:f>
        <x:v>761870700</x:v>
      </x:c>
      <x:c r="J7023" s="22" t="n">
        <x:f>IF(I7023="","",I7023*H7023)</x:f>
        <x:v>593649649.44</x:v>
      </x:c>
      <x:c r="K7023" t="str">
        <x:f>IF(G7023="","MISSING OEWS",IF(ISNUMBER(H7023),"MATCHED","MISSING WHARTON"))</x:f>
        <x:v>MATCHED</x:v>
      </x:c>
    </x:row>
    <x:row r="7024">
      <x:c r="A7024" t="str">
        <x:v>72</x:v>
      </x:c>
      <x:c r="B7024" t="str">
        <x:v>Accommodation and Food Services</x:v>
      </x:c>
      <x:c r="C7024" t="str">
        <x:v>13-1199</x:v>
      </x:c>
      <x:c r="D7024" t="str">
        <x:v>Business Operations Specialists, All Other</x:v>
      </x:c>
      <x:c r="E7024" s="22" t="n">
        <x:v>4890</x:v>
      </x:c>
      <x:c r="F7024" s="22" t="n">
        <x:v>64740</x:v>
      </x:c>
      <x:c r="G7024" s="22" t="n">
        <x:f>IF(OR(E7024="",F7024=""),"",E7024*F7024)</x:f>
        <x:v>316578600</x:v>
      </x:c>
      <x:c r="H7024" s="36" t="n">
        <x:v>0.6598999999999999</x:v>
      </x:c>
      <x:c r="I7024" s="22" t="n">
        <x:f>IF(G7024="","",IF(ISNUMBER(H7024),G7024,""))</x:f>
        <x:v>316578600</x:v>
      </x:c>
      <x:c r="J7024" s="22" t="n">
        <x:f>IF(I7024="","",I7024*H7024)</x:f>
        <x:v>208910218.14</x:v>
      </x:c>
      <x:c r="K7024" t="str">
        <x:f>IF(G7024="","MISSING OEWS",IF(ISNUMBER(H7024),"MATCHED","MISSING WHARTON"))</x:f>
        <x:v>MATCHED</x:v>
      </x:c>
    </x:row>
    <x:row r="7025">
      <x:c r="A7025" t="str">
        <x:v>72</x:v>
      </x:c>
      <x:c r="B7025" t="str">
        <x:v>Accommodation and Food Services</x:v>
      </x:c>
      <x:c r="C7025" t="str">
        <x:v>13-2011</x:v>
      </x:c>
      <x:c r="D7025" t="str">
        <x:v>Accountants and Auditors</x:v>
      </x:c>
      <x:c r="E7025" s="22" t="n">
        <x:v>16330</x:v>
      </x:c>
      <x:c r="F7025" s="22" t="n">
        <x:v>75810</x:v>
      </x:c>
      <x:c r="G7025" s="22" t="n">
        <x:f>IF(OR(E7025="",F7025=""),"",E7025*F7025)</x:f>
        <x:v>1237977300</x:v>
      </x:c>
      <x:c r="H7025" s="36" t="n">
        <x:v>0.795</x:v>
      </x:c>
      <x:c r="I7025" s="22" t="n">
        <x:f>IF(G7025="","",IF(ISNUMBER(H7025),G7025,""))</x:f>
        <x:v>1237977300</x:v>
      </x:c>
      <x:c r="J7025" s="22" t="n">
        <x:f>IF(I7025="","",I7025*H7025)</x:f>
        <x:v>984191953.5</x:v>
      </x:c>
      <x:c r="K7025" t="str">
        <x:f>IF(G7025="","MISSING OEWS",IF(ISNUMBER(H7025),"MATCHED","MISSING WHARTON"))</x:f>
        <x:v>MATCHED</x:v>
      </x:c>
    </x:row>
    <x:row r="7026">
      <x:c r="A7026" t="str">
        <x:v>72</x:v>
      </x:c>
      <x:c r="B7026" t="str">
        <x:v>Accommodation and Food Services</x:v>
      </x:c>
      <x:c r="C7026" t="str">
        <x:v>13-2031</x:v>
      </x:c>
      <x:c r="D7026" t="str">
        <x:v>Budget Analysts</x:v>
      </x:c>
      <x:c r="E7026" s="22" t="n">
        <x:v>140</x:v>
      </x:c>
      <x:c r="F7026" s="22" t="n">
        <x:v>85140</x:v>
      </x:c>
      <x:c r="G7026" s="22" t="n">
        <x:f>IF(OR(E7026="",F7026=""),"",E7026*F7026)</x:f>
        <x:v>11919600</x:v>
      </x:c>
      <x:c r="H7026" s="36" t="n">
        <x:v>0.8</x:v>
      </x:c>
      <x:c r="I7026" s="22" t="n">
        <x:f>IF(G7026="","",IF(ISNUMBER(H7026),G7026,""))</x:f>
        <x:v>11919600</x:v>
      </x:c>
      <x:c r="J7026" s="22" t="n">
        <x:f>IF(I7026="","",I7026*H7026)</x:f>
        <x:v>9535680</x:v>
      </x:c>
      <x:c r="K7026" t="str">
        <x:f>IF(G7026="","MISSING OEWS",IF(ISNUMBER(H7026),"MATCHED","MISSING WHARTON"))</x:f>
        <x:v>MATCHED</x:v>
      </x:c>
    </x:row>
    <x:row r="7027">
      <x:c r="A7027" t="str">
        <x:v>72</x:v>
      </x:c>
      <x:c r="B7027" t="str">
        <x:v>Accommodation and Food Services</x:v>
      </x:c>
      <x:c r="C7027" t="str">
        <x:v>13-2041</x:v>
      </x:c>
      <x:c r="D7027" t="str">
        <x:v>Credit Analysts</x:v>
      </x:c>
      <x:c r="E7027" s="22" t="n">
        <x:v>90</x:v>
      </x:c>
      <x:c r="F7027" s="22" t="n">
        <x:v>72930</x:v>
      </x:c>
      <x:c r="G7027" s="22" t="n">
        <x:f>IF(OR(E7027="",F7027=""),"",E7027*F7027)</x:f>
        <x:v>6563700</x:v>
      </x:c>
      <x:c r="H7027" s="36" t="n">
        <x:v>0.8181999999999999</x:v>
      </x:c>
      <x:c r="I7027" s="22" t="n">
        <x:f>IF(G7027="","",IF(ISNUMBER(H7027),G7027,""))</x:f>
        <x:v>6563700</x:v>
      </x:c>
      <x:c r="J7027" s="22" t="n">
        <x:f>IF(I7027="","",I7027*H7027)</x:f>
        <x:v>5370419.34</x:v>
      </x:c>
      <x:c r="K7027" t="str">
        <x:f>IF(G7027="","MISSING OEWS",IF(ISNUMBER(H7027),"MATCHED","MISSING WHARTON"))</x:f>
        <x:v>MATCHED</x:v>
      </x:c>
    </x:row>
    <x:row r="7028">
      <x:c r="A7028" t="str">
        <x:v>72</x:v>
      </x:c>
      <x:c r="B7028" t="str">
        <x:v>Accommodation and Food Services</x:v>
      </x:c>
      <x:c r="C7028" t="str">
        <x:v>13-2051</x:v>
      </x:c>
      <x:c r="D7028" t="str">
        <x:v>Financial and Investment Analysts</x:v>
      </x:c>
      <x:c r="E7028" s="22" t="n">
        <x:v>960</x:v>
      </x:c>
      <x:c r="F7028" s="22" t="n">
        <x:v>82270</x:v>
      </x:c>
      <x:c r="G7028" s="22" t="n">
        <x:f>IF(OR(E7028="",F7028=""),"",E7028*F7028)</x:f>
        <x:v>78979200</x:v>
      </x:c>
      <x:c r="H7028" s="36" t="n">
        <x:v>0.6904</x:v>
      </x:c>
      <x:c r="I7028" s="22" t="n">
        <x:f>IF(G7028="","",IF(ISNUMBER(H7028),G7028,""))</x:f>
        <x:v>78979200</x:v>
      </x:c>
      <x:c r="J7028" s="22" t="n">
        <x:f>IF(I7028="","",I7028*H7028)</x:f>
        <x:v>54527239.68</x:v>
      </x:c>
      <x:c r="K7028" t="str">
        <x:f>IF(G7028="","MISSING OEWS",IF(ISNUMBER(H7028),"MATCHED","MISSING WHARTON"))</x:f>
        <x:v>MATCHED</x:v>
      </x:c>
    </x:row>
    <x:row r="7029">
      <x:c r="A7029" t="str">
        <x:v>72</x:v>
      </x:c>
      <x:c r="B7029" t="str">
        <x:v>Accommodation and Food Services</x:v>
      </x:c>
      <x:c r="C7029" t="str">
        <x:v>13-2054</x:v>
      </x:c>
      <x:c r="D7029" t="str">
        <x:v>Financial Risk Specialists</x:v>
      </x:c>
      <x:c r="E7029" s="22" t="n">
        <x:v>90</x:v>
      </x:c>
      <x:c r="F7029" s="22"/>
      <x:c r="G7029" s="22" t="str">
        <x:f>IF(OR(E7029="",F7029=""),"",E7029*F7029)</x:f>
      </x:c>
      <x:c r="H7029" s="36" t="n">
        <x:v>0.7767000000000001</x:v>
      </x:c>
      <x:c r="I7029" s="22" t="str">
        <x:f>IF(G7029="","",IF(ISNUMBER(H7029),G7029,""))</x:f>
      </x:c>
      <x:c r="J7029" s="22" t="str">
        <x:f>IF(I7029="","",I7029*H7029)</x:f>
      </x:c>
      <x:c r="K7029" t="str">
        <x:f>IF(G7029="","MISSING OEWS",IF(ISNUMBER(H7029),"MATCHED","MISSING WHARTON"))</x:f>
        <x:v>MISSING OEWS</x:v>
      </x:c>
    </x:row>
    <x:row r="7030">
      <x:c r="A7030" t="str">
        <x:v>72</x:v>
      </x:c>
      <x:c r="B7030" t="str">
        <x:v>Accommodation and Food Services</x:v>
      </x:c>
      <x:c r="C7030" t="str">
        <x:v>13-2099</x:v>
      </x:c>
      <x:c r="D7030" t="str">
        <x:v>Financial Specialists, All Other</x:v>
      </x:c>
      <x:c r="E7030" s="22" t="n">
        <x:v>120</x:v>
      </x:c>
      <x:c r="F7030" s="22" t="n">
        <x:v>57680</x:v>
      </x:c>
      <x:c r="G7030" s="22" t="n">
        <x:f>IF(OR(E7030="",F7030=""),"",E7030*F7030)</x:f>
        <x:v>6921600</x:v>
      </x:c>
      <x:c r="H7030" s="36" t="n">
        <x:v>0.6192</x:v>
      </x:c>
      <x:c r="I7030" s="22" t="n">
        <x:f>IF(G7030="","",IF(ISNUMBER(H7030),G7030,""))</x:f>
        <x:v>6921600</x:v>
      </x:c>
      <x:c r="J7030" s="22" t="n">
        <x:f>IF(I7030="","",I7030*H7030)</x:f>
        <x:v>4285854.72</x:v>
      </x:c>
      <x:c r="K7030" t="str">
        <x:f>IF(G7030="","MISSING OEWS",IF(ISNUMBER(H7030),"MATCHED","MISSING WHARTON"))</x:f>
        <x:v>MATCHED</x:v>
      </x:c>
    </x:row>
    <x:row r="7031">
      <x:c r="A7031" t="str">
        <x:v>72</x:v>
      </x:c>
      <x:c r="B7031" t="str">
        <x:v>Accommodation and Food Services</x:v>
      </x:c>
      <x:c r="C7031" t="str">
        <x:v>15-1211</x:v>
      </x:c>
      <x:c r="D7031" t="str">
        <x:v>Computer Systems Analysts</x:v>
      </x:c>
      <x:c r="E7031" s="22" t="n">
        <x:v>520</x:v>
      </x:c>
      <x:c r="F7031" s="22" t="n">
        <x:v>83840</x:v>
      </x:c>
      <x:c r="G7031" s="22" t="n">
        <x:f>IF(OR(E7031="",F7031=""),"",E7031*F7031)</x:f>
        <x:v>43596800</x:v>
      </x:c>
      <x:c r="H7031" s="36" t="n">
        <x:v>0.6388</x:v>
      </x:c>
      <x:c r="I7031" s="22" t="n">
        <x:f>IF(G7031="","",IF(ISNUMBER(H7031),G7031,""))</x:f>
        <x:v>43596800</x:v>
      </x:c>
      <x:c r="J7031" s="22" t="n">
        <x:f>IF(I7031="","",I7031*H7031)</x:f>
        <x:v>27849635.84</x:v>
      </x:c>
      <x:c r="K7031" t="str">
        <x:f>IF(G7031="","MISSING OEWS",IF(ISNUMBER(H7031),"MATCHED","MISSING WHARTON"))</x:f>
        <x:v>MATCHED</x:v>
      </x:c>
    </x:row>
    <x:row r="7032">
      <x:c r="A7032" t="str">
        <x:v>72</x:v>
      </x:c>
      <x:c r="B7032" t="str">
        <x:v>Accommodation and Food Services</x:v>
      </x:c>
      <x:c r="C7032" t="str">
        <x:v>15-1212</x:v>
      </x:c>
      <x:c r="D7032" t="str">
        <x:v>Information Security Analysts</x:v>
      </x:c>
      <x:c r="E7032" s="22" t="n">
        <x:v>110</x:v>
      </x:c>
      <x:c r="F7032" s="22" t="n">
        <x:v>93790</x:v>
      </x:c>
      <x:c r="G7032" s="22" t="n">
        <x:f>IF(OR(E7032="",F7032=""),"",E7032*F7032)</x:f>
        <x:v>10316900</x:v>
      </x:c>
      <x:c r="H7032" s="36" t="n">
        <x:v>0.6292</x:v>
      </x:c>
      <x:c r="I7032" s="22" t="n">
        <x:f>IF(G7032="","",IF(ISNUMBER(H7032),G7032,""))</x:f>
        <x:v>10316900</x:v>
      </x:c>
      <x:c r="J7032" s="22" t="n">
        <x:f>IF(I7032="","",I7032*H7032)</x:f>
        <x:v>6491393.4799999995</x:v>
      </x:c>
      <x:c r="K7032" t="str">
        <x:f>IF(G7032="","MISSING OEWS",IF(ISNUMBER(H7032),"MATCHED","MISSING WHARTON"))</x:f>
        <x:v>MATCHED</x:v>
      </x:c>
    </x:row>
    <x:row r="7033">
      <x:c r="A7033" t="str">
        <x:v>72</x:v>
      </x:c>
      <x:c r="B7033" t="str">
        <x:v>Accommodation and Food Services</x:v>
      </x:c>
      <x:c r="C7033" t="str">
        <x:v>15-1231</x:v>
      </x:c>
      <x:c r="D7033" t="str">
        <x:v>Computer Network Support Specialists</x:v>
      </x:c>
      <x:c r="E7033" s="22" t="n">
        <x:v>400</x:v>
      </x:c>
      <x:c r="F7033" s="22" t="n">
        <x:v>65370</x:v>
      </x:c>
      <x:c r="G7033" s="22" t="n">
        <x:f>IF(OR(E7033="",F7033=""),"",E7033*F7033)</x:f>
        <x:v>26148000</x:v>
      </x:c>
      <x:c r="H7033" s="36" t="n">
        <x:v>0.7095999999999999</x:v>
      </x:c>
      <x:c r="I7033" s="22" t="n">
        <x:f>IF(G7033="","",IF(ISNUMBER(H7033),G7033,""))</x:f>
        <x:v>26148000</x:v>
      </x:c>
      <x:c r="J7033" s="22" t="n">
        <x:f>IF(I7033="","",I7033*H7033)</x:f>
        <x:v>18554620.799999997</x:v>
      </x:c>
      <x:c r="K7033" t="str">
        <x:f>IF(G7033="","MISSING OEWS",IF(ISNUMBER(H7033),"MATCHED","MISSING WHARTON"))</x:f>
        <x:v>MATCHED</x:v>
      </x:c>
    </x:row>
    <x:row r="7034">
      <x:c r="A7034" t="str">
        <x:v>72</x:v>
      </x:c>
      <x:c r="B7034" t="str">
        <x:v>Accommodation and Food Services</x:v>
      </x:c>
      <x:c r="C7034" t="str">
        <x:v>15-1232</x:v>
      </x:c>
      <x:c r="D7034" t="str">
        <x:v>Computer User Support Specialists</x:v>
      </x:c>
      <x:c r="E7034" s="22" t="n">
        <x:v>3320</x:v>
      </x:c>
      <x:c r="F7034" s="22" t="n">
        <x:v>54830</x:v>
      </x:c>
      <x:c r="G7034" s="22" t="n">
        <x:f>IF(OR(E7034="",F7034=""),"",E7034*F7034)</x:f>
        <x:v>182035600</x:v>
      </x:c>
      <x:c r="H7034" s="36" t="n">
        <x:v>0.6062</x:v>
      </x:c>
      <x:c r="I7034" s="22" t="n">
        <x:f>IF(G7034="","",IF(ISNUMBER(H7034),G7034,""))</x:f>
        <x:v>182035600</x:v>
      </x:c>
      <x:c r="J7034" s="22" t="n">
        <x:f>IF(I7034="","",I7034*H7034)</x:f>
        <x:v>110349980.72</x:v>
      </x:c>
      <x:c r="K7034" t="str">
        <x:f>IF(G7034="","MISSING OEWS",IF(ISNUMBER(H7034),"MATCHED","MISSING WHARTON"))</x:f>
        <x:v>MATCHED</x:v>
      </x:c>
    </x:row>
    <x:row r="7035">
      <x:c r="A7035" t="str">
        <x:v>72</x:v>
      </x:c>
      <x:c r="B7035" t="str">
        <x:v>Accommodation and Food Services</x:v>
      </x:c>
      <x:c r="C7035" t="str">
        <x:v>15-1241</x:v>
      </x:c>
      <x:c r="D7035" t="str">
        <x:v>Computer Network Architects</x:v>
      </x:c>
      <x:c r="E7035" s="22" t="n">
        <x:v>320</x:v>
      </x:c>
      <x:c r="F7035" s="22" t="n">
        <x:v>130920</x:v>
      </x:c>
      <x:c r="G7035" s="22" t="n">
        <x:f>IF(OR(E7035="",F7035=""),"",E7035*F7035)</x:f>
        <x:v>41894400</x:v>
      </x:c>
      <x:c r="H7035" s="36" t="n">
        <x:v>0.6278</x:v>
      </x:c>
      <x:c r="I7035" s="22" t="n">
        <x:f>IF(G7035="","",IF(ISNUMBER(H7035),G7035,""))</x:f>
        <x:v>41894400</x:v>
      </x:c>
      <x:c r="J7035" s="22" t="n">
        <x:f>IF(I7035="","",I7035*H7035)</x:f>
        <x:v>26301304.32</x:v>
      </x:c>
      <x:c r="K7035" t="str">
        <x:f>IF(G7035="","MISSING OEWS",IF(ISNUMBER(H7035),"MATCHED","MISSING WHARTON"))</x:f>
        <x:v>MATCHED</x:v>
      </x:c>
    </x:row>
    <x:row r="7036">
      <x:c r="A7036" t="str">
        <x:v>72</x:v>
      </x:c>
      <x:c r="B7036" t="str">
        <x:v>Accommodation and Food Services</x:v>
      </x:c>
      <x:c r="C7036" t="str">
        <x:v>15-1242</x:v>
      </x:c>
      <x:c r="D7036" t="str">
        <x:v>Database Administrators</x:v>
      </x:c>
      <x:c r="E7036" s="22" t="n">
        <x:v>220</x:v>
      </x:c>
      <x:c r="F7036" s="22" t="n">
        <x:v>95030</x:v>
      </x:c>
      <x:c r="G7036" s="22" t="n">
        <x:f>IF(OR(E7036="",F7036=""),"",E7036*F7036)</x:f>
        <x:v>20906600</x:v>
      </x:c>
      <x:c r="H7036" s="36" t="n">
        <x:v>0.8389</x:v>
      </x:c>
      <x:c r="I7036" s="22" t="n">
        <x:f>IF(G7036="","",IF(ISNUMBER(H7036),G7036,""))</x:f>
        <x:v>20906600</x:v>
      </x:c>
      <x:c r="J7036" s="22" t="n">
        <x:f>IF(I7036="","",I7036*H7036)</x:f>
        <x:v>17538546.74</x:v>
      </x:c>
      <x:c r="K7036" t="str">
        <x:f>IF(G7036="","MISSING OEWS",IF(ISNUMBER(H7036),"MATCHED","MISSING WHARTON"))</x:f>
        <x:v>MATCHED</x:v>
      </x:c>
    </x:row>
    <x:row r="7037">
      <x:c r="A7037" t="str">
        <x:v>72</x:v>
      </x:c>
      <x:c r="B7037" t="str">
        <x:v>Accommodation and Food Services</x:v>
      </x:c>
      <x:c r="C7037" t="str">
        <x:v>15-1244</x:v>
      </x:c>
      <x:c r="D7037" t="str">
        <x:v>Network and Computer Systems Administrators</x:v>
      </x:c>
      <x:c r="E7037" s="22" t="n">
        <x:v>1250</x:v>
      </x:c>
      <x:c r="F7037" s="22" t="n">
        <x:v>85160</x:v>
      </x:c>
      <x:c r="G7037" s="22" t="n">
        <x:f>IF(OR(E7037="",F7037=""),"",E7037*F7037)</x:f>
        <x:v>106450000</x:v>
      </x:c>
      <x:c r="H7037" s="36" t="n">
        <x:v>0.695</x:v>
      </x:c>
      <x:c r="I7037" s="22" t="n">
        <x:f>IF(G7037="","",IF(ISNUMBER(H7037),G7037,""))</x:f>
        <x:v>106450000</x:v>
      </x:c>
      <x:c r="J7037" s="22" t="n">
        <x:f>IF(I7037="","",I7037*H7037)</x:f>
        <x:v>73982750</x:v>
      </x:c>
      <x:c r="K7037" t="str">
        <x:f>IF(G7037="","MISSING OEWS",IF(ISNUMBER(H7037),"MATCHED","MISSING WHARTON"))</x:f>
        <x:v>MATCHED</x:v>
      </x:c>
    </x:row>
    <x:row r="7038">
      <x:c r="A7038" t="str">
        <x:v>72</x:v>
      </x:c>
      <x:c r="B7038" t="str">
        <x:v>Accommodation and Food Services</x:v>
      </x:c>
      <x:c r="C7038" t="str">
        <x:v>15-1251</x:v>
      </x:c>
      <x:c r="D7038" t="str">
        <x:v>Computer Programmers</x:v>
      </x:c>
      <x:c r="E7038" s="22" t="n">
        <x:v>50</x:v>
      </x:c>
      <x:c r="F7038" s="22" t="n">
        <x:v>96910</x:v>
      </x:c>
      <x:c r="G7038" s="22" t="n">
        <x:f>IF(OR(E7038="",F7038=""),"",E7038*F7038)</x:f>
        <x:v>4845500</x:v>
      </x:c>
      <x:c r="H7038" s="36" t="n">
        <x:v>0.6823999999999999</x:v>
      </x:c>
      <x:c r="I7038" s="22" t="n">
        <x:f>IF(G7038="","",IF(ISNUMBER(H7038),G7038,""))</x:f>
        <x:v>4845500</x:v>
      </x:c>
      <x:c r="J7038" s="22" t="n">
        <x:f>IF(I7038="","",I7038*H7038)</x:f>
        <x:v>3306569.1999999997</x:v>
      </x:c>
      <x:c r="K7038" t="str">
        <x:f>IF(G7038="","MISSING OEWS",IF(ISNUMBER(H7038),"MATCHED","MISSING WHARTON"))</x:f>
        <x:v>MATCHED</x:v>
      </x:c>
    </x:row>
    <x:row r="7039">
      <x:c r="A7039" t="str">
        <x:v>72</x:v>
      </x:c>
      <x:c r="B7039" t="str">
        <x:v>Accommodation and Food Services</x:v>
      </x:c>
      <x:c r="C7039" t="str">
        <x:v>15-1252</x:v>
      </x:c>
      <x:c r="D7039" t="str">
        <x:v>Software Developers</x:v>
      </x:c>
      <x:c r="E7039" s="22" t="n">
        <x:v>230</x:v>
      </x:c>
      <x:c r="F7039" s="22"/>
      <x:c r="G7039" s="22" t="str">
        <x:f>IF(OR(E7039="",F7039=""),"",E7039*F7039)</x:f>
      </x:c>
      <x:c r="H7039" s="36" t="n">
        <x:v>0.5211</x:v>
      </x:c>
      <x:c r="I7039" s="22" t="str">
        <x:f>IF(G7039="","",IF(ISNUMBER(H7039),G7039,""))</x:f>
      </x:c>
      <x:c r="J7039" s="22" t="str">
        <x:f>IF(I7039="","",I7039*H7039)</x:f>
      </x:c>
      <x:c r="K7039" t="str">
        <x:f>IF(G7039="","MISSING OEWS",IF(ISNUMBER(H7039),"MATCHED","MISSING WHARTON"))</x:f>
        <x:v>MISSING OEWS</x:v>
      </x:c>
    </x:row>
    <x:row r="7040">
      <x:c r="A7040" t="str">
        <x:v>72</x:v>
      </x:c>
      <x:c r="B7040" t="str">
        <x:v>Accommodation and Food Services</x:v>
      </x:c>
      <x:c r="C7040" t="str">
        <x:v>15-1253</x:v>
      </x:c>
      <x:c r="D7040" t="str">
        <x:v>Software Quality Assurance Analysts and Testers</x:v>
      </x:c>
      <x:c r="E7040" s="22" t="n">
        <x:v>30</x:v>
      </x:c>
      <x:c r="F7040" s="22" t="n">
        <x:v>120010</x:v>
      </x:c>
      <x:c r="G7040" s="22" t="n">
        <x:f>IF(OR(E7040="",F7040=""),"",E7040*F7040)</x:f>
        <x:v>3600300</x:v>
      </x:c>
      <x:c r="H7040" s="36" t="n">
        <x:v>0.8117</x:v>
      </x:c>
      <x:c r="I7040" s="22" t="n">
        <x:f>IF(G7040="","",IF(ISNUMBER(H7040),G7040,""))</x:f>
        <x:v>3600300</x:v>
      </x:c>
      <x:c r="J7040" s="22" t="n">
        <x:f>IF(I7040="","",I7040*H7040)</x:f>
        <x:v>2922363.51</x:v>
      </x:c>
      <x:c r="K7040" t="str">
        <x:f>IF(G7040="","MISSING OEWS",IF(ISNUMBER(H7040),"MATCHED","MISSING WHARTON"))</x:f>
        <x:v>MATCHED</x:v>
      </x:c>
    </x:row>
    <x:row r="7041">
      <x:c r="A7041" t="str">
        <x:v>72</x:v>
      </x:c>
      <x:c r="B7041" t="str">
        <x:v>Accommodation and Food Services</x:v>
      </x:c>
      <x:c r="C7041" t="str">
        <x:v>15-1254</x:v>
      </x:c>
      <x:c r="D7041" t="str">
        <x:v>Web Developers</x:v>
      </x:c>
      <x:c r="E7041" s="22" t="n">
        <x:v>50</x:v>
      </x:c>
      <x:c r="F7041" s="22" t="n">
        <x:v>86180</x:v>
      </x:c>
      <x:c r="G7041" s="22" t="n">
        <x:f>IF(OR(E7041="",F7041=""),"",E7041*F7041)</x:f>
        <x:v>4309000</x:v>
      </x:c>
      <x:c r="H7041" s="36" t="n">
        <x:v>0.8276</x:v>
      </x:c>
      <x:c r="I7041" s="22" t="n">
        <x:f>IF(G7041="","",IF(ISNUMBER(H7041),G7041,""))</x:f>
        <x:v>4309000</x:v>
      </x:c>
      <x:c r="J7041" s="22" t="n">
        <x:f>IF(I7041="","",I7041*H7041)</x:f>
        <x:v>3566128.4</x:v>
      </x:c>
      <x:c r="K7041" t="str">
        <x:f>IF(G7041="","MISSING OEWS",IF(ISNUMBER(H7041),"MATCHED","MISSING WHARTON"))</x:f>
        <x:v>MATCHED</x:v>
      </x:c>
    </x:row>
    <x:row r="7042">
      <x:c r="A7042" t="str">
        <x:v>72</x:v>
      </x:c>
      <x:c r="B7042" t="str">
        <x:v>Accommodation and Food Services</x:v>
      </x:c>
      <x:c r="C7042" t="str">
        <x:v>15-1255</x:v>
      </x:c>
      <x:c r="D7042" t="str">
        <x:v>Web and Digital Interface Designers</x:v>
      </x:c>
      <x:c r="E7042" s="22" t="n">
        <x:v>450</x:v>
      </x:c>
      <x:c r="F7042" s="22" t="n">
        <x:v>77230</x:v>
      </x:c>
      <x:c r="G7042" s="22" t="n">
        <x:f>IF(OR(E7042="",F7042=""),"",E7042*F7042)</x:f>
        <x:v>34753500</x:v>
      </x:c>
      <x:c r="H7042" s="36" t="n">
        <x:v>0.6827</x:v>
      </x:c>
      <x:c r="I7042" s="22" t="n">
        <x:f>IF(G7042="","",IF(ISNUMBER(H7042),G7042,""))</x:f>
        <x:v>34753500</x:v>
      </x:c>
      <x:c r="J7042" s="22" t="n">
        <x:f>IF(I7042="","",I7042*H7042)</x:f>
        <x:v>23726214.45</x:v>
      </x:c>
      <x:c r="K7042" t="str">
        <x:f>IF(G7042="","MISSING OEWS",IF(ISNUMBER(H7042),"MATCHED","MISSING WHARTON"))</x:f>
        <x:v>MATCHED</x:v>
      </x:c>
    </x:row>
    <x:row r="7043">
      <x:c r="A7043" t="str">
        <x:v>72</x:v>
      </x:c>
      <x:c r="B7043" t="str">
        <x:v>Accommodation and Food Services</x:v>
      </x:c>
      <x:c r="C7043" t="str">
        <x:v>15-1299</x:v>
      </x:c>
      <x:c r="D7043" t="str">
        <x:v>Computer Occupations, All Other</x:v>
      </x:c>
      <x:c r="E7043" s="22" t="n">
        <x:v>1130</x:v>
      </x:c>
      <x:c r="F7043" s="22" t="n">
        <x:v>70460</x:v>
      </x:c>
      <x:c r="G7043" s="22" t="n">
        <x:f>IF(OR(E7043="",F7043=""),"",E7043*F7043)</x:f>
        <x:v>79619800</x:v>
      </x:c>
      <x:c r="H7043" s="36" t="n">
        <x:v>0.7425</x:v>
      </x:c>
      <x:c r="I7043" s="22" t="n">
        <x:f>IF(G7043="","",IF(ISNUMBER(H7043),G7043,""))</x:f>
        <x:v>79619800</x:v>
      </x:c>
      <x:c r="J7043" s="22" t="n">
        <x:f>IF(I7043="","",I7043*H7043)</x:f>
        <x:v>59117701.50000001</x:v>
      </x:c>
      <x:c r="K7043" t="str">
        <x:f>IF(G7043="","MISSING OEWS",IF(ISNUMBER(H7043),"MATCHED","MISSING WHARTON"))</x:f>
        <x:v>MATCHED</x:v>
      </x:c>
    </x:row>
    <x:row r="7044">
      <x:c r="A7044" t="str">
        <x:v>72</x:v>
      </x:c>
      <x:c r="B7044" t="str">
        <x:v>Accommodation and Food Services</x:v>
      </x:c>
      <x:c r="C7044" t="str">
        <x:v>15-2031</x:v>
      </x:c>
      <x:c r="D7044" t="str">
        <x:v>Operations Research Analysts</x:v>
      </x:c>
      <x:c r="E7044" s="22" t="n">
        <x:v>50</x:v>
      </x:c>
      <x:c r="F7044" s="22" t="n">
        <x:v>82040</x:v>
      </x:c>
      <x:c r="G7044" s="22" t="n">
        <x:f>IF(OR(E7044="",F7044=""),"",E7044*F7044)</x:f>
        <x:v>4102000</x:v>
      </x:c>
      <x:c r="H7044" s="36" t="n">
        <x:v>0.6031</x:v>
      </x:c>
      <x:c r="I7044" s="22" t="n">
        <x:f>IF(G7044="","",IF(ISNUMBER(H7044),G7044,""))</x:f>
        <x:v>4102000</x:v>
      </x:c>
      <x:c r="J7044" s="22" t="n">
        <x:f>IF(I7044="","",I7044*H7044)</x:f>
        <x:v>2473916.1999999997</x:v>
      </x:c>
      <x:c r="K7044" t="str">
        <x:f>IF(G7044="","MISSING OEWS",IF(ISNUMBER(H7044),"MATCHED","MISSING WHARTON"))</x:f>
        <x:v>MATCHED</x:v>
      </x:c>
    </x:row>
    <x:row r="7045">
      <x:c r="A7045" t="str">
        <x:v>72</x:v>
      </x:c>
      <x:c r="B7045" t="str">
        <x:v>Accommodation and Food Services</x:v>
      </x:c>
      <x:c r="C7045" t="str">
        <x:v>15-2051</x:v>
      </x:c>
      <x:c r="D7045" t="str">
        <x:v>Data Scientists</x:v>
      </x:c>
      <x:c r="E7045" s="22" t="n">
        <x:v>150</x:v>
      </x:c>
      <x:c r="F7045" s="22" t="n">
        <x:v>86590</x:v>
      </x:c>
      <x:c r="G7045" s="22" t="n">
        <x:f>IF(OR(E7045="",F7045=""),"",E7045*F7045)</x:f>
        <x:v>12988500</x:v>
      </x:c>
      <x:c r="H7045" s="36" t="n">
        <x:v>0.8228</x:v>
      </x:c>
      <x:c r="I7045" s="22" t="n">
        <x:f>IF(G7045="","",IF(ISNUMBER(H7045),G7045,""))</x:f>
        <x:v>12988500</x:v>
      </x:c>
      <x:c r="J7045" s="22" t="n">
        <x:f>IF(I7045="","",I7045*H7045)</x:f>
        <x:v>10686937.799999999</x:v>
      </x:c>
      <x:c r="K7045" t="str">
        <x:f>IF(G7045="","MISSING OEWS",IF(ISNUMBER(H7045),"MATCHED","MISSING WHARTON"))</x:f>
        <x:v>MATCHED</x:v>
      </x:c>
    </x:row>
    <x:row r="7046">
      <x:c r="A7046" t="str">
        <x:v>72</x:v>
      </x:c>
      <x:c r="B7046" t="str">
        <x:v>Accommodation and Food Services</x:v>
      </x:c>
      <x:c r="C7046" t="str">
        <x:v>17-2051</x:v>
      </x:c>
      <x:c r="D7046" t="str">
        <x:v>Civil Engineers</x:v>
      </x:c>
      <x:c r="E7046" s="22" t="n">
        <x:v>350</x:v>
      </x:c>
      <x:c r="F7046" s="22" t="n">
        <x:v>70030</x:v>
      </x:c>
      <x:c r="G7046" s="22" t="n">
        <x:f>IF(OR(E7046="",F7046=""),"",E7046*F7046)</x:f>
        <x:v>24510500</x:v>
      </x:c>
      <x:c r="H7046" s="36" t="n">
        <x:v>0.4218</x:v>
      </x:c>
      <x:c r="I7046" s="22" t="n">
        <x:f>IF(G7046="","",IF(ISNUMBER(H7046),G7046,""))</x:f>
        <x:v>24510500</x:v>
      </x:c>
      <x:c r="J7046" s="22" t="n">
        <x:f>IF(I7046="","",I7046*H7046)</x:f>
        <x:v>10338528.9</x:v>
      </x:c>
      <x:c r="K7046" t="str">
        <x:f>IF(G7046="","MISSING OEWS",IF(ISNUMBER(H7046),"MATCHED","MISSING WHARTON"))</x:f>
        <x:v>MATCHED</x:v>
      </x:c>
    </x:row>
    <x:row r="7047">
      <x:c r="A7047" t="str">
        <x:v>72</x:v>
      </x:c>
      <x:c r="B7047" t="str">
        <x:v>Accommodation and Food Services</x:v>
      </x:c>
      <x:c r="C7047" t="str">
        <x:v>19-4013</x:v>
      </x:c>
      <x:c r="D7047" t="str">
        <x:v>Food Science Technicians</x:v>
      </x:c>
      <x:c r="E7047" s="22"/>
      <x:c r="F7047" s="22" t="n">
        <x:v>55220</x:v>
      </x:c>
      <x:c r="G7047" s="22" t="str">
        <x:f>IF(OR(E7047="",F7047=""),"",E7047*F7047)</x:f>
      </x:c>
      <x:c r="H7047" s="36" t="n">
        <x:v>0.2969</x:v>
      </x:c>
      <x:c r="I7047" s="22" t="str">
        <x:f>IF(G7047="","",IF(ISNUMBER(H7047),G7047,""))</x:f>
      </x:c>
      <x:c r="J7047" s="22" t="str">
        <x:f>IF(I7047="","",I7047*H7047)</x:f>
      </x:c>
      <x:c r="K7047" t="str">
        <x:f>IF(G7047="","MISSING OEWS",IF(ISNUMBER(H7047),"MATCHED","MISSING WHARTON"))</x:f>
        <x:v>MISSING OEWS</x:v>
      </x:c>
    </x:row>
    <x:row r="7048">
      <x:c r="A7048" t="str">
        <x:v>72</x:v>
      </x:c>
      <x:c r="B7048" t="str">
        <x:v>Accommodation and Food Services</x:v>
      </x:c>
      <x:c r="C7048" t="str">
        <x:v>19-5011</x:v>
      </x:c>
      <x:c r="D7048" t="str">
        <x:v>Occupational Health and Safety Specialists</x:v>
      </x:c>
      <x:c r="E7048" s="22" t="n">
        <x:v>280</x:v>
      </x:c>
      <x:c r="F7048" s="22" t="n">
        <x:v>66910</x:v>
      </x:c>
      <x:c r="G7048" s="22" t="n">
        <x:f>IF(OR(E7048="",F7048=""),"",E7048*F7048)</x:f>
        <x:v>18734800</x:v>
      </x:c>
      <x:c r="H7048" s="36" t="n">
        <x:v>0.2786</x:v>
      </x:c>
      <x:c r="I7048" s="22" t="n">
        <x:f>IF(G7048="","",IF(ISNUMBER(H7048),G7048,""))</x:f>
        <x:v>18734800</x:v>
      </x:c>
      <x:c r="J7048" s="22" t="n">
        <x:f>IF(I7048="","",I7048*H7048)</x:f>
        <x:v>5219515.28</x:v>
      </x:c>
      <x:c r="K7048" t="str">
        <x:f>IF(G7048="","MISSING OEWS",IF(ISNUMBER(H7048),"MATCHED","MISSING WHARTON"))</x:f>
        <x:v>MATCHED</x:v>
      </x:c>
    </x:row>
    <x:row r="7049">
      <x:c r="A7049" t="str">
        <x:v>72</x:v>
      </x:c>
      <x:c r="B7049" t="str">
        <x:v>Accommodation and Food Services</x:v>
      </x:c>
      <x:c r="C7049" t="str">
        <x:v>19-5012</x:v>
      </x:c>
      <x:c r="D7049" t="str">
        <x:v>Occupational Health and Safety Technicians</x:v>
      </x:c>
      <x:c r="E7049" s="22" t="n">
        <x:v>70</x:v>
      </x:c>
      <x:c r="F7049" s="22"/>
      <x:c r="G7049" s="22" t="str">
        <x:f>IF(OR(E7049="",F7049=""),"",E7049*F7049)</x:f>
      </x:c>
      <x:c r="H7049" s="36" t="n">
        <x:v>0.2712</x:v>
      </x:c>
      <x:c r="I7049" s="22" t="str">
        <x:f>IF(G7049="","",IF(ISNUMBER(H7049),G7049,""))</x:f>
      </x:c>
      <x:c r="J7049" s="22" t="str">
        <x:f>IF(I7049="","",I7049*H7049)</x:f>
      </x:c>
      <x:c r="K7049" t="str">
        <x:f>IF(G7049="","MISSING OEWS",IF(ISNUMBER(H7049),"MATCHED","MISSING WHARTON"))</x:f>
        <x:v>MISSING OEWS</x:v>
      </x:c>
    </x:row>
    <x:row r="7050">
      <x:c r="A7050" t="str">
        <x:v>72</x:v>
      </x:c>
      <x:c r="B7050" t="str">
        <x:v>Accommodation and Food Services</x:v>
      </x:c>
      <x:c r="C7050" t="str">
        <x:v>21-1093</x:v>
      </x:c>
      <x:c r="D7050" t="str">
        <x:v>Social and Human Service Assistants</x:v>
      </x:c>
      <x:c r="E7050" s="22" t="n">
        <x:v>40</x:v>
      </x:c>
      <x:c r="F7050" s="22" t="n">
        <x:v>43120</x:v>
      </x:c>
      <x:c r="G7050" s="22" t="n">
        <x:f>IF(OR(E7050="",F7050=""),"",E7050*F7050)</x:f>
        <x:v>1724800</x:v>
      </x:c>
      <x:c r="H7050" s="36" t="n">
        <x:v>0.4</x:v>
      </x:c>
      <x:c r="I7050" s="22" t="n">
        <x:f>IF(G7050="","",IF(ISNUMBER(H7050),G7050,""))</x:f>
        <x:v>1724800</x:v>
      </x:c>
      <x:c r="J7050" s="22" t="n">
        <x:f>IF(I7050="","",I7050*H7050)</x:f>
        <x:v>689920</x:v>
      </x:c>
      <x:c r="K7050" t="str">
        <x:f>IF(G7050="","MISSING OEWS",IF(ISNUMBER(H7050),"MATCHED","MISSING WHARTON"))</x:f>
        <x:v>MATCHED</x:v>
      </x:c>
    </x:row>
    <x:row r="7051">
      <x:c r="A7051" t="str">
        <x:v>72</x:v>
      </x:c>
      <x:c r="B7051" t="str">
        <x:v>Accommodation and Food Services</x:v>
      </x:c>
      <x:c r="C7051" t="str">
        <x:v>21-2011</x:v>
      </x:c>
      <x:c r="D7051" t="str">
        <x:v>Clergy</x:v>
      </x:c>
      <x:c r="E7051" s="22"/>
      <x:c r="F7051" s="22" t="n">
        <x:v>44720</x:v>
      </x:c>
      <x:c r="G7051" s="22" t="str">
        <x:f>IF(OR(E7051="",F7051=""),"",E7051*F7051)</x:f>
      </x:c>
      <x:c r="H7051" s="36" t="n">
        <x:v>0.17859999999999998</x:v>
      </x:c>
      <x:c r="I7051" s="22" t="str">
        <x:f>IF(G7051="","",IF(ISNUMBER(H7051),G7051,""))</x:f>
      </x:c>
      <x:c r="J7051" s="22" t="str">
        <x:f>IF(I7051="","",I7051*H7051)</x:f>
      </x:c>
      <x:c r="K7051" t="str">
        <x:f>IF(G7051="","MISSING OEWS",IF(ISNUMBER(H7051),"MATCHED","MISSING WHARTON"))</x:f>
        <x:v>MISSING OEWS</x:v>
      </x:c>
    </x:row>
    <x:row r="7052">
      <x:c r="A7052" t="str">
        <x:v>72</x:v>
      </x:c>
      <x:c r="B7052" t="str">
        <x:v>Accommodation and Food Services</x:v>
      </x:c>
      <x:c r="C7052" t="str">
        <x:v>23-1011</x:v>
      </x:c>
      <x:c r="D7052" t="str">
        <x:v>Lawyers</x:v>
      </x:c>
      <x:c r="E7052" s="22" t="n">
        <x:v>170</x:v>
      </x:c>
      <x:c r="F7052" s="22" t="n">
        <x:v>155820</x:v>
      </x:c>
      <x:c r="G7052" s="22" t="n">
        <x:f>IF(OR(E7052="",F7052=""),"",E7052*F7052)</x:f>
        <x:v>26489400</x:v>
      </x:c>
      <x:c r="H7052" s="36" t="n">
        <x:v>0.45</x:v>
      </x:c>
      <x:c r="I7052" s="22" t="n">
        <x:f>IF(G7052="","",IF(ISNUMBER(H7052),G7052,""))</x:f>
        <x:v>26489400</x:v>
      </x:c>
      <x:c r="J7052" s="22" t="n">
        <x:f>IF(I7052="","",I7052*H7052)</x:f>
        <x:v>11920230</x:v>
      </x:c>
      <x:c r="K7052" t="str">
        <x:f>IF(G7052="","MISSING OEWS",IF(ISNUMBER(H7052),"MATCHED","MISSING WHARTON"))</x:f>
        <x:v>MATCHED</x:v>
      </x:c>
    </x:row>
    <x:row r="7053">
      <x:c r="A7053" t="str">
        <x:v>72</x:v>
      </x:c>
      <x:c r="B7053" t="str">
        <x:v>Accommodation and Food Services</x:v>
      </x:c>
      <x:c r="C7053" t="str">
        <x:v>23-2011</x:v>
      </x:c>
      <x:c r="D7053" t="str">
        <x:v>Paralegals and Legal Assistants</x:v>
      </x:c>
      <x:c r="E7053" s="22" t="n">
        <x:v>30</x:v>
      </x:c>
      <x:c r="F7053" s="22" t="n">
        <x:v>71570</x:v>
      </x:c>
      <x:c r="G7053" s="22" t="n">
        <x:f>IF(OR(E7053="",F7053=""),"",E7053*F7053)</x:f>
        <x:v>2147100</x:v>
      </x:c>
      <x:c r="H7053" s="36" t="n">
        <x:v>0.5917</x:v>
      </x:c>
      <x:c r="I7053" s="22" t="n">
        <x:f>IF(G7053="","",IF(ISNUMBER(H7053),G7053,""))</x:f>
        <x:v>2147100</x:v>
      </x:c>
      <x:c r="J7053" s="22" t="n">
        <x:f>IF(I7053="","",I7053*H7053)</x:f>
        <x:v>1270439.07</x:v>
      </x:c>
      <x:c r="K7053" t="str">
        <x:f>IF(G7053="","MISSING OEWS",IF(ISNUMBER(H7053),"MATCHED","MISSING WHARTON"))</x:f>
        <x:v>MATCHED</x:v>
      </x:c>
    </x:row>
    <x:row r="7054">
      <x:c r="A7054" t="str">
        <x:v>72</x:v>
      </x:c>
      <x:c r="B7054" t="str">
        <x:v>Accommodation and Food Services</x:v>
      </x:c>
      <x:c r="C7054" t="str">
        <x:v>25-3021</x:v>
      </x:c>
      <x:c r="D7054" t="str">
        <x:v>Self-Enrichment Teachers</x:v>
      </x:c>
      <x:c r="E7054" s="22" t="n">
        <x:v>1520</x:v>
      </x:c>
      <x:c r="F7054" s="22" t="n">
        <x:v>47850</x:v>
      </x:c>
      <x:c r="G7054" s="22" t="n">
        <x:f>IF(OR(E7054="",F7054=""),"",E7054*F7054)</x:f>
        <x:v>72732000</x:v>
      </x:c>
      <x:c r="H7054" s="36" t="n">
        <x:v>0.33</x:v>
      </x:c>
      <x:c r="I7054" s="22" t="n">
        <x:f>IF(G7054="","",IF(ISNUMBER(H7054),G7054,""))</x:f>
        <x:v>72732000</x:v>
      </x:c>
      <x:c r="J7054" s="22" t="n">
        <x:f>IF(I7054="","",I7054*H7054)</x:f>
        <x:v>24001560</x:v>
      </x:c>
      <x:c r="K7054" t="str">
        <x:f>IF(G7054="","MISSING OEWS",IF(ISNUMBER(H7054),"MATCHED","MISSING WHARTON"))</x:f>
        <x:v>MATCHED</x:v>
      </x:c>
    </x:row>
    <x:row r="7055">
      <x:c r="A7055" t="str">
        <x:v>72</x:v>
      </x:c>
      <x:c r="B7055" t="str">
        <x:v>Accommodation and Food Services</x:v>
      </x:c>
      <x:c r="C7055" t="str">
        <x:v>25-9031</x:v>
      </x:c>
      <x:c r="D7055" t="str">
        <x:v>Instructional Coordinators</x:v>
      </x:c>
      <x:c r="E7055" s="22" t="n">
        <x:v>50</x:v>
      </x:c>
      <x:c r="F7055" s="22" t="n">
        <x:v>56400</x:v>
      </x:c>
      <x:c r="G7055" s="22" t="n">
        <x:f>IF(OR(E7055="",F7055=""),"",E7055*F7055)</x:f>
        <x:v>2820000</x:v>
      </x:c>
      <x:c r="H7055" s="36" t="n">
        <x:v>0.5783</x:v>
      </x:c>
      <x:c r="I7055" s="22" t="n">
        <x:f>IF(G7055="","",IF(ISNUMBER(H7055),G7055,""))</x:f>
        <x:v>2820000</x:v>
      </x:c>
      <x:c r="J7055" s="22" t="n">
        <x:f>IF(I7055="","",I7055*H7055)</x:f>
        <x:v>1630806</x:v>
      </x:c>
      <x:c r="K7055" t="str">
        <x:f>IF(G7055="","MISSING OEWS",IF(ISNUMBER(H7055),"MATCHED","MISSING WHARTON"))</x:f>
        <x:v>MATCHED</x:v>
      </x:c>
    </x:row>
    <x:row r="7056">
      <x:c r="A7056" t="str">
        <x:v>72</x:v>
      </x:c>
      <x:c r="B7056" t="str">
        <x:v>Accommodation and Food Services</x:v>
      </x:c>
      <x:c r="C7056" t="str">
        <x:v>27-1023</x:v>
      </x:c>
      <x:c r="D7056" t="str">
        <x:v>Floral Designers</x:v>
      </x:c>
      <x:c r="E7056" s="22" t="n">
        <x:v>310</x:v>
      </x:c>
      <x:c r="F7056" s="22" t="n">
        <x:v>49330</x:v>
      </x:c>
      <x:c r="G7056" s="22" t="n">
        <x:f>IF(OR(E7056="",F7056=""),"",E7056*F7056)</x:f>
        <x:v>15292300</x:v>
      </x:c>
      <x:c r="H7056" s="36" t="n">
        <x:v>0.1188</x:v>
      </x:c>
      <x:c r="I7056" s="22" t="n">
        <x:f>IF(G7056="","",IF(ISNUMBER(H7056),G7056,""))</x:f>
        <x:v>15292300</x:v>
      </x:c>
      <x:c r="J7056" s="22" t="n">
        <x:f>IF(I7056="","",I7056*H7056)</x:f>
        <x:v>1816725.24</x:v>
      </x:c>
      <x:c r="K7056" t="str">
        <x:f>IF(G7056="","MISSING OEWS",IF(ISNUMBER(H7056),"MATCHED","MISSING WHARTON"))</x:f>
        <x:v>MATCHED</x:v>
      </x:c>
    </x:row>
    <x:row r="7057">
      <x:c r="A7057" t="str">
        <x:v>72</x:v>
      </x:c>
      <x:c r="B7057" t="str">
        <x:v>Accommodation and Food Services</x:v>
      </x:c>
      <x:c r="C7057" t="str">
        <x:v>27-1024</x:v>
      </x:c>
      <x:c r="D7057" t="str">
        <x:v>Graphic Designers</x:v>
      </x:c>
      <x:c r="E7057" s="22" t="n">
        <x:v>1300</x:v>
      </x:c>
      <x:c r="F7057" s="22" t="n">
        <x:v>67580</x:v>
      </x:c>
      <x:c r="G7057" s="22" t="n">
        <x:f>IF(OR(E7057="",F7057=""),"",E7057*F7057)</x:f>
        <x:v>87854000</x:v>
      </x:c>
      <x:c r="H7057" s="36" t="n">
        <x:v>0.7375</x:v>
      </x:c>
      <x:c r="I7057" s="22" t="n">
        <x:f>IF(G7057="","",IF(ISNUMBER(H7057),G7057,""))</x:f>
        <x:v>87854000</x:v>
      </x:c>
      <x:c r="J7057" s="22" t="n">
        <x:f>IF(I7057="","",I7057*H7057)</x:f>
        <x:v>64792325.00000001</x:v>
      </x:c>
      <x:c r="K7057" t="str">
        <x:f>IF(G7057="","MISSING OEWS",IF(ISNUMBER(H7057),"MATCHED","MISSING WHARTON"))</x:f>
        <x:v>MATCHED</x:v>
      </x:c>
    </x:row>
    <x:row r="7058">
      <x:c r="A7058" t="str">
        <x:v>72</x:v>
      </x:c>
      <x:c r="B7058" t="str">
        <x:v>Accommodation and Food Services</x:v>
      </x:c>
      <x:c r="C7058" t="str">
        <x:v>27-1025</x:v>
      </x:c>
      <x:c r="D7058" t="str">
        <x:v>Interior Designers</x:v>
      </x:c>
      <x:c r="E7058" s="22" t="n">
        <x:v>130</x:v>
      </x:c>
      <x:c r="F7058" s="22"/>
      <x:c r="G7058" s="22" t="str">
        <x:f>IF(OR(E7058="",F7058=""),"",E7058*F7058)</x:f>
      </x:c>
      <x:c r="H7058" s="36" t="n">
        <x:v>0.31329999999999997</x:v>
      </x:c>
      <x:c r="I7058" s="22" t="str">
        <x:f>IF(G7058="","",IF(ISNUMBER(H7058),G7058,""))</x:f>
      </x:c>
      <x:c r="J7058" s="22" t="str">
        <x:f>IF(I7058="","",I7058*H7058)</x:f>
      </x:c>
      <x:c r="K7058" t="str">
        <x:f>IF(G7058="","MISSING OEWS",IF(ISNUMBER(H7058),"MATCHED","MISSING WHARTON"))</x:f>
        <x:v>MISSING OEWS</x:v>
      </x:c>
    </x:row>
    <x:row r="7059">
      <x:c r="A7059" t="str">
        <x:v>72</x:v>
      </x:c>
      <x:c r="B7059" t="str">
        <x:v>Accommodation and Food Services</x:v>
      </x:c>
      <x:c r="C7059" t="str">
        <x:v>27-1026</x:v>
      </x:c>
      <x:c r="D7059" t="str">
        <x:v>Merchandise Displayers and Window Trimmers</x:v>
      </x:c>
      <x:c r="E7059" s="22" t="n">
        <x:v>360</x:v>
      </x:c>
      <x:c r="F7059" s="22" t="n">
        <x:v>41590</x:v>
      </x:c>
      <x:c r="G7059" s="22" t="n">
        <x:f>IF(OR(E7059="",F7059=""),"",E7059*F7059)</x:f>
        <x:v>14972400</x:v>
      </x:c>
      <x:c r="H7059" s="36" t="n">
        <x:v>0.038</x:v>
      </x:c>
      <x:c r="I7059" s="22" t="n">
        <x:f>IF(G7059="","",IF(ISNUMBER(H7059),G7059,""))</x:f>
        <x:v>14972400</x:v>
      </x:c>
      <x:c r="J7059" s="22" t="n">
        <x:f>IF(I7059="","",I7059*H7059)</x:f>
        <x:v>568951.2</x:v>
      </x:c>
      <x:c r="K7059" t="str">
        <x:f>IF(G7059="","MISSING OEWS",IF(ISNUMBER(H7059),"MATCHED","MISSING WHARTON"))</x:f>
        <x:v>MATCHED</x:v>
      </x:c>
    </x:row>
    <x:row r="7060">
      <x:c r="A7060" t="str">
        <x:v>72</x:v>
      </x:c>
      <x:c r="B7060" t="str">
        <x:v>Accommodation and Food Services</x:v>
      </x:c>
      <x:c r="C7060" t="str">
        <x:v>27-1029</x:v>
      </x:c>
      <x:c r="D7060" t="str">
        <x:v>Designers, All Other</x:v>
      </x:c>
      <x:c r="E7060" s="22" t="n">
        <x:v>40</x:v>
      </x:c>
      <x:c r="F7060" s="22" t="n">
        <x:v>69400</x:v>
      </x:c>
      <x:c r="G7060" s="22" t="n">
        <x:f>IF(OR(E7060="",F7060=""),"",E7060*F7060)</x:f>
        <x:v>2776000</x:v>
      </x:c>
      <x:c r="H7060" s="36"/>
      <x:c r="I7060" s="22" t="str">
        <x:f>IF(G7060="","",IF(ISNUMBER(H7060),G7060,""))</x:f>
      </x:c>
      <x:c r="J7060" s="22" t="str">
        <x:f>IF(I7060="","",I7060*H7060)</x:f>
      </x:c>
      <x:c r="K7060" t="str">
        <x:f>IF(G7060="","MISSING OEWS",IF(ISNUMBER(H7060),"MATCHED","MISSING WHARTON"))</x:f>
        <x:v>MISSING WHARTON</x:v>
      </x:c>
    </x:row>
    <x:row r="7061">
      <x:c r="A7061" t="str">
        <x:v>72</x:v>
      </x:c>
      <x:c r="B7061" t="str">
        <x:v>Accommodation and Food Services</x:v>
      </x:c>
      <x:c r="C7061" t="str">
        <x:v>27-2022</x:v>
      </x:c>
      <x:c r="D7061" t="str">
        <x:v>Coaches and Scouts</x:v>
      </x:c>
      <x:c r="E7061" s="22" t="n">
        <x:v>460</x:v>
      </x:c>
      <x:c r="F7061" s="22" t="n">
        <x:v>66370</x:v>
      </x:c>
      <x:c r="G7061" s="22" t="n">
        <x:f>IF(OR(E7061="",F7061=""),"",E7061*F7061)</x:f>
        <x:v>30530200</x:v>
      </x:c>
      <x:c r="H7061" s="36" t="n">
        <x:v>0.2018</x:v>
      </x:c>
      <x:c r="I7061" s="22" t="n">
        <x:f>IF(G7061="","",IF(ISNUMBER(H7061),G7061,""))</x:f>
        <x:v>30530200</x:v>
      </x:c>
      <x:c r="J7061" s="22" t="n">
        <x:f>IF(I7061="","",I7061*H7061)</x:f>
        <x:v>6160994.36</x:v>
      </x:c>
      <x:c r="K7061" t="str">
        <x:f>IF(G7061="","MISSING OEWS",IF(ISNUMBER(H7061),"MATCHED","MISSING WHARTON"))</x:f>
        <x:v>MATCHED</x:v>
      </x:c>
    </x:row>
    <x:row r="7062">
      <x:c r="A7062" t="str">
        <x:v>72</x:v>
      </x:c>
      <x:c r="B7062" t="str">
        <x:v>Accommodation and Food Services</x:v>
      </x:c>
      <x:c r="C7062" t="str">
        <x:v>27-2031</x:v>
      </x:c>
      <x:c r="D7062" t="str">
        <x:v>Dancers</x:v>
      </x:c>
      <x:c r="E7062" s="22" t="n">
        <x:v>2190</x:v>
      </x:c>
      <x:c r="F7062" s="22"/>
      <x:c r="G7062" s="22" t="str">
        <x:f>IF(OR(E7062="",F7062=""),"",E7062*F7062)</x:f>
      </x:c>
      <x:c r="H7062" s="36" t="n">
        <x:v>0</x:v>
      </x:c>
      <x:c r="I7062" s="22" t="str">
        <x:f>IF(G7062="","",IF(ISNUMBER(H7062),G7062,""))</x:f>
      </x:c>
      <x:c r="J7062" s="22" t="str">
        <x:f>IF(I7062="","",I7062*H7062)</x:f>
      </x:c>
      <x:c r="K7062" t="str">
        <x:f>IF(G7062="","MISSING OEWS",IF(ISNUMBER(H7062),"MATCHED","MISSING WHARTON"))</x:f>
        <x:v>MISSING OEWS</x:v>
      </x:c>
    </x:row>
    <x:row r="7063">
      <x:c r="A7063" t="str">
        <x:v>72</x:v>
      </x:c>
      <x:c r="B7063" t="str">
        <x:v>Accommodation and Food Services</x:v>
      </x:c>
      <x:c r="C7063" t="str">
        <x:v>27-2042</x:v>
      </x:c>
      <x:c r="D7063" t="str">
        <x:v>Musicians and Singers</x:v>
      </x:c>
      <x:c r="E7063" s="22"/>
      <x:c r="F7063" s="22"/>
      <x:c r="G7063" s="22" t="str">
        <x:f>IF(OR(E7063="",F7063=""),"",E7063*F7063)</x:f>
      </x:c>
      <x:c r="H7063" s="36" t="n">
        <x:v>0.17329999999999998</x:v>
      </x:c>
      <x:c r="I7063" s="22" t="str">
        <x:f>IF(G7063="","",IF(ISNUMBER(H7063),G7063,""))</x:f>
      </x:c>
      <x:c r="J7063" s="22" t="str">
        <x:f>IF(I7063="","",I7063*H7063)</x:f>
      </x:c>
      <x:c r="K7063" t="str">
        <x:f>IF(G7063="","MISSING OEWS",IF(ISNUMBER(H7063),"MATCHED","MISSING WHARTON"))</x:f>
        <x:v>MISSING OEWS</x:v>
      </x:c>
    </x:row>
    <x:row r="7064">
      <x:c r="A7064" t="str">
        <x:v>72</x:v>
      </x:c>
      <x:c r="B7064" t="str">
        <x:v>Accommodation and Food Services</x:v>
      </x:c>
      <x:c r="C7064" t="str">
        <x:v>27-2091</x:v>
      </x:c>
      <x:c r="D7064" t="str">
        <x:v>Disc Jockeys, Except Radio</x:v>
      </x:c>
      <x:c r="E7064" s="22" t="n">
        <x:v>2440</x:v>
      </x:c>
      <x:c r="F7064" s="22"/>
      <x:c r="G7064" s="22" t="str">
        <x:f>IF(OR(E7064="",F7064=""),"",E7064*F7064)</x:f>
      </x:c>
      <x:c r="H7064" s="36" t="n">
        <x:v>0.4868</x:v>
      </x:c>
      <x:c r="I7064" s="22" t="str">
        <x:f>IF(G7064="","",IF(ISNUMBER(H7064),G7064,""))</x:f>
      </x:c>
      <x:c r="J7064" s="22" t="str">
        <x:f>IF(I7064="","",I7064*H7064)</x:f>
      </x:c>
      <x:c r="K7064" t="str">
        <x:f>IF(G7064="","MISSING OEWS",IF(ISNUMBER(H7064),"MATCHED","MISSING WHARTON"))</x:f>
        <x:v>MISSING OEWS</x:v>
      </x:c>
    </x:row>
    <x:row r="7065">
      <x:c r="A7065" t="str">
        <x:v>72</x:v>
      </x:c>
      <x:c r="B7065" t="str">
        <x:v>Accommodation and Food Services</x:v>
      </x:c>
      <x:c r="C7065" t="str">
        <x:v>27-2099</x:v>
      </x:c>
      <x:c r="D7065" t="str">
        <x:v>Entertainers and Performers, Sports and Related Workers, All Other</x:v>
      </x:c>
      <x:c r="E7065" s="22" t="n">
        <x:v>1520</x:v>
      </x:c>
      <x:c r="F7065" s="22"/>
      <x:c r="G7065" s="22" t="str">
        <x:f>IF(OR(E7065="",F7065=""),"",E7065*F7065)</x:f>
      </x:c>
      <x:c r="H7065" s="36"/>
      <x:c r="I7065" s="22" t="str">
        <x:f>IF(G7065="","",IF(ISNUMBER(H7065),G7065,""))</x:f>
      </x:c>
      <x:c r="J7065" s="22" t="str">
        <x:f>IF(I7065="","",I7065*H7065)</x:f>
      </x:c>
      <x:c r="K7065" t="str">
        <x:f>IF(G7065="","MISSING OEWS",IF(ISNUMBER(H7065),"MATCHED","MISSING WHARTON"))</x:f>
        <x:v>MISSING OEWS</x:v>
      </x:c>
    </x:row>
    <x:row r="7066">
      <x:c r="A7066" t="str">
        <x:v>72</x:v>
      </x:c>
      <x:c r="B7066" t="str">
        <x:v>Accommodation and Food Services</x:v>
      </x:c>
      <x:c r="C7066" t="str">
        <x:v>27-3031</x:v>
      </x:c>
      <x:c r="D7066" t="str">
        <x:v>Public Relations Specialists</x:v>
      </x:c>
      <x:c r="E7066" s="22" t="n">
        <x:v>2930</x:v>
      </x:c>
      <x:c r="F7066" s="22"/>
      <x:c r="G7066" s="22" t="str">
        <x:f>IF(OR(E7066="",F7066=""),"",E7066*F7066)</x:f>
      </x:c>
      <x:c r="H7066" s="36" t="n">
        <x:v>0.575</x:v>
      </x:c>
      <x:c r="I7066" s="22" t="str">
        <x:f>IF(G7066="","",IF(ISNUMBER(H7066),G7066,""))</x:f>
      </x:c>
      <x:c r="J7066" s="22" t="str">
        <x:f>IF(I7066="","",I7066*H7066)</x:f>
      </x:c>
      <x:c r="K7066" t="str">
        <x:f>IF(G7066="","MISSING OEWS",IF(ISNUMBER(H7066),"MATCHED","MISSING WHARTON"))</x:f>
        <x:v>MISSING OEWS</x:v>
      </x:c>
    </x:row>
    <x:row r="7067">
      <x:c r="A7067" t="str">
        <x:v>72</x:v>
      </x:c>
      <x:c r="B7067" t="str">
        <x:v>Accommodation and Food Services</x:v>
      </x:c>
      <x:c r="C7067" t="str">
        <x:v>27-3099</x:v>
      </x:c>
      <x:c r="D7067" t="str">
        <x:v>Media and Communication Workers, All Other</x:v>
      </x:c>
      <x:c r="E7067" s="22" t="n">
        <x:v>110</x:v>
      </x:c>
      <x:c r="F7067" s="22" t="n">
        <x:v>51050</x:v>
      </x:c>
      <x:c r="G7067" s="22" t="n">
        <x:f>IF(OR(E7067="",F7067=""),"",E7067*F7067)</x:f>
        <x:v>5615500</x:v>
      </x:c>
      <x:c r="H7067" s="36"/>
      <x:c r="I7067" s="22" t="str">
        <x:f>IF(G7067="","",IF(ISNUMBER(H7067),G7067,""))</x:f>
      </x:c>
      <x:c r="J7067" s="22" t="str">
        <x:f>IF(I7067="","",I7067*H7067)</x:f>
      </x:c>
      <x:c r="K7067" t="str">
        <x:f>IF(G7067="","MISSING OEWS",IF(ISNUMBER(H7067),"MATCHED","MISSING WHARTON"))</x:f>
        <x:v>MISSING WHARTON</x:v>
      </x:c>
    </x:row>
    <x:row r="7068">
      <x:c r="A7068" t="str">
        <x:v>72</x:v>
      </x:c>
      <x:c r="B7068" t="str">
        <x:v>Accommodation and Food Services</x:v>
      </x:c>
      <x:c r="C7068" t="str">
        <x:v>27-4011</x:v>
      </x:c>
      <x:c r="D7068" t="str">
        <x:v>Audio and Video Technicians</x:v>
      </x:c>
      <x:c r="E7068" s="22" t="n">
        <x:v>2320</x:v>
      </x:c>
      <x:c r="F7068" s="22" t="n">
        <x:v>62760</x:v>
      </x:c>
      <x:c r="G7068" s="22" t="n">
        <x:f>IF(OR(E7068="",F7068=""),"",E7068*F7068)</x:f>
        <x:v>145603200</x:v>
      </x:c>
      <x:c r="H7068" s="36" t="n">
        <x:v>0.5483</x:v>
      </x:c>
      <x:c r="I7068" s="22" t="n">
        <x:f>IF(G7068="","",IF(ISNUMBER(H7068),G7068,""))</x:f>
        <x:v>145603200</x:v>
      </x:c>
      <x:c r="J7068" s="22" t="n">
        <x:f>IF(I7068="","",I7068*H7068)</x:f>
        <x:v>79834234.56</x:v>
      </x:c>
      <x:c r="K7068" t="str">
        <x:f>IF(G7068="","MISSING OEWS",IF(ISNUMBER(H7068),"MATCHED","MISSING WHARTON"))</x:f>
        <x:v>MATCHED</x:v>
      </x:c>
    </x:row>
    <x:row r="7069">
      <x:c r="A7069" t="str">
        <x:v>72</x:v>
      </x:c>
      <x:c r="B7069" t="str">
        <x:v>Accommodation and Food Services</x:v>
      </x:c>
      <x:c r="C7069" t="str">
        <x:v>27-4014</x:v>
      </x:c>
      <x:c r="D7069" t="str">
        <x:v>Sound Engineering Technicians</x:v>
      </x:c>
      <x:c r="E7069" s="22" t="n">
        <x:v>550</x:v>
      </x:c>
      <x:c r="F7069" s="22" t="n">
        <x:v>58570</x:v>
      </x:c>
      <x:c r="G7069" s="22" t="n">
        <x:f>IF(OR(E7069="",F7069=""),"",E7069*F7069)</x:f>
        <x:v>32213500</x:v>
      </x:c>
      <x:c r="H7069" s="36" t="n">
        <x:v>0.5607</x:v>
      </x:c>
      <x:c r="I7069" s="22" t="n">
        <x:f>IF(G7069="","",IF(ISNUMBER(H7069),G7069,""))</x:f>
        <x:v>32213500</x:v>
      </x:c>
      <x:c r="J7069" s="22" t="n">
        <x:f>IF(I7069="","",I7069*H7069)</x:f>
        <x:v>18062109.45</x:v>
      </x:c>
      <x:c r="K7069" t="str">
        <x:f>IF(G7069="","MISSING OEWS",IF(ISNUMBER(H7069),"MATCHED","MISSING WHARTON"))</x:f>
        <x:v>MATCHED</x:v>
      </x:c>
    </x:row>
    <x:row r="7070">
      <x:c r="A7070" t="str">
        <x:v>72</x:v>
      </x:c>
      <x:c r="B7070" t="str">
        <x:v>Accommodation and Food Services</x:v>
      </x:c>
      <x:c r="C7070" t="str">
        <x:v>27-4015</x:v>
      </x:c>
      <x:c r="D7070" t="str">
        <x:v>Lighting Technicians</x:v>
      </x:c>
      <x:c r="E7070" s="22" t="n">
        <x:v>480</x:v>
      </x:c>
      <x:c r="F7070" s="22" t="n">
        <x:v>73760</x:v>
      </x:c>
      <x:c r="G7070" s="22" t="n">
        <x:f>IF(OR(E7070="",F7070=""),"",E7070*F7070)</x:f>
        <x:v>35404800</x:v>
      </x:c>
      <x:c r="H7070" s="36" t="n">
        <x:v>0.0594</x:v>
      </x:c>
      <x:c r="I7070" s="22" t="n">
        <x:f>IF(G7070="","",IF(ISNUMBER(H7070),G7070,""))</x:f>
        <x:v>35404800</x:v>
      </x:c>
      <x:c r="J7070" s="22" t="n">
        <x:f>IF(I7070="","",I7070*H7070)</x:f>
        <x:v>2103045.12</x:v>
      </x:c>
      <x:c r="K7070" t="str">
        <x:f>IF(G7070="","MISSING OEWS",IF(ISNUMBER(H7070),"MATCHED","MISSING WHARTON"))</x:f>
        <x:v>MATCHED</x:v>
      </x:c>
    </x:row>
    <x:row r="7071">
      <x:c r="A7071" t="str">
        <x:v>72</x:v>
      </x:c>
      <x:c r="B7071" t="str">
        <x:v>Accommodation and Food Services</x:v>
      </x:c>
      <x:c r="C7071" t="str">
        <x:v>27-4021</x:v>
      </x:c>
      <x:c r="D7071" t="str">
        <x:v>Photographers</x:v>
      </x:c>
      <x:c r="E7071" s="22" t="n">
        <x:v>170</x:v>
      </x:c>
      <x:c r="F7071" s="22" t="n">
        <x:v>72880</x:v>
      </x:c>
      <x:c r="G7071" s="22" t="n">
        <x:f>IF(OR(E7071="",F7071=""),"",E7071*F7071)</x:f>
        <x:v>12389600</x:v>
      </x:c>
      <x:c r="H7071" s="36" t="n">
        <x:v>0.3207</x:v>
      </x:c>
      <x:c r="I7071" s="22" t="n">
        <x:f>IF(G7071="","",IF(ISNUMBER(H7071),G7071,""))</x:f>
        <x:v>12389600</x:v>
      </x:c>
      <x:c r="J7071" s="22" t="n">
        <x:f>IF(I7071="","",I7071*H7071)</x:f>
        <x:v>3973344.7199999997</x:v>
      </x:c>
      <x:c r="K7071" t="str">
        <x:f>IF(G7071="","MISSING OEWS",IF(ISNUMBER(H7071),"MATCHED","MISSING WHARTON"))</x:f>
        <x:v>MATCHED</x:v>
      </x:c>
    </x:row>
    <x:row r="7072">
      <x:c r="A7072" t="str">
        <x:v>72</x:v>
      </x:c>
      <x:c r="B7072" t="str">
        <x:v>Accommodation and Food Services</x:v>
      </x:c>
      <x:c r="C7072" t="str">
        <x:v>27-4031</x:v>
      </x:c>
      <x:c r="D7072" t="str">
        <x:v>Camera Operators, Television, Video, and Film</x:v>
      </x:c>
      <x:c r="E7072" s="22" t="n">
        <x:v>40</x:v>
      </x:c>
      <x:c r="F7072" s="22"/>
      <x:c r="G7072" s="22" t="str">
        <x:f>IF(OR(E7072="",F7072=""),"",E7072*F7072)</x:f>
      </x:c>
      <x:c r="H7072" s="36" t="n">
        <x:v>0.3458</x:v>
      </x:c>
      <x:c r="I7072" s="22" t="str">
        <x:f>IF(G7072="","",IF(ISNUMBER(H7072),G7072,""))</x:f>
      </x:c>
      <x:c r="J7072" s="22" t="str">
        <x:f>IF(I7072="","",I7072*H7072)</x:f>
      </x:c>
      <x:c r="K7072" t="str">
        <x:f>IF(G7072="","MISSING OEWS",IF(ISNUMBER(H7072),"MATCHED","MISSING WHARTON"))</x:f>
        <x:v>MISSING OEWS</x:v>
      </x:c>
    </x:row>
    <x:row r="7073">
      <x:c r="A7073" t="str">
        <x:v>72</x:v>
      </x:c>
      <x:c r="B7073" t="str">
        <x:v>Accommodation and Food Services</x:v>
      </x:c>
      <x:c r="C7073" t="str">
        <x:v>27-4099</x:v>
      </x:c>
      <x:c r="D7073" t="str">
        <x:v>Media and Communication Equipment Workers, All Other</x:v>
      </x:c>
      <x:c r="E7073" s="22" t="n">
        <x:v>290</x:v>
      </x:c>
      <x:c r="F7073" s="22" t="n">
        <x:v>62870</x:v>
      </x:c>
      <x:c r="G7073" s="22" t="n">
        <x:f>IF(OR(E7073="",F7073=""),"",E7073*F7073)</x:f>
        <x:v>18232300</x:v>
      </x:c>
      <x:c r="H7073" s="36"/>
      <x:c r="I7073" s="22" t="str">
        <x:f>IF(G7073="","",IF(ISNUMBER(H7073),G7073,""))</x:f>
      </x:c>
      <x:c r="J7073" s="22" t="str">
        <x:f>IF(I7073="","",I7073*H7073)</x:f>
      </x:c>
      <x:c r="K7073" t="str">
        <x:f>IF(G7073="","MISSING OEWS",IF(ISNUMBER(H7073),"MATCHED","MISSING WHARTON"))</x:f>
        <x:v>MISSING WHARTON</x:v>
      </x:c>
    </x:row>
    <x:row r="7074">
      <x:c r="A7074" t="str">
        <x:v>72</x:v>
      </x:c>
      <x:c r="B7074" t="str">
        <x:v>Accommodation and Food Services</x:v>
      </x:c>
      <x:c r="C7074" t="str">
        <x:v>29-1031</x:v>
      </x:c>
      <x:c r="D7074" t="str">
        <x:v>Dietitians and Nutritionists</x:v>
      </x:c>
      <x:c r="E7074" s="22" t="n">
        <x:v>7820</x:v>
      </x:c>
      <x:c r="F7074" s="22" t="n">
        <x:v>73630</x:v>
      </x:c>
      <x:c r="G7074" s="22" t="n">
        <x:f>IF(OR(E7074="",F7074=""),"",E7074*F7074)</x:f>
        <x:v>575786600</x:v>
      </x:c>
      <x:c r="H7074" s="36" t="n">
        <x:v>0.4679</x:v>
      </x:c>
      <x:c r="I7074" s="22" t="n">
        <x:f>IF(G7074="","",IF(ISNUMBER(H7074),G7074,""))</x:f>
        <x:v>575786600</x:v>
      </x:c>
      <x:c r="J7074" s="22" t="n">
        <x:f>IF(I7074="","",I7074*H7074)</x:f>
        <x:v>269410550.14</x:v>
      </x:c>
      <x:c r="K7074" t="str">
        <x:f>IF(G7074="","MISSING OEWS",IF(ISNUMBER(H7074),"MATCHED","MISSING WHARTON"))</x:f>
        <x:v>MATCHED</x:v>
      </x:c>
    </x:row>
    <x:row r="7075">
      <x:c r="A7075" t="str">
        <x:v>72</x:v>
      </x:c>
      <x:c r="B7075" t="str">
        <x:v>Accommodation and Food Services</x:v>
      </x:c>
      <x:c r="C7075" t="str">
        <x:v>29-1141</x:v>
      </x:c>
      <x:c r="D7075" t="str">
        <x:v>Registered Nurses</x:v>
      </x:c>
      <x:c r="E7075" s="22" t="n">
        <x:v>170</x:v>
      </x:c>
      <x:c r="F7075" s="22" t="n">
        <x:v>88230</x:v>
      </x:c>
      <x:c r="G7075" s="22" t="n">
        <x:f>IF(OR(E7075="",F7075=""),"",E7075*F7075)</x:f>
        <x:v>14999100</x:v>
      </x:c>
      <x:c r="H7075" s="36" t="n">
        <x:v>0.19579999999999997</x:v>
      </x:c>
      <x:c r="I7075" s="22" t="n">
        <x:f>IF(G7075="","",IF(ISNUMBER(H7075),G7075,""))</x:f>
        <x:v>14999100</x:v>
      </x:c>
      <x:c r="J7075" s="22" t="n">
        <x:f>IF(I7075="","",I7075*H7075)</x:f>
        <x:v>2936823.78</x:v>
      </x:c>
      <x:c r="K7075" t="str">
        <x:f>IF(G7075="","MISSING OEWS",IF(ISNUMBER(H7075),"MATCHED","MISSING WHARTON"))</x:f>
        <x:v>MATCHED</x:v>
      </x:c>
    </x:row>
    <x:row r="7076">
      <x:c r="A7076" t="str">
        <x:v>72</x:v>
      </x:c>
      <x:c r="B7076" t="str">
        <x:v>Accommodation and Food Services</x:v>
      </x:c>
      <x:c r="C7076" t="str">
        <x:v>29-2042</x:v>
      </x:c>
      <x:c r="D7076" t="str">
        <x:v>Emergency Medical Technicians</x:v>
      </x:c>
      <x:c r="E7076" s="22" t="n">
        <x:v>250</x:v>
      </x:c>
      <x:c r="F7076" s="22" t="n">
        <x:v>46470</x:v>
      </x:c>
      <x:c r="G7076" s="22" t="n">
        <x:f>IF(OR(E7076="",F7076=""),"",E7076*F7076)</x:f>
        <x:v>11617500</x:v>
      </x:c>
      <x:c r="H7076" s="36" t="n">
        <x:v>0.07919999999999999</x:v>
      </x:c>
      <x:c r="I7076" s="22" t="n">
        <x:f>IF(G7076="","",IF(ISNUMBER(H7076),G7076,""))</x:f>
        <x:v>11617500</x:v>
      </x:c>
      <x:c r="J7076" s="22" t="n">
        <x:f>IF(I7076="","",I7076*H7076)</x:f>
        <x:v>920105.9999999999</x:v>
      </x:c>
      <x:c r="K7076" t="str">
        <x:f>IF(G7076="","MISSING OEWS",IF(ISNUMBER(H7076),"MATCHED","MISSING WHARTON"))</x:f>
        <x:v>MATCHED</x:v>
      </x:c>
    </x:row>
    <x:row r="7077">
      <x:c r="A7077" t="str">
        <x:v>72</x:v>
      </x:c>
      <x:c r="B7077" t="str">
        <x:v>Accommodation and Food Services</x:v>
      </x:c>
      <x:c r="C7077" t="str">
        <x:v>29-2051</x:v>
      </x:c>
      <x:c r="D7077" t="str">
        <x:v>Dietetic Technicians</x:v>
      </x:c>
      <x:c r="E7077" s="22" t="n">
        <x:v>920</x:v>
      </x:c>
      <x:c r="F7077" s="22" t="n">
        <x:v>37790</x:v>
      </x:c>
      <x:c r="G7077" s="22" t="n">
        <x:f>IF(OR(E7077="",F7077=""),"",E7077*F7077)</x:f>
        <x:v>34766800</x:v>
      </x:c>
      <x:c r="H7077" s="36" t="n">
        <x:v>0.4154</x:v>
      </x:c>
      <x:c r="I7077" s="22" t="n">
        <x:f>IF(G7077="","",IF(ISNUMBER(H7077),G7077,""))</x:f>
        <x:v>34766800</x:v>
      </x:c>
      <x:c r="J7077" s="22" t="n">
        <x:f>IF(I7077="","",I7077*H7077)</x:f>
        <x:v>14442128.719999999</x:v>
      </x:c>
      <x:c r="K7077" t="str">
        <x:f>IF(G7077="","MISSING OEWS",IF(ISNUMBER(H7077),"MATCHED","MISSING WHARTON"))</x:f>
        <x:v>MATCHED</x:v>
      </x:c>
    </x:row>
    <x:row r="7078">
      <x:c r="A7078" t="str">
        <x:v>72</x:v>
      </x:c>
      <x:c r="B7078" t="str">
        <x:v>Accommodation and Food Services</x:v>
      </x:c>
      <x:c r="C7078" t="str">
        <x:v>31-1132</x:v>
      </x:c>
      <x:c r="D7078" t="str">
        <x:v>Orderlies</x:v>
      </x:c>
      <x:c r="E7078" s="22" t="n">
        <x:v>1000</x:v>
      </x:c>
      <x:c r="F7078" s="22" t="n">
        <x:v>36790</x:v>
      </x:c>
      <x:c r="G7078" s="22" t="n">
        <x:f>IF(OR(E7078="",F7078=""),"",E7078*F7078)</x:f>
        <x:v>36790000</x:v>
      </x:c>
      <x:c r="H7078" s="36" t="n">
        <x:v>0.0417</x:v>
      </x:c>
      <x:c r="I7078" s="22" t="n">
        <x:f>IF(G7078="","",IF(ISNUMBER(H7078),G7078,""))</x:f>
        <x:v>36790000</x:v>
      </x:c>
      <x:c r="J7078" s="22" t="n">
        <x:f>IF(I7078="","",I7078*H7078)</x:f>
        <x:v>1534143</x:v>
      </x:c>
      <x:c r="K7078" t="str">
        <x:f>IF(G7078="","MISSING OEWS",IF(ISNUMBER(H7078),"MATCHED","MISSING WHARTON"))</x:f>
        <x:v>MATCHED</x:v>
      </x:c>
    </x:row>
    <x:row r="7079">
      <x:c r="A7079" t="str">
        <x:v>72</x:v>
      </x:c>
      <x:c r="B7079" t="str">
        <x:v>Accommodation and Food Services</x:v>
      </x:c>
      <x:c r="C7079" t="str">
        <x:v>31-9011</x:v>
      </x:c>
      <x:c r="D7079" t="str">
        <x:v>Massage Therapists</x:v>
      </x:c>
      <x:c r="E7079" s="22" t="n">
        <x:v>9400</x:v>
      </x:c>
      <x:c r="F7079" s="22" t="n">
        <x:v>59630</x:v>
      </x:c>
      <x:c r="G7079" s="22" t="n">
        <x:f>IF(OR(E7079="",F7079=""),"",E7079*F7079)</x:f>
        <x:v>560522000</x:v>
      </x:c>
      <x:c r="H7079" s="36" t="n">
        <x:v>0.0679</x:v>
      </x:c>
      <x:c r="I7079" s="22" t="n">
        <x:f>IF(G7079="","",IF(ISNUMBER(H7079),G7079,""))</x:f>
        <x:v>560522000</x:v>
      </x:c>
      <x:c r="J7079" s="22" t="n">
        <x:f>IF(I7079="","",I7079*H7079)</x:f>
        <x:v>38059443.800000004</x:v>
      </x:c>
      <x:c r="K7079" t="str">
        <x:f>IF(G7079="","MISSING OEWS",IF(ISNUMBER(H7079),"MATCHED","MISSING WHARTON"))</x:f>
        <x:v>MATCHED</x:v>
      </x:c>
    </x:row>
    <x:row r="7080">
      <x:c r="A7080" t="str">
        <x:v>72</x:v>
      </x:c>
      <x:c r="B7080" t="str">
        <x:v>Accommodation and Food Services</x:v>
      </x:c>
      <x:c r="C7080" t="str">
        <x:v>31-9099</x:v>
      </x:c>
      <x:c r="D7080" t="str">
        <x:v>Healthcare Support Workers, All Other</x:v>
      </x:c>
      <x:c r="E7080" s="22" t="n">
        <x:v>310</x:v>
      </x:c>
      <x:c r="F7080" s="22" t="n">
        <x:v>43410</x:v>
      </x:c>
      <x:c r="G7080" s="22" t="n">
        <x:f>IF(OR(E7080="",F7080=""),"",E7080*F7080)</x:f>
        <x:v>13457100</x:v>
      </x:c>
      <x:c r="H7080" s="36" t="n">
        <x:v>0.25420000000000004</x:v>
      </x:c>
      <x:c r="I7080" s="22" t="n">
        <x:f>IF(G7080="","",IF(ISNUMBER(H7080),G7080,""))</x:f>
        <x:v>13457100</x:v>
      </x:c>
      <x:c r="J7080" s="22" t="n">
        <x:f>IF(I7080="","",I7080*H7080)</x:f>
        <x:v>3420794.8200000003</x:v>
      </x:c>
      <x:c r="K7080" t="str">
        <x:f>IF(G7080="","MISSING OEWS",IF(ISNUMBER(H7080),"MATCHED","MISSING WHARTON"))</x:f>
        <x:v>MATCHED</x:v>
      </x:c>
    </x:row>
    <x:row r="7081">
      <x:c r="A7081" t="str">
        <x:v>72</x:v>
      </x:c>
      <x:c r="B7081" t="str">
        <x:v>Accommodation and Food Services</x:v>
      </x:c>
      <x:c r="C7081" t="str">
        <x:v>33-1091</x:v>
      </x:c>
      <x:c r="D7081" t="str">
        <x:v>First-Line Supervisors of Security Workers</x:v>
      </x:c>
      <x:c r="E7081" s="22" t="n">
        <x:v>5440</x:v>
      </x:c>
      <x:c r="F7081" s="22" t="n">
        <x:v>59820</x:v>
      </x:c>
      <x:c r="G7081" s="22" t="n">
        <x:f>IF(OR(E7081="",F7081=""),"",E7081*F7081)</x:f>
        <x:v>325420800</x:v>
      </x:c>
      <x:c r="H7081" s="36" t="n">
        <x:v>0.39289999999999997</x:v>
      </x:c>
      <x:c r="I7081" s="22" t="n">
        <x:f>IF(G7081="","",IF(ISNUMBER(H7081),G7081,""))</x:f>
        <x:v>325420800</x:v>
      </x:c>
      <x:c r="J7081" s="22" t="n">
        <x:f>IF(I7081="","",I7081*H7081)</x:f>
        <x:v>127857832.32</x:v>
      </x:c>
      <x:c r="K7081" t="str">
        <x:f>IF(G7081="","MISSING OEWS",IF(ISNUMBER(H7081),"MATCHED","MISSING WHARTON"))</x:f>
        <x:v>MATCHED</x:v>
      </x:c>
    </x:row>
    <x:row r="7082">
      <x:c r="A7082" t="str">
        <x:v>72</x:v>
      </x:c>
      <x:c r="B7082" t="str">
        <x:v>Accommodation and Food Services</x:v>
      </x:c>
      <x:c r="C7082" t="str">
        <x:v>33-1099</x:v>
      </x:c>
      <x:c r="D7082" t="str">
        <x:v>First-Line Supervisors of Protective Service Workers, All Other</x:v>
      </x:c>
      <x:c r="E7082" s="22" t="n">
        <x:v>630</x:v>
      </x:c>
      <x:c r="F7082" s="22" t="n">
        <x:v>56780</x:v>
      </x:c>
      <x:c r="G7082" s="22" t="n">
        <x:f>IF(OR(E7082="",F7082=""),"",E7082*F7082)</x:f>
        <x:v>35771400</x:v>
      </x:c>
      <x:c r="H7082" s="36"/>
      <x:c r="I7082" s="22" t="str">
        <x:f>IF(G7082="","",IF(ISNUMBER(H7082),G7082,""))</x:f>
      </x:c>
      <x:c r="J7082" s="22" t="str">
        <x:f>IF(I7082="","",I7082*H7082)</x:f>
      </x:c>
      <x:c r="K7082" t="str">
        <x:f>IF(G7082="","MISSING OEWS",IF(ISNUMBER(H7082),"MATCHED","MISSING WHARTON"))</x:f>
        <x:v>MISSING WHARTON</x:v>
      </x:c>
    </x:row>
    <x:row r="7083">
      <x:c r="A7083" t="str">
        <x:v>72</x:v>
      </x:c>
      <x:c r="B7083" t="str">
        <x:v>Accommodation and Food Services</x:v>
      </x:c>
      <x:c r="C7083" t="str">
        <x:v>33-9031</x:v>
      </x:c>
      <x:c r="D7083" t="str">
        <x:v>Gambling Surveillance Officers and Gambling Investigators</x:v>
      </x:c>
      <x:c r="E7083" s="22" t="n">
        <x:v>3170</x:v>
      </x:c>
      <x:c r="F7083" s="22" t="n">
        <x:v>45850</x:v>
      </x:c>
      <x:c r="G7083" s="22" t="n">
        <x:f>IF(OR(E7083="",F7083=""),"",E7083*F7083)</x:f>
        <x:v>145344500</x:v>
      </x:c>
      <x:c r="H7083" s="36" t="n">
        <x:v>0.475</x:v>
      </x:c>
      <x:c r="I7083" s="22" t="n">
        <x:f>IF(G7083="","",IF(ISNUMBER(H7083),G7083,""))</x:f>
        <x:v>145344500</x:v>
      </x:c>
      <x:c r="J7083" s="22" t="n">
        <x:f>IF(I7083="","",I7083*H7083)</x:f>
        <x:v>69038637.5</x:v>
      </x:c>
      <x:c r="K7083" t="str">
        <x:f>IF(G7083="","MISSING OEWS",IF(ISNUMBER(H7083),"MATCHED","MISSING WHARTON"))</x:f>
        <x:v>MATCHED</x:v>
      </x:c>
    </x:row>
    <x:row r="7084">
      <x:c r="A7084" t="str">
        <x:v>72</x:v>
      </x:c>
      <x:c r="B7084" t="str">
        <x:v>Accommodation and Food Services</x:v>
      </x:c>
      <x:c r="C7084" t="str">
        <x:v>33-9032</x:v>
      </x:c>
      <x:c r="D7084" t="str">
        <x:v>Security Guards</x:v>
      </x:c>
      <x:c r="E7084" s="22" t="n">
        <x:v>60350</x:v>
      </x:c>
      <x:c r="F7084" s="22" t="n">
        <x:v>40540</x:v>
      </x:c>
      <x:c r="G7084" s="22" t="n">
        <x:f>IF(OR(E7084="",F7084=""),"",E7084*F7084)</x:f>
        <x:v>2446589000</x:v>
      </x:c>
      <x:c r="H7084" s="36" t="n">
        <x:v>0.13570000000000002</x:v>
      </x:c>
      <x:c r="I7084" s="22" t="n">
        <x:f>IF(G7084="","",IF(ISNUMBER(H7084),G7084,""))</x:f>
        <x:v>2446589000</x:v>
      </x:c>
      <x:c r="J7084" s="22" t="n">
        <x:f>IF(I7084="","",I7084*H7084)</x:f>
        <x:v>332002127.3</x:v>
      </x:c>
      <x:c r="K7084" t="str">
        <x:f>IF(G7084="","MISSING OEWS",IF(ISNUMBER(H7084),"MATCHED","MISSING WHARTON"))</x:f>
        <x:v>MATCHED</x:v>
      </x:c>
    </x:row>
    <x:row r="7085">
      <x:c r="A7085" t="str">
        <x:v>72</x:v>
      </x:c>
      <x:c r="B7085" t="str">
        <x:v>Accommodation and Food Services</x:v>
      </x:c>
      <x:c r="C7085" t="str">
        <x:v>33-9092</x:v>
      </x:c>
      <x:c r="D7085" t="str">
        <x:v>Lifeguards, Ski Patrol, and Other Recreational Protective Service Workers</x:v>
      </x:c>
      <x:c r="E7085" s="22" t="n">
        <x:v>6640</x:v>
      </x:c>
      <x:c r="F7085" s="22" t="n">
        <x:v>35530</x:v>
      </x:c>
      <x:c r="G7085" s="22" t="n">
        <x:f>IF(OR(E7085="",F7085=""),"",E7085*F7085)</x:f>
        <x:v>235919200</x:v>
      </x:c>
      <x:c r="H7085" s="36" t="n">
        <x:v>0.0633</x:v>
      </x:c>
      <x:c r="I7085" s="22" t="n">
        <x:f>IF(G7085="","",IF(ISNUMBER(H7085),G7085,""))</x:f>
        <x:v>235919200</x:v>
      </x:c>
      <x:c r="J7085" s="22" t="n">
        <x:f>IF(I7085="","",I7085*H7085)</x:f>
        <x:v>14933685.36</x:v>
      </x:c>
      <x:c r="K7085" t="str">
        <x:f>IF(G7085="","MISSING OEWS",IF(ISNUMBER(H7085),"MATCHED","MISSING WHARTON"))</x:f>
        <x:v>MATCHED</x:v>
      </x:c>
    </x:row>
    <x:row r="7086">
      <x:c r="A7086" t="str">
        <x:v>72</x:v>
      </x:c>
      <x:c r="B7086" t="str">
        <x:v>Accommodation and Food Services</x:v>
      </x:c>
      <x:c r="C7086" t="str">
        <x:v>33-9099</x:v>
      </x:c>
      <x:c r="D7086" t="str">
        <x:v>Protective Service Workers, All Other</x:v>
      </x:c>
      <x:c r="E7086" s="22" t="n">
        <x:v>590</x:v>
      </x:c>
      <x:c r="F7086" s="22" t="n">
        <x:v>40540</x:v>
      </x:c>
      <x:c r="G7086" s="22" t="n">
        <x:f>IF(OR(E7086="",F7086=""),"",E7086*F7086)</x:f>
        <x:v>23918600</x:v>
      </x:c>
      <x:c r="H7086" s="36" t="n">
        <x:v>0.3357</x:v>
      </x:c>
      <x:c r="I7086" s="22" t="n">
        <x:f>IF(G7086="","",IF(ISNUMBER(H7086),G7086,""))</x:f>
        <x:v>23918600</x:v>
      </x:c>
      <x:c r="J7086" s="22" t="n">
        <x:f>IF(I7086="","",I7086*H7086)</x:f>
        <x:v>8029474.02</x:v>
      </x:c>
      <x:c r="K7086" t="str">
        <x:f>IF(G7086="","MISSING OEWS",IF(ISNUMBER(H7086),"MATCHED","MISSING WHARTON"))</x:f>
        <x:v>MATCHED</x:v>
      </x:c>
    </x:row>
    <x:row r="7087">
      <x:c r="A7087" t="str">
        <x:v>72</x:v>
      </x:c>
      <x:c r="B7087" t="str">
        <x:v>Accommodation and Food Services</x:v>
      </x:c>
      <x:c r="C7087" t="str">
        <x:v>35-1011</x:v>
      </x:c>
      <x:c r="D7087" t="str">
        <x:v>Chefs and Head Cooks</x:v>
      </x:c>
      <x:c r="E7087" s="22" t="n">
        <x:v>160460</x:v>
      </x:c>
      <x:c r="F7087" s="22" t="n">
        <x:v>65410</x:v>
      </x:c>
      <x:c r="G7087" s="22" t="n">
        <x:f>IF(OR(E7087="",F7087=""),"",E7087*F7087)</x:f>
        <x:v>10495688600</x:v>
      </x:c>
      <x:c r="H7087" s="36" t="n">
        <x:v>0.281</x:v>
      </x:c>
      <x:c r="I7087" s="22" t="n">
        <x:f>IF(G7087="","",IF(ISNUMBER(H7087),G7087,""))</x:f>
        <x:v>10495688600</x:v>
      </x:c>
      <x:c r="J7087" s="22" t="n">
        <x:f>IF(I7087="","",I7087*H7087)</x:f>
        <x:v>2949288496.6000004</x:v>
      </x:c>
      <x:c r="K7087" t="str">
        <x:f>IF(G7087="","MISSING OEWS",IF(ISNUMBER(H7087),"MATCHED","MISSING WHARTON"))</x:f>
        <x:v>MATCHED</x:v>
      </x:c>
    </x:row>
    <x:row r="7088">
      <x:c r="A7088" t="str">
        <x:v>72</x:v>
      </x:c>
      <x:c r="B7088" t="str">
        <x:v>Accommodation and Food Services</x:v>
      </x:c>
      <x:c r="C7088" t="str">
        <x:v>35-1012</x:v>
      </x:c>
      <x:c r="D7088" t="str">
        <x:v>First-Line Supervisors of Food Preparation and Serving Workers</x:v>
      </x:c>
      <x:c r="E7088" s="22" t="n">
        <x:v>1037790</x:v>
      </x:c>
      <x:c r="F7088" s="22" t="n">
        <x:v>45330</x:v>
      </x:c>
      <x:c r="G7088" s="22" t="n">
        <x:f>IF(OR(E7088="",F7088=""),"",E7088*F7088)</x:f>
        <x:v>47043020700</x:v>
      </x:c>
      <x:c r="H7088" s="36" t="n">
        <x:v>0.41729999999999995</x:v>
      </x:c>
      <x:c r="I7088" s="22" t="n">
        <x:f>IF(G7088="","",IF(ISNUMBER(H7088),G7088,""))</x:f>
        <x:v>47043020700</x:v>
      </x:c>
      <x:c r="J7088" s="22" t="n">
        <x:f>IF(I7088="","",I7088*H7088)</x:f>
        <x:v>19631052538.109997</x:v>
      </x:c>
      <x:c r="K7088" t="str">
        <x:f>IF(G7088="","MISSING OEWS",IF(ISNUMBER(H7088),"MATCHED","MISSING WHARTON"))</x:f>
        <x:v>MATCHED</x:v>
      </x:c>
    </x:row>
    <x:row r="7089">
      <x:c r="A7089" t="str">
        <x:v>72</x:v>
      </x:c>
      <x:c r="B7089" t="str">
        <x:v>Accommodation and Food Services</x:v>
      </x:c>
      <x:c r="C7089" t="str">
        <x:v>35-2011</x:v>
      </x:c>
      <x:c r="D7089" t="str">
        <x:v>Cooks, Fast Food</x:v>
      </x:c>
      <x:c r="E7089" s="22" t="n">
        <x:v>620980</x:v>
      </x:c>
      <x:c r="F7089" s="22" t="n">
        <x:v>32320</x:v>
      </x:c>
      <x:c r="G7089" s="22" t="n">
        <x:f>IF(OR(E7089="",F7089=""),"",E7089*F7089)</x:f>
        <x:v>20070073600</x:v>
      </x:c>
      <x:c r="H7089" s="36" t="n">
        <x:v>0.05</x:v>
      </x:c>
      <x:c r="I7089" s="22" t="n">
        <x:f>IF(G7089="","",IF(ISNUMBER(H7089),G7089,""))</x:f>
        <x:v>20070073600</x:v>
      </x:c>
      <x:c r="J7089" s="22" t="n">
        <x:f>IF(I7089="","",I7089*H7089)</x:f>
        <x:v>1003503680</x:v>
      </x:c>
      <x:c r="K7089" t="str">
        <x:f>IF(G7089="","MISSING OEWS",IF(ISNUMBER(H7089),"MATCHED","MISSING WHARTON"))</x:f>
        <x:v>MATCHED</x:v>
      </x:c>
    </x:row>
    <x:row r="7090">
      <x:c r="A7090" t="str">
        <x:v>72</x:v>
      </x:c>
      <x:c r="B7090" t="str">
        <x:v>Accommodation and Food Services</x:v>
      </x:c>
      <x:c r="C7090" t="str">
        <x:v>35-2012</x:v>
      </x:c>
      <x:c r="D7090" t="str">
        <x:v>Cooks, Institution and Cafeteria</x:v>
      </x:c>
      <x:c r="E7090" s="22" t="n">
        <x:v>85500</x:v>
      </x:c>
      <x:c r="F7090" s="22" t="n">
        <x:v>40680</x:v>
      </x:c>
      <x:c r="G7090" s="22" t="n">
        <x:f>IF(OR(E7090="",F7090=""),"",E7090*F7090)</x:f>
        <x:v>3478140000</x:v>
      </x:c>
      <x:c r="H7090" s="36" t="n">
        <x:v>0.25</x:v>
      </x:c>
      <x:c r="I7090" s="22" t="n">
        <x:f>IF(G7090="","",IF(ISNUMBER(H7090),G7090,""))</x:f>
        <x:v>3478140000</x:v>
      </x:c>
      <x:c r="J7090" s="22" t="n">
        <x:f>IF(I7090="","",I7090*H7090)</x:f>
        <x:v>869535000</x:v>
      </x:c>
      <x:c r="K7090" t="str">
        <x:f>IF(G7090="","MISSING OEWS",IF(ISNUMBER(H7090),"MATCHED","MISSING WHARTON"))</x:f>
        <x:v>MATCHED</x:v>
      </x:c>
    </x:row>
    <x:row r="7091">
      <x:c r="A7091" t="str">
        <x:v>72</x:v>
      </x:c>
      <x:c r="B7091" t="str">
        <x:v>Accommodation and Food Services</x:v>
      </x:c>
      <x:c r="C7091" t="str">
        <x:v>35-2013</x:v>
      </x:c>
      <x:c r="D7091" t="str">
        <x:v>Cooks, Private Household</x:v>
      </x:c>
      <x:c r="E7091" s="22" t="n">
        <x:v>270</x:v>
      </x:c>
      <x:c r="F7091" s="22" t="n">
        <x:v>49300</x:v>
      </x:c>
      <x:c r="G7091" s="22" t="n">
        <x:f>IF(OR(E7091="",F7091=""),"",E7091*F7091)</x:f>
        <x:v>13311000</x:v>
      </x:c>
      <x:c r="H7091" s="36" t="n">
        <x:v>0.12689999999999999</x:v>
      </x:c>
      <x:c r="I7091" s="22" t="n">
        <x:f>IF(G7091="","",IF(ISNUMBER(H7091),G7091,""))</x:f>
        <x:v>13311000</x:v>
      </x:c>
      <x:c r="J7091" s="22" t="n">
        <x:f>IF(I7091="","",I7091*H7091)</x:f>
        <x:v>1689165.9</x:v>
      </x:c>
      <x:c r="K7091" t="str">
        <x:f>IF(G7091="","MISSING OEWS",IF(ISNUMBER(H7091),"MATCHED","MISSING WHARTON"))</x:f>
        <x:v>MATCHED</x:v>
      </x:c>
    </x:row>
    <x:row r="7092">
      <x:c r="A7092" t="str">
        <x:v>72</x:v>
      </x:c>
      <x:c r="B7092" t="str">
        <x:v>Accommodation and Food Services</x:v>
      </x:c>
      <x:c r="C7092" t="str">
        <x:v>35-2014</x:v>
      </x:c>
      <x:c r="D7092" t="str">
        <x:v>Cooks, Restaurant</x:v>
      </x:c>
      <x:c r="E7092" s="22" t="n">
        <x:v>1312060</x:v>
      </x:c>
      <x:c r="F7092" s="22" t="n">
        <x:v>38600</x:v>
      </x:c>
      <x:c r="G7092" s="22" t="n">
        <x:f>IF(OR(E7092="",F7092=""),"",E7092*F7092)</x:f>
        <x:v>50645516000</x:v>
      </x:c>
      <x:c r="H7092" s="36" t="n">
        <x:v>0.1175</x:v>
      </x:c>
      <x:c r="I7092" s="22" t="n">
        <x:f>IF(G7092="","",IF(ISNUMBER(H7092),G7092,""))</x:f>
        <x:v>50645516000</x:v>
      </x:c>
      <x:c r="J7092" s="22" t="n">
        <x:f>IF(I7092="","",I7092*H7092)</x:f>
        <x:v>5950848130</x:v>
      </x:c>
      <x:c r="K7092" t="str">
        <x:f>IF(G7092="","MISSING OEWS",IF(ISNUMBER(H7092),"MATCHED","MISSING WHARTON"))</x:f>
        <x:v>MATCHED</x:v>
      </x:c>
    </x:row>
    <x:row r="7093">
      <x:c r="A7093" t="str">
        <x:v>72</x:v>
      </x:c>
      <x:c r="B7093" t="str">
        <x:v>Accommodation and Food Services</x:v>
      </x:c>
      <x:c r="C7093" t="str">
        <x:v>35-2015</x:v>
      </x:c>
      <x:c r="D7093" t="str">
        <x:v>Cooks, Short Order</x:v>
      </x:c>
      <x:c r="E7093" s="22" t="n">
        <x:v>109050</x:v>
      </x:c>
      <x:c r="F7093" s="22" t="n">
        <x:v>36420</x:v>
      </x:c>
      <x:c r="G7093" s="22" t="n">
        <x:f>IF(OR(E7093="",F7093=""),"",E7093*F7093)</x:f>
        <x:v>3971601000</x:v>
      </x:c>
      <x:c r="H7093" s="36" t="n">
        <x:v>0.0864</x:v>
      </x:c>
      <x:c r="I7093" s="22" t="n">
        <x:f>IF(G7093="","",IF(ISNUMBER(H7093),G7093,""))</x:f>
        <x:v>3971601000</x:v>
      </x:c>
      <x:c r="J7093" s="22" t="n">
        <x:f>IF(I7093="","",I7093*H7093)</x:f>
        <x:v>343146326.40000004</x:v>
      </x:c>
      <x:c r="K7093" t="str">
        <x:f>IF(G7093="","MISSING OEWS",IF(ISNUMBER(H7093),"MATCHED","MISSING WHARTON"))</x:f>
        <x:v>MATCHED</x:v>
      </x:c>
    </x:row>
    <x:row r="7094">
      <x:c r="A7094" t="str">
        <x:v>72</x:v>
      </x:c>
      <x:c r="B7094" t="str">
        <x:v>Accommodation and Food Services</x:v>
      </x:c>
      <x:c r="C7094" t="str">
        <x:v>35-2019</x:v>
      </x:c>
      <x:c r="D7094" t="str">
        <x:v>Cooks, All Other</x:v>
      </x:c>
      <x:c r="E7094" s="22" t="n">
        <x:v>8440</x:v>
      </x:c>
      <x:c r="F7094" s="22" t="n">
        <x:v>39940</x:v>
      </x:c>
      <x:c r="G7094" s="22" t="n">
        <x:f>IF(OR(E7094="",F7094=""),"",E7094*F7094)</x:f>
        <x:v>337093600</x:v>
      </x:c>
      <x:c r="H7094" s="36"/>
      <x:c r="I7094" s="22" t="str">
        <x:f>IF(G7094="","",IF(ISNUMBER(H7094),G7094,""))</x:f>
      </x:c>
      <x:c r="J7094" s="22" t="str">
        <x:f>IF(I7094="","",I7094*H7094)</x:f>
      </x:c>
      <x:c r="K7094" t="str">
        <x:f>IF(G7094="","MISSING OEWS",IF(ISNUMBER(H7094),"MATCHED","MISSING WHARTON"))</x:f>
        <x:v>MISSING WHARTON</x:v>
      </x:c>
    </x:row>
    <x:row r="7095">
      <x:c r="A7095" t="str">
        <x:v>72</x:v>
      </x:c>
      <x:c r="B7095" t="str">
        <x:v>Accommodation and Food Services</x:v>
      </x:c>
      <x:c r="C7095" t="str">
        <x:v>35-2021</x:v>
      </x:c>
      <x:c r="D7095" t="str">
        <x:v>Food Preparation Workers</x:v>
      </x:c>
      <x:c r="E7095" s="22" t="n">
        <x:v>519550</x:v>
      </x:c>
      <x:c r="F7095" s="22" t="n">
        <x:v>34580</x:v>
      </x:c>
      <x:c r="G7095" s="22" t="n">
        <x:f>IF(OR(E7095="",F7095=""),"",E7095*F7095)</x:f>
        <x:v>17966039000</x:v>
      </x:c>
      <x:c r="H7095" s="36" t="n">
        <x:v>0.0613</x:v>
      </x:c>
      <x:c r="I7095" s="22" t="n">
        <x:f>IF(G7095="","",IF(ISNUMBER(H7095),G7095,""))</x:f>
        <x:v>17966039000</x:v>
      </x:c>
      <x:c r="J7095" s="22" t="n">
        <x:f>IF(I7095="","",I7095*H7095)</x:f>
        <x:v>1101318190.7</x:v>
      </x:c>
      <x:c r="K7095" t="str">
        <x:f>IF(G7095="","MISSING OEWS",IF(ISNUMBER(H7095),"MATCHED","MISSING WHARTON"))</x:f>
        <x:v>MATCHED</x:v>
      </x:c>
    </x:row>
    <x:row r="7096">
      <x:c r="A7096" t="str">
        <x:v>72</x:v>
      </x:c>
      <x:c r="B7096" t="str">
        <x:v>Accommodation and Food Services</x:v>
      </x:c>
      <x:c r="C7096" t="str">
        <x:v>35-3011</x:v>
      </x:c>
      <x:c r="D7096" t="str">
        <x:v>Bartenders</x:v>
      </x:c>
      <x:c r="E7096" s="22" t="n">
        <x:v>600580</x:v>
      </x:c>
      <x:c r="F7096" s="22" t="n">
        <x:v>41800</x:v>
      </x:c>
      <x:c r="G7096" s="22" t="n">
        <x:f>IF(OR(E7096="",F7096=""),"",E7096*F7096)</x:f>
        <x:v>25104244000</x:v>
      </x:c>
      <x:c r="H7096" s="36" t="n">
        <x:v>0.1425</x:v>
      </x:c>
      <x:c r="I7096" s="22" t="n">
        <x:f>IF(G7096="","",IF(ISNUMBER(H7096),G7096,""))</x:f>
        <x:v>25104244000</x:v>
      </x:c>
      <x:c r="J7096" s="22" t="n">
        <x:f>IF(I7096="","",I7096*H7096)</x:f>
        <x:v>3577354769.9999995</x:v>
      </x:c>
      <x:c r="K7096" t="str">
        <x:f>IF(G7096="","MISSING OEWS",IF(ISNUMBER(H7096),"MATCHED","MISSING WHARTON"))</x:f>
        <x:v>MATCHED</x:v>
      </x:c>
    </x:row>
    <x:row r="7097">
      <x:c r="A7097" t="str">
        <x:v>72</x:v>
      </x:c>
      <x:c r="B7097" t="str">
        <x:v>Accommodation and Food Services</x:v>
      </x:c>
      <x:c r="C7097" t="str">
        <x:v>35-3023</x:v>
      </x:c>
      <x:c r="D7097" t="str">
        <x:v>Fast Food and Counter Workers</x:v>
      </x:c>
      <x:c r="E7097" s="22" t="n">
        <x:v>3367270</x:v>
      </x:c>
      <x:c r="F7097" s="22" t="n">
        <x:v>31790</x:v>
      </x:c>
      <x:c r="G7097" s="22" t="n">
        <x:f>IF(OR(E7097="",F7097=""),"",E7097*F7097)</x:f>
        <x:v>107045513300</x:v>
      </x:c>
      <x:c r="H7097" s="36" t="n">
        <x:v>0.20309999999999997</x:v>
      </x:c>
      <x:c r="I7097" s="22" t="n">
        <x:f>IF(G7097="","",IF(ISNUMBER(H7097),G7097,""))</x:f>
        <x:v>107045513300</x:v>
      </x:c>
      <x:c r="J7097" s="22" t="n">
        <x:f>IF(I7097="","",I7097*H7097)</x:f>
        <x:v>21740943751.229996</x:v>
      </x:c>
      <x:c r="K7097" t="str">
        <x:f>IF(G7097="","MISSING OEWS",IF(ISNUMBER(H7097),"MATCHED","MISSING WHARTON"))</x:f>
        <x:v>MATCHED</x:v>
      </x:c>
    </x:row>
    <x:row r="7098">
      <x:c r="A7098" t="str">
        <x:v>72</x:v>
      </x:c>
      <x:c r="B7098" t="str">
        <x:v>Accommodation and Food Services</x:v>
      </x:c>
      <x:c r="C7098" t="str">
        <x:v>35-3031</x:v>
      </x:c>
      <x:c r="D7098" t="str">
        <x:v>Waiters and Waitresses</x:v>
      </x:c>
      <x:c r="E7098" s="22" t="n">
        <x:v>2087000</x:v>
      </x:c>
      <x:c r="F7098" s="22" t="n">
        <x:v>40180</x:v>
      </x:c>
      <x:c r="G7098" s="22" t="n">
        <x:f>IF(OR(E7098="",F7098=""),"",E7098*F7098)</x:f>
        <x:v>83855660000</x:v>
      </x:c>
      <x:c r="H7098" s="36" t="n">
        <x:v>0.152</x:v>
      </x:c>
      <x:c r="I7098" s="22" t="n">
        <x:f>IF(G7098="","",IF(ISNUMBER(H7098),G7098,""))</x:f>
        <x:v>83855660000</x:v>
      </x:c>
      <x:c r="J7098" s="22" t="n">
        <x:f>IF(I7098="","",I7098*H7098)</x:f>
        <x:v>12746060320</x:v>
      </x:c>
      <x:c r="K7098" t="str">
        <x:f>IF(G7098="","MISSING OEWS",IF(ISNUMBER(H7098),"MATCHED","MISSING WHARTON"))</x:f>
        <x:v>MATCHED</x:v>
      </x:c>
    </x:row>
    <x:row r="7099">
      <x:c r="A7099" t="str">
        <x:v>72</x:v>
      </x:c>
      <x:c r="B7099" t="str">
        <x:v>Accommodation and Food Services</x:v>
      </x:c>
      <x:c r="C7099" t="str">
        <x:v>35-3041</x:v>
      </x:c>
      <x:c r="D7099" t="str">
        <x:v>Food Servers, Nonrestaurant</x:v>
      </x:c>
      <x:c r="E7099" s="22" t="n">
        <x:v>63110</x:v>
      </x:c>
      <x:c r="F7099" s="22" t="n">
        <x:v>36570</x:v>
      </x:c>
      <x:c r="G7099" s="22" t="n">
        <x:f>IF(OR(E7099="",F7099=""),"",E7099*F7099)</x:f>
        <x:v>2307932700</x:v>
      </x:c>
      <x:c r="H7099" s="36" t="n">
        <x:v>0.13570000000000002</x:v>
      </x:c>
      <x:c r="I7099" s="22" t="n">
        <x:f>IF(G7099="","",IF(ISNUMBER(H7099),G7099,""))</x:f>
        <x:v>2307932700</x:v>
      </x:c>
      <x:c r="J7099" s="22" t="n">
        <x:f>IF(I7099="","",I7099*H7099)</x:f>
        <x:v>313186467.39000005</x:v>
      </x:c>
      <x:c r="K7099" t="str">
        <x:f>IF(G7099="","MISSING OEWS",IF(ISNUMBER(H7099),"MATCHED","MISSING WHARTON"))</x:f>
        <x:v>MATCHED</x:v>
      </x:c>
    </x:row>
    <x:row r="7100">
      <x:c r="A7100" t="str">
        <x:v>72</x:v>
      </x:c>
      <x:c r="B7100" t="str">
        <x:v>Accommodation and Food Services</x:v>
      </x:c>
      <x:c r="C7100" t="str">
        <x:v>35-9011</x:v>
      </x:c>
      <x:c r="D7100" t="str">
        <x:v>Dining Room and Cafeteria Attendants and Bartender Helpers</x:v>
      </x:c>
      <x:c r="E7100" s="22" t="n">
        <x:v>451790</x:v>
      </x:c>
      <x:c r="F7100" s="22" t="n">
        <x:v>34020</x:v>
      </x:c>
      <x:c r="G7100" s="22" t="n">
        <x:f>IF(OR(E7100="",F7100=""),"",E7100*F7100)</x:f>
        <x:v>15369895800</x:v>
      </x:c>
      <x:c r="H7100" s="36" t="n">
        <x:v>0.0417</x:v>
      </x:c>
      <x:c r="I7100" s="22" t="n">
        <x:f>IF(G7100="","",IF(ISNUMBER(H7100),G7100,""))</x:f>
        <x:v>15369895800</x:v>
      </x:c>
      <x:c r="J7100" s="22" t="n">
        <x:f>IF(I7100="","",I7100*H7100)</x:f>
        <x:v>640924654.86</x:v>
      </x:c>
      <x:c r="K7100" t="str">
        <x:f>IF(G7100="","MISSING OEWS",IF(ISNUMBER(H7100),"MATCHED","MISSING WHARTON"))</x:f>
        <x:v>MATCHED</x:v>
      </x:c>
    </x:row>
    <x:row r="7101">
      <x:c r="A7101" t="str">
        <x:v>72</x:v>
      </x:c>
      <x:c r="B7101" t="str">
        <x:v>Accommodation and Food Services</x:v>
      </x:c>
      <x:c r="C7101" t="str">
        <x:v>35-9021</x:v>
      </x:c>
      <x:c r="D7101" t="str">
        <x:v>Dishwashers</x:v>
      </x:c>
      <x:c r="E7101" s="22" t="n">
        <x:v>412400</x:v>
      </x:c>
      <x:c r="F7101" s="22" t="n">
        <x:v>34180</x:v>
      </x:c>
      <x:c r="G7101" s="22" t="n">
        <x:f>IF(OR(E7101="",F7101=""),"",E7101*F7101)</x:f>
        <x:v>14095832000</x:v>
      </x:c>
      <x:c r="H7101" s="36" t="n">
        <x:v>0</x:v>
      </x:c>
      <x:c r="I7101" s="22" t="n">
        <x:f>IF(G7101="","",IF(ISNUMBER(H7101),G7101,""))</x:f>
        <x:v>14095832000</x:v>
      </x:c>
      <x:c r="J7101" s="22" t="n">
        <x:f>IF(I7101="","",I7101*H7101)</x:f>
        <x:v>0</x:v>
      </x:c>
      <x:c r="K7101" t="str">
        <x:f>IF(G7101="","MISSING OEWS",IF(ISNUMBER(H7101),"MATCHED","MISSING WHARTON"))</x:f>
        <x:v>MATCHED</x:v>
      </x:c>
    </x:row>
    <x:row r="7102">
      <x:c r="A7102" t="str">
        <x:v>72</x:v>
      </x:c>
      <x:c r="B7102" t="str">
        <x:v>Accommodation and Food Services</x:v>
      </x:c>
      <x:c r="C7102" t="str">
        <x:v>35-9031</x:v>
      </x:c>
      <x:c r="D7102" t="str">
        <x:v>Hosts and Hostesses, Restaurant, Lounge, and Coffee Shop</x:v>
      </x:c>
      <x:c r="E7102" s="22" t="n">
        <x:v>410390</x:v>
      </x:c>
      <x:c r="F7102" s="22" t="n">
        <x:v>32570</x:v>
      </x:c>
      <x:c r="G7102" s="22" t="n">
        <x:f>IF(OR(E7102="",F7102=""),"",E7102*F7102)</x:f>
        <x:v>13366402300</x:v>
      </x:c>
      <x:c r="H7102" s="36" t="n">
        <x:v>0.3023</x:v>
      </x:c>
      <x:c r="I7102" s="22" t="n">
        <x:f>IF(G7102="","",IF(ISNUMBER(H7102),G7102,""))</x:f>
        <x:v>13366402300</x:v>
      </x:c>
      <x:c r="J7102" s="22" t="n">
        <x:f>IF(I7102="","",I7102*H7102)</x:f>
        <x:v>4040663415.29</x:v>
      </x:c>
      <x:c r="K7102" t="str">
        <x:f>IF(G7102="","MISSING OEWS",IF(ISNUMBER(H7102),"MATCHED","MISSING WHARTON"))</x:f>
        <x:v>MATCHED</x:v>
      </x:c>
    </x:row>
    <x:row r="7103">
      <x:c r="A7103" t="str">
        <x:v>72</x:v>
      </x:c>
      <x:c r="B7103" t="str">
        <x:v>Accommodation and Food Services</x:v>
      </x:c>
      <x:c r="C7103" t="str">
        <x:v>35-9099</x:v>
      </x:c>
      <x:c r="D7103" t="str">
        <x:v>Food Preparation and Serving Related Workers, All Other</x:v>
      </x:c>
      <x:c r="E7103" s="22" t="n">
        <x:v>66320</x:v>
      </x:c>
      <x:c r="F7103" s="22" t="n">
        <x:v>36490</x:v>
      </x:c>
      <x:c r="G7103" s="22" t="n">
        <x:f>IF(OR(E7103="",F7103=""),"",E7103*F7103)</x:f>
        <x:v>2420016800</x:v>
      </x:c>
      <x:c r="H7103" s="36"/>
      <x:c r="I7103" s="22" t="str">
        <x:f>IF(G7103="","",IF(ISNUMBER(H7103),G7103,""))</x:f>
      </x:c>
      <x:c r="J7103" s="22" t="str">
        <x:f>IF(I7103="","",I7103*H7103)</x:f>
      </x:c>
      <x:c r="K7103" t="str">
        <x:f>IF(G7103="","MISSING OEWS",IF(ISNUMBER(H7103),"MATCHED","MISSING WHARTON"))</x:f>
        <x:v>MISSING WHARTON</x:v>
      </x:c>
    </x:row>
    <x:row r="7104">
      <x:c r="A7104" t="str">
        <x:v>72</x:v>
      </x:c>
      <x:c r="B7104" t="str">
        <x:v>Accommodation and Food Services</x:v>
      </x:c>
      <x:c r="C7104" t="str">
        <x:v>37-1011</x:v>
      </x:c>
      <x:c r="D7104" t="str">
        <x:v>First-Line Supervisors of Housekeeping and Janitorial Workers</x:v>
      </x:c>
      <x:c r="E7104" s="22" t="n">
        <x:v>42400</x:v>
      </x:c>
      <x:c r="F7104" s="22" t="n">
        <x:v>49340</x:v>
      </x:c>
      <x:c r="G7104" s="22" t="n">
        <x:f>IF(OR(E7104="",F7104=""),"",E7104*F7104)</x:f>
        <x:v>2092016000</x:v>
      </x:c>
      <x:c r="H7104" s="36" t="n">
        <x:v>0.22690000000000002</x:v>
      </x:c>
      <x:c r="I7104" s="22" t="n">
        <x:f>IF(G7104="","",IF(ISNUMBER(H7104),G7104,""))</x:f>
        <x:v>2092016000</x:v>
      </x:c>
      <x:c r="J7104" s="22" t="n">
        <x:f>IF(I7104="","",I7104*H7104)</x:f>
        <x:v>474678430.40000004</x:v>
      </x:c>
      <x:c r="K7104" t="str">
        <x:f>IF(G7104="","MISSING OEWS",IF(ISNUMBER(H7104),"MATCHED","MISSING WHARTON"))</x:f>
        <x:v>MATCHED</x:v>
      </x:c>
    </x:row>
    <x:row r="7105">
      <x:c r="A7105" t="str">
        <x:v>72</x:v>
      </x:c>
      <x:c r="B7105" t="str">
        <x:v>Accommodation and Food Services</x:v>
      </x:c>
      <x:c r="C7105" t="str">
        <x:v>37-1012</x:v>
      </x:c>
      <x:c r="D7105" t="str">
        <x:v>First-Line Supervisors of Landscaping, Lawn Service, and Groundskeeping Workers</x:v>
      </x:c>
      <x:c r="E7105" s="22" t="n">
        <x:v>1530</x:v>
      </x:c>
      <x:c r="F7105" s="22" t="n">
        <x:v>60830</x:v>
      </x:c>
      <x:c r="G7105" s="22" t="n">
        <x:f>IF(OR(E7105="",F7105=""),"",E7105*F7105)</x:f>
        <x:v>93069900</x:v>
      </x:c>
      <x:c r="H7105" s="36" t="n">
        <x:v>0.2357</x:v>
      </x:c>
      <x:c r="I7105" s="22" t="n">
        <x:f>IF(G7105="","",IF(ISNUMBER(H7105),G7105,""))</x:f>
        <x:v>93069900</x:v>
      </x:c>
      <x:c r="J7105" s="22" t="n">
        <x:f>IF(I7105="","",I7105*H7105)</x:f>
        <x:v>21936575.43</x:v>
      </x:c>
      <x:c r="K7105" t="str">
        <x:f>IF(G7105="","MISSING OEWS",IF(ISNUMBER(H7105),"MATCHED","MISSING WHARTON"))</x:f>
        <x:v>MATCHED</x:v>
      </x:c>
    </x:row>
    <x:row r="7106">
      <x:c r="A7106" t="str">
        <x:v>72</x:v>
      </x:c>
      <x:c r="B7106" t="str">
        <x:v>Accommodation and Food Services</x:v>
      </x:c>
      <x:c r="C7106" t="str">
        <x:v>37-2011</x:v>
      </x:c>
      <x:c r="D7106" t="str">
        <x:v>Janitors and Cleaners, Except Maids and Housekeeping Cleaners</x:v>
      </x:c>
      <x:c r="E7106" s="22" t="n">
        <x:v>117930</x:v>
      </x:c>
      <x:c r="F7106" s="22" t="n">
        <x:v>38860</x:v>
      </x:c>
      <x:c r="G7106" s="22" t="n">
        <x:f>IF(OR(E7106="",F7106=""),"",E7106*F7106)</x:f>
        <x:v>4582759800</x:v>
      </x:c>
      <x:c r="H7106" s="36" t="n">
        <x:v>0</x:v>
      </x:c>
      <x:c r="I7106" s="22" t="n">
        <x:f>IF(G7106="","",IF(ISNUMBER(H7106),G7106,""))</x:f>
        <x:v>4582759800</x:v>
      </x:c>
      <x:c r="J7106" s="22" t="n">
        <x:f>IF(I7106="","",I7106*H7106)</x:f>
        <x:v>0</x:v>
      </x:c>
      <x:c r="K7106" t="str">
        <x:f>IF(G7106="","MISSING OEWS",IF(ISNUMBER(H7106),"MATCHED","MISSING WHARTON"))</x:f>
        <x:v>MATCHED</x:v>
      </x:c>
    </x:row>
    <x:row r="7107">
      <x:c r="A7107" t="str">
        <x:v>72</x:v>
      </x:c>
      <x:c r="B7107" t="str">
        <x:v>Accommodation and Food Services</x:v>
      </x:c>
      <x:c r="C7107" t="str">
        <x:v>37-2012</x:v>
      </x:c>
      <x:c r="D7107" t="str">
        <x:v>Maids and Housekeeping Cleaners</x:v>
      </x:c>
      <x:c r="E7107" s="22" t="n">
        <x:v>430270</x:v>
      </x:c>
      <x:c r="F7107" s="22" t="n">
        <x:v>36680</x:v>
      </x:c>
      <x:c r="G7107" s="22" t="n">
        <x:f>IF(OR(E7107="",F7107=""),"",E7107*F7107)</x:f>
        <x:v>15782303600</x:v>
      </x:c>
      <x:c r="H7107" s="36" t="n">
        <x:v>0</x:v>
      </x:c>
      <x:c r="I7107" s="22" t="n">
        <x:f>IF(G7107="","",IF(ISNUMBER(H7107),G7107,""))</x:f>
        <x:v>15782303600</x:v>
      </x:c>
      <x:c r="J7107" s="22" t="n">
        <x:f>IF(I7107="","",I7107*H7107)</x:f>
        <x:v>0</x:v>
      </x:c>
      <x:c r="K7107" t="str">
        <x:f>IF(G7107="","MISSING OEWS",IF(ISNUMBER(H7107),"MATCHED","MISSING WHARTON"))</x:f>
        <x:v>MATCHED</x:v>
      </x:c>
    </x:row>
    <x:row r="7108">
      <x:c r="A7108" t="str">
        <x:v>72</x:v>
      </x:c>
      <x:c r="B7108" t="str">
        <x:v>Accommodation and Food Services</x:v>
      </x:c>
      <x:c r="C7108" t="str">
        <x:v>37-2019</x:v>
      </x:c>
      <x:c r="D7108" t="str">
        <x:v>Building Cleaning Workers, All Other</x:v>
      </x:c>
      <x:c r="E7108" s="22" t="n">
        <x:v>1540</x:v>
      </x:c>
      <x:c r="F7108" s="22" t="n">
        <x:v>43410</x:v>
      </x:c>
      <x:c r="G7108" s="22" t="n">
        <x:f>IF(OR(E7108="",F7108=""),"",E7108*F7108)</x:f>
        <x:v>66851400</x:v>
      </x:c>
      <x:c r="H7108" s="36"/>
      <x:c r="I7108" s="22" t="str">
        <x:f>IF(G7108="","",IF(ISNUMBER(H7108),G7108,""))</x:f>
      </x:c>
      <x:c r="J7108" s="22" t="str">
        <x:f>IF(I7108="","",I7108*H7108)</x:f>
      </x:c>
      <x:c r="K7108" t="str">
        <x:f>IF(G7108="","MISSING OEWS",IF(ISNUMBER(H7108),"MATCHED","MISSING WHARTON"))</x:f>
        <x:v>MISSING WHARTON</x:v>
      </x:c>
    </x:row>
    <x:row r="7109">
      <x:c r="A7109" t="str">
        <x:v>72</x:v>
      </x:c>
      <x:c r="B7109" t="str">
        <x:v>Accommodation and Food Services</x:v>
      </x:c>
      <x:c r="C7109" t="str">
        <x:v>37-2021</x:v>
      </x:c>
      <x:c r="D7109" t="str">
        <x:v>Pest Control Workers</x:v>
      </x:c>
      <x:c r="E7109" s="22" t="n">
        <x:v>30</x:v>
      </x:c>
      <x:c r="F7109" s="22"/>
      <x:c r="G7109" s="22" t="str">
        <x:f>IF(OR(E7109="",F7109=""),"",E7109*F7109)</x:f>
      </x:c>
      <x:c r="H7109" s="36" t="n">
        <x:v>0.1567</x:v>
      </x:c>
      <x:c r="I7109" s="22" t="str">
        <x:f>IF(G7109="","",IF(ISNUMBER(H7109),G7109,""))</x:f>
      </x:c>
      <x:c r="J7109" s="22" t="str">
        <x:f>IF(I7109="","",I7109*H7109)</x:f>
      </x:c>
      <x:c r="K7109" t="str">
        <x:f>IF(G7109="","MISSING OEWS",IF(ISNUMBER(H7109),"MATCHED","MISSING WHARTON"))</x:f>
        <x:v>MISSING OEWS</x:v>
      </x:c>
    </x:row>
    <x:row r="7110">
      <x:c r="A7110" t="str">
        <x:v>72</x:v>
      </x:c>
      <x:c r="B7110" t="str">
        <x:v>Accommodation and Food Services</x:v>
      </x:c>
      <x:c r="C7110" t="str">
        <x:v>37-3011</x:v>
      </x:c>
      <x:c r="D7110" t="str">
        <x:v>Landscaping and Groundskeeping Workers</x:v>
      </x:c>
      <x:c r="E7110" s="22" t="n">
        <x:v>16770</x:v>
      </x:c>
      <x:c r="F7110" s="22" t="n">
        <x:v>39040</x:v>
      </x:c>
      <x:c r="G7110" s="22" t="n">
        <x:f>IF(OR(E7110="",F7110=""),"",E7110*F7110)</x:f>
        <x:v>654700800</x:v>
      </x:c>
      <x:c r="H7110" s="36" t="n">
        <x:v>0</x:v>
      </x:c>
      <x:c r="I7110" s="22" t="n">
        <x:f>IF(G7110="","",IF(ISNUMBER(H7110),G7110,""))</x:f>
        <x:v>654700800</x:v>
      </x:c>
      <x:c r="J7110" s="22" t="n">
        <x:f>IF(I7110="","",I7110*H7110)</x:f>
        <x:v>0</x:v>
      </x:c>
      <x:c r="K7110" t="str">
        <x:f>IF(G7110="","MISSING OEWS",IF(ISNUMBER(H7110),"MATCHED","MISSING WHARTON"))</x:f>
        <x:v>MATCHED</x:v>
      </x:c>
    </x:row>
    <x:row r="7111">
      <x:c r="A7111" t="str">
        <x:v>72</x:v>
      </x:c>
      <x:c r="B7111" t="str">
        <x:v>Accommodation and Food Services</x:v>
      </x:c>
      <x:c r="C7111" t="str">
        <x:v>37-3012</x:v>
      </x:c>
      <x:c r="D7111" t="str">
        <x:v>Pesticide Handlers, Sprayers, and Applicators, Vegetation</x:v>
      </x:c>
      <x:c r="E7111" s="22" t="n">
        <x:v>170</x:v>
      </x:c>
      <x:c r="F7111" s="22" t="n">
        <x:v>37690</x:v>
      </x:c>
      <x:c r="G7111" s="22" t="n">
        <x:f>IF(OR(E7111="",F7111=""),"",E7111*F7111)</x:f>
        <x:v>6407300</x:v>
      </x:c>
      <x:c r="H7111" s="36" t="n">
        <x:v>0</x:v>
      </x:c>
      <x:c r="I7111" s="22" t="n">
        <x:f>IF(G7111="","",IF(ISNUMBER(H7111),G7111,""))</x:f>
        <x:v>6407300</x:v>
      </x:c>
      <x:c r="J7111" s="22" t="n">
        <x:f>IF(I7111="","",I7111*H7111)</x:f>
        <x:v>0</x:v>
      </x:c>
      <x:c r="K7111" t="str">
        <x:f>IF(G7111="","MISSING OEWS",IF(ISNUMBER(H7111),"MATCHED","MISSING WHARTON"))</x:f>
        <x:v>MATCHED</x:v>
      </x:c>
    </x:row>
    <x:row r="7112">
      <x:c r="A7112" t="str">
        <x:v>72</x:v>
      </x:c>
      <x:c r="B7112" t="str">
        <x:v>Accommodation and Food Services</x:v>
      </x:c>
      <x:c r="C7112" t="str">
        <x:v>37-3019</x:v>
      </x:c>
      <x:c r="D7112" t="str">
        <x:v>Grounds Maintenance Workers, All Other</x:v>
      </x:c>
      <x:c r="E7112" s="22" t="n">
        <x:v>910</x:v>
      </x:c>
      <x:c r="F7112" s="22" t="n">
        <x:v>45030</x:v>
      </x:c>
      <x:c r="G7112" s="22" t="n">
        <x:f>IF(OR(E7112="",F7112=""),"",E7112*F7112)</x:f>
        <x:v>40977300</x:v>
      </x:c>
      <x:c r="H7112" s="36"/>
      <x:c r="I7112" s="22" t="str">
        <x:f>IF(G7112="","",IF(ISNUMBER(H7112),G7112,""))</x:f>
      </x:c>
      <x:c r="J7112" s="22" t="str">
        <x:f>IF(I7112="","",I7112*H7112)</x:f>
      </x:c>
      <x:c r="K7112" t="str">
        <x:f>IF(G7112="","MISSING OEWS",IF(ISNUMBER(H7112),"MATCHED","MISSING WHARTON"))</x:f>
        <x:v>MISSING WHARTON</x:v>
      </x:c>
    </x:row>
    <x:row r="7113">
      <x:c r="A7113" t="str">
        <x:v>72</x:v>
      </x:c>
      <x:c r="B7113" t="str">
        <x:v>Accommodation and Food Services</x:v>
      </x:c>
      <x:c r="C7113" t="str">
        <x:v>39-1013</x:v>
      </x:c>
      <x:c r="D7113" t="str">
        <x:v>First-Line Supervisors of Gambling Services Workers</x:v>
      </x:c>
      <x:c r="E7113" s="22" t="n">
        <x:v>14310</x:v>
      </x:c>
      <x:c r="F7113" s="22" t="n">
        <x:v>68130</x:v>
      </x:c>
      <x:c r="G7113" s="22" t="n">
        <x:f>IF(OR(E7113="",F7113=""),"",E7113*F7113)</x:f>
        <x:v>974940300</x:v>
      </x:c>
      <x:c r="H7113" s="36" t="n">
        <x:v>0.34</x:v>
      </x:c>
      <x:c r="I7113" s="22" t="n">
        <x:f>IF(G7113="","",IF(ISNUMBER(H7113),G7113,""))</x:f>
        <x:v>974940300</x:v>
      </x:c>
      <x:c r="J7113" s="22" t="n">
        <x:f>IF(I7113="","",I7113*H7113)</x:f>
        <x:v>331479702</x:v>
      </x:c>
      <x:c r="K7113" t="str">
        <x:f>IF(G7113="","MISSING OEWS",IF(ISNUMBER(H7113),"MATCHED","MISSING WHARTON"))</x:f>
        <x:v>MATCHED</x:v>
      </x:c>
    </x:row>
    <x:row r="7114">
      <x:c r="A7114" t="str">
        <x:v>72</x:v>
      </x:c>
      <x:c r="B7114" t="str">
        <x:v>Accommodation and Food Services</x:v>
      </x:c>
      <x:c r="C7114" t="str">
        <x:v>39-1014</x:v>
      </x:c>
      <x:c r="D7114" t="str">
        <x:v>First-Line Supervisors of Entertainment and Recreation Workers, Except Gambling Services</x:v>
      </x:c>
      <x:c r="E7114" s="22" t="n">
        <x:v>4110</x:v>
      </x:c>
      <x:c r="F7114" s="22" t="n">
        <x:v>56930</x:v>
      </x:c>
      <x:c r="G7114" s="22" t="n">
        <x:f>IF(OR(E7114="",F7114=""),"",E7114*F7114)</x:f>
        <x:v>233982300</x:v>
      </x:c>
      <x:c r="H7114" s="36" t="n">
        <x:v>0.2974</x:v>
      </x:c>
      <x:c r="I7114" s="22" t="n">
        <x:f>IF(G7114="","",IF(ISNUMBER(H7114),G7114,""))</x:f>
        <x:v>233982300</x:v>
      </x:c>
      <x:c r="J7114" s="22" t="n">
        <x:f>IF(I7114="","",I7114*H7114)</x:f>
        <x:v>69586336.02</x:v>
      </x:c>
      <x:c r="K7114" t="str">
        <x:f>IF(G7114="","MISSING OEWS",IF(ISNUMBER(H7114),"MATCHED","MISSING WHARTON"))</x:f>
        <x:v>MATCHED</x:v>
      </x:c>
    </x:row>
    <x:row r="7115">
      <x:c r="A7115" t="str">
        <x:v>72</x:v>
      </x:c>
      <x:c r="B7115" t="str">
        <x:v>Accommodation and Food Services</x:v>
      </x:c>
      <x:c r="C7115" t="str">
        <x:v>39-1022</x:v>
      </x:c>
      <x:c r="D7115" t="str">
        <x:v>First-Line Supervisors of Personal Service Workers</x:v>
      </x:c>
      <x:c r="E7115" s="22" t="n">
        <x:v>2600</x:v>
      </x:c>
      <x:c r="F7115" s="22" t="n">
        <x:v>58020</x:v>
      </x:c>
      <x:c r="G7115" s="22" t="n">
        <x:f>IF(OR(E7115="",F7115=""),"",E7115*F7115)</x:f>
        <x:v>150852000</x:v>
      </x:c>
      <x:c r="H7115" s="36" t="n">
        <x:v>0.27649999999999997</x:v>
      </x:c>
      <x:c r="I7115" s="22" t="n">
        <x:f>IF(G7115="","",IF(ISNUMBER(H7115),G7115,""))</x:f>
        <x:v>150852000</x:v>
      </x:c>
      <x:c r="J7115" s="22" t="n">
        <x:f>IF(I7115="","",I7115*H7115)</x:f>
        <x:v>41710577.99999999</x:v>
      </x:c>
      <x:c r="K7115" t="str">
        <x:f>IF(G7115="","MISSING OEWS",IF(ISNUMBER(H7115),"MATCHED","MISSING WHARTON"))</x:f>
        <x:v>MATCHED</x:v>
      </x:c>
    </x:row>
    <x:row r="7116">
      <x:c r="A7116" t="str">
        <x:v>72</x:v>
      </x:c>
      <x:c r="B7116" t="str">
        <x:v>Accommodation and Food Services</x:v>
      </x:c>
      <x:c r="C7116" t="str">
        <x:v>39-2011</x:v>
      </x:c>
      <x:c r="D7116" t="str">
        <x:v>Animal Trainers</x:v>
      </x:c>
      <x:c r="E7116" s="22" t="n">
        <x:v>50</x:v>
      </x:c>
      <x:c r="F7116" s="22" t="n">
        <x:v>43590</x:v>
      </x:c>
      <x:c r="G7116" s="22" t="n">
        <x:f>IF(OR(E7116="",F7116=""),"",E7116*F7116)</x:f>
        <x:v>2179500</x:v>
      </x:c>
      <x:c r="H7116" s="36" t="n">
        <x:v>0.05</x:v>
      </x:c>
      <x:c r="I7116" s="22" t="n">
        <x:f>IF(G7116="","",IF(ISNUMBER(H7116),G7116,""))</x:f>
        <x:v>2179500</x:v>
      </x:c>
      <x:c r="J7116" s="22" t="n">
        <x:f>IF(I7116="","",I7116*H7116)</x:f>
        <x:v>108975</x:v>
      </x:c>
      <x:c r="K7116" t="str">
        <x:f>IF(G7116="","MISSING OEWS",IF(ISNUMBER(H7116),"MATCHED","MISSING WHARTON"))</x:f>
        <x:v>MATCHED</x:v>
      </x:c>
    </x:row>
    <x:row r="7117">
      <x:c r="A7117" t="str">
        <x:v>72</x:v>
      </x:c>
      <x:c r="B7117" t="str">
        <x:v>Accommodation and Food Services</x:v>
      </x:c>
      <x:c r="C7117" t="str">
        <x:v>39-2021</x:v>
      </x:c>
      <x:c r="D7117" t="str">
        <x:v>Animal Caretakers</x:v>
      </x:c>
      <x:c r="E7117" s="22" t="n">
        <x:v>790</x:v>
      </x:c>
      <x:c r="F7117" s="22" t="n">
        <x:v>39250</x:v>
      </x:c>
      <x:c r="G7117" s="22" t="n">
        <x:f>IF(OR(E7117="",F7117=""),"",E7117*F7117)</x:f>
        <x:v>31007500</x:v>
      </x:c>
      <x:c r="H7117" s="36" t="n">
        <x:v>0.16140000000000002</x:v>
      </x:c>
      <x:c r="I7117" s="22" t="n">
        <x:f>IF(G7117="","",IF(ISNUMBER(H7117),G7117,""))</x:f>
        <x:v>31007500</x:v>
      </x:c>
      <x:c r="J7117" s="22" t="n">
        <x:f>IF(I7117="","",I7117*H7117)</x:f>
        <x:v>5004610.500000001</x:v>
      </x:c>
      <x:c r="K7117" t="str">
        <x:f>IF(G7117="","MISSING OEWS",IF(ISNUMBER(H7117),"MATCHED","MISSING WHARTON"))</x:f>
        <x:v>MATCHED</x:v>
      </x:c>
    </x:row>
    <x:row r="7118">
      <x:c r="A7118" t="str">
        <x:v>72</x:v>
      </x:c>
      <x:c r="B7118" t="str">
        <x:v>Accommodation and Food Services</x:v>
      </x:c>
      <x:c r="C7118" t="str">
        <x:v>39-3011</x:v>
      </x:c>
      <x:c r="D7118" t="str">
        <x:v>Gambling Dealers</x:v>
      </x:c>
      <x:c r="E7118" s="22" t="n">
        <x:v>46770</x:v>
      </x:c>
      <x:c r="F7118" s="22" t="n">
        <x:v>40120</x:v>
      </x:c>
      <x:c r="G7118" s="22" t="n">
        <x:f>IF(OR(E7118="",F7118=""),"",E7118*F7118)</x:f>
        <x:v>1876412400</x:v>
      </x:c>
      <x:c r="H7118" s="36" t="n">
        <x:v>0.31670000000000004</x:v>
      </x:c>
      <x:c r="I7118" s="22" t="n">
        <x:f>IF(G7118="","",IF(ISNUMBER(H7118),G7118,""))</x:f>
        <x:v>1876412400</x:v>
      </x:c>
      <x:c r="J7118" s="22" t="n">
        <x:f>IF(I7118="","",I7118*H7118)</x:f>
        <x:v>594259807.08</x:v>
      </x:c>
      <x:c r="K7118" t="str">
        <x:f>IF(G7118="","MISSING OEWS",IF(ISNUMBER(H7118),"MATCHED","MISSING WHARTON"))</x:f>
        <x:v>MATCHED</x:v>
      </x:c>
    </x:row>
    <x:row r="7119">
      <x:c r="A7119" t="str">
        <x:v>72</x:v>
      </x:c>
      <x:c r="B7119" t="str">
        <x:v>Accommodation and Food Services</x:v>
      </x:c>
      <x:c r="C7119" t="str">
        <x:v>39-3012</x:v>
      </x:c>
      <x:c r="D7119" t="str">
        <x:v>Gambling and Sports Book Writers and Runners</x:v>
      </x:c>
      <x:c r="E7119" s="22" t="n">
        <x:v>1610</x:v>
      </x:c>
      <x:c r="F7119" s="22" t="n">
        <x:v>34920</x:v>
      </x:c>
      <x:c r="G7119" s="22" t="n">
        <x:f>IF(OR(E7119="",F7119=""),"",E7119*F7119)</x:f>
        <x:v>56221200</x:v>
      </x:c>
      <x:c r="H7119" s="36" t="n">
        <x:v>0.35450000000000004</x:v>
      </x:c>
      <x:c r="I7119" s="22" t="n">
        <x:f>IF(G7119="","",IF(ISNUMBER(H7119),G7119,""))</x:f>
        <x:v>56221200</x:v>
      </x:c>
      <x:c r="J7119" s="22" t="n">
        <x:f>IF(I7119="","",I7119*H7119)</x:f>
        <x:v>19930415.400000002</x:v>
      </x:c>
      <x:c r="K7119" t="str">
        <x:f>IF(G7119="","MISSING OEWS",IF(ISNUMBER(H7119),"MATCHED","MISSING WHARTON"))</x:f>
        <x:v>MATCHED</x:v>
      </x:c>
    </x:row>
    <x:row r="7120">
      <x:c r="A7120" t="str">
        <x:v>72</x:v>
      </x:c>
      <x:c r="B7120" t="str">
        <x:v>Accommodation and Food Services</x:v>
      </x:c>
      <x:c r="C7120" t="str">
        <x:v>39-3019</x:v>
      </x:c>
      <x:c r="D7120" t="str">
        <x:v>Gambling Service Workers, All Other</x:v>
      </x:c>
      <x:c r="E7120" s="22" t="n">
        <x:v>3810</x:v>
      </x:c>
      <x:c r="F7120" s="22" t="n">
        <x:v>43070</x:v>
      </x:c>
      <x:c r="G7120" s="22" t="n">
        <x:f>IF(OR(E7120="",F7120=""),"",E7120*F7120)</x:f>
        <x:v>164096700</x:v>
      </x:c>
      <x:c r="H7120" s="36"/>
      <x:c r="I7120" s="22" t="str">
        <x:f>IF(G7120="","",IF(ISNUMBER(H7120),G7120,""))</x:f>
      </x:c>
      <x:c r="J7120" s="22" t="str">
        <x:f>IF(I7120="","",I7120*H7120)</x:f>
      </x:c>
      <x:c r="K7120" t="str">
        <x:f>IF(G7120="","MISSING OEWS",IF(ISNUMBER(H7120),"MATCHED","MISSING WHARTON"))</x:f>
        <x:v>MISSING WHARTON</x:v>
      </x:c>
    </x:row>
    <x:row r="7121">
      <x:c r="A7121" t="str">
        <x:v>72</x:v>
      </x:c>
      <x:c r="B7121" t="str">
        <x:v>Accommodation and Food Services</x:v>
      </x:c>
      <x:c r="C7121" t="str">
        <x:v>39-3031</x:v>
      </x:c>
      <x:c r="D7121" t="str">
        <x:v>Ushers, Lobby Attendants, and Ticket Takers</x:v>
      </x:c>
      <x:c r="E7121" s="22" t="n">
        <x:v>4700</x:v>
      </x:c>
      <x:c r="F7121" s="22" t="n">
        <x:v>37230</x:v>
      </x:c>
      <x:c r="G7121" s="22" t="n">
        <x:f>IF(OR(E7121="",F7121=""),"",E7121*F7121)</x:f>
        <x:v>174981000</x:v>
      </x:c>
      <x:c r="H7121" s="36" t="n">
        <x:v>0.2109</x:v>
      </x:c>
      <x:c r="I7121" s="22" t="n">
        <x:f>IF(G7121="","",IF(ISNUMBER(H7121),G7121,""))</x:f>
        <x:v>174981000</x:v>
      </x:c>
      <x:c r="J7121" s="22" t="n">
        <x:f>IF(I7121="","",I7121*H7121)</x:f>
        <x:v>36903492.9</x:v>
      </x:c>
      <x:c r="K7121" t="str">
        <x:f>IF(G7121="","MISSING OEWS",IF(ISNUMBER(H7121),"MATCHED","MISSING WHARTON"))</x:f>
        <x:v>MATCHED</x:v>
      </x:c>
    </x:row>
    <x:row r="7122">
      <x:c r="A7122" t="str">
        <x:v>72</x:v>
      </x:c>
      <x:c r="B7122" t="str">
        <x:v>Accommodation and Food Services</x:v>
      </x:c>
      <x:c r="C7122" t="str">
        <x:v>39-3091</x:v>
      </x:c>
      <x:c r="D7122" t="str">
        <x:v>Amusement and Recreation Attendants</x:v>
      </x:c>
      <x:c r="E7122" s="22" t="n">
        <x:v>22020</x:v>
      </x:c>
      <x:c r="F7122" s="22" t="n">
        <x:v>35620</x:v>
      </x:c>
      <x:c r="G7122" s="22" t="n">
        <x:f>IF(OR(E7122="",F7122=""),"",E7122*F7122)</x:f>
        <x:v>784352400</x:v>
      </x:c>
      <x:c r="H7122" s="36" t="n">
        <x:v>0.25</x:v>
      </x:c>
      <x:c r="I7122" s="22" t="n">
        <x:f>IF(G7122="","",IF(ISNUMBER(H7122),G7122,""))</x:f>
        <x:v>784352400</x:v>
      </x:c>
      <x:c r="J7122" s="22" t="n">
        <x:f>IF(I7122="","",I7122*H7122)</x:f>
        <x:v>196088100</x:v>
      </x:c>
      <x:c r="K7122" t="str">
        <x:f>IF(G7122="","MISSING OEWS",IF(ISNUMBER(H7122),"MATCHED","MISSING WHARTON"))</x:f>
        <x:v>MATCHED</x:v>
      </x:c>
    </x:row>
    <x:row r="7123">
      <x:c r="A7123" t="str">
        <x:v>72</x:v>
      </x:c>
      <x:c r="B7123" t="str">
        <x:v>Accommodation and Food Services</x:v>
      </x:c>
      <x:c r="C7123" t="str">
        <x:v>39-3092</x:v>
      </x:c>
      <x:c r="D7123" t="str">
        <x:v>Costume Attendants</x:v>
      </x:c>
      <x:c r="E7123" s="22" t="n">
        <x:v>510</x:v>
      </x:c>
      <x:c r="F7123" s="22" t="n">
        <x:v>50670</x:v>
      </x:c>
      <x:c r="G7123" s="22" t="n">
        <x:f>IF(OR(E7123="",F7123=""),"",E7123*F7123)</x:f>
        <x:v>25841700</x:v>
      </x:c>
      <x:c r="H7123" s="36" t="n">
        <x:v>0.12380000000000001</x:v>
      </x:c>
      <x:c r="I7123" s="22" t="n">
        <x:f>IF(G7123="","",IF(ISNUMBER(H7123),G7123,""))</x:f>
        <x:v>25841700</x:v>
      </x:c>
      <x:c r="J7123" s="22" t="n">
        <x:f>IF(I7123="","",I7123*H7123)</x:f>
        <x:v>3199202.46</x:v>
      </x:c>
      <x:c r="K7123" t="str">
        <x:f>IF(G7123="","MISSING OEWS",IF(ISNUMBER(H7123),"MATCHED","MISSING WHARTON"))</x:f>
        <x:v>MATCHED</x:v>
      </x:c>
    </x:row>
    <x:row r="7124">
      <x:c r="A7124" t="str">
        <x:v>72</x:v>
      </x:c>
      <x:c r="B7124" t="str">
        <x:v>Accommodation and Food Services</x:v>
      </x:c>
      <x:c r="C7124" t="str">
        <x:v>39-3093</x:v>
      </x:c>
      <x:c r="D7124" t="str">
        <x:v>Locker Room, Coatroom, and Dressing Room Attendants</x:v>
      </x:c>
      <x:c r="E7124" s="22" t="n">
        <x:v>3600</x:v>
      </x:c>
      <x:c r="F7124" s="22" t="n">
        <x:v>43330</x:v>
      </x:c>
      <x:c r="G7124" s="22" t="n">
        <x:f>IF(OR(E7124="",F7124=""),"",E7124*F7124)</x:f>
        <x:v>155988000</x:v>
      </x:c>
      <x:c r="H7124" s="36" t="n">
        <x:v>0.041299999999999996</x:v>
      </x:c>
      <x:c r="I7124" s="22" t="n">
        <x:f>IF(G7124="","",IF(ISNUMBER(H7124),G7124,""))</x:f>
        <x:v>155988000</x:v>
      </x:c>
      <x:c r="J7124" s="22" t="n">
        <x:f>IF(I7124="","",I7124*H7124)</x:f>
        <x:v>6442304.399999999</x:v>
      </x:c>
      <x:c r="K7124" t="str">
        <x:f>IF(G7124="","MISSING OEWS",IF(ISNUMBER(H7124),"MATCHED","MISSING WHARTON"))</x:f>
        <x:v>MATCHED</x:v>
      </x:c>
    </x:row>
    <x:row r="7125">
      <x:c r="A7125" t="str">
        <x:v>72</x:v>
      </x:c>
      <x:c r="B7125" t="str">
        <x:v>Accommodation and Food Services</x:v>
      </x:c>
      <x:c r="C7125" t="str">
        <x:v>39-3099</x:v>
      </x:c>
      <x:c r="D7125" t="str">
        <x:v>Entertainment Attendants and Related Workers, All Other</x:v>
      </x:c>
      <x:c r="E7125" s="22" t="n">
        <x:v>650</x:v>
      </x:c>
      <x:c r="F7125" s="22" t="n">
        <x:v>40480</x:v>
      </x:c>
      <x:c r="G7125" s="22" t="n">
        <x:f>IF(OR(E7125="",F7125=""),"",E7125*F7125)</x:f>
        <x:v>26312000</x:v>
      </x:c>
      <x:c r="H7125" s="36"/>
      <x:c r="I7125" s="22" t="str">
        <x:f>IF(G7125="","",IF(ISNUMBER(H7125),G7125,""))</x:f>
      </x:c>
      <x:c r="J7125" s="22" t="str">
        <x:f>IF(I7125="","",I7125*H7125)</x:f>
      </x:c>
      <x:c r="K7125" t="str">
        <x:f>IF(G7125="","MISSING OEWS",IF(ISNUMBER(H7125),"MATCHED","MISSING WHARTON"))</x:f>
        <x:v>MISSING WHARTON</x:v>
      </x:c>
    </x:row>
    <x:row r="7126">
      <x:c r="A7126" t="str">
        <x:v>72</x:v>
      </x:c>
      <x:c r="B7126" t="str">
        <x:v>Accommodation and Food Services</x:v>
      </x:c>
      <x:c r="C7126" t="str">
        <x:v>39-5012</x:v>
      </x:c>
      <x:c r="D7126" t="str">
        <x:v>Hairdressers, Hairstylists, and Cosmetologists</x:v>
      </x:c>
      <x:c r="E7126" s="22" t="n">
        <x:v>840</x:v>
      </x:c>
      <x:c r="F7126" s="22" t="n">
        <x:v>44040</x:v>
      </x:c>
      <x:c r="G7126" s="22" t="n">
        <x:f>IF(OR(E7126="",F7126=""),"",E7126*F7126)</x:f>
        <x:v>36993600</x:v>
      </x:c>
      <x:c r="H7126" s="36" t="n">
        <x:v>0.12390000000000001</x:v>
      </x:c>
      <x:c r="I7126" s="22" t="n">
        <x:f>IF(G7126="","",IF(ISNUMBER(H7126),G7126,""))</x:f>
        <x:v>36993600</x:v>
      </x:c>
      <x:c r="J7126" s="22" t="n">
        <x:f>IF(I7126="","",I7126*H7126)</x:f>
        <x:v>4583507.04</x:v>
      </x:c>
      <x:c r="K7126" t="str">
        <x:f>IF(G7126="","MISSING OEWS",IF(ISNUMBER(H7126),"MATCHED","MISSING WHARTON"))</x:f>
        <x:v>MATCHED</x:v>
      </x:c>
    </x:row>
    <x:row r="7127">
      <x:c r="A7127" t="str">
        <x:v>72</x:v>
      </x:c>
      <x:c r="B7127" t="str">
        <x:v>Accommodation and Food Services</x:v>
      </x:c>
      <x:c r="C7127" t="str">
        <x:v>39-5092</x:v>
      </x:c>
      <x:c r="D7127" t="str">
        <x:v>Manicurists and Pedicurists</x:v>
      </x:c>
      <x:c r="E7127" s="22" t="n">
        <x:v>1160</x:v>
      </x:c>
      <x:c r="F7127" s="22" t="n">
        <x:v>49820</x:v>
      </x:c>
      <x:c r="G7127" s="22" t="n">
        <x:f>IF(OR(E7127="",F7127=""),"",E7127*F7127)</x:f>
        <x:v>57791200</x:v>
      </x:c>
      <x:c r="H7127" s="36" t="n">
        <x:v>0.1056</x:v>
      </x:c>
      <x:c r="I7127" s="22" t="n">
        <x:f>IF(G7127="","",IF(ISNUMBER(H7127),G7127,""))</x:f>
        <x:v>57791200</x:v>
      </x:c>
      <x:c r="J7127" s="22" t="n">
        <x:f>IF(I7127="","",I7127*H7127)</x:f>
        <x:v>6102750.72</x:v>
      </x:c>
      <x:c r="K7127" t="str">
        <x:f>IF(G7127="","MISSING OEWS",IF(ISNUMBER(H7127),"MATCHED","MISSING WHARTON"))</x:f>
        <x:v>MATCHED</x:v>
      </x:c>
    </x:row>
    <x:row r="7128">
      <x:c r="A7128" t="str">
        <x:v>72</x:v>
      </x:c>
      <x:c r="B7128" t="str">
        <x:v>Accommodation and Food Services</x:v>
      </x:c>
      <x:c r="C7128" t="str">
        <x:v>39-5094</x:v>
      </x:c>
      <x:c r="D7128" t="str">
        <x:v>Skincare Specialists</x:v>
      </x:c>
      <x:c r="E7128" s="22" t="n">
        <x:v>2650</x:v>
      </x:c>
      <x:c r="F7128" s="22" t="n">
        <x:v>62730</x:v>
      </x:c>
      <x:c r="G7128" s="22" t="n">
        <x:f>IF(OR(E7128="",F7128=""),"",E7128*F7128)</x:f>
        <x:v>166234500</x:v>
      </x:c>
      <x:c r="H7128" s="36" t="n">
        <x:v>0.1056</x:v>
      </x:c>
      <x:c r="I7128" s="22" t="n">
        <x:f>IF(G7128="","",IF(ISNUMBER(H7128),G7128,""))</x:f>
        <x:v>166234500</x:v>
      </x:c>
      <x:c r="J7128" s="22" t="n">
        <x:f>IF(I7128="","",I7128*H7128)</x:f>
        <x:v>17554363.2</x:v>
      </x:c>
      <x:c r="K7128" t="str">
        <x:f>IF(G7128="","MISSING OEWS",IF(ISNUMBER(H7128),"MATCHED","MISSING WHARTON"))</x:f>
        <x:v>MATCHED</x:v>
      </x:c>
    </x:row>
    <x:row r="7129">
      <x:c r="A7129" t="str">
        <x:v>72</x:v>
      </x:c>
      <x:c r="B7129" t="str">
        <x:v>Accommodation and Food Services</x:v>
      </x:c>
      <x:c r="C7129" t="str">
        <x:v>39-6011</x:v>
      </x:c>
      <x:c r="D7129" t="str">
        <x:v>Baggage Porters and Bellhops</x:v>
      </x:c>
      <x:c r="E7129" s="22" t="n">
        <x:v>16810</x:v>
      </x:c>
      <x:c r="F7129" s="22" t="n">
        <x:v>38640</x:v>
      </x:c>
      <x:c r="G7129" s="22" t="n">
        <x:f>IF(OR(E7129="",F7129=""),"",E7129*F7129)</x:f>
        <x:v>649538400</x:v>
      </x:c>
      <x:c r="H7129" s="36" t="n">
        <x:v>0.3353</x:v>
      </x:c>
      <x:c r="I7129" s="22" t="n">
        <x:f>IF(G7129="","",IF(ISNUMBER(H7129),G7129,""))</x:f>
        <x:v>649538400</x:v>
      </x:c>
      <x:c r="J7129" s="22" t="n">
        <x:f>IF(I7129="","",I7129*H7129)</x:f>
        <x:v>217790225.51999998</x:v>
      </x:c>
      <x:c r="K7129" t="str">
        <x:f>IF(G7129="","MISSING OEWS",IF(ISNUMBER(H7129),"MATCHED","MISSING WHARTON"))</x:f>
        <x:v>MATCHED</x:v>
      </x:c>
    </x:row>
    <x:row r="7130">
      <x:c r="A7130" t="str">
        <x:v>72</x:v>
      </x:c>
      <x:c r="B7130" t="str">
        <x:v>Accommodation and Food Services</x:v>
      </x:c>
      <x:c r="C7130" t="str">
        <x:v>39-6012</x:v>
      </x:c>
      <x:c r="D7130" t="str">
        <x:v>Concierges</x:v>
      </x:c>
      <x:c r="E7130" s="22" t="n">
        <x:v>7970</x:v>
      </x:c>
      <x:c r="F7130" s="22" t="n">
        <x:v>45510</x:v>
      </x:c>
      <x:c r="G7130" s="22" t="n">
        <x:f>IF(OR(E7130="",F7130=""),"",E7130*F7130)</x:f>
        <x:v>362714700</x:v>
      </x:c>
      <x:c r="H7130" s="36" t="n">
        <x:v>0.65</x:v>
      </x:c>
      <x:c r="I7130" s="22" t="n">
        <x:f>IF(G7130="","",IF(ISNUMBER(H7130),G7130,""))</x:f>
        <x:v>362714700</x:v>
      </x:c>
      <x:c r="J7130" s="22" t="n">
        <x:f>IF(I7130="","",I7130*H7130)</x:f>
        <x:v>235764555</x:v>
      </x:c>
      <x:c r="K7130" t="str">
        <x:f>IF(G7130="","MISSING OEWS",IF(ISNUMBER(H7130),"MATCHED","MISSING WHARTON"))</x:f>
        <x:v>MATCHED</x:v>
      </x:c>
    </x:row>
    <x:row r="7131">
      <x:c r="A7131" t="str">
        <x:v>72</x:v>
      </x:c>
      <x:c r="B7131" t="str">
        <x:v>Accommodation and Food Services</x:v>
      </x:c>
      <x:c r="C7131" t="str">
        <x:v>39-7010</x:v>
      </x:c>
      <x:c r="D7131" t="str">
        <x:v>Tour and Travel Guides</x:v>
      </x:c>
      <x:c r="E7131" s="22" t="n">
        <x:v>2280</x:v>
      </x:c>
      <x:c r="F7131" s="22" t="n">
        <x:v>42330</x:v>
      </x:c>
      <x:c r="G7131" s="22" t="n">
        <x:f>IF(OR(E7131="",F7131=""),"",E7131*F7131)</x:f>
        <x:v>96512400</x:v>
      </x:c>
      <x:c r="H7131" s="36" t="n">
        <x:v>0.3177</x:v>
      </x:c>
      <x:c r="I7131" s="22" t="n">
        <x:f>IF(G7131="","",IF(ISNUMBER(H7131),G7131,""))</x:f>
        <x:v>96512400</x:v>
      </x:c>
      <x:c r="J7131" s="22" t="n">
        <x:f>IF(I7131="","",I7131*H7131)</x:f>
        <x:v>30661989.479999997</x:v>
      </x:c>
      <x:c r="K7131" t="str">
        <x:f>IF(G7131="","MISSING OEWS",IF(ISNUMBER(H7131),"MATCHED","MISSING WHARTON"))</x:f>
        <x:v>MATCHED</x:v>
      </x:c>
    </x:row>
    <x:row r="7132">
      <x:c r="A7132" t="str">
        <x:v>72</x:v>
      </x:c>
      <x:c r="B7132" t="str">
        <x:v>Accommodation and Food Services</x:v>
      </x:c>
      <x:c r="C7132" t="str">
        <x:v>39-9011</x:v>
      </x:c>
      <x:c r="D7132" t="str">
        <x:v>Childcare Workers</x:v>
      </x:c>
      <x:c r="E7132" s="22" t="n">
        <x:v>550</x:v>
      </x:c>
      <x:c r="F7132" s="22" t="n">
        <x:v>38940</x:v>
      </x:c>
      <x:c r="G7132" s="22" t="n">
        <x:f>IF(OR(E7132="",F7132=""),"",E7132*F7132)</x:f>
        <x:v>21417000</x:v>
      </x:c>
      <x:c r="H7132" s="36" t="n">
        <x:v>0.105</x:v>
      </x:c>
      <x:c r="I7132" s="22" t="n">
        <x:f>IF(G7132="","",IF(ISNUMBER(H7132),G7132,""))</x:f>
        <x:v>21417000</x:v>
      </x:c>
      <x:c r="J7132" s="22" t="n">
        <x:f>IF(I7132="","",I7132*H7132)</x:f>
        <x:v>2248785</x:v>
      </x:c>
      <x:c r="K7132" t="str">
        <x:f>IF(G7132="","MISSING OEWS",IF(ISNUMBER(H7132),"MATCHED","MISSING WHARTON"))</x:f>
        <x:v>MATCHED</x:v>
      </x:c>
    </x:row>
    <x:row r="7133">
      <x:c r="A7133" t="str">
        <x:v>72</x:v>
      </x:c>
      <x:c r="B7133" t="str">
        <x:v>Accommodation and Food Services</x:v>
      </x:c>
      <x:c r="C7133" t="str">
        <x:v>39-9031</x:v>
      </x:c>
      <x:c r="D7133" t="str">
        <x:v>Exercise Trainers and Group Fitness Instructors</x:v>
      </x:c>
      <x:c r="E7133" s="22" t="n">
        <x:v>2860</x:v>
      </x:c>
      <x:c r="F7133" s="22" t="n">
        <x:v>52740</x:v>
      </x:c>
      <x:c r="G7133" s="22" t="n">
        <x:f>IF(OR(E7133="",F7133=""),"",E7133*F7133)</x:f>
        <x:v>150836400</x:v>
      </x:c>
      <x:c r="H7133" s="36" t="n">
        <x:v>0.0636</x:v>
      </x:c>
      <x:c r="I7133" s="22" t="n">
        <x:f>IF(G7133="","",IF(ISNUMBER(H7133),G7133,""))</x:f>
        <x:v>150836400</x:v>
      </x:c>
      <x:c r="J7133" s="22" t="n">
        <x:f>IF(I7133="","",I7133*H7133)</x:f>
        <x:v>9593195.040000001</x:v>
      </x:c>
      <x:c r="K7133" t="str">
        <x:f>IF(G7133="","MISSING OEWS",IF(ISNUMBER(H7133),"MATCHED","MISSING WHARTON"))</x:f>
        <x:v>MATCHED</x:v>
      </x:c>
    </x:row>
    <x:row r="7134">
      <x:c r="A7134" t="str">
        <x:v>72</x:v>
      </x:c>
      <x:c r="B7134" t="str">
        <x:v>Accommodation and Food Services</x:v>
      </x:c>
      <x:c r="C7134" t="str">
        <x:v>39-9032</x:v>
      </x:c>
      <x:c r="D7134" t="str">
        <x:v>Recreation Workers</x:v>
      </x:c>
      <x:c r="E7134" s="22" t="n">
        <x:v>11350</x:v>
      </x:c>
      <x:c r="F7134" s="22" t="n">
        <x:v>35760</x:v>
      </x:c>
      <x:c r="G7134" s="22" t="n">
        <x:f>IF(OR(E7134="",F7134=""),"",E7134*F7134)</x:f>
        <x:v>405876000</x:v>
      </x:c>
      <x:c r="H7134" s="36" t="n">
        <x:v>0.16670000000000001</x:v>
      </x:c>
      <x:c r="I7134" s="22" t="n">
        <x:f>IF(G7134="","",IF(ISNUMBER(H7134),G7134,""))</x:f>
        <x:v>405876000</x:v>
      </x:c>
      <x:c r="J7134" s="22" t="n">
        <x:f>IF(I7134="","",I7134*H7134)</x:f>
        <x:v>67659529.2</x:v>
      </x:c>
      <x:c r="K7134" t="str">
        <x:f>IF(G7134="","MISSING OEWS",IF(ISNUMBER(H7134),"MATCHED","MISSING WHARTON"))</x:f>
        <x:v>MATCHED</x:v>
      </x:c>
    </x:row>
    <x:row r="7135">
      <x:c r="A7135" t="str">
        <x:v>72</x:v>
      </x:c>
      <x:c r="B7135" t="str">
        <x:v>Accommodation and Food Services</x:v>
      </x:c>
      <x:c r="C7135" t="str">
        <x:v>39-9041</x:v>
      </x:c>
      <x:c r="D7135" t="str">
        <x:v>Residential Advisors</x:v>
      </x:c>
      <x:c r="E7135" s="22" t="n">
        <x:v>1300</x:v>
      </x:c>
      <x:c r="F7135" s="22" t="n">
        <x:v>46080</x:v>
      </x:c>
      <x:c r="G7135" s="22" t="n">
        <x:f>IF(OR(E7135="",F7135=""),"",E7135*F7135)</x:f>
        <x:v>59904000</x:v>
      </x:c>
      <x:c r="H7135" s="36" t="n">
        <x:v>0.2917</x:v>
      </x:c>
      <x:c r="I7135" s="22" t="n">
        <x:f>IF(G7135="","",IF(ISNUMBER(H7135),G7135,""))</x:f>
        <x:v>59904000</x:v>
      </x:c>
      <x:c r="J7135" s="22" t="n">
        <x:f>IF(I7135="","",I7135*H7135)</x:f>
        <x:v>17473996.8</x:v>
      </x:c>
      <x:c r="K7135" t="str">
        <x:f>IF(G7135="","MISSING OEWS",IF(ISNUMBER(H7135),"MATCHED","MISSING WHARTON"))</x:f>
        <x:v>MATCHED</x:v>
      </x:c>
    </x:row>
    <x:row r="7136">
      <x:c r="A7136" t="str">
        <x:v>72</x:v>
      </x:c>
      <x:c r="B7136" t="str">
        <x:v>Accommodation and Food Services</x:v>
      </x:c>
      <x:c r="C7136" t="str">
        <x:v>39-9099</x:v>
      </x:c>
      <x:c r="D7136" t="str">
        <x:v>Personal Care and Service Workers, All Other</x:v>
      </x:c>
      <x:c r="E7136" s="22" t="n">
        <x:v>3080</x:v>
      </x:c>
      <x:c r="F7136" s="22" t="n">
        <x:v>45060</x:v>
      </x:c>
      <x:c r="G7136" s="22" t="n">
        <x:f>IF(OR(E7136="",F7136=""),"",E7136*F7136)</x:f>
        <x:v>138784800</x:v>
      </x:c>
      <x:c r="H7136" s="36"/>
      <x:c r="I7136" s="22" t="str">
        <x:f>IF(G7136="","",IF(ISNUMBER(H7136),G7136,""))</x:f>
      </x:c>
      <x:c r="J7136" s="22" t="str">
        <x:f>IF(I7136="","",I7136*H7136)</x:f>
      </x:c>
      <x:c r="K7136" t="str">
        <x:f>IF(G7136="","MISSING OEWS",IF(ISNUMBER(H7136),"MATCHED","MISSING WHARTON"))</x:f>
        <x:v>MISSING WHARTON</x:v>
      </x:c>
    </x:row>
    <x:row r="7137">
      <x:c r="A7137" t="str">
        <x:v>72</x:v>
      </x:c>
      <x:c r="B7137" t="str">
        <x:v>Accommodation and Food Services</x:v>
      </x:c>
      <x:c r="C7137" t="str">
        <x:v>41-1011</x:v>
      </x:c>
      <x:c r="D7137" t="str">
        <x:v>First-Line Supervisors of Retail Sales Workers</x:v>
      </x:c>
      <x:c r="E7137" s="22" t="n">
        <x:v>13970</x:v>
      </x:c>
      <x:c r="F7137" s="22" t="n">
        <x:v>49330</x:v>
      </x:c>
      <x:c r="G7137" s="22" t="n">
        <x:f>IF(OR(E7137="",F7137=""),"",E7137*F7137)</x:f>
        <x:v>689140100</x:v>
      </x:c>
      <x:c r="H7137" s="36" t="n">
        <x:v>0.4476</x:v>
      </x:c>
      <x:c r="I7137" s="22" t="n">
        <x:f>IF(G7137="","",IF(ISNUMBER(H7137),G7137,""))</x:f>
        <x:v>689140100</x:v>
      </x:c>
      <x:c r="J7137" s="22" t="n">
        <x:f>IF(I7137="","",I7137*H7137)</x:f>
        <x:v>308459108.76</x:v>
      </x:c>
      <x:c r="K7137" t="str">
        <x:f>IF(G7137="","MISSING OEWS",IF(ISNUMBER(H7137),"MATCHED","MISSING WHARTON"))</x:f>
        <x:v>MATCHED</x:v>
      </x:c>
    </x:row>
    <x:row r="7138">
      <x:c r="A7138" t="str">
        <x:v>72</x:v>
      </x:c>
      <x:c r="B7138" t="str">
        <x:v>Accommodation and Food Services</x:v>
      </x:c>
      <x:c r="C7138" t="str">
        <x:v>41-1012</x:v>
      </x:c>
      <x:c r="D7138" t="str">
        <x:v>First-Line Supervisors of Non-Retail Sales Workers</x:v>
      </x:c>
      <x:c r="E7138" s="22" t="n">
        <x:v>1410</x:v>
      </x:c>
      <x:c r="F7138" s="22" t="n">
        <x:v>76300</x:v>
      </x:c>
      <x:c r="G7138" s="22" t="n">
        <x:f>IF(OR(E7138="",F7138=""),"",E7138*F7138)</x:f>
        <x:v>107583000</x:v>
      </x:c>
      <x:c r="H7138" s="36" t="n">
        <x:v>0.4833</x:v>
      </x:c>
      <x:c r="I7138" s="22" t="n">
        <x:f>IF(G7138="","",IF(ISNUMBER(H7138),G7138,""))</x:f>
        <x:v>107583000</x:v>
      </x:c>
      <x:c r="J7138" s="22" t="n">
        <x:f>IF(I7138="","",I7138*H7138)</x:f>
        <x:v>51994863.9</x:v>
      </x:c>
      <x:c r="K7138" t="str">
        <x:f>IF(G7138="","MISSING OEWS",IF(ISNUMBER(H7138),"MATCHED","MISSING WHARTON"))</x:f>
        <x:v>MATCHED</x:v>
      </x:c>
    </x:row>
    <x:row r="7139">
      <x:c r="A7139" t="str">
        <x:v>72</x:v>
      </x:c>
      <x:c r="B7139" t="str">
        <x:v>Accommodation and Food Services</x:v>
      </x:c>
      <x:c r="C7139" t="str">
        <x:v>41-2011</x:v>
      </x:c>
      <x:c r="D7139" t="str">
        <x:v>Cashiers</x:v>
      </x:c>
      <x:c r="E7139" s="22" t="n">
        <x:v>342270</x:v>
      </x:c>
      <x:c r="F7139" s="22" t="n">
        <x:v>32070</x:v>
      </x:c>
      <x:c r="G7139" s="22" t="n">
        <x:f>IF(OR(E7139="",F7139=""),"",E7139*F7139)</x:f>
        <x:v>10976598900</x:v>
      </x:c>
      <x:c r="H7139" s="36" t="n">
        <x:v>0.6672</x:v>
      </x:c>
      <x:c r="I7139" s="22" t="n">
        <x:f>IF(G7139="","",IF(ISNUMBER(H7139),G7139,""))</x:f>
        <x:v>10976598900</x:v>
      </x:c>
      <x:c r="J7139" s="22" t="n">
        <x:f>IF(I7139="","",I7139*H7139)</x:f>
        <x:v>7323586786.08</x:v>
      </x:c>
      <x:c r="K7139" t="str">
        <x:f>IF(G7139="","MISSING OEWS",IF(ISNUMBER(H7139),"MATCHED","MISSING WHARTON"))</x:f>
        <x:v>MATCHED</x:v>
      </x:c>
    </x:row>
    <x:row r="7140">
      <x:c r="A7140" t="str">
        <x:v>72</x:v>
      </x:c>
      <x:c r="B7140" t="str">
        <x:v>Accommodation and Food Services</x:v>
      </x:c>
      <x:c r="C7140" t="str">
        <x:v>41-2012</x:v>
      </x:c>
      <x:c r="D7140" t="str">
        <x:v>Gambling Change Persons and Booth Cashiers</x:v>
      </x:c>
      <x:c r="E7140" s="22" t="n">
        <x:v>8660</x:v>
      </x:c>
      <x:c r="F7140" s="22" t="n">
        <x:v>41020</x:v>
      </x:c>
      <x:c r="G7140" s="22" t="n">
        <x:f>IF(OR(E7140="",F7140=""),"",E7140*F7140)</x:f>
        <x:v>355233200</x:v>
      </x:c>
      <x:c r="H7140" s="36" t="n">
        <x:v>0.44670000000000004</x:v>
      </x:c>
      <x:c r="I7140" s="22" t="n">
        <x:f>IF(G7140="","",IF(ISNUMBER(H7140),G7140,""))</x:f>
        <x:v>355233200</x:v>
      </x:c>
      <x:c r="J7140" s="22" t="n">
        <x:f>IF(I7140="","",I7140*H7140)</x:f>
        <x:v>158682670.44000003</x:v>
      </x:c>
      <x:c r="K7140" t="str">
        <x:f>IF(G7140="","MISSING OEWS",IF(ISNUMBER(H7140),"MATCHED","MISSING WHARTON"))</x:f>
        <x:v>MATCHED</x:v>
      </x:c>
    </x:row>
    <x:row r="7141">
      <x:c r="A7141" t="str">
        <x:v>72</x:v>
      </x:c>
      <x:c r="B7141" t="str">
        <x:v>Accommodation and Food Services</x:v>
      </x:c>
      <x:c r="C7141" t="str">
        <x:v>41-2021</x:v>
      </x:c>
      <x:c r="D7141" t="str">
        <x:v>Counter and Rental Clerks</x:v>
      </x:c>
      <x:c r="E7141" s="22" t="n">
        <x:v>2010</x:v>
      </x:c>
      <x:c r="F7141" s="22" t="n">
        <x:v>36030</x:v>
      </x:c>
      <x:c r="G7141" s="22" t="n">
        <x:f>IF(OR(E7141="",F7141=""),"",E7141*F7141)</x:f>
        <x:v>72420300</x:v>
      </x:c>
      <x:c r="H7141" s="36" t="n">
        <x:v>0.7719</x:v>
      </x:c>
      <x:c r="I7141" s="22" t="n">
        <x:f>IF(G7141="","",IF(ISNUMBER(H7141),G7141,""))</x:f>
        <x:v>72420300</x:v>
      </x:c>
      <x:c r="J7141" s="22" t="n">
        <x:f>IF(I7141="","",I7141*H7141)</x:f>
        <x:v>55901229.57</x:v>
      </x:c>
      <x:c r="K7141" t="str">
        <x:f>IF(G7141="","MISSING OEWS",IF(ISNUMBER(H7141),"MATCHED","MISSING WHARTON"))</x:f>
        <x:v>MATCHED</x:v>
      </x:c>
    </x:row>
    <x:row r="7142">
      <x:c r="A7142" t="str">
        <x:v>72</x:v>
      </x:c>
      <x:c r="B7142" t="str">
        <x:v>Accommodation and Food Services</x:v>
      </x:c>
      <x:c r="C7142" t="str">
        <x:v>41-2031</x:v>
      </x:c>
      <x:c r="D7142" t="str">
        <x:v>Retail Salespersons</x:v>
      </x:c>
      <x:c r="E7142" s="22" t="n">
        <x:v>27440</x:v>
      </x:c>
      <x:c r="F7142" s="22" t="n">
        <x:v>33930</x:v>
      </x:c>
      <x:c r="G7142" s="22" t="n">
        <x:f>IF(OR(E7142="",F7142=""),"",E7142*F7142)</x:f>
        <x:v>931039200</x:v>
      </x:c>
      <x:c r="H7142" s="36" t="n">
        <x:v>0.4938</x:v>
      </x:c>
      <x:c r="I7142" s="22" t="n">
        <x:f>IF(G7142="","",IF(ISNUMBER(H7142),G7142,""))</x:f>
        <x:v>931039200</x:v>
      </x:c>
      <x:c r="J7142" s="22" t="n">
        <x:f>IF(I7142="","",I7142*H7142)</x:f>
        <x:v>459747156.96000004</x:v>
      </x:c>
      <x:c r="K7142" t="str">
        <x:f>IF(G7142="","MISSING OEWS",IF(ISNUMBER(H7142),"MATCHED","MISSING WHARTON"))</x:f>
        <x:v>MATCHED</x:v>
      </x:c>
    </x:row>
    <x:row r="7143">
      <x:c r="A7143" t="str">
        <x:v>72</x:v>
      </x:c>
      <x:c r="B7143" t="str">
        <x:v>Accommodation and Food Services</x:v>
      </x:c>
      <x:c r="C7143" t="str">
        <x:v>41-3041</x:v>
      </x:c>
      <x:c r="D7143" t="str">
        <x:v>Travel Agents</x:v>
      </x:c>
      <x:c r="E7143" s="22" t="n">
        <x:v>460</x:v>
      </x:c>
      <x:c r="F7143" s="22" t="n">
        <x:v>48170</x:v>
      </x:c>
      <x:c r="G7143" s="22" t="n">
        <x:f>IF(OR(E7143="",F7143=""),"",E7143*F7143)</x:f>
        <x:v>22158200</x:v>
      </x:c>
      <x:c r="H7143" s="36" t="n">
        <x:v>0.925</x:v>
      </x:c>
      <x:c r="I7143" s="22" t="n">
        <x:f>IF(G7143="","",IF(ISNUMBER(H7143),G7143,""))</x:f>
        <x:v>22158200</x:v>
      </x:c>
      <x:c r="J7143" s="22" t="n">
        <x:f>IF(I7143="","",I7143*H7143)</x:f>
        <x:v>20496335</x:v>
      </x:c>
      <x:c r="K7143" t="str">
        <x:f>IF(G7143="","MISSING OEWS",IF(ISNUMBER(H7143),"MATCHED","MISSING WHARTON"))</x:f>
        <x:v>MATCHED</x:v>
      </x:c>
    </x:row>
    <x:row r="7144">
      <x:c r="A7144" t="str">
        <x:v>72</x:v>
      </x:c>
      <x:c r="B7144" t="str">
        <x:v>Accommodation and Food Services</x:v>
      </x:c>
      <x:c r="C7144" t="str">
        <x:v>41-3091</x:v>
      </x:c>
      <x:c r="D7144" t="str">
        <x:v>Sales Representatives of Services, Except Advertising, Insurance, Financial Services, and Travel</x:v>
      </x:c>
      <x:c r="E7144" s="22" t="n">
        <x:v>30000</x:v>
      </x:c>
      <x:c r="F7144" s="22" t="n">
        <x:v>64280</x:v>
      </x:c>
      <x:c r="G7144" s="22" t="n">
        <x:f>IF(OR(E7144="",F7144=""),"",E7144*F7144)</x:f>
        <x:v>1928400000</x:v>
      </x:c>
      <x:c r="H7144" s="36" t="n">
        <x:v>0.73</x:v>
      </x:c>
      <x:c r="I7144" s="22" t="n">
        <x:f>IF(G7144="","",IF(ISNUMBER(H7144),G7144,""))</x:f>
        <x:v>1928400000</x:v>
      </x:c>
      <x:c r="J7144" s="22" t="n">
        <x:f>IF(I7144="","",I7144*H7144)</x:f>
        <x:v>1407732000</x:v>
      </x:c>
      <x:c r="K7144" t="str">
        <x:f>IF(G7144="","MISSING OEWS",IF(ISNUMBER(H7144),"MATCHED","MISSING WHARTON"))</x:f>
        <x:v>MATCHED</x:v>
      </x:c>
    </x:row>
    <x:row r="7145">
      <x:c r="A7145" t="str">
        <x:v>72</x:v>
      </x:c>
      <x:c r="B7145" t="str">
        <x:v>Accommodation and Food Services</x:v>
      </x:c>
      <x:c r="C7145" t="str">
        <x:v>41-4012</x:v>
      </x:c>
      <x:c r="D7145" t="str">
        <x:v>Sales Representatives, Wholesale and Manufacturing, Except Technical and Scientific Products</x:v>
      </x:c>
      <x:c r="E7145" s="22" t="n">
        <x:v>820</x:v>
      </x:c>
      <x:c r="F7145" s="22" t="n">
        <x:v>65770</x:v>
      </x:c>
      <x:c r="G7145" s="22" t="n">
        <x:f>IF(OR(E7145="",F7145=""),"",E7145*F7145)</x:f>
        <x:v>53931400</x:v>
      </x:c>
      <x:c r="H7145" s="36" t="n">
        <x:v>0.5105</x:v>
      </x:c>
      <x:c r="I7145" s="22" t="n">
        <x:f>IF(G7145="","",IF(ISNUMBER(H7145),G7145,""))</x:f>
        <x:v>53931400</x:v>
      </x:c>
      <x:c r="J7145" s="22" t="n">
        <x:f>IF(I7145="","",I7145*H7145)</x:f>
        <x:v>27531979.7</x:v>
      </x:c>
      <x:c r="K7145" t="str">
        <x:f>IF(G7145="","MISSING OEWS",IF(ISNUMBER(H7145),"MATCHED","MISSING WHARTON"))</x:f>
        <x:v>MATCHED</x:v>
      </x:c>
    </x:row>
    <x:row r="7146">
      <x:c r="A7146" t="str">
        <x:v>72</x:v>
      </x:c>
      <x:c r="B7146" t="str">
        <x:v>Accommodation and Food Services</x:v>
      </x:c>
      <x:c r="C7146" t="str">
        <x:v>41-9011</x:v>
      </x:c>
      <x:c r="D7146" t="str">
        <x:v>Demonstrators and Product Promoters</x:v>
      </x:c>
      <x:c r="E7146" s="22" t="n">
        <x:v>550</x:v>
      </x:c>
      <x:c r="F7146" s="22" t="n">
        <x:v>33430</x:v>
      </x:c>
      <x:c r="G7146" s="22" t="n">
        <x:f>IF(OR(E7146="",F7146=""),"",E7146*F7146)</x:f>
        <x:v>18386500</x:v>
      </x:c>
      <x:c r="H7146" s="36" t="n">
        <x:v>0.3062</x:v>
      </x:c>
      <x:c r="I7146" s="22" t="n">
        <x:f>IF(G7146="","",IF(ISNUMBER(H7146),G7146,""))</x:f>
        <x:v>18386500</x:v>
      </x:c>
      <x:c r="J7146" s="22" t="n">
        <x:f>IF(I7146="","",I7146*H7146)</x:f>
        <x:v>5629946.300000001</x:v>
      </x:c>
      <x:c r="K7146" t="str">
        <x:f>IF(G7146="","MISSING OEWS",IF(ISNUMBER(H7146),"MATCHED","MISSING WHARTON"))</x:f>
        <x:v>MATCHED</x:v>
      </x:c>
    </x:row>
    <x:row r="7147">
      <x:c r="A7147" t="str">
        <x:v>72</x:v>
      </x:c>
      <x:c r="B7147" t="str">
        <x:v>Accommodation and Food Services</x:v>
      </x:c>
      <x:c r="C7147" t="str">
        <x:v>41-9022</x:v>
      </x:c>
      <x:c r="D7147" t="str">
        <x:v>Real Estate Sales Agents</x:v>
      </x:c>
      <x:c r="E7147" s="22"/>
      <x:c r="F7147" s="22" t="n">
        <x:v>46960</x:v>
      </x:c>
      <x:c r="G7147" s="22" t="str">
        <x:f>IF(OR(E7147="",F7147=""),"",E7147*F7147)</x:f>
      </x:c>
      <x:c r="H7147" s="36" t="n">
        <x:v>0.5939</x:v>
      </x:c>
      <x:c r="I7147" s="22" t="str">
        <x:f>IF(G7147="","",IF(ISNUMBER(H7147),G7147,""))</x:f>
      </x:c>
      <x:c r="J7147" s="22" t="str">
        <x:f>IF(I7147="","",I7147*H7147)</x:f>
      </x:c>
      <x:c r="K7147" t="str">
        <x:f>IF(G7147="","MISSING OEWS",IF(ISNUMBER(H7147),"MATCHED","MISSING WHARTON"))</x:f>
        <x:v>MISSING OEWS</x:v>
      </x:c>
    </x:row>
    <x:row r="7148">
      <x:c r="A7148" t="str">
        <x:v>72</x:v>
      </x:c>
      <x:c r="B7148" t="str">
        <x:v>Accommodation and Food Services</x:v>
      </x:c>
      <x:c r="C7148" t="str">
        <x:v>41-9041</x:v>
      </x:c>
      <x:c r="D7148" t="str">
        <x:v>Telemarketers</x:v>
      </x:c>
      <x:c r="E7148" s="22" t="n">
        <x:v>40</x:v>
      </x:c>
      <x:c r="F7148" s="22" t="n">
        <x:v>44910</x:v>
      </x:c>
      <x:c r="G7148" s="22" t="n">
        <x:f>IF(OR(E7148="",F7148=""),"",E7148*F7148)</x:f>
        <x:v>1796400</x:v>
      </x:c>
      <x:c r="H7148" s="36" t="n">
        <x:v>0.9625</x:v>
      </x:c>
      <x:c r="I7148" s="22" t="n">
        <x:f>IF(G7148="","",IF(ISNUMBER(H7148),G7148,""))</x:f>
        <x:v>1796400</x:v>
      </x:c>
      <x:c r="J7148" s="22" t="n">
        <x:f>IF(I7148="","",I7148*H7148)</x:f>
        <x:v>1729035</x:v>
      </x:c>
      <x:c r="K7148" t="str">
        <x:f>IF(G7148="","MISSING OEWS",IF(ISNUMBER(H7148),"MATCHED","MISSING WHARTON"))</x:f>
        <x:v>MATCHED</x:v>
      </x:c>
    </x:row>
    <x:row r="7149">
      <x:c r="A7149" t="str">
        <x:v>72</x:v>
      </x:c>
      <x:c r="B7149" t="str">
        <x:v>Accommodation and Food Services</x:v>
      </x:c>
      <x:c r="C7149" t="str">
        <x:v>41-9091</x:v>
      </x:c>
      <x:c r="D7149" t="str">
        <x:v>Door-to-Door Sales Workers, News and Street Vendors, and Related Workers</x:v>
      </x:c>
      <x:c r="E7149" s="22" t="n">
        <x:v>300</x:v>
      </x:c>
      <x:c r="F7149" s="22" t="n">
        <x:v>40540</x:v>
      </x:c>
      <x:c r="G7149" s="22" t="n">
        <x:f>IF(OR(E7149="",F7149=""),"",E7149*F7149)</x:f>
        <x:v>12162000</x:v>
      </x:c>
      <x:c r="H7149" s="36" t="n">
        <x:v>0.31670000000000004</x:v>
      </x:c>
      <x:c r="I7149" s="22" t="n">
        <x:f>IF(G7149="","",IF(ISNUMBER(H7149),G7149,""))</x:f>
        <x:v>12162000</x:v>
      </x:c>
      <x:c r="J7149" s="22" t="n">
        <x:f>IF(I7149="","",I7149*H7149)</x:f>
        <x:v>3851705.4000000004</x:v>
      </x:c>
      <x:c r="K7149" t="str">
        <x:f>IF(G7149="","MISSING OEWS",IF(ISNUMBER(H7149),"MATCHED","MISSING WHARTON"))</x:f>
        <x:v>MATCHED</x:v>
      </x:c>
    </x:row>
    <x:row r="7150">
      <x:c r="A7150" t="str">
        <x:v>72</x:v>
      </x:c>
      <x:c r="B7150" t="str">
        <x:v>Accommodation and Food Services</x:v>
      </x:c>
      <x:c r="C7150" t="str">
        <x:v>41-9099</x:v>
      </x:c>
      <x:c r="D7150" t="str">
        <x:v>Sales and Related Workers, All Other</x:v>
      </x:c>
      <x:c r="E7150" s="22"/>
      <x:c r="F7150" s="22" t="n">
        <x:v>35980</x:v>
      </x:c>
      <x:c r="G7150" s="22" t="str">
        <x:f>IF(OR(E7150="",F7150=""),"",E7150*F7150)</x:f>
      </x:c>
      <x:c r="H7150" s="36"/>
      <x:c r="I7150" s="22" t="str">
        <x:f>IF(G7150="","",IF(ISNUMBER(H7150),G7150,""))</x:f>
      </x:c>
      <x:c r="J7150" s="22" t="str">
        <x:f>IF(I7150="","",I7150*H7150)</x:f>
      </x:c>
      <x:c r="K7150" t="str">
        <x:f>IF(G7150="","MISSING OEWS",IF(ISNUMBER(H7150),"MATCHED","MISSING WHARTON"))</x:f>
        <x:v>MISSING OEWS</x:v>
      </x:c>
    </x:row>
    <x:row r="7151">
      <x:c r="A7151" t="str">
        <x:v>72</x:v>
      </x:c>
      <x:c r="B7151" t="str">
        <x:v>Accommodation and Food Services</x:v>
      </x:c>
      <x:c r="C7151" t="str">
        <x:v>43-1011</x:v>
      </x:c>
      <x:c r="D7151" t="str">
        <x:v>First-Line Supervisors of Office and Administrative Support Workers</x:v>
      </x:c>
      <x:c r="E7151" s="22" t="n">
        <x:v>46740</x:v>
      </x:c>
      <x:c r="F7151" s="22" t="n">
        <x:v>56420</x:v>
      </x:c>
      <x:c r="G7151" s="22" t="n">
        <x:f>IF(OR(E7151="",F7151=""),"",E7151*F7151)</x:f>
        <x:v>2637070800</x:v>
      </x:c>
      <x:c r="H7151" s="36" t="n">
        <x:v>0.5034000000000001</x:v>
      </x:c>
      <x:c r="I7151" s="22" t="n">
        <x:f>IF(G7151="","",IF(ISNUMBER(H7151),G7151,""))</x:f>
        <x:v>2637070800</x:v>
      </x:c>
      <x:c r="J7151" s="22" t="n">
        <x:f>IF(I7151="","",I7151*H7151)</x:f>
        <x:v>1327501440.7200003</x:v>
      </x:c>
      <x:c r="K7151" t="str">
        <x:f>IF(G7151="","MISSING OEWS",IF(ISNUMBER(H7151),"MATCHED","MISSING WHARTON"))</x:f>
        <x:v>MATCHED</x:v>
      </x:c>
    </x:row>
    <x:row r="7152">
      <x:c r="A7152" t="str">
        <x:v>72</x:v>
      </x:c>
      <x:c r="B7152" t="str">
        <x:v>Accommodation and Food Services</x:v>
      </x:c>
      <x:c r="C7152" t="str">
        <x:v>43-2011</x:v>
      </x:c>
      <x:c r="D7152" t="str">
        <x:v>Switchboard Operators, Including Answering Service</x:v>
      </x:c>
      <x:c r="E7152" s="22" t="n">
        <x:v>2170</x:v>
      </x:c>
      <x:c r="F7152" s="22" t="n">
        <x:v>48290</x:v>
      </x:c>
      <x:c r="G7152" s="22" t="n">
        <x:f>IF(OR(E7152="",F7152=""),"",E7152*F7152)</x:f>
        <x:v>104789300</x:v>
      </x:c>
      <x:c r="H7152" s="36" t="n">
        <x:v>0.7579</x:v>
      </x:c>
      <x:c r="I7152" s="22" t="n">
        <x:f>IF(G7152="","",IF(ISNUMBER(H7152),G7152,""))</x:f>
        <x:v>104789300</x:v>
      </x:c>
      <x:c r="J7152" s="22" t="n">
        <x:f>IF(I7152="","",I7152*H7152)</x:f>
        <x:v>79419810.47</x:v>
      </x:c>
      <x:c r="K7152" t="str">
        <x:f>IF(G7152="","MISSING OEWS",IF(ISNUMBER(H7152),"MATCHED","MISSING WHARTON"))</x:f>
        <x:v>MATCHED</x:v>
      </x:c>
    </x:row>
    <x:row r="7153">
      <x:c r="A7153" t="str">
        <x:v>72</x:v>
      </x:c>
      <x:c r="B7153" t="str">
        <x:v>Accommodation and Food Services</x:v>
      </x:c>
      <x:c r="C7153" t="str">
        <x:v>43-2021</x:v>
      </x:c>
      <x:c r="D7153" t="str">
        <x:v>Telephone Operators</x:v>
      </x:c>
      <x:c r="E7153" s="22" t="n">
        <x:v>350</x:v>
      </x:c>
      <x:c r="F7153" s="22" t="n">
        <x:v>48830</x:v>
      </x:c>
      <x:c r="G7153" s="22" t="n">
        <x:f>IF(OR(E7153="",F7153=""),"",E7153*F7153)</x:f>
        <x:v>17090500</x:v>
      </x:c>
      <x:c r="H7153" s="36" t="n">
        <x:v>0.9156</x:v>
      </x:c>
      <x:c r="I7153" s="22" t="n">
        <x:f>IF(G7153="","",IF(ISNUMBER(H7153),G7153,""))</x:f>
        <x:v>17090500</x:v>
      </x:c>
      <x:c r="J7153" s="22" t="n">
        <x:f>IF(I7153="","",I7153*H7153)</x:f>
        <x:v>15648061.799999999</x:v>
      </x:c>
      <x:c r="K7153" t="str">
        <x:f>IF(G7153="","MISSING OEWS",IF(ISNUMBER(H7153),"MATCHED","MISSING WHARTON"))</x:f>
        <x:v>MATCHED</x:v>
      </x:c>
    </x:row>
    <x:row r="7154">
      <x:c r="A7154" t="str">
        <x:v>72</x:v>
      </x:c>
      <x:c r="B7154" t="str">
        <x:v>Accommodation and Food Services</x:v>
      </x:c>
      <x:c r="C7154" t="str">
        <x:v>43-2099</x:v>
      </x:c>
      <x:c r="D7154" t="str">
        <x:v>Communications Equipment Operators, All Other</x:v>
      </x:c>
      <x:c r="E7154" s="22" t="n">
        <x:v>40</x:v>
      </x:c>
      <x:c r="F7154" s="22" t="n">
        <x:v>43680</x:v>
      </x:c>
      <x:c r="G7154" s="22" t="n">
        <x:f>IF(OR(E7154="",F7154=""),"",E7154*F7154)</x:f>
        <x:v>1747200</x:v>
      </x:c>
      <x:c r="H7154" s="36"/>
      <x:c r="I7154" s="22" t="str">
        <x:f>IF(G7154="","",IF(ISNUMBER(H7154),G7154,""))</x:f>
      </x:c>
      <x:c r="J7154" s="22" t="str">
        <x:f>IF(I7154="","",I7154*H7154)</x:f>
      </x:c>
      <x:c r="K7154" t="str">
        <x:f>IF(G7154="","MISSING OEWS",IF(ISNUMBER(H7154),"MATCHED","MISSING WHARTON"))</x:f>
        <x:v>MISSING WHARTON</x:v>
      </x:c>
    </x:row>
    <x:row r="7155">
      <x:c r="A7155" t="str">
        <x:v>72</x:v>
      </x:c>
      <x:c r="B7155" t="str">
        <x:v>Accommodation and Food Services</x:v>
      </x:c>
      <x:c r="C7155" t="str">
        <x:v>43-3011</x:v>
      </x:c>
      <x:c r="D7155" t="str">
        <x:v>Bill and Account Collectors</x:v>
      </x:c>
      <x:c r="E7155" s="22" t="n">
        <x:v>130</x:v>
      </x:c>
      <x:c r="F7155" s="22" t="n">
        <x:v>39270</x:v>
      </x:c>
      <x:c r="G7155" s="22" t="n">
        <x:f>IF(OR(E7155="",F7155=""),"",E7155*F7155)</x:f>
        <x:v>5105100</x:v>
      </x:c>
      <x:c r="H7155" s="36" t="n">
        <x:v>0.9</x:v>
      </x:c>
      <x:c r="I7155" s="22" t="n">
        <x:f>IF(G7155="","",IF(ISNUMBER(H7155),G7155,""))</x:f>
        <x:v>5105100</x:v>
      </x:c>
      <x:c r="J7155" s="22" t="n">
        <x:f>IF(I7155="","",I7155*H7155)</x:f>
        <x:v>4594590</x:v>
      </x:c>
      <x:c r="K7155" t="str">
        <x:f>IF(G7155="","MISSING OEWS",IF(ISNUMBER(H7155),"MATCHED","MISSING WHARTON"))</x:f>
        <x:v>MATCHED</x:v>
      </x:c>
    </x:row>
    <x:row r="7156">
      <x:c r="A7156" t="str">
        <x:v>72</x:v>
      </x:c>
      <x:c r="B7156" t="str">
        <x:v>Accommodation and Food Services</x:v>
      </x:c>
      <x:c r="C7156" t="str">
        <x:v>43-3021</x:v>
      </x:c>
      <x:c r="D7156" t="str">
        <x:v>Billing and Posting Clerks</x:v>
      </x:c>
      <x:c r="E7156" s="22" t="n">
        <x:v>380</x:v>
      </x:c>
      <x:c r="F7156" s="22" t="n">
        <x:v>51110</x:v>
      </x:c>
      <x:c r="G7156" s="22" t="n">
        <x:f>IF(OR(E7156="",F7156=""),"",E7156*F7156)</x:f>
        <x:v>19421800</x:v>
      </x:c>
      <x:c r="H7156" s="36" t="n">
        <x:v>0.8617</x:v>
      </x:c>
      <x:c r="I7156" s="22" t="n">
        <x:f>IF(G7156="","",IF(ISNUMBER(H7156),G7156,""))</x:f>
        <x:v>19421800</x:v>
      </x:c>
      <x:c r="J7156" s="22" t="n">
        <x:f>IF(I7156="","",I7156*H7156)</x:f>
        <x:v>16735765.06</x:v>
      </x:c>
      <x:c r="K7156" t="str">
        <x:f>IF(G7156="","MISSING OEWS",IF(ISNUMBER(H7156),"MATCHED","MISSING WHARTON"))</x:f>
        <x:v>MATCHED</x:v>
      </x:c>
    </x:row>
    <x:row r="7157">
      <x:c r="A7157" t="str">
        <x:v>72</x:v>
      </x:c>
      <x:c r="B7157" t="str">
        <x:v>Accommodation and Food Services</x:v>
      </x:c>
      <x:c r="C7157" t="str">
        <x:v>43-3031</x:v>
      </x:c>
      <x:c r="D7157" t="str">
        <x:v>Bookkeeping, Accounting, and Auditing Clerks</x:v>
      </x:c>
      <x:c r="E7157" s="22" t="n">
        <x:v>36160</x:v>
      </x:c>
      <x:c r="F7157" s="22" t="n">
        <x:v>48130</x:v>
      </x:c>
      <x:c r="G7157" s="22" t="n">
        <x:f>IF(OR(E7157="",F7157=""),"",E7157*F7157)</x:f>
        <x:v>1740380800</x:v>
      </x:c>
      <x:c r="H7157" s="36" t="n">
        <x:v>0.9517</x:v>
      </x:c>
      <x:c r="I7157" s="22" t="n">
        <x:f>IF(G7157="","",IF(ISNUMBER(H7157),G7157,""))</x:f>
        <x:v>1740380800</x:v>
      </x:c>
      <x:c r="J7157" s="22" t="n">
        <x:f>IF(I7157="","",I7157*H7157)</x:f>
        <x:v>1656320407.36</x:v>
      </x:c>
      <x:c r="K7157" t="str">
        <x:f>IF(G7157="","MISSING OEWS",IF(ISNUMBER(H7157),"MATCHED","MISSING WHARTON"))</x:f>
        <x:v>MATCHED</x:v>
      </x:c>
    </x:row>
    <x:row r="7158">
      <x:c r="A7158" t="str">
        <x:v>72</x:v>
      </x:c>
      <x:c r="B7158" t="str">
        <x:v>Accommodation and Food Services</x:v>
      </x:c>
      <x:c r="C7158" t="str">
        <x:v>43-3041</x:v>
      </x:c>
      <x:c r="D7158" t="str">
        <x:v>Gambling Cage Workers</x:v>
      </x:c>
      <x:c r="E7158" s="22" t="n">
        <x:v>6020</x:v>
      </x:c>
      <x:c r="F7158" s="22" t="n">
        <x:v>40810</x:v>
      </x:c>
      <x:c r="G7158" s="22" t="n">
        <x:f>IF(OR(E7158="",F7158=""),"",E7158*F7158)</x:f>
        <x:v>245676200</x:v>
      </x:c>
      <x:c r="H7158" s="36" t="n">
        <x:v>0.5440999999999999</x:v>
      </x:c>
      <x:c r="I7158" s="22" t="n">
        <x:f>IF(G7158="","",IF(ISNUMBER(H7158),G7158,""))</x:f>
        <x:v>245676200</x:v>
      </x:c>
      <x:c r="J7158" s="22" t="n">
        <x:f>IF(I7158="","",I7158*H7158)</x:f>
        <x:v>133672420.41999999</x:v>
      </x:c>
      <x:c r="K7158" t="str">
        <x:f>IF(G7158="","MISSING OEWS",IF(ISNUMBER(H7158),"MATCHED","MISSING WHARTON"))</x:f>
        <x:v>MATCHED</x:v>
      </x:c>
    </x:row>
    <x:row r="7159">
      <x:c r="A7159" t="str">
        <x:v>72</x:v>
      </x:c>
      <x:c r="B7159" t="str">
        <x:v>Accommodation and Food Services</x:v>
      </x:c>
      <x:c r="C7159" t="str">
        <x:v>43-3051</x:v>
      </x:c>
      <x:c r="D7159" t="str">
        <x:v>Payroll and Timekeeping Clerks</x:v>
      </x:c>
      <x:c r="E7159" s="22" t="n">
        <x:v>4040</x:v>
      </x:c>
      <x:c r="F7159" s="22" t="n">
        <x:v>58840</x:v>
      </x:c>
      <x:c r="G7159" s="22" t="n">
        <x:f>IF(OR(E7159="",F7159=""),"",E7159*F7159)</x:f>
        <x:v>237713600</x:v>
      </x:c>
      <x:c r="H7159" s="36" t="n">
        <x:v>0.9409000000000001</x:v>
      </x:c>
      <x:c r="I7159" s="22" t="n">
        <x:f>IF(G7159="","",IF(ISNUMBER(H7159),G7159,""))</x:f>
        <x:v>237713600</x:v>
      </x:c>
      <x:c r="J7159" s="22" t="n">
        <x:f>IF(I7159="","",I7159*H7159)</x:f>
        <x:v>223664726.24</x:v>
      </x:c>
      <x:c r="K7159" t="str">
        <x:f>IF(G7159="","MISSING OEWS",IF(ISNUMBER(H7159),"MATCHED","MISSING WHARTON"))</x:f>
        <x:v>MATCHED</x:v>
      </x:c>
    </x:row>
    <x:row r="7160">
      <x:c r="A7160" t="str">
        <x:v>72</x:v>
      </x:c>
      <x:c r="B7160" t="str">
        <x:v>Accommodation and Food Services</x:v>
      </x:c>
      <x:c r="C7160" t="str">
        <x:v>43-3061</x:v>
      </x:c>
      <x:c r="D7160" t="str">
        <x:v>Procurement Clerks</x:v>
      </x:c>
      <x:c r="E7160" s="22" t="n">
        <x:v>900</x:v>
      </x:c>
      <x:c r="F7160" s="22" t="n">
        <x:v>48920</x:v>
      </x:c>
      <x:c r="G7160" s="22" t="n">
        <x:f>IF(OR(E7160="",F7160=""),"",E7160*F7160)</x:f>
        <x:v>44028000</x:v>
      </x:c>
      <x:c r="H7160" s="36" t="n">
        <x:v>0.8237000000000001</x:v>
      </x:c>
      <x:c r="I7160" s="22" t="n">
        <x:f>IF(G7160="","",IF(ISNUMBER(H7160),G7160,""))</x:f>
        <x:v>44028000</x:v>
      </x:c>
      <x:c r="J7160" s="22" t="n">
        <x:f>IF(I7160="","",I7160*H7160)</x:f>
        <x:v>36265863.6</x:v>
      </x:c>
      <x:c r="K7160" t="str">
        <x:f>IF(G7160="","MISSING OEWS",IF(ISNUMBER(H7160),"MATCHED","MISSING WHARTON"))</x:f>
        <x:v>MATCHED</x:v>
      </x:c>
    </x:row>
    <x:row r="7161">
      <x:c r="A7161" t="str">
        <x:v>72</x:v>
      </x:c>
      <x:c r="B7161" t="str">
        <x:v>Accommodation and Food Services</x:v>
      </x:c>
      <x:c r="C7161" t="str">
        <x:v>43-3099</x:v>
      </x:c>
      <x:c r="D7161" t="str">
        <x:v>Financial Clerks, All Other</x:v>
      </x:c>
      <x:c r="E7161" s="22" t="n">
        <x:v>450</x:v>
      </x:c>
      <x:c r="F7161" s="22" t="n">
        <x:v>40320</x:v>
      </x:c>
      <x:c r="G7161" s="22" t="n">
        <x:f>IF(OR(E7161="",F7161=""),"",E7161*F7161)</x:f>
        <x:v>18144000</x:v>
      </x:c>
      <x:c r="H7161" s="36"/>
      <x:c r="I7161" s="22" t="str">
        <x:f>IF(G7161="","",IF(ISNUMBER(H7161),G7161,""))</x:f>
      </x:c>
      <x:c r="J7161" s="22" t="str">
        <x:f>IF(I7161="","",I7161*H7161)</x:f>
      </x:c>
      <x:c r="K7161" t="str">
        <x:f>IF(G7161="","MISSING OEWS",IF(ISNUMBER(H7161),"MATCHED","MISSING WHARTON"))</x:f>
        <x:v>MISSING WHARTON</x:v>
      </x:c>
    </x:row>
    <x:row r="7162">
      <x:c r="A7162" t="str">
        <x:v>72</x:v>
      </x:c>
      <x:c r="B7162" t="str">
        <x:v>Accommodation and Food Services</x:v>
      </x:c>
      <x:c r="C7162" t="str">
        <x:v>43-4041</x:v>
      </x:c>
      <x:c r="D7162" t="str">
        <x:v>Credit Authorizers, Checkers, and Clerks</x:v>
      </x:c>
      <x:c r="E7162" s="22" t="n">
        <x:v>40</x:v>
      </x:c>
      <x:c r="F7162" s="22" t="n">
        <x:v>50970</x:v>
      </x:c>
      <x:c r="G7162" s="22" t="n">
        <x:f>IF(OR(E7162="",F7162=""),"",E7162*F7162)</x:f>
        <x:v>2038800</x:v>
      </x:c>
      <x:c r="H7162" s="36" t="n">
        <x:v>0.9469</x:v>
      </x:c>
      <x:c r="I7162" s="22" t="n">
        <x:f>IF(G7162="","",IF(ISNUMBER(H7162),G7162,""))</x:f>
        <x:v>2038800</x:v>
      </x:c>
      <x:c r="J7162" s="22" t="n">
        <x:f>IF(I7162="","",I7162*H7162)</x:f>
        <x:v>1930539.72</x:v>
      </x:c>
      <x:c r="K7162" t="str">
        <x:f>IF(G7162="","MISSING OEWS",IF(ISNUMBER(H7162),"MATCHED","MISSING WHARTON"))</x:f>
        <x:v>MATCHED</x:v>
      </x:c>
    </x:row>
    <x:row r="7163">
      <x:c r="A7163" t="str">
        <x:v>72</x:v>
      </x:c>
      <x:c r="B7163" t="str">
        <x:v>Accommodation and Food Services</x:v>
      </x:c>
      <x:c r="C7163" t="str">
        <x:v>43-4051</x:v>
      </x:c>
      <x:c r="D7163" t="str">
        <x:v>Customer Service Representatives</x:v>
      </x:c>
      <x:c r="E7163" s="22" t="n">
        <x:v>29570</x:v>
      </x:c>
      <x:c r="F7163" s="22" t="n">
        <x:v>38280</x:v>
      </x:c>
      <x:c r="G7163" s="22" t="n">
        <x:f>IF(OR(E7163="",F7163=""),"",E7163*F7163)</x:f>
        <x:v>1131939600</x:v>
      </x:c>
      <x:c r="H7163" s="36" t="n">
        <x:v>0.82</x:v>
      </x:c>
      <x:c r="I7163" s="22" t="n">
        <x:f>IF(G7163="","",IF(ISNUMBER(H7163),G7163,""))</x:f>
        <x:v>1131939600</x:v>
      </x:c>
      <x:c r="J7163" s="22" t="n">
        <x:f>IF(I7163="","",I7163*H7163)</x:f>
        <x:v>928190472</x:v>
      </x:c>
      <x:c r="K7163" t="str">
        <x:f>IF(G7163="","MISSING OEWS",IF(ISNUMBER(H7163),"MATCHED","MISSING WHARTON"))</x:f>
        <x:v>MATCHED</x:v>
      </x:c>
    </x:row>
    <x:row r="7164">
      <x:c r="A7164" t="str">
        <x:v>72</x:v>
      </x:c>
      <x:c r="B7164" t="str">
        <x:v>Accommodation and Food Services</x:v>
      </x:c>
      <x:c r="C7164" t="str">
        <x:v>43-4071</x:v>
      </x:c>
      <x:c r="D7164" t="str">
        <x:v>File Clerks</x:v>
      </x:c>
      <x:c r="E7164" s="22" t="n">
        <x:v>160</x:v>
      </x:c>
      <x:c r="F7164" s="22" t="n">
        <x:v>35040</x:v>
      </x:c>
      <x:c r="G7164" s="22" t="n">
        <x:f>IF(OR(E7164="",F7164=""),"",E7164*F7164)</x:f>
        <x:v>5606400</x:v>
      </x:c>
      <x:c r="H7164" s="36" t="n">
        <x:v>0.7526</x:v>
      </x:c>
      <x:c r="I7164" s="22" t="n">
        <x:f>IF(G7164="","",IF(ISNUMBER(H7164),G7164,""))</x:f>
        <x:v>5606400</x:v>
      </x:c>
      <x:c r="J7164" s="22" t="n">
        <x:f>IF(I7164="","",I7164*H7164)</x:f>
        <x:v>4219376.640000001</x:v>
      </x:c>
      <x:c r="K7164" t="str">
        <x:f>IF(G7164="","MISSING OEWS",IF(ISNUMBER(H7164),"MATCHED","MISSING WHARTON"))</x:f>
        <x:v>MATCHED</x:v>
      </x:c>
    </x:row>
    <x:row r="7165">
      <x:c r="A7165" t="str">
        <x:v>72</x:v>
      </x:c>
      <x:c r="B7165" t="str">
        <x:v>Accommodation and Food Services</x:v>
      </x:c>
      <x:c r="C7165" t="str">
        <x:v>43-4081</x:v>
      </x:c>
      <x:c r="D7165" t="str">
        <x:v>Hotel, Motel, and Resort Desk Clerks</x:v>
      </x:c>
      <x:c r="E7165" s="22" t="n">
        <x:v>248240</x:v>
      </x:c>
      <x:c r="F7165" s="22" t="n">
        <x:v>35410</x:v>
      </x:c>
      <x:c r="G7165" s="22" t="n">
        <x:f>IF(OR(E7165="",F7165=""),"",E7165*F7165)</x:f>
        <x:v>8790178400</x:v>
      </x:c>
      <x:c r="H7165" s="36" t="n">
        <x:v>0.665</x:v>
      </x:c>
      <x:c r="I7165" s="22" t="n">
        <x:f>IF(G7165="","",IF(ISNUMBER(H7165),G7165,""))</x:f>
        <x:v>8790178400</x:v>
      </x:c>
      <x:c r="J7165" s="22" t="n">
        <x:f>IF(I7165="","",I7165*H7165)</x:f>
        <x:v>5845468636</x:v>
      </x:c>
      <x:c r="K7165" t="str">
        <x:f>IF(G7165="","MISSING OEWS",IF(ISNUMBER(H7165),"MATCHED","MISSING WHARTON"))</x:f>
        <x:v>MATCHED</x:v>
      </x:c>
    </x:row>
    <x:row r="7166">
      <x:c r="A7166" t="str">
        <x:v>72</x:v>
      </x:c>
      <x:c r="B7166" t="str">
        <x:v>Accommodation and Food Services</x:v>
      </x:c>
      <x:c r="C7166" t="str">
        <x:v>43-4151</x:v>
      </x:c>
      <x:c r="D7166" t="str">
        <x:v>Order Clerks</x:v>
      </x:c>
      <x:c r="E7166" s="22" t="n">
        <x:v>770</x:v>
      </x:c>
      <x:c r="F7166" s="22" t="n">
        <x:v>43530</x:v>
      </x:c>
      <x:c r="G7166" s="22" t="n">
        <x:f>IF(OR(E7166="",F7166=""),"",E7166*F7166)</x:f>
        <x:v>33518100</x:v>
      </x:c>
      <x:c r="H7166" s="36" t="n">
        <x:v>0.9553</x:v>
      </x:c>
      <x:c r="I7166" s="22" t="n">
        <x:f>IF(G7166="","",IF(ISNUMBER(H7166),G7166,""))</x:f>
        <x:v>33518100</x:v>
      </x:c>
      <x:c r="J7166" s="22" t="n">
        <x:f>IF(I7166="","",I7166*H7166)</x:f>
        <x:v>32019840.93</x:v>
      </x:c>
      <x:c r="K7166" t="str">
        <x:f>IF(G7166="","MISSING OEWS",IF(ISNUMBER(H7166),"MATCHED","MISSING WHARTON"))</x:f>
        <x:v>MATCHED</x:v>
      </x:c>
    </x:row>
    <x:row r="7167">
      <x:c r="A7167" t="str">
        <x:v>72</x:v>
      </x:c>
      <x:c r="B7167" t="str">
        <x:v>Accommodation and Food Services</x:v>
      </x:c>
      <x:c r="C7167" t="str">
        <x:v>43-4161</x:v>
      </x:c>
      <x:c r="D7167" t="str">
        <x:v>Human Resources Assistants, Except Payroll and Timekeeping</x:v>
      </x:c>
      <x:c r="E7167" s="22" t="n">
        <x:v>2170</x:v>
      </x:c>
      <x:c r="F7167" s="22" t="n">
        <x:v>44160</x:v>
      </x:c>
      <x:c r="G7167" s="22" t="n">
        <x:f>IF(OR(E7167="",F7167=""),"",E7167*F7167)</x:f>
        <x:v>95827200</x:v>
      </x:c>
      <x:c r="H7167" s="36" t="n">
        <x:v>0.8342</x:v>
      </x:c>
      <x:c r="I7167" s="22" t="n">
        <x:f>IF(G7167="","",IF(ISNUMBER(H7167),G7167,""))</x:f>
        <x:v>95827200</x:v>
      </x:c>
      <x:c r="J7167" s="22" t="n">
        <x:f>IF(I7167="","",I7167*H7167)</x:f>
        <x:v>79939050.24000001</x:v>
      </x:c>
      <x:c r="K7167" t="str">
        <x:f>IF(G7167="","MISSING OEWS",IF(ISNUMBER(H7167),"MATCHED","MISSING WHARTON"))</x:f>
        <x:v>MATCHED</x:v>
      </x:c>
    </x:row>
    <x:row r="7168">
      <x:c r="A7168" t="str">
        <x:v>72</x:v>
      </x:c>
      <x:c r="B7168" t="str">
        <x:v>Accommodation and Food Services</x:v>
      </x:c>
      <x:c r="C7168" t="str">
        <x:v>43-4171</x:v>
      </x:c>
      <x:c r="D7168" t="str">
        <x:v>Receptionists and Information Clerks</x:v>
      </x:c>
      <x:c r="E7168" s="22" t="n">
        <x:v>8530</x:v>
      </x:c>
      <x:c r="F7168" s="22" t="n">
        <x:v>35340</x:v>
      </x:c>
      <x:c r="G7168" s="22" t="n">
        <x:f>IF(OR(E7168="",F7168=""),"",E7168*F7168)</x:f>
        <x:v>301450200</x:v>
      </x:c>
      <x:c r="H7168" s="36" t="n">
        <x:v>0.7368000000000001</x:v>
      </x:c>
      <x:c r="I7168" s="22" t="n">
        <x:f>IF(G7168="","",IF(ISNUMBER(H7168),G7168,""))</x:f>
        <x:v>301450200</x:v>
      </x:c>
      <x:c r="J7168" s="22" t="n">
        <x:f>IF(I7168="","",I7168*H7168)</x:f>
        <x:v>222108507.36000004</x:v>
      </x:c>
      <x:c r="K7168" t="str">
        <x:f>IF(G7168="","MISSING OEWS",IF(ISNUMBER(H7168),"MATCHED","MISSING WHARTON"))</x:f>
        <x:v>MATCHED</x:v>
      </x:c>
    </x:row>
    <x:row r="7169">
      <x:c r="A7169" t="str">
        <x:v>72</x:v>
      </x:c>
      <x:c r="B7169" t="str">
        <x:v>Accommodation and Food Services</x:v>
      </x:c>
      <x:c r="C7169" t="str">
        <x:v>43-4181</x:v>
      </x:c>
      <x:c r="D7169" t="str">
        <x:v>Reservation and Transportation Ticket Agents and Travel Clerks</x:v>
      </x:c>
      <x:c r="E7169" s="22" t="n">
        <x:v>4440</x:v>
      </x:c>
      <x:c r="F7169" s="22" t="n">
        <x:v>45160</x:v>
      </x:c>
      <x:c r="G7169" s="22" t="n">
        <x:f>IF(OR(E7169="",F7169=""),"",E7169*F7169)</x:f>
        <x:v>200510400</x:v>
      </x:c>
      <x:c r="H7169" s="36" t="n">
        <x:v>0.7714</x:v>
      </x:c>
      <x:c r="I7169" s="22" t="n">
        <x:f>IF(G7169="","",IF(ISNUMBER(H7169),G7169,""))</x:f>
        <x:v>200510400</x:v>
      </x:c>
      <x:c r="J7169" s="22" t="n">
        <x:f>IF(I7169="","",I7169*H7169)</x:f>
        <x:v>154673722.56</x:v>
      </x:c>
      <x:c r="K7169" t="str">
        <x:f>IF(G7169="","MISSING OEWS",IF(ISNUMBER(H7169),"MATCHED","MISSING WHARTON"))</x:f>
        <x:v>MATCHED</x:v>
      </x:c>
    </x:row>
    <x:row r="7170">
      <x:c r="A7170" t="str">
        <x:v>72</x:v>
      </x:c>
      <x:c r="B7170" t="str">
        <x:v>Accommodation and Food Services</x:v>
      </x:c>
      <x:c r="C7170" t="str">
        <x:v>43-4199</x:v>
      </x:c>
      <x:c r="D7170" t="str">
        <x:v>Information and Record Clerks, All Other</x:v>
      </x:c>
      <x:c r="E7170" s="22" t="n">
        <x:v>270</x:v>
      </x:c>
      <x:c r="F7170" s="22" t="n">
        <x:v>46550</x:v>
      </x:c>
      <x:c r="G7170" s="22" t="n">
        <x:f>IF(OR(E7170="",F7170=""),"",E7170*F7170)</x:f>
        <x:v>12568500</x:v>
      </x:c>
      <x:c r="H7170" s="36"/>
      <x:c r="I7170" s="22" t="str">
        <x:f>IF(G7170="","",IF(ISNUMBER(H7170),G7170,""))</x:f>
      </x:c>
      <x:c r="J7170" s="22" t="str">
        <x:f>IF(I7170="","",I7170*H7170)</x:f>
      </x:c>
      <x:c r="K7170" t="str">
        <x:f>IF(G7170="","MISSING OEWS",IF(ISNUMBER(H7170),"MATCHED","MISSING WHARTON"))</x:f>
        <x:v>MISSING WHARTON</x:v>
      </x:c>
    </x:row>
    <x:row r="7171">
      <x:c r="A7171" t="str">
        <x:v>72</x:v>
      </x:c>
      <x:c r="B7171" t="str">
        <x:v>Accommodation and Food Services</x:v>
      </x:c>
      <x:c r="C7171" t="str">
        <x:v>43-5021</x:v>
      </x:c>
      <x:c r="D7171" t="str">
        <x:v>Couriers and Messengers</x:v>
      </x:c>
      <x:c r="E7171" s="22" t="n">
        <x:v>240</x:v>
      </x:c>
      <x:c r="F7171" s="22" t="n">
        <x:v>42860</x:v>
      </x:c>
      <x:c r="G7171" s="22" t="n">
        <x:f>IF(OR(E7171="",F7171=""),"",E7171*F7171)</x:f>
        <x:v>10286400</x:v>
      </x:c>
      <x:c r="H7171" s="36" t="n">
        <x:v>0.2235</x:v>
      </x:c>
      <x:c r="I7171" s="22" t="n">
        <x:f>IF(G7171="","",IF(ISNUMBER(H7171),G7171,""))</x:f>
        <x:v>10286400</x:v>
      </x:c>
      <x:c r="J7171" s="22" t="n">
        <x:f>IF(I7171="","",I7171*H7171)</x:f>
        <x:v>2299010.4</x:v>
      </x:c>
      <x:c r="K7171" t="str">
        <x:f>IF(G7171="","MISSING OEWS",IF(ISNUMBER(H7171),"MATCHED","MISSING WHARTON"))</x:f>
        <x:v>MATCHED</x:v>
      </x:c>
    </x:row>
    <x:row r="7172">
      <x:c r="A7172" t="str">
        <x:v>72</x:v>
      </x:c>
      <x:c r="B7172" t="str">
        <x:v>Accommodation and Food Services</x:v>
      </x:c>
      <x:c r="C7172" t="str">
        <x:v>43-5032</x:v>
      </x:c>
      <x:c r="D7172" t="str">
        <x:v>Dispatchers, Except Police, Fire, and Ambulance</x:v>
      </x:c>
      <x:c r="E7172" s="22" t="n">
        <x:v>2040</x:v>
      </x:c>
      <x:c r="F7172" s="22" t="n">
        <x:v>45400</x:v>
      </x:c>
      <x:c r="G7172" s="22" t="n">
        <x:f>IF(OR(E7172="",F7172=""),"",E7172*F7172)</x:f>
        <x:v>92616000</x:v>
      </x:c>
      <x:c r="H7172" s="36" t="n">
        <x:v>0.8192</x:v>
      </x:c>
      <x:c r="I7172" s="22" t="n">
        <x:f>IF(G7172="","",IF(ISNUMBER(H7172),G7172,""))</x:f>
        <x:v>92616000</x:v>
      </x:c>
      <x:c r="J7172" s="22" t="n">
        <x:f>IF(I7172="","",I7172*H7172)</x:f>
        <x:v>75871027.2</x:v>
      </x:c>
      <x:c r="K7172" t="str">
        <x:f>IF(G7172="","MISSING OEWS",IF(ISNUMBER(H7172),"MATCHED","MISSING WHARTON"))</x:f>
        <x:v>MATCHED</x:v>
      </x:c>
    </x:row>
    <x:row r="7173">
      <x:c r="A7173" t="str">
        <x:v>72</x:v>
      </x:c>
      <x:c r="B7173" t="str">
        <x:v>Accommodation and Food Services</x:v>
      </x:c>
      <x:c r="C7173" t="str">
        <x:v>43-5061</x:v>
      </x:c>
      <x:c r="D7173" t="str">
        <x:v>Production, Planning, and Expediting Clerks</x:v>
      </x:c>
      <x:c r="E7173" s="22" t="n">
        <x:v>3530</x:v>
      </x:c>
      <x:c r="F7173" s="22" t="n">
        <x:v>48170</x:v>
      </x:c>
      <x:c r="G7173" s="22" t="n">
        <x:f>IF(OR(E7173="",F7173=""),"",E7173*F7173)</x:f>
        <x:v>170040100</x:v>
      </x:c>
      <x:c r="H7173" s="36" t="n">
        <x:v>0.7794</x:v>
      </x:c>
      <x:c r="I7173" s="22" t="n">
        <x:f>IF(G7173="","",IF(ISNUMBER(H7173),G7173,""))</x:f>
        <x:v>170040100</x:v>
      </x:c>
      <x:c r="J7173" s="22" t="n">
        <x:f>IF(I7173="","",I7173*H7173)</x:f>
        <x:v>132529253.94</x:v>
      </x:c>
      <x:c r="K7173" t="str">
        <x:f>IF(G7173="","MISSING OEWS",IF(ISNUMBER(H7173),"MATCHED","MISSING WHARTON"))</x:f>
        <x:v>MATCHED</x:v>
      </x:c>
    </x:row>
    <x:row r="7174">
      <x:c r="A7174" t="str">
        <x:v>72</x:v>
      </x:c>
      <x:c r="B7174" t="str">
        <x:v>Accommodation and Food Services</x:v>
      </x:c>
      <x:c r="C7174" t="str">
        <x:v>43-5071</x:v>
      </x:c>
      <x:c r="D7174" t="str">
        <x:v>Shipping, Receiving, and Inventory Clerks</x:v>
      </x:c>
      <x:c r="E7174" s="22" t="n">
        <x:v>5930</x:v>
      </x:c>
      <x:c r="F7174" s="22" t="n">
        <x:v>45180</x:v>
      </x:c>
      <x:c r="G7174" s="22" t="n">
        <x:f>IF(OR(E7174="",F7174=""),"",E7174*F7174)</x:f>
        <x:v>267917400</x:v>
      </x:c>
      <x:c r="H7174" s="36" t="n">
        <x:v>0.6455</x:v>
      </x:c>
      <x:c r="I7174" s="22" t="n">
        <x:f>IF(G7174="","",IF(ISNUMBER(H7174),G7174,""))</x:f>
        <x:v>267917400</x:v>
      </x:c>
      <x:c r="J7174" s="22" t="n">
        <x:f>IF(I7174="","",I7174*H7174)</x:f>
        <x:v>172940681.7</x:v>
      </x:c>
      <x:c r="K7174" t="str">
        <x:f>IF(G7174="","MISSING OEWS",IF(ISNUMBER(H7174),"MATCHED","MISSING WHARTON"))</x:f>
        <x:v>MATCHED</x:v>
      </x:c>
    </x:row>
    <x:row r="7175">
      <x:c r="A7175" t="str">
        <x:v>72</x:v>
      </x:c>
      <x:c r="B7175" t="str">
        <x:v>Accommodation and Food Services</x:v>
      </x:c>
      <x:c r="C7175" t="str">
        <x:v>43-5111</x:v>
      </x:c>
      <x:c r="D7175" t="str">
        <x:v>Weighers, Measurers, Checkers, and Samplers, Recordkeeping</x:v>
      </x:c>
      <x:c r="E7175" s="22" t="n">
        <x:v>200</x:v>
      </x:c>
      <x:c r="F7175" s="22" t="n">
        <x:v>48730</x:v>
      </x:c>
      <x:c r="G7175" s="22" t="n">
        <x:f>IF(OR(E7175="",F7175=""),"",E7175*F7175)</x:f>
        <x:v>9746000</x:v>
      </x:c>
      <x:c r="H7175" s="36" t="n">
        <x:v>0.2932</x:v>
      </x:c>
      <x:c r="I7175" s="22" t="n">
        <x:f>IF(G7175="","",IF(ISNUMBER(H7175),G7175,""))</x:f>
        <x:v>9746000</x:v>
      </x:c>
      <x:c r="J7175" s="22" t="n">
        <x:f>IF(I7175="","",I7175*H7175)</x:f>
        <x:v>2857527.2</x:v>
      </x:c>
      <x:c r="K7175" t="str">
        <x:f>IF(G7175="","MISSING OEWS",IF(ISNUMBER(H7175),"MATCHED","MISSING WHARTON"))</x:f>
        <x:v>MATCHED</x:v>
      </x:c>
    </x:row>
    <x:row r="7176">
      <x:c r="A7176" t="str">
        <x:v>72</x:v>
      </x:c>
      <x:c r="B7176" t="str">
        <x:v>Accommodation and Food Services</x:v>
      </x:c>
      <x:c r="C7176" t="str">
        <x:v>43-6011</x:v>
      </x:c>
      <x:c r="D7176" t="str">
        <x:v>Executive Secretaries and Executive Administrative Assistants</x:v>
      </x:c>
      <x:c r="E7176" s="22" t="n">
        <x:v>4740</x:v>
      </x:c>
      <x:c r="F7176" s="22" t="n">
        <x:v>64010</x:v>
      </x:c>
      <x:c r="G7176" s="22" t="n">
        <x:f>IF(OR(E7176="",F7176=""),"",E7176*F7176)</x:f>
        <x:v>303407400</x:v>
      </x:c>
      <x:c r="H7176" s="36" t="n">
        <x:v>0.7955</x:v>
      </x:c>
      <x:c r="I7176" s="22" t="n">
        <x:f>IF(G7176="","",IF(ISNUMBER(H7176),G7176,""))</x:f>
        <x:v>303407400</x:v>
      </x:c>
      <x:c r="J7176" s="22" t="n">
        <x:f>IF(I7176="","",I7176*H7176)</x:f>
        <x:v>241360586.7</x:v>
      </x:c>
      <x:c r="K7176" t="str">
        <x:f>IF(G7176="","MISSING OEWS",IF(ISNUMBER(H7176),"MATCHED","MISSING WHARTON"))</x:f>
        <x:v>MATCHED</x:v>
      </x:c>
    </x:row>
    <x:row r="7177">
      <x:c r="A7177" t="str">
        <x:v>72</x:v>
      </x:c>
      <x:c r="B7177" t="str">
        <x:v>Accommodation and Food Services</x:v>
      </x:c>
      <x:c r="C7177" t="str">
        <x:v>43-6013</x:v>
      </x:c>
      <x:c r="D7177" t="str">
        <x:v>Medical Secretaries and Administrative Assistants</x:v>
      </x:c>
      <x:c r="E7177" s="22" t="n">
        <x:v>40</x:v>
      </x:c>
      <x:c r="F7177" s="22" t="n">
        <x:v>46930</x:v>
      </x:c>
      <x:c r="G7177" s="22" t="n">
        <x:f>IF(OR(E7177="",F7177=""),"",E7177*F7177)</x:f>
        <x:v>1877200</x:v>
      </x:c>
      <x:c r="H7177" s="36" t="n">
        <x:v>0.9031</x:v>
      </x:c>
      <x:c r="I7177" s="22" t="n">
        <x:f>IF(G7177="","",IF(ISNUMBER(H7177),G7177,""))</x:f>
        <x:v>1877200</x:v>
      </x:c>
      <x:c r="J7177" s="22" t="n">
        <x:f>IF(I7177="","",I7177*H7177)</x:f>
        <x:v>1695299.32</x:v>
      </x:c>
      <x:c r="K7177" t="str">
        <x:f>IF(G7177="","MISSING OEWS",IF(ISNUMBER(H7177),"MATCHED","MISSING WHARTON"))</x:f>
        <x:v>MATCHED</x:v>
      </x:c>
    </x:row>
    <x:row r="7178">
      <x:c r="A7178" t="str">
        <x:v>72</x:v>
      </x:c>
      <x:c r="B7178" t="str">
        <x:v>Accommodation and Food Services</x:v>
      </x:c>
      <x:c r="C7178" t="str">
        <x:v>43-6014</x:v>
      </x:c>
      <x:c r="D7178" t="str">
        <x:v>Secretaries and Administrative Assistants, Except Legal, Medical, and Executive</x:v>
      </x:c>
      <x:c r="E7178" s="22" t="n">
        <x:v>19880</x:v>
      </x:c>
      <x:c r="F7178" s="22" t="n">
        <x:v>45810</x:v>
      </x:c>
      <x:c r="G7178" s="22" t="n">
        <x:f>IF(OR(E7178="",F7178=""),"",E7178*F7178)</x:f>
        <x:v>910702800</x:v>
      </x:c>
      <x:c r="H7178" s="36" t="n">
        <x:v>0.8031</x:v>
      </x:c>
      <x:c r="I7178" s="22" t="n">
        <x:f>IF(G7178="","",IF(ISNUMBER(H7178),G7178,""))</x:f>
        <x:v>910702800</x:v>
      </x:c>
      <x:c r="J7178" s="22" t="n">
        <x:f>IF(I7178="","",I7178*H7178)</x:f>
        <x:v>731385418.6800001</x:v>
      </x:c>
      <x:c r="K7178" t="str">
        <x:f>IF(G7178="","MISSING OEWS",IF(ISNUMBER(H7178),"MATCHED","MISSING WHARTON"))</x:f>
        <x:v>MATCHED</x:v>
      </x:c>
    </x:row>
    <x:row r="7179">
      <x:c r="A7179" t="str">
        <x:v>72</x:v>
      </x:c>
      <x:c r="B7179" t="str">
        <x:v>Accommodation and Food Services</x:v>
      </x:c>
      <x:c r="C7179" t="str">
        <x:v>43-9021</x:v>
      </x:c>
      <x:c r="D7179" t="str">
        <x:v>Data Entry Keyers</x:v>
      </x:c>
      <x:c r="E7179" s="22" t="n">
        <x:v>360</x:v>
      </x:c>
      <x:c r="F7179" s="22" t="n">
        <x:v>44740</x:v>
      </x:c>
      <x:c r="G7179" s="22" t="n">
        <x:f>IF(OR(E7179="",F7179=""),"",E7179*F7179)</x:f>
        <x:v>16106400</x:v>
      </x:c>
      <x:c r="H7179" s="36" t="n">
        <x:v>0.75</x:v>
      </x:c>
      <x:c r="I7179" s="22" t="n">
        <x:f>IF(G7179="","",IF(ISNUMBER(H7179),G7179,""))</x:f>
        <x:v>16106400</x:v>
      </x:c>
      <x:c r="J7179" s="22" t="n">
        <x:f>IF(I7179="","",I7179*H7179)</x:f>
        <x:v>12079800</x:v>
      </x:c>
      <x:c r="K7179" t="str">
        <x:f>IF(G7179="","MISSING OEWS",IF(ISNUMBER(H7179),"MATCHED","MISSING WHARTON"))</x:f>
        <x:v>MATCHED</x:v>
      </x:c>
    </x:row>
    <x:row r="7180">
      <x:c r="A7180" t="str">
        <x:v>72</x:v>
      </x:c>
      <x:c r="B7180" t="str">
        <x:v>Accommodation and Food Services</x:v>
      </x:c>
      <x:c r="C7180" t="str">
        <x:v>43-9051</x:v>
      </x:c>
      <x:c r="D7180" t="str">
        <x:v>Mail Clerks and Mail Machine Operators, Except Postal Service</x:v>
      </x:c>
      <x:c r="E7180" s="22" t="n">
        <x:v>310</x:v>
      </x:c>
      <x:c r="F7180" s="22" t="n">
        <x:v>45820</x:v>
      </x:c>
      <x:c r="G7180" s="22" t="n">
        <x:f>IF(OR(E7180="",F7180=""),"",E7180*F7180)</x:f>
        <x:v>14204200</x:v>
      </x:c>
      <x:c r="H7180" s="36" t="n">
        <x:v>0.231</x:v>
      </x:c>
      <x:c r="I7180" s="22" t="n">
        <x:f>IF(G7180="","",IF(ISNUMBER(H7180),G7180,""))</x:f>
        <x:v>14204200</x:v>
      </x:c>
      <x:c r="J7180" s="22" t="n">
        <x:f>IF(I7180="","",I7180*H7180)</x:f>
        <x:v>3281170.2</x:v>
      </x:c>
      <x:c r="K7180" t="str">
        <x:f>IF(G7180="","MISSING OEWS",IF(ISNUMBER(H7180),"MATCHED","MISSING WHARTON"))</x:f>
        <x:v>MATCHED</x:v>
      </x:c>
    </x:row>
    <x:row r="7181">
      <x:c r="A7181" t="str">
        <x:v>72</x:v>
      </x:c>
      <x:c r="B7181" t="str">
        <x:v>Accommodation and Food Services</x:v>
      </x:c>
      <x:c r="C7181" t="str">
        <x:v>43-9061</x:v>
      </x:c>
      <x:c r="D7181" t="str">
        <x:v>Office Clerks, General</x:v>
      </x:c>
      <x:c r="E7181" s="22" t="n">
        <x:v>38450</x:v>
      </x:c>
      <x:c r="F7181" s="22" t="n">
        <x:v>43570</x:v>
      </x:c>
      <x:c r="G7181" s="22" t="n">
        <x:f>IF(OR(E7181="",F7181=""),"",E7181*F7181)</x:f>
        <x:v>1675266500</x:v>
      </x:c>
      <x:c r="H7181" s="36" t="n">
        <x:v>0.7452</x:v>
      </x:c>
      <x:c r="I7181" s="22" t="n">
        <x:f>IF(G7181="","",IF(ISNUMBER(H7181),G7181,""))</x:f>
        <x:v>1675266500</x:v>
      </x:c>
      <x:c r="J7181" s="22" t="n">
        <x:f>IF(I7181="","",I7181*H7181)</x:f>
        <x:v>1248408595.8</x:v>
      </x:c>
      <x:c r="K7181" t="str">
        <x:f>IF(G7181="","MISSING OEWS",IF(ISNUMBER(H7181),"MATCHED","MISSING WHARTON"))</x:f>
        <x:v>MATCHED</x:v>
      </x:c>
    </x:row>
    <x:row r="7182">
      <x:c r="A7182" t="str">
        <x:v>72</x:v>
      </x:c>
      <x:c r="B7182" t="str">
        <x:v>Accommodation and Food Services</x:v>
      </x:c>
      <x:c r="C7182" t="str">
        <x:v>43-9071</x:v>
      </x:c>
      <x:c r="D7182" t="str">
        <x:v>Office Machine Operators, Except Computer</x:v>
      </x:c>
      <x:c r="E7182" s="22"/>
      <x:c r="F7182" s="22" t="n">
        <x:v>41890</x:v>
      </x:c>
      <x:c r="G7182" s="22" t="str">
        <x:f>IF(OR(E7182="",F7182=""),"",E7182*F7182)</x:f>
      </x:c>
      <x:c r="H7182" s="36" t="n">
        <x:v>0.2639</x:v>
      </x:c>
      <x:c r="I7182" s="22" t="str">
        <x:f>IF(G7182="","",IF(ISNUMBER(H7182),G7182,""))</x:f>
      </x:c>
      <x:c r="J7182" s="22" t="str">
        <x:f>IF(I7182="","",I7182*H7182)</x:f>
      </x:c>
      <x:c r="K7182" t="str">
        <x:f>IF(G7182="","MISSING OEWS",IF(ISNUMBER(H7182),"MATCHED","MISSING WHARTON"))</x:f>
        <x:v>MISSING OEWS</x:v>
      </x:c>
    </x:row>
    <x:row r="7183">
      <x:c r="A7183" t="str">
        <x:v>72</x:v>
      </x:c>
      <x:c r="B7183" t="str">
        <x:v>Accommodation and Food Services</x:v>
      </x:c>
      <x:c r="C7183" t="str">
        <x:v>43-9199</x:v>
      </x:c>
      <x:c r="D7183" t="str">
        <x:v>Office and Administrative Support Workers, All Other</x:v>
      </x:c>
      <x:c r="E7183" s="22" t="n">
        <x:v>1850</x:v>
      </x:c>
      <x:c r="F7183" s="22" t="n">
        <x:v>42960</x:v>
      </x:c>
      <x:c r="G7183" s="22" t="n">
        <x:f>IF(OR(E7183="",F7183=""),"",E7183*F7183)</x:f>
        <x:v>79476000</x:v>
      </x:c>
      <x:c r="H7183" s="36"/>
      <x:c r="I7183" s="22" t="str">
        <x:f>IF(G7183="","",IF(ISNUMBER(H7183),G7183,""))</x:f>
      </x:c>
      <x:c r="J7183" s="22" t="str">
        <x:f>IF(I7183="","",I7183*H7183)</x:f>
      </x:c>
      <x:c r="K7183" t="str">
        <x:f>IF(G7183="","MISSING OEWS",IF(ISNUMBER(H7183),"MATCHED","MISSING WHARTON"))</x:f>
        <x:v>MISSING WHARTON</x:v>
      </x:c>
    </x:row>
    <x:row r="7184">
      <x:c r="A7184" t="str">
        <x:v>72</x:v>
      </x:c>
      <x:c r="B7184" t="str">
        <x:v>Accommodation and Food Services</x:v>
      </x:c>
      <x:c r="C7184" t="str">
        <x:v>45-1011</x:v>
      </x:c>
      <x:c r="D7184" t="str">
        <x:v>First-Line Supervisors of Farming, Fishing, and Forestry Workers</x:v>
      </x:c>
      <x:c r="E7184" s="22" t="n">
        <x:v>170</x:v>
      </x:c>
      <x:c r="F7184" s="22" t="n">
        <x:v>61920</x:v>
      </x:c>
      <x:c r="G7184" s="22" t="n">
        <x:f>IF(OR(E7184="",F7184=""),"",E7184*F7184)</x:f>
        <x:v>10526400</x:v>
      </x:c>
      <x:c r="H7184" s="36" t="n">
        <x:v>0.22</x:v>
      </x:c>
      <x:c r="I7184" s="22" t="n">
        <x:f>IF(G7184="","",IF(ISNUMBER(H7184),G7184,""))</x:f>
        <x:v>10526400</x:v>
      </x:c>
      <x:c r="J7184" s="22" t="n">
        <x:f>IF(I7184="","",I7184*H7184)</x:f>
        <x:v>2315808</x:v>
      </x:c>
      <x:c r="K7184" t="str">
        <x:f>IF(G7184="","MISSING OEWS",IF(ISNUMBER(H7184),"MATCHED","MISSING WHARTON"))</x:f>
        <x:v>MATCHED</x:v>
      </x:c>
    </x:row>
    <x:row r="7185">
      <x:c r="A7185" t="str">
        <x:v>72</x:v>
      </x:c>
      <x:c r="B7185" t="str">
        <x:v>Accommodation and Food Services</x:v>
      </x:c>
      <x:c r="C7185" t="str">
        <x:v>45-2093</x:v>
      </x:c>
      <x:c r="D7185" t="str">
        <x:v>Farmworkers, Farm, Ranch, and Aquacultural Animals</x:v>
      </x:c>
      <x:c r="E7185" s="22" t="n">
        <x:v>1410</x:v>
      </x:c>
      <x:c r="F7185" s="22" t="n">
        <x:v>38410</x:v>
      </x:c>
      <x:c r="G7185" s="22" t="n">
        <x:f>IF(OR(E7185="",F7185=""),"",E7185*F7185)</x:f>
        <x:v>54158100</x:v>
      </x:c>
      <x:c r="H7185" s="36" t="n">
        <x:v>0.0864</x:v>
      </x:c>
      <x:c r="I7185" s="22" t="n">
        <x:f>IF(G7185="","",IF(ISNUMBER(H7185),G7185,""))</x:f>
        <x:v>54158100</x:v>
      </x:c>
      <x:c r="J7185" s="22" t="n">
        <x:f>IF(I7185="","",I7185*H7185)</x:f>
        <x:v>4679259.84</x:v>
      </x:c>
      <x:c r="K7185" t="str">
        <x:f>IF(G7185="","MISSING OEWS",IF(ISNUMBER(H7185),"MATCHED","MISSING WHARTON"))</x:f>
        <x:v>MATCHED</x:v>
      </x:c>
    </x:row>
    <x:row r="7186">
      <x:c r="A7186" t="str">
        <x:v>72</x:v>
      </x:c>
      <x:c r="B7186" t="str">
        <x:v>Accommodation and Food Services</x:v>
      </x:c>
      <x:c r="C7186" t="str">
        <x:v>47-1011</x:v>
      </x:c>
      <x:c r="D7186" t="str">
        <x:v>First-Line Supervisors of Construction Trades and Extraction Workers</x:v>
      </x:c>
      <x:c r="E7186" s="22" t="n">
        <x:v>880</x:v>
      </x:c>
      <x:c r="F7186" s="22" t="n">
        <x:v>73130</x:v>
      </x:c>
      <x:c r="G7186" s="22" t="n">
        <x:f>IF(OR(E7186="",F7186=""),"",E7186*F7186)</x:f>
        <x:v>64354400</x:v>
      </x:c>
      <x:c r="H7186" s="36" t="n">
        <x:v>0.265</x:v>
      </x:c>
      <x:c r="I7186" s="22" t="n">
        <x:f>IF(G7186="","",IF(ISNUMBER(H7186),G7186,""))</x:f>
        <x:v>64354400</x:v>
      </x:c>
      <x:c r="J7186" s="22" t="n">
        <x:f>IF(I7186="","",I7186*H7186)</x:f>
        <x:v>17053916</x:v>
      </x:c>
      <x:c r="K7186" t="str">
        <x:f>IF(G7186="","MISSING OEWS",IF(ISNUMBER(H7186),"MATCHED","MISSING WHARTON"))</x:f>
        <x:v>MATCHED</x:v>
      </x:c>
    </x:row>
    <x:row r="7187">
      <x:c r="A7187" t="str">
        <x:v>72</x:v>
      </x:c>
      <x:c r="B7187" t="str">
        <x:v>Accommodation and Food Services</x:v>
      </x:c>
      <x:c r="C7187" t="str">
        <x:v>47-2031</x:v>
      </x:c>
      <x:c r="D7187" t="str">
        <x:v>Carpenters</x:v>
      </x:c>
      <x:c r="E7187" s="22" t="n">
        <x:v>1290</x:v>
      </x:c>
      <x:c r="F7187" s="22" t="n">
        <x:v>70010</x:v>
      </x:c>
      <x:c r="G7187" s="22" t="n">
        <x:f>IF(OR(E7187="",F7187=""),"",E7187*F7187)</x:f>
        <x:v>90312900</x:v>
      </x:c>
      <x:c r="H7187" s="36" t="n">
        <x:v>0.081</x:v>
      </x:c>
      <x:c r="I7187" s="22" t="n">
        <x:f>IF(G7187="","",IF(ISNUMBER(H7187),G7187,""))</x:f>
        <x:v>90312900</x:v>
      </x:c>
      <x:c r="J7187" s="22" t="n">
        <x:f>IF(I7187="","",I7187*H7187)</x:f>
        <x:v>7315344.9</x:v>
      </x:c>
      <x:c r="K7187" t="str">
        <x:f>IF(G7187="","MISSING OEWS",IF(ISNUMBER(H7187),"MATCHED","MISSING WHARTON"))</x:f>
        <x:v>MATCHED</x:v>
      </x:c>
    </x:row>
    <x:row r="7188">
      <x:c r="A7188" t="str">
        <x:v>72</x:v>
      </x:c>
      <x:c r="B7188" t="str">
        <x:v>Accommodation and Food Services</x:v>
      </x:c>
      <x:c r="C7188" t="str">
        <x:v>47-2041</x:v>
      </x:c>
      <x:c r="D7188" t="str">
        <x:v>Carpet Installers</x:v>
      </x:c>
      <x:c r="E7188" s="22" t="n">
        <x:v>50</x:v>
      </x:c>
      <x:c r="F7188" s="22"/>
      <x:c r="G7188" s="22" t="str">
        <x:f>IF(OR(E7188="",F7188=""),"",E7188*F7188)</x:f>
      </x:c>
      <x:c r="H7188" s="36" t="n">
        <x:v>0.0438</x:v>
      </x:c>
      <x:c r="I7188" s="22" t="str">
        <x:f>IF(G7188="","",IF(ISNUMBER(H7188),G7188,""))</x:f>
      </x:c>
      <x:c r="J7188" s="22" t="str">
        <x:f>IF(I7188="","",I7188*H7188)</x:f>
      </x:c>
      <x:c r="K7188" t="str">
        <x:f>IF(G7188="","MISSING OEWS",IF(ISNUMBER(H7188),"MATCHED","MISSING WHARTON"))</x:f>
        <x:v>MISSING OEWS</x:v>
      </x:c>
    </x:row>
    <x:row r="7189">
      <x:c r="A7189" t="str">
        <x:v>72</x:v>
      </x:c>
      <x:c r="B7189" t="str">
        <x:v>Accommodation and Food Services</x:v>
      </x:c>
      <x:c r="C7189" t="str">
        <x:v>47-2061</x:v>
      </x:c>
      <x:c r="D7189" t="str">
        <x:v>Construction Laborers</x:v>
      </x:c>
      <x:c r="E7189" s="22" t="n">
        <x:v>970</x:v>
      </x:c>
      <x:c r="F7189" s="22" t="n">
        <x:v>42040</x:v>
      </x:c>
      <x:c r="G7189" s="22" t="n">
        <x:f>IF(OR(E7189="",F7189=""),"",E7189*F7189)</x:f>
        <x:v>40778800</x:v>
      </x:c>
      <x:c r="H7189" s="36" t="n">
        <x:v>0.0297</x:v>
      </x:c>
      <x:c r="I7189" s="22" t="n">
        <x:f>IF(G7189="","",IF(ISNUMBER(H7189),G7189,""))</x:f>
        <x:v>40778800</x:v>
      </x:c>
      <x:c r="J7189" s="22" t="n">
        <x:f>IF(I7189="","",I7189*H7189)</x:f>
        <x:v>1211130.36</x:v>
      </x:c>
      <x:c r="K7189" t="str">
        <x:f>IF(G7189="","MISSING OEWS",IF(ISNUMBER(H7189),"MATCHED","MISSING WHARTON"))</x:f>
        <x:v>MATCHED</x:v>
      </x:c>
    </x:row>
    <x:row r="7190">
      <x:c r="A7190" t="str">
        <x:v>72</x:v>
      </x:c>
      <x:c r="B7190" t="str">
        <x:v>Accommodation and Food Services</x:v>
      </x:c>
      <x:c r="C7190" t="str">
        <x:v>47-2073</x:v>
      </x:c>
      <x:c r="D7190" t="str">
        <x:v>Operating Engineers and Other Construction Equipment Operators</x:v>
      </x:c>
      <x:c r="E7190" s="22" t="n">
        <x:v>870</x:v>
      </x:c>
      <x:c r="F7190" s="22" t="n">
        <x:v>51790</x:v>
      </x:c>
      <x:c r="G7190" s="22" t="n">
        <x:f>IF(OR(E7190="",F7190=""),"",E7190*F7190)</x:f>
        <x:v>45057300</x:v>
      </x:c>
      <x:c r="H7190" s="36" t="n">
        <x:v>0.058899999999999994</x:v>
      </x:c>
      <x:c r="I7190" s="22" t="n">
        <x:f>IF(G7190="","",IF(ISNUMBER(H7190),G7190,""))</x:f>
        <x:v>45057300</x:v>
      </x:c>
      <x:c r="J7190" s="22" t="n">
        <x:f>IF(I7190="","",I7190*H7190)</x:f>
        <x:v>2653874.9699999997</x:v>
      </x:c>
      <x:c r="K7190" t="str">
        <x:f>IF(G7190="","MISSING OEWS",IF(ISNUMBER(H7190),"MATCHED","MISSING WHARTON"))</x:f>
        <x:v>MATCHED</x:v>
      </x:c>
    </x:row>
    <x:row r="7191">
      <x:c r="A7191" t="str">
        <x:v>72</x:v>
      </x:c>
      <x:c r="B7191" t="str">
        <x:v>Accommodation and Food Services</x:v>
      </x:c>
      <x:c r="C7191" t="str">
        <x:v>47-2111</x:v>
      </x:c>
      <x:c r="D7191" t="str">
        <x:v>Electricians</x:v>
      </x:c>
      <x:c r="E7191" s="22" t="n">
        <x:v>890</x:v>
      </x:c>
      <x:c r="F7191" s="22" t="n">
        <x:v>69970</x:v>
      </x:c>
      <x:c r="G7191" s="22" t="n">
        <x:f>IF(OR(E7191="",F7191=""),"",E7191*F7191)</x:f>
        <x:v>62273300</x:v>
      </x:c>
      <x:c r="H7191" s="36" t="n">
        <x:v>0.0786</x:v>
      </x:c>
      <x:c r="I7191" s="22" t="n">
        <x:f>IF(G7191="","",IF(ISNUMBER(H7191),G7191,""))</x:f>
        <x:v>62273300</x:v>
      </x:c>
      <x:c r="J7191" s="22" t="n">
        <x:f>IF(I7191="","",I7191*H7191)</x:f>
        <x:v>4894681.38</x:v>
      </x:c>
      <x:c r="K7191" t="str">
        <x:f>IF(G7191="","MISSING OEWS",IF(ISNUMBER(H7191),"MATCHED","MISSING WHARTON"))</x:f>
        <x:v>MATCHED</x:v>
      </x:c>
    </x:row>
    <x:row r="7192">
      <x:c r="A7192" t="str">
        <x:v>72</x:v>
      </x:c>
      <x:c r="B7192" t="str">
        <x:v>Accommodation and Food Services</x:v>
      </x:c>
      <x:c r="C7192" t="str">
        <x:v>47-2141</x:v>
      </x:c>
      <x:c r="D7192" t="str">
        <x:v>Painters, Construction and Maintenance</x:v>
      </x:c>
      <x:c r="E7192" s="22" t="n">
        <x:v>2340</x:v>
      </x:c>
      <x:c r="F7192" s="22" t="n">
        <x:v>57380</x:v>
      </x:c>
      <x:c r="G7192" s="22" t="n">
        <x:f>IF(OR(E7192="",F7192=""),"",E7192*F7192)</x:f>
        <x:v>134269200</x:v>
      </x:c>
      <x:c r="H7192" s="36" t="n">
        <x:v>0.0368</x:v>
      </x:c>
      <x:c r="I7192" s="22" t="n">
        <x:f>IF(G7192="","",IF(ISNUMBER(H7192),G7192,""))</x:f>
        <x:v>134269200</x:v>
      </x:c>
      <x:c r="J7192" s="22" t="n">
        <x:f>IF(I7192="","",I7192*H7192)</x:f>
        <x:v>4941106.56</x:v>
      </x:c>
      <x:c r="K7192" t="str">
        <x:f>IF(G7192="","MISSING OEWS",IF(ISNUMBER(H7192),"MATCHED","MISSING WHARTON"))</x:f>
        <x:v>MATCHED</x:v>
      </x:c>
    </x:row>
    <x:row r="7193">
      <x:c r="A7193" t="str">
        <x:v>72</x:v>
      </x:c>
      <x:c r="B7193" t="str">
        <x:v>Accommodation and Food Services</x:v>
      </x:c>
      <x:c r="C7193" t="str">
        <x:v>47-2152</x:v>
      </x:c>
      <x:c r="D7193" t="str">
        <x:v>Plumbers, Pipefitters, and Steamfitters</x:v>
      </x:c>
      <x:c r="E7193" s="22" t="n">
        <x:v>580</x:v>
      </x:c>
      <x:c r="F7193" s="22" t="n">
        <x:v>66690</x:v>
      </x:c>
      <x:c r="G7193" s="22" t="n">
        <x:f>IF(OR(E7193="",F7193=""),"",E7193*F7193)</x:f>
        <x:v>38680200</x:v>
      </x:c>
      <x:c r="H7193" s="36" t="n">
        <x:v>0.04</x:v>
      </x:c>
      <x:c r="I7193" s="22" t="n">
        <x:f>IF(G7193="","",IF(ISNUMBER(H7193),G7193,""))</x:f>
        <x:v>38680200</x:v>
      </x:c>
      <x:c r="J7193" s="22" t="n">
        <x:f>IF(I7193="","",I7193*H7193)</x:f>
        <x:v>1547208</x:v>
      </x:c>
      <x:c r="K7193" t="str">
        <x:f>IF(G7193="","MISSING OEWS",IF(ISNUMBER(H7193),"MATCHED","MISSING WHARTON"))</x:f>
        <x:v>MATCHED</x:v>
      </x:c>
    </x:row>
    <x:row r="7194">
      <x:c r="A7194" t="str">
        <x:v>72</x:v>
      </x:c>
      <x:c r="B7194" t="str">
        <x:v>Accommodation and Food Services</x:v>
      </x:c>
      <x:c r="C7194" t="str">
        <x:v>49-1011</x:v>
      </x:c>
      <x:c r="D7194" t="str">
        <x:v>First-Line Supervisors of Mechanics, Installers, and Repairers</x:v>
      </x:c>
      <x:c r="E7194" s="22" t="n">
        <x:v>13730</x:v>
      </x:c>
      <x:c r="F7194" s="22" t="n">
        <x:v>68140</x:v>
      </x:c>
      <x:c r="G7194" s="22" t="n">
        <x:f>IF(OR(E7194="",F7194=""),"",E7194*F7194)</x:f>
        <x:v>935562200</x:v>
      </x:c>
      <x:c r="H7194" s="36" t="n">
        <x:v>0.35229999999999995</x:v>
      </x:c>
      <x:c r="I7194" s="22" t="n">
        <x:f>IF(G7194="","",IF(ISNUMBER(H7194),G7194,""))</x:f>
        <x:v>935562200</x:v>
      </x:c>
      <x:c r="J7194" s="22" t="n">
        <x:f>IF(I7194="","",I7194*H7194)</x:f>
        <x:v>329598563.05999994</x:v>
      </x:c>
      <x:c r="K7194" t="str">
        <x:f>IF(G7194="","MISSING OEWS",IF(ISNUMBER(H7194),"MATCHED","MISSING WHARTON"))</x:f>
        <x:v>MATCHED</x:v>
      </x:c>
    </x:row>
    <x:row r="7195">
      <x:c r="A7195" t="str">
        <x:v>72</x:v>
      </x:c>
      <x:c r="B7195" t="str">
        <x:v>Accommodation and Food Services</x:v>
      </x:c>
      <x:c r="C7195" t="str">
        <x:v>49-2094</x:v>
      </x:c>
      <x:c r="D7195" t="str">
        <x:v>Electrical and Electronics Repairers, Commercial and Industrial Equipment</x:v>
      </x:c>
      <x:c r="E7195" s="22" t="n">
        <x:v>40</x:v>
      </x:c>
      <x:c r="F7195" s="22" t="n">
        <x:v>67770</x:v>
      </x:c>
      <x:c r="G7195" s="22" t="n">
        <x:f>IF(OR(E7195="",F7195=""),"",E7195*F7195)</x:f>
        <x:v>2710800</x:v>
      </x:c>
      <x:c r="H7195" s="36" t="n">
        <x:v>0.19</x:v>
      </x:c>
      <x:c r="I7195" s="22" t="n">
        <x:f>IF(G7195="","",IF(ISNUMBER(H7195),G7195,""))</x:f>
        <x:v>2710800</x:v>
      </x:c>
      <x:c r="J7195" s="22" t="n">
        <x:f>IF(I7195="","",I7195*H7195)</x:f>
        <x:v>515052</x:v>
      </x:c>
      <x:c r="K7195" t="str">
        <x:f>IF(G7195="","MISSING OEWS",IF(ISNUMBER(H7195),"MATCHED","MISSING WHARTON"))</x:f>
        <x:v>MATCHED</x:v>
      </x:c>
    </x:row>
    <x:row r="7196">
      <x:c r="A7196" t="str">
        <x:v>72</x:v>
      </x:c>
      <x:c r="B7196" t="str">
        <x:v>Accommodation and Food Services</x:v>
      </x:c>
      <x:c r="C7196" t="str">
        <x:v>49-2097</x:v>
      </x:c>
      <x:c r="D7196" t="str">
        <x:v>Audiovisual Equipment Installers and Repairers</x:v>
      </x:c>
      <x:c r="E7196" s="22" t="n">
        <x:v>50</x:v>
      </x:c>
      <x:c r="F7196" s="22" t="n">
        <x:v>57860</x:v>
      </x:c>
      <x:c r="G7196" s="22" t="n">
        <x:f>IF(OR(E7196="",F7196=""),"",E7196*F7196)</x:f>
        <x:v>2893000</x:v>
      </x:c>
      <x:c r="H7196" s="36" t="n">
        <x:v>0.2591</x:v>
      </x:c>
      <x:c r="I7196" s="22" t="n">
        <x:f>IF(G7196="","",IF(ISNUMBER(H7196),G7196,""))</x:f>
        <x:v>2893000</x:v>
      </x:c>
      <x:c r="J7196" s="22" t="n">
        <x:f>IF(I7196="","",I7196*H7196)</x:f>
        <x:v>749576.3</x:v>
      </x:c>
      <x:c r="K7196" t="str">
        <x:f>IF(G7196="","MISSING OEWS",IF(ISNUMBER(H7196),"MATCHED","MISSING WHARTON"))</x:f>
        <x:v>MATCHED</x:v>
      </x:c>
    </x:row>
    <x:row r="7197">
      <x:c r="A7197" t="str">
        <x:v>72</x:v>
      </x:c>
      <x:c r="B7197" t="str">
        <x:v>Accommodation and Food Services</x:v>
      </x:c>
      <x:c r="C7197" t="str">
        <x:v>49-2098</x:v>
      </x:c>
      <x:c r="D7197" t="str">
        <x:v>Security and Fire Alarm Systems Installers</x:v>
      </x:c>
      <x:c r="E7197" s="22" t="n">
        <x:v>70</x:v>
      </x:c>
      <x:c r="F7197" s="22" t="n">
        <x:v>54800</x:v>
      </x:c>
      <x:c r="G7197" s="22" t="n">
        <x:f>IF(OR(E7197="",F7197=""),"",E7197*F7197)</x:f>
        <x:v>3836000</x:v>
      </x:c>
      <x:c r="H7197" s="36" t="n">
        <x:v>0.22190000000000001</x:v>
      </x:c>
      <x:c r="I7197" s="22" t="n">
        <x:f>IF(G7197="","",IF(ISNUMBER(H7197),G7197,""))</x:f>
        <x:v>3836000</x:v>
      </x:c>
      <x:c r="J7197" s="22" t="n">
        <x:f>IF(I7197="","",I7197*H7197)</x:f>
        <x:v>851208.4</x:v>
      </x:c>
      <x:c r="K7197" t="str">
        <x:f>IF(G7197="","MISSING OEWS",IF(ISNUMBER(H7197),"MATCHED","MISSING WHARTON"))</x:f>
        <x:v>MATCHED</x:v>
      </x:c>
    </x:row>
    <x:row r="7198">
      <x:c r="A7198" t="str">
        <x:v>72</x:v>
      </x:c>
      <x:c r="B7198" t="str">
        <x:v>Accommodation and Food Services</x:v>
      </x:c>
      <x:c r="C7198" t="str">
        <x:v>49-3023</x:v>
      </x:c>
      <x:c r="D7198" t="str">
        <x:v>Automotive Service Technicians and Mechanics</x:v>
      </x:c>
      <x:c r="E7198" s="22" t="n">
        <x:v>620</x:v>
      </x:c>
      <x:c r="F7198" s="22" t="n">
        <x:v>56730</x:v>
      </x:c>
      <x:c r="G7198" s="22" t="n">
        <x:f>IF(OR(E7198="",F7198=""),"",E7198*F7198)</x:f>
        <x:v>35172600</x:v>
      </x:c>
      <x:c r="H7198" s="36" t="n">
        <x:v>0.0233</x:v>
      </x:c>
      <x:c r="I7198" s="22" t="n">
        <x:f>IF(G7198="","",IF(ISNUMBER(H7198),G7198,""))</x:f>
        <x:v>35172600</x:v>
      </x:c>
      <x:c r="J7198" s="22" t="n">
        <x:f>IF(I7198="","",I7198*H7198)</x:f>
        <x:v>819521.5800000001</x:v>
      </x:c>
      <x:c r="K7198" t="str">
        <x:f>IF(G7198="","MISSING OEWS",IF(ISNUMBER(H7198),"MATCHED","MISSING WHARTON"))</x:f>
        <x:v>MATCHED</x:v>
      </x:c>
    </x:row>
    <x:row r="7199">
      <x:c r="A7199" t="str">
        <x:v>72</x:v>
      </x:c>
      <x:c r="B7199" t="str">
        <x:v>Accommodation and Food Services</x:v>
      </x:c>
      <x:c r="C7199" t="str">
        <x:v>49-3031</x:v>
      </x:c>
      <x:c r="D7199" t="str">
        <x:v>Bus and Truck Mechanics and Diesel Engine Specialists</x:v>
      </x:c>
      <x:c r="E7199" s="22" t="n">
        <x:v>120</x:v>
      </x:c>
      <x:c r="F7199" s="22" t="n">
        <x:v>58340</x:v>
      </x:c>
      <x:c r="G7199" s="22" t="n">
        <x:f>IF(OR(E7199="",F7199=""),"",E7199*F7199)</x:f>
        <x:v>7000800</x:v>
      </x:c>
      <x:c r="H7199" s="36" t="n">
        <x:v>0</x:v>
      </x:c>
      <x:c r="I7199" s="22" t="n">
        <x:f>IF(G7199="","",IF(ISNUMBER(H7199),G7199,""))</x:f>
        <x:v>7000800</x:v>
      </x:c>
      <x:c r="J7199" s="22" t="n">
        <x:f>IF(I7199="","",I7199*H7199)</x:f>
        <x:v>0</x:v>
      </x:c>
      <x:c r="K7199" t="str">
        <x:f>IF(G7199="","MISSING OEWS",IF(ISNUMBER(H7199),"MATCHED","MISSING WHARTON"))</x:f>
        <x:v>MATCHED</x:v>
      </x:c>
    </x:row>
    <x:row r="7200">
      <x:c r="A7200" t="str">
        <x:v>72</x:v>
      </x:c>
      <x:c r="B7200" t="str">
        <x:v>Accommodation and Food Services</x:v>
      </x:c>
      <x:c r="C7200" t="str">
        <x:v>49-3042</x:v>
      </x:c>
      <x:c r="D7200" t="str">
        <x:v>Mobile Heavy Equipment Mechanics, Except Engines</x:v>
      </x:c>
      <x:c r="E7200" s="22" t="n">
        <x:v>120</x:v>
      </x:c>
      <x:c r="F7200" s="22" t="n">
        <x:v>58110</x:v>
      </x:c>
      <x:c r="G7200" s="22" t="n">
        <x:f>IF(OR(E7200="",F7200=""),"",E7200*F7200)</x:f>
        <x:v>6973200</x:v>
      </x:c>
      <x:c r="H7200" s="36" t="n">
        <x:v>0.1425</x:v>
      </x:c>
      <x:c r="I7200" s="22" t="n">
        <x:f>IF(G7200="","",IF(ISNUMBER(H7200),G7200,""))</x:f>
        <x:v>6973200</x:v>
      </x:c>
      <x:c r="J7200" s="22" t="n">
        <x:f>IF(I7200="","",I7200*H7200)</x:f>
        <x:v>993680.9999999999</x:v>
      </x:c>
      <x:c r="K7200" t="str">
        <x:f>IF(G7200="","MISSING OEWS",IF(ISNUMBER(H7200),"MATCHED","MISSING WHARTON"))</x:f>
        <x:v>MATCHED</x:v>
      </x:c>
    </x:row>
    <x:row r="7201">
      <x:c r="A7201" t="str">
        <x:v>72</x:v>
      </x:c>
      <x:c r="B7201" t="str">
        <x:v>Accommodation and Food Services</x:v>
      </x:c>
      <x:c r="C7201" t="str">
        <x:v>49-3053</x:v>
      </x:c>
      <x:c r="D7201" t="str">
        <x:v>Outdoor Power Equipment and Other Small Engine Mechanics</x:v>
      </x:c>
      <x:c r="E7201" s="22" t="n">
        <x:v>490</x:v>
      </x:c>
      <x:c r="F7201" s="22" t="n">
        <x:v>51120</x:v>
      </x:c>
      <x:c r="G7201" s="22" t="n">
        <x:f>IF(OR(E7201="",F7201=""),"",E7201*F7201)</x:f>
        <x:v>25048800</x:v>
      </x:c>
      <x:c r="H7201" s="36" t="n">
        <x:v>0.11789999999999999</x:v>
      </x:c>
      <x:c r="I7201" s="22" t="n">
        <x:f>IF(G7201="","",IF(ISNUMBER(H7201),G7201,""))</x:f>
        <x:v>25048800</x:v>
      </x:c>
      <x:c r="J7201" s="22" t="n">
        <x:f>IF(I7201="","",I7201*H7201)</x:f>
        <x:v>2953253.5199999996</x:v>
      </x:c>
      <x:c r="K7201" t="str">
        <x:f>IF(G7201="","MISSING OEWS",IF(ISNUMBER(H7201),"MATCHED","MISSING WHARTON"))</x:f>
        <x:v>MATCHED</x:v>
      </x:c>
    </x:row>
    <x:row r="7202">
      <x:c r="A7202" t="str">
        <x:v>72</x:v>
      </x:c>
      <x:c r="B7202" t="str">
        <x:v>Accommodation and Food Services</x:v>
      </x:c>
      <x:c r="C7202" t="str">
        <x:v>49-3091</x:v>
      </x:c>
      <x:c r="D7202" t="str">
        <x:v>Bicycle Repairers</x:v>
      </x:c>
      <x:c r="E7202" s="22" t="n">
        <x:v>50</x:v>
      </x:c>
      <x:c r="F7202" s="22" t="n">
        <x:v>46190</x:v>
      </x:c>
      <x:c r="G7202" s="22" t="n">
        <x:f>IF(OR(E7202="",F7202=""),"",E7202*F7202)</x:f>
        <x:v>2309500</x:v>
      </x:c>
      <x:c r="H7202" s="36" t="n">
        <x:v>0.0594</x:v>
      </x:c>
      <x:c r="I7202" s="22" t="n">
        <x:f>IF(G7202="","",IF(ISNUMBER(H7202),G7202,""))</x:f>
        <x:v>2309500</x:v>
      </x:c>
      <x:c r="J7202" s="22" t="n">
        <x:f>IF(I7202="","",I7202*H7202)</x:f>
        <x:v>137184.30000000002</x:v>
      </x:c>
      <x:c r="K7202" t="str">
        <x:f>IF(G7202="","MISSING OEWS",IF(ISNUMBER(H7202),"MATCHED","MISSING WHARTON"))</x:f>
        <x:v>MATCHED</x:v>
      </x:c>
    </x:row>
    <x:row r="7203">
      <x:c r="A7203" t="str">
        <x:v>72</x:v>
      </x:c>
      <x:c r="B7203" t="str">
        <x:v>Accommodation and Food Services</x:v>
      </x:c>
      <x:c r="C7203" t="str">
        <x:v>49-9021</x:v>
      </x:c>
      <x:c r="D7203" t="str">
        <x:v>Heating, Air Conditioning, and Refrigeration Mechanics and Installers</x:v>
      </x:c>
      <x:c r="E7203" s="22" t="n">
        <x:v>1440</x:v>
      </x:c>
      <x:c r="F7203" s="22" t="n">
        <x:v>58800</x:v>
      </x:c>
      <x:c r="G7203" s="22" t="n">
        <x:f>IF(OR(E7203="",F7203=""),"",E7203*F7203)</x:f>
        <x:v>84672000</x:v>
      </x:c>
      <x:c r="H7203" s="36" t="n">
        <x:v>0.0867</x:v>
      </x:c>
      <x:c r="I7203" s="22" t="n">
        <x:f>IF(G7203="","",IF(ISNUMBER(H7203),G7203,""))</x:f>
        <x:v>84672000</x:v>
      </x:c>
      <x:c r="J7203" s="22" t="n">
        <x:f>IF(I7203="","",I7203*H7203)</x:f>
        <x:v>7341062.4</x:v>
      </x:c>
      <x:c r="K7203" t="str">
        <x:f>IF(G7203="","MISSING OEWS",IF(ISNUMBER(H7203),"MATCHED","MISSING WHARTON"))</x:f>
        <x:v>MATCHED</x:v>
      </x:c>
    </x:row>
    <x:row r="7204">
      <x:c r="A7204" t="str">
        <x:v>72</x:v>
      </x:c>
      <x:c r="B7204" t="str">
        <x:v>Accommodation and Food Services</x:v>
      </x:c>
      <x:c r="C7204" t="str">
        <x:v>49-9031</x:v>
      </x:c>
      <x:c r="D7204" t="str">
        <x:v>Home Appliance Repairers</x:v>
      </x:c>
      <x:c r="E7204" s="22" t="n">
        <x:v>30</x:v>
      </x:c>
      <x:c r="F7204" s="22" t="n">
        <x:v>61250</x:v>
      </x:c>
      <x:c r="G7204" s="22" t="n">
        <x:f>IF(OR(E7204="",F7204=""),"",E7204*F7204)</x:f>
        <x:v>1837500</x:v>
      </x:c>
      <x:c r="H7204" s="36" t="n">
        <x:v>0.1226</x:v>
      </x:c>
      <x:c r="I7204" s="22" t="n">
        <x:f>IF(G7204="","",IF(ISNUMBER(H7204),G7204,""))</x:f>
        <x:v>1837500</x:v>
      </x:c>
      <x:c r="J7204" s="22" t="n">
        <x:f>IF(I7204="","",I7204*H7204)</x:f>
        <x:v>225277.5</x:v>
      </x:c>
      <x:c r="K7204" t="str">
        <x:f>IF(G7204="","MISSING OEWS",IF(ISNUMBER(H7204),"MATCHED","MISSING WHARTON"))</x:f>
        <x:v>MATCHED</x:v>
      </x:c>
    </x:row>
    <x:row r="7205">
      <x:c r="A7205" t="str">
        <x:v>72</x:v>
      </x:c>
      <x:c r="B7205" t="str">
        <x:v>Accommodation and Food Services</x:v>
      </x:c>
      <x:c r="C7205" t="str">
        <x:v>49-9041</x:v>
      </x:c>
      <x:c r="D7205" t="str">
        <x:v>Industrial Machinery Mechanics</x:v>
      </x:c>
      <x:c r="E7205" s="22" t="n">
        <x:v>220</x:v>
      </x:c>
      <x:c r="F7205" s="22" t="n">
        <x:v>54350</x:v>
      </x:c>
      <x:c r="G7205" s="22" t="n">
        <x:f>IF(OR(E7205="",F7205=""),"",E7205*F7205)</x:f>
        <x:v>11957000</x:v>
      </x:c>
      <x:c r="H7205" s="36" t="n">
        <x:v>0.25</x:v>
      </x:c>
      <x:c r="I7205" s="22" t="n">
        <x:f>IF(G7205="","",IF(ISNUMBER(H7205),G7205,""))</x:f>
        <x:v>11957000</x:v>
      </x:c>
      <x:c r="J7205" s="22" t="n">
        <x:f>IF(I7205="","",I7205*H7205)</x:f>
        <x:v>2989250</x:v>
      </x:c>
      <x:c r="K7205" t="str">
        <x:f>IF(G7205="","MISSING OEWS",IF(ISNUMBER(H7205),"MATCHED","MISSING WHARTON"))</x:f>
        <x:v>MATCHED</x:v>
      </x:c>
    </x:row>
    <x:row r="7206">
      <x:c r="A7206" t="str">
        <x:v>72</x:v>
      </x:c>
      <x:c r="B7206" t="str">
        <x:v>Accommodation and Food Services</x:v>
      </x:c>
      <x:c r="C7206" t="str">
        <x:v>49-9043</x:v>
      </x:c>
      <x:c r="D7206" t="str">
        <x:v>Maintenance Workers, Machinery</x:v>
      </x:c>
      <x:c r="E7206" s="22" t="n">
        <x:v>90</x:v>
      </x:c>
      <x:c r="F7206" s="22" t="n">
        <x:v>56100</x:v>
      </x:c>
      <x:c r="G7206" s="22" t="n">
        <x:f>IF(OR(E7206="",F7206=""),"",E7206*F7206)</x:f>
        <x:v>5049000</x:v>
      </x:c>
      <x:c r="H7206" s="36" t="n">
        <x:v>0.0528</x:v>
      </x:c>
      <x:c r="I7206" s="22" t="n">
        <x:f>IF(G7206="","",IF(ISNUMBER(H7206),G7206,""))</x:f>
        <x:v>5049000</x:v>
      </x:c>
      <x:c r="J7206" s="22" t="n">
        <x:f>IF(I7206="","",I7206*H7206)</x:f>
        <x:v>266587.2</x:v>
      </x:c>
      <x:c r="K7206" t="str">
        <x:f>IF(G7206="","MISSING OEWS",IF(ISNUMBER(H7206),"MATCHED","MISSING WHARTON"))</x:f>
        <x:v>MATCHED</x:v>
      </x:c>
    </x:row>
    <x:row r="7207">
      <x:c r="A7207" t="str">
        <x:v>72</x:v>
      </x:c>
      <x:c r="B7207" t="str">
        <x:v>Accommodation and Food Services</x:v>
      </x:c>
      <x:c r="C7207" t="str">
        <x:v>49-9062</x:v>
      </x:c>
      <x:c r="D7207" t="str">
        <x:v>Medical Equipment Repairers</x:v>
      </x:c>
      <x:c r="E7207" s="22"/>
      <x:c r="F7207" s="22" t="n">
        <x:v>80070</x:v>
      </x:c>
      <x:c r="G7207" s="22" t="str">
        <x:f>IF(OR(E7207="",F7207=""),"",E7207*F7207)</x:f>
      </x:c>
      <x:c r="H7207" s="36" t="n">
        <x:v>0.2368</x:v>
      </x:c>
      <x:c r="I7207" s="22" t="str">
        <x:f>IF(G7207="","",IF(ISNUMBER(H7207),G7207,""))</x:f>
      </x:c>
      <x:c r="J7207" s="22" t="str">
        <x:f>IF(I7207="","",I7207*H7207)</x:f>
      </x:c>
      <x:c r="K7207" t="str">
        <x:f>IF(G7207="","MISSING OEWS",IF(ISNUMBER(H7207),"MATCHED","MISSING WHARTON"))</x:f>
        <x:v>MISSING OEWS</x:v>
      </x:c>
    </x:row>
    <x:row r="7208">
      <x:c r="A7208" t="str">
        <x:v>72</x:v>
      </x:c>
      <x:c r="B7208" t="str">
        <x:v>Accommodation and Food Services</x:v>
      </x:c>
      <x:c r="C7208" t="str">
        <x:v>49-9071</x:v>
      </x:c>
      <x:c r="D7208" t="str">
        <x:v>Maintenance and Repair Workers, General</x:v>
      </x:c>
      <x:c r="E7208" s="22" t="n">
        <x:v>133570</x:v>
      </x:c>
      <x:c r="F7208" s="22" t="n">
        <x:v>44060</x:v>
      </x:c>
      <x:c r="G7208" s="22" t="n">
        <x:f>IF(OR(E7208="",F7208=""),"",E7208*F7208)</x:f>
        <x:v>5885094200</x:v>
      </x:c>
      <x:c r="H7208" s="36" t="n">
        <x:v>0.0867</x:v>
      </x:c>
      <x:c r="I7208" s="22" t="n">
        <x:f>IF(G7208="","",IF(ISNUMBER(H7208),G7208,""))</x:f>
        <x:v>5885094200</x:v>
      </x:c>
      <x:c r="J7208" s="22" t="n">
        <x:f>IF(I7208="","",I7208*H7208)</x:f>
        <x:v>510237667.14</x:v>
      </x:c>
      <x:c r="K7208" t="str">
        <x:f>IF(G7208="","MISSING OEWS",IF(ISNUMBER(H7208),"MATCHED","MISSING WHARTON"))</x:f>
        <x:v>MATCHED</x:v>
      </x:c>
    </x:row>
    <x:row r="7209">
      <x:c r="A7209" t="str">
        <x:v>72</x:v>
      </x:c>
      <x:c r="B7209" t="str">
        <x:v>Accommodation and Food Services</x:v>
      </x:c>
      <x:c r="C7209" t="str">
        <x:v>49-9091</x:v>
      </x:c>
      <x:c r="D7209" t="str">
        <x:v>Coin, Vending, and Amusement Machine Servicers and Repairers</x:v>
      </x:c>
      <x:c r="E7209" s="22" t="n">
        <x:v>4720</x:v>
      </x:c>
      <x:c r="F7209" s="22" t="n">
        <x:v>48820</x:v>
      </x:c>
      <x:c r="G7209" s="22" t="n">
        <x:f>IF(OR(E7209="",F7209=""),"",E7209*F7209)</x:f>
        <x:v>230430400</x:v>
      </x:c>
      <x:c r="H7209" s="36" t="n">
        <x:v>0.2868</x:v>
      </x:c>
      <x:c r="I7209" s="22" t="n">
        <x:f>IF(G7209="","",IF(ISNUMBER(H7209),G7209,""))</x:f>
        <x:v>230430400</x:v>
      </x:c>
      <x:c r="J7209" s="22" t="n">
        <x:f>IF(I7209="","",I7209*H7209)</x:f>
        <x:v>66087438.72</x:v>
      </x:c>
      <x:c r="K7209" t="str">
        <x:f>IF(G7209="","MISSING OEWS",IF(ISNUMBER(H7209),"MATCHED","MISSING WHARTON"))</x:f>
        <x:v>MATCHED</x:v>
      </x:c>
    </x:row>
    <x:row r="7210">
      <x:c r="A7210" t="str">
        <x:v>72</x:v>
      </x:c>
      <x:c r="B7210" t="str">
        <x:v>Accommodation and Food Services</x:v>
      </x:c>
      <x:c r="C7210" t="str">
        <x:v>49-9094</x:v>
      </x:c>
      <x:c r="D7210" t="str">
        <x:v>Locksmiths and Safe Repairers</x:v>
      </x:c>
      <x:c r="E7210" s="22" t="n">
        <x:v>170</x:v>
      </x:c>
      <x:c r="F7210" s="22" t="n">
        <x:v>64520</x:v>
      </x:c>
      <x:c r="G7210" s="22" t="n">
        <x:f>IF(OR(E7210="",F7210=""),"",E7210*F7210)</x:f>
        <x:v>10968400</x:v>
      </x:c>
      <x:c r="H7210" s="36" t="n">
        <x:v>0.0679</x:v>
      </x:c>
      <x:c r="I7210" s="22" t="n">
        <x:f>IF(G7210="","",IF(ISNUMBER(H7210),G7210,""))</x:f>
        <x:v>10968400</x:v>
      </x:c>
      <x:c r="J7210" s="22" t="n">
        <x:f>IF(I7210="","",I7210*H7210)</x:f>
        <x:v>744754.36</x:v>
      </x:c>
      <x:c r="K7210" t="str">
        <x:f>IF(G7210="","MISSING OEWS",IF(ISNUMBER(H7210),"MATCHED","MISSING WHARTON"))</x:f>
        <x:v>MATCHED</x:v>
      </x:c>
    </x:row>
    <x:row r="7211">
      <x:c r="A7211" t="str">
        <x:v>72</x:v>
      </x:c>
      <x:c r="B7211" t="str">
        <x:v>Accommodation and Food Services</x:v>
      </x:c>
      <x:c r="C7211" t="str">
        <x:v>49-9098</x:v>
      </x:c>
      <x:c r="D7211" t="str">
        <x:v>Helpers--Installation, Maintenance, and Repair Workers</x:v>
      </x:c>
      <x:c r="E7211" s="22" t="n">
        <x:v>330</x:v>
      </x:c>
      <x:c r="F7211" s="22" t="n">
        <x:v>34230</x:v>
      </x:c>
      <x:c r="G7211" s="22" t="n">
        <x:f>IF(OR(E7211="",F7211=""),"",E7211*F7211)</x:f>
        <x:v>11295900</x:v>
      </x:c>
      <x:c r="H7211" s="36" t="n">
        <x:v>0.0594</x:v>
      </x:c>
      <x:c r="I7211" s="22" t="n">
        <x:f>IF(G7211="","",IF(ISNUMBER(H7211),G7211,""))</x:f>
        <x:v>11295900</x:v>
      </x:c>
      <x:c r="J7211" s="22" t="n">
        <x:f>IF(I7211="","",I7211*H7211)</x:f>
        <x:v>670976.46</x:v>
      </x:c>
      <x:c r="K7211" t="str">
        <x:f>IF(G7211="","MISSING OEWS",IF(ISNUMBER(H7211),"MATCHED","MISSING WHARTON"))</x:f>
        <x:v>MATCHED</x:v>
      </x:c>
    </x:row>
    <x:row r="7212">
      <x:c r="A7212" t="str">
        <x:v>72</x:v>
      </x:c>
      <x:c r="B7212" t="str">
        <x:v>Accommodation and Food Services</x:v>
      </x:c>
      <x:c r="C7212" t="str">
        <x:v>49-9099</x:v>
      </x:c>
      <x:c r="D7212" t="str">
        <x:v>Installation, Maintenance, and Repair Workers, All Other</x:v>
      </x:c>
      <x:c r="E7212" s="22" t="n">
        <x:v>1570</x:v>
      </x:c>
      <x:c r="F7212" s="22" t="n">
        <x:v>50020</x:v>
      </x:c>
      <x:c r="G7212" s="22" t="n">
        <x:f>IF(OR(E7212="",F7212=""),"",E7212*F7212)</x:f>
        <x:v>78531400</x:v>
      </x:c>
      <x:c r="H7212" s="36" t="n">
        <x:v>0.16670000000000001</x:v>
      </x:c>
      <x:c r="I7212" s="22" t="n">
        <x:f>IF(G7212="","",IF(ISNUMBER(H7212),G7212,""))</x:f>
        <x:v>78531400</x:v>
      </x:c>
      <x:c r="J7212" s="22" t="n">
        <x:f>IF(I7212="","",I7212*H7212)</x:f>
        <x:v>13091184.38</x:v>
      </x:c>
      <x:c r="K7212" t="str">
        <x:f>IF(G7212="","MISSING OEWS",IF(ISNUMBER(H7212),"MATCHED","MISSING WHARTON"))</x:f>
        <x:v>MATCHED</x:v>
      </x:c>
    </x:row>
    <x:row r="7213">
      <x:c r="A7213" t="str">
        <x:v>72</x:v>
      </x:c>
      <x:c r="B7213" t="str">
        <x:v>Accommodation and Food Services</x:v>
      </x:c>
      <x:c r="C7213" t="str">
        <x:v>51-1011</x:v>
      </x:c>
      <x:c r="D7213" t="str">
        <x:v>First-Line Supervisors of Production and Operating Workers</x:v>
      </x:c>
      <x:c r="E7213" s="22" t="n">
        <x:v>4470</x:v>
      </x:c>
      <x:c r="F7213" s="22" t="n">
        <x:v>56820</x:v>
      </x:c>
      <x:c r="G7213" s="22" t="n">
        <x:f>IF(OR(E7213="",F7213=""),"",E7213*F7213)</x:f>
        <x:v>253985400</x:v>
      </x:c>
      <x:c r="H7213" s="36" t="n">
        <x:v>0.3775</x:v>
      </x:c>
      <x:c r="I7213" s="22" t="n">
        <x:f>IF(G7213="","",IF(ISNUMBER(H7213),G7213,""))</x:f>
        <x:v>253985400</x:v>
      </x:c>
      <x:c r="J7213" s="22" t="n">
        <x:f>IF(I7213="","",I7213*H7213)</x:f>
        <x:v>95879488.5</x:v>
      </x:c>
      <x:c r="K7213" t="str">
        <x:f>IF(G7213="","MISSING OEWS",IF(ISNUMBER(H7213),"MATCHED","MISSING WHARTON"))</x:f>
        <x:v>MATCHED</x:v>
      </x:c>
    </x:row>
    <x:row r="7214">
      <x:c r="A7214" t="str">
        <x:v>72</x:v>
      </x:c>
      <x:c r="B7214" t="str">
        <x:v>Accommodation and Food Services</x:v>
      </x:c>
      <x:c r="C7214" t="str">
        <x:v>51-2090</x:v>
      </x:c>
      <x:c r="D7214" t="str">
        <x:v>Miscellaneous Assemblers and Fabricators</x:v>
      </x:c>
      <x:c r="E7214" s="22" t="n">
        <x:v>360</x:v>
      </x:c>
      <x:c r="F7214" s="22" t="n">
        <x:v>39570</x:v>
      </x:c>
      <x:c r="G7214" s="22" t="n">
        <x:f>IF(OR(E7214="",F7214=""),"",E7214*F7214)</x:f>
        <x:v>14245200</x:v>
      </x:c>
      <x:c r="H7214" s="36" t="n">
        <x:v>0.15</x:v>
      </x:c>
      <x:c r="I7214" s="22" t="n">
        <x:f>IF(G7214="","",IF(ISNUMBER(H7214),G7214,""))</x:f>
        <x:v>14245200</x:v>
      </x:c>
      <x:c r="J7214" s="22" t="n">
        <x:f>IF(I7214="","",I7214*H7214)</x:f>
        <x:v>2136780</x:v>
      </x:c>
      <x:c r="K7214" t="str">
        <x:f>IF(G7214="","MISSING OEWS",IF(ISNUMBER(H7214),"MATCHED","MISSING WHARTON"))</x:f>
        <x:v>MATCHED</x:v>
      </x:c>
    </x:row>
    <x:row r="7215">
      <x:c r="A7215" t="str">
        <x:v>72</x:v>
      </x:c>
      <x:c r="B7215" t="str">
        <x:v>Accommodation and Food Services</x:v>
      </x:c>
      <x:c r="C7215" t="str">
        <x:v>51-3011</x:v>
      </x:c>
      <x:c r="D7215" t="str">
        <x:v>Bakers</x:v>
      </x:c>
      <x:c r="E7215" s="22" t="n">
        <x:v>69160</x:v>
      </x:c>
      <x:c r="F7215" s="22" t="n">
        <x:v>37290</x:v>
      </x:c>
      <x:c r="G7215" s="22" t="n">
        <x:f>IF(OR(E7215="",F7215=""),"",E7215*F7215)</x:f>
        <x:v>2578976400</x:v>
      </x:c>
      <x:c r="H7215" s="36" t="n">
        <x:v>0.1444</x:v>
      </x:c>
      <x:c r="I7215" s="22" t="n">
        <x:f>IF(G7215="","",IF(ISNUMBER(H7215),G7215,""))</x:f>
        <x:v>2578976400</x:v>
      </x:c>
      <x:c r="J7215" s="22" t="n">
        <x:f>IF(I7215="","",I7215*H7215)</x:f>
        <x:v>372404192.16</x:v>
      </x:c>
      <x:c r="K7215" t="str">
        <x:f>IF(G7215="","MISSING OEWS",IF(ISNUMBER(H7215),"MATCHED","MISSING WHARTON"))</x:f>
        <x:v>MATCHED</x:v>
      </x:c>
    </x:row>
    <x:row r="7216">
      <x:c r="A7216" t="str">
        <x:v>72</x:v>
      </x:c>
      <x:c r="B7216" t="str">
        <x:v>Accommodation and Food Services</x:v>
      </x:c>
      <x:c r="C7216" t="str">
        <x:v>51-3021</x:v>
      </x:c>
      <x:c r="D7216" t="str">
        <x:v>Butchers and Meat Cutters</x:v>
      </x:c>
      <x:c r="E7216" s="22" t="n">
        <x:v>2290</x:v>
      </x:c>
      <x:c r="F7216" s="22" t="n">
        <x:v>42150</x:v>
      </x:c>
      <x:c r="G7216" s="22" t="n">
        <x:f>IF(OR(E7216="",F7216=""),"",E7216*F7216)</x:f>
        <x:v>96523500</x:v>
      </x:c>
      <x:c r="H7216" s="36" t="n">
        <x:v>0.1583</x:v>
      </x:c>
      <x:c r="I7216" s="22" t="n">
        <x:f>IF(G7216="","",IF(ISNUMBER(H7216),G7216,""))</x:f>
        <x:v>96523500</x:v>
      </x:c>
      <x:c r="J7216" s="22" t="n">
        <x:f>IF(I7216="","",I7216*H7216)</x:f>
        <x:v>15279670.049999999</x:v>
      </x:c>
      <x:c r="K7216" t="str">
        <x:f>IF(G7216="","MISSING OEWS",IF(ISNUMBER(H7216),"MATCHED","MISSING WHARTON"))</x:f>
        <x:v>MATCHED</x:v>
      </x:c>
    </x:row>
    <x:row r="7217">
      <x:c r="A7217" t="str">
        <x:v>72</x:v>
      </x:c>
      <x:c r="B7217" t="str">
        <x:v>Accommodation and Food Services</x:v>
      </x:c>
      <x:c r="C7217" t="str">
        <x:v>51-3022</x:v>
      </x:c>
      <x:c r="D7217" t="str">
        <x:v>Meat, Poultry, and Fish Cutters and Trimmers</x:v>
      </x:c>
      <x:c r="E7217" s="22"/>
      <x:c r="F7217" s="22" t="n">
        <x:v>38930</x:v>
      </x:c>
      <x:c r="G7217" s="22" t="str">
        <x:f>IF(OR(E7217="",F7217=""),"",E7217*F7217)</x:f>
      </x:c>
      <x:c r="H7217" s="36" t="n">
        <x:v>0</x:v>
      </x:c>
      <x:c r="I7217" s="22" t="str">
        <x:f>IF(G7217="","",IF(ISNUMBER(H7217),G7217,""))</x:f>
      </x:c>
      <x:c r="J7217" s="22" t="str">
        <x:f>IF(I7217="","",I7217*H7217)</x:f>
      </x:c>
      <x:c r="K7217" t="str">
        <x:f>IF(G7217="","MISSING OEWS",IF(ISNUMBER(H7217),"MATCHED","MISSING WHARTON"))</x:f>
        <x:v>MISSING OEWS</x:v>
      </x:c>
    </x:row>
    <x:row r="7218">
      <x:c r="A7218" t="str">
        <x:v>72</x:v>
      </x:c>
      <x:c r="B7218" t="str">
        <x:v>Accommodation and Food Services</x:v>
      </x:c>
      <x:c r="C7218" t="str">
        <x:v>51-3091</x:v>
      </x:c>
      <x:c r="D7218" t="str">
        <x:v>Food and Tobacco Roasting, Baking, and Drying Machine Operators and Tenders</x:v>
      </x:c>
      <x:c r="E7218" s="22" t="n">
        <x:v>840</x:v>
      </x:c>
      <x:c r="F7218" s="22" t="n">
        <x:v>48230</x:v>
      </x:c>
      <x:c r="G7218" s="22" t="n">
        <x:f>IF(OR(E7218="",F7218=""),"",E7218*F7218)</x:f>
        <x:v>40513200</x:v>
      </x:c>
      <x:c r="H7218" s="36" t="n">
        <x:v>0.0475</x:v>
      </x:c>
      <x:c r="I7218" s="22" t="n">
        <x:f>IF(G7218="","",IF(ISNUMBER(H7218),G7218,""))</x:f>
        <x:v>40513200</x:v>
      </x:c>
      <x:c r="J7218" s="22" t="n">
        <x:f>IF(I7218="","",I7218*H7218)</x:f>
        <x:v>1924377</x:v>
      </x:c>
      <x:c r="K7218" t="str">
        <x:f>IF(G7218="","MISSING OEWS",IF(ISNUMBER(H7218),"MATCHED","MISSING WHARTON"))</x:f>
        <x:v>MATCHED</x:v>
      </x:c>
    </x:row>
    <x:row r="7219">
      <x:c r="A7219" t="str">
        <x:v>72</x:v>
      </x:c>
      <x:c r="B7219" t="str">
        <x:v>Accommodation and Food Services</x:v>
      </x:c>
      <x:c r="C7219" t="str">
        <x:v>51-3092</x:v>
      </x:c>
      <x:c r="D7219" t="str">
        <x:v>Food Batchmakers</x:v>
      </x:c>
      <x:c r="E7219" s="22" t="n">
        <x:v>4820</x:v>
      </x:c>
      <x:c r="F7219" s="22" t="n">
        <x:v>33610</x:v>
      </x:c>
      <x:c r="G7219" s="22" t="n">
        <x:f>IF(OR(E7219="",F7219=""),"",E7219*F7219)</x:f>
        <x:v>162000200</x:v>
      </x:c>
      <x:c r="H7219" s="36" t="n">
        <x:v>0.038</x:v>
      </x:c>
      <x:c r="I7219" s="22" t="n">
        <x:f>IF(G7219="","",IF(ISNUMBER(H7219),G7219,""))</x:f>
        <x:v>162000200</x:v>
      </x:c>
      <x:c r="J7219" s="22" t="n">
        <x:f>IF(I7219="","",I7219*H7219)</x:f>
        <x:v>6156007.6</x:v>
      </x:c>
      <x:c r="K7219" t="str">
        <x:f>IF(G7219="","MISSING OEWS",IF(ISNUMBER(H7219),"MATCHED","MISSING WHARTON"))</x:f>
        <x:v>MATCHED</x:v>
      </x:c>
    </x:row>
    <x:row r="7220">
      <x:c r="A7220" t="str">
        <x:v>72</x:v>
      </x:c>
      <x:c r="B7220" t="str">
        <x:v>Accommodation and Food Services</x:v>
      </x:c>
      <x:c r="C7220" t="str">
        <x:v>51-3093</x:v>
      </x:c>
      <x:c r="D7220" t="str">
        <x:v>Food Cooking Machine Operators and Tenders</x:v>
      </x:c>
      <x:c r="E7220" s="22" t="n">
        <x:v>2990</x:v>
      </x:c>
      <x:c r="F7220" s="22" t="n">
        <x:v>38970</x:v>
      </x:c>
      <x:c r="G7220" s="22" t="n">
        <x:f>IF(OR(E7220="",F7220=""),"",E7220*F7220)</x:f>
        <x:v>116520300</x:v>
      </x:c>
      <x:c r="H7220" s="36" t="n">
        <x:v>0.1118</x:v>
      </x:c>
      <x:c r="I7220" s="22" t="n">
        <x:f>IF(G7220="","",IF(ISNUMBER(H7220),G7220,""))</x:f>
        <x:v>116520300</x:v>
      </x:c>
      <x:c r="J7220" s="22" t="n">
        <x:f>IF(I7220="","",I7220*H7220)</x:f>
        <x:v>13026969.54</x:v>
      </x:c>
      <x:c r="K7220" t="str">
        <x:f>IF(G7220="","MISSING OEWS",IF(ISNUMBER(H7220),"MATCHED","MISSING WHARTON"))</x:f>
        <x:v>MATCHED</x:v>
      </x:c>
    </x:row>
    <x:row r="7221">
      <x:c r="A7221" t="str">
        <x:v>72</x:v>
      </x:c>
      <x:c r="B7221" t="str">
        <x:v>Accommodation and Food Services</x:v>
      </x:c>
      <x:c r="C7221" t="str">
        <x:v>51-3099</x:v>
      </x:c>
      <x:c r="D7221" t="str">
        <x:v>Food Processing Workers, All Other</x:v>
      </x:c>
      <x:c r="E7221" s="22"/>
      <x:c r="F7221" s="22" t="n">
        <x:v>37940</x:v>
      </x:c>
      <x:c r="G7221" s="22" t="str">
        <x:f>IF(OR(E7221="",F7221=""),"",E7221*F7221)</x:f>
      </x:c>
      <x:c r="H7221" s="36"/>
      <x:c r="I7221" s="22" t="str">
        <x:f>IF(G7221="","",IF(ISNUMBER(H7221),G7221,""))</x:f>
      </x:c>
      <x:c r="J7221" s="22" t="str">
        <x:f>IF(I7221="","",I7221*H7221)</x:f>
      </x:c>
      <x:c r="K7221" t="str">
        <x:f>IF(G7221="","MISSING OEWS",IF(ISNUMBER(H7221),"MATCHED","MISSING WHARTON"))</x:f>
        <x:v>MISSING OEWS</x:v>
      </x:c>
    </x:row>
    <x:row r="7222">
      <x:c r="A7222" t="str">
        <x:v>72</x:v>
      </x:c>
      <x:c r="B7222" t="str">
        <x:v>Accommodation and Food Services</x:v>
      </x:c>
      <x:c r="C7222" t="str">
        <x:v>51-6011</x:v>
      </x:c>
      <x:c r="D7222" t="str">
        <x:v>Laundry and Dry-Cleaning Workers</x:v>
      </x:c>
      <x:c r="E7222" s="22" t="n">
        <x:v>42370</x:v>
      </x:c>
      <x:c r="F7222" s="22" t="n">
        <x:v>35010</x:v>
      </x:c>
      <x:c r="G7222" s="22" t="n">
        <x:f>IF(OR(E7222="",F7222=""),"",E7222*F7222)</x:f>
        <x:v>1483373700</x:v>
      </x:c>
      <x:c r="H7222" s="36" t="n">
        <x:v>0</x:v>
      </x:c>
      <x:c r="I7222" s="22" t="n">
        <x:f>IF(G7222="","",IF(ISNUMBER(H7222),G7222,""))</x:f>
        <x:v>1483373700</x:v>
      </x:c>
      <x:c r="J7222" s="22" t="n">
        <x:f>IF(I7222="","",I7222*H7222)</x:f>
        <x:v>0</x:v>
      </x:c>
      <x:c r="K7222" t="str">
        <x:f>IF(G7222="","MISSING OEWS",IF(ISNUMBER(H7222),"MATCHED","MISSING WHARTON"))</x:f>
        <x:v>MATCHED</x:v>
      </x:c>
    </x:row>
    <x:row r="7223">
      <x:c r="A7223" t="str">
        <x:v>72</x:v>
      </x:c>
      <x:c r="B7223" t="str">
        <x:v>Accommodation and Food Services</x:v>
      </x:c>
      <x:c r="C7223" t="str">
        <x:v>51-6021</x:v>
      </x:c>
      <x:c r="D7223" t="str">
        <x:v>Pressers, Textile, Garment, and Related Materials</x:v>
      </x:c>
      <x:c r="E7223" s="22" t="n">
        <x:v>50</x:v>
      </x:c>
      <x:c r="F7223" s="22" t="n">
        <x:v>56040</x:v>
      </x:c>
      <x:c r="G7223" s="22" t="n">
        <x:f>IF(OR(E7223="",F7223=""),"",E7223*F7223)</x:f>
        <x:v>2802000</x:v>
      </x:c>
      <x:c r="H7223" s="36" t="n">
        <x:v>0</x:v>
      </x:c>
      <x:c r="I7223" s="22" t="n">
        <x:f>IF(G7223="","",IF(ISNUMBER(H7223),G7223,""))</x:f>
        <x:v>2802000</x:v>
      </x:c>
      <x:c r="J7223" s="22" t="n">
        <x:f>IF(I7223="","",I7223*H7223)</x:f>
        <x:v>0</x:v>
      </x:c>
      <x:c r="K7223" t="str">
        <x:f>IF(G7223="","MISSING OEWS",IF(ISNUMBER(H7223),"MATCHED","MISSING WHARTON"))</x:f>
        <x:v>MATCHED</x:v>
      </x:c>
    </x:row>
    <x:row r="7224">
      <x:c r="A7224" t="str">
        <x:v>72</x:v>
      </x:c>
      <x:c r="B7224" t="str">
        <x:v>Accommodation and Food Services</x:v>
      </x:c>
      <x:c r="C7224" t="str">
        <x:v>51-6031</x:v>
      </x:c>
      <x:c r="D7224" t="str">
        <x:v>Sewing Machine Operators</x:v>
      </x:c>
      <x:c r="E7224" s="22" t="n">
        <x:v>270</x:v>
      </x:c>
      <x:c r="F7224" s="22" t="n">
        <x:v>39780</x:v>
      </x:c>
      <x:c r="G7224" s="22" t="n">
        <x:f>IF(OR(E7224="",F7224=""),"",E7224*F7224)</x:f>
        <x:v>10740600</x:v>
      </x:c>
      <x:c r="H7224" s="36" t="n">
        <x:v>0.0365</x:v>
      </x:c>
      <x:c r="I7224" s="22" t="n">
        <x:f>IF(G7224="","",IF(ISNUMBER(H7224),G7224,""))</x:f>
        <x:v>10740600</x:v>
      </x:c>
      <x:c r="J7224" s="22" t="n">
        <x:f>IF(I7224="","",I7224*H7224)</x:f>
        <x:v>392031.89999999997</x:v>
      </x:c>
      <x:c r="K7224" t="str">
        <x:f>IF(G7224="","MISSING OEWS",IF(ISNUMBER(H7224),"MATCHED","MISSING WHARTON"))</x:f>
        <x:v>MATCHED</x:v>
      </x:c>
    </x:row>
    <x:row r="7225">
      <x:c r="A7225" t="str">
        <x:v>72</x:v>
      </x:c>
      <x:c r="B7225" t="str">
        <x:v>Accommodation and Food Services</x:v>
      </x:c>
      <x:c r="C7225" t="str">
        <x:v>51-6052</x:v>
      </x:c>
      <x:c r="D7225" t="str">
        <x:v>Tailors, Dressmakers, and Custom Sewers</x:v>
      </x:c>
      <x:c r="E7225" s="22" t="n">
        <x:v>270</x:v>
      </x:c>
      <x:c r="F7225" s="22" t="n">
        <x:v>49570</x:v>
      </x:c>
      <x:c r="G7225" s="22" t="n">
        <x:f>IF(OR(E7225="",F7225=""),"",E7225*F7225)</x:f>
        <x:v>13383900</x:v>
      </x:c>
      <x:c r="H7225" s="36" t="n">
        <x:v>0.0432</x:v>
      </x:c>
      <x:c r="I7225" s="22" t="n">
        <x:f>IF(G7225="","",IF(ISNUMBER(H7225),G7225,""))</x:f>
        <x:v>13383900</x:v>
      </x:c>
      <x:c r="J7225" s="22" t="n">
        <x:f>IF(I7225="","",I7225*H7225)</x:f>
        <x:v>578184.48</x:v>
      </x:c>
      <x:c r="K7225" t="str">
        <x:f>IF(G7225="","MISSING OEWS",IF(ISNUMBER(H7225),"MATCHED","MISSING WHARTON"))</x:f>
        <x:v>MATCHED</x:v>
      </x:c>
    </x:row>
    <x:row r="7226">
      <x:c r="A7226" t="str">
        <x:v>72</x:v>
      </x:c>
      <x:c r="B7226" t="str">
        <x:v>Accommodation and Food Services</x:v>
      </x:c>
      <x:c r="C7226" t="str">
        <x:v>51-6093</x:v>
      </x:c>
      <x:c r="D7226" t="str">
        <x:v>Upholsterers</x:v>
      </x:c>
      <x:c r="E7226" s="22" t="n">
        <x:v>170</x:v>
      </x:c>
      <x:c r="F7226" s="22" t="n">
        <x:v>60400</x:v>
      </x:c>
      <x:c r="G7226" s="22" t="n">
        <x:f>IF(OR(E7226="",F7226=""),"",E7226*F7226)</x:f>
        <x:v>10268000</x:v>
      </x:c>
      <x:c r="H7226" s="36" t="n">
        <x:v>0.0432</x:v>
      </x:c>
      <x:c r="I7226" s="22" t="n">
        <x:f>IF(G7226="","",IF(ISNUMBER(H7226),G7226,""))</x:f>
        <x:v>10268000</x:v>
      </x:c>
      <x:c r="J7226" s="22" t="n">
        <x:f>IF(I7226="","",I7226*H7226)</x:f>
        <x:v>443577.60000000003</x:v>
      </x:c>
      <x:c r="K7226" t="str">
        <x:f>IF(G7226="","MISSING OEWS",IF(ISNUMBER(H7226),"MATCHED","MISSING WHARTON"))</x:f>
        <x:v>MATCHED</x:v>
      </x:c>
    </x:row>
    <x:row r="7227">
      <x:c r="A7227" t="str">
        <x:v>72</x:v>
      </x:c>
      <x:c r="B7227" t="str">
        <x:v>Accommodation and Food Services</x:v>
      </x:c>
      <x:c r="C7227" t="str">
        <x:v>51-8021</x:v>
      </x:c>
      <x:c r="D7227" t="str">
        <x:v>Stationary Engineers and Boiler Operators</x:v>
      </x:c>
      <x:c r="E7227" s="22" t="n">
        <x:v>2000</x:v>
      </x:c>
      <x:c r="F7227" s="22" t="n">
        <x:v>64760</x:v>
      </x:c>
      <x:c r="G7227" s="22" t="n">
        <x:f>IF(OR(E7227="",F7227=""),"",E7227*F7227)</x:f>
        <x:v>129520000</x:v>
      </x:c>
      <x:c r="H7227" s="36" t="n">
        <x:v>0.10400000000000001</x:v>
      </x:c>
      <x:c r="I7227" s="22" t="n">
        <x:f>IF(G7227="","",IF(ISNUMBER(H7227),G7227,""))</x:f>
        <x:v>129520000</x:v>
      </x:c>
      <x:c r="J7227" s="22" t="n">
        <x:f>IF(I7227="","",I7227*H7227)</x:f>
        <x:v>13470080.000000002</x:v>
      </x:c>
      <x:c r="K7227" t="str">
        <x:f>IF(G7227="","MISSING OEWS",IF(ISNUMBER(H7227),"MATCHED","MISSING WHARTON"))</x:f>
        <x:v>MATCHED</x:v>
      </x:c>
    </x:row>
    <x:row r="7228">
      <x:c r="A7228" t="str">
        <x:v>72</x:v>
      </x:c>
      <x:c r="B7228" t="str">
        <x:v>Accommodation and Food Services</x:v>
      </x:c>
      <x:c r="C7228" t="str">
        <x:v>51-8031</x:v>
      </x:c>
      <x:c r="D7228" t="str">
        <x:v>Water and Wastewater Treatment Plant and System Operators</x:v>
      </x:c>
      <x:c r="E7228" s="22" t="n">
        <x:v>110</x:v>
      </x:c>
      <x:c r="F7228" s="22" t="n">
        <x:v>65680</x:v>
      </x:c>
      <x:c r="G7228" s="22" t="n">
        <x:f>IF(OR(E7228="",F7228=""),"",E7228*F7228)</x:f>
        <x:v>7224800</x:v>
      </x:c>
      <x:c r="H7228" s="36" t="n">
        <x:v>0.1188</x:v>
      </x:c>
      <x:c r="I7228" s="22" t="n">
        <x:f>IF(G7228="","",IF(ISNUMBER(H7228),G7228,""))</x:f>
        <x:v>7224800</x:v>
      </x:c>
      <x:c r="J7228" s="22" t="n">
        <x:f>IF(I7228="","",I7228*H7228)</x:f>
        <x:v>858306.24</x:v>
      </x:c>
      <x:c r="K7228" t="str">
        <x:f>IF(G7228="","MISSING OEWS",IF(ISNUMBER(H7228),"MATCHED","MISSING WHARTON"))</x:f>
        <x:v>MATCHED</x:v>
      </x:c>
    </x:row>
    <x:row r="7229">
      <x:c r="A7229" t="str">
        <x:v>72</x:v>
      </x:c>
      <x:c r="B7229" t="str">
        <x:v>Accommodation and Food Services</x:v>
      </x:c>
      <x:c r="C7229" t="str">
        <x:v>51-9012</x:v>
      </x:c>
      <x:c r="D7229" t="str">
        <x:v>Separating, Filtering, Clarifying, Precipitating, and Still Machine Setters, Operators, and Tenders</x:v>
      </x:c>
      <x:c r="E7229" s="22" t="n">
        <x:v>5550</x:v>
      </x:c>
      <x:c r="F7229" s="22" t="n">
        <x:v>45960</x:v>
      </x:c>
      <x:c r="G7229" s="22" t="n">
        <x:f>IF(OR(E7229="",F7229=""),"",E7229*F7229)</x:f>
        <x:v>255078000</x:v>
      </x:c>
      <x:c r="H7229" s="36" t="n">
        <x:v>0.0452</x:v>
      </x:c>
      <x:c r="I7229" s="22" t="n">
        <x:f>IF(G7229="","",IF(ISNUMBER(H7229),G7229,""))</x:f>
        <x:v>255078000</x:v>
      </x:c>
      <x:c r="J7229" s="22" t="n">
        <x:f>IF(I7229="","",I7229*H7229)</x:f>
        <x:v>11529525.6</x:v>
      </x:c>
      <x:c r="K7229" t="str">
        <x:f>IF(G7229="","MISSING OEWS",IF(ISNUMBER(H7229),"MATCHED","MISSING WHARTON"))</x:f>
        <x:v>MATCHED</x:v>
      </x:c>
    </x:row>
    <x:row r="7230">
      <x:c r="A7230" t="str">
        <x:v>72</x:v>
      </x:c>
      <x:c r="B7230" t="str">
        <x:v>Accommodation and Food Services</x:v>
      </x:c>
      <x:c r="C7230" t="str">
        <x:v>51-9061</x:v>
      </x:c>
      <x:c r="D7230" t="str">
        <x:v>Inspectors, Testers, Sorters, Samplers, and Weighers</x:v>
      </x:c>
      <x:c r="E7230" s="22" t="n">
        <x:v>910</x:v>
      </x:c>
      <x:c r="F7230" s="22" t="n">
        <x:v>42440</x:v>
      </x:c>
      <x:c r="G7230" s="22" t="n">
        <x:f>IF(OR(E7230="",F7230=""),"",E7230*F7230)</x:f>
        <x:v>38620400</x:v>
      </x:c>
      <x:c r="H7230" s="36" t="n">
        <x:v>0.2969</x:v>
      </x:c>
      <x:c r="I7230" s="22" t="n">
        <x:f>IF(G7230="","",IF(ISNUMBER(H7230),G7230,""))</x:f>
        <x:v>38620400</x:v>
      </x:c>
      <x:c r="J7230" s="22" t="n">
        <x:f>IF(I7230="","",I7230*H7230)</x:f>
        <x:v>11466396.76</x:v>
      </x:c>
      <x:c r="K7230" t="str">
        <x:f>IF(G7230="","MISSING OEWS",IF(ISNUMBER(H7230),"MATCHED","MISSING WHARTON"))</x:f>
        <x:v>MATCHED</x:v>
      </x:c>
    </x:row>
    <x:row r="7231">
      <x:c r="A7231" t="str">
        <x:v>72</x:v>
      </x:c>
      <x:c r="B7231" t="str">
        <x:v>Accommodation and Food Services</x:v>
      </x:c>
      <x:c r="C7231" t="str">
        <x:v>51-9111</x:v>
      </x:c>
      <x:c r="D7231" t="str">
        <x:v>Packaging and Filling Machine Operators and Tenders</x:v>
      </x:c>
      <x:c r="E7231" s="22" t="n">
        <x:v>520</x:v>
      </x:c>
      <x:c r="F7231" s="22" t="n">
        <x:v>38490</x:v>
      </x:c>
      <x:c r="G7231" s="22" t="n">
        <x:f>IF(OR(E7231="",F7231=""),"",E7231*F7231)</x:f>
        <x:v>20014800</x:v>
      </x:c>
      <x:c r="H7231" s="36" t="n">
        <x:v>0.0475</x:v>
      </x:c>
      <x:c r="I7231" s="22" t="n">
        <x:f>IF(G7231="","",IF(ISNUMBER(H7231),G7231,""))</x:f>
        <x:v>20014800</x:v>
      </x:c>
      <x:c r="J7231" s="22" t="n">
        <x:f>IF(I7231="","",I7231*H7231)</x:f>
        <x:v>950703</x:v>
      </x:c>
      <x:c r="K7231" t="str">
        <x:f>IF(G7231="","MISSING OEWS",IF(ISNUMBER(H7231),"MATCHED","MISSING WHARTON"))</x:f>
        <x:v>MATCHED</x:v>
      </x:c>
    </x:row>
    <x:row r="7232">
      <x:c r="A7232" t="str">
        <x:v>72</x:v>
      </x:c>
      <x:c r="B7232" t="str">
        <x:v>Accommodation and Food Services</x:v>
      </x:c>
      <x:c r="C7232" t="str">
        <x:v>51-9193</x:v>
      </x:c>
      <x:c r="D7232" t="str">
        <x:v>Cooling and Freezing Equipment Operators and Tenders</x:v>
      </x:c>
      <x:c r="E7232" s="22" t="n">
        <x:v>90</x:v>
      </x:c>
      <x:c r="F7232" s="22" t="n">
        <x:v>44840</x:v>
      </x:c>
      <x:c r="G7232" s="22" t="n">
        <x:f>IF(OR(E7232="",F7232=""),"",E7232*F7232)</x:f>
        <x:v>4035600</x:v>
      </x:c>
      <x:c r="H7232" s="36" t="n">
        <x:v>0.05</x:v>
      </x:c>
      <x:c r="I7232" s="22" t="n">
        <x:f>IF(G7232="","",IF(ISNUMBER(H7232),G7232,""))</x:f>
        <x:v>4035600</x:v>
      </x:c>
      <x:c r="J7232" s="22" t="n">
        <x:f>IF(I7232="","",I7232*H7232)</x:f>
        <x:v>201780</x:v>
      </x:c>
      <x:c r="K7232" t="str">
        <x:f>IF(G7232="","MISSING OEWS",IF(ISNUMBER(H7232),"MATCHED","MISSING WHARTON"))</x:f>
        <x:v>MATCHED</x:v>
      </x:c>
    </x:row>
    <x:row r="7233">
      <x:c r="A7233" t="str">
        <x:v>72</x:v>
      </x:c>
      <x:c r="B7233" t="str">
        <x:v>Accommodation and Food Services</x:v>
      </x:c>
      <x:c r="C7233" t="str">
        <x:v>51-9198</x:v>
      </x:c>
      <x:c r="D7233" t="str">
        <x:v>Helpers--Production Workers</x:v>
      </x:c>
      <x:c r="E7233" s="22" t="n">
        <x:v>330</x:v>
      </x:c>
      <x:c r="F7233" s="22" t="n">
        <x:v>39440</x:v>
      </x:c>
      <x:c r="G7233" s="22" t="n">
        <x:f>IF(OR(E7233="",F7233=""),"",E7233*F7233)</x:f>
        <x:v>13015200</x:v>
      </x:c>
      <x:c r="H7233" s="36" t="n">
        <x:v>0.08380000000000001</x:v>
      </x:c>
      <x:c r="I7233" s="22" t="n">
        <x:f>IF(G7233="","",IF(ISNUMBER(H7233),G7233,""))</x:f>
        <x:v>13015200</x:v>
      </x:c>
      <x:c r="J7233" s="22" t="n">
        <x:f>IF(I7233="","",I7233*H7233)</x:f>
        <x:v>1090673.7600000002</x:v>
      </x:c>
      <x:c r="K7233" t="str">
        <x:f>IF(G7233="","MISSING OEWS",IF(ISNUMBER(H7233),"MATCHED","MISSING WHARTON"))</x:f>
        <x:v>MATCHED</x:v>
      </x:c>
    </x:row>
    <x:row r="7234">
      <x:c r="A7234" t="str">
        <x:v>72</x:v>
      </x:c>
      <x:c r="B7234" t="str">
        <x:v>Accommodation and Food Services</x:v>
      </x:c>
      <x:c r="C7234" t="str">
        <x:v>51-9199</x:v>
      </x:c>
      <x:c r="D7234" t="str">
        <x:v>Production Workers, All Other</x:v>
      </x:c>
      <x:c r="E7234" s="22" t="n">
        <x:v>130</x:v>
      </x:c>
      <x:c r="F7234" s="22" t="n">
        <x:v>51820</x:v>
      </x:c>
      <x:c r="G7234" s="22" t="n">
        <x:f>IF(OR(E7234="",F7234=""),"",E7234*F7234)</x:f>
        <x:v>6736600</x:v>
      </x:c>
      <x:c r="H7234" s="36"/>
      <x:c r="I7234" s="22" t="str">
        <x:f>IF(G7234="","",IF(ISNUMBER(H7234),G7234,""))</x:f>
      </x:c>
      <x:c r="J7234" s="22" t="str">
        <x:f>IF(I7234="","",I7234*H7234)</x:f>
      </x:c>
      <x:c r="K7234" t="str">
        <x:f>IF(G7234="","MISSING OEWS",IF(ISNUMBER(H7234),"MATCHED","MISSING WHARTON"))</x:f>
        <x:v>MISSING WHARTON</x:v>
      </x:c>
    </x:row>
    <x:row r="7235">
      <x:c r="A7235" t="str">
        <x:v>72</x:v>
      </x:c>
      <x:c r="B7235" t="str">
        <x:v>Accommodation and Food Services</x:v>
      </x:c>
      <x:c r="C7235" t="str">
        <x:v>53-1047</x:v>
      </x:c>
      <x:c r="D7235" t="str">
        <x:v>First-Line Supervisors of Transportation and Material Moving Workers, Except Aircraft Cargo Handling Supervisors</x:v>
      </x:c>
      <x:c r="E7235" s="22" t="n">
        <x:v>2620</x:v>
      </x:c>
      <x:c r="F7235" s="22" t="n">
        <x:v>58370</x:v>
      </x:c>
      <x:c r="G7235" s="22" t="n">
        <x:f>IF(OR(E7235="",F7235=""),"",E7235*F7235)</x:f>
        <x:v>152929400</x:v>
      </x:c>
      <x:c r="H7235" s="36" t="n">
        <x:v>0.3429</x:v>
      </x:c>
      <x:c r="I7235" s="22" t="n">
        <x:f>IF(G7235="","",IF(ISNUMBER(H7235),G7235,""))</x:f>
        <x:v>152929400</x:v>
      </x:c>
      <x:c r="J7235" s="22" t="n">
        <x:f>IF(I7235="","",I7235*H7235)</x:f>
        <x:v>52439491.26</x:v>
      </x:c>
      <x:c r="K7235" t="str">
        <x:f>IF(G7235="","MISSING OEWS",IF(ISNUMBER(H7235),"MATCHED","MISSING WHARTON"))</x:f>
        <x:v>MATCHED</x:v>
      </x:c>
    </x:row>
    <x:row r="7236">
      <x:c r="A7236" t="str">
        <x:v>72</x:v>
      </x:c>
      <x:c r="B7236" t="str">
        <x:v>Accommodation and Food Services</x:v>
      </x:c>
      <x:c r="C7236" t="str">
        <x:v>53-2012</x:v>
      </x:c>
      <x:c r="D7236" t="str">
        <x:v>Commercial Pilots</x:v>
      </x:c>
      <x:c r="E7236" s="22"/>
      <x:c r="F7236" s="22" t="n">
        <x:v>103880</x:v>
      </x:c>
      <x:c r="G7236" s="22" t="str">
        <x:f>IF(OR(E7236="",F7236=""),"",E7236*F7236)</x:f>
      </x:c>
      <x:c r="H7236" s="36" t="n">
        <x:v>0.3558</x:v>
      </x:c>
      <x:c r="I7236" s="22" t="str">
        <x:f>IF(G7236="","",IF(ISNUMBER(H7236),G7236,""))</x:f>
      </x:c>
      <x:c r="J7236" s="22" t="str">
        <x:f>IF(I7236="","",I7236*H7236)</x:f>
      </x:c>
      <x:c r="K7236" t="str">
        <x:f>IF(G7236="","MISSING OEWS",IF(ISNUMBER(H7236),"MATCHED","MISSING WHARTON"))</x:f>
        <x:v>MISSING OEWS</x:v>
      </x:c>
    </x:row>
    <x:row r="7237">
      <x:c r="A7237" t="str">
        <x:v>72</x:v>
      </x:c>
      <x:c r="B7237" t="str">
        <x:v>Accommodation and Food Services</x:v>
      </x:c>
      <x:c r="C7237" t="str">
        <x:v>53-3031</x:v>
      </x:c>
      <x:c r="D7237" t="str">
        <x:v>Driver/Sales Workers</x:v>
      </x:c>
      <x:c r="E7237" s="22" t="n">
        <x:v>175190</x:v>
      </x:c>
      <x:c r="F7237" s="22" t="n">
        <x:v>31490</x:v>
      </x:c>
      <x:c r="G7237" s="22" t="n">
        <x:f>IF(OR(E7237="",F7237=""),"",E7237*F7237)</x:f>
        <x:v>5516733100</x:v>
      </x:c>
      <x:c r="H7237" s="36" t="n">
        <x:v>0.31670000000000004</x:v>
      </x:c>
      <x:c r="I7237" s="22" t="n">
        <x:f>IF(G7237="","",IF(ISNUMBER(H7237),G7237,""))</x:f>
        <x:v>5516733100</x:v>
      </x:c>
      <x:c r="J7237" s="22" t="n">
        <x:f>IF(I7237="","",I7237*H7237)</x:f>
        <x:v>1747149372.7700002</x:v>
      </x:c>
      <x:c r="K7237" t="str">
        <x:f>IF(G7237="","MISSING OEWS",IF(ISNUMBER(H7237),"MATCHED","MISSING WHARTON"))</x:f>
        <x:v>MATCHED</x:v>
      </x:c>
    </x:row>
    <x:row r="7238">
      <x:c r="A7238" t="str">
        <x:v>72</x:v>
      </x:c>
      <x:c r="B7238" t="str">
        <x:v>Accommodation and Food Services</x:v>
      </x:c>
      <x:c r="C7238" t="str">
        <x:v>53-3032</x:v>
      </x:c>
      <x:c r="D7238" t="str">
        <x:v>Heavy and Tractor-Trailer Truck Drivers</x:v>
      </x:c>
      <x:c r="E7238" s="22" t="n">
        <x:v>2230</x:v>
      </x:c>
      <x:c r="F7238" s="22" t="n">
        <x:v>48840</x:v>
      </x:c>
      <x:c r="G7238" s="22" t="n">
        <x:f>IF(OR(E7238="",F7238=""),"",E7238*F7238)</x:f>
        <x:v>108913200</x:v>
      </x:c>
      <x:c r="H7238" s="36" t="n">
        <x:v>0.2065</x:v>
      </x:c>
      <x:c r="I7238" s="22" t="n">
        <x:f>IF(G7238="","",IF(ISNUMBER(H7238),G7238,""))</x:f>
        <x:v>108913200</x:v>
      </x:c>
      <x:c r="J7238" s="22" t="n">
        <x:f>IF(I7238="","",I7238*H7238)</x:f>
        <x:v>22490575.799999997</x:v>
      </x:c>
      <x:c r="K7238" t="str">
        <x:f>IF(G7238="","MISSING OEWS",IF(ISNUMBER(H7238),"MATCHED","MISSING WHARTON"))</x:f>
        <x:v>MATCHED</x:v>
      </x:c>
    </x:row>
    <x:row r="7239">
      <x:c r="A7239" t="str">
        <x:v>72</x:v>
      </x:c>
      <x:c r="B7239" t="str">
        <x:v>Accommodation and Food Services</x:v>
      </x:c>
      <x:c r="C7239" t="str">
        <x:v>53-3033</x:v>
      </x:c>
      <x:c r="D7239" t="str">
        <x:v>Light Truck Drivers</x:v>
      </x:c>
      <x:c r="E7239" s="22" t="n">
        <x:v>14430</x:v>
      </x:c>
      <x:c r="F7239" s="22" t="n">
        <x:v>39150</x:v>
      </x:c>
      <x:c r="G7239" s="22" t="n">
        <x:f>IF(OR(E7239="",F7239=""),"",E7239*F7239)</x:f>
        <x:v>564934500</x:v>
      </x:c>
      <x:c r="H7239" s="36" t="n">
        <x:v>0.3393</x:v>
      </x:c>
      <x:c r="I7239" s="22" t="n">
        <x:f>IF(G7239="","",IF(ISNUMBER(H7239),G7239,""))</x:f>
        <x:v>564934500</x:v>
      </x:c>
      <x:c r="J7239" s="22" t="n">
        <x:f>IF(I7239="","",I7239*H7239)</x:f>
        <x:v>191682275.85</x:v>
      </x:c>
      <x:c r="K7239" t="str">
        <x:f>IF(G7239="","MISSING OEWS",IF(ISNUMBER(H7239),"MATCHED","MISSING WHARTON"))</x:f>
        <x:v>MATCHED</x:v>
      </x:c>
    </x:row>
    <x:row r="7240">
      <x:c r="A7240" t="str">
        <x:v>72</x:v>
      </x:c>
      <x:c r="B7240" t="str">
        <x:v>Accommodation and Food Services</x:v>
      </x:c>
      <x:c r="C7240" t="str">
        <x:v>53-3052</x:v>
      </x:c>
      <x:c r="D7240" t="str">
        <x:v>Bus Drivers, Transit and Intercity</x:v>
      </x:c>
      <x:c r="E7240" s="22" t="n">
        <x:v>40</x:v>
      </x:c>
      <x:c r="F7240" s="22" t="n">
        <x:v>39470</x:v>
      </x:c>
      <x:c r="G7240" s="22" t="n">
        <x:f>IF(OR(E7240="",F7240=""),"",E7240*F7240)</x:f>
        <x:v>1578800</x:v>
      </x:c>
      <x:c r="H7240" s="36" t="n">
        <x:v>0.25670000000000004</x:v>
      </x:c>
      <x:c r="I7240" s="22" t="n">
        <x:f>IF(G7240="","",IF(ISNUMBER(H7240),G7240,""))</x:f>
        <x:v>1578800</x:v>
      </x:c>
      <x:c r="J7240" s="22" t="n">
        <x:f>IF(I7240="","",I7240*H7240)</x:f>
        <x:v>405277.9600000001</x:v>
      </x:c>
      <x:c r="K7240" t="str">
        <x:f>IF(G7240="","MISSING OEWS",IF(ISNUMBER(H7240),"MATCHED","MISSING WHARTON"))</x:f>
        <x:v>MATCHED</x:v>
      </x:c>
    </x:row>
    <x:row r="7241">
      <x:c r="A7241" t="str">
        <x:v>72</x:v>
      </x:c>
      <x:c r="B7241" t="str">
        <x:v>Accommodation and Food Services</x:v>
      </x:c>
      <x:c r="C7241" t="str">
        <x:v>53-3053</x:v>
      </x:c>
      <x:c r="D7241" t="str">
        <x:v>Shuttle Drivers and Chauffeurs</x:v>
      </x:c>
      <x:c r="E7241" s="22" t="n">
        <x:v>6910</x:v>
      </x:c>
      <x:c r="F7241" s="22" t="n">
        <x:v>35570</x:v>
      </x:c>
      <x:c r="G7241" s="22" t="n">
        <x:f>IF(OR(E7241="",F7241=""),"",E7241*F7241)</x:f>
        <x:v>245788700</x:v>
      </x:c>
      <x:c r="H7241" s="36" t="n">
        <x:v>0.32880000000000004</x:v>
      </x:c>
      <x:c r="I7241" s="22" t="n">
        <x:f>IF(G7241="","",IF(ISNUMBER(H7241),G7241,""))</x:f>
        <x:v>245788700</x:v>
      </x:c>
      <x:c r="J7241" s="22" t="n">
        <x:f>IF(I7241="","",I7241*H7241)</x:f>
        <x:v>80815324.56</x:v>
      </x:c>
      <x:c r="K7241" t="str">
        <x:f>IF(G7241="","MISSING OEWS",IF(ISNUMBER(H7241),"MATCHED","MISSING WHARTON"))</x:f>
        <x:v>MATCHED</x:v>
      </x:c>
    </x:row>
    <x:row r="7242">
      <x:c r="A7242" t="str">
        <x:v>72</x:v>
      </x:c>
      <x:c r="B7242" t="str">
        <x:v>Accommodation and Food Services</x:v>
      </x:c>
      <x:c r="C7242" t="str">
        <x:v>53-3099</x:v>
      </x:c>
      <x:c r="D7242" t="str">
        <x:v>Motor Vehicle Operators, All Other</x:v>
      </x:c>
      <x:c r="E7242" s="22"/>
      <x:c r="F7242" s="22" t="n">
        <x:v>47800</x:v>
      </x:c>
      <x:c r="G7242" s="22" t="str">
        <x:f>IF(OR(E7242="",F7242=""),"",E7242*F7242)</x:f>
      </x:c>
      <x:c r="H7242" s="36"/>
      <x:c r="I7242" s="22" t="str">
        <x:f>IF(G7242="","",IF(ISNUMBER(H7242),G7242,""))</x:f>
      </x:c>
      <x:c r="J7242" s="22" t="str">
        <x:f>IF(I7242="","",I7242*H7242)</x:f>
      </x:c>
      <x:c r="K7242" t="str">
        <x:f>IF(G7242="","MISSING OEWS",IF(ISNUMBER(H7242),"MATCHED","MISSING WHARTON"))</x:f>
        <x:v>MISSING OEWS</x:v>
      </x:c>
    </x:row>
    <x:row r="7243">
      <x:c r="A7243" t="str">
        <x:v>72</x:v>
      </x:c>
      <x:c r="B7243" t="str">
        <x:v>Accommodation and Food Services</x:v>
      </x:c>
      <x:c r="C7243" t="str">
        <x:v>53-5011</x:v>
      </x:c>
      <x:c r="D7243" t="str">
        <x:v>Sailors and Marine Oilers</x:v>
      </x:c>
      <x:c r="E7243" s="22" t="n">
        <x:v>40</x:v>
      </x:c>
      <x:c r="F7243" s="22"/>
      <x:c r="G7243" s="22" t="str">
        <x:f>IF(OR(E7243="",F7243=""),"",E7243*F7243)</x:f>
      </x:c>
      <x:c r="H7243" s="36" t="n">
        <x:v>0.1018</x:v>
      </x:c>
      <x:c r="I7243" s="22" t="str">
        <x:f>IF(G7243="","",IF(ISNUMBER(H7243),G7243,""))</x:f>
      </x:c>
      <x:c r="J7243" s="22" t="str">
        <x:f>IF(I7243="","",I7243*H7243)</x:f>
      </x:c>
      <x:c r="K7243" t="str">
        <x:f>IF(G7243="","MISSING OEWS",IF(ISNUMBER(H7243),"MATCHED","MISSING WHARTON"))</x:f>
        <x:v>MISSING OEWS</x:v>
      </x:c>
    </x:row>
    <x:row r="7244">
      <x:c r="A7244" t="str">
        <x:v>72</x:v>
      </x:c>
      <x:c r="B7244" t="str">
        <x:v>Accommodation and Food Services</x:v>
      </x:c>
      <x:c r="C7244" t="str">
        <x:v>53-5022</x:v>
      </x:c>
      <x:c r="D7244" t="str">
        <x:v>Motorboat Operators</x:v>
      </x:c>
      <x:c r="E7244" s="22" t="n">
        <x:v>130</x:v>
      </x:c>
      <x:c r="F7244" s="22" t="n">
        <x:v>44690</x:v>
      </x:c>
      <x:c r="G7244" s="22" t="n">
        <x:f>IF(OR(E7244="",F7244=""),"",E7244*F7244)</x:f>
        <x:v>5809700</x:v>
      </x:c>
      <x:c r="H7244" s="36" t="n">
        <x:v>0.0559</x:v>
      </x:c>
      <x:c r="I7244" s="22" t="n">
        <x:f>IF(G7244="","",IF(ISNUMBER(H7244),G7244,""))</x:f>
        <x:v>5809700</x:v>
      </x:c>
      <x:c r="J7244" s="22" t="n">
        <x:f>IF(I7244="","",I7244*H7244)</x:f>
        <x:v>324762.23</x:v>
      </x:c>
      <x:c r="K7244" t="str">
        <x:f>IF(G7244="","MISSING OEWS",IF(ISNUMBER(H7244),"MATCHED","MISSING WHARTON"))</x:f>
        <x:v>MATCHED</x:v>
      </x:c>
    </x:row>
    <x:row r="7245">
      <x:c r="A7245" t="str">
        <x:v>72</x:v>
      </x:c>
      <x:c r="B7245" t="str">
        <x:v>Accommodation and Food Services</x:v>
      </x:c>
      <x:c r="C7245" t="str">
        <x:v>53-6021</x:v>
      </x:c>
      <x:c r="D7245" t="str">
        <x:v>Parking Attendants</x:v>
      </x:c>
      <x:c r="E7245" s="22" t="n">
        <x:v>7110</x:v>
      </x:c>
      <x:c r="F7245" s="22" t="n">
        <x:v>35400</x:v>
      </x:c>
      <x:c r="G7245" s="22" t="n">
        <x:f>IF(OR(E7245="",F7245=""),"",E7245*F7245)</x:f>
        <x:v>251694000</x:v>
      </x:c>
      <x:c r="H7245" s="36" t="n">
        <x:v>0.1972</x:v>
      </x:c>
      <x:c r="I7245" s="22" t="n">
        <x:f>IF(G7245="","",IF(ISNUMBER(H7245),G7245,""))</x:f>
        <x:v>251694000</x:v>
      </x:c>
      <x:c r="J7245" s="22" t="n">
        <x:f>IF(I7245="","",I7245*H7245)</x:f>
        <x:v>49634056.8</x:v>
      </x:c>
      <x:c r="K7245" t="str">
        <x:f>IF(G7245="","MISSING OEWS",IF(ISNUMBER(H7245),"MATCHED","MISSING WHARTON"))</x:f>
        <x:v>MATCHED</x:v>
      </x:c>
    </x:row>
    <x:row r="7246">
      <x:c r="A7246" t="str">
        <x:v>72</x:v>
      </x:c>
      <x:c r="B7246" t="str">
        <x:v>Accommodation and Food Services</x:v>
      </x:c>
      <x:c r="C7246" t="str">
        <x:v>53-6031</x:v>
      </x:c>
      <x:c r="D7246" t="str">
        <x:v>Automotive and Watercraft Service Attendants</x:v>
      </x:c>
      <x:c r="E7246" s="22" t="n">
        <x:v>70</x:v>
      </x:c>
      <x:c r="F7246" s="22" t="n">
        <x:v>38180</x:v>
      </x:c>
      <x:c r="G7246" s="22" t="n">
        <x:f>IF(OR(E7246="",F7246=""),"",E7246*F7246)</x:f>
        <x:v>2672600</x:v>
      </x:c>
      <x:c r="H7246" s="36" t="n">
        <x:v>0.25329999999999997</x:v>
      </x:c>
      <x:c r="I7246" s="22" t="n">
        <x:f>IF(G7246="","",IF(ISNUMBER(H7246),G7246,""))</x:f>
        <x:v>2672600</x:v>
      </x:c>
      <x:c r="J7246" s="22" t="n">
        <x:f>IF(I7246="","",I7246*H7246)</x:f>
        <x:v>676969.58</x:v>
      </x:c>
      <x:c r="K7246" t="str">
        <x:f>IF(G7246="","MISSING OEWS",IF(ISNUMBER(H7246),"MATCHED","MISSING WHARTON"))</x:f>
        <x:v>MATCHED</x:v>
      </x:c>
    </x:row>
    <x:row r="7247">
      <x:c r="A7247" t="str">
        <x:v>72</x:v>
      </x:c>
      <x:c r="B7247" t="str">
        <x:v>Accommodation and Food Services</x:v>
      </x:c>
      <x:c r="C7247" t="str">
        <x:v>53-6061</x:v>
      </x:c>
      <x:c r="D7247" t="str">
        <x:v>Passenger Attendants</x:v>
      </x:c>
      <x:c r="E7247" s="22" t="n">
        <x:v>40</x:v>
      </x:c>
      <x:c r="F7247" s="22"/>
      <x:c r="G7247" s="22" t="str">
        <x:f>IF(OR(E7247="",F7247=""),"",E7247*F7247)</x:f>
      </x:c>
      <x:c r="H7247" s="36" t="n">
        <x:v>0.275</x:v>
      </x:c>
      <x:c r="I7247" s="22" t="str">
        <x:f>IF(G7247="","",IF(ISNUMBER(H7247),G7247,""))</x:f>
      </x:c>
      <x:c r="J7247" s="22" t="str">
        <x:f>IF(I7247="","",I7247*H7247)</x:f>
      </x:c>
      <x:c r="K7247" t="str">
        <x:f>IF(G7247="","MISSING OEWS",IF(ISNUMBER(H7247),"MATCHED","MISSING WHARTON"))</x:f>
        <x:v>MISSING OEWS</x:v>
      </x:c>
    </x:row>
    <x:row r="7248">
      <x:c r="A7248" t="str">
        <x:v>72</x:v>
      </x:c>
      <x:c r="B7248" t="str">
        <x:v>Accommodation and Food Services</x:v>
      </x:c>
      <x:c r="C7248" t="str">
        <x:v>53-7051</x:v>
      </x:c>
      <x:c r="D7248" t="str">
        <x:v>Industrial Truck and Tractor Operators</x:v>
      </x:c>
      <x:c r="E7248" s="22" t="n">
        <x:v>1050</x:v>
      </x:c>
      <x:c r="F7248" s="22" t="n">
        <x:v>49250</x:v>
      </x:c>
      <x:c r="G7248" s="22" t="n">
        <x:f>IF(OR(E7248="",F7248=""),"",E7248*F7248)</x:f>
        <x:v>51712500</x:v>
      </x:c>
      <x:c r="H7248" s="36" t="n">
        <x:v>0</x:v>
      </x:c>
      <x:c r="I7248" s="22" t="n">
        <x:f>IF(G7248="","",IF(ISNUMBER(H7248),G7248,""))</x:f>
        <x:v>51712500</x:v>
      </x:c>
      <x:c r="J7248" s="22" t="n">
        <x:f>IF(I7248="","",I7248*H7248)</x:f>
        <x:v>0</x:v>
      </x:c>
      <x:c r="K7248" t="str">
        <x:f>IF(G7248="","MISSING OEWS",IF(ISNUMBER(H7248),"MATCHED","MISSING WHARTON"))</x:f>
        <x:v>MATCHED</x:v>
      </x:c>
    </x:row>
    <x:row r="7249">
      <x:c r="A7249" t="str">
        <x:v>72</x:v>
      </x:c>
      <x:c r="B7249" t="str">
        <x:v>Accommodation and Food Services</x:v>
      </x:c>
      <x:c r="C7249" t="str">
        <x:v>53-7061</x:v>
      </x:c>
      <x:c r="D7249" t="str">
        <x:v>Cleaners of Vehicles and Equipment</x:v>
      </x:c>
      <x:c r="E7249" s="22" t="n">
        <x:v>430</x:v>
      </x:c>
      <x:c r="F7249" s="22" t="n">
        <x:v>35570</x:v>
      </x:c>
      <x:c r="G7249" s="22" t="n">
        <x:f>IF(OR(E7249="",F7249=""),"",E7249*F7249)</x:f>
        <x:v>15295100</x:v>
      </x:c>
      <x:c r="H7249" s="36" t="n">
        <x:v>0.0452</x:v>
      </x:c>
      <x:c r="I7249" s="22" t="n">
        <x:f>IF(G7249="","",IF(ISNUMBER(H7249),G7249,""))</x:f>
        <x:v>15295100</x:v>
      </x:c>
      <x:c r="J7249" s="22" t="n">
        <x:f>IF(I7249="","",I7249*H7249)</x:f>
        <x:v>691338.5199999999</x:v>
      </x:c>
      <x:c r="K7249" t="str">
        <x:f>IF(G7249="","MISSING OEWS",IF(ISNUMBER(H7249),"MATCHED","MISSING WHARTON"))</x:f>
        <x:v>MATCHED</x:v>
      </x:c>
    </x:row>
    <x:row r="7250">
      <x:c r="A7250" t="str">
        <x:v>72</x:v>
      </x:c>
      <x:c r="B7250" t="str">
        <x:v>Accommodation and Food Services</x:v>
      </x:c>
      <x:c r="C7250" t="str">
        <x:v>53-7062</x:v>
      </x:c>
      <x:c r="D7250" t="str">
        <x:v>Laborers and Freight, Stock, and Material Movers, Hand</x:v>
      </x:c>
      <x:c r="E7250" s="22" t="n">
        <x:v>9880</x:v>
      </x:c>
      <x:c r="F7250" s="22" t="n">
        <x:v>40350</x:v>
      </x:c>
      <x:c r="G7250" s="22" t="n">
        <x:f>IF(OR(E7250="",F7250=""),"",E7250*F7250)</x:f>
        <x:v>398658000</x:v>
      </x:c>
      <x:c r="H7250" s="36" t="n">
        <x:v>0.049</x:v>
      </x:c>
      <x:c r="I7250" s="22" t="n">
        <x:f>IF(G7250="","",IF(ISNUMBER(H7250),G7250,""))</x:f>
        <x:v>398658000</x:v>
      </x:c>
      <x:c r="J7250" s="22" t="n">
        <x:f>IF(I7250="","",I7250*H7250)</x:f>
        <x:v>19534242</x:v>
      </x:c>
      <x:c r="K7250" t="str">
        <x:f>IF(G7250="","MISSING OEWS",IF(ISNUMBER(H7250),"MATCHED","MISSING WHARTON"))</x:f>
        <x:v>MATCHED</x:v>
      </x:c>
    </x:row>
    <x:row r="7251">
      <x:c r="A7251" t="str">
        <x:v>72</x:v>
      </x:c>
      <x:c r="B7251" t="str">
        <x:v>Accommodation and Food Services</x:v>
      </x:c>
      <x:c r="C7251" t="str">
        <x:v>53-7064</x:v>
      </x:c>
      <x:c r="D7251" t="str">
        <x:v>Packers and Packagers, Hand</x:v>
      </x:c>
      <x:c r="E7251" s="22" t="n">
        <x:v>4160</x:v>
      </x:c>
      <x:c r="F7251" s="22" t="n">
        <x:v>37890</x:v>
      </x:c>
      <x:c r="G7251" s="22" t="n">
        <x:f>IF(OR(E7251="",F7251=""),"",E7251*F7251)</x:f>
        <x:v>157622400</x:v>
      </x:c>
      <x:c r="H7251" s="36" t="n">
        <x:v>0.07919999999999999</x:v>
      </x:c>
      <x:c r="I7251" s="22" t="n">
        <x:f>IF(G7251="","",IF(ISNUMBER(H7251),G7251,""))</x:f>
        <x:v>157622400</x:v>
      </x:c>
      <x:c r="J7251" s="22" t="n">
        <x:f>IF(I7251="","",I7251*H7251)</x:f>
        <x:v>12483694.079999998</x:v>
      </x:c>
      <x:c r="K7251" t="str">
        <x:f>IF(G7251="","MISSING OEWS",IF(ISNUMBER(H7251),"MATCHED","MISSING WHARTON"))</x:f>
        <x:v>MATCHED</x:v>
      </x:c>
    </x:row>
    <x:row r="7252">
      <x:c r="A7252" t="str">
        <x:v>72</x:v>
      </x:c>
      <x:c r="B7252" t="str">
        <x:v>Accommodation and Food Services</x:v>
      </x:c>
      <x:c r="C7252" t="str">
        <x:v>53-7065</x:v>
      </x:c>
      <x:c r="D7252" t="str">
        <x:v>Stockers and Order Fillers</x:v>
      </x:c>
      <x:c r="E7252" s="22" t="n">
        <x:v>13790</x:v>
      </x:c>
      <x:c r="F7252" s="22" t="n">
        <x:v>40020</x:v>
      </x:c>
      <x:c r="G7252" s="22" t="n">
        <x:f>IF(OR(E7252="",F7252=""),"",E7252*F7252)</x:f>
        <x:v>551875800</x:v>
      </x:c>
      <x:c r="H7252" s="36" t="n">
        <x:v>0.22329999999999997</x:v>
      </x:c>
      <x:c r="I7252" s="22" t="n">
        <x:f>IF(G7252="","",IF(ISNUMBER(H7252),G7252,""))</x:f>
        <x:v>551875800</x:v>
      </x:c>
      <x:c r="J7252" s="22" t="n">
        <x:f>IF(I7252="","",I7252*H7252)</x:f>
        <x:v>123233866.13999999</x:v>
      </x:c>
      <x:c r="K7252" t="str">
        <x:f>IF(G7252="","MISSING OEWS",IF(ISNUMBER(H7252),"MATCHED","MISSING WHARTON"))</x:f>
        <x:v>MATCHED</x:v>
      </x:c>
    </x:row>
    <x:row r="7253">
      <x:c r="A7253" t="str">
        <x:v>81</x:v>
      </x:c>
      <x:c r="B7253" t="str">
        <x:v>Other Services (except Public Administration)</x:v>
      </x:c>
      <x:c r="C7253" t="str">
        <x:v>11-1011</x:v>
      </x:c>
      <x:c r="D7253" t="str">
        <x:v>Chief Executives</x:v>
      </x:c>
      <x:c r="E7253" s="22" t="n">
        <x:v>9090</x:v>
      </x:c>
      <x:c r="F7253" s="22" t="n">
        <x:v>235640</x:v>
      </x:c>
      <x:c r="G7253" s="22" t="n">
        <x:f>IF(OR(E7253="",F7253=""),"",E7253*F7253)</x:f>
        <x:v>2141967600</x:v>
      </x:c>
      <x:c r="H7253" s="36" t="n">
        <x:v>0.4775</x:v>
      </x:c>
      <x:c r="I7253" s="22" t="n">
        <x:f>IF(G7253="","",IF(ISNUMBER(H7253),G7253,""))</x:f>
        <x:v>2141967600</x:v>
      </x:c>
      <x:c r="J7253" s="22" t="n">
        <x:f>IF(I7253="","",I7253*H7253)</x:f>
        <x:v>1022789529</x:v>
      </x:c>
      <x:c r="K7253" t="str">
        <x:f>IF(G7253="","MISSING OEWS",IF(ISNUMBER(H7253),"MATCHED","MISSING WHARTON"))</x:f>
        <x:v>MATCHED</x:v>
      </x:c>
    </x:row>
    <x:row r="7254">
      <x:c r="A7254" t="str">
        <x:v>81</x:v>
      </x:c>
      <x:c r="B7254" t="str">
        <x:v>Other Services (except Public Administration)</x:v>
      </x:c>
      <x:c r="C7254" t="str">
        <x:v>11-1021</x:v>
      </x:c>
      <x:c r="D7254" t="str">
        <x:v>General and Operations Managers</x:v>
      </x:c>
      <x:c r="E7254" s="22" t="n">
        <x:v>218230</x:v>
      </x:c>
      <x:c r="F7254" s="22" t="n">
        <x:v>112190</x:v>
      </x:c>
      <x:c r="G7254" s="22" t="n">
        <x:f>IF(OR(E7254="",F7254=""),"",E7254*F7254)</x:f>
        <x:v>24483223700</x:v>
      </x:c>
      <x:c r="H7254" s="36" t="n">
        <x:v>0.5382</x:v>
      </x:c>
      <x:c r="I7254" s="22" t="n">
        <x:f>IF(G7254="","",IF(ISNUMBER(H7254),G7254,""))</x:f>
        <x:v>24483223700</x:v>
      </x:c>
      <x:c r="J7254" s="22" t="n">
        <x:f>IF(I7254="","",I7254*H7254)</x:f>
        <x:v>13176870995.34</x:v>
      </x:c>
      <x:c r="K7254" t="str">
        <x:f>IF(G7254="","MISSING OEWS",IF(ISNUMBER(H7254),"MATCHED","MISSING WHARTON"))</x:f>
        <x:v>MATCHED</x:v>
      </x:c>
    </x:row>
    <x:row r="7255">
      <x:c r="A7255" t="str">
        <x:v>81</x:v>
      </x:c>
      <x:c r="B7255" t="str">
        <x:v>Other Services (except Public Administration)</x:v>
      </x:c>
      <x:c r="C7255" t="str">
        <x:v>11-2011</x:v>
      </x:c>
      <x:c r="D7255" t="str">
        <x:v>Advertising and Promotions Managers</x:v>
      </x:c>
      <x:c r="E7255" s="22" t="n">
        <x:v>230</x:v>
      </x:c>
      <x:c r="F7255" s="22" t="n">
        <x:v>109580</x:v>
      </x:c>
      <x:c r="G7255" s="22" t="n">
        <x:f>IF(OR(E7255="",F7255=""),"",E7255*F7255)</x:f>
        <x:v>25203400</x:v>
      </x:c>
      <x:c r="H7255" s="36" t="n">
        <x:v>0.5583</x:v>
      </x:c>
      <x:c r="I7255" s="22" t="n">
        <x:f>IF(G7255="","",IF(ISNUMBER(H7255),G7255,""))</x:f>
        <x:v>25203400</x:v>
      </x:c>
      <x:c r="J7255" s="22" t="n">
        <x:f>IF(I7255="","",I7255*H7255)</x:f>
        <x:v>14071058.22</x:v>
      </x:c>
      <x:c r="K7255" t="str">
        <x:f>IF(G7255="","MISSING OEWS",IF(ISNUMBER(H7255),"MATCHED","MISSING WHARTON"))</x:f>
        <x:v>MATCHED</x:v>
      </x:c>
    </x:row>
    <x:row r="7256">
      <x:c r="A7256" t="str">
        <x:v>81</x:v>
      </x:c>
      <x:c r="B7256" t="str">
        <x:v>Other Services (except Public Administration)</x:v>
      </x:c>
      <x:c r="C7256" t="str">
        <x:v>11-2021</x:v>
      </x:c>
      <x:c r="D7256" t="str">
        <x:v>Marketing Managers</x:v>
      </x:c>
      <x:c r="E7256" s="22" t="n">
        <x:v>8410</x:v>
      </x:c>
      <x:c r="F7256" s="22" t="n">
        <x:v>141820</x:v>
      </x:c>
      <x:c r="G7256" s="22" t="n">
        <x:f>IF(OR(E7256="",F7256=""),"",E7256*F7256)</x:f>
        <x:v>1192706200</x:v>
      </x:c>
      <x:c r="H7256" s="36" t="n">
        <x:v>0.445</x:v>
      </x:c>
      <x:c r="I7256" s="22" t="n">
        <x:f>IF(G7256="","",IF(ISNUMBER(H7256),G7256,""))</x:f>
        <x:v>1192706200</x:v>
      </x:c>
      <x:c r="J7256" s="22" t="n">
        <x:f>IF(I7256="","",I7256*H7256)</x:f>
        <x:v>530754259</x:v>
      </x:c>
      <x:c r="K7256" t="str">
        <x:f>IF(G7256="","MISSING OEWS",IF(ISNUMBER(H7256),"MATCHED","MISSING WHARTON"))</x:f>
        <x:v>MATCHED</x:v>
      </x:c>
    </x:row>
    <x:row r="7257">
      <x:c r="A7257" t="str">
        <x:v>81</x:v>
      </x:c>
      <x:c r="B7257" t="str">
        <x:v>Other Services (except Public Administration)</x:v>
      </x:c>
      <x:c r="C7257" t="str">
        <x:v>11-2022</x:v>
      </x:c>
      <x:c r="D7257" t="str">
        <x:v>Sales Managers</x:v>
      </x:c>
      <x:c r="E7257" s="22" t="n">
        <x:v>6460</x:v>
      </x:c>
      <x:c r="F7257" s="22" t="n">
        <x:v>124270</x:v>
      </x:c>
      <x:c r="G7257" s="22" t="n">
        <x:f>IF(OR(E7257="",F7257=""),"",E7257*F7257)</x:f>
        <x:v>802784200</x:v>
      </x:c>
      <x:c r="H7257" s="36" t="n">
        <x:v>0.3735</x:v>
      </x:c>
      <x:c r="I7257" s="22" t="n">
        <x:f>IF(G7257="","",IF(ISNUMBER(H7257),G7257,""))</x:f>
        <x:v>802784200</x:v>
      </x:c>
      <x:c r="J7257" s="22" t="n">
        <x:f>IF(I7257="","",I7257*H7257)</x:f>
        <x:v>299839898.7</x:v>
      </x:c>
      <x:c r="K7257" t="str">
        <x:f>IF(G7257="","MISSING OEWS",IF(ISNUMBER(H7257),"MATCHED","MISSING WHARTON"))</x:f>
        <x:v>MATCHED</x:v>
      </x:c>
    </x:row>
    <x:row r="7258">
      <x:c r="A7258" t="str">
        <x:v>81</x:v>
      </x:c>
      <x:c r="B7258" t="str">
        <x:v>Other Services (except Public Administration)</x:v>
      </x:c>
      <x:c r="C7258" t="str">
        <x:v>11-2032</x:v>
      </x:c>
      <x:c r="D7258" t="str">
        <x:v>Public Relations Managers</x:v>
      </x:c>
      <x:c r="E7258" s="22" t="n">
        <x:v>10930</x:v>
      </x:c>
      <x:c r="F7258" s="22" t="n">
        <x:v>155010</x:v>
      </x:c>
      <x:c r="G7258" s="22" t="n">
        <x:f>IF(OR(E7258="",F7258=""),"",E7258*F7258)</x:f>
        <x:v>1694259300</x:v>
      </x:c>
      <x:c r="H7258" s="36" t="n">
        <x:v>0.53</x:v>
      </x:c>
      <x:c r="I7258" s="22" t="n">
        <x:f>IF(G7258="","",IF(ISNUMBER(H7258),G7258,""))</x:f>
        <x:v>1694259300</x:v>
      </x:c>
      <x:c r="J7258" s="22" t="n">
        <x:f>IF(I7258="","",I7258*H7258)</x:f>
        <x:v>897957429</x:v>
      </x:c>
      <x:c r="K7258" t="str">
        <x:f>IF(G7258="","MISSING OEWS",IF(ISNUMBER(H7258),"MATCHED","MISSING WHARTON"))</x:f>
        <x:v>MATCHED</x:v>
      </x:c>
    </x:row>
    <x:row r="7259">
      <x:c r="A7259" t="str">
        <x:v>81</x:v>
      </x:c>
      <x:c r="B7259" t="str">
        <x:v>Other Services (except Public Administration)</x:v>
      </x:c>
      <x:c r="C7259" t="str">
        <x:v>11-2033</x:v>
      </x:c>
      <x:c r="D7259" t="str">
        <x:v>Fundraising Managers</x:v>
      </x:c>
      <x:c r="E7259" s="22" t="n">
        <x:v>11680</x:v>
      </x:c>
      <x:c r="F7259" s="22" t="n">
        <x:v>139870</x:v>
      </x:c>
      <x:c r="G7259" s="22" t="n">
        <x:f>IF(OR(E7259="",F7259=""),"",E7259*F7259)</x:f>
        <x:v>1633681600</x:v>
      </x:c>
      <x:c r="H7259" s="36" t="n">
        <x:v>0.5594</x:v>
      </x:c>
      <x:c r="I7259" s="22" t="n">
        <x:f>IF(G7259="","",IF(ISNUMBER(H7259),G7259,""))</x:f>
        <x:v>1633681600</x:v>
      </x:c>
      <x:c r="J7259" s="22" t="n">
        <x:f>IF(I7259="","",I7259*H7259)</x:f>
        <x:v>913881487.04</x:v>
      </x:c>
      <x:c r="K7259" t="str">
        <x:f>IF(G7259="","MISSING OEWS",IF(ISNUMBER(H7259),"MATCHED","MISSING WHARTON"))</x:f>
        <x:v>MATCHED</x:v>
      </x:c>
    </x:row>
    <x:row r="7260">
      <x:c r="A7260" t="str">
        <x:v>81</x:v>
      </x:c>
      <x:c r="B7260" t="str">
        <x:v>Other Services (except Public Administration)</x:v>
      </x:c>
      <x:c r="C7260" t="str">
        <x:v>11-3012</x:v>
      </x:c>
      <x:c r="D7260" t="str">
        <x:v>Administrative Services Managers</x:v>
      </x:c>
      <x:c r="E7260" s="22" t="n">
        <x:v>6730</x:v>
      </x:c>
      <x:c r="F7260" s="22" t="n">
        <x:v>106770</x:v>
      </x:c>
      <x:c r="G7260" s="22" t="n">
        <x:f>IF(OR(E7260="",F7260=""),"",E7260*F7260)</x:f>
        <x:v>718562100</x:v>
      </x:c>
      <x:c r="H7260" s="36" t="n">
        <x:v>0.44439999999999996</x:v>
      </x:c>
      <x:c r="I7260" s="22" t="n">
        <x:f>IF(G7260="","",IF(ISNUMBER(H7260),G7260,""))</x:f>
        <x:v>718562100</x:v>
      </x:c>
      <x:c r="J7260" s="22" t="n">
        <x:f>IF(I7260="","",I7260*H7260)</x:f>
        <x:v>319328997.23999995</x:v>
      </x:c>
      <x:c r="K7260" t="str">
        <x:f>IF(G7260="","MISSING OEWS",IF(ISNUMBER(H7260),"MATCHED","MISSING WHARTON"))</x:f>
        <x:v>MATCHED</x:v>
      </x:c>
    </x:row>
    <x:row r="7261">
      <x:c r="A7261" t="str">
        <x:v>81</x:v>
      </x:c>
      <x:c r="B7261" t="str">
        <x:v>Other Services (except Public Administration)</x:v>
      </x:c>
      <x:c r="C7261" t="str">
        <x:v>11-3013</x:v>
      </x:c>
      <x:c r="D7261" t="str">
        <x:v>Facilities Managers</x:v>
      </x:c>
      <x:c r="E7261" s="22" t="n">
        <x:v>5690</x:v>
      </x:c>
      <x:c r="F7261" s="22" t="n">
        <x:v>92740</x:v>
      </x:c>
      <x:c r="G7261" s="22" t="n">
        <x:f>IF(OR(E7261="",F7261=""),"",E7261*F7261)</x:f>
        <x:v>527690600</x:v>
      </x:c>
      <x:c r="H7261" s="36" t="n">
        <x:v>0.2907</x:v>
      </x:c>
      <x:c r="I7261" s="22" t="n">
        <x:f>IF(G7261="","",IF(ISNUMBER(H7261),G7261,""))</x:f>
        <x:v>527690600</x:v>
      </x:c>
      <x:c r="J7261" s="22" t="n">
        <x:f>IF(I7261="","",I7261*H7261)</x:f>
        <x:v>153399657.42000002</x:v>
      </x:c>
      <x:c r="K7261" t="str">
        <x:f>IF(G7261="","MISSING OEWS",IF(ISNUMBER(H7261),"MATCHED","MISSING WHARTON"))</x:f>
        <x:v>MATCHED</x:v>
      </x:c>
    </x:row>
    <x:row r="7262">
      <x:c r="A7262" t="str">
        <x:v>81</x:v>
      </x:c>
      <x:c r="B7262" t="str">
        <x:v>Other Services (except Public Administration)</x:v>
      </x:c>
      <x:c r="C7262" t="str">
        <x:v>11-3021</x:v>
      </x:c>
      <x:c r="D7262" t="str">
        <x:v>Computer and Information Systems Managers</x:v>
      </x:c>
      <x:c r="E7262" s="22" t="n">
        <x:v>6730</x:v>
      </x:c>
      <x:c r="F7262" s="22" t="n">
        <x:v>166170</x:v>
      </x:c>
      <x:c r="G7262" s="22" t="n">
        <x:f>IF(OR(E7262="",F7262=""),"",E7262*F7262)</x:f>
        <x:v>1118324100</x:v>
      </x:c>
      <x:c r="H7262" s="36" t="n">
        <x:v>0.5265</x:v>
      </x:c>
      <x:c r="I7262" s="22" t="n">
        <x:f>IF(G7262="","",IF(ISNUMBER(H7262),G7262,""))</x:f>
        <x:v>1118324100</x:v>
      </x:c>
      <x:c r="J7262" s="22" t="n">
        <x:f>IF(I7262="","",I7262*H7262)</x:f>
        <x:v>588797638.65</x:v>
      </x:c>
      <x:c r="K7262" t="str">
        <x:f>IF(G7262="","MISSING OEWS",IF(ISNUMBER(H7262),"MATCHED","MISSING WHARTON"))</x:f>
        <x:v>MATCHED</x:v>
      </x:c>
    </x:row>
    <x:row r="7263">
      <x:c r="A7263" t="str">
        <x:v>81</x:v>
      </x:c>
      <x:c r="B7263" t="str">
        <x:v>Other Services (except Public Administration)</x:v>
      </x:c>
      <x:c r="C7263" t="str">
        <x:v>11-3031</x:v>
      </x:c>
      <x:c r="D7263" t="str">
        <x:v>Financial Managers</x:v>
      </x:c>
      <x:c r="E7263" s="22" t="n">
        <x:v>13520</x:v>
      </x:c>
      <x:c r="F7263" s="22" t="n">
        <x:v>166880</x:v>
      </x:c>
      <x:c r="G7263" s="22" t="n">
        <x:f>IF(OR(E7263="",F7263=""),"",E7263*F7263)</x:f>
        <x:v>2256217600</x:v>
      </x:c>
      <x:c r="H7263" s="36" t="n">
        <x:v>0.7221</x:v>
      </x:c>
      <x:c r="I7263" s="22" t="n">
        <x:f>IF(G7263="","",IF(ISNUMBER(H7263),G7263,""))</x:f>
        <x:v>2256217600</x:v>
      </x:c>
      <x:c r="J7263" s="22" t="n">
        <x:f>IF(I7263="","",I7263*H7263)</x:f>
        <x:v>1629214728.96</x:v>
      </x:c>
      <x:c r="K7263" t="str">
        <x:f>IF(G7263="","MISSING OEWS",IF(ISNUMBER(H7263),"MATCHED","MISSING WHARTON"))</x:f>
        <x:v>MATCHED</x:v>
      </x:c>
    </x:row>
    <x:row r="7264">
      <x:c r="A7264" t="str">
        <x:v>81</x:v>
      </x:c>
      <x:c r="B7264" t="str">
        <x:v>Other Services (except Public Administration)</x:v>
      </x:c>
      <x:c r="C7264" t="str">
        <x:v>11-3051</x:v>
      </x:c>
      <x:c r="D7264" t="str">
        <x:v>Industrial Production Managers</x:v>
      </x:c>
      <x:c r="E7264" s="22" t="n">
        <x:v>2430</x:v>
      </x:c>
      <x:c r="F7264" s="22" t="n">
        <x:v>111300</x:v>
      </x:c>
      <x:c r="G7264" s="22" t="n">
        <x:f>IF(OR(E7264="",F7264=""),"",E7264*F7264)</x:f>
        <x:v>270459000</x:v>
      </x:c>
      <x:c r="H7264" s="36" t="n">
        <x:v>0.3636</x:v>
      </x:c>
      <x:c r="I7264" s="22" t="n">
        <x:f>IF(G7264="","",IF(ISNUMBER(H7264),G7264,""))</x:f>
        <x:v>270459000</x:v>
      </x:c>
      <x:c r="J7264" s="22" t="n">
        <x:f>IF(I7264="","",I7264*H7264)</x:f>
        <x:v>98338892.39999999</x:v>
      </x:c>
      <x:c r="K7264" t="str">
        <x:f>IF(G7264="","MISSING OEWS",IF(ISNUMBER(H7264),"MATCHED","MISSING WHARTON"))</x:f>
        <x:v>MATCHED</x:v>
      </x:c>
    </x:row>
    <x:row r="7265">
      <x:c r="A7265" t="str">
        <x:v>81</x:v>
      </x:c>
      <x:c r="B7265" t="str">
        <x:v>Other Services (except Public Administration)</x:v>
      </x:c>
      <x:c r="C7265" t="str">
        <x:v>11-3061</x:v>
      </x:c>
      <x:c r="D7265" t="str">
        <x:v>Purchasing Managers</x:v>
      </x:c>
      <x:c r="E7265" s="22" t="n">
        <x:v>380</x:v>
      </x:c>
      <x:c r="F7265" s="22" t="n">
        <x:v>133190</x:v>
      </x:c>
      <x:c r="G7265" s="22" t="n">
        <x:f>IF(OR(E7265="",F7265=""),"",E7265*F7265)</x:f>
        <x:v>50612200</x:v>
      </x:c>
      <x:c r="H7265" s="36" t="n">
        <x:v>0.6944</x:v>
      </x:c>
      <x:c r="I7265" s="22" t="n">
        <x:f>IF(G7265="","",IF(ISNUMBER(H7265),G7265,""))</x:f>
        <x:v>50612200</x:v>
      </x:c>
      <x:c r="J7265" s="22" t="n">
        <x:f>IF(I7265="","",I7265*H7265)</x:f>
        <x:v>35145111.68</x:v>
      </x:c>
      <x:c r="K7265" t="str">
        <x:f>IF(G7265="","MISSING OEWS",IF(ISNUMBER(H7265),"MATCHED","MISSING WHARTON"))</x:f>
        <x:v>MATCHED</x:v>
      </x:c>
    </x:row>
    <x:row r="7266">
      <x:c r="A7266" t="str">
        <x:v>81</x:v>
      </x:c>
      <x:c r="B7266" t="str">
        <x:v>Other Services (except Public Administration)</x:v>
      </x:c>
      <x:c r="C7266" t="str">
        <x:v>11-3071</x:v>
      </x:c>
      <x:c r="D7266" t="str">
        <x:v>Transportation, Storage, and Distribution Managers</x:v>
      </x:c>
      <x:c r="E7266" s="22" t="n">
        <x:v>1930</x:v>
      </x:c>
      <x:c r="F7266" s="22" t="n">
        <x:v>92710</x:v>
      </x:c>
      <x:c r="G7266" s="22" t="n">
        <x:f>IF(OR(E7266="",F7266=""),"",E7266*F7266)</x:f>
        <x:v>178930300</x:v>
      </x:c>
      <x:c r="H7266" s="36" t="n">
        <x:v>0.5783</x:v>
      </x:c>
      <x:c r="I7266" s="22" t="n">
        <x:f>IF(G7266="","",IF(ISNUMBER(H7266),G7266,""))</x:f>
        <x:v>178930300</x:v>
      </x:c>
      <x:c r="J7266" s="22" t="n">
        <x:f>IF(I7266="","",I7266*H7266)</x:f>
        <x:v>103475392.49000001</x:v>
      </x:c>
      <x:c r="K7266" t="str">
        <x:f>IF(G7266="","MISSING OEWS",IF(ISNUMBER(H7266),"MATCHED","MISSING WHARTON"))</x:f>
        <x:v>MATCHED</x:v>
      </x:c>
    </x:row>
    <x:row r="7267">
      <x:c r="A7267" t="str">
        <x:v>81</x:v>
      </x:c>
      <x:c r="B7267" t="str">
        <x:v>Other Services (except Public Administration)</x:v>
      </x:c>
      <x:c r="C7267" t="str">
        <x:v>11-3111</x:v>
      </x:c>
      <x:c r="D7267" t="str">
        <x:v>Compensation and Benefits Managers</x:v>
      </x:c>
      <x:c r="E7267" s="22" t="n">
        <x:v>390</x:v>
      </x:c>
      <x:c r="F7267" s="22" t="n">
        <x:v>145410</x:v>
      </x:c>
      <x:c r="G7267" s="22" t="n">
        <x:f>IF(OR(E7267="",F7267=""),"",E7267*F7267)</x:f>
        <x:v>56709900</x:v>
      </x:c>
      <x:c r="H7267" s="36" t="n">
        <x:v>0.5771000000000001</x:v>
      </x:c>
      <x:c r="I7267" s="22" t="n">
        <x:f>IF(G7267="","",IF(ISNUMBER(H7267),G7267,""))</x:f>
        <x:v>56709900</x:v>
      </x:c>
      <x:c r="J7267" s="22" t="n">
        <x:f>IF(I7267="","",I7267*H7267)</x:f>
        <x:v>32727283.290000003</x:v>
      </x:c>
      <x:c r="K7267" t="str">
        <x:f>IF(G7267="","MISSING OEWS",IF(ISNUMBER(H7267),"MATCHED","MISSING WHARTON"))</x:f>
        <x:v>MATCHED</x:v>
      </x:c>
    </x:row>
    <x:row r="7268">
      <x:c r="A7268" t="str">
        <x:v>81</x:v>
      </x:c>
      <x:c r="B7268" t="str">
        <x:v>Other Services (except Public Administration)</x:v>
      </x:c>
      <x:c r="C7268" t="str">
        <x:v>11-3121</x:v>
      </x:c>
      <x:c r="D7268" t="str">
        <x:v>Human Resources Managers</x:v>
      </x:c>
      <x:c r="E7268" s="22" t="n">
        <x:v>4280</x:v>
      </x:c>
      <x:c r="F7268" s="22" t="n">
        <x:v>151700</x:v>
      </x:c>
      <x:c r="G7268" s="22" t="n">
        <x:f>IF(OR(E7268="",F7268=""),"",E7268*F7268)</x:f>
        <x:v>649276000</x:v>
      </x:c>
      <x:c r="H7268" s="36" t="n">
        <x:v>0.5962</x:v>
      </x:c>
      <x:c r="I7268" s="22" t="n">
        <x:f>IF(G7268="","",IF(ISNUMBER(H7268),G7268,""))</x:f>
        <x:v>649276000</x:v>
      </x:c>
      <x:c r="J7268" s="22" t="n">
        <x:f>IF(I7268="","",I7268*H7268)</x:f>
        <x:v>387098351.2</x:v>
      </x:c>
      <x:c r="K7268" t="str">
        <x:f>IF(G7268="","MISSING OEWS",IF(ISNUMBER(H7268),"MATCHED","MISSING WHARTON"))</x:f>
        <x:v>MATCHED</x:v>
      </x:c>
    </x:row>
    <x:row r="7269">
      <x:c r="A7269" t="str">
        <x:v>81</x:v>
      </x:c>
      <x:c r="B7269" t="str">
        <x:v>Other Services (except Public Administration)</x:v>
      </x:c>
      <x:c r="C7269" t="str">
        <x:v>11-3131</x:v>
      </x:c>
      <x:c r="D7269" t="str">
        <x:v>Training and Development Managers</x:v>
      </x:c>
      <x:c r="E7269" s="22" t="n">
        <x:v>2200</x:v>
      </x:c>
      <x:c r="F7269" s="22" t="n">
        <x:v>117910</x:v>
      </x:c>
      <x:c r="G7269" s="22" t="n">
        <x:f>IF(OR(E7269="",F7269=""),"",E7269*F7269)</x:f>
        <x:v>259402000</x:v>
      </x:c>
      <x:c r="H7269" s="36" t="n">
        <x:v>0.6833</x:v>
      </x:c>
      <x:c r="I7269" s="22" t="n">
        <x:f>IF(G7269="","",IF(ISNUMBER(H7269),G7269,""))</x:f>
        <x:v>259402000</x:v>
      </x:c>
      <x:c r="J7269" s="22" t="n">
        <x:f>IF(I7269="","",I7269*H7269)</x:f>
        <x:v>177249386.6</x:v>
      </x:c>
      <x:c r="K7269" t="str">
        <x:f>IF(G7269="","MISSING OEWS",IF(ISNUMBER(H7269),"MATCHED","MISSING WHARTON"))</x:f>
        <x:v>MATCHED</x:v>
      </x:c>
    </x:row>
    <x:row r="7270">
      <x:c r="A7270" t="str">
        <x:v>81</x:v>
      </x:c>
      <x:c r="B7270" t="str">
        <x:v>Other Services (except Public Administration)</x:v>
      </x:c>
      <x:c r="C7270" t="str">
        <x:v>11-9013</x:v>
      </x:c>
      <x:c r="D7270" t="str">
        <x:v>Farmers, Ranchers, and Other Agricultural Managers</x:v>
      </x:c>
      <x:c r="E7270" s="22" t="n">
        <x:v>180</x:v>
      </x:c>
      <x:c r="F7270" s="22" t="n">
        <x:v>69190</x:v>
      </x:c>
      <x:c r="G7270" s="22" t="n">
        <x:f>IF(OR(E7270="",F7270=""),"",E7270*F7270)</x:f>
        <x:v>12454200</x:v>
      </x:c>
      <x:c r="H7270" s="36" t="n">
        <x:v>0.22</x:v>
      </x:c>
      <x:c r="I7270" s="22" t="n">
        <x:f>IF(G7270="","",IF(ISNUMBER(H7270),G7270,""))</x:f>
        <x:v>12454200</x:v>
      </x:c>
      <x:c r="J7270" s="22" t="n">
        <x:f>IF(I7270="","",I7270*H7270)</x:f>
        <x:v>2739924</x:v>
      </x:c>
      <x:c r="K7270" t="str">
        <x:f>IF(G7270="","MISSING OEWS",IF(ISNUMBER(H7270),"MATCHED","MISSING WHARTON"))</x:f>
        <x:v>MATCHED</x:v>
      </x:c>
    </x:row>
    <x:row r="7271">
      <x:c r="A7271" t="str">
        <x:v>81</x:v>
      </x:c>
      <x:c r="B7271" t="str">
        <x:v>Other Services (except Public Administration)</x:v>
      </x:c>
      <x:c r="C7271" t="str">
        <x:v>11-9021</x:v>
      </x:c>
      <x:c r="D7271" t="str">
        <x:v>Construction Managers</x:v>
      </x:c>
      <x:c r="E7271" s="22" t="n">
        <x:v>1070</x:v>
      </x:c>
      <x:c r="F7271" s="22" t="n">
        <x:v>113100</x:v>
      </x:c>
      <x:c r="G7271" s="22" t="n">
        <x:f>IF(OR(E7271="",F7271=""),"",E7271*F7271)</x:f>
        <x:v>121017000</x:v>
      </x:c>
      <x:c r="H7271" s="36" t="n">
        <x:v>0.374</x:v>
      </x:c>
      <x:c r="I7271" s="22" t="n">
        <x:f>IF(G7271="","",IF(ISNUMBER(H7271),G7271,""))</x:f>
        <x:v>121017000</x:v>
      </x:c>
      <x:c r="J7271" s="22" t="n">
        <x:f>IF(I7271="","",I7271*H7271)</x:f>
        <x:v>45260358</x:v>
      </x:c>
      <x:c r="K7271" t="str">
        <x:f>IF(G7271="","MISSING OEWS",IF(ISNUMBER(H7271),"MATCHED","MISSING WHARTON"))</x:f>
        <x:v>MATCHED</x:v>
      </x:c>
    </x:row>
    <x:row r="7272">
      <x:c r="A7272" t="str">
        <x:v>81</x:v>
      </x:c>
      <x:c r="B7272" t="str">
        <x:v>Other Services (except Public Administration)</x:v>
      </x:c>
      <x:c r="C7272" t="str">
        <x:v>11-9031</x:v>
      </x:c>
      <x:c r="D7272" t="str">
        <x:v>Education and Childcare Administrators, Preschool and Daycare</x:v>
      </x:c>
      <x:c r="E7272" s="22" t="n">
        <x:v>2230</x:v>
      </x:c>
      <x:c r="F7272" s="22" t="n">
        <x:v>71340</x:v>
      </x:c>
      <x:c r="G7272" s="22" t="n">
        <x:f>IF(OR(E7272="",F7272=""),"",E7272*F7272)</x:f>
        <x:v>159088200</x:v>
      </x:c>
      <x:c r="H7272" s="36" t="n">
        <x:v>0.4</x:v>
      </x:c>
      <x:c r="I7272" s="22" t="n">
        <x:f>IF(G7272="","",IF(ISNUMBER(H7272),G7272,""))</x:f>
        <x:v>159088200</x:v>
      </x:c>
      <x:c r="J7272" s="22" t="n">
        <x:f>IF(I7272="","",I7272*H7272)</x:f>
        <x:v>63635280</x:v>
      </x:c>
      <x:c r="K7272" t="str">
        <x:f>IF(G7272="","MISSING OEWS",IF(ISNUMBER(H7272),"MATCHED","MISSING WHARTON"))</x:f>
        <x:v>MATCHED</x:v>
      </x:c>
    </x:row>
    <x:row r="7273">
      <x:c r="A7273" t="str">
        <x:v>81</x:v>
      </x:c>
      <x:c r="B7273" t="str">
        <x:v>Other Services (except Public Administration)</x:v>
      </x:c>
      <x:c r="C7273" t="str">
        <x:v>11-9032</x:v>
      </x:c>
      <x:c r="D7273" t="str">
        <x:v>Education Administrators, Kindergarten through Secondary</x:v>
      </x:c>
      <x:c r="E7273" s="22" t="n">
        <x:v>610</x:v>
      </x:c>
      <x:c r="F7273" s="22" t="n">
        <x:v>113190</x:v>
      </x:c>
      <x:c r="G7273" s="22" t="n">
        <x:f>IF(OR(E7273="",F7273=""),"",E7273*F7273)</x:f>
        <x:v>69045900</x:v>
      </x:c>
      <x:c r="H7273" s="36" t="n">
        <x:v>0.3</x:v>
      </x:c>
      <x:c r="I7273" s="22" t="n">
        <x:f>IF(G7273="","",IF(ISNUMBER(H7273),G7273,""))</x:f>
        <x:v>69045900</x:v>
      </x:c>
      <x:c r="J7273" s="22" t="n">
        <x:f>IF(I7273="","",I7273*H7273)</x:f>
        <x:v>20713770</x:v>
      </x:c>
      <x:c r="K7273" t="str">
        <x:f>IF(G7273="","MISSING OEWS",IF(ISNUMBER(H7273),"MATCHED","MISSING WHARTON"))</x:f>
        <x:v>MATCHED</x:v>
      </x:c>
    </x:row>
    <x:row r="7274">
      <x:c r="A7274" t="str">
        <x:v>81</x:v>
      </x:c>
      <x:c r="B7274" t="str">
        <x:v>Other Services (except Public Administration)</x:v>
      </x:c>
      <x:c r="C7274" t="str">
        <x:v>11-9033</x:v>
      </x:c>
      <x:c r="D7274" t="str">
        <x:v>Education Administrators, Postsecondary</x:v>
      </x:c>
      <x:c r="E7274" s="22" t="n">
        <x:v>110</x:v>
      </x:c>
      <x:c r="F7274" s="22" t="n">
        <x:v>127410</x:v>
      </x:c>
      <x:c r="G7274" s="22" t="n">
        <x:f>IF(OR(E7274="",F7274=""),"",E7274*F7274)</x:f>
        <x:v>14015100</x:v>
      </x:c>
      <x:c r="H7274" s="36" t="n">
        <x:v>0.4448</x:v>
      </x:c>
      <x:c r="I7274" s="22" t="n">
        <x:f>IF(G7274="","",IF(ISNUMBER(H7274),G7274,""))</x:f>
        <x:v>14015100</x:v>
      </x:c>
      <x:c r="J7274" s="22" t="n">
        <x:f>IF(I7274="","",I7274*H7274)</x:f>
        <x:v>6233916.4799999995</x:v>
      </x:c>
      <x:c r="K7274" t="str">
        <x:f>IF(G7274="","MISSING OEWS",IF(ISNUMBER(H7274),"MATCHED","MISSING WHARTON"))</x:f>
        <x:v>MATCHED</x:v>
      </x:c>
    </x:row>
    <x:row r="7275">
      <x:c r="A7275" t="str">
        <x:v>81</x:v>
      </x:c>
      <x:c r="B7275" t="str">
        <x:v>Other Services (except Public Administration)</x:v>
      </x:c>
      <x:c r="C7275" t="str">
        <x:v>11-9039</x:v>
      </x:c>
      <x:c r="D7275" t="str">
        <x:v>Education Administrators, All Other</x:v>
      </x:c>
      <x:c r="E7275" s="22" t="n">
        <x:v>1900</x:v>
      </x:c>
      <x:c r="F7275" s="22" t="n">
        <x:v>93980</x:v>
      </x:c>
      <x:c r="G7275" s="22" t="n">
        <x:f>IF(OR(E7275="",F7275=""),"",E7275*F7275)</x:f>
        <x:v>178562000</x:v>
      </x:c>
      <x:c r="H7275" s="36"/>
      <x:c r="I7275" s="22" t="str">
        <x:f>IF(G7275="","",IF(ISNUMBER(H7275),G7275,""))</x:f>
      </x:c>
      <x:c r="J7275" s="22" t="str">
        <x:f>IF(I7275="","",I7275*H7275)</x:f>
      </x:c>
      <x:c r="K7275" t="str">
        <x:f>IF(G7275="","MISSING OEWS",IF(ISNUMBER(H7275),"MATCHED","MISSING WHARTON"))</x:f>
        <x:v>MISSING WHARTON</x:v>
      </x:c>
    </x:row>
    <x:row r="7276">
      <x:c r="A7276" t="str">
        <x:v>81</x:v>
      </x:c>
      <x:c r="B7276" t="str">
        <x:v>Other Services (except Public Administration)</x:v>
      </x:c>
      <x:c r="C7276" t="str">
        <x:v>11-9041</x:v>
      </x:c>
      <x:c r="D7276" t="str">
        <x:v>Architectural and Engineering Managers</x:v>
      </x:c>
      <x:c r="E7276" s="22" t="n">
        <x:v>770</x:v>
      </x:c>
      <x:c r="F7276" s="22" t="n">
        <x:v>175210</x:v>
      </x:c>
      <x:c r="G7276" s="22" t="n">
        <x:f>IF(OR(E7276="",F7276=""),"",E7276*F7276)</x:f>
        <x:v>134911700</x:v>
      </x:c>
      <x:c r="H7276" s="36" t="n">
        <x:v>0.263</x:v>
      </x:c>
      <x:c r="I7276" s="22" t="n">
        <x:f>IF(G7276="","",IF(ISNUMBER(H7276),G7276,""))</x:f>
        <x:v>134911700</x:v>
      </x:c>
      <x:c r="J7276" s="22" t="n">
        <x:f>IF(I7276="","",I7276*H7276)</x:f>
        <x:v>35481777.1</x:v>
      </x:c>
      <x:c r="K7276" t="str">
        <x:f>IF(G7276="","MISSING OEWS",IF(ISNUMBER(H7276),"MATCHED","MISSING WHARTON"))</x:f>
        <x:v>MATCHED</x:v>
      </x:c>
    </x:row>
    <x:row r="7277">
      <x:c r="A7277" t="str">
        <x:v>81</x:v>
      </x:c>
      <x:c r="B7277" t="str">
        <x:v>Other Services (except Public Administration)</x:v>
      </x:c>
      <x:c r="C7277" t="str">
        <x:v>11-9051</x:v>
      </x:c>
      <x:c r="D7277" t="str">
        <x:v>Food Service Managers</x:v>
      </x:c>
      <x:c r="E7277" s="22" t="n">
        <x:v>870</x:v>
      </x:c>
      <x:c r="F7277" s="22" t="n">
        <x:v>85490</x:v>
      </x:c>
      <x:c r="G7277" s="22" t="n">
        <x:f>IF(OR(E7277="",F7277=""),"",E7277*F7277)</x:f>
        <x:v>74376300</x:v>
      </x:c>
      <x:c r="H7277" s="36" t="n">
        <x:v>0.3821</x:v>
      </x:c>
      <x:c r="I7277" s="22" t="n">
        <x:f>IF(G7277="","",IF(ISNUMBER(H7277),G7277,""))</x:f>
        <x:v>74376300</x:v>
      </x:c>
      <x:c r="J7277" s="22" t="n">
        <x:f>IF(I7277="","",I7277*H7277)</x:f>
        <x:v>28419184.23</x:v>
      </x:c>
      <x:c r="K7277" t="str">
        <x:f>IF(G7277="","MISSING OEWS",IF(ISNUMBER(H7277),"MATCHED","MISSING WHARTON"))</x:f>
        <x:v>MATCHED</x:v>
      </x:c>
    </x:row>
    <x:row r="7278">
      <x:c r="A7278" t="str">
        <x:v>81</x:v>
      </x:c>
      <x:c r="B7278" t="str">
        <x:v>Other Services (except Public Administration)</x:v>
      </x:c>
      <x:c r="C7278" t="str">
        <x:v>11-9072</x:v>
      </x:c>
      <x:c r="D7278" t="str">
        <x:v>Entertainment and Recreation Managers, Except Gambling</x:v>
      </x:c>
      <x:c r="E7278" s="22" t="n">
        <x:v>2300</x:v>
      </x:c>
      <x:c r="F7278" s="22" t="n">
        <x:v>74220</x:v>
      </x:c>
      <x:c r="G7278" s="22" t="n">
        <x:f>IF(OR(E7278="",F7278=""),"",E7278*F7278)</x:f>
        <x:v>170706000</x:v>
      </x:c>
      <x:c r="H7278" s="36" t="n">
        <x:v>0.3176</x:v>
      </x:c>
      <x:c r="I7278" s="22" t="n">
        <x:f>IF(G7278="","",IF(ISNUMBER(H7278),G7278,""))</x:f>
        <x:v>170706000</x:v>
      </x:c>
      <x:c r="J7278" s="22" t="n">
        <x:f>IF(I7278="","",I7278*H7278)</x:f>
        <x:v>54216225.6</x:v>
      </x:c>
      <x:c r="K7278" t="str">
        <x:f>IF(G7278="","MISSING OEWS",IF(ISNUMBER(H7278),"MATCHED","MISSING WHARTON"))</x:f>
        <x:v>MATCHED</x:v>
      </x:c>
    </x:row>
    <x:row r="7279">
      <x:c r="A7279" t="str">
        <x:v>81</x:v>
      </x:c>
      <x:c r="B7279" t="str">
        <x:v>Other Services (except Public Administration)</x:v>
      </x:c>
      <x:c r="C7279" t="str">
        <x:v>11-9081</x:v>
      </x:c>
      <x:c r="D7279" t="str">
        <x:v>Lodging Managers</x:v>
      </x:c>
      <x:c r="E7279" s="22" t="n">
        <x:v>180</x:v>
      </x:c>
      <x:c r="F7279" s="22" t="n">
        <x:v>89190</x:v>
      </x:c>
      <x:c r="G7279" s="22" t="n">
        <x:f>IF(OR(E7279="",F7279=""),"",E7279*F7279)</x:f>
        <x:v>16054200</x:v>
      </x:c>
      <x:c r="H7279" s="36" t="n">
        <x:v>0.4729</x:v>
      </x:c>
      <x:c r="I7279" s="22" t="n">
        <x:f>IF(G7279="","",IF(ISNUMBER(H7279),G7279,""))</x:f>
        <x:v>16054200</x:v>
      </x:c>
      <x:c r="J7279" s="22" t="n">
        <x:f>IF(I7279="","",I7279*H7279)</x:f>
        <x:v>7592031.18</x:v>
      </x:c>
      <x:c r="K7279" t="str">
        <x:f>IF(G7279="","MISSING OEWS",IF(ISNUMBER(H7279),"MATCHED","MISSING WHARTON"))</x:f>
        <x:v>MATCHED</x:v>
      </x:c>
    </x:row>
    <x:row r="7280">
      <x:c r="A7280" t="str">
        <x:v>81</x:v>
      </x:c>
      <x:c r="B7280" t="str">
        <x:v>Other Services (except Public Administration)</x:v>
      </x:c>
      <x:c r="C7280" t="str">
        <x:v>11-9111</x:v>
      </x:c>
      <x:c r="D7280" t="str">
        <x:v>Medical and Health Services Managers</x:v>
      </x:c>
      <x:c r="E7280" s="22" t="n">
        <x:v>2420</x:v>
      </x:c>
      <x:c r="F7280" s="22" t="n">
        <x:v>131110</x:v>
      </x:c>
      <x:c r="G7280" s="22" t="n">
        <x:f>IF(OR(E7280="",F7280=""),"",E7280*F7280)</x:f>
        <x:v>317286200</x:v>
      </x:c>
      <x:c r="H7280" s="36" t="n">
        <x:v>0.44170000000000004</x:v>
      </x:c>
      <x:c r="I7280" s="22" t="n">
        <x:f>IF(G7280="","",IF(ISNUMBER(H7280),G7280,""))</x:f>
        <x:v>317286200</x:v>
      </x:c>
      <x:c r="J7280" s="22" t="n">
        <x:f>IF(I7280="","",I7280*H7280)</x:f>
        <x:v>140145314.54000002</x:v>
      </x:c>
      <x:c r="K7280" t="str">
        <x:f>IF(G7280="","MISSING OEWS",IF(ISNUMBER(H7280),"MATCHED","MISSING WHARTON"))</x:f>
        <x:v>MATCHED</x:v>
      </x:c>
    </x:row>
    <x:row r="7281">
      <x:c r="A7281" t="str">
        <x:v>81</x:v>
      </x:c>
      <x:c r="B7281" t="str">
        <x:v>Other Services (except Public Administration)</x:v>
      </x:c>
      <x:c r="C7281" t="str">
        <x:v>11-9121</x:v>
      </x:c>
      <x:c r="D7281" t="str">
        <x:v>Natural Sciences Managers</x:v>
      </x:c>
      <x:c r="E7281" s="22" t="n">
        <x:v>1370</x:v>
      </x:c>
      <x:c r="F7281" s="22" t="n">
        <x:v>140960</x:v>
      </x:c>
      <x:c r="G7281" s="22" t="n">
        <x:f>IF(OR(E7281="",F7281=""),"",E7281*F7281)</x:f>
        <x:v>193115200</x:v>
      </x:c>
      <x:c r="H7281" s="36" t="n">
        <x:v>0.382</x:v>
      </x:c>
      <x:c r="I7281" s="22" t="n">
        <x:f>IF(G7281="","",IF(ISNUMBER(H7281),G7281,""))</x:f>
        <x:v>193115200</x:v>
      </x:c>
      <x:c r="J7281" s="22" t="n">
        <x:f>IF(I7281="","",I7281*H7281)</x:f>
        <x:v>73770006.4</x:v>
      </x:c>
      <x:c r="K7281" t="str">
        <x:f>IF(G7281="","MISSING OEWS",IF(ISNUMBER(H7281),"MATCHED","MISSING WHARTON"))</x:f>
        <x:v>MATCHED</x:v>
      </x:c>
    </x:row>
    <x:row r="7282">
      <x:c r="A7282" t="str">
        <x:v>81</x:v>
      </x:c>
      <x:c r="B7282" t="str">
        <x:v>Other Services (except Public Administration)</x:v>
      </x:c>
      <x:c r="C7282" t="str">
        <x:v>11-9141</x:v>
      </x:c>
      <x:c r="D7282" t="str">
        <x:v>Property, Real Estate, and Community Association Managers</x:v>
      </x:c>
      <x:c r="E7282" s="22" t="n">
        <x:v>7750</x:v>
      </x:c>
      <x:c r="F7282" s="22" t="n">
        <x:v>77940</x:v>
      </x:c>
      <x:c r="G7282" s="22" t="n">
        <x:f>IF(OR(E7282="",F7282=""),"",E7282*F7282)</x:f>
        <x:v>604035000</x:v>
      </x:c>
      <x:c r="H7282" s="36" t="n">
        <x:v>0.3833</x:v>
      </x:c>
      <x:c r="I7282" s="22" t="n">
        <x:f>IF(G7282="","",IF(ISNUMBER(H7282),G7282,""))</x:f>
        <x:v>604035000</x:v>
      </x:c>
      <x:c r="J7282" s="22" t="n">
        <x:f>IF(I7282="","",I7282*H7282)</x:f>
        <x:v>231526615.49999997</x:v>
      </x:c>
      <x:c r="K7282" t="str">
        <x:f>IF(G7282="","MISSING OEWS",IF(ISNUMBER(H7282),"MATCHED","MISSING WHARTON"))</x:f>
        <x:v>MATCHED</x:v>
      </x:c>
    </x:row>
    <x:row r="7283">
      <x:c r="A7283" t="str">
        <x:v>81</x:v>
      </x:c>
      <x:c r="B7283" t="str">
        <x:v>Other Services (except Public Administration)</x:v>
      </x:c>
      <x:c r="C7283" t="str">
        <x:v>11-9151</x:v>
      </x:c>
      <x:c r="D7283" t="str">
        <x:v>Social and Community Service Managers</x:v>
      </x:c>
      <x:c r="E7283" s="22" t="n">
        <x:v>20700</x:v>
      </x:c>
      <x:c r="F7283" s="22" t="n">
        <x:v>90460</x:v>
      </x:c>
      <x:c r="G7283" s="22" t="n">
        <x:f>IF(OR(E7283="",F7283=""),"",E7283*F7283)</x:f>
        <x:v>1872522000</x:v>
      </x:c>
      <x:c r="H7283" s="36" t="n">
        <x:v>0.36560000000000004</x:v>
      </x:c>
      <x:c r="I7283" s="22" t="n">
        <x:f>IF(G7283="","",IF(ISNUMBER(H7283),G7283,""))</x:f>
        <x:v>1872522000</x:v>
      </x:c>
      <x:c r="J7283" s="22" t="n">
        <x:f>IF(I7283="","",I7283*H7283)</x:f>
        <x:v>684594043.2</x:v>
      </x:c>
      <x:c r="K7283" t="str">
        <x:f>IF(G7283="","MISSING OEWS",IF(ISNUMBER(H7283),"MATCHED","MISSING WHARTON"))</x:f>
        <x:v>MATCHED</x:v>
      </x:c>
    </x:row>
    <x:row r="7284">
      <x:c r="A7284" t="str">
        <x:v>81</x:v>
      </x:c>
      <x:c r="B7284" t="str">
        <x:v>Other Services (except Public Administration)</x:v>
      </x:c>
      <x:c r="C7284" t="str">
        <x:v>11-9161</x:v>
      </x:c>
      <x:c r="D7284" t="str">
        <x:v>Emergency Management Directors</x:v>
      </x:c>
      <x:c r="E7284" s="22" t="n">
        <x:v>80</x:v>
      </x:c>
      <x:c r="F7284" s="22" t="n">
        <x:v>72090</x:v>
      </x:c>
      <x:c r="G7284" s="22" t="n">
        <x:f>IF(OR(E7284="",F7284=""),"",E7284*F7284)</x:f>
        <x:v>5767200</x:v>
      </x:c>
      <x:c r="H7284" s="36" t="n">
        <x:v>0.4174</x:v>
      </x:c>
      <x:c r="I7284" s="22" t="n">
        <x:f>IF(G7284="","",IF(ISNUMBER(H7284),G7284,""))</x:f>
        <x:v>5767200</x:v>
      </x:c>
      <x:c r="J7284" s="22" t="n">
        <x:f>IF(I7284="","",I7284*H7284)</x:f>
        <x:v>2407229.28</x:v>
      </x:c>
      <x:c r="K7284" t="str">
        <x:f>IF(G7284="","MISSING OEWS",IF(ISNUMBER(H7284),"MATCHED","MISSING WHARTON"))</x:f>
        <x:v>MATCHED</x:v>
      </x:c>
    </x:row>
    <x:row r="7285">
      <x:c r="A7285" t="str">
        <x:v>81</x:v>
      </x:c>
      <x:c r="B7285" t="str">
        <x:v>Other Services (except Public Administration)</x:v>
      </x:c>
      <x:c r="C7285" t="str">
        <x:v>11-9171</x:v>
      </x:c>
      <x:c r="D7285" t="str">
        <x:v>Funeral Home Managers</x:v>
      </x:c>
      <x:c r="E7285" s="22" t="n">
        <x:v>13850</x:v>
      </x:c>
      <x:c r="F7285" s="22" t="n">
        <x:v>92920</x:v>
      </x:c>
      <x:c r="G7285" s="22" t="n">
        <x:f>IF(OR(E7285="",F7285=""),"",E7285*F7285)</x:f>
        <x:v>1286942000</x:v>
      </x:c>
      <x:c r="H7285" s="36" t="n">
        <x:v>0.3</x:v>
      </x:c>
      <x:c r="I7285" s="22" t="n">
        <x:f>IF(G7285="","",IF(ISNUMBER(H7285),G7285,""))</x:f>
        <x:v>1286942000</x:v>
      </x:c>
      <x:c r="J7285" s="22" t="n">
        <x:f>IF(I7285="","",I7285*H7285)</x:f>
        <x:v>386082600</x:v>
      </x:c>
      <x:c r="K7285" t="str">
        <x:f>IF(G7285="","MISSING OEWS",IF(ISNUMBER(H7285),"MATCHED","MISSING WHARTON"))</x:f>
        <x:v>MATCHED</x:v>
      </x:c>
    </x:row>
    <x:row r="7286">
      <x:c r="A7286" t="str">
        <x:v>81</x:v>
      </x:c>
      <x:c r="B7286" t="str">
        <x:v>Other Services (except Public Administration)</x:v>
      </x:c>
      <x:c r="C7286" t="str">
        <x:v>11-9179</x:v>
      </x:c>
      <x:c r="D7286" t="str">
        <x:v>Personal Service Managers, All Other</x:v>
      </x:c>
      <x:c r="E7286" s="22" t="n">
        <x:v>3310</x:v>
      </x:c>
      <x:c r="F7286" s="22" t="n">
        <x:v>71950</x:v>
      </x:c>
      <x:c r="G7286" s="22" t="n">
        <x:f>IF(OR(E7286="",F7286=""),"",E7286*F7286)</x:f>
        <x:v>238154500</x:v>
      </x:c>
      <x:c r="H7286" s="36" t="n">
        <x:v>0.4143</x:v>
      </x:c>
      <x:c r="I7286" s="22" t="n">
        <x:f>IF(G7286="","",IF(ISNUMBER(H7286),G7286,""))</x:f>
        <x:v>238154500</x:v>
      </x:c>
      <x:c r="J7286" s="22" t="n">
        <x:f>IF(I7286="","",I7286*H7286)</x:f>
        <x:v>98667409.35</x:v>
      </x:c>
      <x:c r="K7286" t="str">
        <x:f>IF(G7286="","MISSING OEWS",IF(ISNUMBER(H7286),"MATCHED","MISSING WHARTON"))</x:f>
        <x:v>MATCHED</x:v>
      </x:c>
    </x:row>
    <x:row r="7287">
      <x:c r="A7287" t="str">
        <x:v>81</x:v>
      </x:c>
      <x:c r="B7287" t="str">
        <x:v>Other Services (except Public Administration)</x:v>
      </x:c>
      <x:c r="C7287" t="str">
        <x:v>11-9199</x:v>
      </x:c>
      <x:c r="D7287" t="str">
        <x:v>Managers, All Other</x:v>
      </x:c>
      <x:c r="E7287" s="22" t="n">
        <x:v>20730</x:v>
      </x:c>
      <x:c r="F7287" s="22" t="n">
        <x:v>127260</x:v>
      </x:c>
      <x:c r="G7287" s="22" t="n">
        <x:f>IF(OR(E7287="",F7287=""),"",E7287*F7287)</x:f>
        <x:v>2638099800</x:v>
      </x:c>
      <x:c r="H7287" s="36" t="n">
        <x:v>0.48960000000000004</x:v>
      </x:c>
      <x:c r="I7287" s="22" t="n">
        <x:f>IF(G7287="","",IF(ISNUMBER(H7287),G7287,""))</x:f>
        <x:v>2638099800</x:v>
      </x:c>
      <x:c r="J7287" s="22" t="n">
        <x:f>IF(I7287="","",I7287*H7287)</x:f>
        <x:v>1291613662.0800002</x:v>
      </x:c>
      <x:c r="K7287" t="str">
        <x:f>IF(G7287="","MISSING OEWS",IF(ISNUMBER(H7287),"MATCHED","MISSING WHARTON"))</x:f>
        <x:v>MATCHED</x:v>
      </x:c>
    </x:row>
    <x:row r="7288">
      <x:c r="A7288" t="str">
        <x:v>81</x:v>
      </x:c>
      <x:c r="B7288" t="str">
        <x:v>Other Services (except Public Administration)</x:v>
      </x:c>
      <x:c r="C7288" t="str">
        <x:v>13-1020</x:v>
      </x:c>
      <x:c r="D7288" t="str">
        <x:v>Buyers and Purchasing Agents</x:v>
      </x:c>
      <x:c r="E7288" s="22" t="n">
        <x:v>5790</x:v>
      </x:c>
      <x:c r="F7288" s="22" t="n">
        <x:v>68020</x:v>
      </x:c>
      <x:c r="G7288" s="22" t="n">
        <x:f>IF(OR(E7288="",F7288=""),"",E7288*F7288)</x:f>
        <x:v>393835800</x:v>
      </x:c>
      <x:c r="H7288" s="36" t="n">
        <x:v>0.5876</x:v>
      </x:c>
      <x:c r="I7288" s="22" t="n">
        <x:f>IF(G7288="","",IF(ISNUMBER(H7288),G7288,""))</x:f>
        <x:v>393835800</x:v>
      </x:c>
      <x:c r="J7288" s="22" t="n">
        <x:f>IF(I7288="","",I7288*H7288)</x:f>
        <x:v>231417916.08</x:v>
      </x:c>
      <x:c r="K7288" t="str">
        <x:f>IF(G7288="","MISSING OEWS",IF(ISNUMBER(H7288),"MATCHED","MISSING WHARTON"))</x:f>
        <x:v>MATCHED</x:v>
      </x:c>
    </x:row>
    <x:row r="7289">
      <x:c r="A7289" t="str">
        <x:v>81</x:v>
      </x:c>
      <x:c r="B7289" t="str">
        <x:v>Other Services (except Public Administration)</x:v>
      </x:c>
      <x:c r="C7289" t="str">
        <x:v>13-1031</x:v>
      </x:c>
      <x:c r="D7289" t="str">
        <x:v>Claims Adjusters, Examiners, and Investigators</x:v>
      </x:c>
      <x:c r="E7289" s="22" t="n">
        <x:v>660</x:v>
      </x:c>
      <x:c r="F7289" s="22" t="n">
        <x:v>80340</x:v>
      </x:c>
      <x:c r="G7289" s="22" t="n">
        <x:f>IF(OR(E7289="",F7289=""),"",E7289*F7289)</x:f>
        <x:v>53024400</x:v>
      </x:c>
      <x:c r="H7289" s="36" t="n">
        <x:v>0.6983</x:v>
      </x:c>
      <x:c r="I7289" s="22" t="n">
        <x:f>IF(G7289="","",IF(ISNUMBER(H7289),G7289,""))</x:f>
        <x:v>53024400</x:v>
      </x:c>
      <x:c r="J7289" s="22" t="n">
        <x:f>IF(I7289="","",I7289*H7289)</x:f>
        <x:v>37026938.52</x:v>
      </x:c>
      <x:c r="K7289" t="str">
        <x:f>IF(G7289="","MISSING OEWS",IF(ISNUMBER(H7289),"MATCHED","MISSING WHARTON"))</x:f>
        <x:v>MATCHED</x:v>
      </x:c>
    </x:row>
    <x:row r="7290">
      <x:c r="A7290" t="str">
        <x:v>81</x:v>
      </x:c>
      <x:c r="B7290" t="str">
        <x:v>Other Services (except Public Administration)</x:v>
      </x:c>
      <x:c r="C7290" t="str">
        <x:v>13-1032</x:v>
      </x:c>
      <x:c r="D7290" t="str">
        <x:v>Insurance Appraisers, Auto Damage</x:v>
      </x:c>
      <x:c r="E7290" s="22"/>
      <x:c r="F7290" s="22" t="n">
        <x:v>74190</x:v>
      </x:c>
      <x:c r="G7290" s="22" t="str">
        <x:f>IF(OR(E7290="",F7290=""),"",E7290*F7290)</x:f>
      </x:c>
      <x:c r="H7290" s="36" t="n">
        <x:v>0.4714</x:v>
      </x:c>
      <x:c r="I7290" s="22" t="str">
        <x:f>IF(G7290="","",IF(ISNUMBER(H7290),G7290,""))</x:f>
      </x:c>
      <x:c r="J7290" s="22" t="str">
        <x:f>IF(I7290="","",I7290*H7290)</x:f>
      </x:c>
      <x:c r="K7290" t="str">
        <x:f>IF(G7290="","MISSING OEWS",IF(ISNUMBER(H7290),"MATCHED","MISSING WHARTON"))</x:f>
        <x:v>MISSING OEWS</x:v>
      </x:c>
    </x:row>
    <x:row r="7291">
      <x:c r="A7291" t="str">
        <x:v>81</x:v>
      </x:c>
      <x:c r="B7291" t="str">
        <x:v>Other Services (except Public Administration)</x:v>
      </x:c>
      <x:c r="C7291" t="str">
        <x:v>13-1041</x:v>
      </x:c>
      <x:c r="D7291" t="str">
        <x:v>Compliance Officers</x:v>
      </x:c>
      <x:c r="E7291" s="22" t="n">
        <x:v>5980</x:v>
      </x:c>
      <x:c r="F7291" s="22" t="n">
        <x:v>80350</x:v>
      </x:c>
      <x:c r="G7291" s="22" t="n">
        <x:f>IF(OR(E7291="",F7291=""),"",E7291*F7291)</x:f>
        <x:v>480493000</x:v>
      </x:c>
      <x:c r="H7291" s="36" t="n">
        <x:v>0.4611</x:v>
      </x:c>
      <x:c r="I7291" s="22" t="n">
        <x:f>IF(G7291="","",IF(ISNUMBER(H7291),G7291,""))</x:f>
        <x:v>480493000</x:v>
      </x:c>
      <x:c r="J7291" s="22" t="n">
        <x:f>IF(I7291="","",I7291*H7291)</x:f>
        <x:v>221555322.3</x:v>
      </x:c>
      <x:c r="K7291" t="str">
        <x:f>IF(G7291="","MISSING OEWS",IF(ISNUMBER(H7291),"MATCHED","MISSING WHARTON"))</x:f>
        <x:v>MATCHED</x:v>
      </x:c>
    </x:row>
    <x:row r="7292">
      <x:c r="A7292" t="str">
        <x:v>81</x:v>
      </x:c>
      <x:c r="B7292" t="str">
        <x:v>Other Services (except Public Administration)</x:v>
      </x:c>
      <x:c r="C7292" t="str">
        <x:v>13-1051</x:v>
      </x:c>
      <x:c r="D7292" t="str">
        <x:v>Cost Estimators</x:v>
      </x:c>
      <x:c r="E7292" s="22" t="n">
        <x:v>22050</x:v>
      </x:c>
      <x:c r="F7292" s="22" t="n">
        <x:v>70030</x:v>
      </x:c>
      <x:c r="G7292" s="22" t="n">
        <x:f>IF(OR(E7292="",F7292=""),"",E7292*F7292)</x:f>
        <x:v>1544161500</x:v>
      </x:c>
      <x:c r="H7292" s="36" t="n">
        <x:v>0.6393</x:v>
      </x:c>
      <x:c r="I7292" s="22" t="n">
        <x:f>IF(G7292="","",IF(ISNUMBER(H7292),G7292,""))</x:f>
        <x:v>1544161500</x:v>
      </x:c>
      <x:c r="J7292" s="22" t="n">
        <x:f>IF(I7292="","",I7292*H7292)</x:f>
        <x:v>987182446.9499999</x:v>
      </x:c>
      <x:c r="K7292" t="str">
        <x:f>IF(G7292="","MISSING OEWS",IF(ISNUMBER(H7292),"MATCHED","MISSING WHARTON"))</x:f>
        <x:v>MATCHED</x:v>
      </x:c>
    </x:row>
    <x:row r="7293">
      <x:c r="A7293" t="str">
        <x:v>81</x:v>
      </x:c>
      <x:c r="B7293" t="str">
        <x:v>Other Services (except Public Administration)</x:v>
      </x:c>
      <x:c r="C7293" t="str">
        <x:v>13-1071</x:v>
      </x:c>
      <x:c r="D7293" t="str">
        <x:v>Human Resources Specialists</x:v>
      </x:c>
      <x:c r="E7293" s="22" t="n">
        <x:v>16200</x:v>
      </x:c>
      <x:c r="F7293" s="22" t="n">
        <x:v>76140</x:v>
      </x:c>
      <x:c r="G7293" s="22" t="n">
        <x:f>IF(OR(E7293="",F7293=""),"",E7293*F7293)</x:f>
        <x:v>1233468000</x:v>
      </x:c>
      <x:c r="H7293" s="36" t="n">
        <x:v>0.7807999999999999</x:v>
      </x:c>
      <x:c r="I7293" s="22" t="n">
        <x:f>IF(G7293="","",IF(ISNUMBER(H7293),G7293,""))</x:f>
        <x:v>1233468000</x:v>
      </x:c>
      <x:c r="J7293" s="22" t="n">
        <x:f>IF(I7293="","",I7293*H7293)</x:f>
        <x:v>963091814.4</x:v>
      </x:c>
      <x:c r="K7293" t="str">
        <x:f>IF(G7293="","MISSING OEWS",IF(ISNUMBER(H7293),"MATCHED","MISSING WHARTON"))</x:f>
        <x:v>MATCHED</x:v>
      </x:c>
    </x:row>
    <x:row r="7294">
      <x:c r="A7294" t="str">
        <x:v>81</x:v>
      </x:c>
      <x:c r="B7294" t="str">
        <x:v>Other Services (except Public Administration)</x:v>
      </x:c>
      <x:c r="C7294" t="str">
        <x:v>13-1075</x:v>
      </x:c>
      <x:c r="D7294" t="str">
        <x:v>Labor Relations Specialists</x:v>
      </x:c>
      <x:c r="E7294" s="22" t="n">
        <x:v>50570</x:v>
      </x:c>
      <x:c r="F7294" s="22" t="n">
        <x:v>98620</x:v>
      </x:c>
      <x:c r="G7294" s="22" t="n">
        <x:f>IF(OR(E7294="",F7294=""),"",E7294*F7294)</x:f>
        <x:v>4987213400</x:v>
      </x:c>
      <x:c r="H7294" s="36" t="n">
        <x:v>0.5536</x:v>
      </x:c>
      <x:c r="I7294" s="22" t="n">
        <x:f>IF(G7294="","",IF(ISNUMBER(H7294),G7294,""))</x:f>
        <x:v>4987213400</x:v>
      </x:c>
      <x:c r="J7294" s="22" t="n">
        <x:f>IF(I7294="","",I7294*H7294)</x:f>
        <x:v>2760921338.24</x:v>
      </x:c>
      <x:c r="K7294" t="str">
        <x:f>IF(G7294="","MISSING OEWS",IF(ISNUMBER(H7294),"MATCHED","MISSING WHARTON"))</x:f>
        <x:v>MATCHED</x:v>
      </x:c>
    </x:row>
    <x:row r="7295">
      <x:c r="A7295" t="str">
        <x:v>81</x:v>
      </x:c>
      <x:c r="B7295" t="str">
        <x:v>Other Services (except Public Administration)</x:v>
      </x:c>
      <x:c r="C7295" t="str">
        <x:v>13-1081</x:v>
      </x:c>
      <x:c r="D7295" t="str">
        <x:v>Logisticians</x:v>
      </x:c>
      <x:c r="E7295" s="22" t="n">
        <x:v>1200</x:v>
      </x:c>
      <x:c r="F7295" s="22" t="n">
        <x:v>78220</x:v>
      </x:c>
      <x:c r="G7295" s="22" t="n">
        <x:f>IF(OR(E7295="",F7295=""),"",E7295*F7295)</x:f>
        <x:v>93864000</x:v>
      </x:c>
      <x:c r="H7295" s="36" t="n">
        <x:v>0.6943</x:v>
      </x:c>
      <x:c r="I7295" s="22" t="n">
        <x:f>IF(G7295="","",IF(ISNUMBER(H7295),G7295,""))</x:f>
        <x:v>93864000</x:v>
      </x:c>
      <x:c r="J7295" s="22" t="n">
        <x:f>IF(I7295="","",I7295*H7295)</x:f>
        <x:v>65169775.2</x:v>
      </x:c>
      <x:c r="K7295" t="str">
        <x:f>IF(G7295="","MISSING OEWS",IF(ISNUMBER(H7295),"MATCHED","MISSING WHARTON"))</x:f>
        <x:v>MATCHED</x:v>
      </x:c>
    </x:row>
    <x:row r="7296">
      <x:c r="A7296" t="str">
        <x:v>81</x:v>
      </x:c>
      <x:c r="B7296" t="str">
        <x:v>Other Services (except Public Administration)</x:v>
      </x:c>
      <x:c r="C7296" t="str">
        <x:v>13-1082</x:v>
      </x:c>
      <x:c r="D7296" t="str">
        <x:v>Project Management Specialists</x:v>
      </x:c>
      <x:c r="E7296" s="22" t="n">
        <x:v>16020</x:v>
      </x:c>
      <x:c r="F7296" s="22" t="n">
        <x:v>90220</x:v>
      </x:c>
      <x:c r="G7296" s="22" t="n">
        <x:f>IF(OR(E7296="",F7296=""),"",E7296*F7296)</x:f>
        <x:v>1445324400</x:v>
      </x:c>
      <x:c r="H7296" s="36" t="n">
        <x:v>0.6375</x:v>
      </x:c>
      <x:c r="I7296" s="22" t="n">
        <x:f>IF(G7296="","",IF(ISNUMBER(H7296),G7296,""))</x:f>
        <x:v>1445324400</x:v>
      </x:c>
      <x:c r="J7296" s="22" t="n">
        <x:f>IF(I7296="","",I7296*H7296)</x:f>
        <x:v>921394304.9999999</x:v>
      </x:c>
      <x:c r="K7296" t="str">
        <x:f>IF(G7296="","MISSING OEWS",IF(ISNUMBER(H7296),"MATCHED","MISSING WHARTON"))</x:f>
        <x:v>MATCHED</x:v>
      </x:c>
    </x:row>
    <x:row r="7297">
      <x:c r="A7297" t="str">
        <x:v>81</x:v>
      </x:c>
      <x:c r="B7297" t="str">
        <x:v>Other Services (except Public Administration)</x:v>
      </x:c>
      <x:c r="C7297" t="str">
        <x:v>13-1111</x:v>
      </x:c>
      <x:c r="D7297" t="str">
        <x:v>Management Analysts</x:v>
      </x:c>
      <x:c r="E7297" s="22" t="n">
        <x:v>8660</x:v>
      </x:c>
      <x:c r="F7297" s="22" t="n">
        <x:v>106670</x:v>
      </x:c>
      <x:c r="G7297" s="22" t="n">
        <x:f>IF(OR(E7297="",F7297=""),"",E7297*F7297)</x:f>
        <x:v>923762200</x:v>
      </x:c>
      <x:c r="H7297" s="36" t="n">
        <x:v>0.5772999999999999</x:v>
      </x:c>
      <x:c r="I7297" s="22" t="n">
        <x:f>IF(G7297="","",IF(ISNUMBER(H7297),G7297,""))</x:f>
        <x:v>923762200</x:v>
      </x:c>
      <x:c r="J7297" s="22" t="n">
        <x:f>IF(I7297="","",I7297*H7297)</x:f>
        <x:v>533287918.05999994</x:v>
      </x:c>
      <x:c r="K7297" t="str">
        <x:f>IF(G7297="","MISSING OEWS",IF(ISNUMBER(H7297),"MATCHED","MISSING WHARTON"))</x:f>
        <x:v>MATCHED</x:v>
      </x:c>
    </x:row>
    <x:row r="7298">
      <x:c r="A7298" t="str">
        <x:v>81</x:v>
      </x:c>
      <x:c r="B7298" t="str">
        <x:v>Other Services (except Public Administration)</x:v>
      </x:c>
      <x:c r="C7298" t="str">
        <x:v>13-1121</x:v>
      </x:c>
      <x:c r="D7298" t="str">
        <x:v>Meeting, Convention, and Event Planners</x:v>
      </x:c>
      <x:c r="E7298" s="22" t="n">
        <x:v>20330</x:v>
      </x:c>
      <x:c r="F7298" s="22" t="n">
        <x:v>65680</x:v>
      </x:c>
      <x:c r="G7298" s="22" t="n">
        <x:f>IF(OR(E7298="",F7298=""),"",E7298*F7298)</x:f>
        <x:v>1335274400</x:v>
      </x:c>
      <x:c r="H7298" s="36" t="n">
        <x:v>0.4476</x:v>
      </x:c>
      <x:c r="I7298" s="22" t="n">
        <x:f>IF(G7298="","",IF(ISNUMBER(H7298),G7298,""))</x:f>
        <x:v>1335274400</x:v>
      </x:c>
      <x:c r="J7298" s="22" t="n">
        <x:f>IF(I7298="","",I7298*H7298)</x:f>
        <x:v>597668821.4399999</x:v>
      </x:c>
      <x:c r="K7298" t="str">
        <x:f>IF(G7298="","MISSING OEWS",IF(ISNUMBER(H7298),"MATCHED","MISSING WHARTON"))</x:f>
        <x:v>MATCHED</x:v>
      </x:c>
    </x:row>
    <x:row r="7299">
      <x:c r="A7299" t="str">
        <x:v>81</x:v>
      </x:c>
      <x:c r="B7299" t="str">
        <x:v>Other Services (except Public Administration)</x:v>
      </x:c>
      <x:c r="C7299" t="str">
        <x:v>13-1131</x:v>
      </x:c>
      <x:c r="D7299" t="str">
        <x:v>Fundraisers</x:v>
      </x:c>
      <x:c r="E7299" s="22" t="n">
        <x:v>35980</x:v>
      </x:c>
      <x:c r="F7299" s="22" t="n">
        <x:v>79310</x:v>
      </x:c>
      <x:c r="G7299" s="22" t="n">
        <x:f>IF(OR(E7299="",F7299=""),"",E7299*F7299)</x:f>
        <x:v>2853573800</x:v>
      </x:c>
      <x:c r="H7299" s="36" t="n">
        <x:v>0.5571</x:v>
      </x:c>
      <x:c r="I7299" s="22" t="n">
        <x:f>IF(G7299="","",IF(ISNUMBER(H7299),G7299,""))</x:f>
        <x:v>2853573800</x:v>
      </x:c>
      <x:c r="J7299" s="22" t="n">
        <x:f>IF(I7299="","",I7299*H7299)</x:f>
        <x:v>1589725963.98</x:v>
      </x:c>
      <x:c r="K7299" t="str">
        <x:f>IF(G7299="","MISSING OEWS",IF(ISNUMBER(H7299),"MATCHED","MISSING WHARTON"))</x:f>
        <x:v>MATCHED</x:v>
      </x:c>
    </x:row>
    <x:row r="7300">
      <x:c r="A7300" t="str">
        <x:v>81</x:v>
      </x:c>
      <x:c r="B7300" t="str">
        <x:v>Other Services (except Public Administration)</x:v>
      </x:c>
      <x:c r="C7300" t="str">
        <x:v>13-1141</x:v>
      </x:c>
      <x:c r="D7300" t="str">
        <x:v>Compensation, Benefits, and Job Analysis Specialists</x:v>
      </x:c>
      <x:c r="E7300" s="22" t="n">
        <x:v>2080</x:v>
      </x:c>
      <x:c r="F7300" s="22" t="n">
        <x:v>85340</x:v>
      </x:c>
      <x:c r="G7300" s="22" t="n">
        <x:f>IF(OR(E7300="",F7300=""),"",E7300*F7300)</x:f>
        <x:v>177507200</x:v>
      </x:c>
      <x:c r="H7300" s="36" t="n">
        <x:v>0.6167</x:v>
      </x:c>
      <x:c r="I7300" s="22" t="n">
        <x:f>IF(G7300="","",IF(ISNUMBER(H7300),G7300,""))</x:f>
        <x:v>177507200</x:v>
      </x:c>
      <x:c r="J7300" s="22" t="n">
        <x:f>IF(I7300="","",I7300*H7300)</x:f>
        <x:v>109468690.24000001</x:v>
      </x:c>
      <x:c r="K7300" t="str">
        <x:f>IF(G7300="","MISSING OEWS",IF(ISNUMBER(H7300),"MATCHED","MISSING WHARTON"))</x:f>
        <x:v>MATCHED</x:v>
      </x:c>
    </x:row>
    <x:row r="7301">
      <x:c r="A7301" t="str">
        <x:v>81</x:v>
      </x:c>
      <x:c r="B7301" t="str">
        <x:v>Other Services (except Public Administration)</x:v>
      </x:c>
      <x:c r="C7301" t="str">
        <x:v>13-1151</x:v>
      </x:c>
      <x:c r="D7301" t="str">
        <x:v>Training and Development Specialists</x:v>
      </x:c>
      <x:c r="E7301" s="22" t="n">
        <x:v>15080</x:v>
      </x:c>
      <x:c r="F7301" s="22" t="n">
        <x:v>76590</x:v>
      </x:c>
      <x:c r="G7301" s="22" t="n">
        <x:f>IF(OR(E7301="",F7301=""),"",E7301*F7301)</x:f>
        <x:v>1154977200</x:v>
      </x:c>
      <x:c r="H7301" s="36" t="n">
        <x:v>0.565</x:v>
      </x:c>
      <x:c r="I7301" s="22" t="n">
        <x:f>IF(G7301="","",IF(ISNUMBER(H7301),G7301,""))</x:f>
        <x:v>1154977200</x:v>
      </x:c>
      <x:c r="J7301" s="22" t="n">
        <x:f>IF(I7301="","",I7301*H7301)</x:f>
        <x:v>652562117.9999999</x:v>
      </x:c>
      <x:c r="K7301" t="str">
        <x:f>IF(G7301="","MISSING OEWS",IF(ISNUMBER(H7301),"MATCHED","MISSING WHARTON"))</x:f>
        <x:v>MATCHED</x:v>
      </x:c>
    </x:row>
    <x:row r="7302">
      <x:c r="A7302" t="str">
        <x:v>81</x:v>
      </x:c>
      <x:c r="B7302" t="str">
        <x:v>Other Services (except Public Administration)</x:v>
      </x:c>
      <x:c r="C7302" t="str">
        <x:v>13-1161</x:v>
      </x:c>
      <x:c r="D7302" t="str">
        <x:v>Market Research Analysts and Marketing Specialists</x:v>
      </x:c>
      <x:c r="E7302" s="22" t="n">
        <x:v>26410</x:v>
      </x:c>
      <x:c r="F7302" s="22" t="n">
        <x:v>72170</x:v>
      </x:c>
      <x:c r="G7302" s="22" t="n">
        <x:f>IF(OR(E7302="",F7302=""),"",E7302*F7302)</x:f>
        <x:v>1906009700</x:v>
      </x:c>
      <x:c r="H7302" s="36" t="n">
        <x:v>0.7792</x:v>
      </x:c>
      <x:c r="I7302" s="22" t="n">
        <x:f>IF(G7302="","",IF(ISNUMBER(H7302),G7302,""))</x:f>
        <x:v>1906009700</x:v>
      </x:c>
      <x:c r="J7302" s="22" t="n">
        <x:f>IF(I7302="","",I7302*H7302)</x:f>
        <x:v>1485162758.24</x:v>
      </x:c>
      <x:c r="K7302" t="str">
        <x:f>IF(G7302="","MISSING OEWS",IF(ISNUMBER(H7302),"MATCHED","MISSING WHARTON"))</x:f>
        <x:v>MATCHED</x:v>
      </x:c>
    </x:row>
    <x:row r="7303">
      <x:c r="A7303" t="str">
        <x:v>81</x:v>
      </x:c>
      <x:c r="B7303" t="str">
        <x:v>Other Services (except Public Administration)</x:v>
      </x:c>
      <x:c r="C7303" t="str">
        <x:v>13-1199</x:v>
      </x:c>
      <x:c r="D7303" t="str">
        <x:v>Business Operations Specialists, All Other</x:v>
      </x:c>
      <x:c r="E7303" s="22" t="n">
        <x:v>47190</x:v>
      </x:c>
      <x:c r="F7303" s="22" t="n">
        <x:v>77460</x:v>
      </x:c>
      <x:c r="G7303" s="22" t="n">
        <x:f>IF(OR(E7303="",F7303=""),"",E7303*F7303)</x:f>
        <x:v>3655337400</x:v>
      </x:c>
      <x:c r="H7303" s="36" t="n">
        <x:v>0.6598999999999999</x:v>
      </x:c>
      <x:c r="I7303" s="22" t="n">
        <x:f>IF(G7303="","",IF(ISNUMBER(H7303),G7303,""))</x:f>
        <x:v>3655337400</x:v>
      </x:c>
      <x:c r="J7303" s="22" t="n">
        <x:f>IF(I7303="","",I7303*H7303)</x:f>
        <x:v>2412157150.2599998</x:v>
      </x:c>
      <x:c r="K7303" t="str">
        <x:f>IF(G7303="","MISSING OEWS",IF(ISNUMBER(H7303),"MATCHED","MISSING WHARTON"))</x:f>
        <x:v>MATCHED</x:v>
      </x:c>
    </x:row>
    <x:row r="7304">
      <x:c r="A7304" t="str">
        <x:v>81</x:v>
      </x:c>
      <x:c r="B7304" t="str">
        <x:v>Other Services (except Public Administration)</x:v>
      </x:c>
      <x:c r="C7304" t="str">
        <x:v>13-2011</x:v>
      </x:c>
      <x:c r="D7304" t="str">
        <x:v>Accountants and Auditors</x:v>
      </x:c>
      <x:c r="E7304" s="22" t="n">
        <x:v>34570</x:v>
      </x:c>
      <x:c r="F7304" s="22" t="n">
        <x:v>88550</x:v>
      </x:c>
      <x:c r="G7304" s="22" t="n">
        <x:f>IF(OR(E7304="",F7304=""),"",E7304*F7304)</x:f>
        <x:v>3061173500</x:v>
      </x:c>
      <x:c r="H7304" s="36" t="n">
        <x:v>0.795</x:v>
      </x:c>
      <x:c r="I7304" s="22" t="n">
        <x:f>IF(G7304="","",IF(ISNUMBER(H7304),G7304,""))</x:f>
        <x:v>3061173500</x:v>
      </x:c>
      <x:c r="J7304" s="22" t="n">
        <x:f>IF(I7304="","",I7304*H7304)</x:f>
        <x:v>2433632932.5</x:v>
      </x:c>
      <x:c r="K7304" t="str">
        <x:f>IF(G7304="","MISSING OEWS",IF(ISNUMBER(H7304),"MATCHED","MISSING WHARTON"))</x:f>
        <x:v>MATCHED</x:v>
      </x:c>
    </x:row>
    <x:row r="7305">
      <x:c r="A7305" t="str">
        <x:v>81</x:v>
      </x:c>
      <x:c r="B7305" t="str">
        <x:v>Other Services (except Public Administration)</x:v>
      </x:c>
      <x:c r="C7305" t="str">
        <x:v>13-2020</x:v>
      </x:c>
      <x:c r="D7305" t="str">
        <x:v>Property Appraisers and Assessors</x:v>
      </x:c>
      <x:c r="E7305" s="22" t="n">
        <x:v>110</x:v>
      </x:c>
      <x:c r="F7305" s="22" t="n">
        <x:v>77730</x:v>
      </x:c>
      <x:c r="G7305" s="22" t="n">
        <x:f>IF(OR(E7305="",F7305=""),"",E7305*F7305)</x:f>
        <x:v>8550300</x:v>
      </x:c>
      <x:c r="H7305" s="36" t="n">
        <x:v>0.6102000000000001</x:v>
      </x:c>
      <x:c r="I7305" s="22" t="n">
        <x:f>IF(G7305="","",IF(ISNUMBER(H7305),G7305,""))</x:f>
        <x:v>8550300</x:v>
      </x:c>
      <x:c r="J7305" s="22" t="n">
        <x:f>IF(I7305="","",I7305*H7305)</x:f>
        <x:v>5217393.0600000005</x:v>
      </x:c>
      <x:c r="K7305" t="str">
        <x:f>IF(G7305="","MISSING OEWS",IF(ISNUMBER(H7305),"MATCHED","MISSING WHARTON"))</x:f>
        <x:v>MATCHED</x:v>
      </x:c>
    </x:row>
    <x:row r="7306">
      <x:c r="A7306" t="str">
        <x:v>81</x:v>
      </x:c>
      <x:c r="B7306" t="str">
        <x:v>Other Services (except Public Administration)</x:v>
      </x:c>
      <x:c r="C7306" t="str">
        <x:v>13-2031</x:v>
      </x:c>
      <x:c r="D7306" t="str">
        <x:v>Budget Analysts</x:v>
      </x:c>
      <x:c r="E7306" s="22" t="n">
        <x:v>420</x:v>
      </x:c>
      <x:c r="F7306" s="22" t="n">
        <x:v>86700</x:v>
      </x:c>
      <x:c r="G7306" s="22" t="n">
        <x:f>IF(OR(E7306="",F7306=""),"",E7306*F7306)</x:f>
        <x:v>36414000</x:v>
      </x:c>
      <x:c r="H7306" s="36" t="n">
        <x:v>0.8</x:v>
      </x:c>
      <x:c r="I7306" s="22" t="n">
        <x:f>IF(G7306="","",IF(ISNUMBER(H7306),G7306,""))</x:f>
        <x:v>36414000</x:v>
      </x:c>
      <x:c r="J7306" s="22" t="n">
        <x:f>IF(I7306="","",I7306*H7306)</x:f>
        <x:v>29131200</x:v>
      </x:c>
      <x:c r="K7306" t="str">
        <x:f>IF(G7306="","MISSING OEWS",IF(ISNUMBER(H7306),"MATCHED","MISSING WHARTON"))</x:f>
        <x:v>MATCHED</x:v>
      </x:c>
    </x:row>
    <x:row r="7307">
      <x:c r="A7307" t="str">
        <x:v>81</x:v>
      </x:c>
      <x:c r="B7307" t="str">
        <x:v>Other Services (except Public Administration)</x:v>
      </x:c>
      <x:c r="C7307" t="str">
        <x:v>13-2051</x:v>
      </x:c>
      <x:c r="D7307" t="str">
        <x:v>Financial and Investment Analysts</x:v>
      </x:c>
      <x:c r="E7307" s="22" t="n">
        <x:v>2440</x:v>
      </x:c>
      <x:c r="F7307" s="22" t="n">
        <x:v>101140</x:v>
      </x:c>
      <x:c r="G7307" s="22" t="n">
        <x:f>IF(OR(E7307="",F7307=""),"",E7307*F7307)</x:f>
        <x:v>246781600</x:v>
      </x:c>
      <x:c r="H7307" s="36" t="n">
        <x:v>0.6904</x:v>
      </x:c>
      <x:c r="I7307" s="22" t="n">
        <x:f>IF(G7307="","",IF(ISNUMBER(H7307),G7307,""))</x:f>
        <x:v>246781600</x:v>
      </x:c>
      <x:c r="J7307" s="22" t="n">
        <x:f>IF(I7307="","",I7307*H7307)</x:f>
        <x:v>170378016.64000002</x:v>
      </x:c>
      <x:c r="K7307" t="str">
        <x:f>IF(G7307="","MISSING OEWS",IF(ISNUMBER(H7307),"MATCHED","MISSING WHARTON"))</x:f>
        <x:v>MATCHED</x:v>
      </x:c>
    </x:row>
    <x:row r="7308">
      <x:c r="A7308" t="str">
        <x:v>81</x:v>
      </x:c>
      <x:c r="B7308" t="str">
        <x:v>Other Services (except Public Administration)</x:v>
      </x:c>
      <x:c r="C7308" t="str">
        <x:v>13-2052</x:v>
      </x:c>
      <x:c r="D7308" t="str">
        <x:v>Personal Financial Advisors</x:v>
      </x:c>
      <x:c r="E7308" s="22" t="n">
        <x:v>190</x:v>
      </x:c>
      <x:c r="F7308" s="22"/>
      <x:c r="G7308" s="22" t="str">
        <x:f>IF(OR(E7308="",F7308=""),"",E7308*F7308)</x:f>
      </x:c>
      <x:c r="H7308" s="36" t="n">
        <x:v>0.6857</x:v>
      </x:c>
      <x:c r="I7308" s="22" t="str">
        <x:f>IF(G7308="","",IF(ISNUMBER(H7308),G7308,""))</x:f>
      </x:c>
      <x:c r="J7308" s="22" t="str">
        <x:f>IF(I7308="","",I7308*H7308)</x:f>
      </x:c>
      <x:c r="K7308" t="str">
        <x:f>IF(G7308="","MISSING OEWS",IF(ISNUMBER(H7308),"MATCHED","MISSING WHARTON"))</x:f>
        <x:v>MISSING OEWS</x:v>
      </x:c>
    </x:row>
    <x:row r="7309">
      <x:c r="A7309" t="str">
        <x:v>81</x:v>
      </x:c>
      <x:c r="B7309" t="str">
        <x:v>Other Services (except Public Administration)</x:v>
      </x:c>
      <x:c r="C7309" t="str">
        <x:v>13-2053</x:v>
      </x:c>
      <x:c r="D7309" t="str">
        <x:v>Insurance Underwriters</x:v>
      </x:c>
      <x:c r="E7309" s="22" t="n">
        <x:v>70</x:v>
      </x:c>
      <x:c r="F7309" s="22" t="n">
        <x:v>76920</x:v>
      </x:c>
      <x:c r="G7309" s="22" t="n">
        <x:f>IF(OR(E7309="",F7309=""),"",E7309*F7309)</x:f>
        <x:v>5384400</x:v>
      </x:c>
      <x:c r="H7309" s="36" t="n">
        <x:v>0.95</x:v>
      </x:c>
      <x:c r="I7309" s="22" t="n">
        <x:f>IF(G7309="","",IF(ISNUMBER(H7309),G7309,""))</x:f>
        <x:v>5384400</x:v>
      </x:c>
      <x:c r="J7309" s="22" t="n">
        <x:f>IF(I7309="","",I7309*H7309)</x:f>
        <x:v>5115180</x:v>
      </x:c>
      <x:c r="K7309" t="str">
        <x:f>IF(G7309="","MISSING OEWS",IF(ISNUMBER(H7309),"MATCHED","MISSING WHARTON"))</x:f>
        <x:v>MATCHED</x:v>
      </x:c>
    </x:row>
    <x:row r="7310">
      <x:c r="A7310" t="str">
        <x:v>81</x:v>
      </x:c>
      <x:c r="B7310" t="str">
        <x:v>Other Services (except Public Administration)</x:v>
      </x:c>
      <x:c r="C7310" t="str">
        <x:v>13-2054</x:v>
      </x:c>
      <x:c r="D7310" t="str">
        <x:v>Financial Risk Specialists</x:v>
      </x:c>
      <x:c r="E7310" s="22" t="n">
        <x:v>340</x:v>
      </x:c>
      <x:c r="F7310" s="22" t="n">
        <x:v>115270</x:v>
      </x:c>
      <x:c r="G7310" s="22" t="n">
        <x:f>IF(OR(E7310="",F7310=""),"",E7310*F7310)</x:f>
        <x:v>39191800</x:v>
      </x:c>
      <x:c r="H7310" s="36" t="n">
        <x:v>0.7767000000000001</x:v>
      </x:c>
      <x:c r="I7310" s="22" t="n">
        <x:f>IF(G7310="","",IF(ISNUMBER(H7310),G7310,""))</x:f>
        <x:v>39191800</x:v>
      </x:c>
      <x:c r="J7310" s="22" t="n">
        <x:f>IF(I7310="","",I7310*H7310)</x:f>
        <x:v>30440271.060000002</x:v>
      </x:c>
      <x:c r="K7310" t="str">
        <x:f>IF(G7310="","MISSING OEWS",IF(ISNUMBER(H7310),"MATCHED","MISSING WHARTON"))</x:f>
        <x:v>MATCHED</x:v>
      </x:c>
    </x:row>
    <x:row r="7311">
      <x:c r="A7311" t="str">
        <x:v>81</x:v>
      </x:c>
      <x:c r="B7311" t="str">
        <x:v>Other Services (except Public Administration)</x:v>
      </x:c>
      <x:c r="C7311" t="str">
        <x:v>13-2061</x:v>
      </x:c>
      <x:c r="D7311" t="str">
        <x:v>Financial Examiners</x:v>
      </x:c>
      <x:c r="E7311" s="22" t="n">
        <x:v>370</x:v>
      </x:c>
      <x:c r="F7311" s="22" t="n">
        <x:v>140100</x:v>
      </x:c>
      <x:c r="G7311" s="22" t="n">
        <x:f>IF(OR(E7311="",F7311=""),"",E7311*F7311)</x:f>
        <x:v>51837000</x:v>
      </x:c>
      <x:c r="H7311" s="36" t="n">
        <x:v>0.5647</x:v>
      </x:c>
      <x:c r="I7311" s="22" t="n">
        <x:f>IF(G7311="","",IF(ISNUMBER(H7311),G7311,""))</x:f>
        <x:v>51837000</x:v>
      </x:c>
      <x:c r="J7311" s="22" t="n">
        <x:f>IF(I7311="","",I7311*H7311)</x:f>
        <x:v>29272353.9</x:v>
      </x:c>
      <x:c r="K7311" t="str">
        <x:f>IF(G7311="","MISSING OEWS",IF(ISNUMBER(H7311),"MATCHED","MISSING WHARTON"))</x:f>
        <x:v>MATCHED</x:v>
      </x:c>
    </x:row>
    <x:row r="7312">
      <x:c r="A7312" t="str">
        <x:v>81</x:v>
      </x:c>
      <x:c r="B7312" t="str">
        <x:v>Other Services (except Public Administration)</x:v>
      </x:c>
      <x:c r="C7312" t="str">
        <x:v>13-2071</x:v>
      </x:c>
      <x:c r="D7312" t="str">
        <x:v>Credit Counselors</x:v>
      </x:c>
      <x:c r="E7312" s="22" t="n">
        <x:v>400</x:v>
      </x:c>
      <x:c r="F7312" s="22" t="n">
        <x:v>49450</x:v>
      </x:c>
      <x:c r="G7312" s="22" t="n">
        <x:f>IF(OR(E7312="",F7312=""),"",E7312*F7312)</x:f>
        <x:v>19780000</x:v>
      </x:c>
      <x:c r="H7312" s="36" t="n">
        <x:v>0.7587</x:v>
      </x:c>
      <x:c r="I7312" s="22" t="n">
        <x:f>IF(G7312="","",IF(ISNUMBER(H7312),G7312,""))</x:f>
        <x:v>19780000</x:v>
      </x:c>
      <x:c r="J7312" s="22" t="n">
        <x:f>IF(I7312="","",I7312*H7312)</x:f>
        <x:v>15007086</x:v>
      </x:c>
      <x:c r="K7312" t="str">
        <x:f>IF(G7312="","MISSING OEWS",IF(ISNUMBER(H7312),"MATCHED","MISSING WHARTON"))</x:f>
        <x:v>MATCHED</x:v>
      </x:c>
    </x:row>
    <x:row r="7313">
      <x:c r="A7313" t="str">
        <x:v>81</x:v>
      </x:c>
      <x:c r="B7313" t="str">
        <x:v>Other Services (except Public Administration)</x:v>
      </x:c>
      <x:c r="C7313" t="str">
        <x:v>13-2072</x:v>
      </x:c>
      <x:c r="D7313" t="str">
        <x:v>Loan Officers</x:v>
      </x:c>
      <x:c r="E7313" s="22" t="n">
        <x:v>560</x:v>
      </x:c>
      <x:c r="F7313" s="22" t="n">
        <x:v>82820</x:v>
      </x:c>
      <x:c r="G7313" s="22" t="n">
        <x:f>IF(OR(E7313="",F7313=""),"",E7313*F7313)</x:f>
        <x:v>46379200</x:v>
      </x:c>
      <x:c r="H7313" s="36" t="n">
        <x:v>0.805</x:v>
      </x:c>
      <x:c r="I7313" s="22" t="n">
        <x:f>IF(G7313="","",IF(ISNUMBER(H7313),G7313,""))</x:f>
        <x:v>46379200</x:v>
      </x:c>
      <x:c r="J7313" s="22" t="n">
        <x:f>IF(I7313="","",I7313*H7313)</x:f>
        <x:v>37335256</x:v>
      </x:c>
      <x:c r="K7313" t="str">
        <x:f>IF(G7313="","MISSING OEWS",IF(ISNUMBER(H7313),"MATCHED","MISSING WHARTON"))</x:f>
        <x:v>MATCHED</x:v>
      </x:c>
    </x:row>
    <x:row r="7314">
      <x:c r="A7314" t="str">
        <x:v>81</x:v>
      </x:c>
      <x:c r="B7314" t="str">
        <x:v>Other Services (except Public Administration)</x:v>
      </x:c>
      <x:c r="C7314" t="str">
        <x:v>13-2082</x:v>
      </x:c>
      <x:c r="D7314" t="str">
        <x:v>Tax Preparers</x:v>
      </x:c>
      <x:c r="E7314" s="22"/>
      <x:c r="F7314" s="22" t="n">
        <x:v>59020</x:v>
      </x:c>
      <x:c r="G7314" s="22" t="str">
        <x:f>IF(OR(E7314="",F7314=""),"",E7314*F7314)</x:f>
      </x:c>
      <x:c r="H7314" s="36" t="n">
        <x:v>0.9083</x:v>
      </x:c>
      <x:c r="I7314" s="22" t="str">
        <x:f>IF(G7314="","",IF(ISNUMBER(H7314),G7314,""))</x:f>
      </x:c>
      <x:c r="J7314" s="22" t="str">
        <x:f>IF(I7314="","",I7314*H7314)</x:f>
      </x:c>
      <x:c r="K7314" t="str">
        <x:f>IF(G7314="","MISSING OEWS",IF(ISNUMBER(H7314),"MATCHED","MISSING WHARTON"))</x:f>
        <x:v>MISSING OEWS</x:v>
      </x:c>
    </x:row>
    <x:row r="7315">
      <x:c r="A7315" t="str">
        <x:v>81</x:v>
      </x:c>
      <x:c r="B7315" t="str">
        <x:v>Other Services (except Public Administration)</x:v>
      </x:c>
      <x:c r="C7315" t="str">
        <x:v>13-2099</x:v>
      </x:c>
      <x:c r="D7315" t="str">
        <x:v>Financial Specialists, All Other</x:v>
      </x:c>
      <x:c r="E7315" s="22" t="n">
        <x:v>5480</x:v>
      </x:c>
      <x:c r="F7315" s="22" t="n">
        <x:v>58030</x:v>
      </x:c>
      <x:c r="G7315" s="22" t="n">
        <x:f>IF(OR(E7315="",F7315=""),"",E7315*F7315)</x:f>
        <x:v>318004400</x:v>
      </x:c>
      <x:c r="H7315" s="36" t="n">
        <x:v>0.6192</x:v>
      </x:c>
      <x:c r="I7315" s="22" t="n">
        <x:f>IF(G7315="","",IF(ISNUMBER(H7315),G7315,""))</x:f>
        <x:v>318004400</x:v>
      </x:c>
      <x:c r="J7315" s="22" t="n">
        <x:f>IF(I7315="","",I7315*H7315)</x:f>
        <x:v>196908324.48</x:v>
      </x:c>
      <x:c r="K7315" t="str">
        <x:f>IF(G7315="","MISSING OEWS",IF(ISNUMBER(H7315),"MATCHED","MISSING WHARTON"))</x:f>
        <x:v>MATCHED</x:v>
      </x:c>
    </x:row>
    <x:row r="7316">
      <x:c r="A7316" t="str">
        <x:v>81</x:v>
      </x:c>
      <x:c r="B7316" t="str">
        <x:v>Other Services (except Public Administration)</x:v>
      </x:c>
      <x:c r="C7316" t="str">
        <x:v>15-1211</x:v>
      </x:c>
      <x:c r="D7316" t="str">
        <x:v>Computer Systems Analysts</x:v>
      </x:c>
      <x:c r="E7316" s="22" t="n">
        <x:v>2500</x:v>
      </x:c>
      <x:c r="F7316" s="22" t="n">
        <x:v>100680</x:v>
      </x:c>
      <x:c r="G7316" s="22" t="n">
        <x:f>IF(OR(E7316="",F7316=""),"",E7316*F7316)</x:f>
        <x:v>251700000</x:v>
      </x:c>
      <x:c r="H7316" s="36" t="n">
        <x:v>0.6388</x:v>
      </x:c>
      <x:c r="I7316" s="22" t="n">
        <x:f>IF(G7316="","",IF(ISNUMBER(H7316),G7316,""))</x:f>
        <x:v>251700000</x:v>
      </x:c>
      <x:c r="J7316" s="22" t="n">
        <x:f>IF(I7316="","",I7316*H7316)</x:f>
        <x:v>160785960</x:v>
      </x:c>
      <x:c r="K7316" t="str">
        <x:f>IF(G7316="","MISSING OEWS",IF(ISNUMBER(H7316),"MATCHED","MISSING WHARTON"))</x:f>
        <x:v>MATCHED</x:v>
      </x:c>
    </x:row>
    <x:row r="7317">
      <x:c r="A7317" t="str">
        <x:v>81</x:v>
      </x:c>
      <x:c r="B7317" t="str">
        <x:v>Other Services (except Public Administration)</x:v>
      </x:c>
      <x:c r="C7317" t="str">
        <x:v>15-1212</x:v>
      </x:c>
      <x:c r="D7317" t="str">
        <x:v>Information Security Analysts</x:v>
      </x:c>
      <x:c r="E7317" s="22" t="n">
        <x:v>890</x:v>
      </x:c>
      <x:c r="F7317" s="22" t="n">
        <x:v>119430</x:v>
      </x:c>
      <x:c r="G7317" s="22" t="n">
        <x:f>IF(OR(E7317="",F7317=""),"",E7317*F7317)</x:f>
        <x:v>106292700</x:v>
      </x:c>
      <x:c r="H7317" s="36" t="n">
        <x:v>0.6292</x:v>
      </x:c>
      <x:c r="I7317" s="22" t="n">
        <x:f>IF(G7317="","",IF(ISNUMBER(H7317),G7317,""))</x:f>
        <x:v>106292700</x:v>
      </x:c>
      <x:c r="J7317" s="22" t="n">
        <x:f>IF(I7317="","",I7317*H7317)</x:f>
        <x:v>66879366.839999996</x:v>
      </x:c>
      <x:c r="K7317" t="str">
        <x:f>IF(G7317="","MISSING OEWS",IF(ISNUMBER(H7317),"MATCHED","MISSING WHARTON"))</x:f>
        <x:v>MATCHED</x:v>
      </x:c>
    </x:row>
    <x:row r="7318">
      <x:c r="A7318" t="str">
        <x:v>81</x:v>
      </x:c>
      <x:c r="B7318" t="str">
        <x:v>Other Services (except Public Administration)</x:v>
      </x:c>
      <x:c r="C7318" t="str">
        <x:v>15-1221</x:v>
      </x:c>
      <x:c r="D7318" t="str">
        <x:v>Computer and Information Research Scientists</x:v>
      </x:c>
      <x:c r="E7318" s="22" t="n">
        <x:v>30</x:v>
      </x:c>
      <x:c r="F7318" s="22" t="n">
        <x:v>126660</x:v>
      </x:c>
      <x:c r="G7318" s="22" t="n">
        <x:f>IF(OR(E7318="",F7318=""),"",E7318*F7318)</x:f>
        <x:v>3799800</x:v>
      </x:c>
      <x:c r="H7318" s="36" t="n">
        <x:v>0.39</x:v>
      </x:c>
      <x:c r="I7318" s="22" t="n">
        <x:f>IF(G7318="","",IF(ISNUMBER(H7318),G7318,""))</x:f>
        <x:v>3799800</x:v>
      </x:c>
      <x:c r="J7318" s="22" t="n">
        <x:f>IF(I7318="","",I7318*H7318)</x:f>
        <x:v>1481922</x:v>
      </x:c>
      <x:c r="K7318" t="str">
        <x:f>IF(G7318="","MISSING OEWS",IF(ISNUMBER(H7318),"MATCHED","MISSING WHARTON"))</x:f>
        <x:v>MATCHED</x:v>
      </x:c>
    </x:row>
    <x:row r="7319">
      <x:c r="A7319" t="str">
        <x:v>81</x:v>
      </x:c>
      <x:c r="B7319" t="str">
        <x:v>Other Services (except Public Administration)</x:v>
      </x:c>
      <x:c r="C7319" t="str">
        <x:v>15-1231</x:v>
      </x:c>
      <x:c r="D7319" t="str">
        <x:v>Computer Network Support Specialists</x:v>
      </x:c>
      <x:c r="E7319" s="22" t="n">
        <x:v>2050</x:v>
      </x:c>
      <x:c r="F7319" s="22" t="n">
        <x:v>77500</x:v>
      </x:c>
      <x:c r="G7319" s="22" t="n">
        <x:f>IF(OR(E7319="",F7319=""),"",E7319*F7319)</x:f>
        <x:v>158875000</x:v>
      </x:c>
      <x:c r="H7319" s="36" t="n">
        <x:v>0.7095999999999999</x:v>
      </x:c>
      <x:c r="I7319" s="22" t="n">
        <x:f>IF(G7319="","",IF(ISNUMBER(H7319),G7319,""))</x:f>
        <x:v>158875000</x:v>
      </x:c>
      <x:c r="J7319" s="22" t="n">
        <x:f>IF(I7319="","",I7319*H7319)</x:f>
        <x:v>112737699.99999999</x:v>
      </x:c>
      <x:c r="K7319" t="str">
        <x:f>IF(G7319="","MISSING OEWS",IF(ISNUMBER(H7319),"MATCHED","MISSING WHARTON"))</x:f>
        <x:v>MATCHED</x:v>
      </x:c>
    </x:row>
    <x:row r="7320">
      <x:c r="A7320" t="str">
        <x:v>81</x:v>
      </x:c>
      <x:c r="B7320" t="str">
        <x:v>Other Services (except Public Administration)</x:v>
      </x:c>
      <x:c r="C7320" t="str">
        <x:v>15-1232</x:v>
      </x:c>
      <x:c r="D7320" t="str">
        <x:v>Computer User Support Specialists</x:v>
      </x:c>
      <x:c r="E7320" s="22" t="n">
        <x:v>10000</x:v>
      </x:c>
      <x:c r="F7320" s="22" t="n">
        <x:v>62440</x:v>
      </x:c>
      <x:c r="G7320" s="22" t="n">
        <x:f>IF(OR(E7320="",F7320=""),"",E7320*F7320)</x:f>
        <x:v>624400000</x:v>
      </x:c>
      <x:c r="H7320" s="36" t="n">
        <x:v>0.6062</x:v>
      </x:c>
      <x:c r="I7320" s="22" t="n">
        <x:f>IF(G7320="","",IF(ISNUMBER(H7320),G7320,""))</x:f>
        <x:v>624400000</x:v>
      </x:c>
      <x:c r="J7320" s="22" t="n">
        <x:f>IF(I7320="","",I7320*H7320)</x:f>
        <x:v>378511280</x:v>
      </x:c>
      <x:c r="K7320" t="str">
        <x:f>IF(G7320="","MISSING OEWS",IF(ISNUMBER(H7320),"MATCHED","MISSING WHARTON"))</x:f>
        <x:v>MATCHED</x:v>
      </x:c>
    </x:row>
    <x:row r="7321">
      <x:c r="A7321" t="str">
        <x:v>81</x:v>
      </x:c>
      <x:c r="B7321" t="str">
        <x:v>Other Services (except Public Administration)</x:v>
      </x:c>
      <x:c r="C7321" t="str">
        <x:v>15-1241</x:v>
      </x:c>
      <x:c r="D7321" t="str">
        <x:v>Computer Network Architects</x:v>
      </x:c>
      <x:c r="E7321" s="22" t="n">
        <x:v>750</x:v>
      </x:c>
      <x:c r="F7321" s="22" t="n">
        <x:v>124740</x:v>
      </x:c>
      <x:c r="G7321" s="22" t="n">
        <x:f>IF(OR(E7321="",F7321=""),"",E7321*F7321)</x:f>
        <x:v>93555000</x:v>
      </x:c>
      <x:c r="H7321" s="36" t="n">
        <x:v>0.6278</x:v>
      </x:c>
      <x:c r="I7321" s="22" t="n">
        <x:f>IF(G7321="","",IF(ISNUMBER(H7321),G7321,""))</x:f>
        <x:v>93555000</x:v>
      </x:c>
      <x:c r="J7321" s="22" t="n">
        <x:f>IF(I7321="","",I7321*H7321)</x:f>
        <x:v>58733829</x:v>
      </x:c>
      <x:c r="K7321" t="str">
        <x:f>IF(G7321="","MISSING OEWS",IF(ISNUMBER(H7321),"MATCHED","MISSING WHARTON"))</x:f>
        <x:v>MATCHED</x:v>
      </x:c>
    </x:row>
    <x:row r="7322">
      <x:c r="A7322" t="str">
        <x:v>81</x:v>
      </x:c>
      <x:c r="B7322" t="str">
        <x:v>Other Services (except Public Administration)</x:v>
      </x:c>
      <x:c r="C7322" t="str">
        <x:v>15-1242</x:v>
      </x:c>
      <x:c r="D7322" t="str">
        <x:v>Database Administrators</x:v>
      </x:c>
      <x:c r="E7322" s="22" t="n">
        <x:v>2480</x:v>
      </x:c>
      <x:c r="F7322" s="22" t="n">
        <x:v>82660</x:v>
      </x:c>
      <x:c r="G7322" s="22" t="n">
        <x:f>IF(OR(E7322="",F7322=""),"",E7322*F7322)</x:f>
        <x:v>204996800</x:v>
      </x:c>
      <x:c r="H7322" s="36" t="n">
        <x:v>0.8389</x:v>
      </x:c>
      <x:c r="I7322" s="22" t="n">
        <x:f>IF(G7322="","",IF(ISNUMBER(H7322),G7322,""))</x:f>
        <x:v>204996800</x:v>
      </x:c>
      <x:c r="J7322" s="22" t="n">
        <x:f>IF(I7322="","",I7322*H7322)</x:f>
        <x:v>171971815.51999998</x:v>
      </x:c>
      <x:c r="K7322" t="str">
        <x:f>IF(G7322="","MISSING OEWS",IF(ISNUMBER(H7322),"MATCHED","MISSING WHARTON"))</x:f>
        <x:v>MATCHED</x:v>
      </x:c>
    </x:row>
    <x:row r="7323">
      <x:c r="A7323" t="str">
        <x:v>81</x:v>
      </x:c>
      <x:c r="B7323" t="str">
        <x:v>Other Services (except Public Administration)</x:v>
      </x:c>
      <x:c r="C7323" t="str">
        <x:v>15-1243</x:v>
      </x:c>
      <x:c r="D7323" t="str">
        <x:v>Database Architects</x:v>
      </x:c>
      <x:c r="E7323" s="22" t="n">
        <x:v>510</x:v>
      </x:c>
      <x:c r="F7323" s="22" t="n">
        <x:v>132300</x:v>
      </x:c>
      <x:c r="G7323" s="22" t="n">
        <x:f>IF(OR(E7323="",F7323=""),"",E7323*F7323)</x:f>
        <x:v>67473000</x:v>
      </x:c>
      <x:c r="H7323" s="36" t="n">
        <x:v>0.8502</x:v>
      </x:c>
      <x:c r="I7323" s="22" t="n">
        <x:f>IF(G7323="","",IF(ISNUMBER(H7323),G7323,""))</x:f>
        <x:v>67473000</x:v>
      </x:c>
      <x:c r="J7323" s="22" t="n">
        <x:f>IF(I7323="","",I7323*H7323)</x:f>
        <x:v>57365544.599999994</x:v>
      </x:c>
      <x:c r="K7323" t="str">
        <x:f>IF(G7323="","MISSING OEWS",IF(ISNUMBER(H7323),"MATCHED","MISSING WHARTON"))</x:f>
        <x:v>MATCHED</x:v>
      </x:c>
    </x:row>
    <x:row r="7324">
      <x:c r="A7324" t="str">
        <x:v>81</x:v>
      </x:c>
      <x:c r="B7324" t="str">
        <x:v>Other Services (except Public Administration)</x:v>
      </x:c>
      <x:c r="C7324" t="str">
        <x:v>15-1244</x:v>
      </x:c>
      <x:c r="D7324" t="str">
        <x:v>Network and Computer Systems Administrators</x:v>
      </x:c>
      <x:c r="E7324" s="22" t="n">
        <x:v>3940</x:v>
      </x:c>
      <x:c r="F7324" s="22" t="n">
        <x:v>96750</x:v>
      </x:c>
      <x:c r="G7324" s="22" t="n">
        <x:f>IF(OR(E7324="",F7324=""),"",E7324*F7324)</x:f>
        <x:v>381195000</x:v>
      </x:c>
      <x:c r="H7324" s="36" t="n">
        <x:v>0.695</x:v>
      </x:c>
      <x:c r="I7324" s="22" t="n">
        <x:f>IF(G7324="","",IF(ISNUMBER(H7324),G7324,""))</x:f>
        <x:v>381195000</x:v>
      </x:c>
      <x:c r="J7324" s="22" t="n">
        <x:f>IF(I7324="","",I7324*H7324)</x:f>
        <x:v>264930524.99999997</x:v>
      </x:c>
      <x:c r="K7324" t="str">
        <x:f>IF(G7324="","MISSING OEWS",IF(ISNUMBER(H7324),"MATCHED","MISSING WHARTON"))</x:f>
        <x:v>MATCHED</x:v>
      </x:c>
    </x:row>
    <x:row r="7325">
      <x:c r="A7325" t="str">
        <x:v>81</x:v>
      </x:c>
      <x:c r="B7325" t="str">
        <x:v>Other Services (except Public Administration)</x:v>
      </x:c>
      <x:c r="C7325" t="str">
        <x:v>15-1251</x:v>
      </x:c>
      <x:c r="D7325" t="str">
        <x:v>Computer Programmers</x:v>
      </x:c>
      <x:c r="E7325" s="22" t="n">
        <x:v>800</x:v>
      </x:c>
      <x:c r="F7325" s="22" t="n">
        <x:v>83410</x:v>
      </x:c>
      <x:c r="G7325" s="22" t="n">
        <x:f>IF(OR(E7325="",F7325=""),"",E7325*F7325)</x:f>
        <x:v>66728000</x:v>
      </x:c>
      <x:c r="H7325" s="36" t="n">
        <x:v>0.6823999999999999</x:v>
      </x:c>
      <x:c r="I7325" s="22" t="n">
        <x:f>IF(G7325="","",IF(ISNUMBER(H7325),G7325,""))</x:f>
        <x:v>66728000</x:v>
      </x:c>
      <x:c r="J7325" s="22" t="n">
        <x:f>IF(I7325="","",I7325*H7325)</x:f>
        <x:v>45535187.199999996</x:v>
      </x:c>
      <x:c r="K7325" t="str">
        <x:f>IF(G7325="","MISSING OEWS",IF(ISNUMBER(H7325),"MATCHED","MISSING WHARTON"))</x:f>
        <x:v>MATCHED</x:v>
      </x:c>
    </x:row>
    <x:row r="7326">
      <x:c r="A7326" t="str">
        <x:v>81</x:v>
      </x:c>
      <x:c r="B7326" t="str">
        <x:v>Other Services (except Public Administration)</x:v>
      </x:c>
      <x:c r="C7326" t="str">
        <x:v>15-1252</x:v>
      </x:c>
      <x:c r="D7326" t="str">
        <x:v>Software Developers</x:v>
      </x:c>
      <x:c r="E7326" s="22" t="n">
        <x:v>6570</x:v>
      </x:c>
      <x:c r="F7326" s="22" t="n">
        <x:v>130060</x:v>
      </x:c>
      <x:c r="G7326" s="22" t="n">
        <x:f>IF(OR(E7326="",F7326=""),"",E7326*F7326)</x:f>
        <x:v>854494200</x:v>
      </x:c>
      <x:c r="H7326" s="36" t="n">
        <x:v>0.5211</x:v>
      </x:c>
      <x:c r="I7326" s="22" t="n">
        <x:f>IF(G7326="","",IF(ISNUMBER(H7326),G7326,""))</x:f>
        <x:v>854494200</x:v>
      </x:c>
      <x:c r="J7326" s="22" t="n">
        <x:f>IF(I7326="","",I7326*H7326)</x:f>
        <x:v>445276927.62</x:v>
      </x:c>
      <x:c r="K7326" t="str">
        <x:f>IF(G7326="","MISSING OEWS",IF(ISNUMBER(H7326),"MATCHED","MISSING WHARTON"))</x:f>
        <x:v>MATCHED</x:v>
      </x:c>
    </x:row>
    <x:row r="7327">
      <x:c r="A7327" t="str">
        <x:v>81</x:v>
      </x:c>
      <x:c r="B7327" t="str">
        <x:v>Other Services (except Public Administration)</x:v>
      </x:c>
      <x:c r="C7327" t="str">
        <x:v>15-1253</x:v>
      </x:c>
      <x:c r="D7327" t="str">
        <x:v>Software Quality Assurance Analysts and Testers</x:v>
      </x:c>
      <x:c r="E7327" s="22" t="n">
        <x:v>830</x:v>
      </x:c>
      <x:c r="F7327" s="22" t="n">
        <x:v>97870</x:v>
      </x:c>
      <x:c r="G7327" s="22" t="n">
        <x:f>IF(OR(E7327="",F7327=""),"",E7327*F7327)</x:f>
        <x:v>81232100</x:v>
      </x:c>
      <x:c r="H7327" s="36" t="n">
        <x:v>0.8117</x:v>
      </x:c>
      <x:c r="I7327" s="22" t="n">
        <x:f>IF(G7327="","",IF(ISNUMBER(H7327),G7327,""))</x:f>
        <x:v>81232100</x:v>
      </x:c>
      <x:c r="J7327" s="22" t="n">
        <x:f>IF(I7327="","",I7327*H7327)</x:f>
        <x:v>65936095.57</x:v>
      </x:c>
      <x:c r="K7327" t="str">
        <x:f>IF(G7327="","MISSING OEWS",IF(ISNUMBER(H7327),"MATCHED","MISSING WHARTON"))</x:f>
        <x:v>MATCHED</x:v>
      </x:c>
    </x:row>
    <x:row r="7328">
      <x:c r="A7328" t="str">
        <x:v>81</x:v>
      </x:c>
      <x:c r="B7328" t="str">
        <x:v>Other Services (except Public Administration)</x:v>
      </x:c>
      <x:c r="C7328" t="str">
        <x:v>15-1254</x:v>
      </x:c>
      <x:c r="D7328" t="str">
        <x:v>Web Developers</x:v>
      </x:c>
      <x:c r="E7328" s="22" t="n">
        <x:v>1640</x:v>
      </x:c>
      <x:c r="F7328" s="22" t="n">
        <x:v>89660</x:v>
      </x:c>
      <x:c r="G7328" s="22" t="n">
        <x:f>IF(OR(E7328="",F7328=""),"",E7328*F7328)</x:f>
        <x:v>147042400</x:v>
      </x:c>
      <x:c r="H7328" s="36" t="n">
        <x:v>0.8276</x:v>
      </x:c>
      <x:c r="I7328" s="22" t="n">
        <x:f>IF(G7328="","",IF(ISNUMBER(H7328),G7328,""))</x:f>
        <x:v>147042400</x:v>
      </x:c>
      <x:c r="J7328" s="22" t="n">
        <x:f>IF(I7328="","",I7328*H7328)</x:f>
        <x:v>121692290.24</x:v>
      </x:c>
      <x:c r="K7328" t="str">
        <x:f>IF(G7328="","MISSING OEWS",IF(ISNUMBER(H7328),"MATCHED","MISSING WHARTON"))</x:f>
        <x:v>MATCHED</x:v>
      </x:c>
    </x:row>
    <x:row r="7329">
      <x:c r="A7329" t="str">
        <x:v>81</x:v>
      </x:c>
      <x:c r="B7329" t="str">
        <x:v>Other Services (except Public Administration)</x:v>
      </x:c>
      <x:c r="C7329" t="str">
        <x:v>15-1255</x:v>
      </x:c>
      <x:c r="D7329" t="str">
        <x:v>Web and Digital Interface Designers</x:v>
      </x:c>
      <x:c r="E7329" s="22" t="n">
        <x:v>2290</x:v>
      </x:c>
      <x:c r="F7329" s="22" t="n">
        <x:v>86330</x:v>
      </x:c>
      <x:c r="G7329" s="22" t="n">
        <x:f>IF(OR(E7329="",F7329=""),"",E7329*F7329)</x:f>
        <x:v>197695700</x:v>
      </x:c>
      <x:c r="H7329" s="36" t="n">
        <x:v>0.6827</x:v>
      </x:c>
      <x:c r="I7329" s="22" t="n">
        <x:f>IF(G7329="","",IF(ISNUMBER(H7329),G7329,""))</x:f>
        <x:v>197695700</x:v>
      </x:c>
      <x:c r="J7329" s="22" t="n">
        <x:f>IF(I7329="","",I7329*H7329)</x:f>
        <x:v>134966854.39</x:v>
      </x:c>
      <x:c r="K7329" t="str">
        <x:f>IF(G7329="","MISSING OEWS",IF(ISNUMBER(H7329),"MATCHED","MISSING WHARTON"))</x:f>
        <x:v>MATCHED</x:v>
      </x:c>
    </x:row>
    <x:row r="7330">
      <x:c r="A7330" t="str">
        <x:v>81</x:v>
      </x:c>
      <x:c r="B7330" t="str">
        <x:v>Other Services (except Public Administration)</x:v>
      </x:c>
      <x:c r="C7330" t="str">
        <x:v>15-1299</x:v>
      </x:c>
      <x:c r="D7330" t="str">
        <x:v>Computer Occupations, All Other</x:v>
      </x:c>
      <x:c r="E7330" s="22" t="n">
        <x:v>4370</x:v>
      </x:c>
      <x:c r="F7330" s="22" t="n">
        <x:v>93740</x:v>
      </x:c>
      <x:c r="G7330" s="22" t="n">
        <x:f>IF(OR(E7330="",F7330=""),"",E7330*F7330)</x:f>
        <x:v>409643800</x:v>
      </x:c>
      <x:c r="H7330" s="36" t="n">
        <x:v>0.7425</x:v>
      </x:c>
      <x:c r="I7330" s="22" t="n">
        <x:f>IF(G7330="","",IF(ISNUMBER(H7330),G7330,""))</x:f>
        <x:v>409643800</x:v>
      </x:c>
      <x:c r="J7330" s="22" t="n">
        <x:f>IF(I7330="","",I7330*H7330)</x:f>
        <x:v>304160521.5</x:v>
      </x:c>
      <x:c r="K7330" t="str">
        <x:f>IF(G7330="","MISSING OEWS",IF(ISNUMBER(H7330),"MATCHED","MISSING WHARTON"))</x:f>
        <x:v>MATCHED</x:v>
      </x:c>
    </x:row>
    <x:row r="7331">
      <x:c r="A7331" t="str">
        <x:v>81</x:v>
      </x:c>
      <x:c r="B7331" t="str">
        <x:v>Other Services (except Public Administration)</x:v>
      </x:c>
      <x:c r="C7331" t="str">
        <x:v>15-2011</x:v>
      </x:c>
      <x:c r="D7331" t="str">
        <x:v>Actuaries</x:v>
      </x:c>
      <x:c r="E7331" s="22" t="n">
        <x:v>50</x:v>
      </x:c>
      <x:c r="F7331" s="22" t="n">
        <x:v>164190</x:v>
      </x:c>
      <x:c r="G7331" s="22" t="n">
        <x:f>IF(OR(E7331="",F7331=""),"",E7331*F7331)</x:f>
        <x:v>8209500</x:v>
      </x:c>
      <x:c r="H7331" s="36" t="n">
        <x:v>0.74</x:v>
      </x:c>
      <x:c r="I7331" s="22" t="n">
        <x:f>IF(G7331="","",IF(ISNUMBER(H7331),G7331,""))</x:f>
        <x:v>8209500</x:v>
      </x:c>
      <x:c r="J7331" s="22" t="n">
        <x:f>IF(I7331="","",I7331*H7331)</x:f>
        <x:v>6075030</x:v>
      </x:c>
      <x:c r="K7331" t="str">
        <x:f>IF(G7331="","MISSING OEWS",IF(ISNUMBER(H7331),"MATCHED","MISSING WHARTON"))</x:f>
        <x:v>MATCHED</x:v>
      </x:c>
    </x:row>
    <x:row r="7332">
      <x:c r="A7332" t="str">
        <x:v>81</x:v>
      </x:c>
      <x:c r="B7332" t="str">
        <x:v>Other Services (except Public Administration)</x:v>
      </x:c>
      <x:c r="C7332" t="str">
        <x:v>15-2031</x:v>
      </x:c>
      <x:c r="D7332" t="str">
        <x:v>Operations Research Analysts</x:v>
      </x:c>
      <x:c r="E7332" s="22" t="n">
        <x:v>870</x:v>
      </x:c>
      <x:c r="F7332" s="22" t="n">
        <x:v>89630</x:v>
      </x:c>
      <x:c r="G7332" s="22" t="n">
        <x:f>IF(OR(E7332="",F7332=""),"",E7332*F7332)</x:f>
        <x:v>77978100</x:v>
      </x:c>
      <x:c r="H7332" s="36" t="n">
        <x:v>0.6031</x:v>
      </x:c>
      <x:c r="I7332" s="22" t="n">
        <x:f>IF(G7332="","",IF(ISNUMBER(H7332),G7332,""))</x:f>
        <x:v>77978100</x:v>
      </x:c>
      <x:c r="J7332" s="22" t="n">
        <x:f>IF(I7332="","",I7332*H7332)</x:f>
        <x:v>47028592.11</x:v>
      </x:c>
      <x:c r="K7332" t="str">
        <x:f>IF(G7332="","MISSING OEWS",IF(ISNUMBER(H7332),"MATCHED","MISSING WHARTON"))</x:f>
        <x:v>MATCHED</x:v>
      </x:c>
    </x:row>
    <x:row r="7333">
      <x:c r="A7333" t="str">
        <x:v>81</x:v>
      </x:c>
      <x:c r="B7333" t="str">
        <x:v>Other Services (except Public Administration)</x:v>
      </x:c>
      <x:c r="C7333" t="str">
        <x:v>15-2041</x:v>
      </x:c>
      <x:c r="D7333" t="str">
        <x:v>Statisticians</x:v>
      </x:c>
      <x:c r="E7333" s="22" t="n">
        <x:v>370</x:v>
      </x:c>
      <x:c r="F7333" s="22" t="n">
        <x:v>90420</x:v>
      </x:c>
      <x:c r="G7333" s="22" t="n">
        <x:f>IF(OR(E7333="",F7333=""),"",E7333*F7333)</x:f>
        <x:v>33455400</x:v>
      </x:c>
      <x:c r="H7333" s="36" t="n">
        <x:v>0.7282</x:v>
      </x:c>
      <x:c r="I7333" s="22" t="n">
        <x:f>IF(G7333="","",IF(ISNUMBER(H7333),G7333,""))</x:f>
        <x:v>33455400</x:v>
      </x:c>
      <x:c r="J7333" s="22" t="n">
        <x:f>IF(I7333="","",I7333*H7333)</x:f>
        <x:v>24362222.279999997</x:v>
      </x:c>
      <x:c r="K7333" t="str">
        <x:f>IF(G7333="","MISSING OEWS",IF(ISNUMBER(H7333),"MATCHED","MISSING WHARTON"))</x:f>
        <x:v>MATCHED</x:v>
      </x:c>
    </x:row>
    <x:row r="7334">
      <x:c r="A7334" t="str">
        <x:v>81</x:v>
      </x:c>
      <x:c r="B7334" t="str">
        <x:v>Other Services (except Public Administration)</x:v>
      </x:c>
      <x:c r="C7334" t="str">
        <x:v>15-2051</x:v>
      </x:c>
      <x:c r="D7334" t="str">
        <x:v>Data Scientists</x:v>
      </x:c>
      <x:c r="E7334" s="22" t="n">
        <x:v>3280</x:v>
      </x:c>
      <x:c r="F7334" s="22" t="n">
        <x:v>95660</x:v>
      </x:c>
      <x:c r="G7334" s="22" t="n">
        <x:f>IF(OR(E7334="",F7334=""),"",E7334*F7334)</x:f>
        <x:v>313764800</x:v>
      </x:c>
      <x:c r="H7334" s="36" t="n">
        <x:v>0.8228</x:v>
      </x:c>
      <x:c r="I7334" s="22" t="n">
        <x:f>IF(G7334="","",IF(ISNUMBER(H7334),G7334,""))</x:f>
        <x:v>313764800</x:v>
      </x:c>
      <x:c r="J7334" s="22" t="n">
        <x:f>IF(I7334="","",I7334*H7334)</x:f>
        <x:v>258165677.44</x:v>
      </x:c>
      <x:c r="K7334" t="str">
        <x:f>IF(G7334="","MISSING OEWS",IF(ISNUMBER(H7334),"MATCHED","MISSING WHARTON"))</x:f>
        <x:v>MATCHED</x:v>
      </x:c>
    </x:row>
    <x:row r="7335">
      <x:c r="A7335" t="str">
        <x:v>81</x:v>
      </x:c>
      <x:c r="B7335" t="str">
        <x:v>Other Services (except Public Administration)</x:v>
      </x:c>
      <x:c r="C7335" t="str">
        <x:v>15-2099</x:v>
      </x:c>
      <x:c r="D7335" t="str">
        <x:v>Mathematical Science Occupations, All Other</x:v>
      </x:c>
      <x:c r="E7335" s="22" t="n">
        <x:v>70</x:v>
      </x:c>
      <x:c r="F7335" s="22" t="n">
        <x:v>78450</x:v>
      </x:c>
      <x:c r="G7335" s="22" t="n">
        <x:f>IF(OR(E7335="",F7335=""),"",E7335*F7335)</x:f>
        <x:v>5491500</x:v>
      </x:c>
      <x:c r="H7335" s="36" t="n">
        <x:v>0.7711</x:v>
      </x:c>
      <x:c r="I7335" s="22" t="n">
        <x:f>IF(G7335="","",IF(ISNUMBER(H7335),G7335,""))</x:f>
        <x:v>5491500</x:v>
      </x:c>
      <x:c r="J7335" s="22" t="n">
        <x:f>IF(I7335="","",I7335*H7335)</x:f>
        <x:v>4234495.65</x:v>
      </x:c>
      <x:c r="K7335" t="str">
        <x:f>IF(G7335="","MISSING OEWS",IF(ISNUMBER(H7335),"MATCHED","MISSING WHARTON"))</x:f>
        <x:v>MATCHED</x:v>
      </x:c>
    </x:row>
    <x:row r="7336">
      <x:c r="A7336" t="str">
        <x:v>81</x:v>
      </x:c>
      <x:c r="B7336" t="str">
        <x:v>Other Services (except Public Administration)</x:v>
      </x:c>
      <x:c r="C7336" t="str">
        <x:v>17-1011</x:v>
      </x:c>
      <x:c r="D7336" t="str">
        <x:v>Architects, Except Landscape and Naval</x:v>
      </x:c>
      <x:c r="E7336" s="22"/>
      <x:c r="F7336" s="22" t="n">
        <x:v>89200</x:v>
      </x:c>
      <x:c r="G7336" s="22" t="str">
        <x:f>IF(OR(E7336="",F7336=""),"",E7336*F7336)</x:f>
      </x:c>
      <x:c r="H7336" s="36" t="n">
        <x:v>0.5375</x:v>
      </x:c>
      <x:c r="I7336" s="22" t="str">
        <x:f>IF(G7336="","",IF(ISNUMBER(H7336),G7336,""))</x:f>
      </x:c>
      <x:c r="J7336" s="22" t="str">
        <x:f>IF(I7336="","",I7336*H7336)</x:f>
      </x:c>
      <x:c r="K7336" t="str">
        <x:f>IF(G7336="","MISSING OEWS",IF(ISNUMBER(H7336),"MATCHED","MISSING WHARTON"))</x:f>
        <x:v>MISSING OEWS</x:v>
      </x:c>
    </x:row>
    <x:row r="7337">
      <x:c r="A7337" t="str">
        <x:v>81</x:v>
      </x:c>
      <x:c r="B7337" t="str">
        <x:v>Other Services (except Public Administration)</x:v>
      </x:c>
      <x:c r="C7337" t="str">
        <x:v>17-1012</x:v>
      </x:c>
      <x:c r="D7337" t="str">
        <x:v>Landscape Architects</x:v>
      </x:c>
      <x:c r="E7337" s="22"/>
      <x:c r="F7337" s="22" t="n">
        <x:v>63180</x:v>
      </x:c>
      <x:c r="G7337" s="22" t="str">
        <x:f>IF(OR(E7337="",F7337=""),"",E7337*F7337)</x:f>
      </x:c>
      <x:c r="H7337" s="36" t="n">
        <x:v>0.3342</x:v>
      </x:c>
      <x:c r="I7337" s="22" t="str">
        <x:f>IF(G7337="","",IF(ISNUMBER(H7337),G7337,""))</x:f>
      </x:c>
      <x:c r="J7337" s="22" t="str">
        <x:f>IF(I7337="","",I7337*H7337)</x:f>
      </x:c>
      <x:c r="K7337" t="str">
        <x:f>IF(G7337="","MISSING OEWS",IF(ISNUMBER(H7337),"MATCHED","MISSING WHARTON"))</x:f>
        <x:v>MISSING OEWS</x:v>
      </x:c>
    </x:row>
    <x:row r="7338">
      <x:c r="A7338" t="str">
        <x:v>81</x:v>
      </x:c>
      <x:c r="B7338" t="str">
        <x:v>Other Services (except Public Administration)</x:v>
      </x:c>
      <x:c r="C7338" t="str">
        <x:v>17-1021</x:v>
      </x:c>
      <x:c r="D7338" t="str">
        <x:v>Cartographers and Photogrammetrists</x:v>
      </x:c>
      <x:c r="E7338" s="22" t="n">
        <x:v>120</x:v>
      </x:c>
      <x:c r="F7338" s="22" t="n">
        <x:v>104470</x:v>
      </x:c>
      <x:c r="G7338" s="22" t="n">
        <x:f>IF(OR(E7338="",F7338=""),"",E7338*F7338)</x:f>
        <x:v>12536400</x:v>
      </x:c>
      <x:c r="H7338" s="36" t="n">
        <x:v>0.7929</x:v>
      </x:c>
      <x:c r="I7338" s="22" t="n">
        <x:f>IF(G7338="","",IF(ISNUMBER(H7338),G7338,""))</x:f>
        <x:v>12536400</x:v>
      </x:c>
      <x:c r="J7338" s="22" t="n">
        <x:f>IF(I7338="","",I7338*H7338)</x:f>
        <x:v>9940111.56</x:v>
      </x:c>
      <x:c r="K7338" t="str">
        <x:f>IF(G7338="","MISSING OEWS",IF(ISNUMBER(H7338),"MATCHED","MISSING WHARTON"))</x:f>
        <x:v>MATCHED</x:v>
      </x:c>
    </x:row>
    <x:row r="7339">
      <x:c r="A7339" t="str">
        <x:v>81</x:v>
      </x:c>
      <x:c r="B7339" t="str">
        <x:v>Other Services (except Public Administration)</x:v>
      </x:c>
      <x:c r="C7339" t="str">
        <x:v>17-1022</x:v>
      </x:c>
      <x:c r="D7339" t="str">
        <x:v>Surveyors</x:v>
      </x:c>
      <x:c r="E7339" s="22"/>
      <x:c r="F7339" s="22" t="n">
        <x:v>59960</x:v>
      </x:c>
      <x:c r="G7339" s="22" t="str">
        <x:f>IF(OR(E7339="",F7339=""),"",E7339*F7339)</x:f>
      </x:c>
      <x:c r="H7339" s="36" t="n">
        <x:v>0.3682</x:v>
      </x:c>
      <x:c r="I7339" s="22" t="str">
        <x:f>IF(G7339="","",IF(ISNUMBER(H7339),G7339,""))</x:f>
      </x:c>
      <x:c r="J7339" s="22" t="str">
        <x:f>IF(I7339="","",I7339*H7339)</x:f>
      </x:c>
      <x:c r="K7339" t="str">
        <x:f>IF(G7339="","MISSING OEWS",IF(ISNUMBER(H7339),"MATCHED","MISSING WHARTON"))</x:f>
        <x:v>MISSING OEWS</x:v>
      </x:c>
    </x:row>
    <x:row r="7340">
      <x:c r="A7340" t="str">
        <x:v>81</x:v>
      </x:c>
      <x:c r="B7340" t="str">
        <x:v>Other Services (except Public Administration)</x:v>
      </x:c>
      <x:c r="C7340" t="str">
        <x:v>17-2011</x:v>
      </x:c>
      <x:c r="D7340" t="str">
        <x:v>Aerospace Engineers</x:v>
      </x:c>
      <x:c r="E7340" s="22"/>
      <x:c r="F7340" s="22" t="n">
        <x:v>135940</x:v>
      </x:c>
      <x:c r="G7340" s="22" t="str">
        <x:f>IF(OR(E7340="",F7340=""),"",E7340*F7340)</x:f>
      </x:c>
      <x:c r="H7340" s="36" t="n">
        <x:v>0.5333</x:v>
      </x:c>
      <x:c r="I7340" s="22" t="str">
        <x:f>IF(G7340="","",IF(ISNUMBER(H7340),G7340,""))</x:f>
      </x:c>
      <x:c r="J7340" s="22" t="str">
        <x:f>IF(I7340="","",I7340*H7340)</x:f>
      </x:c>
      <x:c r="K7340" t="str">
        <x:f>IF(G7340="","MISSING OEWS",IF(ISNUMBER(H7340),"MATCHED","MISSING WHARTON"))</x:f>
        <x:v>MISSING OEWS</x:v>
      </x:c>
    </x:row>
    <x:row r="7341">
      <x:c r="A7341" t="str">
        <x:v>81</x:v>
      </x:c>
      <x:c r="B7341" t="str">
        <x:v>Other Services (except Public Administration)</x:v>
      </x:c>
      <x:c r="C7341" t="str">
        <x:v>17-2031</x:v>
      </x:c>
      <x:c r="D7341" t="str">
        <x:v>Bioengineers and Biomedical Engineers</x:v>
      </x:c>
      <x:c r="E7341" s="22" t="n">
        <x:v>670</x:v>
      </x:c>
      <x:c r="F7341" s="22" t="n">
        <x:v>97810</x:v>
      </x:c>
      <x:c r="G7341" s="22" t="n">
        <x:f>IF(OR(E7341="",F7341=""),"",E7341*F7341)</x:f>
        <x:v>65532700</x:v>
      </x:c>
      <x:c r="H7341" s="36" t="n">
        <x:v>0.4067</x:v>
      </x:c>
      <x:c r="I7341" s="22" t="n">
        <x:f>IF(G7341="","",IF(ISNUMBER(H7341),G7341,""))</x:f>
        <x:v>65532700</x:v>
      </x:c>
      <x:c r="J7341" s="22" t="n">
        <x:f>IF(I7341="","",I7341*H7341)</x:f>
        <x:v>26652149.09</x:v>
      </x:c>
      <x:c r="K7341" t="str">
        <x:f>IF(G7341="","MISSING OEWS",IF(ISNUMBER(H7341),"MATCHED","MISSING WHARTON"))</x:f>
        <x:v>MATCHED</x:v>
      </x:c>
    </x:row>
    <x:row r="7342">
      <x:c r="A7342" t="str">
        <x:v>81</x:v>
      </x:c>
      <x:c r="B7342" t="str">
        <x:v>Other Services (except Public Administration)</x:v>
      </x:c>
      <x:c r="C7342" t="str">
        <x:v>17-2051</x:v>
      </x:c>
      <x:c r="D7342" t="str">
        <x:v>Civil Engineers</x:v>
      </x:c>
      <x:c r="E7342" s="22" t="n">
        <x:v>300</x:v>
      </x:c>
      <x:c r="F7342" s="22" t="n">
        <x:v>104050</x:v>
      </x:c>
      <x:c r="G7342" s="22" t="n">
        <x:f>IF(OR(E7342="",F7342=""),"",E7342*F7342)</x:f>
        <x:v>31215000</x:v>
      </x:c>
      <x:c r="H7342" s="36" t="n">
        <x:v>0.4218</x:v>
      </x:c>
      <x:c r="I7342" s="22" t="n">
        <x:f>IF(G7342="","",IF(ISNUMBER(H7342),G7342,""))</x:f>
        <x:v>31215000</x:v>
      </x:c>
      <x:c r="J7342" s="22" t="n">
        <x:f>IF(I7342="","",I7342*H7342)</x:f>
        <x:v>13166487</x:v>
      </x:c>
      <x:c r="K7342" t="str">
        <x:f>IF(G7342="","MISSING OEWS",IF(ISNUMBER(H7342),"MATCHED","MISSING WHARTON"))</x:f>
        <x:v>MATCHED</x:v>
      </x:c>
    </x:row>
    <x:row r="7343">
      <x:c r="A7343" t="str">
        <x:v>81</x:v>
      </x:c>
      <x:c r="B7343" t="str">
        <x:v>Other Services (except Public Administration)</x:v>
      </x:c>
      <x:c r="C7343" t="str">
        <x:v>17-2061</x:v>
      </x:c>
      <x:c r="D7343" t="str">
        <x:v>Computer Hardware Engineers</x:v>
      </x:c>
      <x:c r="E7343" s="22"/>
      <x:c r="F7343" s="22" t="n">
        <x:v>132700</x:v>
      </x:c>
      <x:c r="G7343" s="22" t="str">
        <x:f>IF(OR(E7343="",F7343=""),"",E7343*F7343)</x:f>
      </x:c>
      <x:c r="H7343" s="36" t="n">
        <x:v>0.3639</x:v>
      </x:c>
      <x:c r="I7343" s="22" t="str">
        <x:f>IF(G7343="","",IF(ISNUMBER(H7343),G7343,""))</x:f>
      </x:c>
      <x:c r="J7343" s="22" t="str">
        <x:f>IF(I7343="","",I7343*H7343)</x:f>
      </x:c>
      <x:c r="K7343" t="str">
        <x:f>IF(G7343="","MISSING OEWS",IF(ISNUMBER(H7343),"MATCHED","MISSING WHARTON"))</x:f>
        <x:v>MISSING OEWS</x:v>
      </x:c>
    </x:row>
    <x:row r="7344">
      <x:c r="A7344" t="str">
        <x:v>81</x:v>
      </x:c>
      <x:c r="B7344" t="str">
        <x:v>Other Services (except Public Administration)</x:v>
      </x:c>
      <x:c r="C7344" t="str">
        <x:v>17-2071</x:v>
      </x:c>
      <x:c r="D7344" t="str">
        <x:v>Electrical Engineers</x:v>
      </x:c>
      <x:c r="E7344" s="22" t="n">
        <x:v>1300</x:v>
      </x:c>
      <x:c r="F7344" s="22" t="n">
        <x:v>116700</x:v>
      </x:c>
      <x:c r="G7344" s="22" t="n">
        <x:f>IF(OR(E7344="",F7344=""),"",E7344*F7344)</x:f>
        <x:v>151710000</x:v>
      </x:c>
      <x:c r="H7344" s="36" t="n">
        <x:v>0.35229999999999995</x:v>
      </x:c>
      <x:c r="I7344" s="22" t="n">
        <x:f>IF(G7344="","",IF(ISNUMBER(H7344),G7344,""))</x:f>
        <x:v>151710000</x:v>
      </x:c>
      <x:c r="J7344" s="22" t="n">
        <x:f>IF(I7344="","",I7344*H7344)</x:f>
        <x:v>53447432.99999999</x:v>
      </x:c>
      <x:c r="K7344" t="str">
        <x:f>IF(G7344="","MISSING OEWS",IF(ISNUMBER(H7344),"MATCHED","MISSING WHARTON"))</x:f>
        <x:v>MATCHED</x:v>
      </x:c>
    </x:row>
    <x:row r="7345">
      <x:c r="A7345" t="str">
        <x:v>81</x:v>
      </x:c>
      <x:c r="B7345" t="str">
        <x:v>Other Services (except Public Administration)</x:v>
      </x:c>
      <x:c r="C7345" t="str">
        <x:v>17-2072</x:v>
      </x:c>
      <x:c r="D7345" t="str">
        <x:v>Electronics Engineers, Except Computer</x:v>
      </x:c>
      <x:c r="E7345" s="22" t="n">
        <x:v>570</x:v>
      </x:c>
      <x:c r="F7345" s="22" t="n">
        <x:v>99880</x:v>
      </x:c>
      <x:c r="G7345" s="22" t="n">
        <x:f>IF(OR(E7345="",F7345=""),"",E7345*F7345)</x:f>
        <x:v>56931600</x:v>
      </x:c>
      <x:c r="H7345" s="36" t="n">
        <x:v>0.4536</x:v>
      </x:c>
      <x:c r="I7345" s="22" t="n">
        <x:f>IF(G7345="","",IF(ISNUMBER(H7345),G7345,""))</x:f>
        <x:v>56931600</x:v>
      </x:c>
      <x:c r="J7345" s="22" t="n">
        <x:f>IF(I7345="","",I7345*H7345)</x:f>
        <x:v>25824173.76</x:v>
      </x:c>
      <x:c r="K7345" t="str">
        <x:f>IF(G7345="","MISSING OEWS",IF(ISNUMBER(H7345),"MATCHED","MISSING WHARTON"))</x:f>
        <x:v>MATCHED</x:v>
      </x:c>
    </x:row>
    <x:row r="7346">
      <x:c r="A7346" t="str">
        <x:v>81</x:v>
      </x:c>
      <x:c r="B7346" t="str">
        <x:v>Other Services (except Public Administration)</x:v>
      </x:c>
      <x:c r="C7346" t="str">
        <x:v>17-2081</x:v>
      </x:c>
      <x:c r="D7346" t="str">
        <x:v>Environmental Engineers</x:v>
      </x:c>
      <x:c r="E7346" s="22" t="n">
        <x:v>160</x:v>
      </x:c>
      <x:c r="F7346" s="22" t="n">
        <x:v>82180</x:v>
      </x:c>
      <x:c r="G7346" s="22" t="n">
        <x:f>IF(OR(E7346="",F7346=""),"",E7346*F7346)</x:f>
        <x:v>13148800</x:v>
      </x:c>
      <x:c r="H7346" s="36" t="n">
        <x:v>0.5196000000000001</x:v>
      </x:c>
      <x:c r="I7346" s="22" t="n">
        <x:f>IF(G7346="","",IF(ISNUMBER(H7346),G7346,""))</x:f>
        <x:v>13148800</x:v>
      </x:c>
      <x:c r="J7346" s="22" t="n">
        <x:f>IF(I7346="","",I7346*H7346)</x:f>
        <x:v>6832116.48</x:v>
      </x:c>
      <x:c r="K7346" t="str">
        <x:f>IF(G7346="","MISSING OEWS",IF(ISNUMBER(H7346),"MATCHED","MISSING WHARTON"))</x:f>
        <x:v>MATCHED</x:v>
      </x:c>
    </x:row>
    <x:row r="7347">
      <x:c r="A7347" t="str">
        <x:v>81</x:v>
      </x:c>
      <x:c r="B7347" t="str">
        <x:v>Other Services (except Public Administration)</x:v>
      </x:c>
      <x:c r="C7347" t="str">
        <x:v>17-2111</x:v>
      </x:c>
      <x:c r="D7347" t="str">
        <x:v>Health and Safety Engineers, Except Mining Safety Engineers and Inspectors</x:v>
      </x:c>
      <x:c r="E7347" s="22" t="n">
        <x:v>90</x:v>
      </x:c>
      <x:c r="F7347" s="22" t="n">
        <x:v>91150</x:v>
      </x:c>
      <x:c r="G7347" s="22" t="n">
        <x:f>IF(OR(E7347="",F7347=""),"",E7347*F7347)</x:f>
        <x:v>8203500</x:v>
      </x:c>
      <x:c r="H7347" s="36" t="n">
        <x:v>0.2672</x:v>
      </x:c>
      <x:c r="I7347" s="22" t="n">
        <x:f>IF(G7347="","",IF(ISNUMBER(H7347),G7347,""))</x:f>
        <x:v>8203500</x:v>
      </x:c>
      <x:c r="J7347" s="22" t="n">
        <x:f>IF(I7347="","",I7347*H7347)</x:f>
        <x:v>2191975.1999999997</x:v>
      </x:c>
      <x:c r="K7347" t="str">
        <x:f>IF(G7347="","MISSING OEWS",IF(ISNUMBER(H7347),"MATCHED","MISSING WHARTON"))</x:f>
        <x:v>MATCHED</x:v>
      </x:c>
    </x:row>
    <x:row r="7348">
      <x:c r="A7348" t="str">
        <x:v>81</x:v>
      </x:c>
      <x:c r="B7348" t="str">
        <x:v>Other Services (except Public Administration)</x:v>
      </x:c>
      <x:c r="C7348" t="str">
        <x:v>17-2112</x:v>
      </x:c>
      <x:c r="D7348" t="str">
        <x:v>Industrial Engineers</x:v>
      </x:c>
      <x:c r="E7348" s="22" t="n">
        <x:v>1580</x:v>
      </x:c>
      <x:c r="F7348" s="22" t="n">
        <x:v>106540</x:v>
      </x:c>
      <x:c r="G7348" s="22" t="n">
        <x:f>IF(OR(E7348="",F7348=""),"",E7348*F7348)</x:f>
        <x:v>168333200</x:v>
      </x:c>
      <x:c r="H7348" s="36" t="n">
        <x:v>0.47859999999999997</x:v>
      </x:c>
      <x:c r="I7348" s="22" t="n">
        <x:f>IF(G7348="","",IF(ISNUMBER(H7348),G7348,""))</x:f>
        <x:v>168333200</x:v>
      </x:c>
      <x:c r="J7348" s="22" t="n">
        <x:f>IF(I7348="","",I7348*H7348)</x:f>
        <x:v>80564269.52</x:v>
      </x:c>
      <x:c r="K7348" t="str">
        <x:f>IF(G7348="","MISSING OEWS",IF(ISNUMBER(H7348),"MATCHED","MISSING WHARTON"))</x:f>
        <x:v>MATCHED</x:v>
      </x:c>
    </x:row>
    <x:row r="7349">
      <x:c r="A7349" t="str">
        <x:v>81</x:v>
      </x:c>
      <x:c r="B7349" t="str">
        <x:v>Other Services (except Public Administration)</x:v>
      </x:c>
      <x:c r="C7349" t="str">
        <x:v>17-2131</x:v>
      </x:c>
      <x:c r="D7349" t="str">
        <x:v>Materials Engineers</x:v>
      </x:c>
      <x:c r="E7349" s="22" t="n">
        <x:v>70</x:v>
      </x:c>
      <x:c r="F7349" s="22" t="n">
        <x:v>119750</x:v>
      </x:c>
      <x:c r="G7349" s="22" t="n">
        <x:f>IF(OR(E7349="",F7349=""),"",E7349*F7349)</x:f>
        <x:v>8382500</x:v>
      </x:c>
      <x:c r="H7349" s="36" t="n">
        <x:v>0.26899999999999996</x:v>
      </x:c>
      <x:c r="I7349" s="22" t="n">
        <x:f>IF(G7349="","",IF(ISNUMBER(H7349),G7349,""))</x:f>
        <x:v>8382500</x:v>
      </x:c>
      <x:c r="J7349" s="22" t="n">
        <x:f>IF(I7349="","",I7349*H7349)</x:f>
        <x:v>2254892.4999999995</x:v>
      </x:c>
      <x:c r="K7349" t="str">
        <x:f>IF(G7349="","MISSING OEWS",IF(ISNUMBER(H7349),"MATCHED","MISSING WHARTON"))</x:f>
        <x:v>MATCHED</x:v>
      </x:c>
    </x:row>
    <x:row r="7350">
      <x:c r="A7350" t="str">
        <x:v>81</x:v>
      </x:c>
      <x:c r="B7350" t="str">
        <x:v>Other Services (except Public Administration)</x:v>
      </x:c>
      <x:c r="C7350" t="str">
        <x:v>17-2141</x:v>
      </x:c>
      <x:c r="D7350" t="str">
        <x:v>Mechanical Engineers</x:v>
      </x:c>
      <x:c r="E7350" s="22" t="n">
        <x:v>1690</x:v>
      </x:c>
      <x:c r="F7350" s="22" t="n">
        <x:v>109840</x:v>
      </x:c>
      <x:c r="G7350" s="22" t="n">
        <x:f>IF(OR(E7350="",F7350=""),"",E7350*F7350)</x:f>
        <x:v>185629600</x:v>
      </x:c>
      <x:c r="H7350" s="36" t="n">
        <x:v>0.30079999999999996</x:v>
      </x:c>
      <x:c r="I7350" s="22" t="n">
        <x:f>IF(G7350="","",IF(ISNUMBER(H7350),G7350,""))</x:f>
        <x:v>185629600</x:v>
      </x:c>
      <x:c r="J7350" s="22" t="n">
        <x:f>IF(I7350="","",I7350*H7350)</x:f>
        <x:v>55837383.67999999</x:v>
      </x:c>
      <x:c r="K7350" t="str">
        <x:f>IF(G7350="","MISSING OEWS",IF(ISNUMBER(H7350),"MATCHED","MISSING WHARTON"))</x:f>
        <x:v>MATCHED</x:v>
      </x:c>
    </x:row>
    <x:row r="7351">
      <x:c r="A7351" t="str">
        <x:v>81</x:v>
      </x:c>
      <x:c r="B7351" t="str">
        <x:v>Other Services (except Public Administration)</x:v>
      </x:c>
      <x:c r="C7351" t="str">
        <x:v>17-2199</x:v>
      </x:c>
      <x:c r="D7351" t="str">
        <x:v>Engineers, All Other</x:v>
      </x:c>
      <x:c r="E7351" s="22" t="n">
        <x:v>820</x:v>
      </x:c>
      <x:c r="F7351" s="22" t="n">
        <x:v>102980</x:v>
      </x:c>
      <x:c r="G7351" s="22" t="n">
        <x:f>IF(OR(E7351="",F7351=""),"",E7351*F7351)</x:f>
        <x:v>84443600</x:v>
      </x:c>
      <x:c r="H7351" s="36" t="n">
        <x:v>0.315</x:v>
      </x:c>
      <x:c r="I7351" s="22" t="n">
        <x:f>IF(G7351="","",IF(ISNUMBER(H7351),G7351,""))</x:f>
        <x:v>84443600</x:v>
      </x:c>
      <x:c r="J7351" s="22" t="n">
        <x:f>IF(I7351="","",I7351*H7351)</x:f>
        <x:v>26599734</x:v>
      </x:c>
      <x:c r="K7351" t="str">
        <x:f>IF(G7351="","MISSING OEWS",IF(ISNUMBER(H7351),"MATCHED","MISSING WHARTON"))</x:f>
        <x:v>MATCHED</x:v>
      </x:c>
    </x:row>
    <x:row r="7352">
      <x:c r="A7352" t="str">
        <x:v>81</x:v>
      </x:c>
      <x:c r="B7352" t="str">
        <x:v>Other Services (except Public Administration)</x:v>
      </x:c>
      <x:c r="C7352" t="str">
        <x:v>17-3011</x:v>
      </x:c>
      <x:c r="D7352" t="str">
        <x:v>Architectural and Civil Drafters</x:v>
      </x:c>
      <x:c r="E7352" s="22" t="n">
        <x:v>30</x:v>
      </x:c>
      <x:c r="F7352" s="22" t="n">
        <x:v>76480</x:v>
      </x:c>
      <x:c r="G7352" s="22" t="n">
        <x:f>IF(OR(E7352="",F7352=""),"",E7352*F7352)</x:f>
        <x:v>2294400</x:v>
      </x:c>
      <x:c r="H7352" s="36" t="n">
        <x:v>0.7</x:v>
      </x:c>
      <x:c r="I7352" s="22" t="n">
        <x:f>IF(G7352="","",IF(ISNUMBER(H7352),G7352,""))</x:f>
        <x:v>2294400</x:v>
      </x:c>
      <x:c r="J7352" s="22" t="n">
        <x:f>IF(I7352="","",I7352*H7352)</x:f>
        <x:v>1606080</x:v>
      </x:c>
      <x:c r="K7352" t="str">
        <x:f>IF(G7352="","MISSING OEWS",IF(ISNUMBER(H7352),"MATCHED","MISSING WHARTON"))</x:f>
        <x:v>MATCHED</x:v>
      </x:c>
    </x:row>
    <x:row r="7353">
      <x:c r="A7353" t="str">
        <x:v>81</x:v>
      </x:c>
      <x:c r="B7353" t="str">
        <x:v>Other Services (except Public Administration)</x:v>
      </x:c>
      <x:c r="C7353" t="str">
        <x:v>17-3012</x:v>
      </x:c>
      <x:c r="D7353" t="str">
        <x:v>Electrical and Electronics Drafters</x:v>
      </x:c>
      <x:c r="E7353" s="22"/>
      <x:c r="F7353" s="22" t="n">
        <x:v>89430</x:v>
      </x:c>
      <x:c r="G7353" s="22" t="str">
        <x:f>IF(OR(E7353="",F7353=""),"",E7353*F7353)</x:f>
      </x:c>
      <x:c r="H7353" s="36" t="n">
        <x:v>0.5217</x:v>
      </x:c>
      <x:c r="I7353" s="22" t="str">
        <x:f>IF(G7353="","",IF(ISNUMBER(H7353),G7353,""))</x:f>
      </x:c>
      <x:c r="J7353" s="22" t="str">
        <x:f>IF(I7353="","",I7353*H7353)</x:f>
      </x:c>
      <x:c r="K7353" t="str">
        <x:f>IF(G7353="","MISSING OEWS",IF(ISNUMBER(H7353),"MATCHED","MISSING WHARTON"))</x:f>
        <x:v>MISSING OEWS</x:v>
      </x:c>
    </x:row>
    <x:row r="7354">
      <x:c r="A7354" t="str">
        <x:v>81</x:v>
      </x:c>
      <x:c r="B7354" t="str">
        <x:v>Other Services (except Public Administration)</x:v>
      </x:c>
      <x:c r="C7354" t="str">
        <x:v>17-3013</x:v>
      </x:c>
      <x:c r="D7354" t="str">
        <x:v>Mechanical Drafters</x:v>
      </x:c>
      <x:c r="E7354" s="22" t="n">
        <x:v>150</x:v>
      </x:c>
      <x:c r="F7354" s="22" t="n">
        <x:v>66370</x:v>
      </x:c>
      <x:c r="G7354" s="22" t="n">
        <x:f>IF(OR(E7354="",F7354=""),"",E7354*F7354)</x:f>
        <x:v>9955500</x:v>
      </x:c>
      <x:c r="H7354" s="36" t="n">
        <x:v>0.71</x:v>
      </x:c>
      <x:c r="I7354" s="22" t="n">
        <x:f>IF(G7354="","",IF(ISNUMBER(H7354),G7354,""))</x:f>
        <x:v>9955500</x:v>
      </x:c>
      <x:c r="J7354" s="22" t="n">
        <x:f>IF(I7354="","",I7354*H7354)</x:f>
        <x:v>7068405</x:v>
      </x:c>
      <x:c r="K7354" t="str">
        <x:f>IF(G7354="","MISSING OEWS",IF(ISNUMBER(H7354),"MATCHED","MISSING WHARTON"))</x:f>
        <x:v>MATCHED</x:v>
      </x:c>
    </x:row>
    <x:row r="7355">
      <x:c r="A7355" t="str">
        <x:v>81</x:v>
      </x:c>
      <x:c r="B7355" t="str">
        <x:v>Other Services (except Public Administration)</x:v>
      </x:c>
      <x:c r="C7355" t="str">
        <x:v>17-3019</x:v>
      </x:c>
      <x:c r="D7355" t="str">
        <x:v>Drafters, All Other</x:v>
      </x:c>
      <x:c r="E7355" s="22" t="n">
        <x:v>140</x:v>
      </x:c>
      <x:c r="F7355" s="22" t="n">
        <x:v>67470</x:v>
      </x:c>
      <x:c r="G7355" s="22" t="n">
        <x:f>IF(OR(E7355="",F7355=""),"",E7355*F7355)</x:f>
        <x:v>9445800</x:v>
      </x:c>
      <x:c r="H7355" s="36"/>
      <x:c r="I7355" s="22" t="str">
        <x:f>IF(G7355="","",IF(ISNUMBER(H7355),G7355,""))</x:f>
      </x:c>
      <x:c r="J7355" s="22" t="str">
        <x:f>IF(I7355="","",I7355*H7355)</x:f>
      </x:c>
      <x:c r="K7355" t="str">
        <x:f>IF(G7355="","MISSING OEWS",IF(ISNUMBER(H7355),"MATCHED","MISSING WHARTON"))</x:f>
        <x:v>MISSING WHARTON</x:v>
      </x:c>
    </x:row>
    <x:row r="7356">
      <x:c r="A7356" t="str">
        <x:v>81</x:v>
      </x:c>
      <x:c r="B7356" t="str">
        <x:v>Other Services (except Public Administration)</x:v>
      </x:c>
      <x:c r="C7356" t="str">
        <x:v>17-3023</x:v>
      </x:c>
      <x:c r="D7356" t="str">
        <x:v>Electrical and Electronic Engineering Technologists and Technicians</x:v>
      </x:c>
      <x:c r="E7356" s="22" t="n">
        <x:v>420</x:v>
      </x:c>
      <x:c r="F7356" s="22" t="n">
        <x:v>74110</x:v>
      </x:c>
      <x:c r="G7356" s="22" t="n">
        <x:f>IF(OR(E7356="",F7356=""),"",E7356*F7356)</x:f>
        <x:v>31126200</x:v>
      </x:c>
      <x:c r="H7356" s="36" t="n">
        <x:v>0.4</x:v>
      </x:c>
      <x:c r="I7356" s="22" t="n">
        <x:f>IF(G7356="","",IF(ISNUMBER(H7356),G7356,""))</x:f>
        <x:v>31126200</x:v>
      </x:c>
      <x:c r="J7356" s="22" t="n">
        <x:f>IF(I7356="","",I7356*H7356)</x:f>
        <x:v>12450480</x:v>
      </x:c>
      <x:c r="K7356" t="str">
        <x:f>IF(G7356="","MISSING OEWS",IF(ISNUMBER(H7356),"MATCHED","MISSING WHARTON"))</x:f>
        <x:v>MATCHED</x:v>
      </x:c>
    </x:row>
    <x:row r="7357">
      <x:c r="A7357" t="str">
        <x:v>81</x:v>
      </x:c>
      <x:c r="B7357" t="str">
        <x:v>Other Services (except Public Administration)</x:v>
      </x:c>
      <x:c r="C7357" t="str">
        <x:v>17-3024</x:v>
      </x:c>
      <x:c r="D7357" t="str">
        <x:v>Electro-Mechanical and Mechatronics Technologists and Technicians</x:v>
      </x:c>
      <x:c r="E7357" s="22" t="n">
        <x:v>270</x:v>
      </x:c>
      <x:c r="F7357" s="22" t="n">
        <x:v>61360</x:v>
      </x:c>
      <x:c r="G7357" s="22" t="n">
        <x:f>IF(OR(E7357="",F7357=""),"",E7357*F7357)</x:f>
        <x:v>16567200</x:v>
      </x:c>
      <x:c r="H7357" s="36" t="n">
        <x:v>0.17809999999999998</x:v>
      </x:c>
      <x:c r="I7357" s="22" t="n">
        <x:f>IF(G7357="","",IF(ISNUMBER(H7357),G7357,""))</x:f>
        <x:v>16567200</x:v>
      </x:c>
      <x:c r="J7357" s="22" t="n">
        <x:f>IF(I7357="","",I7357*H7357)</x:f>
        <x:v>2950618.32</x:v>
      </x:c>
      <x:c r="K7357" t="str">
        <x:f>IF(G7357="","MISSING OEWS",IF(ISNUMBER(H7357),"MATCHED","MISSING WHARTON"))</x:f>
        <x:v>MATCHED</x:v>
      </x:c>
    </x:row>
    <x:row r="7358">
      <x:c r="A7358" t="str">
        <x:v>81</x:v>
      </x:c>
      <x:c r="B7358" t="str">
        <x:v>Other Services (except Public Administration)</x:v>
      </x:c>
      <x:c r="C7358" t="str">
        <x:v>17-3026</x:v>
      </x:c>
      <x:c r="D7358" t="str">
        <x:v>Industrial Engineering Technologists and Technicians</x:v>
      </x:c>
      <x:c r="E7358" s="22" t="n">
        <x:v>60</x:v>
      </x:c>
      <x:c r="F7358" s="22" t="n">
        <x:v>80840</x:v>
      </x:c>
      <x:c r="G7358" s="22" t="n">
        <x:f>IF(OR(E7358="",F7358=""),"",E7358*F7358)</x:f>
        <x:v>4850400</x:v>
      </x:c>
      <x:c r="H7358" s="36" t="n">
        <x:v>0.28550000000000003</x:v>
      </x:c>
      <x:c r="I7358" s="22" t="n">
        <x:f>IF(G7358="","",IF(ISNUMBER(H7358),G7358,""))</x:f>
        <x:v>4850400</x:v>
      </x:c>
      <x:c r="J7358" s="22" t="n">
        <x:f>IF(I7358="","",I7358*H7358)</x:f>
        <x:v>1384789.2000000002</x:v>
      </x:c>
      <x:c r="K7358" t="str">
        <x:f>IF(G7358="","MISSING OEWS",IF(ISNUMBER(H7358),"MATCHED","MISSING WHARTON"))</x:f>
        <x:v>MATCHED</x:v>
      </x:c>
    </x:row>
    <x:row r="7359">
      <x:c r="A7359" t="str">
        <x:v>81</x:v>
      </x:c>
      <x:c r="B7359" t="str">
        <x:v>Other Services (except Public Administration)</x:v>
      </x:c>
      <x:c r="C7359" t="str">
        <x:v>17-3027</x:v>
      </x:c>
      <x:c r="D7359" t="str">
        <x:v>Mechanical Engineering Technologists and Technicians</x:v>
      </x:c>
      <x:c r="E7359" s="22" t="n">
        <x:v>160</x:v>
      </x:c>
      <x:c r="F7359" s="22" t="n">
        <x:v>71010</x:v>
      </x:c>
      <x:c r="G7359" s="22" t="n">
        <x:f>IF(OR(E7359="",F7359=""),"",E7359*F7359)</x:f>
        <x:v>11361600</x:v>
      </x:c>
      <x:c r="H7359" s="36" t="n">
        <x:v>0.3125</x:v>
      </x:c>
      <x:c r="I7359" s="22" t="n">
        <x:f>IF(G7359="","",IF(ISNUMBER(H7359),G7359,""))</x:f>
        <x:v>11361600</x:v>
      </x:c>
      <x:c r="J7359" s="22" t="n">
        <x:f>IF(I7359="","",I7359*H7359)</x:f>
        <x:v>3550500</x:v>
      </x:c>
      <x:c r="K7359" t="str">
        <x:f>IF(G7359="","MISSING OEWS",IF(ISNUMBER(H7359),"MATCHED","MISSING WHARTON"))</x:f>
        <x:v>MATCHED</x:v>
      </x:c>
    </x:row>
    <x:row r="7360">
      <x:c r="A7360" t="str">
        <x:v>81</x:v>
      </x:c>
      <x:c r="B7360" t="str">
        <x:v>Other Services (except Public Administration)</x:v>
      </x:c>
      <x:c r="C7360" t="str">
        <x:v>17-3028</x:v>
      </x:c>
      <x:c r="D7360" t="str">
        <x:v>Calibration Technologists and Technicians</x:v>
      </x:c>
      <x:c r="E7360" s="22" t="n">
        <x:v>1660</x:v>
      </x:c>
      <x:c r="F7360" s="22" t="n">
        <x:v>65020</x:v>
      </x:c>
      <x:c r="G7360" s="22" t="n">
        <x:f>IF(OR(E7360="",F7360=""),"",E7360*F7360)</x:f>
        <x:v>107933200</x:v>
      </x:c>
      <x:c r="H7360" s="36" t="n">
        <x:v>0.17329999999999998</x:v>
      </x:c>
      <x:c r="I7360" s="22" t="n">
        <x:f>IF(G7360="","",IF(ISNUMBER(H7360),G7360,""))</x:f>
        <x:v>107933200</x:v>
      </x:c>
      <x:c r="J7360" s="22" t="n">
        <x:f>IF(I7360="","",I7360*H7360)</x:f>
        <x:v>18704823.56</x:v>
      </x:c>
      <x:c r="K7360" t="str">
        <x:f>IF(G7360="","MISSING OEWS",IF(ISNUMBER(H7360),"MATCHED","MISSING WHARTON"))</x:f>
        <x:v>MATCHED</x:v>
      </x:c>
    </x:row>
    <x:row r="7361">
      <x:c r="A7361" t="str">
        <x:v>81</x:v>
      </x:c>
      <x:c r="B7361" t="str">
        <x:v>Other Services (except Public Administration)</x:v>
      </x:c>
      <x:c r="C7361" t="str">
        <x:v>17-3029</x:v>
      </x:c>
      <x:c r="D7361" t="str">
        <x:v>Engineering Technologists and Technicians, Except Drafters, All Other</x:v>
      </x:c>
      <x:c r="E7361" s="22" t="n">
        <x:v>280</x:v>
      </x:c>
      <x:c r="F7361" s="22" t="n">
        <x:v>79910</x:v>
      </x:c>
      <x:c r="G7361" s="22" t="n">
        <x:f>IF(OR(E7361="",F7361=""),"",E7361*F7361)</x:f>
        <x:v>22374800</x:v>
      </x:c>
      <x:c r="H7361" s="36" t="n">
        <x:v>0.1404</x:v>
      </x:c>
      <x:c r="I7361" s="22" t="n">
        <x:f>IF(G7361="","",IF(ISNUMBER(H7361),G7361,""))</x:f>
        <x:v>22374800</x:v>
      </x:c>
      <x:c r="J7361" s="22" t="n">
        <x:f>IF(I7361="","",I7361*H7361)</x:f>
        <x:v>3141421.92</x:v>
      </x:c>
      <x:c r="K7361" t="str">
        <x:f>IF(G7361="","MISSING OEWS",IF(ISNUMBER(H7361),"MATCHED","MISSING WHARTON"))</x:f>
        <x:v>MATCHED</x:v>
      </x:c>
    </x:row>
    <x:row r="7362">
      <x:c r="A7362" t="str">
        <x:v>81</x:v>
      </x:c>
      <x:c r="B7362" t="str">
        <x:v>Other Services (except Public Administration)</x:v>
      </x:c>
      <x:c r="C7362" t="str">
        <x:v>17-3031</x:v>
      </x:c>
      <x:c r="D7362" t="str">
        <x:v>Surveying and Mapping Technicians</x:v>
      </x:c>
      <x:c r="E7362" s="22" t="n">
        <x:v>50</x:v>
      </x:c>
      <x:c r="F7362" s="22" t="n">
        <x:v>46580</x:v>
      </x:c>
      <x:c r="G7362" s="22" t="n">
        <x:f>IF(OR(E7362="",F7362=""),"",E7362*F7362)</x:f>
        <x:v>2329000</x:v>
      </x:c>
      <x:c r="H7362" s="36" t="n">
        <x:v>0.6783</x:v>
      </x:c>
      <x:c r="I7362" s="22" t="n">
        <x:f>IF(G7362="","",IF(ISNUMBER(H7362),G7362,""))</x:f>
        <x:v>2329000</x:v>
      </x:c>
      <x:c r="J7362" s="22" t="n">
        <x:f>IF(I7362="","",I7362*H7362)</x:f>
        <x:v>1579760.7</x:v>
      </x:c>
      <x:c r="K7362" t="str">
        <x:f>IF(G7362="","MISSING OEWS",IF(ISNUMBER(H7362),"MATCHED","MISSING WHARTON"))</x:f>
        <x:v>MATCHED</x:v>
      </x:c>
    </x:row>
    <x:row r="7363">
      <x:c r="A7363" t="str">
        <x:v>81</x:v>
      </x:c>
      <x:c r="B7363" t="str">
        <x:v>Other Services (except Public Administration)</x:v>
      </x:c>
      <x:c r="C7363" t="str">
        <x:v>19-1013</x:v>
      </x:c>
      <x:c r="D7363" t="str">
        <x:v>Soil and Plant Scientists</x:v>
      </x:c>
      <x:c r="E7363" s="22" t="n">
        <x:v>190</x:v>
      </x:c>
      <x:c r="F7363" s="22" t="n">
        <x:v>83370</x:v>
      </x:c>
      <x:c r="G7363" s="22" t="n">
        <x:f>IF(OR(E7363="",F7363=""),"",E7363*F7363)</x:f>
        <x:v>15840300</x:v>
      </x:c>
      <x:c r="H7363" s="36" t="n">
        <x:v>0.0519</x:v>
      </x:c>
      <x:c r="I7363" s="22" t="n">
        <x:f>IF(G7363="","",IF(ISNUMBER(H7363),G7363,""))</x:f>
        <x:v>15840300</x:v>
      </x:c>
      <x:c r="J7363" s="22" t="n">
        <x:f>IF(I7363="","",I7363*H7363)</x:f>
        <x:v>822111.5700000001</x:v>
      </x:c>
      <x:c r="K7363" t="str">
        <x:f>IF(G7363="","MISSING OEWS",IF(ISNUMBER(H7363),"MATCHED","MISSING WHARTON"))</x:f>
        <x:v>MATCHED</x:v>
      </x:c>
    </x:row>
    <x:row r="7364">
      <x:c r="A7364" t="str">
        <x:v>81</x:v>
      </x:c>
      <x:c r="B7364" t="str">
        <x:v>Other Services (except Public Administration)</x:v>
      </x:c>
      <x:c r="C7364" t="str">
        <x:v>19-1022</x:v>
      </x:c>
      <x:c r="D7364" t="str">
        <x:v>Microbiologists</x:v>
      </x:c>
      <x:c r="E7364" s="22" t="n">
        <x:v>50</x:v>
      </x:c>
      <x:c r="F7364" s="22" t="n">
        <x:v>84730</x:v>
      </x:c>
      <x:c r="G7364" s="22" t="n">
        <x:f>IF(OR(E7364="",F7364=""),"",E7364*F7364)</x:f>
        <x:v>4236500</x:v>
      </x:c>
      <x:c r="H7364" s="36" t="n">
        <x:v>0.05</x:v>
      </x:c>
      <x:c r="I7364" s="22" t="n">
        <x:f>IF(G7364="","",IF(ISNUMBER(H7364),G7364,""))</x:f>
        <x:v>4236500</x:v>
      </x:c>
      <x:c r="J7364" s="22" t="n">
        <x:f>IF(I7364="","",I7364*H7364)</x:f>
        <x:v>211825</x:v>
      </x:c>
      <x:c r="K7364" t="str">
        <x:f>IF(G7364="","MISSING OEWS",IF(ISNUMBER(H7364),"MATCHED","MISSING WHARTON"))</x:f>
        <x:v>MATCHED</x:v>
      </x:c>
    </x:row>
    <x:row r="7365">
      <x:c r="A7365" t="str">
        <x:v>81</x:v>
      </x:c>
      <x:c r="B7365" t="str">
        <x:v>Other Services (except Public Administration)</x:v>
      </x:c>
      <x:c r="C7365" t="str">
        <x:v>19-1023</x:v>
      </x:c>
      <x:c r="D7365" t="str">
        <x:v>Zoologists and Wildlife Biologists</x:v>
      </x:c>
      <x:c r="E7365" s="22" t="n">
        <x:v>1530</x:v>
      </x:c>
      <x:c r="F7365" s="22" t="n">
        <x:v>61970</x:v>
      </x:c>
      <x:c r="G7365" s="22" t="n">
        <x:f>IF(OR(E7365="",F7365=""),"",E7365*F7365)</x:f>
        <x:v>94814100</x:v>
      </x:c>
      <x:c r="H7365" s="36" t="n">
        <x:v>0.15</x:v>
      </x:c>
      <x:c r="I7365" s="22" t="n">
        <x:f>IF(G7365="","",IF(ISNUMBER(H7365),G7365,""))</x:f>
        <x:v>94814100</x:v>
      </x:c>
      <x:c r="J7365" s="22" t="n">
        <x:f>IF(I7365="","",I7365*H7365)</x:f>
        <x:v>14222115</x:v>
      </x:c>
      <x:c r="K7365" t="str">
        <x:f>IF(G7365="","MISSING OEWS",IF(ISNUMBER(H7365),"MATCHED","MISSING WHARTON"))</x:f>
        <x:v>MATCHED</x:v>
      </x:c>
    </x:row>
    <x:row r="7366">
      <x:c r="A7366" t="str">
        <x:v>81</x:v>
      </x:c>
      <x:c r="B7366" t="str">
        <x:v>Other Services (except Public Administration)</x:v>
      </x:c>
      <x:c r="C7366" t="str">
        <x:v>19-1029</x:v>
      </x:c>
      <x:c r="D7366" t="str">
        <x:v>Biological Scientists, All Other</x:v>
      </x:c>
      <x:c r="E7366" s="22" t="n">
        <x:v>250</x:v>
      </x:c>
      <x:c r="F7366" s="22" t="n">
        <x:v>112740</x:v>
      </x:c>
      <x:c r="G7366" s="22" t="n">
        <x:f>IF(OR(E7366="",F7366=""),"",E7366*F7366)</x:f>
        <x:v>28185000</x:v>
      </x:c>
      <x:c r="H7366" s="36" t="n">
        <x:v>0.40369999999999995</x:v>
      </x:c>
      <x:c r="I7366" s="22" t="n">
        <x:f>IF(G7366="","",IF(ISNUMBER(H7366),G7366,""))</x:f>
        <x:v>28185000</x:v>
      </x:c>
      <x:c r="J7366" s="22" t="n">
        <x:f>IF(I7366="","",I7366*H7366)</x:f>
        <x:v>11378284.499999998</x:v>
      </x:c>
      <x:c r="K7366" t="str">
        <x:f>IF(G7366="","MISSING OEWS",IF(ISNUMBER(H7366),"MATCHED","MISSING WHARTON"))</x:f>
        <x:v>MATCHED</x:v>
      </x:c>
    </x:row>
    <x:row r="7367">
      <x:c r="A7367" t="str">
        <x:v>81</x:v>
      </x:c>
      <x:c r="B7367" t="str">
        <x:v>Other Services (except Public Administration)</x:v>
      </x:c>
      <x:c r="C7367" t="str">
        <x:v>19-1031</x:v>
      </x:c>
      <x:c r="D7367" t="str">
        <x:v>Conservation Scientists</x:v>
      </x:c>
      <x:c r="E7367" s="22" t="n">
        <x:v>5360</x:v>
      </x:c>
      <x:c r="F7367" s="22" t="n">
        <x:v>73970</x:v>
      </x:c>
      <x:c r="G7367" s="22" t="n">
        <x:f>IF(OR(E7367="",F7367=""),"",E7367*F7367)</x:f>
        <x:v>396479200</x:v>
      </x:c>
      <x:c r="H7367" s="36" t="n">
        <x:v>0.2122</x:v>
      </x:c>
      <x:c r="I7367" s="22" t="n">
        <x:f>IF(G7367="","",IF(ISNUMBER(H7367),G7367,""))</x:f>
        <x:v>396479200</x:v>
      </x:c>
      <x:c r="J7367" s="22" t="n">
        <x:f>IF(I7367="","",I7367*H7367)</x:f>
        <x:v>84132886.24</x:v>
      </x:c>
      <x:c r="K7367" t="str">
        <x:f>IF(G7367="","MISSING OEWS",IF(ISNUMBER(H7367),"MATCHED","MISSING WHARTON"))</x:f>
        <x:v>MATCHED</x:v>
      </x:c>
    </x:row>
    <x:row r="7368">
      <x:c r="A7368" t="str">
        <x:v>81</x:v>
      </x:c>
      <x:c r="B7368" t="str">
        <x:v>Other Services (except Public Administration)</x:v>
      </x:c>
      <x:c r="C7368" t="str">
        <x:v>19-1032</x:v>
      </x:c>
      <x:c r="D7368" t="str">
        <x:v>Foresters</x:v>
      </x:c>
      <x:c r="E7368" s="22" t="n">
        <x:v>410</x:v>
      </x:c>
      <x:c r="F7368" s="22" t="n">
        <x:v>76980</x:v>
      </x:c>
      <x:c r="G7368" s="22" t="n">
        <x:f>IF(OR(E7368="",F7368=""),"",E7368*F7368)</x:f>
        <x:v>31561800</x:v>
      </x:c>
      <x:c r="H7368" s="36" t="n">
        <x:v>0.055999999999999994</x:v>
      </x:c>
      <x:c r="I7368" s="22" t="n">
        <x:f>IF(G7368="","",IF(ISNUMBER(H7368),G7368,""))</x:f>
        <x:v>31561800</x:v>
      </x:c>
      <x:c r="J7368" s="22" t="n">
        <x:f>IF(I7368="","",I7368*H7368)</x:f>
        <x:v>1767460.7999999998</x:v>
      </x:c>
      <x:c r="K7368" t="str">
        <x:f>IF(G7368="","MISSING OEWS",IF(ISNUMBER(H7368),"MATCHED","MISSING WHARTON"))</x:f>
        <x:v>MATCHED</x:v>
      </x:c>
    </x:row>
    <x:row r="7369">
      <x:c r="A7369" t="str">
        <x:v>81</x:v>
      </x:c>
      <x:c r="B7369" t="str">
        <x:v>Other Services (except Public Administration)</x:v>
      </x:c>
      <x:c r="C7369" t="str">
        <x:v>19-1041</x:v>
      </x:c>
      <x:c r="D7369" t="str">
        <x:v>Epidemiologists</x:v>
      </x:c>
      <x:c r="E7369" s="22" t="n">
        <x:v>410</x:v>
      </x:c>
      <x:c r="F7369" s="22" t="n">
        <x:v>84190</x:v>
      </x:c>
      <x:c r="G7369" s="22" t="n">
        <x:f>IF(OR(E7369="",F7369=""),"",E7369*F7369)</x:f>
        <x:v>34517900</x:v>
      </x:c>
      <x:c r="H7369" s="36" t="n">
        <x:v>0.3433</x:v>
      </x:c>
      <x:c r="I7369" s="22" t="n">
        <x:f>IF(G7369="","",IF(ISNUMBER(H7369),G7369,""))</x:f>
        <x:v>34517900</x:v>
      </x:c>
      <x:c r="J7369" s="22" t="n">
        <x:f>IF(I7369="","",I7369*H7369)</x:f>
        <x:v>11849995.07</x:v>
      </x:c>
      <x:c r="K7369" t="str">
        <x:f>IF(G7369="","MISSING OEWS",IF(ISNUMBER(H7369),"MATCHED","MISSING WHARTON"))</x:f>
        <x:v>MATCHED</x:v>
      </x:c>
    </x:row>
    <x:row r="7370">
      <x:c r="A7370" t="str">
        <x:v>81</x:v>
      </x:c>
      <x:c r="B7370" t="str">
        <x:v>Other Services (except Public Administration)</x:v>
      </x:c>
      <x:c r="C7370" t="str">
        <x:v>19-1042</x:v>
      </x:c>
      <x:c r="D7370" t="str">
        <x:v>Medical Scientists, Except Epidemiologists</x:v>
      </x:c>
      <x:c r="E7370" s="22" t="n">
        <x:v>200</x:v>
      </x:c>
      <x:c r="F7370" s="22" t="n">
        <x:v>105400</x:v>
      </x:c>
      <x:c r="G7370" s="22" t="n">
        <x:f>IF(OR(E7370="",F7370=""),"",E7370*F7370)</x:f>
        <x:v>21080000</x:v>
      </x:c>
      <x:c r="H7370" s="36" t="n">
        <x:v>0.1857</x:v>
      </x:c>
      <x:c r="I7370" s="22" t="n">
        <x:f>IF(G7370="","",IF(ISNUMBER(H7370),G7370,""))</x:f>
        <x:v>21080000</x:v>
      </x:c>
      <x:c r="J7370" s="22" t="n">
        <x:f>IF(I7370="","",I7370*H7370)</x:f>
        <x:v>3914556</x:v>
      </x:c>
      <x:c r="K7370" t="str">
        <x:f>IF(G7370="","MISSING OEWS",IF(ISNUMBER(H7370),"MATCHED","MISSING WHARTON"))</x:f>
        <x:v>MATCHED</x:v>
      </x:c>
    </x:row>
    <x:row r="7371">
      <x:c r="A7371" t="str">
        <x:v>81</x:v>
      </x:c>
      <x:c r="B7371" t="str">
        <x:v>Other Services (except Public Administration)</x:v>
      </x:c>
      <x:c r="C7371" t="str">
        <x:v>19-2012</x:v>
      </x:c>
      <x:c r="D7371" t="str">
        <x:v>Physicists</x:v>
      </x:c>
      <x:c r="E7371" s="22" t="n">
        <x:v>50</x:v>
      </x:c>
      <x:c r="F7371" s="22" t="n">
        <x:v>200550</x:v>
      </x:c>
      <x:c r="G7371" s="22" t="n">
        <x:f>IF(OR(E7371="",F7371=""),"",E7371*F7371)</x:f>
        <x:v>10027500</x:v>
      </x:c>
      <x:c r="H7371" s="36" t="n">
        <x:v>0.44</x:v>
      </x:c>
      <x:c r="I7371" s="22" t="n">
        <x:f>IF(G7371="","",IF(ISNUMBER(H7371),G7371,""))</x:f>
        <x:v>10027500</x:v>
      </x:c>
      <x:c r="J7371" s="22" t="n">
        <x:f>IF(I7371="","",I7371*H7371)</x:f>
        <x:v>4412100</x:v>
      </x:c>
      <x:c r="K7371" t="str">
        <x:f>IF(G7371="","MISSING OEWS",IF(ISNUMBER(H7371),"MATCHED","MISSING WHARTON"))</x:f>
        <x:v>MATCHED</x:v>
      </x:c>
    </x:row>
    <x:row r="7372">
      <x:c r="A7372" t="str">
        <x:v>81</x:v>
      </x:c>
      <x:c r="B7372" t="str">
        <x:v>Other Services (except Public Administration)</x:v>
      </x:c>
      <x:c r="C7372" t="str">
        <x:v>19-2031</x:v>
      </x:c>
      <x:c r="D7372" t="str">
        <x:v>Chemists</x:v>
      </x:c>
      <x:c r="E7372" s="22" t="n">
        <x:v>80</x:v>
      </x:c>
      <x:c r="F7372" s="22" t="n">
        <x:v>94670</x:v>
      </x:c>
      <x:c r="G7372" s="22" t="n">
        <x:f>IF(OR(E7372="",F7372=""),"",E7372*F7372)</x:f>
        <x:v>7573600</x:v>
      </x:c>
      <x:c r="H7372" s="36" t="n">
        <x:v>0.1808</x:v>
      </x:c>
      <x:c r="I7372" s="22" t="n">
        <x:f>IF(G7372="","",IF(ISNUMBER(H7372),G7372,""))</x:f>
        <x:v>7573600</x:v>
      </x:c>
      <x:c r="J7372" s="22" t="n">
        <x:f>IF(I7372="","",I7372*H7372)</x:f>
        <x:v>1369306.88</x:v>
      </x:c>
      <x:c r="K7372" t="str">
        <x:f>IF(G7372="","MISSING OEWS",IF(ISNUMBER(H7372),"MATCHED","MISSING WHARTON"))</x:f>
        <x:v>MATCHED</x:v>
      </x:c>
    </x:row>
    <x:row r="7373">
      <x:c r="A7373" t="str">
        <x:v>81</x:v>
      </x:c>
      <x:c r="B7373" t="str">
        <x:v>Other Services (except Public Administration)</x:v>
      </x:c>
      <x:c r="C7373" t="str">
        <x:v>19-2041</x:v>
      </x:c>
      <x:c r="D7373" t="str">
        <x:v>Environmental Scientists and Specialists, Including Health</x:v>
      </x:c>
      <x:c r="E7373" s="22" t="n">
        <x:v>2350</x:v>
      </x:c>
      <x:c r="F7373" s="22" t="n">
        <x:v>82390</x:v>
      </x:c>
      <x:c r="G7373" s="22" t="n">
        <x:f>IF(OR(E7373="",F7373=""),"",E7373*F7373)</x:f>
        <x:v>193616500</x:v>
      </x:c>
      <x:c r="H7373" s="36" t="n">
        <x:v>0.46619999999999995</x:v>
      </x:c>
      <x:c r="I7373" s="22" t="n">
        <x:f>IF(G7373="","",IF(ISNUMBER(H7373),G7373,""))</x:f>
        <x:v>193616500</x:v>
      </x:c>
      <x:c r="J7373" s="22" t="n">
        <x:f>IF(I7373="","",I7373*H7373)</x:f>
        <x:v>90264012.3</x:v>
      </x:c>
      <x:c r="K7373" t="str">
        <x:f>IF(G7373="","MISSING OEWS",IF(ISNUMBER(H7373),"MATCHED","MISSING WHARTON"))</x:f>
        <x:v>MATCHED</x:v>
      </x:c>
    </x:row>
    <x:row r="7374">
      <x:c r="A7374" t="str">
        <x:v>81</x:v>
      </x:c>
      <x:c r="B7374" t="str">
        <x:v>Other Services (except Public Administration)</x:v>
      </x:c>
      <x:c r="C7374" t="str">
        <x:v>19-2043</x:v>
      </x:c>
      <x:c r="D7374" t="str">
        <x:v>Hydrologists</x:v>
      </x:c>
      <x:c r="E7374" s="22" t="n">
        <x:v>50</x:v>
      </x:c>
      <x:c r="F7374" s="22" t="n">
        <x:v>103230</x:v>
      </x:c>
      <x:c r="G7374" s="22" t="n">
        <x:f>IF(OR(E7374="",F7374=""),"",E7374*F7374)</x:f>
        <x:v>5161500</x:v>
      </x:c>
      <x:c r="H7374" s="36" t="n">
        <x:v>0.366</x:v>
      </x:c>
      <x:c r="I7374" s="22" t="n">
        <x:f>IF(G7374="","",IF(ISNUMBER(H7374),G7374,""))</x:f>
        <x:v>5161500</x:v>
      </x:c>
      <x:c r="J7374" s="22" t="n">
        <x:f>IF(I7374="","",I7374*H7374)</x:f>
        <x:v>1889109</x:v>
      </x:c>
      <x:c r="K7374" t="str">
        <x:f>IF(G7374="","MISSING OEWS",IF(ISNUMBER(H7374),"MATCHED","MISSING WHARTON"))</x:f>
        <x:v>MATCHED</x:v>
      </x:c>
    </x:row>
    <x:row r="7375">
      <x:c r="A7375" t="str">
        <x:v>81</x:v>
      </x:c>
      <x:c r="B7375" t="str">
        <x:v>Other Services (except Public Administration)</x:v>
      </x:c>
      <x:c r="C7375" t="str">
        <x:v>19-3011</x:v>
      </x:c>
      <x:c r="D7375" t="str">
        <x:v>Economists</x:v>
      </x:c>
      <x:c r="E7375" s="22" t="n">
        <x:v>500</x:v>
      </x:c>
      <x:c r="F7375" s="22" t="n">
        <x:v>138850</x:v>
      </x:c>
      <x:c r="G7375" s="22" t="n">
        <x:f>IF(OR(E7375="",F7375=""),"",E7375*F7375)</x:f>
        <x:v>69425000</x:v>
      </x:c>
      <x:c r="H7375" s="36" t="n">
        <x:v>0.5271</x:v>
      </x:c>
      <x:c r="I7375" s="22" t="n">
        <x:f>IF(G7375="","",IF(ISNUMBER(H7375),G7375,""))</x:f>
        <x:v>69425000</x:v>
      </x:c>
      <x:c r="J7375" s="22" t="n">
        <x:f>IF(I7375="","",I7375*H7375)</x:f>
        <x:v>36593917.5</x:v>
      </x:c>
      <x:c r="K7375" t="str">
        <x:f>IF(G7375="","MISSING OEWS",IF(ISNUMBER(H7375),"MATCHED","MISSING WHARTON"))</x:f>
        <x:v>MATCHED</x:v>
      </x:c>
    </x:row>
    <x:row r="7376">
      <x:c r="A7376" t="str">
        <x:v>81</x:v>
      </x:c>
      <x:c r="B7376" t="str">
        <x:v>Other Services (except Public Administration)</x:v>
      </x:c>
      <x:c r="C7376" t="str">
        <x:v>19-3022</x:v>
      </x:c>
      <x:c r="D7376" t="str">
        <x:v>Survey Researchers</x:v>
      </x:c>
      <x:c r="E7376" s="22" t="n">
        <x:v>390</x:v>
      </x:c>
      <x:c r="F7376" s="22" t="n">
        <x:v>74930</x:v>
      </x:c>
      <x:c r="G7376" s="22" t="n">
        <x:f>IF(OR(E7376="",F7376=""),"",E7376*F7376)</x:f>
        <x:v>29222700</x:v>
      </x:c>
      <x:c r="H7376" s="36" t="n">
        <x:v>0.7375</x:v>
      </x:c>
      <x:c r="I7376" s="22" t="n">
        <x:f>IF(G7376="","",IF(ISNUMBER(H7376),G7376,""))</x:f>
        <x:v>29222700</x:v>
      </x:c>
      <x:c r="J7376" s="22" t="n">
        <x:f>IF(I7376="","",I7376*H7376)</x:f>
        <x:v>21551741.25</x:v>
      </x:c>
      <x:c r="K7376" t="str">
        <x:f>IF(G7376="","MISSING OEWS",IF(ISNUMBER(H7376),"MATCHED","MISSING WHARTON"))</x:f>
        <x:v>MATCHED</x:v>
      </x:c>
    </x:row>
    <x:row r="7377">
      <x:c r="A7377" t="str">
        <x:v>81</x:v>
      </x:c>
      <x:c r="B7377" t="str">
        <x:v>Other Services (except Public Administration)</x:v>
      </x:c>
      <x:c r="C7377" t="str">
        <x:v>19-3033</x:v>
      </x:c>
      <x:c r="D7377" t="str">
        <x:v>Clinical and Counseling Psychologists</x:v>
      </x:c>
      <x:c r="E7377" s="22" t="n">
        <x:v>270</x:v>
      </x:c>
      <x:c r="F7377" s="22" t="n">
        <x:v>85140</x:v>
      </x:c>
      <x:c r="G7377" s="22" t="n">
        <x:f>IF(OR(E7377="",F7377=""),"",E7377*F7377)</x:f>
        <x:v>22987800</x:v>
      </x:c>
      <x:c r="H7377" s="36" t="n">
        <x:v>0.1883</x:v>
      </x:c>
      <x:c r="I7377" s="22" t="n">
        <x:f>IF(G7377="","",IF(ISNUMBER(H7377),G7377,""))</x:f>
        <x:v>22987800</x:v>
      </x:c>
      <x:c r="J7377" s="22" t="n">
        <x:f>IF(I7377="","",I7377*H7377)</x:f>
        <x:v>4328602.74</x:v>
      </x:c>
      <x:c r="K7377" t="str">
        <x:f>IF(G7377="","MISSING OEWS",IF(ISNUMBER(H7377),"MATCHED","MISSING WHARTON"))</x:f>
        <x:v>MATCHED</x:v>
      </x:c>
    </x:row>
    <x:row r="7378">
      <x:c r="A7378" t="str">
        <x:v>81</x:v>
      </x:c>
      <x:c r="B7378" t="str">
        <x:v>Other Services (except Public Administration)</x:v>
      </x:c>
      <x:c r="C7378" t="str">
        <x:v>19-3039</x:v>
      </x:c>
      <x:c r="D7378" t="str">
        <x:v>Psychologists, All Other</x:v>
      </x:c>
      <x:c r="E7378" s="22" t="n">
        <x:v>30</x:v>
      </x:c>
      <x:c r="F7378" s="22" t="n">
        <x:v>144030</x:v>
      </x:c>
      <x:c r="G7378" s="22" t="n">
        <x:f>IF(OR(E7378="",F7378=""),"",E7378*F7378)</x:f>
        <x:v>4320900</x:v>
      </x:c>
      <x:c r="H7378" s="36" t="n">
        <x:v>0.1333</x:v>
      </x:c>
      <x:c r="I7378" s="22" t="n">
        <x:f>IF(G7378="","",IF(ISNUMBER(H7378),G7378,""))</x:f>
        <x:v>4320900</x:v>
      </x:c>
      <x:c r="J7378" s="22" t="n">
        <x:f>IF(I7378="","",I7378*H7378)</x:f>
        <x:v>575975.97</x:v>
      </x:c>
      <x:c r="K7378" t="str">
        <x:f>IF(G7378="","MISSING OEWS",IF(ISNUMBER(H7378),"MATCHED","MISSING WHARTON"))</x:f>
        <x:v>MATCHED</x:v>
      </x:c>
    </x:row>
    <x:row r="7379">
      <x:c r="A7379" t="str">
        <x:v>81</x:v>
      </x:c>
      <x:c r="B7379" t="str">
        <x:v>Other Services (except Public Administration)</x:v>
      </x:c>
      <x:c r="C7379" t="str">
        <x:v>19-3041</x:v>
      </x:c>
      <x:c r="D7379" t="str">
        <x:v>Sociologists</x:v>
      </x:c>
      <x:c r="E7379" s="22" t="n">
        <x:v>50</x:v>
      </x:c>
      <x:c r="F7379" s="22" t="n">
        <x:v>135380</x:v>
      </x:c>
      <x:c r="G7379" s="22" t="n">
        <x:f>IF(OR(E7379="",F7379=""),"",E7379*F7379)</x:f>
        <x:v>6769000</x:v>
      </x:c>
      <x:c r="H7379" s="36" t="n">
        <x:v>0.3423</x:v>
      </x:c>
      <x:c r="I7379" s="22" t="n">
        <x:f>IF(G7379="","",IF(ISNUMBER(H7379),G7379,""))</x:f>
        <x:v>6769000</x:v>
      </x:c>
      <x:c r="J7379" s="22" t="n">
        <x:f>IF(I7379="","",I7379*H7379)</x:f>
        <x:v>2317028.7</x:v>
      </x:c>
      <x:c r="K7379" t="str">
        <x:f>IF(G7379="","MISSING OEWS",IF(ISNUMBER(H7379),"MATCHED","MISSING WHARTON"))</x:f>
        <x:v>MATCHED</x:v>
      </x:c>
    </x:row>
    <x:row r="7380">
      <x:c r="A7380" t="str">
        <x:v>81</x:v>
      </x:c>
      <x:c r="B7380" t="str">
        <x:v>Other Services (except Public Administration)</x:v>
      </x:c>
      <x:c r="C7380" t="str">
        <x:v>19-3051</x:v>
      </x:c>
      <x:c r="D7380" t="str">
        <x:v>Urban and Regional Planners</x:v>
      </x:c>
      <x:c r="E7380" s="22" t="n">
        <x:v>140</x:v>
      </x:c>
      <x:c r="F7380" s="22" t="n">
        <x:v>85310</x:v>
      </x:c>
      <x:c r="G7380" s="22" t="n">
        <x:f>IF(OR(E7380="",F7380=""),"",E7380*F7380)</x:f>
        <x:v>11943400</x:v>
      </x:c>
      <x:c r="H7380" s="36" t="n">
        <x:v>0.5539999999999999</x:v>
      </x:c>
      <x:c r="I7380" s="22" t="n">
        <x:f>IF(G7380="","",IF(ISNUMBER(H7380),G7380,""))</x:f>
        <x:v>11943400</x:v>
      </x:c>
      <x:c r="J7380" s="22" t="n">
        <x:f>IF(I7380="","",I7380*H7380)</x:f>
        <x:v>6616643.6</x:v>
      </x:c>
      <x:c r="K7380" t="str">
        <x:f>IF(G7380="","MISSING OEWS",IF(ISNUMBER(H7380),"MATCHED","MISSING WHARTON"))</x:f>
        <x:v>MATCHED</x:v>
      </x:c>
    </x:row>
    <x:row r="7381">
      <x:c r="A7381" t="str">
        <x:v>81</x:v>
      </x:c>
      <x:c r="B7381" t="str">
        <x:v>Other Services (except Public Administration)</x:v>
      </x:c>
      <x:c r="C7381" t="str">
        <x:v>19-3091</x:v>
      </x:c>
      <x:c r="D7381" t="str">
        <x:v>Anthropologists and Archeologists</x:v>
      </x:c>
      <x:c r="E7381" s="22" t="n">
        <x:v>30</x:v>
      </x:c>
      <x:c r="F7381" s="22" t="n">
        <x:v>54220</x:v>
      </x:c>
      <x:c r="G7381" s="22" t="n">
        <x:f>IF(OR(E7381="",F7381=""),"",E7381*F7381)</x:f>
        <x:v>1626600</x:v>
      </x:c>
      <x:c r="H7381" s="36" t="n">
        <x:v>0.18</x:v>
      </x:c>
      <x:c r="I7381" s="22" t="n">
        <x:f>IF(G7381="","",IF(ISNUMBER(H7381),G7381,""))</x:f>
        <x:v>1626600</x:v>
      </x:c>
      <x:c r="J7381" s="22" t="n">
        <x:f>IF(I7381="","",I7381*H7381)</x:f>
        <x:v>292788</x:v>
      </x:c>
      <x:c r="K7381" t="str">
        <x:f>IF(G7381="","MISSING OEWS",IF(ISNUMBER(H7381),"MATCHED","MISSING WHARTON"))</x:f>
        <x:v>MATCHED</x:v>
      </x:c>
    </x:row>
    <x:row r="7382">
      <x:c r="A7382" t="str">
        <x:v>81</x:v>
      </x:c>
      <x:c r="B7382" t="str">
        <x:v>Other Services (except Public Administration)</x:v>
      </x:c>
      <x:c r="C7382" t="str">
        <x:v>19-3093</x:v>
      </x:c>
      <x:c r="D7382" t="str">
        <x:v>Historians</x:v>
      </x:c>
      <x:c r="E7382" s="22" t="n">
        <x:v>350</x:v>
      </x:c>
      <x:c r="F7382" s="22" t="n">
        <x:v>69580</x:v>
      </x:c>
      <x:c r="G7382" s="22" t="n">
        <x:f>IF(OR(E7382="",F7382=""),"",E7382*F7382)</x:f>
        <x:v>24353000</x:v>
      </x:c>
      <x:c r="H7382" s="36" t="n">
        <x:v>0.49520000000000003</x:v>
      </x:c>
      <x:c r="I7382" s="22" t="n">
        <x:f>IF(G7382="","",IF(ISNUMBER(H7382),G7382,""))</x:f>
        <x:v>24353000</x:v>
      </x:c>
      <x:c r="J7382" s="22" t="n">
        <x:f>IF(I7382="","",I7382*H7382)</x:f>
        <x:v>12059605.600000001</x:v>
      </x:c>
      <x:c r="K7382" t="str">
        <x:f>IF(G7382="","MISSING OEWS",IF(ISNUMBER(H7382),"MATCHED","MISSING WHARTON"))</x:f>
        <x:v>MATCHED</x:v>
      </x:c>
    </x:row>
    <x:row r="7383">
      <x:c r="A7383" t="str">
        <x:v>81</x:v>
      </x:c>
      <x:c r="B7383" t="str">
        <x:v>Other Services (except Public Administration)</x:v>
      </x:c>
      <x:c r="C7383" t="str">
        <x:v>19-3094</x:v>
      </x:c>
      <x:c r="D7383" t="str">
        <x:v>Political Scientists</x:v>
      </x:c>
      <x:c r="E7383" s="22" t="n">
        <x:v>160</x:v>
      </x:c>
      <x:c r="F7383" s="22" t="n">
        <x:v>95830</x:v>
      </x:c>
      <x:c r="G7383" s="22" t="n">
        <x:f>IF(OR(E7383="",F7383=""),"",E7383*F7383)</x:f>
        <x:v>15332800</x:v>
      </x:c>
      <x:c r="H7383" s="36" t="n">
        <x:v>0.5036</x:v>
      </x:c>
      <x:c r="I7383" s="22" t="n">
        <x:f>IF(G7383="","",IF(ISNUMBER(H7383),G7383,""))</x:f>
        <x:v>15332800</x:v>
      </x:c>
      <x:c r="J7383" s="22" t="n">
        <x:f>IF(I7383="","",I7383*H7383)</x:f>
        <x:v>7721598.080000001</x:v>
      </x:c>
      <x:c r="K7383" t="str">
        <x:f>IF(G7383="","MISSING OEWS",IF(ISNUMBER(H7383),"MATCHED","MISSING WHARTON"))</x:f>
        <x:v>MATCHED</x:v>
      </x:c>
    </x:row>
    <x:row r="7384">
      <x:c r="A7384" t="str">
        <x:v>81</x:v>
      </x:c>
      <x:c r="B7384" t="str">
        <x:v>Other Services (except Public Administration)</x:v>
      </x:c>
      <x:c r="C7384" t="str">
        <x:v>19-3099</x:v>
      </x:c>
      <x:c r="D7384" t="str">
        <x:v>Social Scientists and Related Workers, All Other</x:v>
      </x:c>
      <x:c r="E7384" s="22" t="n">
        <x:v>670</x:v>
      </x:c>
      <x:c r="F7384" s="22" t="n">
        <x:v>86790</x:v>
      </x:c>
      <x:c r="G7384" s="22" t="n">
        <x:f>IF(OR(E7384="",F7384=""),"",E7384*F7384)</x:f>
        <x:v>58149300</x:v>
      </x:c>
      <x:c r="H7384" s="36" t="n">
        <x:v>0.5545</x:v>
      </x:c>
      <x:c r="I7384" s="22" t="n">
        <x:f>IF(G7384="","",IF(ISNUMBER(H7384),G7384,""))</x:f>
        <x:v>58149300</x:v>
      </x:c>
      <x:c r="J7384" s="22" t="n">
        <x:f>IF(I7384="","",I7384*H7384)</x:f>
        <x:v>32243786.849999998</x:v>
      </x:c>
      <x:c r="K7384" t="str">
        <x:f>IF(G7384="","MISSING OEWS",IF(ISNUMBER(H7384),"MATCHED","MISSING WHARTON"))</x:f>
        <x:v>MATCHED</x:v>
      </x:c>
    </x:row>
    <x:row r="7385">
      <x:c r="A7385" t="str">
        <x:v>81</x:v>
      </x:c>
      <x:c r="B7385" t="str">
        <x:v>Other Services (except Public Administration)</x:v>
      </x:c>
      <x:c r="C7385" t="str">
        <x:v>19-4012</x:v>
      </x:c>
      <x:c r="D7385" t="str">
        <x:v>Agricultural Technicians</x:v>
      </x:c>
      <x:c r="E7385" s="22" t="n">
        <x:v>120</x:v>
      </x:c>
      <x:c r="F7385" s="22" t="n">
        <x:v>57500</x:v>
      </x:c>
      <x:c r="G7385" s="22" t="n">
        <x:f>IF(OR(E7385="",F7385=""),"",E7385*F7385)</x:f>
        <x:v>6900000</x:v>
      </x:c>
      <x:c r="H7385" s="36" t="n">
        <x:v>0.374</x:v>
      </x:c>
      <x:c r="I7385" s="22" t="n">
        <x:f>IF(G7385="","",IF(ISNUMBER(H7385),G7385,""))</x:f>
        <x:v>6900000</x:v>
      </x:c>
      <x:c r="J7385" s="22" t="n">
        <x:f>IF(I7385="","",I7385*H7385)</x:f>
        <x:v>2580600</x:v>
      </x:c>
      <x:c r="K7385" t="str">
        <x:f>IF(G7385="","MISSING OEWS",IF(ISNUMBER(H7385),"MATCHED","MISSING WHARTON"))</x:f>
        <x:v>MATCHED</x:v>
      </x:c>
    </x:row>
    <x:row r="7386">
      <x:c r="A7386" t="str">
        <x:v>81</x:v>
      </x:c>
      <x:c r="B7386" t="str">
        <x:v>Other Services (except Public Administration)</x:v>
      </x:c>
      <x:c r="C7386" t="str">
        <x:v>19-4021</x:v>
      </x:c>
      <x:c r="D7386" t="str">
        <x:v>Biological Technicians</x:v>
      </x:c>
      <x:c r="E7386" s="22" t="n">
        <x:v>170</x:v>
      </x:c>
      <x:c r="F7386" s="22" t="n">
        <x:v>48580</x:v>
      </x:c>
      <x:c r="G7386" s="22" t="n">
        <x:f>IF(OR(E7386="",F7386=""),"",E7386*F7386)</x:f>
        <x:v>8258600</x:v>
      </x:c>
      <x:c r="H7386" s="36" t="n">
        <x:v>0.2778</x:v>
      </x:c>
      <x:c r="I7386" s="22" t="n">
        <x:f>IF(G7386="","",IF(ISNUMBER(H7386),G7386,""))</x:f>
        <x:v>8258600</x:v>
      </x:c>
      <x:c r="J7386" s="22" t="n">
        <x:f>IF(I7386="","",I7386*H7386)</x:f>
        <x:v>2294239.08</x:v>
      </x:c>
      <x:c r="K7386" t="str">
        <x:f>IF(G7386="","MISSING OEWS",IF(ISNUMBER(H7386),"MATCHED","MISSING WHARTON"))</x:f>
        <x:v>MATCHED</x:v>
      </x:c>
    </x:row>
    <x:row r="7387">
      <x:c r="A7387" t="str">
        <x:v>81</x:v>
      </x:c>
      <x:c r="B7387" t="str">
        <x:v>Other Services (except Public Administration)</x:v>
      </x:c>
      <x:c r="C7387" t="str">
        <x:v>19-4042</x:v>
      </x:c>
      <x:c r="D7387" t="str">
        <x:v>Environmental Science and Protection Technicians, Including Health</x:v>
      </x:c>
      <x:c r="E7387" s="22" t="n">
        <x:v>610</x:v>
      </x:c>
      <x:c r="F7387" s="22" t="n">
        <x:v>59710</x:v>
      </x:c>
      <x:c r="G7387" s="22" t="n">
        <x:f>IF(OR(E7387="",F7387=""),"",E7387*F7387)</x:f>
        <x:v>36423100</x:v>
      </x:c>
      <x:c r="H7387" s="36" t="n">
        <x:v>0.2635</x:v>
      </x:c>
      <x:c r="I7387" s="22" t="n">
        <x:f>IF(G7387="","",IF(ISNUMBER(H7387),G7387,""))</x:f>
        <x:v>36423100</x:v>
      </x:c>
      <x:c r="J7387" s="22" t="n">
        <x:f>IF(I7387="","",I7387*H7387)</x:f>
        <x:v>9597486.85</x:v>
      </x:c>
      <x:c r="K7387" t="str">
        <x:f>IF(G7387="","MISSING OEWS",IF(ISNUMBER(H7387),"MATCHED","MISSING WHARTON"))</x:f>
        <x:v>MATCHED</x:v>
      </x:c>
    </x:row>
    <x:row r="7388">
      <x:c r="A7388" t="str">
        <x:v>81</x:v>
      </x:c>
      <x:c r="B7388" t="str">
        <x:v>Other Services (except Public Administration)</x:v>
      </x:c>
      <x:c r="C7388" t="str">
        <x:v>19-4061</x:v>
      </x:c>
      <x:c r="D7388" t="str">
        <x:v>Social Science Research Assistants</x:v>
      </x:c>
      <x:c r="E7388" s="22" t="n">
        <x:v>1280</x:v>
      </x:c>
      <x:c r="F7388" s="22" t="n">
        <x:v>66760</x:v>
      </x:c>
      <x:c r="G7388" s="22" t="n">
        <x:f>IF(OR(E7388="",F7388=""),"",E7388*F7388)</x:f>
        <x:v>85452800</x:v>
      </x:c>
      <x:c r="H7388" s="36" t="n">
        <x:v>0.7087</x:v>
      </x:c>
      <x:c r="I7388" s="22" t="n">
        <x:f>IF(G7388="","",IF(ISNUMBER(H7388),G7388,""))</x:f>
        <x:v>85452800</x:v>
      </x:c>
      <x:c r="J7388" s="22" t="n">
        <x:f>IF(I7388="","",I7388*H7388)</x:f>
        <x:v>60560399.36</x:v>
      </x:c>
      <x:c r="K7388" t="str">
        <x:f>IF(G7388="","MISSING OEWS",IF(ISNUMBER(H7388),"MATCHED","MISSING WHARTON"))</x:f>
        <x:v>MATCHED</x:v>
      </x:c>
    </x:row>
    <x:row r="7389">
      <x:c r="A7389" t="str">
        <x:v>81</x:v>
      </x:c>
      <x:c r="B7389" t="str">
        <x:v>Other Services (except Public Administration)</x:v>
      </x:c>
      <x:c r="C7389" t="str">
        <x:v>19-4071</x:v>
      </x:c>
      <x:c r="D7389" t="str">
        <x:v>Forest and Conservation Technicians</x:v>
      </x:c>
      <x:c r="E7389" s="22" t="n">
        <x:v>900</x:v>
      </x:c>
      <x:c r="F7389" s="22" t="n">
        <x:v>48940</x:v>
      </x:c>
      <x:c r="G7389" s="22" t="n">
        <x:f>IF(OR(E7389="",F7389=""),"",E7389*F7389)</x:f>
        <x:v>44046000</x:v>
      </x:c>
      <x:c r="H7389" s="36" t="n">
        <x:v>0.18100000000000002</x:v>
      </x:c>
      <x:c r="I7389" s="22" t="n">
        <x:f>IF(G7389="","",IF(ISNUMBER(H7389),G7389,""))</x:f>
        <x:v>44046000</x:v>
      </x:c>
      <x:c r="J7389" s="22" t="n">
        <x:f>IF(I7389="","",I7389*H7389)</x:f>
        <x:v>7972326.000000001</x:v>
      </x:c>
      <x:c r="K7389" t="str">
        <x:f>IF(G7389="","MISSING OEWS",IF(ISNUMBER(H7389),"MATCHED","MISSING WHARTON"))</x:f>
        <x:v>MATCHED</x:v>
      </x:c>
    </x:row>
    <x:row r="7390">
      <x:c r="A7390" t="str">
        <x:v>81</x:v>
      </x:c>
      <x:c r="B7390" t="str">
        <x:v>Other Services (except Public Administration)</x:v>
      </x:c>
      <x:c r="C7390" t="str">
        <x:v>19-4099</x:v>
      </x:c>
      <x:c r="D7390" t="str">
        <x:v>Life, Physical, and Social Science Technicians, All Other</x:v>
      </x:c>
      <x:c r="E7390" s="22" t="n">
        <x:v>430</x:v>
      </x:c>
      <x:c r="F7390" s="22" t="n">
        <x:v>55930</x:v>
      </x:c>
      <x:c r="G7390" s="22" t="n">
        <x:f>IF(OR(E7390="",F7390=""),"",E7390*F7390)</x:f>
        <x:v>24049900</x:v>
      </x:c>
      <x:c r="H7390" s="36" t="n">
        <x:v>0.5519</x:v>
      </x:c>
      <x:c r="I7390" s="22" t="n">
        <x:f>IF(G7390="","",IF(ISNUMBER(H7390),G7390,""))</x:f>
        <x:v>24049900</x:v>
      </x:c>
      <x:c r="J7390" s="22" t="n">
        <x:f>IF(I7390="","",I7390*H7390)</x:f>
        <x:v>13273139.809999999</x:v>
      </x:c>
      <x:c r="K7390" t="str">
        <x:f>IF(G7390="","MISSING OEWS",IF(ISNUMBER(H7390),"MATCHED","MISSING WHARTON"))</x:f>
        <x:v>MATCHED</x:v>
      </x:c>
    </x:row>
    <x:row r="7391">
      <x:c r="A7391" t="str">
        <x:v>81</x:v>
      </x:c>
      <x:c r="B7391" t="str">
        <x:v>Other Services (except Public Administration)</x:v>
      </x:c>
      <x:c r="C7391" t="str">
        <x:v>19-5011</x:v>
      </x:c>
      <x:c r="D7391" t="str">
        <x:v>Occupational Health and Safety Specialists</x:v>
      </x:c>
      <x:c r="E7391" s="22" t="n">
        <x:v>1110</x:v>
      </x:c>
      <x:c r="F7391" s="22" t="n">
        <x:v>81410</x:v>
      </x:c>
      <x:c r="G7391" s="22" t="n">
        <x:f>IF(OR(E7391="",F7391=""),"",E7391*F7391)</x:f>
        <x:v>90365100</x:v>
      </x:c>
      <x:c r="H7391" s="36" t="n">
        <x:v>0.2786</x:v>
      </x:c>
      <x:c r="I7391" s="22" t="n">
        <x:f>IF(G7391="","",IF(ISNUMBER(H7391),G7391,""))</x:f>
        <x:v>90365100</x:v>
      </x:c>
      <x:c r="J7391" s="22" t="n">
        <x:f>IF(I7391="","",I7391*H7391)</x:f>
        <x:v>25175716.860000003</x:v>
      </x:c>
      <x:c r="K7391" t="str">
        <x:f>IF(G7391="","MISSING OEWS",IF(ISNUMBER(H7391),"MATCHED","MISSING WHARTON"))</x:f>
        <x:v>MATCHED</x:v>
      </x:c>
    </x:row>
    <x:row r="7392">
      <x:c r="A7392" t="str">
        <x:v>81</x:v>
      </x:c>
      <x:c r="B7392" t="str">
        <x:v>Other Services (except Public Administration)</x:v>
      </x:c>
      <x:c r="C7392" t="str">
        <x:v>19-5012</x:v>
      </x:c>
      <x:c r="D7392" t="str">
        <x:v>Occupational Health and Safety Technicians</x:v>
      </x:c>
      <x:c r="E7392" s="22" t="n">
        <x:v>160</x:v>
      </x:c>
      <x:c r="F7392" s="22" t="n">
        <x:v>71130</x:v>
      </x:c>
      <x:c r="G7392" s="22" t="n">
        <x:f>IF(OR(E7392="",F7392=""),"",E7392*F7392)</x:f>
        <x:v>11380800</x:v>
      </x:c>
      <x:c r="H7392" s="36" t="n">
        <x:v>0.2712</x:v>
      </x:c>
      <x:c r="I7392" s="22" t="n">
        <x:f>IF(G7392="","",IF(ISNUMBER(H7392),G7392,""))</x:f>
        <x:v>11380800</x:v>
      </x:c>
      <x:c r="J7392" s="22" t="n">
        <x:f>IF(I7392="","",I7392*H7392)</x:f>
        <x:v>3086472.96</x:v>
      </x:c>
      <x:c r="K7392" t="str">
        <x:f>IF(G7392="","MISSING OEWS",IF(ISNUMBER(H7392),"MATCHED","MISSING WHARTON"))</x:f>
        <x:v>MATCHED</x:v>
      </x:c>
    </x:row>
    <x:row r="7393">
      <x:c r="A7393" t="str">
        <x:v>81</x:v>
      </x:c>
      <x:c r="B7393" t="str">
        <x:v>Other Services (except Public Administration)</x:v>
      </x:c>
      <x:c r="C7393" t="str">
        <x:v>21-1012</x:v>
      </x:c>
      <x:c r="D7393" t="str">
        <x:v>Educational, Guidance, and Career Counselors and Advisors</x:v>
      </x:c>
      <x:c r="E7393" s="22" t="n">
        <x:v>4170</x:v>
      </x:c>
      <x:c r="F7393" s="22" t="n">
        <x:v>54980</x:v>
      </x:c>
      <x:c r="G7393" s="22" t="n">
        <x:f>IF(OR(E7393="",F7393=""),"",E7393*F7393)</x:f>
        <x:v>229266600</x:v>
      </x:c>
      <x:c r="H7393" s="36" t="n">
        <x:v>0.3176</x:v>
      </x:c>
      <x:c r="I7393" s="22" t="n">
        <x:f>IF(G7393="","",IF(ISNUMBER(H7393),G7393,""))</x:f>
        <x:v>229266600</x:v>
      </x:c>
      <x:c r="J7393" s="22" t="n">
        <x:f>IF(I7393="","",I7393*H7393)</x:f>
        <x:v>72815072.16</x:v>
      </x:c>
      <x:c r="K7393" t="str">
        <x:f>IF(G7393="","MISSING OEWS",IF(ISNUMBER(H7393),"MATCHED","MISSING WHARTON"))</x:f>
        <x:v>MATCHED</x:v>
      </x:c>
    </x:row>
    <x:row r="7394">
      <x:c r="A7394" t="str">
        <x:v>81</x:v>
      </x:c>
      <x:c r="B7394" t="str">
        <x:v>Other Services (except Public Administration)</x:v>
      </x:c>
      <x:c r="C7394" t="str">
        <x:v>21-1013</x:v>
      </x:c>
      <x:c r="D7394" t="str">
        <x:v>Marriage and Family Therapists</x:v>
      </x:c>
      <x:c r="E7394" s="22" t="n">
        <x:v>110</x:v>
      </x:c>
      <x:c r="F7394" s="22" t="n">
        <x:v>90700</x:v>
      </x:c>
      <x:c r="G7394" s="22" t="n">
        <x:f>IF(OR(E7394="",F7394=""),"",E7394*F7394)</x:f>
        <x:v>9977000</x:v>
      </x:c>
      <x:c r="H7394" s="36" t="n">
        <x:v>0.0594</x:v>
      </x:c>
      <x:c r="I7394" s="22" t="n">
        <x:f>IF(G7394="","",IF(ISNUMBER(H7394),G7394,""))</x:f>
        <x:v>9977000</x:v>
      </x:c>
      <x:c r="J7394" s="22" t="n">
        <x:f>IF(I7394="","",I7394*H7394)</x:f>
        <x:v>592633.8</x:v>
      </x:c>
      <x:c r="K7394" t="str">
        <x:f>IF(G7394="","MISSING OEWS",IF(ISNUMBER(H7394),"MATCHED","MISSING WHARTON"))</x:f>
        <x:v>MATCHED</x:v>
      </x:c>
    </x:row>
    <x:row r="7395">
      <x:c r="A7395" t="str">
        <x:v>81</x:v>
      </x:c>
      <x:c r="B7395" t="str">
        <x:v>Other Services (except Public Administration)</x:v>
      </x:c>
      <x:c r="C7395" t="str">
        <x:v>21-1015</x:v>
      </x:c>
      <x:c r="D7395" t="str">
        <x:v>Rehabilitation Counselors</x:v>
      </x:c>
      <x:c r="E7395" s="22" t="n">
        <x:v>1070</x:v>
      </x:c>
      <x:c r="F7395" s="22" t="n">
        <x:v>49490</x:v>
      </x:c>
      <x:c r="G7395" s="22" t="n">
        <x:f>IF(OR(E7395="",F7395=""),"",E7395*F7395)</x:f>
        <x:v>52954300</x:v>
      </x:c>
      <x:c r="H7395" s="36" t="n">
        <x:v>0.2618</x:v>
      </x:c>
      <x:c r="I7395" s="22" t="n">
        <x:f>IF(G7395="","",IF(ISNUMBER(H7395),G7395,""))</x:f>
        <x:v>52954300</x:v>
      </x:c>
      <x:c r="J7395" s="22" t="n">
        <x:f>IF(I7395="","",I7395*H7395)</x:f>
        <x:v>13863435.739999998</x:v>
      </x:c>
      <x:c r="K7395" t="str">
        <x:f>IF(G7395="","MISSING OEWS",IF(ISNUMBER(H7395),"MATCHED","MISSING WHARTON"))</x:f>
        <x:v>MATCHED</x:v>
      </x:c>
    </x:row>
    <x:row r="7396">
      <x:c r="A7396" t="str">
        <x:v>81</x:v>
      </x:c>
      <x:c r="B7396" t="str">
        <x:v>Other Services (except Public Administration)</x:v>
      </x:c>
      <x:c r="C7396" t="str">
        <x:v>21-1018</x:v>
      </x:c>
      <x:c r="D7396" t="str">
        <x:v>Substance Abuse, Behavioral Disorder, and Mental Health Counselors</x:v>
      </x:c>
      <x:c r="E7396" s="22" t="n">
        <x:v>3410</x:v>
      </x:c>
      <x:c r="F7396" s="22" t="n">
        <x:v>57920</x:v>
      </x:c>
      <x:c r="G7396" s="22" t="n">
        <x:f>IF(OR(E7396="",F7396=""),"",E7396*F7396)</x:f>
        <x:v>197507200</x:v>
      </x:c>
      <x:c r="H7396" s="36" t="n">
        <x:v>0.1862</x:v>
      </x:c>
      <x:c r="I7396" s="22" t="n">
        <x:f>IF(G7396="","",IF(ISNUMBER(H7396),G7396,""))</x:f>
        <x:v>197507200</x:v>
      </x:c>
      <x:c r="J7396" s="22" t="n">
        <x:f>IF(I7396="","",I7396*H7396)</x:f>
        <x:v>36775840.64</x:v>
      </x:c>
      <x:c r="K7396" t="str">
        <x:f>IF(G7396="","MISSING OEWS",IF(ISNUMBER(H7396),"MATCHED","MISSING WHARTON"))</x:f>
        <x:v>MATCHED</x:v>
      </x:c>
    </x:row>
    <x:row r="7397">
      <x:c r="A7397" t="str">
        <x:v>81</x:v>
      </x:c>
      <x:c r="B7397" t="str">
        <x:v>Other Services (except Public Administration)</x:v>
      </x:c>
      <x:c r="C7397" t="str">
        <x:v>21-1019</x:v>
      </x:c>
      <x:c r="D7397" t="str">
        <x:v>Counselors, All Other</x:v>
      </x:c>
      <x:c r="E7397" s="22" t="n">
        <x:v>1810</x:v>
      </x:c>
      <x:c r="F7397" s="22" t="n">
        <x:v>58020</x:v>
      </x:c>
      <x:c r="G7397" s="22" t="n">
        <x:f>IF(OR(E7397="",F7397=""),"",E7397*F7397)</x:f>
        <x:v>105016200</x:v>
      </x:c>
      <x:c r="H7397" s="36"/>
      <x:c r="I7397" s="22" t="str">
        <x:f>IF(G7397="","",IF(ISNUMBER(H7397),G7397,""))</x:f>
      </x:c>
      <x:c r="J7397" s="22" t="str">
        <x:f>IF(I7397="","",I7397*H7397)</x:f>
      </x:c>
      <x:c r="K7397" t="str">
        <x:f>IF(G7397="","MISSING OEWS",IF(ISNUMBER(H7397),"MATCHED","MISSING WHARTON"))</x:f>
        <x:v>MISSING WHARTON</x:v>
      </x:c>
    </x:row>
    <x:row r="7398">
      <x:c r="A7398" t="str">
        <x:v>81</x:v>
      </x:c>
      <x:c r="B7398" t="str">
        <x:v>Other Services (except Public Administration)</x:v>
      </x:c>
      <x:c r="C7398" t="str">
        <x:v>21-1021</x:v>
      </x:c>
      <x:c r="D7398" t="str">
        <x:v>Child, Family, and School Social Workers</x:v>
      </x:c>
      <x:c r="E7398" s="22" t="n">
        <x:v>7830</x:v>
      </x:c>
      <x:c r="F7398" s="22" t="n">
        <x:v>52110</x:v>
      </x:c>
      <x:c r="G7398" s="22" t="n">
        <x:f>IF(OR(E7398="",F7398=""),"",E7398*F7398)</x:f>
        <x:v>408021300</x:v>
      </x:c>
      <x:c r="H7398" s="36" t="n">
        <x:v>0.2457</x:v>
      </x:c>
      <x:c r="I7398" s="22" t="n">
        <x:f>IF(G7398="","",IF(ISNUMBER(H7398),G7398,""))</x:f>
        <x:v>408021300</x:v>
      </x:c>
      <x:c r="J7398" s="22" t="n">
        <x:f>IF(I7398="","",I7398*H7398)</x:f>
        <x:v>100250833.41</x:v>
      </x:c>
      <x:c r="K7398" t="str">
        <x:f>IF(G7398="","MISSING OEWS",IF(ISNUMBER(H7398),"MATCHED","MISSING WHARTON"))</x:f>
        <x:v>MATCHED</x:v>
      </x:c>
    </x:row>
    <x:row r="7399">
      <x:c r="A7399" t="str">
        <x:v>81</x:v>
      </x:c>
      <x:c r="B7399" t="str">
        <x:v>Other Services (except Public Administration)</x:v>
      </x:c>
      <x:c r="C7399" t="str">
        <x:v>21-1022</x:v>
      </x:c>
      <x:c r="D7399" t="str">
        <x:v>Healthcare Social Workers</x:v>
      </x:c>
      <x:c r="E7399" s="22" t="n">
        <x:v>2610</x:v>
      </x:c>
      <x:c r="F7399" s="22" t="n">
        <x:v>61050</x:v>
      </x:c>
      <x:c r="G7399" s="22" t="n">
        <x:f>IF(OR(E7399="",F7399=""),"",E7399*F7399)</x:f>
        <x:v>159340500</x:v>
      </x:c>
      <x:c r="H7399" s="36" t="n">
        <x:v>0.2206</x:v>
      </x:c>
      <x:c r="I7399" s="22" t="n">
        <x:f>IF(G7399="","",IF(ISNUMBER(H7399),G7399,""))</x:f>
        <x:v>159340500</x:v>
      </x:c>
      <x:c r="J7399" s="22" t="n">
        <x:f>IF(I7399="","",I7399*H7399)</x:f>
        <x:v>35150514.3</x:v>
      </x:c>
      <x:c r="K7399" t="str">
        <x:f>IF(G7399="","MISSING OEWS",IF(ISNUMBER(H7399),"MATCHED","MISSING WHARTON"))</x:f>
        <x:v>MATCHED</x:v>
      </x:c>
    </x:row>
    <x:row r="7400">
      <x:c r="A7400" t="str">
        <x:v>81</x:v>
      </x:c>
      <x:c r="B7400" t="str">
        <x:v>Other Services (except Public Administration)</x:v>
      </x:c>
      <x:c r="C7400" t="str">
        <x:v>21-1023</x:v>
      </x:c>
      <x:c r="D7400" t="str">
        <x:v>Mental Health and Substance Abuse Social Workers</x:v>
      </x:c>
      <x:c r="E7400" s="22" t="n">
        <x:v>1450</x:v>
      </x:c>
      <x:c r="F7400" s="22" t="n">
        <x:v>62310</x:v>
      </x:c>
      <x:c r="G7400" s="22" t="n">
        <x:f>IF(OR(E7400="",F7400=""),"",E7400*F7400)</x:f>
        <x:v>90349500</x:v>
      </x:c>
      <x:c r="H7400" s="36" t="n">
        <x:v>0.16149999999999998</x:v>
      </x:c>
      <x:c r="I7400" s="22" t="n">
        <x:f>IF(G7400="","",IF(ISNUMBER(H7400),G7400,""))</x:f>
        <x:v>90349500</x:v>
      </x:c>
      <x:c r="J7400" s="22" t="n">
        <x:f>IF(I7400="","",I7400*H7400)</x:f>
        <x:v>14591444.249999998</x:v>
      </x:c>
      <x:c r="K7400" t="str">
        <x:f>IF(G7400="","MISSING OEWS",IF(ISNUMBER(H7400),"MATCHED","MISSING WHARTON"))</x:f>
        <x:v>MATCHED</x:v>
      </x:c>
    </x:row>
    <x:row r="7401">
      <x:c r="A7401" t="str">
        <x:v>81</x:v>
      </x:c>
      <x:c r="B7401" t="str">
        <x:v>Other Services (except Public Administration)</x:v>
      </x:c>
      <x:c r="C7401" t="str">
        <x:v>21-1029</x:v>
      </x:c>
      <x:c r="D7401" t="str">
        <x:v>Social Workers, All Other</x:v>
      </x:c>
      <x:c r="E7401" s="22" t="n">
        <x:v>1980</x:v>
      </x:c>
      <x:c r="F7401" s="22" t="n">
        <x:v>60600</x:v>
      </x:c>
      <x:c r="G7401" s="22" t="n">
        <x:f>IF(OR(E7401="",F7401=""),"",E7401*F7401)</x:f>
        <x:v>119988000</x:v>
      </x:c>
      <x:c r="H7401" s="36"/>
      <x:c r="I7401" s="22" t="str">
        <x:f>IF(G7401="","",IF(ISNUMBER(H7401),G7401,""))</x:f>
      </x:c>
      <x:c r="J7401" s="22" t="str">
        <x:f>IF(I7401="","",I7401*H7401)</x:f>
      </x:c>
      <x:c r="K7401" t="str">
        <x:f>IF(G7401="","MISSING OEWS",IF(ISNUMBER(H7401),"MATCHED","MISSING WHARTON"))</x:f>
        <x:v>MISSING WHARTON</x:v>
      </x:c>
    </x:row>
    <x:row r="7402">
      <x:c r="A7402" t="str">
        <x:v>81</x:v>
      </x:c>
      <x:c r="B7402" t="str">
        <x:v>Other Services (except Public Administration)</x:v>
      </x:c>
      <x:c r="C7402" t="str">
        <x:v>21-1091</x:v>
      </x:c>
      <x:c r="D7402" t="str">
        <x:v>Health Education Specialists</x:v>
      </x:c>
      <x:c r="E7402" s="22" t="n">
        <x:v>2340</x:v>
      </x:c>
      <x:c r="F7402" s="22" t="n">
        <x:v>58900</x:v>
      </x:c>
      <x:c r="G7402" s="22" t="n">
        <x:f>IF(OR(E7402="",F7402=""),"",E7402*F7402)</x:f>
        <x:v>137826000</x:v>
      </x:c>
      <x:c r="H7402" s="36" t="n">
        <x:v>0.5875</x:v>
      </x:c>
      <x:c r="I7402" s="22" t="n">
        <x:f>IF(G7402="","",IF(ISNUMBER(H7402),G7402,""))</x:f>
        <x:v>137826000</x:v>
      </x:c>
      <x:c r="J7402" s="22" t="n">
        <x:f>IF(I7402="","",I7402*H7402)</x:f>
        <x:v>80972775</x:v>
      </x:c>
      <x:c r="K7402" t="str">
        <x:f>IF(G7402="","MISSING OEWS",IF(ISNUMBER(H7402),"MATCHED","MISSING WHARTON"))</x:f>
        <x:v>MATCHED</x:v>
      </x:c>
    </x:row>
    <x:row r="7403">
      <x:c r="A7403" t="str">
        <x:v>81</x:v>
      </x:c>
      <x:c r="B7403" t="str">
        <x:v>Other Services (except Public Administration)</x:v>
      </x:c>
      <x:c r="C7403" t="str">
        <x:v>21-1092</x:v>
      </x:c>
      <x:c r="D7403" t="str">
        <x:v>Probation Officers and Correctional Treatment Specialists</x:v>
      </x:c>
      <x:c r="E7403" s="22" t="n">
        <x:v>110</x:v>
      </x:c>
      <x:c r="F7403" s="22" t="n">
        <x:v>45270</x:v>
      </x:c>
      <x:c r="G7403" s="22" t="n">
        <x:f>IF(OR(E7403="",F7403=""),"",E7403*F7403)</x:f>
        <x:v>4979700</x:v>
      </x:c>
      <x:c r="H7403" s="36" t="n">
        <x:v>0.4357</x:v>
      </x:c>
      <x:c r="I7403" s="22" t="n">
        <x:f>IF(G7403="","",IF(ISNUMBER(H7403),G7403,""))</x:f>
        <x:v>4979700</x:v>
      </x:c>
      <x:c r="J7403" s="22" t="n">
        <x:f>IF(I7403="","",I7403*H7403)</x:f>
        <x:v>2169655.29</x:v>
      </x:c>
      <x:c r="K7403" t="str">
        <x:f>IF(G7403="","MISSING OEWS",IF(ISNUMBER(H7403),"MATCHED","MISSING WHARTON"))</x:f>
        <x:v>MATCHED</x:v>
      </x:c>
    </x:row>
    <x:row r="7404">
      <x:c r="A7404" t="str">
        <x:v>81</x:v>
      </x:c>
      <x:c r="B7404" t="str">
        <x:v>Other Services (except Public Administration)</x:v>
      </x:c>
      <x:c r="C7404" t="str">
        <x:v>21-1093</x:v>
      </x:c>
      <x:c r="D7404" t="str">
        <x:v>Social and Human Service Assistants</x:v>
      </x:c>
      <x:c r="E7404" s="22" t="n">
        <x:v>32450</x:v>
      </x:c>
      <x:c r="F7404" s="22" t="n">
        <x:v>48550</x:v>
      </x:c>
      <x:c r="G7404" s="22" t="n">
        <x:f>IF(OR(E7404="",F7404=""),"",E7404*F7404)</x:f>
        <x:v>1575447500</x:v>
      </x:c>
      <x:c r="H7404" s="36" t="n">
        <x:v>0.4</x:v>
      </x:c>
      <x:c r="I7404" s="22" t="n">
        <x:f>IF(G7404="","",IF(ISNUMBER(H7404),G7404,""))</x:f>
        <x:v>1575447500</x:v>
      </x:c>
      <x:c r="J7404" s="22" t="n">
        <x:f>IF(I7404="","",I7404*H7404)</x:f>
        <x:v>630179000</x:v>
      </x:c>
      <x:c r="K7404" t="str">
        <x:f>IF(G7404="","MISSING OEWS",IF(ISNUMBER(H7404),"MATCHED","MISSING WHARTON"))</x:f>
        <x:v>MATCHED</x:v>
      </x:c>
    </x:row>
    <x:row r="7405">
      <x:c r="A7405" t="str">
        <x:v>81</x:v>
      </x:c>
      <x:c r="B7405" t="str">
        <x:v>Other Services (except Public Administration)</x:v>
      </x:c>
      <x:c r="C7405" t="str">
        <x:v>21-1094</x:v>
      </x:c>
      <x:c r="D7405" t="str">
        <x:v>Community Health Workers</x:v>
      </x:c>
      <x:c r="E7405" s="22" t="n">
        <x:v>4250</x:v>
      </x:c>
      <x:c r="F7405" s="22" t="n">
        <x:v>53590</x:v>
      </x:c>
      <x:c r="G7405" s="22" t="n">
        <x:f>IF(OR(E7405="",F7405=""),"",E7405*F7405)</x:f>
        <x:v>227757500</x:v>
      </x:c>
      <x:c r="H7405" s="36" t="n">
        <x:v>0.2672</x:v>
      </x:c>
      <x:c r="I7405" s="22" t="n">
        <x:f>IF(G7405="","",IF(ISNUMBER(H7405),G7405,""))</x:f>
        <x:v>227757500</x:v>
      </x:c>
      <x:c r="J7405" s="22" t="n">
        <x:f>IF(I7405="","",I7405*H7405)</x:f>
        <x:v>60856804</x:v>
      </x:c>
      <x:c r="K7405" t="str">
        <x:f>IF(G7405="","MISSING OEWS",IF(ISNUMBER(H7405),"MATCHED","MISSING WHARTON"))</x:f>
        <x:v>MATCHED</x:v>
      </x:c>
    </x:row>
    <x:row r="7406">
      <x:c r="A7406" t="str">
        <x:v>81</x:v>
      </x:c>
      <x:c r="B7406" t="str">
        <x:v>Other Services (except Public Administration)</x:v>
      </x:c>
      <x:c r="C7406" t="str">
        <x:v>21-1099</x:v>
      </x:c>
      <x:c r="D7406" t="str">
        <x:v>Community and Social Service Specialists, All Other</x:v>
      </x:c>
      <x:c r="E7406" s="22" t="n">
        <x:v>12320</x:v>
      </x:c>
      <x:c r="F7406" s="22" t="n">
        <x:v>57220</x:v>
      </x:c>
      <x:c r="G7406" s="22" t="n">
        <x:f>IF(OR(E7406="",F7406=""),"",E7406*F7406)</x:f>
        <x:v>704950400</x:v>
      </x:c>
      <x:c r="H7406" s="36"/>
      <x:c r="I7406" s="22" t="str">
        <x:f>IF(G7406="","",IF(ISNUMBER(H7406),G7406,""))</x:f>
      </x:c>
      <x:c r="J7406" s="22" t="str">
        <x:f>IF(I7406="","",I7406*H7406)</x:f>
      </x:c>
      <x:c r="K7406" t="str">
        <x:f>IF(G7406="","MISSING OEWS",IF(ISNUMBER(H7406),"MATCHED","MISSING WHARTON"))</x:f>
        <x:v>MISSING WHARTON</x:v>
      </x:c>
    </x:row>
    <x:row r="7407">
      <x:c r="A7407" t="str">
        <x:v>81</x:v>
      </x:c>
      <x:c r="B7407" t="str">
        <x:v>Other Services (except Public Administration)</x:v>
      </x:c>
      <x:c r="C7407" t="str">
        <x:v>21-2011</x:v>
      </x:c>
      <x:c r="D7407" t="str">
        <x:v>Clergy</x:v>
      </x:c>
      <x:c r="E7407" s="22" t="n">
        <x:v>25210</x:v>
      </x:c>
      <x:c r="F7407" s="22" t="n">
        <x:v>66330</x:v>
      </x:c>
      <x:c r="G7407" s="22" t="n">
        <x:f>IF(OR(E7407="",F7407=""),"",E7407*F7407)</x:f>
        <x:v>1672179300</x:v>
      </x:c>
      <x:c r="H7407" s="36" t="n">
        <x:v>0.17859999999999998</x:v>
      </x:c>
      <x:c r="I7407" s="22" t="n">
        <x:f>IF(G7407="","",IF(ISNUMBER(H7407),G7407,""))</x:f>
        <x:v>1672179300</x:v>
      </x:c>
      <x:c r="J7407" s="22" t="n">
        <x:f>IF(I7407="","",I7407*H7407)</x:f>
        <x:v>298651222.97999996</x:v>
      </x:c>
      <x:c r="K7407" t="str">
        <x:f>IF(G7407="","MISSING OEWS",IF(ISNUMBER(H7407),"MATCHED","MISSING WHARTON"))</x:f>
        <x:v>MATCHED</x:v>
      </x:c>
    </x:row>
    <x:row r="7408">
      <x:c r="A7408" t="str">
        <x:v>81</x:v>
      </x:c>
      <x:c r="B7408" t="str">
        <x:v>Other Services (except Public Administration)</x:v>
      </x:c>
      <x:c r="C7408" t="str">
        <x:v>21-2021</x:v>
      </x:c>
      <x:c r="D7408" t="str">
        <x:v>Directors, Religious Activities and Education</x:v>
      </x:c>
      <x:c r="E7408" s="22" t="n">
        <x:v>17660</x:v>
      </x:c>
      <x:c r="F7408" s="22" t="n">
        <x:v>61120</x:v>
      </x:c>
      <x:c r="G7408" s="22" t="n">
        <x:f>IF(OR(E7408="",F7408=""),"",E7408*F7408)</x:f>
        <x:v>1079379200</x:v>
      </x:c>
      <x:c r="H7408" s="36" t="n">
        <x:v>0.2974</x:v>
      </x:c>
      <x:c r="I7408" s="22" t="n">
        <x:f>IF(G7408="","",IF(ISNUMBER(H7408),G7408,""))</x:f>
        <x:v>1079379200</x:v>
      </x:c>
      <x:c r="J7408" s="22" t="n">
        <x:f>IF(I7408="","",I7408*H7408)</x:f>
        <x:v>321007374.08</x:v>
      </x:c>
      <x:c r="K7408" t="str">
        <x:f>IF(G7408="","MISSING OEWS",IF(ISNUMBER(H7408),"MATCHED","MISSING WHARTON"))</x:f>
        <x:v>MATCHED</x:v>
      </x:c>
    </x:row>
    <x:row r="7409">
      <x:c r="A7409" t="str">
        <x:v>81</x:v>
      </x:c>
      <x:c r="B7409" t="str">
        <x:v>Other Services (except Public Administration)</x:v>
      </x:c>
      <x:c r="C7409" t="str">
        <x:v>21-2099</x:v>
      </x:c>
      <x:c r="D7409" t="str">
        <x:v>Religious Workers, All Other</x:v>
      </x:c>
      <x:c r="E7409" s="22" t="n">
        <x:v>14020</x:v>
      </x:c>
      <x:c r="F7409" s="22" t="n">
        <x:v>53950</x:v>
      </x:c>
      <x:c r="G7409" s="22" t="n">
        <x:f>IF(OR(E7409="",F7409=""),"",E7409*F7409)</x:f>
        <x:v>756379000</x:v>
      </x:c>
      <x:c r="H7409" s="36"/>
      <x:c r="I7409" s="22" t="str">
        <x:f>IF(G7409="","",IF(ISNUMBER(H7409),G7409,""))</x:f>
      </x:c>
      <x:c r="J7409" s="22" t="str">
        <x:f>IF(I7409="","",I7409*H7409)</x:f>
      </x:c>
      <x:c r="K7409" t="str">
        <x:f>IF(G7409="","MISSING OEWS",IF(ISNUMBER(H7409),"MATCHED","MISSING WHARTON"))</x:f>
        <x:v>MISSING WHARTON</x:v>
      </x:c>
    </x:row>
    <x:row r="7410">
      <x:c r="A7410" t="str">
        <x:v>81</x:v>
      </x:c>
      <x:c r="B7410" t="str">
        <x:v>Other Services (except Public Administration)</x:v>
      </x:c>
      <x:c r="C7410" t="str">
        <x:v>23-1011</x:v>
      </x:c>
      <x:c r="D7410" t="str">
        <x:v>Lawyers</x:v>
      </x:c>
      <x:c r="E7410" s="22" t="n">
        <x:v>8270</x:v>
      </x:c>
      <x:c r="F7410" s="22" t="n">
        <x:v>155960</x:v>
      </x:c>
      <x:c r="G7410" s="22" t="n">
        <x:f>IF(OR(E7410="",F7410=""),"",E7410*F7410)</x:f>
        <x:v>1289789200</x:v>
      </x:c>
      <x:c r="H7410" s="36" t="n">
        <x:v>0.45</x:v>
      </x:c>
      <x:c r="I7410" s="22" t="n">
        <x:f>IF(G7410="","",IF(ISNUMBER(H7410),G7410,""))</x:f>
        <x:v>1289789200</x:v>
      </x:c>
      <x:c r="J7410" s="22" t="n">
        <x:f>IF(I7410="","",I7410*H7410)</x:f>
        <x:v>580405140</x:v>
      </x:c>
      <x:c r="K7410" t="str">
        <x:f>IF(G7410="","MISSING OEWS",IF(ISNUMBER(H7410),"MATCHED","MISSING WHARTON"))</x:f>
        <x:v>MATCHED</x:v>
      </x:c>
    </x:row>
    <x:row r="7411">
      <x:c r="A7411" t="str">
        <x:v>81</x:v>
      </x:c>
      <x:c r="B7411" t="str">
        <x:v>Other Services (except Public Administration)</x:v>
      </x:c>
      <x:c r="C7411" t="str">
        <x:v>23-1022</x:v>
      </x:c>
      <x:c r="D7411" t="str">
        <x:v>Arbitrators, Mediators, and Conciliators</x:v>
      </x:c>
      <x:c r="E7411" s="22" t="n">
        <x:v>350</x:v>
      </x:c>
      <x:c r="F7411" s="22" t="n">
        <x:v>57290</x:v>
      </x:c>
      <x:c r="G7411" s="22" t="n">
        <x:f>IF(OR(E7411="",F7411=""),"",E7411*F7411)</x:f>
        <x:v>20051500</x:v>
      </x:c>
      <x:c r="H7411" s="36" t="n">
        <x:v>0.4375</x:v>
      </x:c>
      <x:c r="I7411" s="22" t="n">
        <x:f>IF(G7411="","",IF(ISNUMBER(H7411),G7411,""))</x:f>
        <x:v>20051500</x:v>
      </x:c>
      <x:c r="J7411" s="22" t="n">
        <x:f>IF(I7411="","",I7411*H7411)</x:f>
        <x:v>8772531.25</x:v>
      </x:c>
      <x:c r="K7411" t="str">
        <x:f>IF(G7411="","MISSING OEWS",IF(ISNUMBER(H7411),"MATCHED","MISSING WHARTON"))</x:f>
        <x:v>MATCHED</x:v>
      </x:c>
    </x:row>
    <x:row r="7412">
      <x:c r="A7412" t="str">
        <x:v>81</x:v>
      </x:c>
      <x:c r="B7412" t="str">
        <x:v>Other Services (except Public Administration)</x:v>
      </x:c>
      <x:c r="C7412" t="str">
        <x:v>23-2011</x:v>
      </x:c>
      <x:c r="D7412" t="str">
        <x:v>Paralegals and Legal Assistants</x:v>
      </x:c>
      <x:c r="E7412" s="22" t="n">
        <x:v>1990</x:v>
      </x:c>
      <x:c r="F7412" s="22" t="n">
        <x:v>71620</x:v>
      </x:c>
      <x:c r="G7412" s="22" t="n">
        <x:f>IF(OR(E7412="",F7412=""),"",E7412*F7412)</x:f>
        <x:v>142523800</x:v>
      </x:c>
      <x:c r="H7412" s="36" t="n">
        <x:v>0.5917</x:v>
      </x:c>
      <x:c r="I7412" s="22" t="n">
        <x:f>IF(G7412="","",IF(ISNUMBER(H7412),G7412,""))</x:f>
        <x:v>142523800</x:v>
      </x:c>
      <x:c r="J7412" s="22" t="n">
        <x:f>IF(I7412="","",I7412*H7412)</x:f>
        <x:v>84331332.46</x:v>
      </x:c>
      <x:c r="K7412" t="str">
        <x:f>IF(G7412="","MISSING OEWS",IF(ISNUMBER(H7412),"MATCHED","MISSING WHARTON"))</x:f>
        <x:v>MATCHED</x:v>
      </x:c>
    </x:row>
    <x:row r="7413">
      <x:c r="A7413" t="str">
        <x:v>81</x:v>
      </x:c>
      <x:c r="B7413" t="str">
        <x:v>Other Services (except Public Administration)</x:v>
      </x:c>
      <x:c r="C7413" t="str">
        <x:v>23-2093</x:v>
      </x:c>
      <x:c r="D7413" t="str">
        <x:v>Title Examiners, Abstractors, and Searchers</x:v>
      </x:c>
      <x:c r="E7413" s="22"/>
      <x:c r="F7413" s="22" t="n">
        <x:v>59050</x:v>
      </x:c>
      <x:c r="G7413" s="22" t="str">
        <x:f>IF(OR(E7413="",F7413=""),"",E7413*F7413)</x:f>
      </x:c>
      <x:c r="H7413" s="36" t="n">
        <x:v>0.8794</x:v>
      </x:c>
      <x:c r="I7413" s="22" t="str">
        <x:f>IF(G7413="","",IF(ISNUMBER(H7413),G7413,""))</x:f>
      </x:c>
      <x:c r="J7413" s="22" t="str">
        <x:f>IF(I7413="","",I7413*H7413)</x:f>
      </x:c>
      <x:c r="K7413" t="str">
        <x:f>IF(G7413="","MISSING OEWS",IF(ISNUMBER(H7413),"MATCHED","MISSING WHARTON"))</x:f>
        <x:v>MISSING OEWS</x:v>
      </x:c>
    </x:row>
    <x:row r="7414">
      <x:c r="A7414" t="str">
        <x:v>81</x:v>
      </x:c>
      <x:c r="B7414" t="str">
        <x:v>Other Services (except Public Administration)</x:v>
      </x:c>
      <x:c r="C7414" t="str">
        <x:v>23-2099</x:v>
      </x:c>
      <x:c r="D7414" t="str">
        <x:v>Legal Support Workers, All Other</x:v>
      </x:c>
      <x:c r="E7414" s="22" t="n">
        <x:v>630</x:v>
      </x:c>
      <x:c r="F7414" s="22" t="n">
        <x:v>67400</x:v>
      </x:c>
      <x:c r="G7414" s="22" t="n">
        <x:f>IF(OR(E7414="",F7414=""),"",E7414*F7414)</x:f>
        <x:v>42462000</x:v>
      </x:c>
      <x:c r="H7414" s="36"/>
      <x:c r="I7414" s="22" t="str">
        <x:f>IF(G7414="","",IF(ISNUMBER(H7414),G7414,""))</x:f>
      </x:c>
      <x:c r="J7414" s="22" t="str">
        <x:f>IF(I7414="","",I7414*H7414)</x:f>
      </x:c>
      <x:c r="K7414" t="str">
        <x:f>IF(G7414="","MISSING OEWS",IF(ISNUMBER(H7414),"MATCHED","MISSING WHARTON"))</x:f>
        <x:v>MISSING WHARTON</x:v>
      </x:c>
    </x:row>
    <x:row r="7415">
      <x:c r="A7415" t="str">
        <x:v>81</x:v>
      </x:c>
      <x:c r="B7415" t="str">
        <x:v>Other Services (except Public Administration)</x:v>
      </x:c>
      <x:c r="C7415" t="str">
        <x:v>25-1194</x:v>
      </x:c>
      <x:c r="D7415" t="str">
        <x:v>Career/Technical Education Teachers, Postsecondary</x:v>
      </x:c>
      <x:c r="E7415" s="22" t="n">
        <x:v>400</x:v>
      </x:c>
      <x:c r="F7415" s="22" t="n">
        <x:v>88470</x:v>
      </x:c>
      <x:c r="G7415" s="22" t="n">
        <x:f>IF(OR(E7415="",F7415=""),"",E7415*F7415)</x:f>
        <x:v>35388000</x:v>
      </x:c>
      <x:c r="H7415" s="36" t="n">
        <x:v>0.3875</x:v>
      </x:c>
      <x:c r="I7415" s="22" t="n">
        <x:f>IF(G7415="","",IF(ISNUMBER(H7415),G7415,""))</x:f>
        <x:v>35388000</x:v>
      </x:c>
      <x:c r="J7415" s="22" t="n">
        <x:f>IF(I7415="","",I7415*H7415)</x:f>
        <x:v>13712850</x:v>
      </x:c>
      <x:c r="K7415" t="str">
        <x:f>IF(G7415="","MISSING OEWS",IF(ISNUMBER(H7415),"MATCHED","MISSING WHARTON"))</x:f>
        <x:v>MATCHED</x:v>
      </x:c>
    </x:row>
    <x:row r="7416">
      <x:c r="A7416" t="str">
        <x:v>81</x:v>
      </x:c>
      <x:c r="B7416" t="str">
        <x:v>Other Services (except Public Administration)</x:v>
      </x:c>
      <x:c r="C7416" t="str">
        <x:v>25-1199</x:v>
      </x:c>
      <x:c r="D7416" t="str">
        <x:v>Postsecondary Teachers, All Other</x:v>
      </x:c>
      <x:c r="E7416" s="22" t="n">
        <x:v>300</x:v>
      </x:c>
      <x:c r="F7416" s="22" t="n">
        <x:v>102370</x:v>
      </x:c>
      <x:c r="G7416" s="22" t="n">
        <x:f>IF(OR(E7416="",F7416=""),"",E7416*F7416)</x:f>
        <x:v>30711000</x:v>
      </x:c>
      <x:c r="H7416" s="36"/>
      <x:c r="I7416" s="22" t="str">
        <x:f>IF(G7416="","",IF(ISNUMBER(H7416),G7416,""))</x:f>
      </x:c>
      <x:c r="J7416" s="22" t="str">
        <x:f>IF(I7416="","",I7416*H7416)</x:f>
      </x:c>
      <x:c r="K7416" t="str">
        <x:f>IF(G7416="","MISSING OEWS",IF(ISNUMBER(H7416),"MATCHED","MISSING WHARTON"))</x:f>
        <x:v>MISSING WHARTON</x:v>
      </x:c>
    </x:row>
    <x:row r="7417">
      <x:c r="A7417" t="str">
        <x:v>81</x:v>
      </x:c>
      <x:c r="B7417" t="str">
        <x:v>Other Services (except Public Administration)</x:v>
      </x:c>
      <x:c r="C7417" t="str">
        <x:v>25-2011</x:v>
      </x:c>
      <x:c r="D7417" t="str">
        <x:v>Preschool Teachers, Except Special Education</x:v>
      </x:c>
      <x:c r="E7417" s="22" t="n">
        <x:v>15960</x:v>
      </x:c>
      <x:c r="F7417" s="22" t="n">
        <x:v>46920</x:v>
      </x:c>
      <x:c r="G7417" s="22" t="n">
        <x:f>IF(OR(E7417="",F7417=""),"",E7417*F7417)</x:f>
        <x:v>748843200</x:v>
      </x:c>
      <x:c r="H7417" s="36" t="n">
        <x:v>0.1176</x:v>
      </x:c>
      <x:c r="I7417" s="22" t="n">
        <x:f>IF(G7417="","",IF(ISNUMBER(H7417),G7417,""))</x:f>
        <x:v>748843200</x:v>
      </x:c>
      <x:c r="J7417" s="22" t="n">
        <x:f>IF(I7417="","",I7417*H7417)</x:f>
        <x:v>88063960.32</x:v>
      </x:c>
      <x:c r="K7417" t="str">
        <x:f>IF(G7417="","MISSING OEWS",IF(ISNUMBER(H7417),"MATCHED","MISSING WHARTON"))</x:f>
        <x:v>MATCHED</x:v>
      </x:c>
    </x:row>
    <x:row r="7418">
      <x:c r="A7418" t="str">
        <x:v>81</x:v>
      </x:c>
      <x:c r="B7418" t="str">
        <x:v>Other Services (except Public Administration)</x:v>
      </x:c>
      <x:c r="C7418" t="str">
        <x:v>25-2012</x:v>
      </x:c>
      <x:c r="D7418" t="str">
        <x:v>Kindergarten Teachers, Except Special Education</x:v>
      </x:c>
      <x:c r="E7418" s="22" t="n">
        <x:v>210</x:v>
      </x:c>
      <x:c r="F7418" s="22" t="n">
        <x:v>50760</x:v>
      </x:c>
      <x:c r="G7418" s="22" t="n">
        <x:f>IF(OR(E7418="",F7418=""),"",E7418*F7418)</x:f>
        <x:v>10659600</x:v>
      </x:c>
      <x:c r="H7418" s="36" t="n">
        <x:v>0.1392</x:v>
      </x:c>
      <x:c r="I7418" s="22" t="n">
        <x:f>IF(G7418="","",IF(ISNUMBER(H7418),G7418,""))</x:f>
        <x:v>10659600</x:v>
      </x:c>
      <x:c r="J7418" s="22" t="n">
        <x:f>IF(I7418="","",I7418*H7418)</x:f>
        <x:v>1483816.3199999998</x:v>
      </x:c>
      <x:c r="K7418" t="str">
        <x:f>IF(G7418="","MISSING OEWS",IF(ISNUMBER(H7418),"MATCHED","MISSING WHARTON"))</x:f>
        <x:v>MATCHED</x:v>
      </x:c>
    </x:row>
    <x:row r="7419">
      <x:c r="A7419" t="str">
        <x:v>81</x:v>
      </x:c>
      <x:c r="B7419" t="str">
        <x:v>Other Services (except Public Administration)</x:v>
      </x:c>
      <x:c r="C7419" t="str">
        <x:v>25-2021</x:v>
      </x:c>
      <x:c r="D7419" t="str">
        <x:v>Elementary School Teachers, Except Special Education</x:v>
      </x:c>
      <x:c r="E7419" s="22" t="n">
        <x:v>2260</x:v>
      </x:c>
      <x:c r="F7419" s="22" t="n">
        <x:v>50030</x:v>
      </x:c>
      <x:c r="G7419" s="22" t="n">
        <x:f>IF(OR(E7419="",F7419=""),"",E7419*F7419)</x:f>
        <x:v>113067800</x:v>
      </x:c>
      <x:c r="H7419" s="36" t="n">
        <x:v>0.2224</x:v>
      </x:c>
      <x:c r="I7419" s="22" t="n">
        <x:f>IF(G7419="","",IF(ISNUMBER(H7419),G7419,""))</x:f>
        <x:v>113067800</x:v>
      </x:c>
      <x:c r="J7419" s="22" t="n">
        <x:f>IF(I7419="","",I7419*H7419)</x:f>
        <x:v>25146278.72</x:v>
      </x:c>
      <x:c r="K7419" t="str">
        <x:f>IF(G7419="","MISSING OEWS",IF(ISNUMBER(H7419),"MATCHED","MISSING WHARTON"))</x:f>
        <x:v>MATCHED</x:v>
      </x:c>
    </x:row>
    <x:row r="7420">
      <x:c r="A7420" t="str">
        <x:v>81</x:v>
      </x:c>
      <x:c r="B7420" t="str">
        <x:v>Other Services (except Public Administration)</x:v>
      </x:c>
      <x:c r="C7420" t="str">
        <x:v>25-2022</x:v>
      </x:c>
      <x:c r="D7420" t="str">
        <x:v>Middle School Teachers, Except Special and Career/Technical Education</x:v>
      </x:c>
      <x:c r="E7420" s="22" t="n">
        <x:v>560</x:v>
      </x:c>
      <x:c r="F7420" s="22" t="n">
        <x:v>61370</x:v>
      </x:c>
      <x:c r="G7420" s="22" t="n">
        <x:f>IF(OR(E7420="",F7420=""),"",E7420*F7420)</x:f>
        <x:v>34367200</x:v>
      </x:c>
      <x:c r="H7420" s="36" t="n">
        <x:v>0.2286</x:v>
      </x:c>
      <x:c r="I7420" s="22" t="n">
        <x:f>IF(G7420="","",IF(ISNUMBER(H7420),G7420,""))</x:f>
        <x:v>34367200</x:v>
      </x:c>
      <x:c r="J7420" s="22" t="n">
        <x:f>IF(I7420="","",I7420*H7420)</x:f>
        <x:v>7856341.92</x:v>
      </x:c>
      <x:c r="K7420" t="str">
        <x:f>IF(G7420="","MISSING OEWS",IF(ISNUMBER(H7420),"MATCHED","MISSING WHARTON"))</x:f>
        <x:v>MATCHED</x:v>
      </x:c>
    </x:row>
    <x:row r="7421">
      <x:c r="A7421" t="str">
        <x:v>81</x:v>
      </x:c>
      <x:c r="B7421" t="str">
        <x:v>Other Services (except Public Administration)</x:v>
      </x:c>
      <x:c r="C7421" t="str">
        <x:v>25-2031</x:v>
      </x:c>
      <x:c r="D7421" t="str">
        <x:v>Secondary School Teachers, Except Special and Career/Technical Education</x:v>
      </x:c>
      <x:c r="E7421" s="22" t="n">
        <x:v>870</x:v>
      </x:c>
      <x:c r="F7421" s="22" t="n">
        <x:v>58430</x:v>
      </x:c>
      <x:c r="G7421" s="22" t="n">
        <x:f>IF(OR(E7421="",F7421=""),"",E7421*F7421)</x:f>
        <x:v>50834100</x:v>
      </x:c>
      <x:c r="H7421" s="36" t="n">
        <x:v>0.3016</x:v>
      </x:c>
      <x:c r="I7421" s="22" t="n">
        <x:f>IF(G7421="","",IF(ISNUMBER(H7421),G7421,""))</x:f>
        <x:v>50834100</x:v>
      </x:c>
      <x:c r="J7421" s="22" t="n">
        <x:f>IF(I7421="","",I7421*H7421)</x:f>
        <x:v>15331564.559999999</x:v>
      </x:c>
      <x:c r="K7421" t="str">
        <x:f>IF(G7421="","MISSING OEWS",IF(ISNUMBER(H7421),"MATCHED","MISSING WHARTON"))</x:f>
        <x:v>MATCHED</x:v>
      </x:c>
    </x:row>
    <x:row r="7422">
      <x:c r="A7422" t="str">
        <x:v>81</x:v>
      </x:c>
      <x:c r="B7422" t="str">
        <x:v>Other Services (except Public Administration)</x:v>
      </x:c>
      <x:c r="C7422" t="str">
        <x:v>25-2032</x:v>
      </x:c>
      <x:c r="D7422" t="str">
        <x:v>Career/Technical Education Teachers, Secondary School</x:v>
      </x:c>
      <x:c r="E7422" s="22"/>
      <x:c r="F7422" s="22" t="n">
        <x:v>64620</x:v>
      </x:c>
      <x:c r="G7422" s="22" t="str">
        <x:f>IF(OR(E7422="",F7422=""),"",E7422*F7422)</x:f>
      </x:c>
      <x:c r="H7422" s="36" t="n">
        <x:v>0.24239999999999998</x:v>
      </x:c>
      <x:c r="I7422" s="22" t="str">
        <x:f>IF(G7422="","",IF(ISNUMBER(H7422),G7422,""))</x:f>
      </x:c>
      <x:c r="J7422" s="22" t="str">
        <x:f>IF(I7422="","",I7422*H7422)</x:f>
      </x:c>
      <x:c r="K7422" t="str">
        <x:f>IF(G7422="","MISSING OEWS",IF(ISNUMBER(H7422),"MATCHED","MISSING WHARTON"))</x:f>
        <x:v>MISSING OEWS</x:v>
      </x:c>
    </x:row>
    <x:row r="7423">
      <x:c r="A7423" t="str">
        <x:v>81</x:v>
      </x:c>
      <x:c r="B7423" t="str">
        <x:v>Other Services (except Public Administration)</x:v>
      </x:c>
      <x:c r="C7423" t="str">
        <x:v>25-2051</x:v>
      </x:c>
      <x:c r="D7423" t="str">
        <x:v>Special Education Teachers, Preschool</x:v>
      </x:c>
      <x:c r="E7423" s="22" t="n">
        <x:v>30</x:v>
      </x:c>
      <x:c r="F7423" s="22" t="n">
        <x:v>48920</x:v>
      </x:c>
      <x:c r="G7423" s="22" t="n">
        <x:f>IF(OR(E7423="",F7423=""),"",E7423*F7423)</x:f>
        <x:v>1467600</x:v>
      </x:c>
      <x:c r="H7423" s="36" t="n">
        <x:v>0.1889</x:v>
      </x:c>
      <x:c r="I7423" s="22" t="n">
        <x:f>IF(G7423="","",IF(ISNUMBER(H7423),G7423,""))</x:f>
        <x:v>1467600</x:v>
      </x:c>
      <x:c r="J7423" s="22" t="n">
        <x:f>IF(I7423="","",I7423*H7423)</x:f>
        <x:v>277229.64</x:v>
      </x:c>
      <x:c r="K7423" t="str">
        <x:f>IF(G7423="","MISSING OEWS",IF(ISNUMBER(H7423),"MATCHED","MISSING WHARTON"))</x:f>
        <x:v>MATCHED</x:v>
      </x:c>
    </x:row>
    <x:row r="7424">
      <x:c r="A7424" t="str">
        <x:v>81</x:v>
      </x:c>
      <x:c r="B7424" t="str">
        <x:v>Other Services (except Public Administration)</x:v>
      </x:c>
      <x:c r="C7424" t="str">
        <x:v>25-2052</x:v>
      </x:c>
      <x:c r="D7424" t="str">
        <x:v>Special Education Teachers, Kindergarten and Elementary School</x:v>
      </x:c>
      <x:c r="E7424" s="22" t="n">
        <x:v>30</x:v>
      </x:c>
      <x:c r="F7424" s="22" t="n">
        <x:v>68840</x:v>
      </x:c>
      <x:c r="G7424" s="22" t="n">
        <x:f>IF(OR(E7424="",F7424=""),"",E7424*F7424)</x:f>
        <x:v>2065200</x:v>
      </x:c>
      <x:c r="H7424" s="36" t="n">
        <x:v>0.19920000000000002</x:v>
      </x:c>
      <x:c r="I7424" s="22" t="n">
        <x:f>IF(G7424="","",IF(ISNUMBER(H7424),G7424,""))</x:f>
        <x:v>2065200</x:v>
      </x:c>
      <x:c r="J7424" s="22" t="n">
        <x:f>IF(I7424="","",I7424*H7424)</x:f>
        <x:v>411387.84</x:v>
      </x:c>
      <x:c r="K7424" t="str">
        <x:f>IF(G7424="","MISSING OEWS",IF(ISNUMBER(H7424),"MATCHED","MISSING WHARTON"))</x:f>
        <x:v>MATCHED</x:v>
      </x:c>
    </x:row>
    <x:row r="7425">
      <x:c r="A7425" t="str">
        <x:v>81</x:v>
      </x:c>
      <x:c r="B7425" t="str">
        <x:v>Other Services (except Public Administration)</x:v>
      </x:c>
      <x:c r="C7425" t="str">
        <x:v>25-3011</x:v>
      </x:c>
      <x:c r="D7425" t="str">
        <x:v>Adult Basic Education, Adult Secondary Education, and English as a Second Language Instructors</x:v>
      </x:c>
      <x:c r="E7425" s="22" t="n">
        <x:v>270</x:v>
      </x:c>
      <x:c r="F7425" s="22"/>
      <x:c r="G7425" s="22" t="str">
        <x:f>IF(OR(E7425="",F7425=""),"",E7425*F7425)</x:f>
      </x:c>
      <x:c r="H7425" s="36" t="n">
        <x:v>0.3372</x:v>
      </x:c>
      <x:c r="I7425" s="22" t="str">
        <x:f>IF(G7425="","",IF(ISNUMBER(H7425),G7425,""))</x:f>
      </x:c>
      <x:c r="J7425" s="22" t="str">
        <x:f>IF(I7425="","",I7425*H7425)</x:f>
      </x:c>
      <x:c r="K7425" t="str">
        <x:f>IF(G7425="","MISSING OEWS",IF(ISNUMBER(H7425),"MATCHED","MISSING WHARTON"))</x:f>
        <x:v>MISSING OEWS</x:v>
      </x:c>
    </x:row>
    <x:row r="7426">
      <x:c r="A7426" t="str">
        <x:v>81</x:v>
      </x:c>
      <x:c r="B7426" t="str">
        <x:v>Other Services (except Public Administration)</x:v>
      </x:c>
      <x:c r="C7426" t="str">
        <x:v>25-3021</x:v>
      </x:c>
      <x:c r="D7426" t="str">
        <x:v>Self-Enrichment Teachers</x:v>
      </x:c>
      <x:c r="E7426" s="22" t="n">
        <x:v>21610</x:v>
      </x:c>
      <x:c r="F7426" s="22" t="n">
        <x:v>51900</x:v>
      </x:c>
      <x:c r="G7426" s="22" t="n">
        <x:f>IF(OR(E7426="",F7426=""),"",E7426*F7426)</x:f>
        <x:v>1121559000</x:v>
      </x:c>
      <x:c r="H7426" s="36" t="n">
        <x:v>0.33</x:v>
      </x:c>
      <x:c r="I7426" s="22" t="n">
        <x:f>IF(G7426="","",IF(ISNUMBER(H7426),G7426,""))</x:f>
        <x:v>1121559000</x:v>
      </x:c>
      <x:c r="J7426" s="22" t="n">
        <x:f>IF(I7426="","",I7426*H7426)</x:f>
        <x:v>370114470</x:v>
      </x:c>
      <x:c r="K7426" t="str">
        <x:f>IF(G7426="","MISSING OEWS",IF(ISNUMBER(H7426),"MATCHED","MISSING WHARTON"))</x:f>
        <x:v>MATCHED</x:v>
      </x:c>
    </x:row>
    <x:row r="7427">
      <x:c r="A7427" t="str">
        <x:v>81</x:v>
      </x:c>
      <x:c r="B7427" t="str">
        <x:v>Other Services (except Public Administration)</x:v>
      </x:c>
      <x:c r="C7427" t="str">
        <x:v>25-3031</x:v>
      </x:c>
      <x:c r="D7427" t="str">
        <x:v>Substitute Teachers, Short-Term</x:v>
      </x:c>
      <x:c r="E7427" s="22" t="n">
        <x:v>970</x:v>
      </x:c>
      <x:c r="F7427" s="22" t="n">
        <x:v>41960</x:v>
      </x:c>
      <x:c r="G7427" s="22" t="n">
        <x:f>IF(OR(E7427="",F7427=""),"",E7427*F7427)</x:f>
        <x:v>40701200</x:v>
      </x:c>
      <x:c r="H7427" s="36" t="n">
        <x:v>0.1972</x:v>
      </x:c>
      <x:c r="I7427" s="22" t="n">
        <x:f>IF(G7427="","",IF(ISNUMBER(H7427),G7427,""))</x:f>
        <x:v>40701200</x:v>
      </x:c>
      <x:c r="J7427" s="22" t="n">
        <x:f>IF(I7427="","",I7427*H7427)</x:f>
        <x:v>8026276.64</x:v>
      </x:c>
      <x:c r="K7427" t="str">
        <x:f>IF(G7427="","MISSING OEWS",IF(ISNUMBER(H7427),"MATCHED","MISSING WHARTON"))</x:f>
        <x:v>MATCHED</x:v>
      </x:c>
    </x:row>
    <x:row r="7428">
      <x:c r="A7428" t="str">
        <x:v>81</x:v>
      </x:c>
      <x:c r="B7428" t="str">
        <x:v>Other Services (except Public Administration)</x:v>
      </x:c>
      <x:c r="C7428" t="str">
        <x:v>25-3041</x:v>
      </x:c>
      <x:c r="D7428" t="str">
        <x:v>Tutors</x:v>
      </x:c>
      <x:c r="E7428" s="22" t="n">
        <x:v>3740</x:v>
      </x:c>
      <x:c r="F7428" s="22" t="n">
        <x:v>47450</x:v>
      </x:c>
      <x:c r="G7428" s="22" t="n">
        <x:f>IF(OR(E7428="",F7428=""),"",E7428*F7428)</x:f>
        <x:v>177463000</x:v>
      </x:c>
      <x:c r="H7428" s="36" t="n">
        <x:v>0.39740000000000003</x:v>
      </x:c>
      <x:c r="I7428" s="22" t="n">
        <x:f>IF(G7428="","",IF(ISNUMBER(H7428),G7428,""))</x:f>
        <x:v>177463000</x:v>
      </x:c>
      <x:c r="J7428" s="22" t="n">
        <x:f>IF(I7428="","",I7428*H7428)</x:f>
        <x:v>70523796.2</x:v>
      </x:c>
      <x:c r="K7428" t="str">
        <x:f>IF(G7428="","MISSING OEWS",IF(ISNUMBER(H7428),"MATCHED","MISSING WHARTON"))</x:f>
        <x:v>MATCHED</x:v>
      </x:c>
    </x:row>
    <x:row r="7429">
      <x:c r="A7429" t="str">
        <x:v>81</x:v>
      </x:c>
      <x:c r="B7429" t="str">
        <x:v>Other Services (except Public Administration)</x:v>
      </x:c>
      <x:c r="C7429" t="str">
        <x:v>25-3099</x:v>
      </x:c>
      <x:c r="D7429" t="str">
        <x:v>Teachers and Instructors, All Other</x:v>
      </x:c>
      <x:c r="E7429" s="22" t="n">
        <x:v>3700</x:v>
      </x:c>
      <x:c r="F7429" s="22" t="n">
        <x:v>61310</x:v>
      </x:c>
      <x:c r="G7429" s="22" t="n">
        <x:f>IF(OR(E7429="",F7429=""),"",E7429*F7429)</x:f>
        <x:v>226847000</x:v>
      </x:c>
      <x:c r="H7429" s="36"/>
      <x:c r="I7429" s="22" t="str">
        <x:f>IF(G7429="","",IF(ISNUMBER(H7429),G7429,""))</x:f>
      </x:c>
      <x:c r="J7429" s="22" t="str">
        <x:f>IF(I7429="","",I7429*H7429)</x:f>
      </x:c>
      <x:c r="K7429" t="str">
        <x:f>IF(G7429="","MISSING OEWS",IF(ISNUMBER(H7429),"MATCHED","MISSING WHARTON"))</x:f>
        <x:v>MISSING WHARTON</x:v>
      </x:c>
    </x:row>
    <x:row r="7430">
      <x:c r="A7430" t="str">
        <x:v>81</x:v>
      </x:c>
      <x:c r="B7430" t="str">
        <x:v>Other Services (except Public Administration)</x:v>
      </x:c>
      <x:c r="C7430" t="str">
        <x:v>25-4011</x:v>
      </x:c>
      <x:c r="D7430" t="str">
        <x:v>Archivists</x:v>
      </x:c>
      <x:c r="E7430" s="22" t="n">
        <x:v>420</x:v>
      </x:c>
      <x:c r="F7430" s="22" t="n">
        <x:v>59250</x:v>
      </x:c>
      <x:c r="G7430" s="22" t="n">
        <x:f>IF(OR(E7430="",F7430=""),"",E7430*F7430)</x:f>
        <x:v>24885000</x:v>
      </x:c>
      <x:c r="H7430" s="36" t="n">
        <x:v>0.4154</x:v>
      </x:c>
      <x:c r="I7430" s="22" t="n">
        <x:f>IF(G7430="","",IF(ISNUMBER(H7430),G7430,""))</x:f>
        <x:v>24885000</x:v>
      </x:c>
      <x:c r="J7430" s="22" t="n">
        <x:f>IF(I7430="","",I7430*H7430)</x:f>
        <x:v>10337229</x:v>
      </x:c>
      <x:c r="K7430" t="str">
        <x:f>IF(G7430="","MISSING OEWS",IF(ISNUMBER(H7430),"MATCHED","MISSING WHARTON"))</x:f>
        <x:v>MATCHED</x:v>
      </x:c>
    </x:row>
    <x:row r="7431">
      <x:c r="A7431" t="str">
        <x:v>81</x:v>
      </x:c>
      <x:c r="B7431" t="str">
        <x:v>Other Services (except Public Administration)</x:v>
      </x:c>
      <x:c r="C7431" t="str">
        <x:v>25-4012</x:v>
      </x:c>
      <x:c r="D7431" t="str">
        <x:v>Curators</x:v>
      </x:c>
      <x:c r="E7431" s="22" t="n">
        <x:v>280</x:v>
      </x:c>
      <x:c r="F7431" s="22" t="n">
        <x:v>62520</x:v>
      </x:c>
      <x:c r="G7431" s="22" t="n">
        <x:f>IF(OR(E7431="",F7431=""),"",E7431*F7431)</x:f>
        <x:v>17505600</x:v>
      </x:c>
      <x:c r="H7431" s="36" t="n">
        <x:v>0.2833</x:v>
      </x:c>
      <x:c r="I7431" s="22" t="n">
        <x:f>IF(G7431="","",IF(ISNUMBER(H7431),G7431,""))</x:f>
        <x:v>17505600</x:v>
      </x:c>
      <x:c r="J7431" s="22" t="n">
        <x:f>IF(I7431="","",I7431*H7431)</x:f>
        <x:v>4959336.4799999995</x:v>
      </x:c>
      <x:c r="K7431" t="str">
        <x:f>IF(G7431="","MISSING OEWS",IF(ISNUMBER(H7431),"MATCHED","MISSING WHARTON"))</x:f>
        <x:v>MATCHED</x:v>
      </x:c>
    </x:row>
    <x:row r="7432">
      <x:c r="A7432" t="str">
        <x:v>81</x:v>
      </x:c>
      <x:c r="B7432" t="str">
        <x:v>Other Services (except Public Administration)</x:v>
      </x:c>
      <x:c r="C7432" t="str">
        <x:v>25-4013</x:v>
      </x:c>
      <x:c r="D7432" t="str">
        <x:v>Museum Technicians and Conservators</x:v>
      </x:c>
      <x:c r="E7432" s="22" t="n">
        <x:v>300</x:v>
      </x:c>
      <x:c r="F7432" s="22" t="n">
        <x:v>49470</x:v>
      </x:c>
      <x:c r="G7432" s="22" t="n">
        <x:f>IF(OR(E7432="",F7432=""),"",E7432*F7432)</x:f>
        <x:v>14841000</x:v>
      </x:c>
      <x:c r="H7432" s="36" t="n">
        <x:v>0.1808</x:v>
      </x:c>
      <x:c r="I7432" s="22" t="n">
        <x:f>IF(G7432="","",IF(ISNUMBER(H7432),G7432,""))</x:f>
        <x:v>14841000</x:v>
      </x:c>
      <x:c r="J7432" s="22" t="n">
        <x:f>IF(I7432="","",I7432*H7432)</x:f>
        <x:v>2683252.8</x:v>
      </x:c>
      <x:c r="K7432" t="str">
        <x:f>IF(G7432="","MISSING OEWS",IF(ISNUMBER(H7432),"MATCHED","MISSING WHARTON"))</x:f>
        <x:v>MATCHED</x:v>
      </x:c>
    </x:row>
    <x:row r="7433">
      <x:c r="A7433" t="str">
        <x:v>81</x:v>
      </x:c>
      <x:c r="B7433" t="str">
        <x:v>Other Services (except Public Administration)</x:v>
      </x:c>
      <x:c r="C7433" t="str">
        <x:v>25-4022</x:v>
      </x:c>
      <x:c r="D7433" t="str">
        <x:v>Librarians and Media Collections Specialists</x:v>
      </x:c>
      <x:c r="E7433" s="22" t="n">
        <x:v>430</x:v>
      </x:c>
      <x:c r="F7433" s="22" t="n">
        <x:v>69550</x:v>
      </x:c>
      <x:c r="G7433" s="22" t="n">
        <x:f>IF(OR(E7433="",F7433=""),"",E7433*F7433)</x:f>
        <x:v>29906500</x:v>
      </x:c>
      <x:c r="H7433" s="36" t="n">
        <x:v>0.4167</x:v>
      </x:c>
      <x:c r="I7433" s="22" t="n">
        <x:f>IF(G7433="","",IF(ISNUMBER(H7433),G7433,""))</x:f>
        <x:v>29906500</x:v>
      </x:c>
      <x:c r="J7433" s="22" t="n">
        <x:f>IF(I7433="","",I7433*H7433)</x:f>
        <x:v>12462038.55</x:v>
      </x:c>
      <x:c r="K7433" t="str">
        <x:f>IF(G7433="","MISSING OEWS",IF(ISNUMBER(H7433),"MATCHED","MISSING WHARTON"))</x:f>
        <x:v>MATCHED</x:v>
      </x:c>
    </x:row>
    <x:row r="7434">
      <x:c r="A7434" t="str">
        <x:v>81</x:v>
      </x:c>
      <x:c r="B7434" t="str">
        <x:v>Other Services (except Public Administration)</x:v>
      </x:c>
      <x:c r="C7434" t="str">
        <x:v>25-4031</x:v>
      </x:c>
      <x:c r="D7434" t="str">
        <x:v>Library Technicians</x:v>
      </x:c>
      <x:c r="E7434" s="22" t="n">
        <x:v>240</x:v>
      </x:c>
      <x:c r="F7434" s="22" t="n">
        <x:v>48440</x:v>
      </x:c>
      <x:c r="G7434" s="22" t="n">
        <x:f>IF(OR(E7434="",F7434=""),"",E7434*F7434)</x:f>
        <x:v>11625600</x:v>
      </x:c>
      <x:c r="H7434" s="36" t="n">
        <x:v>0.6329</x:v>
      </x:c>
      <x:c r="I7434" s="22" t="n">
        <x:f>IF(G7434="","",IF(ISNUMBER(H7434),G7434,""))</x:f>
        <x:v>11625600</x:v>
      </x:c>
      <x:c r="J7434" s="22" t="n">
        <x:f>IF(I7434="","",I7434*H7434)</x:f>
        <x:v>7357842.24</x:v>
      </x:c>
      <x:c r="K7434" t="str">
        <x:f>IF(G7434="","MISSING OEWS",IF(ISNUMBER(H7434),"MATCHED","MISSING WHARTON"))</x:f>
        <x:v>MATCHED</x:v>
      </x:c>
    </x:row>
    <x:row r="7435">
      <x:c r="A7435" t="str">
        <x:v>81</x:v>
      </x:c>
      <x:c r="B7435" t="str">
        <x:v>Other Services (except Public Administration)</x:v>
      </x:c>
      <x:c r="C7435" t="str">
        <x:v>25-9021</x:v>
      </x:c>
      <x:c r="D7435" t="str">
        <x:v>Farm and Home Management Educators</x:v>
      </x:c>
      <x:c r="E7435" s="22" t="n">
        <x:v>160</x:v>
      </x:c>
      <x:c r="F7435" s="22" t="n">
        <x:v>54090</x:v>
      </x:c>
      <x:c r="G7435" s="22" t="n">
        <x:f>IF(OR(E7435="",F7435=""),"",E7435*F7435)</x:f>
        <x:v>8654400</x:v>
      </x:c>
      <x:c r="H7435" s="36" t="n">
        <x:v>0.33</x:v>
      </x:c>
      <x:c r="I7435" s="22" t="n">
        <x:f>IF(G7435="","",IF(ISNUMBER(H7435),G7435,""))</x:f>
        <x:v>8654400</x:v>
      </x:c>
      <x:c r="J7435" s="22" t="n">
        <x:f>IF(I7435="","",I7435*H7435)</x:f>
        <x:v>2855952</x:v>
      </x:c>
      <x:c r="K7435" t="str">
        <x:f>IF(G7435="","MISSING OEWS",IF(ISNUMBER(H7435),"MATCHED","MISSING WHARTON"))</x:f>
        <x:v>MATCHED</x:v>
      </x:c>
    </x:row>
    <x:row r="7436">
      <x:c r="A7436" t="str">
        <x:v>81</x:v>
      </x:c>
      <x:c r="B7436" t="str">
        <x:v>Other Services (except Public Administration)</x:v>
      </x:c>
      <x:c r="C7436" t="str">
        <x:v>25-9031</x:v>
      </x:c>
      <x:c r="D7436" t="str">
        <x:v>Instructional Coordinators</x:v>
      </x:c>
      <x:c r="E7436" s="22" t="n">
        <x:v>3760</x:v>
      </x:c>
      <x:c r="F7436" s="22" t="n">
        <x:v>68070</x:v>
      </x:c>
      <x:c r="G7436" s="22" t="n">
        <x:f>IF(OR(E7436="",F7436=""),"",E7436*F7436)</x:f>
        <x:v>255943200</x:v>
      </x:c>
      <x:c r="H7436" s="36" t="n">
        <x:v>0.5783</x:v>
      </x:c>
      <x:c r="I7436" s="22" t="n">
        <x:f>IF(G7436="","",IF(ISNUMBER(H7436),G7436,""))</x:f>
        <x:v>255943200</x:v>
      </x:c>
      <x:c r="J7436" s="22" t="n">
        <x:f>IF(I7436="","",I7436*H7436)</x:f>
        <x:v>148011952.56</x:v>
      </x:c>
      <x:c r="K7436" t="str">
        <x:f>IF(G7436="","MISSING OEWS",IF(ISNUMBER(H7436),"MATCHED","MISSING WHARTON"))</x:f>
        <x:v>MATCHED</x:v>
      </x:c>
    </x:row>
    <x:row r="7437">
      <x:c r="A7437" t="str">
        <x:v>81</x:v>
      </x:c>
      <x:c r="B7437" t="str">
        <x:v>Other Services (except Public Administration)</x:v>
      </x:c>
      <x:c r="C7437" t="str">
        <x:v>25-9044</x:v>
      </x:c>
      <x:c r="D7437" t="str">
        <x:v>Teaching Assistants, Postsecondary</x:v>
      </x:c>
      <x:c r="E7437" s="22" t="n">
        <x:v>870</x:v>
      </x:c>
      <x:c r="F7437" s="22" t="n">
        <x:v>40470</x:v>
      </x:c>
      <x:c r="G7437" s="22" t="n">
        <x:f>IF(OR(E7437="",F7437=""),"",E7437*F7437)</x:f>
        <x:v>35208900</x:v>
      </x:c>
      <x:c r="H7437" s="36" t="n">
        <x:v>0.3675</x:v>
      </x:c>
      <x:c r="I7437" s="22" t="n">
        <x:f>IF(G7437="","",IF(ISNUMBER(H7437),G7437,""))</x:f>
        <x:v>35208900</x:v>
      </x:c>
      <x:c r="J7437" s="22" t="n">
        <x:f>IF(I7437="","",I7437*H7437)</x:f>
        <x:v>12939270.75</x:v>
      </x:c>
      <x:c r="K7437" t="str">
        <x:f>IF(G7437="","MISSING OEWS",IF(ISNUMBER(H7437),"MATCHED","MISSING WHARTON"))</x:f>
        <x:v>MATCHED</x:v>
      </x:c>
    </x:row>
    <x:row r="7438">
      <x:c r="A7438" t="str">
        <x:v>81</x:v>
      </x:c>
      <x:c r="B7438" t="str">
        <x:v>Other Services (except Public Administration)</x:v>
      </x:c>
      <x:c r="C7438" t="str">
        <x:v>25-9045</x:v>
      </x:c>
      <x:c r="D7438" t="str">
        <x:v>Teaching Assistants, Except Postsecondary</x:v>
      </x:c>
      <x:c r="E7438" s="22" t="n">
        <x:v>9450</x:v>
      </x:c>
      <x:c r="F7438" s="22" t="n">
        <x:v>37700</x:v>
      </x:c>
      <x:c r="G7438" s="22" t="n">
        <x:f>IF(OR(E7438="",F7438=""),"",E7438*F7438)</x:f>
        <x:v>356265000</x:v>
      </x:c>
      <x:c r="H7438" s="36" t="n">
        <x:v>0.20829999999999999</x:v>
      </x:c>
      <x:c r="I7438" s="22" t="n">
        <x:f>IF(G7438="","",IF(ISNUMBER(H7438),G7438,""))</x:f>
        <x:v>356265000</x:v>
      </x:c>
      <x:c r="J7438" s="22" t="n">
        <x:f>IF(I7438="","",I7438*H7438)</x:f>
        <x:v>74209999.5</x:v>
      </x:c>
      <x:c r="K7438" t="str">
        <x:f>IF(G7438="","MISSING OEWS",IF(ISNUMBER(H7438),"MATCHED","MISSING WHARTON"))</x:f>
        <x:v>MATCHED</x:v>
      </x:c>
    </x:row>
    <x:row r="7439">
      <x:c r="A7439" t="str">
        <x:v>81</x:v>
      </x:c>
      <x:c r="B7439" t="str">
        <x:v>Other Services (except Public Administration)</x:v>
      </x:c>
      <x:c r="C7439" t="str">
        <x:v>25-9099</x:v>
      </x:c>
      <x:c r="D7439" t="str">
        <x:v>Educational Instruction and Library Workers, All Other</x:v>
      </x:c>
      <x:c r="E7439" s="22" t="n">
        <x:v>1160</x:v>
      </x:c>
      <x:c r="F7439" s="22" t="n">
        <x:v>64050</x:v>
      </x:c>
      <x:c r="G7439" s="22" t="n">
        <x:f>IF(OR(E7439="",F7439=""),"",E7439*F7439)</x:f>
        <x:v>74298000</x:v>
      </x:c>
      <x:c r="H7439" s="36"/>
      <x:c r="I7439" s="22" t="str">
        <x:f>IF(G7439="","",IF(ISNUMBER(H7439),G7439,""))</x:f>
      </x:c>
      <x:c r="J7439" s="22" t="str">
        <x:f>IF(I7439="","",I7439*H7439)</x:f>
      </x:c>
      <x:c r="K7439" t="str">
        <x:f>IF(G7439="","MISSING OEWS",IF(ISNUMBER(H7439),"MATCHED","MISSING WHARTON"))</x:f>
        <x:v>MISSING WHARTON</x:v>
      </x:c>
    </x:row>
    <x:row r="7440">
      <x:c r="A7440" t="str">
        <x:v>81</x:v>
      </x:c>
      <x:c r="B7440" t="str">
        <x:v>Other Services (except Public Administration)</x:v>
      </x:c>
      <x:c r="C7440" t="str">
        <x:v>27-1011</x:v>
      </x:c>
      <x:c r="D7440" t="str">
        <x:v>Art Directors</x:v>
      </x:c>
      <x:c r="E7440" s="22" t="n">
        <x:v>790</x:v>
      </x:c>
      <x:c r="F7440" s="22" t="n">
        <x:v>97170</x:v>
      </x:c>
      <x:c r="G7440" s="22" t="n">
        <x:f>IF(OR(E7440="",F7440=""),"",E7440*F7440)</x:f>
        <x:v>76764300</x:v>
      </x:c>
      <x:c r="H7440" s="36" t="n">
        <x:v>0.3688</x:v>
      </x:c>
      <x:c r="I7440" s="22" t="n">
        <x:f>IF(G7440="","",IF(ISNUMBER(H7440),G7440,""))</x:f>
        <x:v>76764300</x:v>
      </x:c>
      <x:c r="J7440" s="22" t="n">
        <x:f>IF(I7440="","",I7440*H7440)</x:f>
        <x:v>28310673.84</x:v>
      </x:c>
      <x:c r="K7440" t="str">
        <x:f>IF(G7440="","MISSING OEWS",IF(ISNUMBER(H7440),"MATCHED","MISSING WHARTON"))</x:f>
        <x:v>MATCHED</x:v>
      </x:c>
    </x:row>
    <x:row r="7441">
      <x:c r="A7441" t="str">
        <x:v>81</x:v>
      </x:c>
      <x:c r="B7441" t="str">
        <x:v>Other Services (except Public Administration)</x:v>
      </x:c>
      <x:c r="C7441" t="str">
        <x:v>27-1013</x:v>
      </x:c>
      <x:c r="D7441" t="str">
        <x:v>Fine Artists, Including Painters, Sculptors, and Illustrators</x:v>
      </x:c>
      <x:c r="E7441" s="22"/>
      <x:c r="F7441" s="22" t="n">
        <x:v>51500</x:v>
      </x:c>
      <x:c r="G7441" s="22" t="str">
        <x:f>IF(OR(E7441="",F7441=""),"",E7441*F7441)</x:f>
      </x:c>
      <x:c r="H7441" s="36" t="n">
        <x:v>0.2281</x:v>
      </x:c>
      <x:c r="I7441" s="22" t="str">
        <x:f>IF(G7441="","",IF(ISNUMBER(H7441),G7441,""))</x:f>
      </x:c>
      <x:c r="J7441" s="22" t="str">
        <x:f>IF(I7441="","",I7441*H7441)</x:f>
      </x:c>
      <x:c r="K7441" t="str">
        <x:f>IF(G7441="","MISSING OEWS",IF(ISNUMBER(H7441),"MATCHED","MISSING WHARTON"))</x:f>
        <x:v>MISSING OEWS</x:v>
      </x:c>
    </x:row>
    <x:row r="7442">
      <x:c r="A7442" t="str">
        <x:v>81</x:v>
      </x:c>
      <x:c r="B7442" t="str">
        <x:v>Other Services (except Public Administration)</x:v>
      </x:c>
      <x:c r="C7442" t="str">
        <x:v>27-1014</x:v>
      </x:c>
      <x:c r="D7442" t="str">
        <x:v>Special Effects Artists and Animators</x:v>
      </x:c>
      <x:c r="E7442" s="22" t="n">
        <x:v>40</x:v>
      </x:c>
      <x:c r="F7442" s="22" t="n">
        <x:v>57870</x:v>
      </x:c>
      <x:c r="G7442" s="22" t="n">
        <x:f>IF(OR(E7442="",F7442=""),"",E7442*F7442)</x:f>
        <x:v>2314800</x:v>
      </x:c>
      <x:c r="H7442" s="36" t="n">
        <x:v>0.7071</x:v>
      </x:c>
      <x:c r="I7442" s="22" t="n">
        <x:f>IF(G7442="","",IF(ISNUMBER(H7442),G7442,""))</x:f>
        <x:v>2314800</x:v>
      </x:c>
      <x:c r="J7442" s="22" t="n">
        <x:f>IF(I7442="","",I7442*H7442)</x:f>
        <x:v>1636795.0799999998</x:v>
      </x:c>
      <x:c r="K7442" t="str">
        <x:f>IF(G7442="","MISSING OEWS",IF(ISNUMBER(H7442),"MATCHED","MISSING WHARTON"))</x:f>
        <x:v>MATCHED</x:v>
      </x:c>
    </x:row>
    <x:row r="7443">
      <x:c r="A7443" t="str">
        <x:v>81</x:v>
      </x:c>
      <x:c r="B7443" t="str">
        <x:v>Other Services (except Public Administration)</x:v>
      </x:c>
      <x:c r="C7443" t="str">
        <x:v>27-1019</x:v>
      </x:c>
      <x:c r="D7443" t="str">
        <x:v>Artists and Related Workers, All Other</x:v>
      </x:c>
      <x:c r="E7443" s="22" t="n">
        <x:v>1730</x:v>
      </x:c>
      <x:c r="F7443" s="22" t="n">
        <x:v>45750</x:v>
      </x:c>
      <x:c r="G7443" s="22" t="n">
        <x:f>IF(OR(E7443="",F7443=""),"",E7443*F7443)</x:f>
        <x:v>79147500</x:v>
      </x:c>
      <x:c r="H7443" s="36"/>
      <x:c r="I7443" s="22" t="str">
        <x:f>IF(G7443="","",IF(ISNUMBER(H7443),G7443,""))</x:f>
      </x:c>
      <x:c r="J7443" s="22" t="str">
        <x:f>IF(I7443="","",I7443*H7443)</x:f>
      </x:c>
      <x:c r="K7443" t="str">
        <x:f>IF(G7443="","MISSING OEWS",IF(ISNUMBER(H7443),"MATCHED","MISSING WHARTON"))</x:f>
        <x:v>MISSING WHARTON</x:v>
      </x:c>
    </x:row>
    <x:row r="7444">
      <x:c r="A7444" t="str">
        <x:v>81</x:v>
      </x:c>
      <x:c r="B7444" t="str">
        <x:v>Other Services (except Public Administration)</x:v>
      </x:c>
      <x:c r="C7444" t="str">
        <x:v>27-1021</x:v>
      </x:c>
      <x:c r="D7444" t="str">
        <x:v>Commercial and Industrial Designers</x:v>
      </x:c>
      <x:c r="E7444" s="22"/>
      <x:c r="F7444" s="22" t="n">
        <x:v>70140</x:v>
      </x:c>
      <x:c r="G7444" s="22" t="str">
        <x:f>IF(OR(E7444="",F7444=""),"",E7444*F7444)</x:f>
      </x:c>
      <x:c r="H7444" s="36" t="n">
        <x:v>0.3029</x:v>
      </x:c>
      <x:c r="I7444" s="22" t="str">
        <x:f>IF(G7444="","",IF(ISNUMBER(H7444),G7444,""))</x:f>
      </x:c>
      <x:c r="J7444" s="22" t="str">
        <x:f>IF(I7444="","",I7444*H7444)</x:f>
      </x:c>
      <x:c r="K7444" t="str">
        <x:f>IF(G7444="","MISSING OEWS",IF(ISNUMBER(H7444),"MATCHED","MISSING WHARTON"))</x:f>
        <x:v>MISSING OEWS</x:v>
      </x:c>
    </x:row>
    <x:row r="7445">
      <x:c r="A7445" t="str">
        <x:v>81</x:v>
      </x:c>
      <x:c r="B7445" t="str">
        <x:v>Other Services (except Public Administration)</x:v>
      </x:c>
      <x:c r="C7445" t="str">
        <x:v>27-1022</x:v>
      </x:c>
      <x:c r="D7445" t="str">
        <x:v>Fashion Designers</x:v>
      </x:c>
      <x:c r="E7445" s="22"/>
      <x:c r="F7445" s="22" t="n">
        <x:v>90320</x:v>
      </x:c>
      <x:c r="G7445" s="22" t="str">
        <x:f>IF(OR(E7445="",F7445=""),"",E7445*F7445)</x:f>
      </x:c>
      <x:c r="H7445" s="36" t="n">
        <x:v>0.1875</x:v>
      </x:c>
      <x:c r="I7445" s="22" t="str">
        <x:f>IF(G7445="","",IF(ISNUMBER(H7445),G7445,""))</x:f>
      </x:c>
      <x:c r="J7445" s="22" t="str">
        <x:f>IF(I7445="","",I7445*H7445)</x:f>
      </x:c>
      <x:c r="K7445" t="str">
        <x:f>IF(G7445="","MISSING OEWS",IF(ISNUMBER(H7445),"MATCHED","MISSING WHARTON"))</x:f>
        <x:v>MISSING OEWS</x:v>
      </x:c>
    </x:row>
    <x:row r="7446">
      <x:c r="A7446" t="str">
        <x:v>81</x:v>
      </x:c>
      <x:c r="B7446" t="str">
        <x:v>Other Services (except Public Administration)</x:v>
      </x:c>
      <x:c r="C7446" t="str">
        <x:v>27-1023</x:v>
      </x:c>
      <x:c r="D7446" t="str">
        <x:v>Floral Designers</x:v>
      </x:c>
      <x:c r="E7446" s="22" t="n">
        <x:v>530</x:v>
      </x:c>
      <x:c r="F7446" s="22" t="n">
        <x:v>44560</x:v>
      </x:c>
      <x:c r="G7446" s="22" t="n">
        <x:f>IF(OR(E7446="",F7446=""),"",E7446*F7446)</x:f>
        <x:v>23616800</x:v>
      </x:c>
      <x:c r="H7446" s="36" t="n">
        <x:v>0.1188</x:v>
      </x:c>
      <x:c r="I7446" s="22" t="n">
        <x:f>IF(G7446="","",IF(ISNUMBER(H7446),G7446,""))</x:f>
        <x:v>23616800</x:v>
      </x:c>
      <x:c r="J7446" s="22" t="n">
        <x:f>IF(I7446="","",I7446*H7446)</x:f>
        <x:v>2805675.84</x:v>
      </x:c>
      <x:c r="K7446" t="str">
        <x:f>IF(G7446="","MISSING OEWS",IF(ISNUMBER(H7446),"MATCHED","MISSING WHARTON"))</x:f>
        <x:v>MATCHED</x:v>
      </x:c>
    </x:row>
    <x:row r="7447">
      <x:c r="A7447" t="str">
        <x:v>81</x:v>
      </x:c>
      <x:c r="B7447" t="str">
        <x:v>Other Services (except Public Administration)</x:v>
      </x:c>
      <x:c r="C7447" t="str">
        <x:v>27-1024</x:v>
      </x:c>
      <x:c r="D7447" t="str">
        <x:v>Graphic Designers</x:v>
      </x:c>
      <x:c r="E7447" s="22" t="n">
        <x:v>4050</x:v>
      </x:c>
      <x:c r="F7447" s="22" t="n">
        <x:v>68750</x:v>
      </x:c>
      <x:c r="G7447" s="22" t="n">
        <x:f>IF(OR(E7447="",F7447=""),"",E7447*F7447)</x:f>
        <x:v>278437500</x:v>
      </x:c>
      <x:c r="H7447" s="36" t="n">
        <x:v>0.7375</x:v>
      </x:c>
      <x:c r="I7447" s="22" t="n">
        <x:f>IF(G7447="","",IF(ISNUMBER(H7447),G7447,""))</x:f>
        <x:v>278437500</x:v>
      </x:c>
      <x:c r="J7447" s="22" t="n">
        <x:f>IF(I7447="","",I7447*H7447)</x:f>
        <x:v>205347656.25</x:v>
      </x:c>
      <x:c r="K7447" t="str">
        <x:f>IF(G7447="","MISSING OEWS",IF(ISNUMBER(H7447),"MATCHED","MISSING WHARTON"))</x:f>
        <x:v>MATCHED</x:v>
      </x:c>
    </x:row>
    <x:row r="7448">
      <x:c r="A7448" t="str">
        <x:v>81</x:v>
      </x:c>
      <x:c r="B7448" t="str">
        <x:v>Other Services (except Public Administration)</x:v>
      </x:c>
      <x:c r="C7448" t="str">
        <x:v>27-1025</x:v>
      </x:c>
      <x:c r="D7448" t="str">
        <x:v>Interior Designers</x:v>
      </x:c>
      <x:c r="E7448" s="22"/>
      <x:c r="F7448" s="22" t="n">
        <x:v>63420</x:v>
      </x:c>
      <x:c r="G7448" s="22" t="str">
        <x:f>IF(OR(E7448="",F7448=""),"",E7448*F7448)</x:f>
      </x:c>
      <x:c r="H7448" s="36" t="n">
        <x:v>0.31329999999999997</x:v>
      </x:c>
      <x:c r="I7448" s="22" t="str">
        <x:f>IF(G7448="","",IF(ISNUMBER(H7448),G7448,""))</x:f>
      </x:c>
      <x:c r="J7448" s="22" t="str">
        <x:f>IF(I7448="","",I7448*H7448)</x:f>
      </x:c>
      <x:c r="K7448" t="str">
        <x:f>IF(G7448="","MISSING OEWS",IF(ISNUMBER(H7448),"MATCHED","MISSING WHARTON"))</x:f>
        <x:v>MISSING OEWS</x:v>
      </x:c>
    </x:row>
    <x:row r="7449">
      <x:c r="A7449" t="str">
        <x:v>81</x:v>
      </x:c>
      <x:c r="B7449" t="str">
        <x:v>Other Services (except Public Administration)</x:v>
      </x:c>
      <x:c r="C7449" t="str">
        <x:v>27-1026</x:v>
      </x:c>
      <x:c r="D7449" t="str">
        <x:v>Merchandise Displayers and Window Trimmers</x:v>
      </x:c>
      <x:c r="E7449" s="22"/>
      <x:c r="F7449" s="22" t="n">
        <x:v>46500</x:v>
      </x:c>
      <x:c r="G7449" s="22" t="str">
        <x:f>IF(OR(E7449="",F7449=""),"",E7449*F7449)</x:f>
      </x:c>
      <x:c r="H7449" s="36" t="n">
        <x:v>0.038</x:v>
      </x:c>
      <x:c r="I7449" s="22" t="str">
        <x:f>IF(G7449="","",IF(ISNUMBER(H7449),G7449,""))</x:f>
      </x:c>
      <x:c r="J7449" s="22" t="str">
        <x:f>IF(I7449="","",I7449*H7449)</x:f>
      </x:c>
      <x:c r="K7449" t="str">
        <x:f>IF(G7449="","MISSING OEWS",IF(ISNUMBER(H7449),"MATCHED","MISSING WHARTON"))</x:f>
        <x:v>MISSING OEWS</x:v>
      </x:c>
    </x:row>
    <x:row r="7450">
      <x:c r="A7450" t="str">
        <x:v>81</x:v>
      </x:c>
      <x:c r="B7450" t="str">
        <x:v>Other Services (except Public Administration)</x:v>
      </x:c>
      <x:c r="C7450" t="str">
        <x:v>27-1027</x:v>
      </x:c>
      <x:c r="D7450" t="str">
        <x:v>Set and Exhibit Designers</x:v>
      </x:c>
      <x:c r="E7450" s="22"/>
      <x:c r="F7450" s="22" t="n">
        <x:v>71010</x:v>
      </x:c>
      <x:c r="G7450" s="22" t="str">
        <x:f>IF(OR(E7450="",F7450=""),"",E7450*F7450)</x:f>
      </x:c>
      <x:c r="H7450" s="36" t="n">
        <x:v>0.2167</x:v>
      </x:c>
      <x:c r="I7450" s="22" t="str">
        <x:f>IF(G7450="","",IF(ISNUMBER(H7450),G7450,""))</x:f>
      </x:c>
      <x:c r="J7450" s="22" t="str">
        <x:f>IF(I7450="","",I7450*H7450)</x:f>
      </x:c>
      <x:c r="K7450" t="str">
        <x:f>IF(G7450="","MISSING OEWS",IF(ISNUMBER(H7450),"MATCHED","MISSING WHARTON"))</x:f>
        <x:v>MISSING OEWS</x:v>
      </x:c>
    </x:row>
    <x:row r="7451">
      <x:c r="A7451" t="str">
        <x:v>81</x:v>
      </x:c>
      <x:c r="B7451" t="str">
        <x:v>Other Services (except Public Administration)</x:v>
      </x:c>
      <x:c r="C7451" t="str">
        <x:v>27-2012</x:v>
      </x:c>
      <x:c r="D7451" t="str">
        <x:v>Producers and Directors</x:v>
      </x:c>
      <x:c r="E7451" s="22" t="n">
        <x:v>1610</x:v>
      </x:c>
      <x:c r="F7451" s="22" t="n">
        <x:v>80080</x:v>
      </x:c>
      <x:c r="G7451" s="22" t="n">
        <x:f>IF(OR(E7451="",F7451=""),"",E7451*F7451)</x:f>
        <x:v>128928800</x:v>
      </x:c>
      <x:c r="H7451" s="36" t="n">
        <x:v>0.34630000000000005</x:v>
      </x:c>
      <x:c r="I7451" s="22" t="n">
        <x:f>IF(G7451="","",IF(ISNUMBER(H7451),G7451,""))</x:f>
        <x:v>128928800</x:v>
      </x:c>
      <x:c r="J7451" s="22" t="n">
        <x:f>IF(I7451="","",I7451*H7451)</x:f>
        <x:v>44648043.440000005</x:v>
      </x:c>
      <x:c r="K7451" t="str">
        <x:f>IF(G7451="","MISSING OEWS",IF(ISNUMBER(H7451),"MATCHED","MISSING WHARTON"))</x:f>
        <x:v>MATCHED</x:v>
      </x:c>
    </x:row>
    <x:row r="7452">
      <x:c r="A7452" t="str">
        <x:v>81</x:v>
      </x:c>
      <x:c r="B7452" t="str">
        <x:v>Other Services (except Public Administration)</x:v>
      </x:c>
      <x:c r="C7452" t="str">
        <x:v>27-2021</x:v>
      </x:c>
      <x:c r="D7452" t="str">
        <x:v>Athletes and Sports Competitors</x:v>
      </x:c>
      <x:c r="E7452" s="22"/>
      <x:c r="F7452" s="22" t="n">
        <x:v>76200</x:v>
      </x:c>
      <x:c r="G7452" s="22" t="str">
        <x:f>IF(OR(E7452="",F7452=""),"",E7452*F7452)</x:f>
      </x:c>
      <x:c r="H7452" s="36" t="n">
        <x:v>0</x:v>
      </x:c>
      <x:c r="I7452" s="22" t="str">
        <x:f>IF(G7452="","",IF(ISNUMBER(H7452),G7452,""))</x:f>
      </x:c>
      <x:c r="J7452" s="22" t="str">
        <x:f>IF(I7452="","",I7452*H7452)</x:f>
      </x:c>
      <x:c r="K7452" t="str">
        <x:f>IF(G7452="","MISSING OEWS",IF(ISNUMBER(H7452),"MATCHED","MISSING WHARTON"))</x:f>
        <x:v>MISSING OEWS</x:v>
      </x:c>
    </x:row>
    <x:row r="7453">
      <x:c r="A7453" t="str">
        <x:v>81</x:v>
      </x:c>
      <x:c r="B7453" t="str">
        <x:v>Other Services (except Public Administration)</x:v>
      </x:c>
      <x:c r="C7453" t="str">
        <x:v>27-2022</x:v>
      </x:c>
      <x:c r="D7453" t="str">
        <x:v>Coaches and Scouts</x:v>
      </x:c>
      <x:c r="E7453" s="22" t="n">
        <x:v>5820</x:v>
      </x:c>
      <x:c r="F7453" s="22" t="n">
        <x:v>55300</x:v>
      </x:c>
      <x:c r="G7453" s="22" t="n">
        <x:f>IF(OR(E7453="",F7453=""),"",E7453*F7453)</x:f>
        <x:v>321846000</x:v>
      </x:c>
      <x:c r="H7453" s="36" t="n">
        <x:v>0.2018</x:v>
      </x:c>
      <x:c r="I7453" s="22" t="n">
        <x:f>IF(G7453="","",IF(ISNUMBER(H7453),G7453,""))</x:f>
        <x:v>321846000</x:v>
      </x:c>
      <x:c r="J7453" s="22" t="n">
        <x:f>IF(I7453="","",I7453*H7453)</x:f>
        <x:v>64948522.800000004</x:v>
      </x:c>
      <x:c r="K7453" t="str">
        <x:f>IF(G7453="","MISSING OEWS",IF(ISNUMBER(H7453),"MATCHED","MISSING WHARTON"))</x:f>
        <x:v>MATCHED</x:v>
      </x:c>
    </x:row>
    <x:row r="7454">
      <x:c r="A7454" t="str">
        <x:v>81</x:v>
      </x:c>
      <x:c r="B7454" t="str">
        <x:v>Other Services (except Public Administration)</x:v>
      </x:c>
      <x:c r="C7454" t="str">
        <x:v>27-2023</x:v>
      </x:c>
      <x:c r="D7454" t="str">
        <x:v>Umpires, Referees, and Other Sports Officials</x:v>
      </x:c>
      <x:c r="E7454" s="22" t="n">
        <x:v>1840</x:v>
      </x:c>
      <x:c r="F7454" s="22"/>
      <x:c r="G7454" s="22" t="str">
        <x:f>IF(OR(E7454="",F7454=""),"",E7454*F7454)</x:f>
      </x:c>
      <x:c r="H7454" s="36" t="n">
        <x:v>0.4</x:v>
      </x:c>
      <x:c r="I7454" s="22" t="str">
        <x:f>IF(G7454="","",IF(ISNUMBER(H7454),G7454,""))</x:f>
      </x:c>
      <x:c r="J7454" s="22" t="str">
        <x:f>IF(I7454="","",I7454*H7454)</x:f>
      </x:c>
      <x:c r="K7454" t="str">
        <x:f>IF(G7454="","MISSING OEWS",IF(ISNUMBER(H7454),"MATCHED","MISSING WHARTON"))</x:f>
        <x:v>MISSING OEWS</x:v>
      </x:c>
    </x:row>
    <x:row r="7455">
      <x:c r="A7455" t="str">
        <x:v>81</x:v>
      </x:c>
      <x:c r="B7455" t="str">
        <x:v>Other Services (except Public Administration)</x:v>
      </x:c>
      <x:c r="C7455" t="str">
        <x:v>27-2041</x:v>
      </x:c>
      <x:c r="D7455" t="str">
        <x:v>Music Directors and Composers</x:v>
      </x:c>
      <x:c r="E7455" s="22" t="n">
        <x:v>3880</x:v>
      </x:c>
      <x:c r="F7455" s="22" t="n">
        <x:v>88000</x:v>
      </x:c>
      <x:c r="G7455" s="22" t="n">
        <x:f>IF(OR(E7455="",F7455=""),"",E7455*F7455)</x:f>
        <x:v>341440000</x:v>
      </x:c>
      <x:c r="H7455" s="36" t="n">
        <x:v>0.5433</x:v>
      </x:c>
      <x:c r="I7455" s="22" t="n">
        <x:f>IF(G7455="","",IF(ISNUMBER(H7455),G7455,""))</x:f>
        <x:v>341440000</x:v>
      </x:c>
      <x:c r="J7455" s="22" t="n">
        <x:f>IF(I7455="","",I7455*H7455)</x:f>
        <x:v>185504352</x:v>
      </x:c>
      <x:c r="K7455" t="str">
        <x:f>IF(G7455="","MISSING OEWS",IF(ISNUMBER(H7455),"MATCHED","MISSING WHARTON"))</x:f>
        <x:v>MATCHED</x:v>
      </x:c>
    </x:row>
    <x:row r="7456">
      <x:c r="A7456" t="str">
        <x:v>81</x:v>
      </x:c>
      <x:c r="B7456" t="str">
        <x:v>Other Services (except Public Administration)</x:v>
      </x:c>
      <x:c r="C7456" t="str">
        <x:v>27-2042</x:v>
      </x:c>
      <x:c r="D7456" t="str">
        <x:v>Musicians and Singers</x:v>
      </x:c>
      <x:c r="E7456" s="22" t="n">
        <x:v>7770</x:v>
      </x:c>
      <x:c r="F7456" s="22"/>
      <x:c r="G7456" s="22" t="str">
        <x:f>IF(OR(E7456="",F7456=""),"",E7456*F7456)</x:f>
      </x:c>
      <x:c r="H7456" s="36" t="n">
        <x:v>0.17329999999999998</x:v>
      </x:c>
      <x:c r="I7456" s="22" t="str">
        <x:f>IF(G7456="","",IF(ISNUMBER(H7456),G7456,""))</x:f>
      </x:c>
      <x:c r="J7456" s="22" t="str">
        <x:f>IF(I7456="","",I7456*H7456)</x:f>
      </x:c>
      <x:c r="K7456" t="str">
        <x:f>IF(G7456="","MISSING OEWS",IF(ISNUMBER(H7456),"MATCHED","MISSING WHARTON"))</x:f>
        <x:v>MISSING OEWS</x:v>
      </x:c>
    </x:row>
    <x:row r="7457">
      <x:c r="A7457" t="str">
        <x:v>81</x:v>
      </x:c>
      <x:c r="B7457" t="str">
        <x:v>Other Services (except Public Administration)</x:v>
      </x:c>
      <x:c r="C7457" t="str">
        <x:v>27-2091</x:v>
      </x:c>
      <x:c r="D7457" t="str">
        <x:v>Disc Jockeys, Except Radio</x:v>
      </x:c>
      <x:c r="E7457" s="22"/>
      <x:c r="F7457" s="22"/>
      <x:c r="G7457" s="22" t="str">
        <x:f>IF(OR(E7457="",F7457=""),"",E7457*F7457)</x:f>
      </x:c>
      <x:c r="H7457" s="36" t="n">
        <x:v>0.4868</x:v>
      </x:c>
      <x:c r="I7457" s="22" t="str">
        <x:f>IF(G7457="","",IF(ISNUMBER(H7457),G7457,""))</x:f>
      </x:c>
      <x:c r="J7457" s="22" t="str">
        <x:f>IF(I7457="","",I7457*H7457)</x:f>
      </x:c>
      <x:c r="K7457" t="str">
        <x:f>IF(G7457="","MISSING OEWS",IF(ISNUMBER(H7457),"MATCHED","MISSING WHARTON"))</x:f>
        <x:v>MISSING OEWS</x:v>
      </x:c>
    </x:row>
    <x:row r="7458">
      <x:c r="A7458" t="str">
        <x:v>81</x:v>
      </x:c>
      <x:c r="B7458" t="str">
        <x:v>Other Services (except Public Administration)</x:v>
      </x:c>
      <x:c r="C7458" t="str">
        <x:v>27-2099</x:v>
      </x:c>
      <x:c r="D7458" t="str">
        <x:v>Entertainers and Performers, Sports and Related Workers, All Other</x:v>
      </x:c>
      <x:c r="E7458" s="22" t="n">
        <x:v>270</x:v>
      </x:c>
      <x:c r="F7458" s="22"/>
      <x:c r="G7458" s="22" t="str">
        <x:f>IF(OR(E7458="",F7458=""),"",E7458*F7458)</x:f>
      </x:c>
      <x:c r="H7458" s="36"/>
      <x:c r="I7458" s="22" t="str">
        <x:f>IF(G7458="","",IF(ISNUMBER(H7458),G7458,""))</x:f>
      </x:c>
      <x:c r="J7458" s="22" t="str">
        <x:f>IF(I7458="","",I7458*H7458)</x:f>
      </x:c>
      <x:c r="K7458" t="str">
        <x:f>IF(G7458="","MISSING OEWS",IF(ISNUMBER(H7458),"MATCHED","MISSING WHARTON"))</x:f>
        <x:v>MISSING OEWS</x:v>
      </x:c>
    </x:row>
    <x:row r="7459">
      <x:c r="A7459" t="str">
        <x:v>81</x:v>
      </x:c>
      <x:c r="B7459" t="str">
        <x:v>Other Services (except Public Administration)</x:v>
      </x:c>
      <x:c r="C7459" t="str">
        <x:v>27-3011</x:v>
      </x:c>
      <x:c r="D7459" t="str">
        <x:v>Broadcast Announcers and Radio Disc Jockeys</x:v>
      </x:c>
      <x:c r="E7459" s="22" t="n">
        <x:v>50</x:v>
      </x:c>
      <x:c r="F7459" s="22" t="n">
        <x:v>81620</x:v>
      </x:c>
      <x:c r="G7459" s="22" t="n">
        <x:f>IF(OR(E7459="",F7459=""),"",E7459*F7459)</x:f>
        <x:v>4081000</x:v>
      </x:c>
      <x:c r="H7459" s="36" t="n">
        <x:v>0.7021</x:v>
      </x:c>
      <x:c r="I7459" s="22" t="n">
        <x:f>IF(G7459="","",IF(ISNUMBER(H7459),G7459,""))</x:f>
        <x:v>4081000</x:v>
      </x:c>
      <x:c r="J7459" s="22" t="n">
        <x:f>IF(I7459="","",I7459*H7459)</x:f>
        <x:v>2865270.0999999996</x:v>
      </x:c>
      <x:c r="K7459" t="str">
        <x:f>IF(G7459="","MISSING OEWS",IF(ISNUMBER(H7459),"MATCHED","MISSING WHARTON"))</x:f>
        <x:v>MATCHED</x:v>
      </x:c>
    </x:row>
    <x:row r="7460">
      <x:c r="A7460" t="str">
        <x:v>81</x:v>
      </x:c>
      <x:c r="B7460" t="str">
        <x:v>Other Services (except Public Administration)</x:v>
      </x:c>
      <x:c r="C7460" t="str">
        <x:v>27-3023</x:v>
      </x:c>
      <x:c r="D7460" t="str">
        <x:v>News Analysts, Reporters, and Journalists</x:v>
      </x:c>
      <x:c r="E7460" s="22" t="n">
        <x:v>190</x:v>
      </x:c>
      <x:c r="F7460" s="22" t="n">
        <x:v>66080</x:v>
      </x:c>
      <x:c r="G7460" s="22" t="n">
        <x:f>IF(OR(E7460="",F7460=""),"",E7460*F7460)</x:f>
        <x:v>12555200</x:v>
      </x:c>
      <x:c r="H7460" s="36" t="n">
        <x:v>0.71</x:v>
      </x:c>
      <x:c r="I7460" s="22" t="n">
        <x:f>IF(G7460="","",IF(ISNUMBER(H7460),G7460,""))</x:f>
        <x:v>12555200</x:v>
      </x:c>
      <x:c r="J7460" s="22" t="n">
        <x:f>IF(I7460="","",I7460*H7460)</x:f>
        <x:v>8914192</x:v>
      </x:c>
      <x:c r="K7460" t="str">
        <x:f>IF(G7460="","MISSING OEWS",IF(ISNUMBER(H7460),"MATCHED","MISSING WHARTON"))</x:f>
        <x:v>MATCHED</x:v>
      </x:c>
    </x:row>
    <x:row r="7461">
      <x:c r="A7461" t="str">
        <x:v>81</x:v>
      </x:c>
      <x:c r="B7461" t="str">
        <x:v>Other Services (except Public Administration)</x:v>
      </x:c>
      <x:c r="C7461" t="str">
        <x:v>27-3031</x:v>
      </x:c>
      <x:c r="D7461" t="str">
        <x:v>Public Relations Specialists</x:v>
      </x:c>
      <x:c r="E7461" s="22" t="n">
        <x:v>41030</x:v>
      </x:c>
      <x:c r="F7461" s="22" t="n">
        <x:v>80020</x:v>
      </x:c>
      <x:c r="G7461" s="22" t="n">
        <x:f>IF(OR(E7461="",F7461=""),"",E7461*F7461)</x:f>
        <x:v>3283220600</x:v>
      </x:c>
      <x:c r="H7461" s="36" t="n">
        <x:v>0.575</x:v>
      </x:c>
      <x:c r="I7461" s="22" t="n">
        <x:f>IF(G7461="","",IF(ISNUMBER(H7461),G7461,""))</x:f>
        <x:v>3283220600</x:v>
      </x:c>
      <x:c r="J7461" s="22" t="n">
        <x:f>IF(I7461="","",I7461*H7461)</x:f>
        <x:v>1887851844.9999998</x:v>
      </x:c>
      <x:c r="K7461" t="str">
        <x:f>IF(G7461="","MISSING OEWS",IF(ISNUMBER(H7461),"MATCHED","MISSING WHARTON"))</x:f>
        <x:v>MATCHED</x:v>
      </x:c>
    </x:row>
    <x:row r="7462">
      <x:c r="A7462" t="str">
        <x:v>81</x:v>
      </x:c>
      <x:c r="B7462" t="str">
        <x:v>Other Services (except Public Administration)</x:v>
      </x:c>
      <x:c r="C7462" t="str">
        <x:v>27-3041</x:v>
      </x:c>
      <x:c r="D7462" t="str">
        <x:v>Editors</x:v>
      </x:c>
      <x:c r="E7462" s="22" t="n">
        <x:v>4500</x:v>
      </x:c>
      <x:c r="F7462" s="22" t="n">
        <x:v>88910</x:v>
      </x:c>
      <x:c r="G7462" s="22" t="n">
        <x:f>IF(OR(E7462="",F7462=""),"",E7462*F7462)</x:f>
        <x:v>400095000</x:v>
      </x:c>
      <x:c r="H7462" s="36" t="n">
        <x:v>0.6643000000000001</x:v>
      </x:c>
      <x:c r="I7462" s="22" t="n">
        <x:f>IF(G7462="","",IF(ISNUMBER(H7462),G7462,""))</x:f>
        <x:v>400095000</x:v>
      </x:c>
      <x:c r="J7462" s="22" t="n">
        <x:f>IF(I7462="","",I7462*H7462)</x:f>
        <x:v>265783108.50000006</x:v>
      </x:c>
      <x:c r="K7462" t="str">
        <x:f>IF(G7462="","MISSING OEWS",IF(ISNUMBER(H7462),"MATCHED","MISSING WHARTON"))</x:f>
        <x:v>MATCHED</x:v>
      </x:c>
    </x:row>
    <x:row r="7463">
      <x:c r="A7463" t="str">
        <x:v>81</x:v>
      </x:c>
      <x:c r="B7463" t="str">
        <x:v>Other Services (except Public Administration)</x:v>
      </x:c>
      <x:c r="C7463" t="str">
        <x:v>27-3042</x:v>
      </x:c>
      <x:c r="D7463" t="str">
        <x:v>Technical Writers</x:v>
      </x:c>
      <x:c r="E7463" s="22" t="n">
        <x:v>640</x:v>
      </x:c>
      <x:c r="F7463" s="22" t="n">
        <x:v>82390</x:v>
      </x:c>
      <x:c r="G7463" s="22" t="n">
        <x:f>IF(OR(E7463="",F7463=""),"",E7463*F7463)</x:f>
        <x:v>52729600</x:v>
      </x:c>
      <x:c r="H7463" s="36" t="n">
        <x:v>0.71</x:v>
      </x:c>
      <x:c r="I7463" s="22" t="n">
        <x:f>IF(G7463="","",IF(ISNUMBER(H7463),G7463,""))</x:f>
        <x:v>52729600</x:v>
      </x:c>
      <x:c r="J7463" s="22" t="n">
        <x:f>IF(I7463="","",I7463*H7463)</x:f>
        <x:v>37438016</x:v>
      </x:c>
      <x:c r="K7463" t="str">
        <x:f>IF(G7463="","MISSING OEWS",IF(ISNUMBER(H7463),"MATCHED","MISSING WHARTON"))</x:f>
        <x:v>MATCHED</x:v>
      </x:c>
    </x:row>
    <x:row r="7464">
      <x:c r="A7464" t="str">
        <x:v>81</x:v>
      </x:c>
      <x:c r="B7464" t="str">
        <x:v>Other Services (except Public Administration)</x:v>
      </x:c>
      <x:c r="C7464" t="str">
        <x:v>27-3043</x:v>
      </x:c>
      <x:c r="D7464" t="str">
        <x:v>Writers and Authors</x:v>
      </x:c>
      <x:c r="E7464" s="22" t="n">
        <x:v>1490</x:v>
      </x:c>
      <x:c r="F7464" s="22" t="n">
        <x:v>84150</x:v>
      </x:c>
      <x:c r="G7464" s="22" t="n">
        <x:f>IF(OR(E7464="",F7464=""),"",E7464*F7464)</x:f>
        <x:v>125383500</x:v>
      </x:c>
      <x:c r="H7464" s="36" t="n">
        <x:v>0.7744</x:v>
      </x:c>
      <x:c r="I7464" s="22" t="n">
        <x:f>IF(G7464="","",IF(ISNUMBER(H7464),G7464,""))</x:f>
        <x:v>125383500</x:v>
      </x:c>
      <x:c r="J7464" s="22" t="n">
        <x:f>IF(I7464="","",I7464*H7464)</x:f>
        <x:v>97096982.39999999</x:v>
      </x:c>
      <x:c r="K7464" t="str">
        <x:f>IF(G7464="","MISSING OEWS",IF(ISNUMBER(H7464),"MATCHED","MISSING WHARTON"))</x:f>
        <x:v>MATCHED</x:v>
      </x:c>
    </x:row>
    <x:row r="7465">
      <x:c r="A7465" t="str">
        <x:v>81</x:v>
      </x:c>
      <x:c r="B7465" t="str">
        <x:v>Other Services (except Public Administration)</x:v>
      </x:c>
      <x:c r="C7465" t="str">
        <x:v>27-3091</x:v>
      </x:c>
      <x:c r="D7465" t="str">
        <x:v>Interpreters and Translators</x:v>
      </x:c>
      <x:c r="E7465" s="22" t="n">
        <x:v>360</x:v>
      </x:c>
      <x:c r="F7465" s="22" t="n">
        <x:v>61090</x:v>
      </x:c>
      <x:c r="G7465" s="22" t="n">
        <x:f>IF(OR(E7465="",F7465=""),"",E7465*F7465)</x:f>
        <x:v>21992400</x:v>
      </x:c>
      <x:c r="H7465" s="36" t="n">
        <x:v>0.6294</x:v>
      </x:c>
      <x:c r="I7465" s="22" t="n">
        <x:f>IF(G7465="","",IF(ISNUMBER(H7465),G7465,""))</x:f>
        <x:v>21992400</x:v>
      </x:c>
      <x:c r="J7465" s="22" t="n">
        <x:f>IF(I7465="","",I7465*H7465)</x:f>
        <x:v>13842016.559999999</x:v>
      </x:c>
      <x:c r="K7465" t="str">
        <x:f>IF(G7465="","MISSING OEWS",IF(ISNUMBER(H7465),"MATCHED","MISSING WHARTON"))</x:f>
        <x:v>MATCHED</x:v>
      </x:c>
    </x:row>
    <x:row r="7466">
      <x:c r="A7466" t="str">
        <x:v>81</x:v>
      </x:c>
      <x:c r="B7466" t="str">
        <x:v>Other Services (except Public Administration)</x:v>
      </x:c>
      <x:c r="C7466" t="str">
        <x:v>27-3099</x:v>
      </x:c>
      <x:c r="D7466" t="str">
        <x:v>Media and Communication Workers, All Other</x:v>
      </x:c>
      <x:c r="E7466" s="22" t="n">
        <x:v>580</x:v>
      </x:c>
      <x:c r="F7466" s="22" t="n">
        <x:v>49530</x:v>
      </x:c>
      <x:c r="G7466" s="22" t="n">
        <x:f>IF(OR(E7466="",F7466=""),"",E7466*F7466)</x:f>
        <x:v>28727400</x:v>
      </x:c>
      <x:c r="H7466" s="36"/>
      <x:c r="I7466" s="22" t="str">
        <x:f>IF(G7466="","",IF(ISNUMBER(H7466),G7466,""))</x:f>
      </x:c>
      <x:c r="J7466" s="22" t="str">
        <x:f>IF(I7466="","",I7466*H7466)</x:f>
      </x:c>
      <x:c r="K7466" t="str">
        <x:f>IF(G7466="","MISSING OEWS",IF(ISNUMBER(H7466),"MATCHED","MISSING WHARTON"))</x:f>
        <x:v>MISSING WHARTON</x:v>
      </x:c>
    </x:row>
    <x:row r="7467">
      <x:c r="A7467" t="str">
        <x:v>81</x:v>
      </x:c>
      <x:c r="B7467" t="str">
        <x:v>Other Services (except Public Administration)</x:v>
      </x:c>
      <x:c r="C7467" t="str">
        <x:v>27-4011</x:v>
      </x:c>
      <x:c r="D7467" t="str">
        <x:v>Audio and Video Technicians</x:v>
      </x:c>
      <x:c r="E7467" s="22" t="n">
        <x:v>1940</x:v>
      </x:c>
      <x:c r="F7467" s="22" t="n">
        <x:v>54270</x:v>
      </x:c>
      <x:c r="G7467" s="22" t="n">
        <x:f>IF(OR(E7467="",F7467=""),"",E7467*F7467)</x:f>
        <x:v>105283800</x:v>
      </x:c>
      <x:c r="H7467" s="36" t="n">
        <x:v>0.5483</x:v>
      </x:c>
      <x:c r="I7467" s="22" t="n">
        <x:f>IF(G7467="","",IF(ISNUMBER(H7467),G7467,""))</x:f>
        <x:v>105283800</x:v>
      </x:c>
      <x:c r="J7467" s="22" t="n">
        <x:f>IF(I7467="","",I7467*H7467)</x:f>
        <x:v>57727107.54</x:v>
      </x:c>
      <x:c r="K7467" t="str">
        <x:f>IF(G7467="","MISSING OEWS",IF(ISNUMBER(H7467),"MATCHED","MISSING WHARTON"))</x:f>
        <x:v>MATCHED</x:v>
      </x:c>
    </x:row>
    <x:row r="7468">
      <x:c r="A7468" t="str">
        <x:v>81</x:v>
      </x:c>
      <x:c r="B7468" t="str">
        <x:v>Other Services (except Public Administration)</x:v>
      </x:c>
      <x:c r="C7468" t="str">
        <x:v>27-4012</x:v>
      </x:c>
      <x:c r="D7468" t="str">
        <x:v>Broadcast Technicians</x:v>
      </x:c>
      <x:c r="E7468" s="22" t="n">
        <x:v>100</x:v>
      </x:c>
      <x:c r="F7468" s="22" t="n">
        <x:v>55640</x:v>
      </x:c>
      <x:c r="G7468" s="22" t="n">
        <x:f>IF(OR(E7468="",F7468=""),"",E7468*F7468)</x:f>
        <x:v>5564000</x:v>
      </x:c>
      <x:c r="H7468" s="36" t="n">
        <x:v>0.6138</x:v>
      </x:c>
      <x:c r="I7468" s="22" t="n">
        <x:f>IF(G7468="","",IF(ISNUMBER(H7468),G7468,""))</x:f>
        <x:v>5564000</x:v>
      </x:c>
      <x:c r="J7468" s="22" t="n">
        <x:f>IF(I7468="","",I7468*H7468)</x:f>
        <x:v>3415183.2</x:v>
      </x:c>
      <x:c r="K7468" t="str">
        <x:f>IF(G7468="","MISSING OEWS",IF(ISNUMBER(H7468),"MATCHED","MISSING WHARTON"))</x:f>
        <x:v>MATCHED</x:v>
      </x:c>
    </x:row>
    <x:row r="7469">
      <x:c r="A7469" t="str">
        <x:v>81</x:v>
      </x:c>
      <x:c r="B7469" t="str">
        <x:v>Other Services (except Public Administration)</x:v>
      </x:c>
      <x:c r="C7469" t="str">
        <x:v>27-4014</x:v>
      </x:c>
      <x:c r="D7469" t="str">
        <x:v>Sound Engineering Technicians</x:v>
      </x:c>
      <x:c r="E7469" s="22"/>
      <x:c r="F7469" s="22" t="n">
        <x:v>60850</x:v>
      </x:c>
      <x:c r="G7469" s="22" t="str">
        <x:f>IF(OR(E7469="",F7469=""),"",E7469*F7469)</x:f>
      </x:c>
      <x:c r="H7469" s="36" t="n">
        <x:v>0.5607</x:v>
      </x:c>
      <x:c r="I7469" s="22" t="str">
        <x:f>IF(G7469="","",IF(ISNUMBER(H7469),G7469,""))</x:f>
      </x:c>
      <x:c r="J7469" s="22" t="str">
        <x:f>IF(I7469="","",I7469*H7469)</x:f>
      </x:c>
      <x:c r="K7469" t="str">
        <x:f>IF(G7469="","MISSING OEWS",IF(ISNUMBER(H7469),"MATCHED","MISSING WHARTON"))</x:f>
        <x:v>MISSING OEWS</x:v>
      </x:c>
    </x:row>
    <x:row r="7470">
      <x:c r="A7470" t="str">
        <x:v>81</x:v>
      </x:c>
      <x:c r="B7470" t="str">
        <x:v>Other Services (except Public Administration)</x:v>
      </x:c>
      <x:c r="C7470" t="str">
        <x:v>27-4021</x:v>
      </x:c>
      <x:c r="D7470" t="str">
        <x:v>Photographers</x:v>
      </x:c>
      <x:c r="E7470" s="22" t="n">
        <x:v>900</x:v>
      </x:c>
      <x:c r="F7470" s="22" t="n">
        <x:v>45560</x:v>
      </x:c>
      <x:c r="G7470" s="22" t="n">
        <x:f>IF(OR(E7470="",F7470=""),"",E7470*F7470)</x:f>
        <x:v>41004000</x:v>
      </x:c>
      <x:c r="H7470" s="36" t="n">
        <x:v>0.3207</x:v>
      </x:c>
      <x:c r="I7470" s="22" t="n">
        <x:f>IF(G7470="","",IF(ISNUMBER(H7470),G7470,""))</x:f>
        <x:v>41004000</x:v>
      </x:c>
      <x:c r="J7470" s="22" t="n">
        <x:f>IF(I7470="","",I7470*H7470)</x:f>
        <x:v>13149982.799999999</x:v>
      </x:c>
      <x:c r="K7470" t="str">
        <x:f>IF(G7470="","MISSING OEWS",IF(ISNUMBER(H7470),"MATCHED","MISSING WHARTON"))</x:f>
        <x:v>MATCHED</x:v>
      </x:c>
    </x:row>
    <x:row r="7471">
      <x:c r="A7471" t="str">
        <x:v>81</x:v>
      </x:c>
      <x:c r="B7471" t="str">
        <x:v>Other Services (except Public Administration)</x:v>
      </x:c>
      <x:c r="C7471" t="str">
        <x:v>27-4031</x:v>
      </x:c>
      <x:c r="D7471" t="str">
        <x:v>Camera Operators, Television, Video, and Film</x:v>
      </x:c>
      <x:c r="E7471" s="22" t="n">
        <x:v>280</x:v>
      </x:c>
      <x:c r="F7471" s="22" t="n">
        <x:v>60260</x:v>
      </x:c>
      <x:c r="G7471" s="22" t="n">
        <x:f>IF(OR(E7471="",F7471=""),"",E7471*F7471)</x:f>
        <x:v>16872800</x:v>
      </x:c>
      <x:c r="H7471" s="36" t="n">
        <x:v>0.3458</x:v>
      </x:c>
      <x:c r="I7471" s="22" t="n">
        <x:f>IF(G7471="","",IF(ISNUMBER(H7471),G7471,""))</x:f>
        <x:v>16872800</x:v>
      </x:c>
      <x:c r="J7471" s="22" t="n">
        <x:f>IF(I7471="","",I7471*H7471)</x:f>
        <x:v>5834614.24</x:v>
      </x:c>
      <x:c r="K7471" t="str">
        <x:f>IF(G7471="","MISSING OEWS",IF(ISNUMBER(H7471),"MATCHED","MISSING WHARTON"))</x:f>
        <x:v>MATCHED</x:v>
      </x:c>
    </x:row>
    <x:row r="7472">
      <x:c r="A7472" t="str">
        <x:v>81</x:v>
      </x:c>
      <x:c r="B7472" t="str">
        <x:v>Other Services (except Public Administration)</x:v>
      </x:c>
      <x:c r="C7472" t="str">
        <x:v>27-4032</x:v>
      </x:c>
      <x:c r="D7472" t="str">
        <x:v>Film and Video Editors</x:v>
      </x:c>
      <x:c r="E7472" s="22" t="n">
        <x:v>320</x:v>
      </x:c>
      <x:c r="F7472" s="22" t="n">
        <x:v>72290</x:v>
      </x:c>
      <x:c r="G7472" s="22" t="n">
        <x:f>IF(OR(E7472="",F7472=""),"",E7472*F7472)</x:f>
        <x:v>23132800</x:v>
      </x:c>
      <x:c r="H7472" s="36" t="n">
        <x:v>0.6065</x:v>
      </x:c>
      <x:c r="I7472" s="22" t="n">
        <x:f>IF(G7472="","",IF(ISNUMBER(H7472),G7472,""))</x:f>
        <x:v>23132800</x:v>
      </x:c>
      <x:c r="J7472" s="22" t="n">
        <x:f>IF(I7472="","",I7472*H7472)</x:f>
        <x:v>14030043.200000001</x:v>
      </x:c>
      <x:c r="K7472" t="str">
        <x:f>IF(G7472="","MISSING OEWS",IF(ISNUMBER(H7472),"MATCHED","MISSING WHARTON"))</x:f>
        <x:v>MATCHED</x:v>
      </x:c>
    </x:row>
    <x:row r="7473">
      <x:c r="A7473" t="str">
        <x:v>81</x:v>
      </x:c>
      <x:c r="B7473" t="str">
        <x:v>Other Services (except Public Administration)</x:v>
      </x:c>
      <x:c r="C7473" t="str">
        <x:v>27-4099</x:v>
      </x:c>
      <x:c r="D7473" t="str">
        <x:v>Media and Communication Equipment Workers, All Other</x:v>
      </x:c>
      <x:c r="E7473" s="22"/>
      <x:c r="F7473" s="22" t="n">
        <x:v>50270</x:v>
      </x:c>
      <x:c r="G7473" s="22" t="str">
        <x:f>IF(OR(E7473="",F7473=""),"",E7473*F7473)</x:f>
      </x:c>
      <x:c r="H7473" s="36"/>
      <x:c r="I7473" s="22" t="str">
        <x:f>IF(G7473="","",IF(ISNUMBER(H7473),G7473,""))</x:f>
      </x:c>
      <x:c r="J7473" s="22" t="str">
        <x:f>IF(I7473="","",I7473*H7473)</x:f>
      </x:c>
      <x:c r="K7473" t="str">
        <x:f>IF(G7473="","MISSING OEWS",IF(ISNUMBER(H7473),"MATCHED","MISSING WHARTON"))</x:f>
        <x:v>MISSING OEWS</x:v>
      </x:c>
    </x:row>
    <x:row r="7474">
      <x:c r="A7474" t="str">
        <x:v>81</x:v>
      </x:c>
      <x:c r="B7474" t="str">
        <x:v>Other Services (except Public Administration)</x:v>
      </x:c>
      <x:c r="C7474" t="str">
        <x:v>29-1021</x:v>
      </x:c>
      <x:c r="D7474" t="str">
        <x:v>Dentists, General</x:v>
      </x:c>
      <x:c r="E7474" s="22" t="n">
        <x:v>30</x:v>
      </x:c>
      <x:c r="F7474" s="22" t="n">
        <x:v>180160</x:v>
      </x:c>
      <x:c r="G7474" s="22" t="n">
        <x:f>IF(OR(E7474="",F7474=""),"",E7474*F7474)</x:f>
        <x:v>5404800</x:v>
      </x:c>
      <x:c r="H7474" s="36" t="n">
        <x:v>0.07</x:v>
      </x:c>
      <x:c r="I7474" s="22" t="n">
        <x:f>IF(G7474="","",IF(ISNUMBER(H7474),G7474,""))</x:f>
        <x:v>5404800</x:v>
      </x:c>
      <x:c r="J7474" s="22" t="n">
        <x:f>IF(I7474="","",I7474*H7474)</x:f>
        <x:v>378336.00000000006</x:v>
      </x:c>
      <x:c r="K7474" t="str">
        <x:f>IF(G7474="","MISSING OEWS",IF(ISNUMBER(H7474),"MATCHED","MISSING WHARTON"))</x:f>
        <x:v>MATCHED</x:v>
      </x:c>
    </x:row>
    <x:row r="7475">
      <x:c r="A7475" t="str">
        <x:v>81</x:v>
      </x:c>
      <x:c r="B7475" t="str">
        <x:v>Other Services (except Public Administration)</x:v>
      </x:c>
      <x:c r="C7475" t="str">
        <x:v>29-1031</x:v>
      </x:c>
      <x:c r="D7475" t="str">
        <x:v>Dietitians and Nutritionists</x:v>
      </x:c>
      <x:c r="E7475" s="22" t="n">
        <x:v>1260</x:v>
      </x:c>
      <x:c r="F7475" s="22" t="n">
        <x:v>72470</x:v>
      </x:c>
      <x:c r="G7475" s="22" t="n">
        <x:f>IF(OR(E7475="",F7475=""),"",E7475*F7475)</x:f>
        <x:v>91312200</x:v>
      </x:c>
      <x:c r="H7475" s="36" t="n">
        <x:v>0.4679</x:v>
      </x:c>
      <x:c r="I7475" s="22" t="n">
        <x:f>IF(G7475="","",IF(ISNUMBER(H7475),G7475,""))</x:f>
        <x:v>91312200</x:v>
      </x:c>
      <x:c r="J7475" s="22" t="n">
        <x:f>IF(I7475="","",I7475*H7475)</x:f>
        <x:v>42724978.379999995</x:v>
      </x:c>
      <x:c r="K7475" t="str">
        <x:f>IF(G7475="","MISSING OEWS",IF(ISNUMBER(H7475),"MATCHED","MISSING WHARTON"))</x:f>
        <x:v>MATCHED</x:v>
      </x:c>
    </x:row>
    <x:row r="7476">
      <x:c r="A7476" t="str">
        <x:v>81</x:v>
      </x:c>
      <x:c r="B7476" t="str">
        <x:v>Other Services (except Public Administration)</x:v>
      </x:c>
      <x:c r="C7476" t="str">
        <x:v>29-1051</x:v>
      </x:c>
      <x:c r="D7476" t="str">
        <x:v>Pharmacists</x:v>
      </x:c>
      <x:c r="E7476" s="22"/>
      <x:c r="F7476" s="22" t="n">
        <x:v>140890</x:v>
      </x:c>
      <x:c r="G7476" s="22" t="str">
        <x:f>IF(OR(E7476="",F7476=""),"",E7476*F7476)</x:f>
      </x:c>
      <x:c r="H7476" s="36" t="n">
        <x:v>0.43810000000000004</x:v>
      </x:c>
      <x:c r="I7476" s="22" t="str">
        <x:f>IF(G7476="","",IF(ISNUMBER(H7476),G7476,""))</x:f>
      </x:c>
      <x:c r="J7476" s="22" t="str">
        <x:f>IF(I7476="","",I7476*H7476)</x:f>
      </x:c>
      <x:c r="K7476" t="str">
        <x:f>IF(G7476="","MISSING OEWS",IF(ISNUMBER(H7476),"MATCHED","MISSING WHARTON"))</x:f>
        <x:v>MISSING OEWS</x:v>
      </x:c>
    </x:row>
    <x:row r="7477">
      <x:c r="A7477" t="str">
        <x:v>81</x:v>
      </x:c>
      <x:c r="B7477" t="str">
        <x:v>Other Services (except Public Administration)</x:v>
      </x:c>
      <x:c r="C7477" t="str">
        <x:v>29-1071</x:v>
      </x:c>
      <x:c r="D7477" t="str">
        <x:v>Physician Assistants</x:v>
      </x:c>
      <x:c r="E7477" s="22" t="n">
        <x:v>290</x:v>
      </x:c>
      <x:c r="F7477" s="22" t="n">
        <x:v>120010</x:v>
      </x:c>
      <x:c r="G7477" s="22" t="n">
        <x:f>IF(OR(E7477="",F7477=""),"",E7477*F7477)</x:f>
        <x:v>34802900</x:v>
      </x:c>
      <x:c r="H7477" s="36" t="n">
        <x:v>0.1495</x:v>
      </x:c>
      <x:c r="I7477" s="22" t="n">
        <x:f>IF(G7477="","",IF(ISNUMBER(H7477),G7477,""))</x:f>
        <x:v>34802900</x:v>
      </x:c>
      <x:c r="J7477" s="22" t="n">
        <x:f>IF(I7477="","",I7477*H7477)</x:f>
        <x:v>5203033.55</x:v>
      </x:c>
      <x:c r="K7477" t="str">
        <x:f>IF(G7477="","MISSING OEWS",IF(ISNUMBER(H7477),"MATCHED","MISSING WHARTON"))</x:f>
        <x:v>MATCHED</x:v>
      </x:c>
    </x:row>
    <x:row r="7478">
      <x:c r="A7478" t="str">
        <x:v>81</x:v>
      </x:c>
      <x:c r="B7478" t="str">
        <x:v>Other Services (except Public Administration)</x:v>
      </x:c>
      <x:c r="C7478" t="str">
        <x:v>29-1122</x:v>
      </x:c>
      <x:c r="D7478" t="str">
        <x:v>Occupational Therapists</x:v>
      </x:c>
      <x:c r="E7478" s="22" t="n">
        <x:v>70</x:v>
      </x:c>
      <x:c r="F7478" s="22" t="n">
        <x:v>82840</x:v>
      </x:c>
      <x:c r="G7478" s="22" t="n">
        <x:f>IF(OR(E7478="",F7478=""),"",E7478*F7478)</x:f>
        <x:v>5798800</x:v>
      </x:c>
      <x:c r="H7478" s="36" t="n">
        <x:v>0.18289999999999998</x:v>
      </x:c>
      <x:c r="I7478" s="22" t="n">
        <x:f>IF(G7478="","",IF(ISNUMBER(H7478),G7478,""))</x:f>
        <x:v>5798800</x:v>
      </x:c>
      <x:c r="J7478" s="22" t="n">
        <x:f>IF(I7478="","",I7478*H7478)</x:f>
        <x:v>1060600.5199999998</x:v>
      </x:c>
      <x:c r="K7478" t="str">
        <x:f>IF(G7478="","MISSING OEWS",IF(ISNUMBER(H7478),"MATCHED","MISSING WHARTON"))</x:f>
        <x:v>MATCHED</x:v>
      </x:c>
    </x:row>
    <x:row r="7479">
      <x:c r="A7479" t="str">
        <x:v>81</x:v>
      </x:c>
      <x:c r="B7479" t="str">
        <x:v>Other Services (except Public Administration)</x:v>
      </x:c>
      <x:c r="C7479" t="str">
        <x:v>29-1123</x:v>
      </x:c>
      <x:c r="D7479" t="str">
        <x:v>Physical Therapists</x:v>
      </x:c>
      <x:c r="E7479" s="22" t="n">
        <x:v>60</x:v>
      </x:c>
      <x:c r="F7479" s="22" t="n">
        <x:v>111170</x:v>
      </x:c>
      <x:c r="G7479" s="22" t="n">
        <x:f>IF(OR(E7479="",F7479=""),"",E7479*F7479)</x:f>
        <x:v>6670200</x:v>
      </x:c>
      <x:c r="H7479" s="36" t="n">
        <x:v>0.19579999999999997</x:v>
      </x:c>
      <x:c r="I7479" s="22" t="n">
        <x:f>IF(G7479="","",IF(ISNUMBER(H7479),G7479,""))</x:f>
        <x:v>6670200</x:v>
      </x:c>
      <x:c r="J7479" s="22" t="n">
        <x:f>IF(I7479="","",I7479*H7479)</x:f>
        <x:v>1306025.16</x:v>
      </x:c>
      <x:c r="K7479" t="str">
        <x:f>IF(G7479="","MISSING OEWS",IF(ISNUMBER(H7479),"MATCHED","MISSING WHARTON"))</x:f>
        <x:v>MATCHED</x:v>
      </x:c>
    </x:row>
    <x:row r="7480">
      <x:c r="A7480" t="str">
        <x:v>81</x:v>
      </x:c>
      <x:c r="B7480" t="str">
        <x:v>Other Services (except Public Administration)</x:v>
      </x:c>
      <x:c r="C7480" t="str">
        <x:v>29-1125</x:v>
      </x:c>
      <x:c r="D7480" t="str">
        <x:v>Recreational Therapists</x:v>
      </x:c>
      <x:c r="E7480" s="22" t="n">
        <x:v>100</x:v>
      </x:c>
      <x:c r="F7480" s="22" t="n">
        <x:v>57560</x:v>
      </x:c>
      <x:c r="G7480" s="22" t="n">
        <x:f>IF(OR(E7480="",F7480=""),"",E7480*F7480)</x:f>
        <x:v>5756000</x:v>
      </x:c>
      <x:c r="H7480" s="36" t="n">
        <x:v>0.2773</x:v>
      </x:c>
      <x:c r="I7480" s="22" t="n">
        <x:f>IF(G7480="","",IF(ISNUMBER(H7480),G7480,""))</x:f>
        <x:v>5756000</x:v>
      </x:c>
      <x:c r="J7480" s="22" t="n">
        <x:f>IF(I7480="","",I7480*H7480)</x:f>
        <x:v>1596138.8</x:v>
      </x:c>
      <x:c r="K7480" t="str">
        <x:f>IF(G7480="","MISSING OEWS",IF(ISNUMBER(H7480),"MATCHED","MISSING WHARTON"))</x:f>
        <x:v>MATCHED</x:v>
      </x:c>
    </x:row>
    <x:row r="7481">
      <x:c r="A7481" t="str">
        <x:v>81</x:v>
      </x:c>
      <x:c r="B7481" t="str">
        <x:v>Other Services (except Public Administration)</x:v>
      </x:c>
      <x:c r="C7481" t="str">
        <x:v>29-1127</x:v>
      </x:c>
      <x:c r="D7481" t="str">
        <x:v>Speech-Language Pathologists</x:v>
      </x:c>
      <x:c r="E7481" s="22"/>
      <x:c r="F7481" s="22" t="n">
        <x:v>110790</x:v>
      </x:c>
      <x:c r="G7481" s="22" t="str">
        <x:f>IF(OR(E7481="",F7481=""),"",E7481*F7481)</x:f>
      </x:c>
      <x:c r="H7481" s="36" t="n">
        <x:v>0.19579999999999997</x:v>
      </x:c>
      <x:c r="I7481" s="22" t="str">
        <x:f>IF(G7481="","",IF(ISNUMBER(H7481),G7481,""))</x:f>
      </x:c>
      <x:c r="J7481" s="22" t="str">
        <x:f>IF(I7481="","",I7481*H7481)</x:f>
      </x:c>
      <x:c r="K7481" t="str">
        <x:f>IF(G7481="","MISSING OEWS",IF(ISNUMBER(H7481),"MATCHED","MISSING WHARTON"))</x:f>
        <x:v>MISSING OEWS</x:v>
      </x:c>
    </x:row>
    <x:row r="7482">
      <x:c r="A7482" t="str">
        <x:v>81</x:v>
      </x:c>
      <x:c r="B7482" t="str">
        <x:v>Other Services (except Public Administration)</x:v>
      </x:c>
      <x:c r="C7482" t="str">
        <x:v>29-1128</x:v>
      </x:c>
      <x:c r="D7482" t="str">
        <x:v>Exercise Physiologists</x:v>
      </x:c>
      <x:c r="E7482" s="22"/>
      <x:c r="F7482" s="22" t="n">
        <x:v>54260</x:v>
      </x:c>
      <x:c r="G7482" s="22" t="str">
        <x:f>IF(OR(E7482="",F7482=""),"",E7482*F7482)</x:f>
      </x:c>
      <x:c r="H7482" s="36" t="n">
        <x:v>0.14</x:v>
      </x:c>
      <x:c r="I7482" s="22" t="str">
        <x:f>IF(G7482="","",IF(ISNUMBER(H7482),G7482,""))</x:f>
      </x:c>
      <x:c r="J7482" s="22" t="str">
        <x:f>IF(I7482="","",I7482*H7482)</x:f>
      </x:c>
      <x:c r="K7482" t="str">
        <x:f>IF(G7482="","MISSING OEWS",IF(ISNUMBER(H7482),"MATCHED","MISSING WHARTON"))</x:f>
        <x:v>MISSING OEWS</x:v>
      </x:c>
    </x:row>
    <x:row r="7483">
      <x:c r="A7483" t="str">
        <x:v>81</x:v>
      </x:c>
      <x:c r="B7483" t="str">
        <x:v>Other Services (except Public Administration)</x:v>
      </x:c>
      <x:c r="C7483" t="str">
        <x:v>29-1129</x:v>
      </x:c>
      <x:c r="D7483" t="str">
        <x:v>Therapists, All Other</x:v>
      </x:c>
      <x:c r="E7483" s="22" t="n">
        <x:v>120</x:v>
      </x:c>
      <x:c r="F7483" s="22" t="n">
        <x:v>88650</x:v>
      </x:c>
      <x:c r="G7483" s="22" t="n">
        <x:f>IF(OR(E7483="",F7483=""),"",E7483*F7483)</x:f>
        <x:v>10638000</x:v>
      </x:c>
      <x:c r="H7483" s="36" t="n">
        <x:v>0.1775</x:v>
      </x:c>
      <x:c r="I7483" s="22" t="n">
        <x:f>IF(G7483="","",IF(ISNUMBER(H7483),G7483,""))</x:f>
        <x:v>10638000</x:v>
      </x:c>
      <x:c r="J7483" s="22" t="n">
        <x:f>IF(I7483="","",I7483*H7483)</x:f>
        <x:v>1888245</x:v>
      </x:c>
      <x:c r="K7483" t="str">
        <x:f>IF(G7483="","MISSING OEWS",IF(ISNUMBER(H7483),"MATCHED","MISSING WHARTON"))</x:f>
        <x:v>MATCHED</x:v>
      </x:c>
    </x:row>
    <x:row r="7484">
      <x:c r="A7484" t="str">
        <x:v>81</x:v>
      </x:c>
      <x:c r="B7484" t="str">
        <x:v>Other Services (except Public Administration)</x:v>
      </x:c>
      <x:c r="C7484" t="str">
        <x:v>29-1131</x:v>
      </x:c>
      <x:c r="D7484" t="str">
        <x:v>Veterinarians</x:v>
      </x:c>
      <x:c r="E7484" s="22" t="n">
        <x:v>2270</x:v>
      </x:c>
      <x:c r="F7484" s="22" t="n">
        <x:v>140410</x:v>
      </x:c>
      <x:c r="G7484" s="22" t="n">
        <x:f>IF(OR(E7484="",F7484=""),"",E7484*F7484)</x:f>
        <x:v>318730700</x:v>
      </x:c>
      <x:c r="H7484" s="36" t="n">
        <x:v>0.163</x:v>
      </x:c>
      <x:c r="I7484" s="22" t="n">
        <x:f>IF(G7484="","",IF(ISNUMBER(H7484),G7484,""))</x:f>
        <x:v>318730700</x:v>
      </x:c>
      <x:c r="J7484" s="22" t="n">
        <x:f>IF(I7484="","",I7484*H7484)</x:f>
        <x:v>51953104.1</x:v>
      </x:c>
      <x:c r="K7484" t="str">
        <x:f>IF(G7484="","MISSING OEWS",IF(ISNUMBER(H7484),"MATCHED","MISSING WHARTON"))</x:f>
        <x:v>MATCHED</x:v>
      </x:c>
    </x:row>
    <x:row r="7485">
      <x:c r="A7485" t="str">
        <x:v>81</x:v>
      </x:c>
      <x:c r="B7485" t="str">
        <x:v>Other Services (except Public Administration)</x:v>
      </x:c>
      <x:c r="C7485" t="str">
        <x:v>29-1141</x:v>
      </x:c>
      <x:c r="D7485" t="str">
        <x:v>Registered Nurses</x:v>
      </x:c>
      <x:c r="E7485" s="22" t="n">
        <x:v>6400</x:v>
      </x:c>
      <x:c r="F7485" s="22" t="n">
        <x:v>80640</x:v>
      </x:c>
      <x:c r="G7485" s="22" t="n">
        <x:f>IF(OR(E7485="",F7485=""),"",E7485*F7485)</x:f>
        <x:v>516096000</x:v>
      </x:c>
      <x:c r="H7485" s="36" t="n">
        <x:v>0.19579999999999997</x:v>
      </x:c>
      <x:c r="I7485" s="22" t="n">
        <x:f>IF(G7485="","",IF(ISNUMBER(H7485),G7485,""))</x:f>
        <x:v>516096000</x:v>
      </x:c>
      <x:c r="J7485" s="22" t="n">
        <x:f>IF(I7485="","",I7485*H7485)</x:f>
        <x:v>101051596.79999998</x:v>
      </x:c>
      <x:c r="K7485" t="str">
        <x:f>IF(G7485="","MISSING OEWS",IF(ISNUMBER(H7485),"MATCHED","MISSING WHARTON"))</x:f>
        <x:v>MATCHED</x:v>
      </x:c>
    </x:row>
    <x:row r="7486">
      <x:c r="A7486" t="str">
        <x:v>81</x:v>
      </x:c>
      <x:c r="B7486" t="str">
        <x:v>Other Services (except Public Administration)</x:v>
      </x:c>
      <x:c r="C7486" t="str">
        <x:v>29-1171</x:v>
      </x:c>
      <x:c r="D7486" t="str">
        <x:v>Nurse Practitioners</x:v>
      </x:c>
      <x:c r="E7486" s="22" t="n">
        <x:v>1940</x:v>
      </x:c>
      <x:c r="F7486" s="22" t="n">
        <x:v>125950</x:v>
      </x:c>
      <x:c r="G7486" s="22" t="n">
        <x:f>IF(OR(E7486="",F7486=""),"",E7486*F7486)</x:f>
        <x:v>244343000</x:v>
      </x:c>
      <x:c r="H7486" s="36" t="n">
        <x:v>0.313</x:v>
      </x:c>
      <x:c r="I7486" s="22" t="n">
        <x:f>IF(G7486="","",IF(ISNUMBER(H7486),G7486,""))</x:f>
        <x:v>244343000</x:v>
      </x:c>
      <x:c r="J7486" s="22" t="n">
        <x:f>IF(I7486="","",I7486*H7486)</x:f>
        <x:v>76479359</x:v>
      </x:c>
      <x:c r="K7486" t="str">
        <x:f>IF(G7486="","MISSING OEWS",IF(ISNUMBER(H7486),"MATCHED","MISSING WHARTON"))</x:f>
        <x:v>MATCHED</x:v>
      </x:c>
    </x:row>
    <x:row r="7487">
      <x:c r="A7487" t="str">
        <x:v>81</x:v>
      </x:c>
      <x:c r="B7487" t="str">
        <x:v>Other Services (except Public Administration)</x:v>
      </x:c>
      <x:c r="C7487" t="str">
        <x:v>29-1181</x:v>
      </x:c>
      <x:c r="D7487" t="str">
        <x:v>Audiologists</x:v>
      </x:c>
      <x:c r="E7487" s="22"/>
      <x:c r="F7487" s="22" t="n">
        <x:v>86420</x:v>
      </x:c>
      <x:c r="G7487" s="22" t="str">
        <x:f>IF(OR(E7487="",F7487=""),"",E7487*F7487)</x:f>
      </x:c>
      <x:c r="H7487" s="36" t="n">
        <x:v>0.2568</x:v>
      </x:c>
      <x:c r="I7487" s="22" t="str">
        <x:f>IF(G7487="","",IF(ISNUMBER(H7487),G7487,""))</x:f>
      </x:c>
      <x:c r="J7487" s="22" t="str">
        <x:f>IF(I7487="","",I7487*H7487)</x:f>
      </x:c>
      <x:c r="K7487" t="str">
        <x:f>IF(G7487="","MISSING OEWS",IF(ISNUMBER(H7487),"MATCHED","MISSING WHARTON"))</x:f>
        <x:v>MISSING OEWS</x:v>
      </x:c>
    </x:row>
    <x:row r="7488">
      <x:c r="A7488" t="str">
        <x:v>81</x:v>
      </x:c>
      <x:c r="B7488" t="str">
        <x:v>Other Services (except Public Administration)</x:v>
      </x:c>
      <x:c r="C7488" t="str">
        <x:v>29-1222</x:v>
      </x:c>
      <x:c r="D7488" t="str">
        <x:v>Physicians, Pathologists</x:v>
      </x:c>
      <x:c r="E7488" s="22" t="n">
        <x:v>30</x:v>
      </x:c>
      <x:c r="F7488" s="22"/>
      <x:c r="G7488" s="22" t="str">
        <x:f>IF(OR(E7488="",F7488=""),"",E7488*F7488)</x:f>
      </x:c>
      <x:c r="H7488" s="36" t="n">
        <x:v>0.2711</x:v>
      </x:c>
      <x:c r="I7488" s="22" t="str">
        <x:f>IF(G7488="","",IF(ISNUMBER(H7488),G7488,""))</x:f>
      </x:c>
      <x:c r="J7488" s="22" t="str">
        <x:f>IF(I7488="","",I7488*H7488)</x:f>
      </x:c>
      <x:c r="K7488" t="str">
        <x:f>IF(G7488="","MISSING OEWS",IF(ISNUMBER(H7488),"MATCHED","MISSING WHARTON"))</x:f>
        <x:v>MISSING OEWS</x:v>
      </x:c>
    </x:row>
    <x:row r="7489">
      <x:c r="A7489" t="str">
        <x:v>81</x:v>
      </x:c>
      <x:c r="B7489" t="str">
        <x:v>Other Services (except Public Administration)</x:v>
      </x:c>
      <x:c r="C7489" t="str">
        <x:v>29-1229</x:v>
      </x:c>
      <x:c r="D7489" t="str">
        <x:v>Physicians, All Other</x:v>
      </x:c>
      <x:c r="E7489" s="22" t="n">
        <x:v>370</x:v>
      </x:c>
      <x:c r="F7489" s="22" t="n">
        <x:v>194780</x:v>
      </x:c>
      <x:c r="G7489" s="22" t="n">
        <x:f>IF(OR(E7489="",F7489=""),"",E7489*F7489)</x:f>
        <x:v>72068600</x:v>
      </x:c>
      <x:c r="H7489" s="36" t="n">
        <x:v>0.20079999999999998</x:v>
      </x:c>
      <x:c r="I7489" s="22" t="n">
        <x:f>IF(G7489="","",IF(ISNUMBER(H7489),G7489,""))</x:f>
        <x:v>72068600</x:v>
      </x:c>
      <x:c r="J7489" s="22" t="n">
        <x:f>IF(I7489="","",I7489*H7489)</x:f>
        <x:v>14471374.879999999</x:v>
      </x:c>
      <x:c r="K7489" t="str">
        <x:f>IF(G7489="","MISSING OEWS",IF(ISNUMBER(H7489),"MATCHED","MISSING WHARTON"))</x:f>
        <x:v>MATCHED</x:v>
      </x:c>
    </x:row>
    <x:row r="7490">
      <x:c r="A7490" t="str">
        <x:v>81</x:v>
      </x:c>
      <x:c r="B7490" t="str">
        <x:v>Other Services (except Public Administration)</x:v>
      </x:c>
      <x:c r="C7490" t="str">
        <x:v>29-1291</x:v>
      </x:c>
      <x:c r="D7490" t="str">
        <x:v>Acupuncturists</x:v>
      </x:c>
      <x:c r="E7490" s="22"/>
      <x:c r="F7490" s="22" t="n">
        <x:v>137710</x:v>
      </x:c>
      <x:c r="G7490" s="22" t="str">
        <x:f>IF(OR(E7490="",F7490=""),"",E7490*F7490)</x:f>
      </x:c>
      <x:c r="H7490" s="36" t="n">
        <x:v>0.0528</x:v>
      </x:c>
      <x:c r="I7490" s="22" t="str">
        <x:f>IF(G7490="","",IF(ISNUMBER(H7490),G7490,""))</x:f>
      </x:c>
      <x:c r="J7490" s="22" t="str">
        <x:f>IF(I7490="","",I7490*H7490)</x:f>
      </x:c>
      <x:c r="K7490" t="str">
        <x:f>IF(G7490="","MISSING OEWS",IF(ISNUMBER(H7490),"MATCHED","MISSING WHARTON"))</x:f>
        <x:v>MISSING OEWS</x:v>
      </x:c>
    </x:row>
    <x:row r="7491">
      <x:c r="A7491" t="str">
        <x:v>81</x:v>
      </x:c>
      <x:c r="B7491" t="str">
        <x:v>Other Services (except Public Administration)</x:v>
      </x:c>
      <x:c r="C7491" t="str">
        <x:v>29-1292</x:v>
      </x:c>
      <x:c r="D7491" t="str">
        <x:v>Dental Hygienists</x:v>
      </x:c>
      <x:c r="E7491" s="22"/>
      <x:c r="F7491" s="22" t="n">
        <x:v>76750</x:v>
      </x:c>
      <x:c r="G7491" s="22" t="str">
        <x:f>IF(OR(E7491="",F7491=""),"",E7491*F7491)</x:f>
      </x:c>
      <x:c r="H7491" s="36" t="n">
        <x:v>0.1583</x:v>
      </x:c>
      <x:c r="I7491" s="22" t="str">
        <x:f>IF(G7491="","",IF(ISNUMBER(H7491),G7491,""))</x:f>
      </x:c>
      <x:c r="J7491" s="22" t="str">
        <x:f>IF(I7491="","",I7491*H7491)</x:f>
      </x:c>
      <x:c r="K7491" t="str">
        <x:f>IF(G7491="","MISSING OEWS",IF(ISNUMBER(H7491),"MATCHED","MISSING WHARTON"))</x:f>
        <x:v>MISSING OEWS</x:v>
      </x:c>
    </x:row>
    <x:row r="7492">
      <x:c r="A7492" t="str">
        <x:v>81</x:v>
      </x:c>
      <x:c r="B7492" t="str">
        <x:v>Other Services (except Public Administration)</x:v>
      </x:c>
      <x:c r="C7492" t="str">
        <x:v>29-1299</x:v>
      </x:c>
      <x:c r="D7492" t="str">
        <x:v>Healthcare Diagnosing or Treating Practitioners, All Other</x:v>
      </x:c>
      <x:c r="E7492" s="22" t="n">
        <x:v>50</x:v>
      </x:c>
      <x:c r="F7492" s="22" t="n">
        <x:v>64370</x:v>
      </x:c>
      <x:c r="G7492" s="22" t="n">
        <x:f>IF(OR(E7492="",F7492=""),"",E7492*F7492)</x:f>
        <x:v>3218500</x:v>
      </x:c>
      <x:c r="H7492" s="36" t="n">
        <x:v>0.1875</x:v>
      </x:c>
      <x:c r="I7492" s="22" t="n">
        <x:f>IF(G7492="","",IF(ISNUMBER(H7492),G7492,""))</x:f>
        <x:v>3218500</x:v>
      </x:c>
      <x:c r="J7492" s="22" t="n">
        <x:f>IF(I7492="","",I7492*H7492)</x:f>
        <x:v>603468.75</x:v>
      </x:c>
      <x:c r="K7492" t="str">
        <x:f>IF(G7492="","MISSING OEWS",IF(ISNUMBER(H7492),"MATCHED","MISSING WHARTON"))</x:f>
        <x:v>MATCHED</x:v>
      </x:c>
    </x:row>
    <x:row r="7493">
      <x:c r="A7493" t="str">
        <x:v>81</x:v>
      </x:c>
      <x:c r="B7493" t="str">
        <x:v>Other Services (except Public Administration)</x:v>
      </x:c>
      <x:c r="C7493" t="str">
        <x:v>29-2010</x:v>
      </x:c>
      <x:c r="D7493" t="str">
        <x:v>Clinical Laboratory Technologists and Technicians</x:v>
      </x:c>
      <x:c r="E7493" s="22" t="n">
        <x:v>130</x:v>
      </x:c>
      <x:c r="F7493" s="22" t="n">
        <x:v>73280</x:v>
      </x:c>
      <x:c r="G7493" s="22" t="n">
        <x:f>IF(OR(E7493="",F7493=""),"",E7493*F7493)</x:f>
        <x:v>9526400</x:v>
      </x:c>
      <x:c r="H7493" s="36" t="n">
        <x:v>0.1612</x:v>
      </x:c>
      <x:c r="I7493" s="22" t="n">
        <x:f>IF(G7493="","",IF(ISNUMBER(H7493),G7493,""))</x:f>
        <x:v>9526400</x:v>
      </x:c>
      <x:c r="J7493" s="22" t="n">
        <x:f>IF(I7493="","",I7493*H7493)</x:f>
        <x:v>1535655.6800000002</x:v>
      </x:c>
      <x:c r="K7493" t="str">
        <x:f>IF(G7493="","MISSING OEWS",IF(ISNUMBER(H7493),"MATCHED","MISSING WHARTON"))</x:f>
        <x:v>MATCHED</x:v>
      </x:c>
    </x:row>
    <x:row r="7494">
      <x:c r="A7494" t="str">
        <x:v>81</x:v>
      </x:c>
      <x:c r="B7494" t="str">
        <x:v>Other Services (except Public Administration)</x:v>
      </x:c>
      <x:c r="C7494" t="str">
        <x:v>29-2042</x:v>
      </x:c>
      <x:c r="D7494" t="str">
        <x:v>Emergency Medical Technicians</x:v>
      </x:c>
      <x:c r="E7494" s="22" t="n">
        <x:v>280</x:v>
      </x:c>
      <x:c r="F7494" s="22" t="n">
        <x:v>40760</x:v>
      </x:c>
      <x:c r="G7494" s="22" t="n">
        <x:f>IF(OR(E7494="",F7494=""),"",E7494*F7494)</x:f>
        <x:v>11412800</x:v>
      </x:c>
      <x:c r="H7494" s="36" t="n">
        <x:v>0.07919999999999999</x:v>
      </x:c>
      <x:c r="I7494" s="22" t="n">
        <x:f>IF(G7494="","",IF(ISNUMBER(H7494),G7494,""))</x:f>
        <x:v>11412800</x:v>
      </x:c>
      <x:c r="J7494" s="22" t="n">
        <x:f>IF(I7494="","",I7494*H7494)</x:f>
        <x:v>903893.7599999999</x:v>
      </x:c>
      <x:c r="K7494" t="str">
        <x:f>IF(G7494="","MISSING OEWS",IF(ISNUMBER(H7494),"MATCHED","MISSING WHARTON"))</x:f>
        <x:v>MATCHED</x:v>
      </x:c>
    </x:row>
    <x:row r="7495">
      <x:c r="A7495" t="str">
        <x:v>81</x:v>
      </x:c>
      <x:c r="B7495" t="str">
        <x:v>Other Services (except Public Administration)</x:v>
      </x:c>
      <x:c r="C7495" t="str">
        <x:v>29-2043</x:v>
      </x:c>
      <x:c r="D7495" t="str">
        <x:v>Paramedics</x:v>
      </x:c>
      <x:c r="E7495" s="22" t="n">
        <x:v>100</x:v>
      </x:c>
      <x:c r="F7495" s="22" t="n">
        <x:v>50680</x:v>
      </x:c>
      <x:c r="G7495" s="22" t="n">
        <x:f>IF(OR(E7495="",F7495=""),"",E7495*F7495)</x:f>
        <x:v>5068000</x:v>
      </x:c>
      <x:c r="H7495" s="36" t="n">
        <x:v>0</x:v>
      </x:c>
      <x:c r="I7495" s="22" t="n">
        <x:f>IF(G7495="","",IF(ISNUMBER(H7495),G7495,""))</x:f>
        <x:v>5068000</x:v>
      </x:c>
      <x:c r="J7495" s="22" t="n">
        <x:f>IF(I7495="","",I7495*H7495)</x:f>
        <x:v>0</x:v>
      </x:c>
      <x:c r="K7495" t="str">
        <x:f>IF(G7495="","MISSING OEWS",IF(ISNUMBER(H7495),"MATCHED","MISSING WHARTON"))</x:f>
        <x:v>MATCHED</x:v>
      </x:c>
    </x:row>
    <x:row r="7496">
      <x:c r="A7496" t="str">
        <x:v>81</x:v>
      </x:c>
      <x:c r="B7496" t="str">
        <x:v>Other Services (except Public Administration)</x:v>
      </x:c>
      <x:c r="C7496" t="str">
        <x:v>29-2051</x:v>
      </x:c>
      <x:c r="D7496" t="str">
        <x:v>Dietetic Technicians</x:v>
      </x:c>
      <x:c r="E7496" s="22" t="n">
        <x:v>30</x:v>
      </x:c>
      <x:c r="F7496" s="22" t="n">
        <x:v>46500</x:v>
      </x:c>
      <x:c r="G7496" s="22" t="n">
        <x:f>IF(OR(E7496="",F7496=""),"",E7496*F7496)</x:f>
        <x:v>1395000</x:v>
      </x:c>
      <x:c r="H7496" s="36" t="n">
        <x:v>0.4154</x:v>
      </x:c>
      <x:c r="I7496" s="22" t="n">
        <x:f>IF(G7496="","",IF(ISNUMBER(H7496),G7496,""))</x:f>
        <x:v>1395000</x:v>
      </x:c>
      <x:c r="J7496" s="22" t="n">
        <x:f>IF(I7496="","",I7496*H7496)</x:f>
        <x:v>579483</x:v>
      </x:c>
      <x:c r="K7496" t="str">
        <x:f>IF(G7496="","MISSING OEWS",IF(ISNUMBER(H7496),"MATCHED","MISSING WHARTON"))</x:f>
        <x:v>MATCHED</x:v>
      </x:c>
    </x:row>
    <x:row r="7497">
      <x:c r="A7497" t="str">
        <x:v>81</x:v>
      </x:c>
      <x:c r="B7497" t="str">
        <x:v>Other Services (except Public Administration)</x:v>
      </x:c>
      <x:c r="C7497" t="str">
        <x:v>29-2052</x:v>
      </x:c>
      <x:c r="D7497" t="str">
        <x:v>Pharmacy Technicians</x:v>
      </x:c>
      <x:c r="E7497" s="22"/>
      <x:c r="F7497" s="22" t="n">
        <x:v>51330</x:v>
      </x:c>
      <x:c r="G7497" s="22" t="str">
        <x:f>IF(OR(E7497="",F7497=""),"",E7497*F7497)</x:f>
      </x:c>
      <x:c r="H7497" s="36" t="n">
        <x:v>0.6357</x:v>
      </x:c>
      <x:c r="I7497" s="22" t="str">
        <x:f>IF(G7497="","",IF(ISNUMBER(H7497),G7497,""))</x:f>
      </x:c>
      <x:c r="J7497" s="22" t="str">
        <x:f>IF(I7497="","",I7497*H7497)</x:f>
      </x:c>
      <x:c r="K7497" t="str">
        <x:f>IF(G7497="","MISSING OEWS",IF(ISNUMBER(H7497),"MATCHED","MISSING WHARTON"))</x:f>
        <x:v>MISSING OEWS</x:v>
      </x:c>
    </x:row>
    <x:row r="7498">
      <x:c r="A7498" t="str">
        <x:v>81</x:v>
      </x:c>
      <x:c r="B7498" t="str">
        <x:v>Other Services (except Public Administration)</x:v>
      </x:c>
      <x:c r="C7498" t="str">
        <x:v>29-2053</x:v>
      </x:c>
      <x:c r="D7498" t="str">
        <x:v>Psychiatric Technicians</x:v>
      </x:c>
      <x:c r="E7498" s="22"/>
      <x:c r="F7498" s="22" t="n">
        <x:v>56700</x:v>
      </x:c>
      <x:c r="G7498" s="22" t="str">
        <x:f>IF(OR(E7498="",F7498=""),"",E7498*F7498)</x:f>
      </x:c>
      <x:c r="H7498" s="36" t="n">
        <x:v>0.0594</x:v>
      </x:c>
      <x:c r="I7498" s="22" t="str">
        <x:f>IF(G7498="","",IF(ISNUMBER(H7498),G7498,""))</x:f>
      </x:c>
      <x:c r="J7498" s="22" t="str">
        <x:f>IF(I7498="","",I7498*H7498)</x:f>
      </x:c>
      <x:c r="K7498" t="str">
        <x:f>IF(G7498="","MISSING OEWS",IF(ISNUMBER(H7498),"MATCHED","MISSING WHARTON"))</x:f>
        <x:v>MISSING OEWS</x:v>
      </x:c>
    </x:row>
    <x:row r="7499">
      <x:c r="A7499" t="str">
        <x:v>81</x:v>
      </x:c>
      <x:c r="B7499" t="str">
        <x:v>Other Services (except Public Administration)</x:v>
      </x:c>
      <x:c r="C7499" t="str">
        <x:v>29-2056</x:v>
      </x:c>
      <x:c r="D7499" t="str">
        <x:v>Veterinary Technologists and Technicians</x:v>
      </x:c>
      <x:c r="E7499" s="22" t="n">
        <x:v>3520</x:v>
      </x:c>
      <x:c r="F7499" s="22" t="n">
        <x:v>47040</x:v>
      </x:c>
      <x:c r="G7499" s="22" t="n">
        <x:f>IF(OR(E7499="",F7499=""),"",E7499*F7499)</x:f>
        <x:v>165580800</x:v>
      </x:c>
      <x:c r="H7499" s="36" t="n">
        <x:v>0.2065</x:v>
      </x:c>
      <x:c r="I7499" s="22" t="n">
        <x:f>IF(G7499="","",IF(ISNUMBER(H7499),G7499,""))</x:f>
        <x:v>165580800</x:v>
      </x:c>
      <x:c r="J7499" s="22" t="n">
        <x:f>IF(I7499="","",I7499*H7499)</x:f>
        <x:v>34192435.199999996</x:v>
      </x:c>
      <x:c r="K7499" t="str">
        <x:f>IF(G7499="","MISSING OEWS",IF(ISNUMBER(H7499),"MATCHED","MISSING WHARTON"))</x:f>
        <x:v>MATCHED</x:v>
      </x:c>
    </x:row>
    <x:row r="7500">
      <x:c r="A7500" t="str">
        <x:v>81</x:v>
      </x:c>
      <x:c r="B7500" t="str">
        <x:v>Other Services (except Public Administration)</x:v>
      </x:c>
      <x:c r="C7500" t="str">
        <x:v>29-2061</x:v>
      </x:c>
      <x:c r="D7500" t="str">
        <x:v>Licensed Practical and Licensed Vocational Nurses</x:v>
      </x:c>
      <x:c r="E7500" s="22" t="n">
        <x:v>1010</x:v>
      </x:c>
      <x:c r="F7500" s="22" t="n">
        <x:v>62310</x:v>
      </x:c>
      <x:c r="G7500" s="22" t="n">
        <x:f>IF(OR(E7500="",F7500=""),"",E7500*F7500)</x:f>
        <x:v>62933100</x:v>
      </x:c>
      <x:c r="H7500" s="36" t="n">
        <x:v>0.12390000000000001</x:v>
      </x:c>
      <x:c r="I7500" s="22" t="n">
        <x:f>IF(G7500="","",IF(ISNUMBER(H7500),G7500,""))</x:f>
        <x:v>62933100</x:v>
      </x:c>
      <x:c r="J7500" s="22" t="n">
        <x:f>IF(I7500="","",I7500*H7500)</x:f>
        <x:v>7797411.090000001</x:v>
      </x:c>
      <x:c r="K7500" t="str">
        <x:f>IF(G7500="","MISSING OEWS",IF(ISNUMBER(H7500),"MATCHED","MISSING WHARTON"))</x:f>
        <x:v>MATCHED</x:v>
      </x:c>
    </x:row>
    <x:row r="7501">
      <x:c r="A7501" t="str">
        <x:v>81</x:v>
      </x:c>
      <x:c r="B7501" t="str">
        <x:v>Other Services (except Public Administration)</x:v>
      </x:c>
      <x:c r="C7501" t="str">
        <x:v>29-2072</x:v>
      </x:c>
      <x:c r="D7501" t="str">
        <x:v>Medical Records Specialists</x:v>
      </x:c>
      <x:c r="E7501" s="22" t="n">
        <x:v>170</x:v>
      </x:c>
      <x:c r="F7501" s="22" t="n">
        <x:v>65450</x:v>
      </x:c>
      <x:c r="G7501" s="22" t="n">
        <x:f>IF(OR(E7501="",F7501=""),"",E7501*F7501)</x:f>
        <x:v>11126500</x:v>
      </x:c>
      <x:c r="H7501" s="36" t="n">
        <x:v>0.9353</x:v>
      </x:c>
      <x:c r="I7501" s="22" t="n">
        <x:f>IF(G7501="","",IF(ISNUMBER(H7501),G7501,""))</x:f>
        <x:v>11126500</x:v>
      </x:c>
      <x:c r="J7501" s="22" t="n">
        <x:f>IF(I7501="","",I7501*H7501)</x:f>
        <x:v>10406615.450000001</x:v>
      </x:c>
      <x:c r="K7501" t="str">
        <x:f>IF(G7501="","MISSING OEWS",IF(ISNUMBER(H7501),"MATCHED","MISSING WHARTON"))</x:f>
        <x:v>MATCHED</x:v>
      </x:c>
    </x:row>
    <x:row r="7502">
      <x:c r="A7502" t="str">
        <x:v>81</x:v>
      </x:c>
      <x:c r="B7502" t="str">
        <x:v>Other Services (except Public Administration)</x:v>
      </x:c>
      <x:c r="C7502" t="str">
        <x:v>29-2099</x:v>
      </x:c>
      <x:c r="D7502" t="str">
        <x:v>Health Technologists and Technicians, All Other</x:v>
      </x:c>
      <x:c r="E7502" s="22" t="n">
        <x:v>70</x:v>
      </x:c>
      <x:c r="F7502" s="22" t="n">
        <x:v>78720</x:v>
      </x:c>
      <x:c r="G7502" s="22" t="n">
        <x:f>IF(OR(E7502="",F7502=""),"",E7502*F7502)</x:f>
        <x:v>5510400</x:v>
      </x:c>
      <x:c r="H7502" s="36" t="n">
        <x:v>0.2977</x:v>
      </x:c>
      <x:c r="I7502" s="22" t="n">
        <x:f>IF(G7502="","",IF(ISNUMBER(H7502),G7502,""))</x:f>
        <x:v>5510400</x:v>
      </x:c>
      <x:c r="J7502" s="22" t="n">
        <x:f>IF(I7502="","",I7502*H7502)</x:f>
        <x:v>1640446.08</x:v>
      </x:c>
      <x:c r="K7502" t="str">
        <x:f>IF(G7502="","MISSING OEWS",IF(ISNUMBER(H7502),"MATCHED","MISSING WHARTON"))</x:f>
        <x:v>MATCHED</x:v>
      </x:c>
    </x:row>
    <x:row r="7503">
      <x:c r="A7503" t="str">
        <x:v>81</x:v>
      </x:c>
      <x:c r="B7503" t="str">
        <x:v>Other Services (except Public Administration)</x:v>
      </x:c>
      <x:c r="C7503" t="str">
        <x:v>29-9021</x:v>
      </x:c>
      <x:c r="D7503" t="str">
        <x:v>Health Information Technologists and Medical Registrars</x:v>
      </x:c>
      <x:c r="E7503" s="22" t="n">
        <x:v>110</x:v>
      </x:c>
      <x:c r="F7503" s="22" t="n">
        <x:v>73450</x:v>
      </x:c>
      <x:c r="G7503" s="22" t="n">
        <x:f>IF(OR(E7503="",F7503=""),"",E7503*F7503)</x:f>
        <x:v>8079500</x:v>
      </x:c>
      <x:c r="H7503" s="36" t="n">
        <x:v>0.7968999999999999</x:v>
      </x:c>
      <x:c r="I7503" s="22" t="n">
        <x:f>IF(G7503="","",IF(ISNUMBER(H7503),G7503,""))</x:f>
        <x:v>8079500</x:v>
      </x:c>
      <x:c r="J7503" s="22" t="n">
        <x:f>IF(I7503="","",I7503*H7503)</x:f>
        <x:v>6438553.55</x:v>
      </x:c>
      <x:c r="K7503" t="str">
        <x:f>IF(G7503="","MISSING OEWS",IF(ISNUMBER(H7503),"MATCHED","MISSING WHARTON"))</x:f>
        <x:v>MATCHED</x:v>
      </x:c>
    </x:row>
    <x:row r="7504">
      <x:c r="A7504" t="str">
        <x:v>81</x:v>
      </x:c>
      <x:c r="B7504" t="str">
        <x:v>Other Services (except Public Administration)</x:v>
      </x:c>
      <x:c r="C7504" t="str">
        <x:v>29-9091</x:v>
      </x:c>
      <x:c r="D7504" t="str">
        <x:v>Athletic Trainers</x:v>
      </x:c>
      <x:c r="E7504" s="22" t="n">
        <x:v>220</x:v>
      </x:c>
      <x:c r="F7504" s="22" t="n">
        <x:v>64900</x:v>
      </x:c>
      <x:c r="G7504" s="22" t="n">
        <x:f>IF(OR(E7504="",F7504=""),"",E7504*F7504)</x:f>
        <x:v>14278000</x:v>
      </x:c>
      <x:c r="H7504" s="36" t="n">
        <x:v>0.1435</x:v>
      </x:c>
      <x:c r="I7504" s="22" t="n">
        <x:f>IF(G7504="","",IF(ISNUMBER(H7504),G7504,""))</x:f>
        <x:v>14278000</x:v>
      </x:c>
      <x:c r="J7504" s="22" t="n">
        <x:f>IF(I7504="","",I7504*H7504)</x:f>
        <x:v>2048892.9999999998</x:v>
      </x:c>
      <x:c r="K7504" t="str">
        <x:f>IF(G7504="","MISSING OEWS",IF(ISNUMBER(H7504),"MATCHED","MISSING WHARTON"))</x:f>
        <x:v>MATCHED</x:v>
      </x:c>
    </x:row>
    <x:row r="7505">
      <x:c r="A7505" t="str">
        <x:v>81</x:v>
      </x:c>
      <x:c r="B7505" t="str">
        <x:v>Other Services (except Public Administration)</x:v>
      </x:c>
      <x:c r="C7505" t="str">
        <x:v>29-9099</x:v>
      </x:c>
      <x:c r="D7505" t="str">
        <x:v>Healthcare Practitioners and Technical Workers, All Other</x:v>
      </x:c>
      <x:c r="E7505" s="22" t="n">
        <x:v>240</x:v>
      </x:c>
      <x:c r="F7505" s="22" t="n">
        <x:v>57350</x:v>
      </x:c>
      <x:c r="G7505" s="22" t="n">
        <x:f>IF(OR(E7505="",F7505=""),"",E7505*F7505)</x:f>
        <x:v>13764000</x:v>
      </x:c>
      <x:c r="H7505" s="36" t="n">
        <x:v>0.2347</x:v>
      </x:c>
      <x:c r="I7505" s="22" t="n">
        <x:f>IF(G7505="","",IF(ISNUMBER(H7505),G7505,""))</x:f>
        <x:v>13764000</x:v>
      </x:c>
      <x:c r="J7505" s="22" t="n">
        <x:f>IF(I7505="","",I7505*H7505)</x:f>
        <x:v>3230410.8</x:v>
      </x:c>
      <x:c r="K7505" t="str">
        <x:f>IF(G7505="","MISSING OEWS",IF(ISNUMBER(H7505),"MATCHED","MISSING WHARTON"))</x:f>
        <x:v>MATCHED</x:v>
      </x:c>
    </x:row>
    <x:row r="7506">
      <x:c r="A7506" t="str">
        <x:v>81</x:v>
      </x:c>
      <x:c r="B7506" t="str">
        <x:v>Other Services (except Public Administration)</x:v>
      </x:c>
      <x:c r="C7506" t="str">
        <x:v>31-1120</x:v>
      </x:c>
      <x:c r="D7506" t="str">
        <x:v>Home Health and Personal Care Aides</x:v>
      </x:c>
      <x:c r="E7506" s="22" t="n">
        <x:v>9220</x:v>
      </x:c>
      <x:c r="F7506" s="22" t="n">
        <x:v>38710</x:v>
      </x:c>
      <x:c r="G7506" s="22" t="n">
        <x:f>IF(OR(E7506="",F7506=""),"",E7506*F7506)</x:f>
        <x:v>356906200</x:v>
      </x:c>
      <x:c r="H7506" s="36" t="n">
        <x:v>0.11800000000000001</x:v>
      </x:c>
      <x:c r="I7506" s="22" t="n">
        <x:f>IF(G7506="","",IF(ISNUMBER(H7506),G7506,""))</x:f>
        <x:v>356906200</x:v>
      </x:c>
      <x:c r="J7506" s="22" t="n">
        <x:f>IF(I7506="","",I7506*H7506)</x:f>
        <x:v>42114931.6</x:v>
      </x:c>
      <x:c r="K7506" t="str">
        <x:f>IF(G7506="","MISSING OEWS",IF(ISNUMBER(H7506),"MATCHED","MISSING WHARTON"))</x:f>
        <x:v>MATCHED</x:v>
      </x:c>
    </x:row>
    <x:row r="7507">
      <x:c r="A7507" t="str">
        <x:v>81</x:v>
      </x:c>
      <x:c r="B7507" t="str">
        <x:v>Other Services (except Public Administration)</x:v>
      </x:c>
      <x:c r="C7507" t="str">
        <x:v>31-1131</x:v>
      </x:c>
      <x:c r="D7507" t="str">
        <x:v>Nursing Assistants</x:v>
      </x:c>
      <x:c r="E7507" s="22" t="n">
        <x:v>1210</x:v>
      </x:c>
      <x:c r="F7507" s="22" t="n">
        <x:v>43210</x:v>
      </x:c>
      <x:c r="G7507" s="22" t="n">
        <x:f>IF(OR(E7507="",F7507=""),"",E7507*F7507)</x:f>
        <x:v>52284100</x:v>
      </x:c>
      <x:c r="H7507" s="36" t="n">
        <x:v>0.05</x:v>
      </x:c>
      <x:c r="I7507" s="22" t="n">
        <x:f>IF(G7507="","",IF(ISNUMBER(H7507),G7507,""))</x:f>
        <x:v>52284100</x:v>
      </x:c>
      <x:c r="J7507" s="22" t="n">
        <x:f>IF(I7507="","",I7507*H7507)</x:f>
        <x:v>2614205</x:v>
      </x:c>
      <x:c r="K7507" t="str">
        <x:f>IF(G7507="","MISSING OEWS",IF(ISNUMBER(H7507),"MATCHED","MISSING WHARTON"))</x:f>
        <x:v>MATCHED</x:v>
      </x:c>
    </x:row>
    <x:row r="7508">
      <x:c r="A7508" t="str">
        <x:v>81</x:v>
      </x:c>
      <x:c r="B7508" t="str">
        <x:v>Other Services (except Public Administration)</x:v>
      </x:c>
      <x:c r="C7508" t="str">
        <x:v>31-9011</x:v>
      </x:c>
      <x:c r="D7508" t="str">
        <x:v>Massage Therapists</x:v>
      </x:c>
      <x:c r="E7508" s="22" t="n">
        <x:v>50610</x:v>
      </x:c>
      <x:c r="F7508" s="22" t="n">
        <x:v>60040</x:v>
      </x:c>
      <x:c r="G7508" s="22" t="n">
        <x:f>IF(OR(E7508="",F7508=""),"",E7508*F7508)</x:f>
        <x:v>3038624400</x:v>
      </x:c>
      <x:c r="H7508" s="36" t="n">
        <x:v>0.0679</x:v>
      </x:c>
      <x:c r="I7508" s="22" t="n">
        <x:f>IF(G7508="","",IF(ISNUMBER(H7508),G7508,""))</x:f>
        <x:v>3038624400</x:v>
      </x:c>
      <x:c r="J7508" s="22" t="n">
        <x:f>IF(I7508="","",I7508*H7508)</x:f>
        <x:v>206322596.76000002</x:v>
      </x:c>
      <x:c r="K7508" t="str">
        <x:f>IF(G7508="","MISSING OEWS",IF(ISNUMBER(H7508),"MATCHED","MISSING WHARTON"))</x:f>
        <x:v>MATCHED</x:v>
      </x:c>
    </x:row>
    <x:row r="7509">
      <x:c r="A7509" t="str">
        <x:v>81</x:v>
      </x:c>
      <x:c r="B7509" t="str">
        <x:v>Other Services (except Public Administration)</x:v>
      </x:c>
      <x:c r="C7509" t="str">
        <x:v>31-9091</x:v>
      </x:c>
      <x:c r="D7509" t="str">
        <x:v>Dental Assistants</x:v>
      </x:c>
      <x:c r="E7509" s="22" t="n">
        <x:v>90</x:v>
      </x:c>
      <x:c r="F7509" s="22" t="n">
        <x:v>51180</x:v>
      </x:c>
      <x:c r="G7509" s="22" t="n">
        <x:f>IF(OR(E7509="",F7509=""),"",E7509*F7509)</x:f>
        <x:v>4606200</x:v>
      </x:c>
      <x:c r="H7509" s="36" t="n">
        <x:v>0.22190000000000001</x:v>
      </x:c>
      <x:c r="I7509" s="22" t="n">
        <x:f>IF(G7509="","",IF(ISNUMBER(H7509),G7509,""))</x:f>
        <x:v>4606200</x:v>
      </x:c>
      <x:c r="J7509" s="22" t="n">
        <x:f>IF(I7509="","",I7509*H7509)</x:f>
        <x:v>1022115.78</x:v>
      </x:c>
      <x:c r="K7509" t="str">
        <x:f>IF(G7509="","MISSING OEWS",IF(ISNUMBER(H7509),"MATCHED","MISSING WHARTON"))</x:f>
        <x:v>MATCHED</x:v>
      </x:c>
    </x:row>
    <x:row r="7510">
      <x:c r="A7510" t="str">
        <x:v>81</x:v>
      </x:c>
      <x:c r="B7510" t="str">
        <x:v>Other Services (except Public Administration)</x:v>
      </x:c>
      <x:c r="C7510" t="str">
        <x:v>31-9092</x:v>
      </x:c>
      <x:c r="D7510" t="str">
        <x:v>Medical Assistants</x:v>
      </x:c>
      <x:c r="E7510" s="22" t="n">
        <x:v>1320</x:v>
      </x:c>
      <x:c r="F7510" s="22" t="n">
        <x:v>45680</x:v>
      </x:c>
      <x:c r="G7510" s="22" t="n">
        <x:f>IF(OR(E7510="",F7510=""),"",E7510*F7510)</x:f>
        <x:v>60297600</x:v>
      </x:c>
      <x:c r="H7510" s="36" t="n">
        <x:v>0.4025</x:v>
      </x:c>
      <x:c r="I7510" s="22" t="n">
        <x:f>IF(G7510="","",IF(ISNUMBER(H7510),G7510,""))</x:f>
        <x:v>60297600</x:v>
      </x:c>
      <x:c r="J7510" s="22" t="n">
        <x:f>IF(I7510="","",I7510*H7510)</x:f>
        <x:v>24269784</x:v>
      </x:c>
      <x:c r="K7510" t="str">
        <x:f>IF(G7510="","MISSING OEWS",IF(ISNUMBER(H7510),"MATCHED","MISSING WHARTON"))</x:f>
        <x:v>MATCHED</x:v>
      </x:c>
    </x:row>
    <x:row r="7511">
      <x:c r="A7511" t="str">
        <x:v>81</x:v>
      </x:c>
      <x:c r="B7511" t="str">
        <x:v>Other Services (except Public Administration)</x:v>
      </x:c>
      <x:c r="C7511" t="str">
        <x:v>31-9093</x:v>
      </x:c>
      <x:c r="D7511" t="str">
        <x:v>Medical Equipment Preparers</x:v>
      </x:c>
      <x:c r="E7511" s="22" t="n">
        <x:v>40</x:v>
      </x:c>
      <x:c r="F7511" s="22" t="n">
        <x:v>60190</x:v>
      </x:c>
      <x:c r="G7511" s="22" t="n">
        <x:f>IF(OR(E7511="",F7511=""),"",E7511*F7511)</x:f>
        <x:v>2407600</x:v>
      </x:c>
      <x:c r="H7511" s="36" t="n">
        <x:v>0.1188</x:v>
      </x:c>
      <x:c r="I7511" s="22" t="n">
        <x:f>IF(G7511="","",IF(ISNUMBER(H7511),G7511,""))</x:f>
        <x:v>2407600</x:v>
      </x:c>
      <x:c r="J7511" s="22" t="n">
        <x:f>IF(I7511="","",I7511*H7511)</x:f>
        <x:v>286022.88</x:v>
      </x:c>
      <x:c r="K7511" t="str">
        <x:f>IF(G7511="","MISSING OEWS",IF(ISNUMBER(H7511),"MATCHED","MISSING WHARTON"))</x:f>
        <x:v>MATCHED</x:v>
      </x:c>
    </x:row>
    <x:row r="7512">
      <x:c r="A7512" t="str">
        <x:v>81</x:v>
      </x:c>
      <x:c r="B7512" t="str">
        <x:v>Other Services (except Public Administration)</x:v>
      </x:c>
      <x:c r="C7512" t="str">
        <x:v>31-9096</x:v>
      </x:c>
      <x:c r="D7512" t="str">
        <x:v>Veterinary Assistants and Laboratory Animal Caretakers</x:v>
      </x:c>
      <x:c r="E7512" s="22" t="n">
        <x:v>2510</x:v>
      </x:c>
      <x:c r="F7512" s="22" t="n">
        <x:v>40470</x:v>
      </x:c>
      <x:c r="G7512" s="22" t="n">
        <x:f>IF(OR(E7512="",F7512=""),"",E7512*F7512)</x:f>
        <x:v>101579700</x:v>
      </x:c>
      <x:c r="H7512" s="36" t="n">
        <x:v>0.1696</x:v>
      </x:c>
      <x:c r="I7512" s="22" t="n">
        <x:f>IF(G7512="","",IF(ISNUMBER(H7512),G7512,""))</x:f>
        <x:v>101579700</x:v>
      </x:c>
      <x:c r="J7512" s="22" t="n">
        <x:f>IF(I7512="","",I7512*H7512)</x:f>
        <x:v>17227917.12</x:v>
      </x:c>
      <x:c r="K7512" t="str">
        <x:f>IF(G7512="","MISSING OEWS",IF(ISNUMBER(H7512),"MATCHED","MISSING WHARTON"))</x:f>
        <x:v>MATCHED</x:v>
      </x:c>
    </x:row>
    <x:row r="7513">
      <x:c r="A7513" t="str">
        <x:v>81</x:v>
      </x:c>
      <x:c r="B7513" t="str">
        <x:v>Other Services (except Public Administration)</x:v>
      </x:c>
      <x:c r="C7513" t="str">
        <x:v>31-9097</x:v>
      </x:c>
      <x:c r="D7513" t="str">
        <x:v>Phlebotomists</x:v>
      </x:c>
      <x:c r="E7513" s="22" t="n">
        <x:v>80</x:v>
      </x:c>
      <x:c r="F7513" s="22" t="n">
        <x:v>47440</x:v>
      </x:c>
      <x:c r="G7513" s="22" t="n">
        <x:f>IF(OR(E7513="",F7513=""),"",E7513*F7513)</x:f>
        <x:v>3795200</x:v>
      </x:c>
      <x:c r="H7513" s="36" t="n">
        <x:v>0.07919999999999999</x:v>
      </x:c>
      <x:c r="I7513" s="22" t="n">
        <x:f>IF(G7513="","",IF(ISNUMBER(H7513),G7513,""))</x:f>
        <x:v>3795200</x:v>
      </x:c>
      <x:c r="J7513" s="22" t="n">
        <x:f>IF(I7513="","",I7513*H7513)</x:f>
        <x:v>300579.83999999997</x:v>
      </x:c>
      <x:c r="K7513" t="str">
        <x:f>IF(G7513="","MISSING OEWS",IF(ISNUMBER(H7513),"MATCHED","MISSING WHARTON"))</x:f>
        <x:v>MATCHED</x:v>
      </x:c>
    </x:row>
    <x:row r="7514">
      <x:c r="A7514" t="str">
        <x:v>81</x:v>
      </x:c>
      <x:c r="B7514" t="str">
        <x:v>Other Services (except Public Administration)</x:v>
      </x:c>
      <x:c r="C7514" t="str">
        <x:v>31-9099</x:v>
      </x:c>
      <x:c r="D7514" t="str">
        <x:v>Healthcare Support Workers, All Other</x:v>
      </x:c>
      <x:c r="E7514" s="22" t="n">
        <x:v>1300</x:v>
      </x:c>
      <x:c r="F7514" s="22" t="n">
        <x:v>44840</x:v>
      </x:c>
      <x:c r="G7514" s="22" t="n">
        <x:f>IF(OR(E7514="",F7514=""),"",E7514*F7514)</x:f>
        <x:v>58292000</x:v>
      </x:c>
      <x:c r="H7514" s="36" t="n">
        <x:v>0.25420000000000004</x:v>
      </x:c>
      <x:c r="I7514" s="22" t="n">
        <x:f>IF(G7514="","",IF(ISNUMBER(H7514),G7514,""))</x:f>
        <x:v>58292000</x:v>
      </x:c>
      <x:c r="J7514" s="22" t="n">
        <x:f>IF(I7514="","",I7514*H7514)</x:f>
        <x:v>14817826.400000002</x:v>
      </x:c>
      <x:c r="K7514" t="str">
        <x:f>IF(G7514="","MISSING OEWS",IF(ISNUMBER(H7514),"MATCHED","MISSING WHARTON"))</x:f>
        <x:v>MATCHED</x:v>
      </x:c>
    </x:row>
    <x:row r="7515">
      <x:c r="A7515" t="str">
        <x:v>81</x:v>
      </x:c>
      <x:c r="B7515" t="str">
        <x:v>Other Services (except Public Administration)</x:v>
      </x:c>
      <x:c r="C7515" t="str">
        <x:v>33-1021</x:v>
      </x:c>
      <x:c r="D7515" t="str">
        <x:v>First-Line Supervisors of Firefighting and Prevention Workers</x:v>
      </x:c>
      <x:c r="E7515" s="22"/>
      <x:c r="F7515" s="22" t="n">
        <x:v>62300</x:v>
      </x:c>
      <x:c r="G7515" s="22" t="str">
        <x:f>IF(OR(E7515="",F7515=""),"",E7515*F7515)</x:f>
      </x:c>
      <x:c r="H7515" s="36" t="n">
        <x:v>0.2267</x:v>
      </x:c>
      <x:c r="I7515" s="22" t="str">
        <x:f>IF(G7515="","",IF(ISNUMBER(H7515),G7515,""))</x:f>
      </x:c>
      <x:c r="J7515" s="22" t="str">
        <x:f>IF(I7515="","",I7515*H7515)</x:f>
      </x:c>
      <x:c r="K7515" t="str">
        <x:f>IF(G7515="","MISSING OEWS",IF(ISNUMBER(H7515),"MATCHED","MISSING WHARTON"))</x:f>
        <x:v>MISSING OEWS</x:v>
      </x:c>
    </x:row>
    <x:row r="7516">
      <x:c r="A7516" t="str">
        <x:v>81</x:v>
      </x:c>
      <x:c r="B7516" t="str">
        <x:v>Other Services (except Public Administration)</x:v>
      </x:c>
      <x:c r="C7516" t="str">
        <x:v>33-1091</x:v>
      </x:c>
      <x:c r="D7516" t="str">
        <x:v>First-Line Supervisors of Security Workers</x:v>
      </x:c>
      <x:c r="E7516" s="22" t="n">
        <x:v>550</x:v>
      </x:c>
      <x:c r="F7516" s="22" t="n">
        <x:v>60310</x:v>
      </x:c>
      <x:c r="G7516" s="22" t="n">
        <x:f>IF(OR(E7516="",F7516=""),"",E7516*F7516)</x:f>
        <x:v>33170500</x:v>
      </x:c>
      <x:c r="H7516" s="36" t="n">
        <x:v>0.39289999999999997</x:v>
      </x:c>
      <x:c r="I7516" s="22" t="n">
        <x:f>IF(G7516="","",IF(ISNUMBER(H7516),G7516,""))</x:f>
        <x:v>33170500</x:v>
      </x:c>
      <x:c r="J7516" s="22" t="n">
        <x:f>IF(I7516="","",I7516*H7516)</x:f>
        <x:v>13032689.45</x:v>
      </x:c>
      <x:c r="K7516" t="str">
        <x:f>IF(G7516="","MISSING OEWS",IF(ISNUMBER(H7516),"MATCHED","MISSING WHARTON"))</x:f>
        <x:v>MATCHED</x:v>
      </x:c>
    </x:row>
    <x:row r="7517">
      <x:c r="A7517" t="str">
        <x:v>81</x:v>
      </x:c>
      <x:c r="B7517" t="str">
        <x:v>Other Services (except Public Administration)</x:v>
      </x:c>
      <x:c r="C7517" t="str">
        <x:v>33-1099</x:v>
      </x:c>
      <x:c r="D7517" t="str">
        <x:v>First-Line Supervisors of Protective Service Workers, All Other</x:v>
      </x:c>
      <x:c r="E7517" s="22" t="n">
        <x:v>370</x:v>
      </x:c>
      <x:c r="F7517" s="22" t="n">
        <x:v>54850</x:v>
      </x:c>
      <x:c r="G7517" s="22" t="n">
        <x:f>IF(OR(E7517="",F7517=""),"",E7517*F7517)</x:f>
        <x:v>20294500</x:v>
      </x:c>
      <x:c r="H7517" s="36"/>
      <x:c r="I7517" s="22" t="str">
        <x:f>IF(G7517="","",IF(ISNUMBER(H7517),G7517,""))</x:f>
      </x:c>
      <x:c r="J7517" s="22" t="str">
        <x:f>IF(I7517="","",I7517*H7517)</x:f>
      </x:c>
      <x:c r="K7517" t="str">
        <x:f>IF(G7517="","MISSING OEWS",IF(ISNUMBER(H7517),"MATCHED","MISSING WHARTON"))</x:f>
        <x:v>MISSING WHARTON</x:v>
      </x:c>
    </x:row>
    <x:row r="7518">
      <x:c r="A7518" t="str">
        <x:v>81</x:v>
      </x:c>
      <x:c r="B7518" t="str">
        <x:v>Other Services (except Public Administration)</x:v>
      </x:c>
      <x:c r="C7518" t="str">
        <x:v>33-2011</x:v>
      </x:c>
      <x:c r="D7518" t="str">
        <x:v>Firefighters</x:v>
      </x:c>
      <x:c r="E7518" s="22" t="n">
        <x:v>140</x:v>
      </x:c>
      <x:c r="F7518" s="22" t="n">
        <x:v>49090</x:v>
      </x:c>
      <x:c r="G7518" s="22" t="n">
        <x:f>IF(OR(E7518="",F7518=""),"",E7518*F7518)</x:f>
        <x:v>6872600</x:v>
      </x:c>
      <x:c r="H7518" s="36" t="n">
        <x:v>0.0317</x:v>
      </x:c>
      <x:c r="I7518" s="22" t="n">
        <x:f>IF(G7518="","",IF(ISNUMBER(H7518),G7518,""))</x:f>
        <x:v>6872600</x:v>
      </x:c>
      <x:c r="J7518" s="22" t="n">
        <x:f>IF(I7518="","",I7518*H7518)</x:f>
        <x:v>217861.41999999998</x:v>
      </x:c>
      <x:c r="K7518" t="str">
        <x:f>IF(G7518="","MISSING OEWS",IF(ISNUMBER(H7518),"MATCHED","MISSING WHARTON"))</x:f>
        <x:v>MATCHED</x:v>
      </x:c>
    </x:row>
    <x:row r="7519">
      <x:c r="A7519" t="str">
        <x:v>81</x:v>
      </x:c>
      <x:c r="B7519" t="str">
        <x:v>Other Services (except Public Administration)</x:v>
      </x:c>
      <x:c r="C7519" t="str">
        <x:v>33-2022</x:v>
      </x:c>
      <x:c r="D7519" t="str">
        <x:v>Forest Fire Inspectors and Prevention Specialists</x:v>
      </x:c>
      <x:c r="E7519" s="22" t="n">
        <x:v>50</x:v>
      </x:c>
      <x:c r="F7519" s="22" t="n">
        <x:v>46490</x:v>
      </x:c>
      <x:c r="G7519" s="22" t="n">
        <x:f>IF(OR(E7519="",F7519=""),"",E7519*F7519)</x:f>
        <x:v>2324500</x:v>
      </x:c>
      <x:c r="H7519" s="36" t="n">
        <x:v>0.1188</x:v>
      </x:c>
      <x:c r="I7519" s="22" t="n">
        <x:f>IF(G7519="","",IF(ISNUMBER(H7519),G7519,""))</x:f>
        <x:v>2324500</x:v>
      </x:c>
      <x:c r="J7519" s="22" t="n">
        <x:f>IF(I7519="","",I7519*H7519)</x:f>
        <x:v>276150.60000000003</x:v>
      </x:c>
      <x:c r="K7519" t="str">
        <x:f>IF(G7519="","MISSING OEWS",IF(ISNUMBER(H7519),"MATCHED","MISSING WHARTON"))</x:f>
        <x:v>MATCHED</x:v>
      </x:c>
    </x:row>
    <x:row r="7520">
      <x:c r="A7520" t="str">
        <x:v>81</x:v>
      </x:c>
      <x:c r="B7520" t="str">
        <x:v>Other Services (except Public Administration)</x:v>
      </x:c>
      <x:c r="C7520" t="str">
        <x:v>33-3041</x:v>
      </x:c>
      <x:c r="D7520" t="str">
        <x:v>Parking Enforcement Workers</x:v>
      </x:c>
      <x:c r="E7520" s="22" t="n">
        <x:v>140</x:v>
      </x:c>
      <x:c r="F7520" s="22" t="n">
        <x:v>40500</x:v>
      </x:c>
      <x:c r="G7520" s="22" t="n">
        <x:f>IF(OR(E7520="",F7520=""),"",E7520*F7520)</x:f>
        <x:v>5670000</x:v>
      </x:c>
      <x:c r="H7520" s="36" t="n">
        <x:v>0.2783</x:v>
      </x:c>
      <x:c r="I7520" s="22" t="n">
        <x:f>IF(G7520="","",IF(ISNUMBER(H7520),G7520,""))</x:f>
        <x:v>5670000</x:v>
      </x:c>
      <x:c r="J7520" s="22" t="n">
        <x:f>IF(I7520="","",I7520*H7520)</x:f>
        <x:v>1577961</x:v>
      </x:c>
      <x:c r="K7520" t="str">
        <x:f>IF(G7520="","MISSING OEWS",IF(ISNUMBER(H7520),"MATCHED","MISSING WHARTON"))</x:f>
        <x:v>MATCHED</x:v>
      </x:c>
    </x:row>
    <x:row r="7521">
      <x:c r="A7521" t="str">
        <x:v>81</x:v>
      </x:c>
      <x:c r="B7521" t="str">
        <x:v>Other Services (except Public Administration)</x:v>
      </x:c>
      <x:c r="C7521" t="str">
        <x:v>33-3051</x:v>
      </x:c>
      <x:c r="D7521" t="str">
        <x:v>Police and Sheriff's Patrol Officers</x:v>
      </x:c>
      <x:c r="E7521" s="22"/>
      <x:c r="F7521" s="22" t="n">
        <x:v>96290</x:v>
      </x:c>
      <x:c r="G7521" s="22" t="str">
        <x:f>IF(OR(E7521="",F7521=""),"",E7521*F7521)</x:f>
      </x:c>
      <x:c r="H7521" s="36" t="n">
        <x:v>0.276</x:v>
      </x:c>
      <x:c r="I7521" s="22" t="str">
        <x:f>IF(G7521="","",IF(ISNUMBER(H7521),G7521,""))</x:f>
      </x:c>
      <x:c r="J7521" s="22" t="str">
        <x:f>IF(I7521="","",I7521*H7521)</x:f>
      </x:c>
      <x:c r="K7521" t="str">
        <x:f>IF(G7521="","MISSING OEWS",IF(ISNUMBER(H7521),"MATCHED","MISSING WHARTON"))</x:f>
        <x:v>MISSING OEWS</x:v>
      </x:c>
    </x:row>
    <x:row r="7522">
      <x:c r="A7522" t="str">
        <x:v>81</x:v>
      </x:c>
      <x:c r="B7522" t="str">
        <x:v>Other Services (except Public Administration)</x:v>
      </x:c>
      <x:c r="C7522" t="str">
        <x:v>33-9011</x:v>
      </x:c>
      <x:c r="D7522" t="str">
        <x:v>Animal Control Workers</x:v>
      </x:c>
      <x:c r="E7522" s="22" t="n">
        <x:v>660</x:v>
      </x:c>
      <x:c r="F7522" s="22" t="n">
        <x:v>46870</x:v>
      </x:c>
      <x:c r="G7522" s="22" t="n">
        <x:f>IF(OR(E7522="",F7522=""),"",E7522*F7522)</x:f>
        <x:v>30934200</x:v>
      </x:c>
      <x:c r="H7522" s="36" t="n">
        <x:v>0.17809999999999998</x:v>
      </x:c>
      <x:c r="I7522" s="22" t="n">
        <x:f>IF(G7522="","",IF(ISNUMBER(H7522),G7522,""))</x:f>
        <x:v>30934200</x:v>
      </x:c>
      <x:c r="J7522" s="22" t="n">
        <x:f>IF(I7522="","",I7522*H7522)</x:f>
        <x:v>5509381.02</x:v>
      </x:c>
      <x:c r="K7522" t="str">
        <x:f>IF(G7522="","MISSING OEWS",IF(ISNUMBER(H7522),"MATCHED","MISSING WHARTON"))</x:f>
        <x:v>MATCHED</x:v>
      </x:c>
    </x:row>
    <x:row r="7523">
      <x:c r="A7523" t="str">
        <x:v>81</x:v>
      </x:c>
      <x:c r="B7523" t="str">
        <x:v>Other Services (except Public Administration)</x:v>
      </x:c>
      <x:c r="C7523" t="str">
        <x:v>33-9021</x:v>
      </x:c>
      <x:c r="D7523" t="str">
        <x:v>Private Detectives and Investigators</x:v>
      </x:c>
      <x:c r="E7523" s="22" t="n">
        <x:v>990</x:v>
      </x:c>
      <x:c r="F7523" s="22" t="n">
        <x:v>59060</x:v>
      </x:c>
      <x:c r="G7523" s="22" t="n">
        <x:f>IF(OR(E7523="",F7523=""),"",E7523*F7523)</x:f>
        <x:v>58469400</x:v>
      </x:c>
      <x:c r="H7523" s="36" t="n">
        <x:v>0.33240000000000003</x:v>
      </x:c>
      <x:c r="I7523" s="22" t="n">
        <x:f>IF(G7523="","",IF(ISNUMBER(H7523),G7523,""))</x:f>
        <x:v>58469400</x:v>
      </x:c>
      <x:c r="J7523" s="22" t="n">
        <x:f>IF(I7523="","",I7523*H7523)</x:f>
        <x:v>19435228.560000002</x:v>
      </x:c>
      <x:c r="K7523" t="str">
        <x:f>IF(G7523="","MISSING OEWS",IF(ISNUMBER(H7523),"MATCHED","MISSING WHARTON"))</x:f>
        <x:v>MATCHED</x:v>
      </x:c>
    </x:row>
    <x:row r="7524">
      <x:c r="A7524" t="str">
        <x:v>81</x:v>
      </x:c>
      <x:c r="B7524" t="str">
        <x:v>Other Services (except Public Administration)</x:v>
      </x:c>
      <x:c r="C7524" t="str">
        <x:v>33-9032</x:v>
      </x:c>
      <x:c r="D7524" t="str">
        <x:v>Security Guards</x:v>
      </x:c>
      <x:c r="E7524" s="22" t="n">
        <x:v>14010</x:v>
      </x:c>
      <x:c r="F7524" s="22" t="n">
        <x:v>40180</x:v>
      </x:c>
      <x:c r="G7524" s="22" t="n">
        <x:f>IF(OR(E7524="",F7524=""),"",E7524*F7524)</x:f>
        <x:v>562921800</x:v>
      </x:c>
      <x:c r="H7524" s="36" t="n">
        <x:v>0.13570000000000002</x:v>
      </x:c>
      <x:c r="I7524" s="22" t="n">
        <x:f>IF(G7524="","",IF(ISNUMBER(H7524),G7524,""))</x:f>
        <x:v>562921800</x:v>
      </x:c>
      <x:c r="J7524" s="22" t="n">
        <x:f>IF(I7524="","",I7524*H7524)</x:f>
        <x:v>76388488.26</x:v>
      </x:c>
      <x:c r="K7524" t="str">
        <x:f>IF(G7524="","MISSING OEWS",IF(ISNUMBER(H7524),"MATCHED","MISSING WHARTON"))</x:f>
        <x:v>MATCHED</x:v>
      </x:c>
    </x:row>
    <x:row r="7525">
      <x:c r="A7525" t="str">
        <x:v>81</x:v>
      </x:c>
      <x:c r="B7525" t="str">
        <x:v>Other Services (except Public Administration)</x:v>
      </x:c>
      <x:c r="C7525" t="str">
        <x:v>33-9091</x:v>
      </x:c>
      <x:c r="D7525" t="str">
        <x:v>Crossing Guards and Flaggers</x:v>
      </x:c>
      <x:c r="E7525" s="22" t="n">
        <x:v>540</x:v>
      </x:c>
      <x:c r="F7525" s="22" t="n">
        <x:v>41730</x:v>
      </x:c>
      <x:c r="G7525" s="22" t="n">
        <x:f>IF(OR(E7525="",F7525=""),"",E7525*F7525)</x:f>
        <x:v>22534200</x:v>
      </x:c>
      <x:c r="H7525" s="36" t="n">
        <x:v>0</x:v>
      </x:c>
      <x:c r="I7525" s="22" t="n">
        <x:f>IF(G7525="","",IF(ISNUMBER(H7525),G7525,""))</x:f>
        <x:v>22534200</x:v>
      </x:c>
      <x:c r="J7525" s="22" t="n">
        <x:f>IF(I7525="","",I7525*H7525)</x:f>
        <x:v>0</x:v>
      </x:c>
      <x:c r="K7525" t="str">
        <x:f>IF(G7525="","MISSING OEWS",IF(ISNUMBER(H7525),"MATCHED","MISSING WHARTON"))</x:f>
        <x:v>MATCHED</x:v>
      </x:c>
    </x:row>
    <x:row r="7526">
      <x:c r="A7526" t="str">
        <x:v>81</x:v>
      </x:c>
      <x:c r="B7526" t="str">
        <x:v>Other Services (except Public Administration)</x:v>
      </x:c>
      <x:c r="C7526" t="str">
        <x:v>33-9092</x:v>
      </x:c>
      <x:c r="D7526" t="str">
        <x:v>Lifeguards, Ski Patrol, and Other Recreational Protective Service Workers</x:v>
      </x:c>
      <x:c r="E7526" s="22" t="n">
        <x:v>20280</x:v>
      </x:c>
      <x:c r="F7526" s="22" t="n">
        <x:v>31360</x:v>
      </x:c>
      <x:c r="G7526" s="22" t="n">
        <x:f>IF(OR(E7526="",F7526=""),"",E7526*F7526)</x:f>
        <x:v>635980800</x:v>
      </x:c>
      <x:c r="H7526" s="36" t="n">
        <x:v>0.0633</x:v>
      </x:c>
      <x:c r="I7526" s="22" t="n">
        <x:f>IF(G7526="","",IF(ISNUMBER(H7526),G7526,""))</x:f>
        <x:v>635980800</x:v>
      </x:c>
      <x:c r="J7526" s="22" t="n">
        <x:f>IF(I7526="","",I7526*H7526)</x:f>
        <x:v>40257584.64</x:v>
      </x:c>
      <x:c r="K7526" t="str">
        <x:f>IF(G7526="","MISSING OEWS",IF(ISNUMBER(H7526),"MATCHED","MISSING WHARTON"))</x:f>
        <x:v>MATCHED</x:v>
      </x:c>
    </x:row>
    <x:row r="7527">
      <x:c r="A7527" t="str">
        <x:v>81</x:v>
      </x:c>
      <x:c r="B7527" t="str">
        <x:v>Other Services (except Public Administration)</x:v>
      </x:c>
      <x:c r="C7527" t="str">
        <x:v>33-9094</x:v>
      </x:c>
      <x:c r="D7527" t="str">
        <x:v>School Bus Monitors</x:v>
      </x:c>
      <x:c r="E7527" s="22" t="n">
        <x:v>40</x:v>
      </x:c>
      <x:c r="F7527" s="22" t="n">
        <x:v>33150</x:v>
      </x:c>
      <x:c r="G7527" s="22" t="n">
        <x:f>IF(OR(E7527="",F7527=""),"",E7527*F7527)</x:f>
        <x:v>1326000</x:v>
      </x:c>
      <x:c r="H7527" s="36" t="n">
        <x:v>0.1611</x:v>
      </x:c>
      <x:c r="I7527" s="22" t="n">
        <x:f>IF(G7527="","",IF(ISNUMBER(H7527),G7527,""))</x:f>
        <x:v>1326000</x:v>
      </x:c>
      <x:c r="J7527" s="22" t="n">
        <x:f>IF(I7527="","",I7527*H7527)</x:f>
        <x:v>213618.59999999998</x:v>
      </x:c>
      <x:c r="K7527" t="str">
        <x:f>IF(G7527="","MISSING OEWS",IF(ISNUMBER(H7527),"MATCHED","MISSING WHARTON"))</x:f>
        <x:v>MATCHED</x:v>
      </x:c>
    </x:row>
    <x:row r="7528">
      <x:c r="A7528" t="str">
        <x:v>81</x:v>
      </x:c>
      <x:c r="B7528" t="str">
        <x:v>Other Services (except Public Administration)</x:v>
      </x:c>
      <x:c r="C7528" t="str">
        <x:v>33-9099</x:v>
      </x:c>
      <x:c r="D7528" t="str">
        <x:v>Protective Service Workers, All Other</x:v>
      </x:c>
      <x:c r="E7528" s="22" t="n">
        <x:v>930</x:v>
      </x:c>
      <x:c r="F7528" s="22" t="n">
        <x:v>43680</x:v>
      </x:c>
      <x:c r="G7528" s="22" t="n">
        <x:f>IF(OR(E7528="",F7528=""),"",E7528*F7528)</x:f>
        <x:v>40622400</x:v>
      </x:c>
      <x:c r="H7528" s="36" t="n">
        <x:v>0.3357</x:v>
      </x:c>
      <x:c r="I7528" s="22" t="n">
        <x:f>IF(G7528="","",IF(ISNUMBER(H7528),G7528,""))</x:f>
        <x:v>40622400</x:v>
      </x:c>
      <x:c r="J7528" s="22" t="n">
        <x:f>IF(I7528="","",I7528*H7528)</x:f>
        <x:v>13636939.68</x:v>
      </x:c>
      <x:c r="K7528" t="str">
        <x:f>IF(G7528="","MISSING OEWS",IF(ISNUMBER(H7528),"MATCHED","MISSING WHARTON"))</x:f>
        <x:v>MATCHED</x:v>
      </x:c>
    </x:row>
    <x:row r="7529">
      <x:c r="A7529" t="str">
        <x:v>81</x:v>
      </x:c>
      <x:c r="B7529" t="str">
        <x:v>Other Services (except Public Administration)</x:v>
      </x:c>
      <x:c r="C7529" t="str">
        <x:v>35-1011</x:v>
      </x:c>
      <x:c r="D7529" t="str">
        <x:v>Chefs and Head Cooks</x:v>
      </x:c>
      <x:c r="E7529" s="22" t="n">
        <x:v>2490</x:v>
      </x:c>
      <x:c r="F7529" s="22" t="n">
        <x:v>69300</x:v>
      </x:c>
      <x:c r="G7529" s="22" t="n">
        <x:f>IF(OR(E7529="",F7529=""),"",E7529*F7529)</x:f>
        <x:v>172557000</x:v>
      </x:c>
      <x:c r="H7529" s="36" t="n">
        <x:v>0.281</x:v>
      </x:c>
      <x:c r="I7529" s="22" t="n">
        <x:f>IF(G7529="","",IF(ISNUMBER(H7529),G7529,""))</x:f>
        <x:v>172557000</x:v>
      </x:c>
      <x:c r="J7529" s="22" t="n">
        <x:f>IF(I7529="","",I7529*H7529)</x:f>
        <x:v>48488517.00000001</x:v>
      </x:c>
      <x:c r="K7529" t="str">
        <x:f>IF(G7529="","MISSING OEWS",IF(ISNUMBER(H7529),"MATCHED","MISSING WHARTON"))</x:f>
        <x:v>MATCHED</x:v>
      </x:c>
    </x:row>
    <x:row r="7530">
      <x:c r="A7530" t="str">
        <x:v>81</x:v>
      </x:c>
      <x:c r="B7530" t="str">
        <x:v>Other Services (except Public Administration)</x:v>
      </x:c>
      <x:c r="C7530" t="str">
        <x:v>35-1012</x:v>
      </x:c>
      <x:c r="D7530" t="str">
        <x:v>First-Line Supervisors of Food Preparation and Serving Workers</x:v>
      </x:c>
      <x:c r="E7530" s="22" t="n">
        <x:v>6140</x:v>
      </x:c>
      <x:c r="F7530" s="22" t="n">
        <x:v>45020</x:v>
      </x:c>
      <x:c r="G7530" s="22" t="n">
        <x:f>IF(OR(E7530="",F7530=""),"",E7530*F7530)</x:f>
        <x:v>276422800</x:v>
      </x:c>
      <x:c r="H7530" s="36" t="n">
        <x:v>0.41729999999999995</x:v>
      </x:c>
      <x:c r="I7530" s="22" t="n">
        <x:f>IF(G7530="","",IF(ISNUMBER(H7530),G7530,""))</x:f>
        <x:v>276422800</x:v>
      </x:c>
      <x:c r="J7530" s="22" t="n">
        <x:f>IF(I7530="","",I7530*H7530)</x:f>
        <x:v>115351234.43999998</x:v>
      </x:c>
      <x:c r="K7530" t="str">
        <x:f>IF(G7530="","MISSING OEWS",IF(ISNUMBER(H7530),"MATCHED","MISSING WHARTON"))</x:f>
        <x:v>MATCHED</x:v>
      </x:c>
    </x:row>
    <x:row r="7531">
      <x:c r="A7531" t="str">
        <x:v>81</x:v>
      </x:c>
      <x:c r="B7531" t="str">
        <x:v>Other Services (except Public Administration)</x:v>
      </x:c>
      <x:c r="C7531" t="str">
        <x:v>35-2011</x:v>
      </x:c>
      <x:c r="D7531" t="str">
        <x:v>Cooks, Fast Food</x:v>
      </x:c>
      <x:c r="E7531" s="22" t="n">
        <x:v>190</x:v>
      </x:c>
      <x:c r="F7531" s="22" t="n">
        <x:v>34310</x:v>
      </x:c>
      <x:c r="G7531" s="22" t="n">
        <x:f>IF(OR(E7531="",F7531=""),"",E7531*F7531)</x:f>
        <x:v>6518900</x:v>
      </x:c>
      <x:c r="H7531" s="36" t="n">
        <x:v>0.05</x:v>
      </x:c>
      <x:c r="I7531" s="22" t="n">
        <x:f>IF(G7531="","",IF(ISNUMBER(H7531),G7531,""))</x:f>
        <x:v>6518900</x:v>
      </x:c>
      <x:c r="J7531" s="22" t="n">
        <x:f>IF(I7531="","",I7531*H7531)</x:f>
        <x:v>325945</x:v>
      </x:c>
      <x:c r="K7531" t="str">
        <x:f>IF(G7531="","MISSING OEWS",IF(ISNUMBER(H7531),"MATCHED","MISSING WHARTON"))</x:f>
        <x:v>MATCHED</x:v>
      </x:c>
    </x:row>
    <x:row r="7532">
      <x:c r="A7532" t="str">
        <x:v>81</x:v>
      </x:c>
      <x:c r="B7532" t="str">
        <x:v>Other Services (except Public Administration)</x:v>
      </x:c>
      <x:c r="C7532" t="str">
        <x:v>35-2012</x:v>
      </x:c>
      <x:c r="D7532" t="str">
        <x:v>Cooks, Institution and Cafeteria</x:v>
      </x:c>
      <x:c r="E7532" s="22" t="n">
        <x:v>3440</x:v>
      </x:c>
      <x:c r="F7532" s="22" t="n">
        <x:v>39170</x:v>
      </x:c>
      <x:c r="G7532" s="22" t="n">
        <x:f>IF(OR(E7532="",F7532=""),"",E7532*F7532)</x:f>
        <x:v>134744800</x:v>
      </x:c>
      <x:c r="H7532" s="36" t="n">
        <x:v>0.25</x:v>
      </x:c>
      <x:c r="I7532" s="22" t="n">
        <x:f>IF(G7532="","",IF(ISNUMBER(H7532),G7532,""))</x:f>
        <x:v>134744800</x:v>
      </x:c>
      <x:c r="J7532" s="22" t="n">
        <x:f>IF(I7532="","",I7532*H7532)</x:f>
        <x:v>33686200</x:v>
      </x:c>
      <x:c r="K7532" t="str">
        <x:f>IF(G7532="","MISSING OEWS",IF(ISNUMBER(H7532),"MATCHED","MISSING WHARTON"))</x:f>
        <x:v>MATCHED</x:v>
      </x:c>
    </x:row>
    <x:row r="7533">
      <x:c r="A7533" t="str">
        <x:v>81</x:v>
      </x:c>
      <x:c r="B7533" t="str">
        <x:v>Other Services (except Public Administration)</x:v>
      </x:c>
      <x:c r="C7533" t="str">
        <x:v>35-2013</x:v>
      </x:c>
      <x:c r="D7533" t="str">
        <x:v>Cooks, Private Household</x:v>
      </x:c>
      <x:c r="E7533" s="22" t="n">
        <x:v>590</x:v>
      </x:c>
      <x:c r="F7533" s="22" t="n">
        <x:v>44300</x:v>
      </x:c>
      <x:c r="G7533" s="22" t="n">
        <x:f>IF(OR(E7533="",F7533=""),"",E7533*F7533)</x:f>
        <x:v>26137000</x:v>
      </x:c>
      <x:c r="H7533" s="36" t="n">
        <x:v>0.12689999999999999</x:v>
      </x:c>
      <x:c r="I7533" s="22" t="n">
        <x:f>IF(G7533="","",IF(ISNUMBER(H7533),G7533,""))</x:f>
        <x:v>26137000</x:v>
      </x:c>
      <x:c r="J7533" s="22" t="n">
        <x:f>IF(I7533="","",I7533*H7533)</x:f>
        <x:v>3316785.3</x:v>
      </x:c>
      <x:c r="K7533" t="str">
        <x:f>IF(G7533="","MISSING OEWS",IF(ISNUMBER(H7533),"MATCHED","MISSING WHARTON"))</x:f>
        <x:v>MATCHED</x:v>
      </x:c>
    </x:row>
    <x:row r="7534">
      <x:c r="A7534" t="str">
        <x:v>81</x:v>
      </x:c>
      <x:c r="B7534" t="str">
        <x:v>Other Services (except Public Administration)</x:v>
      </x:c>
      <x:c r="C7534" t="str">
        <x:v>35-2014</x:v>
      </x:c>
      <x:c r="D7534" t="str">
        <x:v>Cooks, Restaurant</x:v>
      </x:c>
      <x:c r="E7534" s="22" t="n">
        <x:v>8380</x:v>
      </x:c>
      <x:c r="F7534" s="22" t="n">
        <x:v>39220</x:v>
      </x:c>
      <x:c r="G7534" s="22" t="n">
        <x:f>IF(OR(E7534="",F7534=""),"",E7534*F7534)</x:f>
        <x:v>328663600</x:v>
      </x:c>
      <x:c r="H7534" s="36" t="n">
        <x:v>0.1175</x:v>
      </x:c>
      <x:c r="I7534" s="22" t="n">
        <x:f>IF(G7534="","",IF(ISNUMBER(H7534),G7534,""))</x:f>
        <x:v>328663600</x:v>
      </x:c>
      <x:c r="J7534" s="22" t="n">
        <x:f>IF(I7534="","",I7534*H7534)</x:f>
        <x:v>38617973</x:v>
      </x:c>
      <x:c r="K7534" t="str">
        <x:f>IF(G7534="","MISSING OEWS",IF(ISNUMBER(H7534),"MATCHED","MISSING WHARTON"))</x:f>
        <x:v>MATCHED</x:v>
      </x:c>
    </x:row>
    <x:row r="7535">
      <x:c r="A7535" t="str">
        <x:v>81</x:v>
      </x:c>
      <x:c r="B7535" t="str">
        <x:v>Other Services (except Public Administration)</x:v>
      </x:c>
      <x:c r="C7535" t="str">
        <x:v>35-2015</x:v>
      </x:c>
      <x:c r="D7535" t="str">
        <x:v>Cooks, Short Order</x:v>
      </x:c>
      <x:c r="E7535" s="22" t="n">
        <x:v>990</x:v>
      </x:c>
      <x:c r="F7535" s="22" t="n">
        <x:v>34850</x:v>
      </x:c>
      <x:c r="G7535" s="22" t="n">
        <x:f>IF(OR(E7535="",F7535=""),"",E7535*F7535)</x:f>
        <x:v>34501500</x:v>
      </x:c>
      <x:c r="H7535" s="36" t="n">
        <x:v>0.0864</x:v>
      </x:c>
      <x:c r="I7535" s="22" t="n">
        <x:f>IF(G7535="","",IF(ISNUMBER(H7535),G7535,""))</x:f>
        <x:v>34501500</x:v>
      </x:c>
      <x:c r="J7535" s="22" t="n">
        <x:f>IF(I7535="","",I7535*H7535)</x:f>
        <x:v>2980929.6</x:v>
      </x:c>
      <x:c r="K7535" t="str">
        <x:f>IF(G7535="","MISSING OEWS",IF(ISNUMBER(H7535),"MATCHED","MISSING WHARTON"))</x:f>
        <x:v>MATCHED</x:v>
      </x:c>
    </x:row>
    <x:row r="7536">
      <x:c r="A7536" t="str">
        <x:v>81</x:v>
      </x:c>
      <x:c r="B7536" t="str">
        <x:v>Other Services (except Public Administration)</x:v>
      </x:c>
      <x:c r="C7536" t="str">
        <x:v>35-2019</x:v>
      </x:c>
      <x:c r="D7536" t="str">
        <x:v>Cooks, All Other</x:v>
      </x:c>
      <x:c r="E7536" s="22" t="n">
        <x:v>690</x:v>
      </x:c>
      <x:c r="F7536" s="22" t="n">
        <x:v>39990</x:v>
      </x:c>
      <x:c r="G7536" s="22" t="n">
        <x:f>IF(OR(E7536="",F7536=""),"",E7536*F7536)</x:f>
        <x:v>27593100</x:v>
      </x:c>
      <x:c r="H7536" s="36"/>
      <x:c r="I7536" s="22" t="str">
        <x:f>IF(G7536="","",IF(ISNUMBER(H7536),G7536,""))</x:f>
      </x:c>
      <x:c r="J7536" s="22" t="str">
        <x:f>IF(I7536="","",I7536*H7536)</x:f>
      </x:c>
      <x:c r="K7536" t="str">
        <x:f>IF(G7536="","MISSING OEWS",IF(ISNUMBER(H7536),"MATCHED","MISSING WHARTON"))</x:f>
        <x:v>MISSING WHARTON</x:v>
      </x:c>
    </x:row>
    <x:row r="7537">
      <x:c r="A7537" t="str">
        <x:v>81</x:v>
      </x:c>
      <x:c r="B7537" t="str">
        <x:v>Other Services (except Public Administration)</x:v>
      </x:c>
      <x:c r="C7537" t="str">
        <x:v>35-2021</x:v>
      </x:c>
      <x:c r="D7537" t="str">
        <x:v>Food Preparation Workers</x:v>
      </x:c>
      <x:c r="E7537" s="22" t="n">
        <x:v>3290</x:v>
      </x:c>
      <x:c r="F7537" s="22" t="n">
        <x:v>36040</x:v>
      </x:c>
      <x:c r="G7537" s="22" t="n">
        <x:f>IF(OR(E7537="",F7537=""),"",E7537*F7537)</x:f>
        <x:v>118571600</x:v>
      </x:c>
      <x:c r="H7537" s="36" t="n">
        <x:v>0.0613</x:v>
      </x:c>
      <x:c r="I7537" s="22" t="n">
        <x:f>IF(G7537="","",IF(ISNUMBER(H7537),G7537,""))</x:f>
        <x:v>118571600</x:v>
      </x:c>
      <x:c r="J7537" s="22" t="n">
        <x:f>IF(I7537="","",I7537*H7537)</x:f>
        <x:v>7268439.08</x:v>
      </x:c>
      <x:c r="K7537" t="str">
        <x:f>IF(G7537="","MISSING OEWS",IF(ISNUMBER(H7537),"MATCHED","MISSING WHARTON"))</x:f>
        <x:v>MATCHED</x:v>
      </x:c>
    </x:row>
    <x:row r="7538">
      <x:c r="A7538" t="str">
        <x:v>81</x:v>
      </x:c>
      <x:c r="B7538" t="str">
        <x:v>Other Services (except Public Administration)</x:v>
      </x:c>
      <x:c r="C7538" t="str">
        <x:v>35-3011</x:v>
      </x:c>
      <x:c r="D7538" t="str">
        <x:v>Bartenders</x:v>
      </x:c>
      <x:c r="E7538" s="22" t="n">
        <x:v>41560</x:v>
      </x:c>
      <x:c r="F7538" s="22" t="n">
        <x:v>29970</x:v>
      </x:c>
      <x:c r="G7538" s="22" t="n">
        <x:f>IF(OR(E7538="",F7538=""),"",E7538*F7538)</x:f>
        <x:v>1245553200</x:v>
      </x:c>
      <x:c r="H7538" s="36" t="n">
        <x:v>0.1425</x:v>
      </x:c>
      <x:c r="I7538" s="22" t="n">
        <x:f>IF(G7538="","",IF(ISNUMBER(H7538),G7538,""))</x:f>
        <x:v>1245553200</x:v>
      </x:c>
      <x:c r="J7538" s="22" t="n">
        <x:f>IF(I7538="","",I7538*H7538)</x:f>
        <x:v>177491330.99999997</x:v>
      </x:c>
      <x:c r="K7538" t="str">
        <x:f>IF(G7538="","MISSING OEWS",IF(ISNUMBER(H7538),"MATCHED","MISSING WHARTON"))</x:f>
        <x:v>MATCHED</x:v>
      </x:c>
    </x:row>
    <x:row r="7539">
      <x:c r="A7539" t="str">
        <x:v>81</x:v>
      </x:c>
      <x:c r="B7539" t="str">
        <x:v>Other Services (except Public Administration)</x:v>
      </x:c>
      <x:c r="C7539" t="str">
        <x:v>35-3023</x:v>
      </x:c>
      <x:c r="D7539" t="str">
        <x:v>Fast Food and Counter Workers</x:v>
      </x:c>
      <x:c r="E7539" s="22" t="n">
        <x:v>3740</x:v>
      </x:c>
      <x:c r="F7539" s="22" t="n">
        <x:v>33840</x:v>
      </x:c>
      <x:c r="G7539" s="22" t="n">
        <x:f>IF(OR(E7539="",F7539=""),"",E7539*F7539)</x:f>
        <x:v>126561600</x:v>
      </x:c>
      <x:c r="H7539" s="36" t="n">
        <x:v>0.20309999999999997</x:v>
      </x:c>
      <x:c r="I7539" s="22" t="n">
        <x:f>IF(G7539="","",IF(ISNUMBER(H7539),G7539,""))</x:f>
        <x:v>126561600</x:v>
      </x:c>
      <x:c r="J7539" s="22" t="n">
        <x:f>IF(I7539="","",I7539*H7539)</x:f>
        <x:v>25704660.959999997</x:v>
      </x:c>
      <x:c r="K7539" t="str">
        <x:f>IF(G7539="","MISSING OEWS",IF(ISNUMBER(H7539),"MATCHED","MISSING WHARTON"))</x:f>
        <x:v>MATCHED</x:v>
      </x:c>
    </x:row>
    <x:row r="7540">
      <x:c r="A7540" t="str">
        <x:v>81</x:v>
      </x:c>
      <x:c r="B7540" t="str">
        <x:v>Other Services (except Public Administration)</x:v>
      </x:c>
      <x:c r="C7540" t="str">
        <x:v>35-3031</x:v>
      </x:c>
      <x:c r="D7540" t="str">
        <x:v>Waiters and Waitresses</x:v>
      </x:c>
      <x:c r="E7540" s="22" t="n">
        <x:v>11960</x:v>
      </x:c>
      <x:c r="F7540" s="22" t="n">
        <x:v>37910</x:v>
      </x:c>
      <x:c r="G7540" s="22" t="n">
        <x:f>IF(OR(E7540="",F7540=""),"",E7540*F7540)</x:f>
        <x:v>453403600</x:v>
      </x:c>
      <x:c r="H7540" s="36" t="n">
        <x:v>0.152</x:v>
      </x:c>
      <x:c r="I7540" s="22" t="n">
        <x:f>IF(G7540="","",IF(ISNUMBER(H7540),G7540,""))</x:f>
        <x:v>453403600</x:v>
      </x:c>
      <x:c r="J7540" s="22" t="n">
        <x:f>IF(I7540="","",I7540*H7540)</x:f>
        <x:v>68917347.2</x:v>
      </x:c>
      <x:c r="K7540" t="str">
        <x:f>IF(G7540="","MISSING OEWS",IF(ISNUMBER(H7540),"MATCHED","MISSING WHARTON"))</x:f>
        <x:v>MATCHED</x:v>
      </x:c>
    </x:row>
    <x:row r="7541">
      <x:c r="A7541" t="str">
        <x:v>81</x:v>
      </x:c>
      <x:c r="B7541" t="str">
        <x:v>Other Services (except Public Administration)</x:v>
      </x:c>
      <x:c r="C7541" t="str">
        <x:v>35-3041</x:v>
      </x:c>
      <x:c r="D7541" t="str">
        <x:v>Food Servers, Nonrestaurant</x:v>
      </x:c>
      <x:c r="E7541" s="22" t="n">
        <x:v>1490</x:v>
      </x:c>
      <x:c r="F7541" s="22" t="n">
        <x:v>40060</x:v>
      </x:c>
      <x:c r="G7541" s="22" t="n">
        <x:f>IF(OR(E7541="",F7541=""),"",E7541*F7541)</x:f>
        <x:v>59689400</x:v>
      </x:c>
      <x:c r="H7541" s="36" t="n">
        <x:v>0.13570000000000002</x:v>
      </x:c>
      <x:c r="I7541" s="22" t="n">
        <x:f>IF(G7541="","",IF(ISNUMBER(H7541),G7541,""))</x:f>
        <x:v>59689400</x:v>
      </x:c>
      <x:c r="J7541" s="22" t="n">
        <x:f>IF(I7541="","",I7541*H7541)</x:f>
        <x:v>8099851.580000001</x:v>
      </x:c>
      <x:c r="K7541" t="str">
        <x:f>IF(G7541="","MISSING OEWS",IF(ISNUMBER(H7541),"MATCHED","MISSING WHARTON"))</x:f>
        <x:v>MATCHED</x:v>
      </x:c>
    </x:row>
    <x:row r="7542">
      <x:c r="A7542" t="str">
        <x:v>81</x:v>
      </x:c>
      <x:c r="B7542" t="str">
        <x:v>Other Services (except Public Administration)</x:v>
      </x:c>
      <x:c r="C7542" t="str">
        <x:v>35-9011</x:v>
      </x:c>
      <x:c r="D7542" t="str">
        <x:v>Dining Room and Cafeteria Attendants and Bartender Helpers</x:v>
      </x:c>
      <x:c r="E7542" s="22" t="n">
        <x:v>2450</x:v>
      </x:c>
      <x:c r="F7542" s="22" t="n">
        <x:v>35580</x:v>
      </x:c>
      <x:c r="G7542" s="22" t="n">
        <x:f>IF(OR(E7542="",F7542=""),"",E7542*F7542)</x:f>
        <x:v>87171000</x:v>
      </x:c>
      <x:c r="H7542" s="36" t="n">
        <x:v>0.0417</x:v>
      </x:c>
      <x:c r="I7542" s="22" t="n">
        <x:f>IF(G7542="","",IF(ISNUMBER(H7542),G7542,""))</x:f>
        <x:v>87171000</x:v>
      </x:c>
      <x:c r="J7542" s="22" t="n">
        <x:f>IF(I7542="","",I7542*H7542)</x:f>
        <x:v>3635030.7</x:v>
      </x:c>
      <x:c r="K7542" t="str">
        <x:f>IF(G7542="","MISSING OEWS",IF(ISNUMBER(H7542),"MATCHED","MISSING WHARTON"))</x:f>
        <x:v>MATCHED</x:v>
      </x:c>
    </x:row>
    <x:row r="7543">
      <x:c r="A7543" t="str">
        <x:v>81</x:v>
      </x:c>
      <x:c r="B7543" t="str">
        <x:v>Other Services (except Public Administration)</x:v>
      </x:c>
      <x:c r="C7543" t="str">
        <x:v>35-9021</x:v>
      </x:c>
      <x:c r="D7543" t="str">
        <x:v>Dishwashers</x:v>
      </x:c>
      <x:c r="E7543" s="22" t="n">
        <x:v>2680</x:v>
      </x:c>
      <x:c r="F7543" s="22" t="n">
        <x:v>34500</x:v>
      </x:c>
      <x:c r="G7543" s="22" t="n">
        <x:f>IF(OR(E7543="",F7543=""),"",E7543*F7543)</x:f>
        <x:v>92460000</x:v>
      </x:c>
      <x:c r="H7543" s="36" t="n">
        <x:v>0</x:v>
      </x:c>
      <x:c r="I7543" s="22" t="n">
        <x:f>IF(G7543="","",IF(ISNUMBER(H7543),G7543,""))</x:f>
        <x:v>92460000</x:v>
      </x:c>
      <x:c r="J7543" s="22" t="n">
        <x:f>IF(I7543="","",I7543*H7543)</x:f>
        <x:v>0</x:v>
      </x:c>
      <x:c r="K7543" t="str">
        <x:f>IF(G7543="","MISSING OEWS",IF(ISNUMBER(H7543),"MATCHED","MISSING WHARTON"))</x:f>
        <x:v>MATCHED</x:v>
      </x:c>
    </x:row>
    <x:row r="7544">
      <x:c r="A7544" t="str">
        <x:v>81</x:v>
      </x:c>
      <x:c r="B7544" t="str">
        <x:v>Other Services (except Public Administration)</x:v>
      </x:c>
      <x:c r="C7544" t="str">
        <x:v>35-9031</x:v>
      </x:c>
      <x:c r="D7544" t="str">
        <x:v>Hosts and Hostesses, Restaurant, Lounge, and Coffee Shop</x:v>
      </x:c>
      <x:c r="E7544" s="22" t="n">
        <x:v>770</x:v>
      </x:c>
      <x:c r="F7544" s="22" t="n">
        <x:v>33730</x:v>
      </x:c>
      <x:c r="G7544" s="22" t="n">
        <x:f>IF(OR(E7544="",F7544=""),"",E7544*F7544)</x:f>
        <x:v>25972100</x:v>
      </x:c>
      <x:c r="H7544" s="36" t="n">
        <x:v>0.3023</x:v>
      </x:c>
      <x:c r="I7544" s="22" t="n">
        <x:f>IF(G7544="","",IF(ISNUMBER(H7544),G7544,""))</x:f>
        <x:v>25972100</x:v>
      </x:c>
      <x:c r="J7544" s="22" t="n">
        <x:f>IF(I7544="","",I7544*H7544)</x:f>
        <x:v>7851365.83</x:v>
      </x:c>
      <x:c r="K7544" t="str">
        <x:f>IF(G7544="","MISSING OEWS",IF(ISNUMBER(H7544),"MATCHED","MISSING WHARTON"))</x:f>
        <x:v>MATCHED</x:v>
      </x:c>
    </x:row>
    <x:row r="7545">
      <x:c r="A7545" t="str">
        <x:v>81</x:v>
      </x:c>
      <x:c r="B7545" t="str">
        <x:v>Other Services (except Public Administration)</x:v>
      </x:c>
      <x:c r="C7545" t="str">
        <x:v>35-9099</x:v>
      </x:c>
      <x:c r="D7545" t="str">
        <x:v>Food Preparation and Serving Related Workers, All Other</x:v>
      </x:c>
      <x:c r="E7545" s="22" t="n">
        <x:v>570</x:v>
      </x:c>
      <x:c r="F7545" s="22" t="n">
        <x:v>38110</x:v>
      </x:c>
      <x:c r="G7545" s="22" t="n">
        <x:f>IF(OR(E7545="",F7545=""),"",E7545*F7545)</x:f>
        <x:v>21722700</x:v>
      </x:c>
      <x:c r="H7545" s="36"/>
      <x:c r="I7545" s="22" t="str">
        <x:f>IF(G7545="","",IF(ISNUMBER(H7545),G7545,""))</x:f>
      </x:c>
      <x:c r="J7545" s="22" t="str">
        <x:f>IF(I7545="","",I7545*H7545)</x:f>
      </x:c>
      <x:c r="K7545" t="str">
        <x:f>IF(G7545="","MISSING OEWS",IF(ISNUMBER(H7545),"MATCHED","MISSING WHARTON"))</x:f>
        <x:v>MISSING WHARTON</x:v>
      </x:c>
    </x:row>
    <x:row r="7546">
      <x:c r="A7546" t="str">
        <x:v>81</x:v>
      </x:c>
      <x:c r="B7546" t="str">
        <x:v>Other Services (except Public Administration)</x:v>
      </x:c>
      <x:c r="C7546" t="str">
        <x:v>37-1011</x:v>
      </x:c>
      <x:c r="D7546" t="str">
        <x:v>First-Line Supervisors of Housekeeping and Janitorial Workers</x:v>
      </x:c>
      <x:c r="E7546" s="22" t="n">
        <x:v>1710</x:v>
      </x:c>
      <x:c r="F7546" s="22" t="n">
        <x:v>53660</x:v>
      </x:c>
      <x:c r="G7546" s="22" t="n">
        <x:f>IF(OR(E7546="",F7546=""),"",E7546*F7546)</x:f>
        <x:v>91758600</x:v>
      </x:c>
      <x:c r="H7546" s="36" t="n">
        <x:v>0.22690000000000002</x:v>
      </x:c>
      <x:c r="I7546" s="22" t="n">
        <x:f>IF(G7546="","",IF(ISNUMBER(H7546),G7546,""))</x:f>
        <x:v>91758600</x:v>
      </x:c>
      <x:c r="J7546" s="22" t="n">
        <x:f>IF(I7546="","",I7546*H7546)</x:f>
        <x:v>20820026.34</x:v>
      </x:c>
      <x:c r="K7546" t="str">
        <x:f>IF(G7546="","MISSING OEWS",IF(ISNUMBER(H7546),"MATCHED","MISSING WHARTON"))</x:f>
        <x:v>MATCHED</x:v>
      </x:c>
    </x:row>
    <x:row r="7547">
      <x:c r="A7547" t="str">
        <x:v>81</x:v>
      </x:c>
      <x:c r="B7547" t="str">
        <x:v>Other Services (except Public Administration)</x:v>
      </x:c>
      <x:c r="C7547" t="str">
        <x:v>37-1012</x:v>
      </x:c>
      <x:c r="D7547" t="str">
        <x:v>First-Line Supervisors of Landscaping, Lawn Service, and Groundskeeping Workers</x:v>
      </x:c>
      <x:c r="E7547" s="22" t="n">
        <x:v>2900</x:v>
      </x:c>
      <x:c r="F7547" s="22" t="n">
        <x:v>61430</x:v>
      </x:c>
      <x:c r="G7547" s="22" t="n">
        <x:f>IF(OR(E7547="",F7547=""),"",E7547*F7547)</x:f>
        <x:v>178147000</x:v>
      </x:c>
      <x:c r="H7547" s="36" t="n">
        <x:v>0.2357</x:v>
      </x:c>
      <x:c r="I7547" s="22" t="n">
        <x:f>IF(G7547="","",IF(ISNUMBER(H7547),G7547,""))</x:f>
        <x:v>178147000</x:v>
      </x:c>
      <x:c r="J7547" s="22" t="n">
        <x:f>IF(I7547="","",I7547*H7547)</x:f>
        <x:v>41989247.9</x:v>
      </x:c>
      <x:c r="K7547" t="str">
        <x:f>IF(G7547="","MISSING OEWS",IF(ISNUMBER(H7547),"MATCHED","MISSING WHARTON"))</x:f>
        <x:v>MATCHED</x:v>
      </x:c>
    </x:row>
    <x:row r="7548">
      <x:c r="A7548" t="str">
        <x:v>81</x:v>
      </x:c>
      <x:c r="B7548" t="str">
        <x:v>Other Services (except Public Administration)</x:v>
      </x:c>
      <x:c r="C7548" t="str">
        <x:v>37-2011</x:v>
      </x:c>
      <x:c r="D7548" t="str">
        <x:v>Janitors and Cleaners, Except Maids and Housekeeping Cleaners</x:v>
      </x:c>
      <x:c r="E7548" s="22" t="n">
        <x:v>52310</x:v>
      </x:c>
      <x:c r="F7548" s="22" t="n">
        <x:v>36870</x:v>
      </x:c>
      <x:c r="G7548" s="22" t="n">
        <x:f>IF(OR(E7548="",F7548=""),"",E7548*F7548)</x:f>
        <x:v>1928669700</x:v>
      </x:c>
      <x:c r="H7548" s="36" t="n">
        <x:v>0</x:v>
      </x:c>
      <x:c r="I7548" s="22" t="n">
        <x:f>IF(G7548="","",IF(ISNUMBER(H7548),G7548,""))</x:f>
        <x:v>1928669700</x:v>
      </x:c>
      <x:c r="J7548" s="22" t="n">
        <x:f>IF(I7548="","",I7548*H7548)</x:f>
        <x:v>0</x:v>
      </x:c>
      <x:c r="K7548" t="str">
        <x:f>IF(G7548="","MISSING OEWS",IF(ISNUMBER(H7548),"MATCHED","MISSING WHARTON"))</x:f>
        <x:v>MATCHED</x:v>
      </x:c>
    </x:row>
    <x:row r="7549">
      <x:c r="A7549" t="str">
        <x:v>81</x:v>
      </x:c>
      <x:c r="B7549" t="str">
        <x:v>Other Services (except Public Administration)</x:v>
      </x:c>
      <x:c r="C7549" t="str">
        <x:v>37-2012</x:v>
      </x:c>
      <x:c r="D7549" t="str">
        <x:v>Maids and Housekeeping Cleaners</x:v>
      </x:c>
      <x:c r="E7549" s="22" t="n">
        <x:v>10390</x:v>
      </x:c>
      <x:c r="F7549" s="22" t="n">
        <x:v>38350</x:v>
      </x:c>
      <x:c r="G7549" s="22" t="n">
        <x:f>IF(OR(E7549="",F7549=""),"",E7549*F7549)</x:f>
        <x:v>398456500</x:v>
      </x:c>
      <x:c r="H7549" s="36" t="n">
        <x:v>0</x:v>
      </x:c>
      <x:c r="I7549" s="22" t="n">
        <x:f>IF(G7549="","",IF(ISNUMBER(H7549),G7549,""))</x:f>
        <x:v>398456500</x:v>
      </x:c>
      <x:c r="J7549" s="22" t="n">
        <x:f>IF(I7549="","",I7549*H7549)</x:f>
        <x:v>0</x:v>
      </x:c>
      <x:c r="K7549" t="str">
        <x:f>IF(G7549="","MISSING OEWS",IF(ISNUMBER(H7549),"MATCHED","MISSING WHARTON"))</x:f>
        <x:v>MATCHED</x:v>
      </x:c>
    </x:row>
    <x:row r="7550">
      <x:c r="A7550" t="str">
        <x:v>81</x:v>
      </x:c>
      <x:c r="B7550" t="str">
        <x:v>Other Services (except Public Administration)</x:v>
      </x:c>
      <x:c r="C7550" t="str">
        <x:v>37-2019</x:v>
      </x:c>
      <x:c r="D7550" t="str">
        <x:v>Building Cleaning Workers, All Other</x:v>
      </x:c>
      <x:c r="E7550" s="22" t="n">
        <x:v>370</x:v>
      </x:c>
      <x:c r="F7550" s="22" t="n">
        <x:v>44200</x:v>
      </x:c>
      <x:c r="G7550" s="22" t="n">
        <x:f>IF(OR(E7550="",F7550=""),"",E7550*F7550)</x:f>
        <x:v>16354000</x:v>
      </x:c>
      <x:c r="H7550" s="36"/>
      <x:c r="I7550" s="22" t="str">
        <x:f>IF(G7550="","",IF(ISNUMBER(H7550),G7550,""))</x:f>
      </x:c>
      <x:c r="J7550" s="22" t="str">
        <x:f>IF(I7550="","",I7550*H7550)</x:f>
      </x:c>
      <x:c r="K7550" t="str">
        <x:f>IF(G7550="","MISSING OEWS",IF(ISNUMBER(H7550),"MATCHED","MISSING WHARTON"))</x:f>
        <x:v>MISSING WHARTON</x:v>
      </x:c>
    </x:row>
    <x:row r="7551">
      <x:c r="A7551" t="str">
        <x:v>81</x:v>
      </x:c>
      <x:c r="B7551" t="str">
        <x:v>Other Services (except Public Administration)</x:v>
      </x:c>
      <x:c r="C7551" t="str">
        <x:v>37-3011</x:v>
      </x:c>
      <x:c r="D7551" t="str">
        <x:v>Landscaping and Groundskeeping Workers</x:v>
      </x:c>
      <x:c r="E7551" s="22" t="n">
        <x:v>25290</x:v>
      </x:c>
      <x:c r="F7551" s="22" t="n">
        <x:v>41250</x:v>
      </x:c>
      <x:c r="G7551" s="22" t="n">
        <x:f>IF(OR(E7551="",F7551=""),"",E7551*F7551)</x:f>
        <x:v>1043212500</x:v>
      </x:c>
      <x:c r="H7551" s="36" t="n">
        <x:v>0</x:v>
      </x:c>
      <x:c r="I7551" s="22" t="n">
        <x:f>IF(G7551="","",IF(ISNUMBER(H7551),G7551,""))</x:f>
        <x:v>1043212500</x:v>
      </x:c>
      <x:c r="J7551" s="22" t="n">
        <x:f>IF(I7551="","",I7551*H7551)</x:f>
        <x:v>0</x:v>
      </x:c>
      <x:c r="K7551" t="str">
        <x:f>IF(G7551="","MISSING OEWS",IF(ISNUMBER(H7551),"MATCHED","MISSING WHARTON"))</x:f>
        <x:v>MATCHED</x:v>
      </x:c>
    </x:row>
    <x:row r="7552">
      <x:c r="A7552" t="str">
        <x:v>81</x:v>
      </x:c>
      <x:c r="B7552" t="str">
        <x:v>Other Services (except Public Administration)</x:v>
      </x:c>
      <x:c r="C7552" t="str">
        <x:v>37-3012</x:v>
      </x:c>
      <x:c r="D7552" t="str">
        <x:v>Pesticide Handlers, Sprayers, and Applicators, Vegetation</x:v>
      </x:c>
      <x:c r="E7552" s="22" t="n">
        <x:v>70</x:v>
      </x:c>
      <x:c r="F7552" s="22" t="n">
        <x:v>48780</x:v>
      </x:c>
      <x:c r="G7552" s="22" t="n">
        <x:f>IF(OR(E7552="",F7552=""),"",E7552*F7552)</x:f>
        <x:v>3414600</x:v>
      </x:c>
      <x:c r="H7552" s="36" t="n">
        <x:v>0</x:v>
      </x:c>
      <x:c r="I7552" s="22" t="n">
        <x:f>IF(G7552="","",IF(ISNUMBER(H7552),G7552,""))</x:f>
        <x:v>3414600</x:v>
      </x:c>
      <x:c r="J7552" s="22" t="n">
        <x:f>IF(I7552="","",I7552*H7552)</x:f>
        <x:v>0</x:v>
      </x:c>
      <x:c r="K7552" t="str">
        <x:f>IF(G7552="","MISSING OEWS",IF(ISNUMBER(H7552),"MATCHED","MISSING WHARTON"))</x:f>
        <x:v>MATCHED</x:v>
      </x:c>
    </x:row>
    <x:row r="7553">
      <x:c r="A7553" t="str">
        <x:v>81</x:v>
      </x:c>
      <x:c r="B7553" t="str">
        <x:v>Other Services (except Public Administration)</x:v>
      </x:c>
      <x:c r="C7553" t="str">
        <x:v>37-3019</x:v>
      </x:c>
      <x:c r="D7553" t="str">
        <x:v>Grounds Maintenance Workers, All Other</x:v>
      </x:c>
      <x:c r="E7553" s="22" t="n">
        <x:v>910</x:v>
      </x:c>
      <x:c r="F7553" s="22" t="n">
        <x:v>46620</x:v>
      </x:c>
      <x:c r="G7553" s="22" t="n">
        <x:f>IF(OR(E7553="",F7553=""),"",E7553*F7553)</x:f>
        <x:v>42424200</x:v>
      </x:c>
      <x:c r="H7553" s="36"/>
      <x:c r="I7553" s="22" t="str">
        <x:f>IF(G7553="","",IF(ISNUMBER(H7553),G7553,""))</x:f>
      </x:c>
      <x:c r="J7553" s="22" t="str">
        <x:f>IF(I7553="","",I7553*H7553)</x:f>
      </x:c>
      <x:c r="K7553" t="str">
        <x:f>IF(G7553="","MISSING OEWS",IF(ISNUMBER(H7553),"MATCHED","MISSING WHARTON"))</x:f>
        <x:v>MISSING WHARTON</x:v>
      </x:c>
    </x:row>
    <x:row r="7554">
      <x:c r="A7554" t="str">
        <x:v>81</x:v>
      </x:c>
      <x:c r="B7554" t="str">
        <x:v>Other Services (except Public Administration)</x:v>
      </x:c>
      <x:c r="C7554" t="str">
        <x:v>39-1013</x:v>
      </x:c>
      <x:c r="D7554" t="str">
        <x:v>First-Line Supervisors of Gambling Services Workers</x:v>
      </x:c>
      <x:c r="E7554" s="22" t="n">
        <x:v>450</x:v>
      </x:c>
      <x:c r="F7554" s="22" t="n">
        <x:v>47030</x:v>
      </x:c>
      <x:c r="G7554" s="22" t="n">
        <x:f>IF(OR(E7554="",F7554=""),"",E7554*F7554)</x:f>
        <x:v>21163500</x:v>
      </x:c>
      <x:c r="H7554" s="36" t="n">
        <x:v>0.34</x:v>
      </x:c>
      <x:c r="I7554" s="22" t="n">
        <x:f>IF(G7554="","",IF(ISNUMBER(H7554),G7554,""))</x:f>
        <x:v>21163500</x:v>
      </x:c>
      <x:c r="J7554" s="22" t="n">
        <x:f>IF(I7554="","",I7554*H7554)</x:f>
        <x:v>7195590.000000001</x:v>
      </x:c>
      <x:c r="K7554" t="str">
        <x:f>IF(G7554="","MISSING OEWS",IF(ISNUMBER(H7554),"MATCHED","MISSING WHARTON"))</x:f>
        <x:v>MATCHED</x:v>
      </x:c>
    </x:row>
    <x:row r="7555">
      <x:c r="A7555" t="str">
        <x:v>81</x:v>
      </x:c>
      <x:c r="B7555" t="str">
        <x:v>Other Services (except Public Administration)</x:v>
      </x:c>
      <x:c r="C7555" t="str">
        <x:v>39-1014</x:v>
      </x:c>
      <x:c r="D7555" t="str">
        <x:v>First-Line Supervisors of Entertainment and Recreation Workers, Except Gambling Services</x:v>
      </x:c>
      <x:c r="E7555" s="22" t="n">
        <x:v>6050</x:v>
      </x:c>
      <x:c r="F7555" s="22" t="n">
        <x:v>53750</x:v>
      </x:c>
      <x:c r="G7555" s="22" t="n">
        <x:f>IF(OR(E7555="",F7555=""),"",E7555*F7555)</x:f>
        <x:v>325187500</x:v>
      </x:c>
      <x:c r="H7555" s="36" t="n">
        <x:v>0.2974</x:v>
      </x:c>
      <x:c r="I7555" s="22" t="n">
        <x:f>IF(G7555="","",IF(ISNUMBER(H7555),G7555,""))</x:f>
        <x:v>325187500</x:v>
      </x:c>
      <x:c r="J7555" s="22" t="n">
        <x:f>IF(I7555="","",I7555*H7555)</x:f>
        <x:v>96710762.5</x:v>
      </x:c>
      <x:c r="K7555" t="str">
        <x:f>IF(G7555="","MISSING OEWS",IF(ISNUMBER(H7555),"MATCHED","MISSING WHARTON"))</x:f>
        <x:v>MATCHED</x:v>
      </x:c>
    </x:row>
    <x:row r="7556">
      <x:c r="A7556" t="str">
        <x:v>81</x:v>
      </x:c>
      <x:c r="B7556" t="str">
        <x:v>Other Services (except Public Administration)</x:v>
      </x:c>
      <x:c r="C7556" t="str">
        <x:v>39-1022</x:v>
      </x:c>
      <x:c r="D7556" t="str">
        <x:v>First-Line Supervisors of Personal Service Workers</x:v>
      </x:c>
      <x:c r="E7556" s="22" t="n">
        <x:v>46990</x:v>
      </x:c>
      <x:c r="F7556" s="22" t="n">
        <x:v>50280</x:v>
      </x:c>
      <x:c r="G7556" s="22" t="n">
        <x:f>IF(OR(E7556="",F7556=""),"",E7556*F7556)</x:f>
        <x:v>2362657200</x:v>
      </x:c>
      <x:c r="H7556" s="36" t="n">
        <x:v>0.27649999999999997</x:v>
      </x:c>
      <x:c r="I7556" s="22" t="n">
        <x:f>IF(G7556="","",IF(ISNUMBER(H7556),G7556,""))</x:f>
        <x:v>2362657200</x:v>
      </x:c>
      <x:c r="J7556" s="22" t="n">
        <x:f>IF(I7556="","",I7556*H7556)</x:f>
        <x:v>653274715.8</x:v>
      </x:c>
      <x:c r="K7556" t="str">
        <x:f>IF(G7556="","MISSING OEWS",IF(ISNUMBER(H7556),"MATCHED","MISSING WHARTON"))</x:f>
        <x:v>MATCHED</x:v>
      </x:c>
    </x:row>
    <x:row r="7557">
      <x:c r="A7557" t="str">
        <x:v>81</x:v>
      </x:c>
      <x:c r="B7557" t="str">
        <x:v>Other Services (except Public Administration)</x:v>
      </x:c>
      <x:c r="C7557" t="str">
        <x:v>39-2011</x:v>
      </x:c>
      <x:c r="D7557" t="str">
        <x:v>Animal Trainers</x:v>
      </x:c>
      <x:c r="E7557" s="22" t="n">
        <x:v>9670</x:v>
      </x:c>
      <x:c r="F7557" s="22" t="n">
        <x:v>46610</x:v>
      </x:c>
      <x:c r="G7557" s="22" t="n">
        <x:f>IF(OR(E7557="",F7557=""),"",E7557*F7557)</x:f>
        <x:v>450718700</x:v>
      </x:c>
      <x:c r="H7557" s="36" t="n">
        <x:v>0.05</x:v>
      </x:c>
      <x:c r="I7557" s="22" t="n">
        <x:f>IF(G7557="","",IF(ISNUMBER(H7557),G7557,""))</x:f>
        <x:v>450718700</x:v>
      </x:c>
      <x:c r="J7557" s="22" t="n">
        <x:f>IF(I7557="","",I7557*H7557)</x:f>
        <x:v>22535935</x:v>
      </x:c>
      <x:c r="K7557" t="str">
        <x:f>IF(G7557="","MISSING OEWS",IF(ISNUMBER(H7557),"MATCHED","MISSING WHARTON"))</x:f>
        <x:v>MATCHED</x:v>
      </x:c>
    </x:row>
    <x:row r="7558">
      <x:c r="A7558" t="str">
        <x:v>81</x:v>
      </x:c>
      <x:c r="B7558" t="str">
        <x:v>Other Services (except Public Administration)</x:v>
      </x:c>
      <x:c r="C7558" t="str">
        <x:v>39-2021</x:v>
      </x:c>
      <x:c r="D7558" t="str">
        <x:v>Animal Caretakers</x:v>
      </x:c>
      <x:c r="E7558" s="22" t="n">
        <x:v>156690</x:v>
      </x:c>
      <x:c r="F7558" s="22" t="n">
        <x:v>36520</x:v>
      </x:c>
      <x:c r="G7558" s="22" t="n">
        <x:f>IF(OR(E7558="",F7558=""),"",E7558*F7558)</x:f>
        <x:v>5722318800</x:v>
      </x:c>
      <x:c r="H7558" s="36" t="n">
        <x:v>0.16140000000000002</x:v>
      </x:c>
      <x:c r="I7558" s="22" t="n">
        <x:f>IF(G7558="","",IF(ISNUMBER(H7558),G7558,""))</x:f>
        <x:v>5722318800</x:v>
      </x:c>
      <x:c r="J7558" s="22" t="n">
        <x:f>IF(I7558="","",I7558*H7558)</x:f>
        <x:v>923582254.32</x:v>
      </x:c>
      <x:c r="K7558" t="str">
        <x:f>IF(G7558="","MISSING OEWS",IF(ISNUMBER(H7558),"MATCHED","MISSING WHARTON"))</x:f>
        <x:v>MATCHED</x:v>
      </x:c>
    </x:row>
    <x:row r="7559">
      <x:c r="A7559" t="str">
        <x:v>81</x:v>
      </x:c>
      <x:c r="B7559" t="str">
        <x:v>Other Services (except Public Administration)</x:v>
      </x:c>
      <x:c r="C7559" t="str">
        <x:v>39-3011</x:v>
      </x:c>
      <x:c r="D7559" t="str">
        <x:v>Gambling Dealers</x:v>
      </x:c>
      <x:c r="E7559" s="22" t="n">
        <x:v>480</x:v>
      </x:c>
      <x:c r="F7559" s="22" t="n">
        <x:v>30740</x:v>
      </x:c>
      <x:c r="G7559" s="22" t="n">
        <x:f>IF(OR(E7559="",F7559=""),"",E7559*F7559)</x:f>
        <x:v>14755200</x:v>
      </x:c>
      <x:c r="H7559" s="36" t="n">
        <x:v>0.31670000000000004</x:v>
      </x:c>
      <x:c r="I7559" s="22" t="n">
        <x:f>IF(G7559="","",IF(ISNUMBER(H7559),G7559,""))</x:f>
        <x:v>14755200</x:v>
      </x:c>
      <x:c r="J7559" s="22" t="n">
        <x:f>IF(I7559="","",I7559*H7559)</x:f>
        <x:v>4672971.840000001</x:v>
      </x:c>
      <x:c r="K7559" t="str">
        <x:f>IF(G7559="","MISSING OEWS",IF(ISNUMBER(H7559),"MATCHED","MISSING WHARTON"))</x:f>
        <x:v>MATCHED</x:v>
      </x:c>
    </x:row>
    <x:row r="7560">
      <x:c r="A7560" t="str">
        <x:v>81</x:v>
      </x:c>
      <x:c r="B7560" t="str">
        <x:v>Other Services (except Public Administration)</x:v>
      </x:c>
      <x:c r="C7560" t="str">
        <x:v>39-3012</x:v>
      </x:c>
      <x:c r="D7560" t="str">
        <x:v>Gambling and Sports Book Writers and Runners</x:v>
      </x:c>
      <x:c r="E7560" s="22" t="n">
        <x:v>630</x:v>
      </x:c>
      <x:c r="F7560" s="22" t="n">
        <x:v>38530</x:v>
      </x:c>
      <x:c r="G7560" s="22" t="n">
        <x:f>IF(OR(E7560="",F7560=""),"",E7560*F7560)</x:f>
        <x:v>24273900</x:v>
      </x:c>
      <x:c r="H7560" s="36" t="n">
        <x:v>0.35450000000000004</x:v>
      </x:c>
      <x:c r="I7560" s="22" t="n">
        <x:f>IF(G7560="","",IF(ISNUMBER(H7560),G7560,""))</x:f>
        <x:v>24273900</x:v>
      </x:c>
      <x:c r="J7560" s="22" t="n">
        <x:f>IF(I7560="","",I7560*H7560)</x:f>
        <x:v>8605097.55</x:v>
      </x:c>
      <x:c r="K7560" t="str">
        <x:f>IF(G7560="","MISSING OEWS",IF(ISNUMBER(H7560),"MATCHED","MISSING WHARTON"))</x:f>
        <x:v>MATCHED</x:v>
      </x:c>
    </x:row>
    <x:row r="7561">
      <x:c r="A7561" t="str">
        <x:v>81</x:v>
      </x:c>
      <x:c r="B7561" t="str">
        <x:v>Other Services (except Public Administration)</x:v>
      </x:c>
      <x:c r="C7561" t="str">
        <x:v>39-3019</x:v>
      </x:c>
      <x:c r="D7561" t="str">
        <x:v>Gambling Service Workers, All Other</x:v>
      </x:c>
      <x:c r="E7561" s="22" t="n">
        <x:v>2480</x:v>
      </x:c>
      <x:c r="F7561" s="22" t="n">
        <x:v>35790</x:v>
      </x:c>
      <x:c r="G7561" s="22" t="n">
        <x:f>IF(OR(E7561="",F7561=""),"",E7561*F7561)</x:f>
        <x:v>88759200</x:v>
      </x:c>
      <x:c r="H7561" s="36"/>
      <x:c r="I7561" s="22" t="str">
        <x:f>IF(G7561="","",IF(ISNUMBER(H7561),G7561,""))</x:f>
      </x:c>
      <x:c r="J7561" s="22" t="str">
        <x:f>IF(I7561="","",I7561*H7561)</x:f>
      </x:c>
      <x:c r="K7561" t="str">
        <x:f>IF(G7561="","MISSING OEWS",IF(ISNUMBER(H7561),"MATCHED","MISSING WHARTON"))</x:f>
        <x:v>MISSING WHARTON</x:v>
      </x:c>
    </x:row>
    <x:row r="7562">
      <x:c r="A7562" t="str">
        <x:v>81</x:v>
      </x:c>
      <x:c r="B7562" t="str">
        <x:v>Other Services (except Public Administration)</x:v>
      </x:c>
      <x:c r="C7562" t="str">
        <x:v>39-3031</x:v>
      </x:c>
      <x:c r="D7562" t="str">
        <x:v>Ushers, Lobby Attendants, and Ticket Takers</x:v>
      </x:c>
      <x:c r="E7562" s="22" t="n">
        <x:v>730</x:v>
      </x:c>
      <x:c r="F7562" s="22" t="n">
        <x:v>36020</x:v>
      </x:c>
      <x:c r="G7562" s="22" t="n">
        <x:f>IF(OR(E7562="",F7562=""),"",E7562*F7562)</x:f>
        <x:v>26294600</x:v>
      </x:c>
      <x:c r="H7562" s="36" t="n">
        <x:v>0.2109</x:v>
      </x:c>
      <x:c r="I7562" s="22" t="n">
        <x:f>IF(G7562="","",IF(ISNUMBER(H7562),G7562,""))</x:f>
        <x:v>26294600</x:v>
      </x:c>
      <x:c r="J7562" s="22" t="n">
        <x:f>IF(I7562="","",I7562*H7562)</x:f>
        <x:v>5545531.14</x:v>
      </x:c>
      <x:c r="K7562" t="str">
        <x:f>IF(G7562="","MISSING OEWS",IF(ISNUMBER(H7562),"MATCHED","MISSING WHARTON"))</x:f>
        <x:v>MATCHED</x:v>
      </x:c>
    </x:row>
    <x:row r="7563">
      <x:c r="A7563" t="str">
        <x:v>81</x:v>
      </x:c>
      <x:c r="B7563" t="str">
        <x:v>Other Services (except Public Administration)</x:v>
      </x:c>
      <x:c r="C7563" t="str">
        <x:v>39-3091</x:v>
      </x:c>
      <x:c r="D7563" t="str">
        <x:v>Amusement and Recreation Attendants</x:v>
      </x:c>
      <x:c r="E7563" s="22" t="n">
        <x:v>8220</x:v>
      </x:c>
      <x:c r="F7563" s="22" t="n">
        <x:v>32550</x:v>
      </x:c>
      <x:c r="G7563" s="22" t="n">
        <x:f>IF(OR(E7563="",F7563=""),"",E7563*F7563)</x:f>
        <x:v>267561000</x:v>
      </x:c>
      <x:c r="H7563" s="36" t="n">
        <x:v>0.25</x:v>
      </x:c>
      <x:c r="I7563" s="22" t="n">
        <x:f>IF(G7563="","",IF(ISNUMBER(H7563),G7563,""))</x:f>
        <x:v>267561000</x:v>
      </x:c>
      <x:c r="J7563" s="22" t="n">
        <x:f>IF(I7563="","",I7563*H7563)</x:f>
        <x:v>66890250</x:v>
      </x:c>
      <x:c r="K7563" t="str">
        <x:f>IF(G7563="","MISSING OEWS",IF(ISNUMBER(H7563),"MATCHED","MISSING WHARTON"))</x:f>
        <x:v>MATCHED</x:v>
      </x:c>
    </x:row>
    <x:row r="7564">
      <x:c r="A7564" t="str">
        <x:v>81</x:v>
      </x:c>
      <x:c r="B7564" t="str">
        <x:v>Other Services (except Public Administration)</x:v>
      </x:c>
      <x:c r="C7564" t="str">
        <x:v>39-3093</x:v>
      </x:c>
      <x:c r="D7564" t="str">
        <x:v>Locker Room, Coatroom, and Dressing Room Attendants</x:v>
      </x:c>
      <x:c r="E7564" s="22" t="n">
        <x:v>3290</x:v>
      </x:c>
      <x:c r="F7564" s="22" t="n">
        <x:v>32020</x:v>
      </x:c>
      <x:c r="G7564" s="22" t="n">
        <x:f>IF(OR(E7564="",F7564=""),"",E7564*F7564)</x:f>
        <x:v>105345800</x:v>
      </x:c>
      <x:c r="H7564" s="36" t="n">
        <x:v>0.041299999999999996</x:v>
      </x:c>
      <x:c r="I7564" s="22" t="n">
        <x:f>IF(G7564="","",IF(ISNUMBER(H7564),G7564,""))</x:f>
        <x:v>105345800</x:v>
      </x:c>
      <x:c r="J7564" s="22" t="n">
        <x:f>IF(I7564="","",I7564*H7564)</x:f>
        <x:v>4350781.54</x:v>
      </x:c>
      <x:c r="K7564" t="str">
        <x:f>IF(G7564="","MISSING OEWS",IF(ISNUMBER(H7564),"MATCHED","MISSING WHARTON"))</x:f>
        <x:v>MATCHED</x:v>
      </x:c>
    </x:row>
    <x:row r="7565">
      <x:c r="A7565" t="str">
        <x:v>81</x:v>
      </x:c>
      <x:c r="B7565" t="str">
        <x:v>Other Services (except Public Administration)</x:v>
      </x:c>
      <x:c r="C7565" t="str">
        <x:v>39-3099</x:v>
      </x:c>
      <x:c r="D7565" t="str">
        <x:v>Entertainment Attendants and Related Workers, All Other</x:v>
      </x:c>
      <x:c r="E7565" s="22" t="n">
        <x:v>200</x:v>
      </x:c>
      <x:c r="F7565" s="22" t="n">
        <x:v>33010</x:v>
      </x:c>
      <x:c r="G7565" s="22" t="n">
        <x:f>IF(OR(E7565="",F7565=""),"",E7565*F7565)</x:f>
        <x:v>6602000</x:v>
      </x:c>
      <x:c r="H7565" s="36"/>
      <x:c r="I7565" s="22" t="str">
        <x:f>IF(G7565="","",IF(ISNUMBER(H7565),G7565,""))</x:f>
      </x:c>
      <x:c r="J7565" s="22" t="str">
        <x:f>IF(I7565="","",I7565*H7565)</x:f>
      </x:c>
      <x:c r="K7565" t="str">
        <x:f>IF(G7565="","MISSING OEWS",IF(ISNUMBER(H7565),"MATCHED","MISSING WHARTON"))</x:f>
        <x:v>MISSING WHARTON</x:v>
      </x:c>
    </x:row>
    <x:row r="7566">
      <x:c r="A7566" t="str">
        <x:v>81</x:v>
      </x:c>
      <x:c r="B7566" t="str">
        <x:v>Other Services (except Public Administration)</x:v>
      </x:c>
      <x:c r="C7566" t="str">
        <x:v>39-4011</x:v>
      </x:c>
      <x:c r="D7566" t="str">
        <x:v>Embalmers</x:v>
      </x:c>
      <x:c r="E7566" s="22" t="n">
        <x:v>3800</x:v>
      </x:c>
      <x:c r="F7566" s="22" t="n">
        <x:v>58400</x:v>
      </x:c>
      <x:c r="G7566" s="22" t="n">
        <x:f>IF(OR(E7566="",F7566=""),"",E7566*F7566)</x:f>
        <x:v>221920000</x:v>
      </x:c>
      <x:c r="H7566" s="36" t="n">
        <x:v>0.0365</x:v>
      </x:c>
      <x:c r="I7566" s="22" t="n">
        <x:f>IF(G7566="","",IF(ISNUMBER(H7566),G7566,""))</x:f>
        <x:v>221920000</x:v>
      </x:c>
      <x:c r="J7566" s="22" t="n">
        <x:f>IF(I7566="","",I7566*H7566)</x:f>
        <x:v>8100079.999999999</x:v>
      </x:c>
      <x:c r="K7566" t="str">
        <x:f>IF(G7566="","MISSING OEWS",IF(ISNUMBER(H7566),"MATCHED","MISSING WHARTON"))</x:f>
        <x:v>MATCHED</x:v>
      </x:c>
    </x:row>
    <x:row r="7567">
      <x:c r="A7567" t="str">
        <x:v>81</x:v>
      </x:c>
      <x:c r="B7567" t="str">
        <x:v>Other Services (except Public Administration)</x:v>
      </x:c>
      <x:c r="C7567" t="str">
        <x:v>39-4012</x:v>
      </x:c>
      <x:c r="D7567" t="str">
        <x:v>Crematory Operators</x:v>
      </x:c>
      <x:c r="E7567" s="22" t="n">
        <x:v>2800</x:v>
      </x:c>
      <x:c r="F7567" s="22" t="n">
        <x:v>45570</x:v>
      </x:c>
      <x:c r="G7567" s="22" t="n">
        <x:f>IF(OR(E7567="",F7567=""),"",E7567*F7567)</x:f>
        <x:v>127596000</x:v>
      </x:c>
      <x:c r="H7567" s="36" t="n">
        <x:v>0.1583</x:v>
      </x:c>
      <x:c r="I7567" s="22" t="n">
        <x:f>IF(G7567="","",IF(ISNUMBER(H7567),G7567,""))</x:f>
        <x:v>127596000</x:v>
      </x:c>
      <x:c r="J7567" s="22" t="n">
        <x:f>IF(I7567="","",I7567*H7567)</x:f>
        <x:v>20198446.8</x:v>
      </x:c>
      <x:c r="K7567" t="str">
        <x:f>IF(G7567="","MISSING OEWS",IF(ISNUMBER(H7567),"MATCHED","MISSING WHARTON"))</x:f>
        <x:v>MATCHED</x:v>
      </x:c>
    </x:row>
    <x:row r="7568">
      <x:c r="A7568" t="str">
        <x:v>81</x:v>
      </x:c>
      <x:c r="B7568" t="str">
        <x:v>Other Services (except Public Administration)</x:v>
      </x:c>
      <x:c r="C7568" t="str">
        <x:v>39-4021</x:v>
      </x:c>
      <x:c r="D7568" t="str">
        <x:v>Funeral Attendants</x:v>
      </x:c>
      <x:c r="E7568" s="22" t="n">
        <x:v>30920</x:v>
      </x:c>
      <x:c r="F7568" s="22" t="n">
        <x:v>37180</x:v>
      </x:c>
      <x:c r="G7568" s="22" t="n">
        <x:f>IF(OR(E7568="",F7568=""),"",E7568*F7568)</x:f>
        <x:v>1149605600</x:v>
      </x:c>
      <x:c r="H7568" s="36" t="n">
        <x:v>0.1827</x:v>
      </x:c>
      <x:c r="I7568" s="22" t="n">
        <x:f>IF(G7568="","",IF(ISNUMBER(H7568),G7568,""))</x:f>
        <x:v>1149605600</x:v>
      </x:c>
      <x:c r="J7568" s="22" t="n">
        <x:f>IF(I7568="","",I7568*H7568)</x:f>
        <x:v>210032943.12</x:v>
      </x:c>
      <x:c r="K7568" t="str">
        <x:f>IF(G7568="","MISSING OEWS",IF(ISNUMBER(H7568),"MATCHED","MISSING WHARTON"))</x:f>
        <x:v>MATCHED</x:v>
      </x:c>
    </x:row>
    <x:row r="7569">
      <x:c r="A7569" t="str">
        <x:v>81</x:v>
      </x:c>
      <x:c r="B7569" t="str">
        <x:v>Other Services (except Public Administration)</x:v>
      </x:c>
      <x:c r="C7569" t="str">
        <x:v>39-4031</x:v>
      </x:c>
      <x:c r="D7569" t="str">
        <x:v>Morticians, Undertakers, and Funeral Arrangers</x:v>
      </x:c>
      <x:c r="E7569" s="22" t="n">
        <x:v>24790</x:v>
      </x:c>
      <x:c r="F7569" s="22" t="n">
        <x:v>57880</x:v>
      </x:c>
      <x:c r="G7569" s="22" t="n">
        <x:f>IF(OR(E7569="",F7569=""),"",E7569*F7569)</x:f>
        <x:v>1434845200</x:v>
      </x:c>
      <x:c r="H7569" s="36" t="n">
        <x:v>0.1727</x:v>
      </x:c>
      <x:c r="I7569" s="22" t="n">
        <x:f>IF(G7569="","",IF(ISNUMBER(H7569),G7569,""))</x:f>
        <x:v>1434845200</x:v>
      </x:c>
      <x:c r="J7569" s="22" t="n">
        <x:f>IF(I7569="","",I7569*H7569)</x:f>
        <x:v>247797766.04</x:v>
      </x:c>
      <x:c r="K7569" t="str">
        <x:f>IF(G7569="","MISSING OEWS",IF(ISNUMBER(H7569),"MATCHED","MISSING WHARTON"))</x:f>
        <x:v>MATCHED</x:v>
      </x:c>
    </x:row>
    <x:row r="7570">
      <x:c r="A7570" t="str">
        <x:v>81</x:v>
      </x:c>
      <x:c r="B7570" t="str">
        <x:v>Other Services (except Public Administration)</x:v>
      </x:c>
      <x:c r="C7570" t="str">
        <x:v>39-5011</x:v>
      </x:c>
      <x:c r="D7570" t="str">
        <x:v>Barbers</x:v>
      </x:c>
      <x:c r="E7570" s="22" t="n">
        <x:v>14750</x:v>
      </x:c>
      <x:c r="F7570" s="22" t="n">
        <x:v>47020</x:v>
      </x:c>
      <x:c r="G7570" s="22" t="n">
        <x:f>IF(OR(E7570="",F7570=""),"",E7570*F7570)</x:f>
        <x:v>693545000</x:v>
      </x:c>
      <x:c r="H7570" s="36" t="n">
        <x:v>0.2375</x:v>
      </x:c>
      <x:c r="I7570" s="22" t="n">
        <x:f>IF(G7570="","",IF(ISNUMBER(H7570),G7570,""))</x:f>
        <x:v>693545000</x:v>
      </x:c>
      <x:c r="J7570" s="22" t="n">
        <x:f>IF(I7570="","",I7570*H7570)</x:f>
        <x:v>164716937.5</x:v>
      </x:c>
      <x:c r="K7570" t="str">
        <x:f>IF(G7570="","MISSING OEWS",IF(ISNUMBER(H7570),"MATCHED","MISSING WHARTON"))</x:f>
        <x:v>MATCHED</x:v>
      </x:c>
    </x:row>
    <x:row r="7571">
      <x:c r="A7571" t="str">
        <x:v>81</x:v>
      </x:c>
      <x:c r="B7571" t="str">
        <x:v>Other Services (except Public Administration)</x:v>
      </x:c>
      <x:c r="C7571" t="str">
        <x:v>39-5012</x:v>
      </x:c>
      <x:c r="D7571" t="str">
        <x:v>Hairdressers, Hairstylists, and Cosmetologists</x:v>
      </x:c>
      <x:c r="E7571" s="22" t="n">
        <x:v>266270</x:v>
      </x:c>
      <x:c r="F7571" s="22" t="n">
        <x:v>44610</x:v>
      </x:c>
      <x:c r="G7571" s="22" t="n">
        <x:f>IF(OR(E7571="",F7571=""),"",E7571*F7571)</x:f>
        <x:v>11878304700</x:v>
      </x:c>
      <x:c r="H7571" s="36" t="n">
        <x:v>0.12390000000000001</x:v>
      </x:c>
      <x:c r="I7571" s="22" t="n">
        <x:f>IF(G7571="","",IF(ISNUMBER(H7571),G7571,""))</x:f>
        <x:v>11878304700</x:v>
      </x:c>
      <x:c r="J7571" s="22" t="n">
        <x:f>IF(I7571="","",I7571*H7571)</x:f>
        <x:v>1471721952.3300002</x:v>
      </x:c>
      <x:c r="K7571" t="str">
        <x:f>IF(G7571="","MISSING OEWS",IF(ISNUMBER(H7571),"MATCHED","MISSING WHARTON"))</x:f>
        <x:v>MATCHED</x:v>
      </x:c>
    </x:row>
    <x:row r="7572">
      <x:c r="A7572" t="str">
        <x:v>81</x:v>
      </x:c>
      <x:c r="B7572" t="str">
        <x:v>Other Services (except Public Administration)</x:v>
      </x:c>
      <x:c r="C7572" t="str">
        <x:v>39-5092</x:v>
      </x:c>
      <x:c r="D7572" t="str">
        <x:v>Manicurists and Pedicurists</x:v>
      </x:c>
      <x:c r="E7572" s="22" t="n">
        <x:v>150780</x:v>
      </x:c>
      <x:c r="F7572" s="22" t="n">
        <x:v>38390</x:v>
      </x:c>
      <x:c r="G7572" s="22" t="n">
        <x:f>IF(OR(E7572="",F7572=""),"",E7572*F7572)</x:f>
        <x:v>5788444200</x:v>
      </x:c>
      <x:c r="H7572" s="36" t="n">
        <x:v>0.1056</x:v>
      </x:c>
      <x:c r="I7572" s="22" t="n">
        <x:f>IF(G7572="","",IF(ISNUMBER(H7572),G7572,""))</x:f>
        <x:v>5788444200</x:v>
      </x:c>
      <x:c r="J7572" s="22" t="n">
        <x:f>IF(I7572="","",I7572*H7572)</x:f>
        <x:v>611259707.52</x:v>
      </x:c>
      <x:c r="K7572" t="str">
        <x:f>IF(G7572="","MISSING OEWS",IF(ISNUMBER(H7572),"MATCHED","MISSING WHARTON"))</x:f>
        <x:v>MATCHED</x:v>
      </x:c>
    </x:row>
    <x:row r="7573">
      <x:c r="A7573" t="str">
        <x:v>81</x:v>
      </x:c>
      <x:c r="B7573" t="str">
        <x:v>Other Services (except Public Administration)</x:v>
      </x:c>
      <x:c r="C7573" t="str">
        <x:v>39-5093</x:v>
      </x:c>
      <x:c r="D7573" t="str">
        <x:v>Shampooers</x:v>
      </x:c>
      <x:c r="E7573" s="22" t="n">
        <x:v>7990</x:v>
      </x:c>
      <x:c r="F7573" s="22" t="n">
        <x:v>31940</x:v>
      </x:c>
      <x:c r="G7573" s="22" t="n">
        <x:f>IF(OR(E7573="",F7573=""),"",E7573*F7573)</x:f>
        <x:v>255200600</x:v>
      </x:c>
      <x:c r="H7573" s="36" t="n">
        <x:v>0.2375</x:v>
      </x:c>
      <x:c r="I7573" s="22" t="n">
        <x:f>IF(G7573="","",IF(ISNUMBER(H7573),G7573,""))</x:f>
        <x:v>255200600</x:v>
      </x:c>
      <x:c r="J7573" s="22" t="n">
        <x:f>IF(I7573="","",I7573*H7573)</x:f>
        <x:v>60610142.5</x:v>
      </x:c>
      <x:c r="K7573" t="str">
        <x:f>IF(G7573="","MISSING OEWS",IF(ISNUMBER(H7573),"MATCHED","MISSING WHARTON"))</x:f>
        <x:v>MATCHED</x:v>
      </x:c>
    </x:row>
    <x:row r="7574">
      <x:c r="A7574" t="str">
        <x:v>81</x:v>
      </x:c>
      <x:c r="B7574" t="str">
        <x:v>Other Services (except Public Administration)</x:v>
      </x:c>
      <x:c r="C7574" t="str">
        <x:v>39-5094</x:v>
      </x:c>
      <x:c r="D7574" t="str">
        <x:v>Skincare Specialists</x:v>
      </x:c>
      <x:c r="E7574" s="22" t="n">
        <x:v>54170</x:v>
      </x:c>
      <x:c r="F7574" s="22" t="n">
        <x:v>50320</x:v>
      </x:c>
      <x:c r="G7574" s="22" t="n">
        <x:f>IF(OR(E7574="",F7574=""),"",E7574*F7574)</x:f>
        <x:v>2725834400</x:v>
      </x:c>
      <x:c r="H7574" s="36" t="n">
        <x:v>0.1056</x:v>
      </x:c>
      <x:c r="I7574" s="22" t="n">
        <x:f>IF(G7574="","",IF(ISNUMBER(H7574),G7574,""))</x:f>
        <x:v>2725834400</x:v>
      </x:c>
      <x:c r="J7574" s="22" t="n">
        <x:f>IF(I7574="","",I7574*H7574)</x:f>
        <x:v>287848112.64</x:v>
      </x:c>
      <x:c r="K7574" t="str">
        <x:f>IF(G7574="","MISSING OEWS",IF(ISNUMBER(H7574),"MATCHED","MISSING WHARTON"))</x:f>
        <x:v>MATCHED</x:v>
      </x:c>
    </x:row>
    <x:row r="7575">
      <x:c r="A7575" t="str">
        <x:v>81</x:v>
      </x:c>
      <x:c r="B7575" t="str">
        <x:v>Other Services (except Public Administration)</x:v>
      </x:c>
      <x:c r="C7575" t="str">
        <x:v>39-6011</x:v>
      </x:c>
      <x:c r="D7575" t="str">
        <x:v>Baggage Porters and Bellhops</x:v>
      </x:c>
      <x:c r="E7575" s="22" t="n">
        <x:v>3550</x:v>
      </x:c>
      <x:c r="F7575" s="22" t="n">
        <x:v>36380</x:v>
      </x:c>
      <x:c r="G7575" s="22" t="n">
        <x:f>IF(OR(E7575="",F7575=""),"",E7575*F7575)</x:f>
        <x:v>129149000</x:v>
      </x:c>
      <x:c r="H7575" s="36" t="n">
        <x:v>0.3353</x:v>
      </x:c>
      <x:c r="I7575" s="22" t="n">
        <x:f>IF(G7575="","",IF(ISNUMBER(H7575),G7575,""))</x:f>
        <x:v>129149000</x:v>
      </x:c>
      <x:c r="J7575" s="22" t="n">
        <x:f>IF(I7575="","",I7575*H7575)</x:f>
        <x:v>43303659.699999996</x:v>
      </x:c>
      <x:c r="K7575" t="str">
        <x:f>IF(G7575="","MISSING OEWS",IF(ISNUMBER(H7575),"MATCHED","MISSING WHARTON"))</x:f>
        <x:v>MATCHED</x:v>
      </x:c>
    </x:row>
    <x:row r="7576">
      <x:c r="A7576" t="str">
        <x:v>81</x:v>
      </x:c>
      <x:c r="B7576" t="str">
        <x:v>Other Services (except Public Administration)</x:v>
      </x:c>
      <x:c r="C7576" t="str">
        <x:v>39-6012</x:v>
      </x:c>
      <x:c r="D7576" t="str">
        <x:v>Concierges</x:v>
      </x:c>
      <x:c r="E7576" s="22" t="n">
        <x:v>6440</x:v>
      </x:c>
      <x:c r="F7576" s="22" t="n">
        <x:v>39510</x:v>
      </x:c>
      <x:c r="G7576" s="22" t="n">
        <x:f>IF(OR(E7576="",F7576=""),"",E7576*F7576)</x:f>
        <x:v>254444400</x:v>
      </x:c>
      <x:c r="H7576" s="36" t="n">
        <x:v>0.65</x:v>
      </x:c>
      <x:c r="I7576" s="22" t="n">
        <x:f>IF(G7576="","",IF(ISNUMBER(H7576),G7576,""))</x:f>
        <x:v>254444400</x:v>
      </x:c>
      <x:c r="J7576" s="22" t="n">
        <x:f>IF(I7576="","",I7576*H7576)</x:f>
        <x:v>165388860</x:v>
      </x:c>
      <x:c r="K7576" t="str">
        <x:f>IF(G7576="","MISSING OEWS",IF(ISNUMBER(H7576),"MATCHED","MISSING WHARTON"))</x:f>
        <x:v>MATCHED</x:v>
      </x:c>
    </x:row>
    <x:row r="7577">
      <x:c r="A7577" t="str">
        <x:v>81</x:v>
      </x:c>
      <x:c r="B7577" t="str">
        <x:v>Other Services (except Public Administration)</x:v>
      </x:c>
      <x:c r="C7577" t="str">
        <x:v>39-7010</x:v>
      </x:c>
      <x:c r="D7577" t="str">
        <x:v>Tour and Travel Guides</x:v>
      </x:c>
      <x:c r="E7577" s="22" t="n">
        <x:v>1020</x:v>
      </x:c>
      <x:c r="F7577" s="22" t="n">
        <x:v>42250</x:v>
      </x:c>
      <x:c r="G7577" s="22" t="n">
        <x:f>IF(OR(E7577="",F7577=""),"",E7577*F7577)</x:f>
        <x:v>43095000</x:v>
      </x:c>
      <x:c r="H7577" s="36" t="n">
        <x:v>0.3177</x:v>
      </x:c>
      <x:c r="I7577" s="22" t="n">
        <x:f>IF(G7577="","",IF(ISNUMBER(H7577),G7577,""))</x:f>
        <x:v>43095000</x:v>
      </x:c>
      <x:c r="J7577" s="22" t="n">
        <x:f>IF(I7577="","",I7577*H7577)</x:f>
        <x:v>13691281.5</x:v>
      </x:c>
      <x:c r="K7577" t="str">
        <x:f>IF(G7577="","MISSING OEWS",IF(ISNUMBER(H7577),"MATCHED","MISSING WHARTON"))</x:f>
        <x:v>MATCHED</x:v>
      </x:c>
    </x:row>
    <x:row r="7578">
      <x:c r="A7578" t="str">
        <x:v>81</x:v>
      </x:c>
      <x:c r="B7578" t="str">
        <x:v>Other Services (except Public Administration)</x:v>
      </x:c>
      <x:c r="C7578" t="str">
        <x:v>39-9011</x:v>
      </x:c>
      <x:c r="D7578" t="str">
        <x:v>Childcare Workers</x:v>
      </x:c>
      <x:c r="E7578" s="22" t="n">
        <x:v>34800</x:v>
      </x:c>
      <x:c r="F7578" s="22" t="n">
        <x:v>33620</x:v>
      </x:c>
      <x:c r="G7578" s="22" t="n">
        <x:f>IF(OR(E7578="",F7578=""),"",E7578*F7578)</x:f>
        <x:v>1169976000</x:v>
      </x:c>
      <x:c r="H7578" s="36" t="n">
        <x:v>0.105</x:v>
      </x:c>
      <x:c r="I7578" s="22" t="n">
        <x:f>IF(G7578="","",IF(ISNUMBER(H7578),G7578,""))</x:f>
        <x:v>1169976000</x:v>
      </x:c>
      <x:c r="J7578" s="22" t="n">
        <x:f>IF(I7578="","",I7578*H7578)</x:f>
        <x:v>122847480</x:v>
      </x:c>
      <x:c r="K7578" t="str">
        <x:f>IF(G7578="","MISSING OEWS",IF(ISNUMBER(H7578),"MATCHED","MISSING WHARTON"))</x:f>
        <x:v>MATCHED</x:v>
      </x:c>
    </x:row>
    <x:row r="7579">
      <x:c r="A7579" t="str">
        <x:v>81</x:v>
      </x:c>
      <x:c r="B7579" t="str">
        <x:v>Other Services (except Public Administration)</x:v>
      </x:c>
      <x:c r="C7579" t="str">
        <x:v>39-9031</x:v>
      </x:c>
      <x:c r="D7579" t="str">
        <x:v>Exercise Trainers and Group Fitness Instructors</x:v>
      </x:c>
      <x:c r="E7579" s="22" t="n">
        <x:v>45840</x:v>
      </x:c>
      <x:c r="F7579" s="22" t="n">
        <x:v>47630</x:v>
      </x:c>
      <x:c r="G7579" s="22" t="n">
        <x:f>IF(OR(E7579="",F7579=""),"",E7579*F7579)</x:f>
        <x:v>2183359200</x:v>
      </x:c>
      <x:c r="H7579" s="36" t="n">
        <x:v>0.0636</x:v>
      </x:c>
      <x:c r="I7579" s="22" t="n">
        <x:f>IF(G7579="","",IF(ISNUMBER(H7579),G7579,""))</x:f>
        <x:v>2183359200</x:v>
      </x:c>
      <x:c r="J7579" s="22" t="n">
        <x:f>IF(I7579="","",I7579*H7579)</x:f>
        <x:v>138861645.12</x:v>
      </x:c>
      <x:c r="K7579" t="str">
        <x:f>IF(G7579="","MISSING OEWS",IF(ISNUMBER(H7579),"MATCHED","MISSING WHARTON"))</x:f>
        <x:v>MATCHED</x:v>
      </x:c>
    </x:row>
    <x:row r="7580">
      <x:c r="A7580" t="str">
        <x:v>81</x:v>
      </x:c>
      <x:c r="B7580" t="str">
        <x:v>Other Services (except Public Administration)</x:v>
      </x:c>
      <x:c r="C7580" t="str">
        <x:v>39-9032</x:v>
      </x:c>
      <x:c r="D7580" t="str">
        <x:v>Recreation Workers</x:v>
      </x:c>
      <x:c r="E7580" s="22" t="n">
        <x:v>29820</x:v>
      </x:c>
      <x:c r="F7580" s="22" t="n">
        <x:v>37060</x:v>
      </x:c>
      <x:c r="G7580" s="22" t="n">
        <x:f>IF(OR(E7580="",F7580=""),"",E7580*F7580)</x:f>
        <x:v>1105129200</x:v>
      </x:c>
      <x:c r="H7580" s="36" t="n">
        <x:v>0.16670000000000001</x:v>
      </x:c>
      <x:c r="I7580" s="22" t="n">
        <x:f>IF(G7580="","",IF(ISNUMBER(H7580),G7580,""))</x:f>
        <x:v>1105129200</x:v>
      </x:c>
      <x:c r="J7580" s="22" t="n">
        <x:f>IF(I7580="","",I7580*H7580)</x:f>
        <x:v>184225037.64000002</x:v>
      </x:c>
      <x:c r="K7580" t="str">
        <x:f>IF(G7580="","MISSING OEWS",IF(ISNUMBER(H7580),"MATCHED","MISSING WHARTON"))</x:f>
        <x:v>MATCHED</x:v>
      </x:c>
    </x:row>
    <x:row r="7581">
      <x:c r="A7581" t="str">
        <x:v>81</x:v>
      </x:c>
      <x:c r="B7581" t="str">
        <x:v>Other Services (except Public Administration)</x:v>
      </x:c>
      <x:c r="C7581" t="str">
        <x:v>39-9041</x:v>
      </x:c>
      <x:c r="D7581" t="str">
        <x:v>Residential Advisors</x:v>
      </x:c>
      <x:c r="E7581" s="22" t="n">
        <x:v>1730</x:v>
      </x:c>
      <x:c r="F7581" s="22" t="n">
        <x:v>42410</x:v>
      </x:c>
      <x:c r="G7581" s="22" t="n">
        <x:f>IF(OR(E7581="",F7581=""),"",E7581*F7581)</x:f>
        <x:v>73369300</x:v>
      </x:c>
      <x:c r="H7581" s="36" t="n">
        <x:v>0.2917</x:v>
      </x:c>
      <x:c r="I7581" s="22" t="n">
        <x:f>IF(G7581="","",IF(ISNUMBER(H7581),G7581,""))</x:f>
        <x:v>73369300</x:v>
      </x:c>
      <x:c r="J7581" s="22" t="n">
        <x:f>IF(I7581="","",I7581*H7581)</x:f>
        <x:v>21401824.810000002</x:v>
      </x:c>
      <x:c r="K7581" t="str">
        <x:f>IF(G7581="","MISSING OEWS",IF(ISNUMBER(H7581),"MATCHED","MISSING WHARTON"))</x:f>
        <x:v>MATCHED</x:v>
      </x:c>
    </x:row>
    <x:row r="7582">
      <x:c r="A7582" t="str">
        <x:v>81</x:v>
      </x:c>
      <x:c r="B7582" t="str">
        <x:v>Other Services (except Public Administration)</x:v>
      </x:c>
      <x:c r="C7582" t="str">
        <x:v>39-9099</x:v>
      </x:c>
      <x:c r="D7582" t="str">
        <x:v>Personal Care and Service Workers, All Other</x:v>
      </x:c>
      <x:c r="E7582" s="22" t="n">
        <x:v>18770</x:v>
      </x:c>
      <x:c r="F7582" s="22" t="n">
        <x:v>38740</x:v>
      </x:c>
      <x:c r="G7582" s="22" t="n">
        <x:f>IF(OR(E7582="",F7582=""),"",E7582*F7582)</x:f>
        <x:v>727149800</x:v>
      </x:c>
      <x:c r="H7582" s="36"/>
      <x:c r="I7582" s="22" t="str">
        <x:f>IF(G7582="","",IF(ISNUMBER(H7582),G7582,""))</x:f>
      </x:c>
      <x:c r="J7582" s="22" t="str">
        <x:f>IF(I7582="","",I7582*H7582)</x:f>
      </x:c>
      <x:c r="K7582" t="str">
        <x:f>IF(G7582="","MISSING OEWS",IF(ISNUMBER(H7582),"MATCHED","MISSING WHARTON"))</x:f>
        <x:v>MISSING WHARTON</x:v>
      </x:c>
    </x:row>
    <x:row r="7583">
      <x:c r="A7583" t="str">
        <x:v>81</x:v>
      </x:c>
      <x:c r="B7583" t="str">
        <x:v>Other Services (except Public Administration)</x:v>
      </x:c>
      <x:c r="C7583" t="str">
        <x:v>41-1011</x:v>
      </x:c>
      <x:c r="D7583" t="str">
        <x:v>First-Line Supervisors of Retail Sales Workers</x:v>
      </x:c>
      <x:c r="E7583" s="22" t="n">
        <x:v>8210</x:v>
      </x:c>
      <x:c r="F7583" s="22" t="n">
        <x:v>56000</x:v>
      </x:c>
      <x:c r="G7583" s="22" t="n">
        <x:f>IF(OR(E7583="",F7583=""),"",E7583*F7583)</x:f>
        <x:v>459760000</x:v>
      </x:c>
      <x:c r="H7583" s="36" t="n">
        <x:v>0.4476</x:v>
      </x:c>
      <x:c r="I7583" s="22" t="n">
        <x:f>IF(G7583="","",IF(ISNUMBER(H7583),G7583,""))</x:f>
        <x:v>459760000</x:v>
      </x:c>
      <x:c r="J7583" s="22" t="n">
        <x:f>IF(I7583="","",I7583*H7583)</x:f>
        <x:v>205788576</x:v>
      </x:c>
      <x:c r="K7583" t="str">
        <x:f>IF(G7583="","MISSING OEWS",IF(ISNUMBER(H7583),"MATCHED","MISSING WHARTON"))</x:f>
        <x:v>MATCHED</x:v>
      </x:c>
    </x:row>
    <x:row r="7584">
      <x:c r="A7584" t="str">
        <x:v>81</x:v>
      </x:c>
      <x:c r="B7584" t="str">
        <x:v>Other Services (except Public Administration)</x:v>
      </x:c>
      <x:c r="C7584" t="str">
        <x:v>41-1012</x:v>
      </x:c>
      <x:c r="D7584" t="str">
        <x:v>First-Line Supervisors of Non-Retail Sales Workers</x:v>
      </x:c>
      <x:c r="E7584" s="22" t="n">
        <x:v>2580</x:v>
      </x:c>
      <x:c r="F7584" s="22" t="n">
        <x:v>82440</x:v>
      </x:c>
      <x:c r="G7584" s="22" t="n">
        <x:f>IF(OR(E7584="",F7584=""),"",E7584*F7584)</x:f>
        <x:v>212695200</x:v>
      </x:c>
      <x:c r="H7584" s="36" t="n">
        <x:v>0.4833</x:v>
      </x:c>
      <x:c r="I7584" s="22" t="n">
        <x:f>IF(G7584="","",IF(ISNUMBER(H7584),G7584,""))</x:f>
        <x:v>212695200</x:v>
      </x:c>
      <x:c r="J7584" s="22" t="n">
        <x:f>IF(I7584="","",I7584*H7584)</x:f>
        <x:v>102795590.16</x:v>
      </x:c>
      <x:c r="K7584" t="str">
        <x:f>IF(G7584="","MISSING OEWS",IF(ISNUMBER(H7584),"MATCHED","MISSING WHARTON"))</x:f>
        <x:v>MATCHED</x:v>
      </x:c>
    </x:row>
    <x:row r="7585">
      <x:c r="A7585" t="str">
        <x:v>81</x:v>
      </x:c>
      <x:c r="B7585" t="str">
        <x:v>Other Services (except Public Administration)</x:v>
      </x:c>
      <x:c r="C7585" t="str">
        <x:v>41-2011</x:v>
      </x:c>
      <x:c r="D7585" t="str">
        <x:v>Cashiers</x:v>
      </x:c>
      <x:c r="E7585" s="22" t="n">
        <x:v>24860</x:v>
      </x:c>
      <x:c r="F7585" s="22" t="n">
        <x:v>33530</x:v>
      </x:c>
      <x:c r="G7585" s="22" t="n">
        <x:f>IF(OR(E7585="",F7585=""),"",E7585*F7585)</x:f>
        <x:v>833555800</x:v>
      </x:c>
      <x:c r="H7585" s="36" t="n">
        <x:v>0.6672</x:v>
      </x:c>
      <x:c r="I7585" s="22" t="n">
        <x:f>IF(G7585="","",IF(ISNUMBER(H7585),G7585,""))</x:f>
        <x:v>833555800</x:v>
      </x:c>
      <x:c r="J7585" s="22" t="n">
        <x:f>IF(I7585="","",I7585*H7585)</x:f>
        <x:v>556148429.76</x:v>
      </x:c>
      <x:c r="K7585" t="str">
        <x:f>IF(G7585="","MISSING OEWS",IF(ISNUMBER(H7585),"MATCHED","MISSING WHARTON"))</x:f>
        <x:v>MATCHED</x:v>
      </x:c>
    </x:row>
    <x:row r="7586">
      <x:c r="A7586" t="str">
        <x:v>81</x:v>
      </x:c>
      <x:c r="B7586" t="str">
        <x:v>Other Services (except Public Administration)</x:v>
      </x:c>
      <x:c r="C7586" t="str">
        <x:v>41-2012</x:v>
      </x:c>
      <x:c r="D7586" t="str">
        <x:v>Gambling Change Persons and Booth Cashiers</x:v>
      </x:c>
      <x:c r="E7586" s="22" t="n">
        <x:v>310</x:v>
      </x:c>
      <x:c r="F7586" s="22" t="n">
        <x:v>35260</x:v>
      </x:c>
      <x:c r="G7586" s="22" t="n">
        <x:f>IF(OR(E7586="",F7586=""),"",E7586*F7586)</x:f>
        <x:v>10930600</x:v>
      </x:c>
      <x:c r="H7586" s="36" t="n">
        <x:v>0.44670000000000004</x:v>
      </x:c>
      <x:c r="I7586" s="22" t="n">
        <x:f>IF(G7586="","",IF(ISNUMBER(H7586),G7586,""))</x:f>
        <x:v>10930600</x:v>
      </x:c>
      <x:c r="J7586" s="22" t="n">
        <x:f>IF(I7586="","",I7586*H7586)</x:f>
        <x:v>4882699.0200000005</x:v>
      </x:c>
      <x:c r="K7586" t="str">
        <x:f>IF(G7586="","MISSING OEWS",IF(ISNUMBER(H7586),"MATCHED","MISSING WHARTON"))</x:f>
        <x:v>MATCHED</x:v>
      </x:c>
    </x:row>
    <x:row r="7587">
      <x:c r="A7587" t="str">
        <x:v>81</x:v>
      </x:c>
      <x:c r="B7587" t="str">
        <x:v>Other Services (except Public Administration)</x:v>
      </x:c>
      <x:c r="C7587" t="str">
        <x:v>41-2021</x:v>
      </x:c>
      <x:c r="D7587" t="str">
        <x:v>Counter and Rental Clerks</x:v>
      </x:c>
      <x:c r="E7587" s="22" t="n">
        <x:v>56950</x:v>
      </x:c>
      <x:c r="F7587" s="22" t="n">
        <x:v>44660</x:v>
      </x:c>
      <x:c r="G7587" s="22" t="n">
        <x:f>IF(OR(E7587="",F7587=""),"",E7587*F7587)</x:f>
        <x:v>2543387000</x:v>
      </x:c>
      <x:c r="H7587" s="36" t="n">
        <x:v>0.7719</x:v>
      </x:c>
      <x:c r="I7587" s="22" t="n">
        <x:f>IF(G7587="","",IF(ISNUMBER(H7587),G7587,""))</x:f>
        <x:v>2543387000</x:v>
      </x:c>
      <x:c r="J7587" s="22" t="n">
        <x:f>IF(I7587="","",I7587*H7587)</x:f>
        <x:v>1963240425.3000002</x:v>
      </x:c>
      <x:c r="K7587" t="str">
        <x:f>IF(G7587="","MISSING OEWS",IF(ISNUMBER(H7587),"MATCHED","MISSING WHARTON"))</x:f>
        <x:v>MATCHED</x:v>
      </x:c>
    </x:row>
    <x:row r="7588">
      <x:c r="A7588" t="str">
        <x:v>81</x:v>
      </x:c>
      <x:c r="B7588" t="str">
        <x:v>Other Services (except Public Administration)</x:v>
      </x:c>
      <x:c r="C7588" t="str">
        <x:v>41-2022</x:v>
      </x:c>
      <x:c r="D7588" t="str">
        <x:v>Parts Salespersons</x:v>
      </x:c>
      <x:c r="E7588" s="22" t="n">
        <x:v>11020</x:v>
      </x:c>
      <x:c r="F7588" s="22" t="n">
        <x:v>51520</x:v>
      </x:c>
      <x:c r="G7588" s="22" t="n">
        <x:f>IF(OR(E7588="",F7588=""),"",E7588*F7588)</x:f>
        <x:v>567750400</x:v>
      </x:c>
      <x:c r="H7588" s="36" t="n">
        <x:v>0.3737</x:v>
      </x:c>
      <x:c r="I7588" s="22" t="n">
        <x:f>IF(G7588="","",IF(ISNUMBER(H7588),G7588,""))</x:f>
        <x:v>567750400</x:v>
      </x:c>
      <x:c r="J7588" s="22" t="n">
        <x:f>IF(I7588="","",I7588*H7588)</x:f>
        <x:v>212168324.48</x:v>
      </x:c>
      <x:c r="K7588" t="str">
        <x:f>IF(G7588="","MISSING OEWS",IF(ISNUMBER(H7588),"MATCHED","MISSING WHARTON"))</x:f>
        <x:v>MATCHED</x:v>
      </x:c>
    </x:row>
    <x:row r="7589">
      <x:c r="A7589" t="str">
        <x:v>81</x:v>
      </x:c>
      <x:c r="B7589" t="str">
        <x:v>Other Services (except Public Administration)</x:v>
      </x:c>
      <x:c r="C7589" t="str">
        <x:v>41-2031</x:v>
      </x:c>
      <x:c r="D7589" t="str">
        <x:v>Retail Salespersons</x:v>
      </x:c>
      <x:c r="E7589" s="22" t="n">
        <x:v>19760</x:v>
      </x:c>
      <x:c r="F7589" s="22" t="n">
        <x:v>38720</x:v>
      </x:c>
      <x:c r="G7589" s="22" t="n">
        <x:f>IF(OR(E7589="",F7589=""),"",E7589*F7589)</x:f>
        <x:v>765107200</x:v>
      </x:c>
      <x:c r="H7589" s="36" t="n">
        <x:v>0.4938</x:v>
      </x:c>
      <x:c r="I7589" s="22" t="n">
        <x:f>IF(G7589="","",IF(ISNUMBER(H7589),G7589,""))</x:f>
        <x:v>765107200</x:v>
      </x:c>
      <x:c r="J7589" s="22" t="n">
        <x:f>IF(I7589="","",I7589*H7589)</x:f>
        <x:v>377809935.36</x:v>
      </x:c>
      <x:c r="K7589" t="str">
        <x:f>IF(G7589="","MISSING OEWS",IF(ISNUMBER(H7589),"MATCHED","MISSING WHARTON"))</x:f>
        <x:v>MATCHED</x:v>
      </x:c>
    </x:row>
    <x:row r="7590">
      <x:c r="A7590" t="str">
        <x:v>81</x:v>
      </x:c>
      <x:c r="B7590" t="str">
        <x:v>Other Services (except Public Administration)</x:v>
      </x:c>
      <x:c r="C7590" t="str">
        <x:v>41-3011</x:v>
      </x:c>
      <x:c r="D7590" t="str">
        <x:v>Advertising Sales Agents</x:v>
      </x:c>
      <x:c r="E7590" s="22" t="n">
        <x:v>510</x:v>
      </x:c>
      <x:c r="F7590" s="22" t="n">
        <x:v>90100</x:v>
      </x:c>
      <x:c r="G7590" s="22" t="n">
        <x:f>IF(OR(E7590="",F7590=""),"",E7590*F7590)</x:f>
        <x:v>45951000</x:v>
      </x:c>
      <x:c r="H7590" s="36" t="n">
        <x:v>0.6725</x:v>
      </x:c>
      <x:c r="I7590" s="22" t="n">
        <x:f>IF(G7590="","",IF(ISNUMBER(H7590),G7590,""))</x:f>
        <x:v>45951000</x:v>
      </x:c>
      <x:c r="J7590" s="22" t="n">
        <x:f>IF(I7590="","",I7590*H7590)</x:f>
        <x:v>30902047.5</x:v>
      </x:c>
      <x:c r="K7590" t="str">
        <x:f>IF(G7590="","MISSING OEWS",IF(ISNUMBER(H7590),"MATCHED","MISSING WHARTON"))</x:f>
        <x:v>MATCHED</x:v>
      </x:c>
    </x:row>
    <x:row r="7591">
      <x:c r="A7591" t="str">
        <x:v>81</x:v>
      </x:c>
      <x:c r="B7591" t="str">
        <x:v>Other Services (except Public Administration)</x:v>
      </x:c>
      <x:c r="C7591" t="str">
        <x:v>41-3021</x:v>
      </x:c>
      <x:c r="D7591" t="str">
        <x:v>Insurance Sales Agents</x:v>
      </x:c>
      <x:c r="E7591" s="22" t="n">
        <x:v>180</x:v>
      </x:c>
      <x:c r="F7591" s="22" t="n">
        <x:v>64600</x:v>
      </x:c>
      <x:c r="G7591" s="22" t="n">
        <x:f>IF(OR(E7591="",F7591=""),"",E7591*F7591)</x:f>
        <x:v>11628000</x:v>
      </x:c>
      <x:c r="H7591" s="36" t="n">
        <x:v>0.6684</x:v>
      </x:c>
      <x:c r="I7591" s="22" t="n">
        <x:f>IF(G7591="","",IF(ISNUMBER(H7591),G7591,""))</x:f>
        <x:v>11628000</x:v>
      </x:c>
      <x:c r="J7591" s="22" t="n">
        <x:f>IF(I7591="","",I7591*H7591)</x:f>
        <x:v>7772155.2</x:v>
      </x:c>
      <x:c r="K7591" t="str">
        <x:f>IF(G7591="","MISSING OEWS",IF(ISNUMBER(H7591),"MATCHED","MISSING WHARTON"))</x:f>
        <x:v>MATCHED</x:v>
      </x:c>
    </x:row>
    <x:row r="7592">
      <x:c r="A7592" t="str">
        <x:v>81</x:v>
      </x:c>
      <x:c r="B7592" t="str">
        <x:v>Other Services (except Public Administration)</x:v>
      </x:c>
      <x:c r="C7592" t="str">
        <x:v>41-3031</x:v>
      </x:c>
      <x:c r="D7592" t="str">
        <x:v>Securities, Commodities, and Financial Services Sales Agents</x:v>
      </x:c>
      <x:c r="E7592" s="22" t="n">
        <x:v>200</x:v>
      </x:c>
      <x:c r="F7592" s="22" t="n">
        <x:v>99820</x:v>
      </x:c>
      <x:c r="G7592" s="22" t="n">
        <x:f>IF(OR(E7592="",F7592=""),"",E7592*F7592)</x:f>
        <x:v>19964000</x:v>
      </x:c>
      <x:c r="H7592" s="36" t="n">
        <x:v>0.845</x:v>
      </x:c>
      <x:c r="I7592" s="22" t="n">
        <x:f>IF(G7592="","",IF(ISNUMBER(H7592),G7592,""))</x:f>
        <x:v>19964000</x:v>
      </x:c>
      <x:c r="J7592" s="22" t="n">
        <x:f>IF(I7592="","",I7592*H7592)</x:f>
        <x:v>16869580</x:v>
      </x:c>
      <x:c r="K7592" t="str">
        <x:f>IF(G7592="","MISSING OEWS",IF(ISNUMBER(H7592),"MATCHED","MISSING WHARTON"))</x:f>
        <x:v>MATCHED</x:v>
      </x:c>
    </x:row>
    <x:row r="7593">
      <x:c r="A7593" t="str">
        <x:v>81</x:v>
      </x:c>
      <x:c r="B7593" t="str">
        <x:v>Other Services (except Public Administration)</x:v>
      </x:c>
      <x:c r="C7593" t="str">
        <x:v>41-3041</x:v>
      </x:c>
      <x:c r="D7593" t="str">
        <x:v>Travel Agents</x:v>
      </x:c>
      <x:c r="E7593" s="22" t="n">
        <x:v>80</x:v>
      </x:c>
      <x:c r="F7593" s="22" t="n">
        <x:v>53930</x:v>
      </x:c>
      <x:c r="G7593" s="22" t="n">
        <x:f>IF(OR(E7593="",F7593=""),"",E7593*F7593)</x:f>
        <x:v>4314400</x:v>
      </x:c>
      <x:c r="H7593" s="36" t="n">
        <x:v>0.925</x:v>
      </x:c>
      <x:c r="I7593" s="22" t="n">
        <x:f>IF(G7593="","",IF(ISNUMBER(H7593),G7593,""))</x:f>
        <x:v>4314400</x:v>
      </x:c>
      <x:c r="J7593" s="22" t="n">
        <x:f>IF(I7593="","",I7593*H7593)</x:f>
        <x:v>3990820</x:v>
      </x:c>
      <x:c r="K7593" t="str">
        <x:f>IF(G7593="","MISSING OEWS",IF(ISNUMBER(H7593),"MATCHED","MISSING WHARTON"))</x:f>
        <x:v>MATCHED</x:v>
      </x:c>
    </x:row>
    <x:row r="7594">
      <x:c r="A7594" t="str">
        <x:v>81</x:v>
      </x:c>
      <x:c r="B7594" t="str">
        <x:v>Other Services (except Public Administration)</x:v>
      </x:c>
      <x:c r="C7594" t="str">
        <x:v>41-3091</x:v>
      </x:c>
      <x:c r="D7594" t="str">
        <x:v>Sales Representatives of Services, Except Advertising, Insurance, Financial Services, and Travel</x:v>
      </x:c>
      <x:c r="E7594" s="22" t="n">
        <x:v>41670</x:v>
      </x:c>
      <x:c r="F7594" s="22" t="n">
        <x:v>63800</x:v>
      </x:c>
      <x:c r="G7594" s="22" t="n">
        <x:f>IF(OR(E7594="",F7594=""),"",E7594*F7594)</x:f>
        <x:v>2658546000</x:v>
      </x:c>
      <x:c r="H7594" s="36" t="n">
        <x:v>0.73</x:v>
      </x:c>
      <x:c r="I7594" s="22" t="n">
        <x:f>IF(G7594="","",IF(ISNUMBER(H7594),G7594,""))</x:f>
        <x:v>2658546000</x:v>
      </x:c>
      <x:c r="J7594" s="22" t="n">
        <x:f>IF(I7594="","",I7594*H7594)</x:f>
        <x:v>1940738580</x:v>
      </x:c>
      <x:c r="K7594" t="str">
        <x:f>IF(G7594="","MISSING OEWS",IF(ISNUMBER(H7594),"MATCHED","MISSING WHARTON"))</x:f>
        <x:v>MATCHED</x:v>
      </x:c>
    </x:row>
    <x:row r="7595">
      <x:c r="A7595" t="str">
        <x:v>81</x:v>
      </x:c>
      <x:c r="B7595" t="str">
        <x:v>Other Services (except Public Administration)</x:v>
      </x:c>
      <x:c r="C7595" t="str">
        <x:v>41-4011</x:v>
      </x:c>
      <x:c r="D7595" t="str">
        <x:v>Sales Representatives, Wholesale and Manufacturing, Technical and Scientific Products</x:v>
      </x:c>
      <x:c r="E7595" s="22" t="n">
        <x:v>1220</x:v>
      </x:c>
      <x:c r="F7595" s="22" t="n">
        <x:v>89350</x:v>
      </x:c>
      <x:c r="G7595" s="22" t="n">
        <x:f>IF(OR(E7595="",F7595=""),"",E7595*F7595)</x:f>
        <x:v>109007000</x:v>
      </x:c>
      <x:c r="H7595" s="36" t="n">
        <x:v>0.6463</x:v>
      </x:c>
      <x:c r="I7595" s="22" t="n">
        <x:f>IF(G7595="","",IF(ISNUMBER(H7595),G7595,""))</x:f>
        <x:v>109007000</x:v>
      </x:c>
      <x:c r="J7595" s="22" t="n">
        <x:f>IF(I7595="","",I7595*H7595)</x:f>
        <x:v>70451224.1</x:v>
      </x:c>
      <x:c r="K7595" t="str">
        <x:f>IF(G7595="","MISSING OEWS",IF(ISNUMBER(H7595),"MATCHED","MISSING WHARTON"))</x:f>
        <x:v>MATCHED</x:v>
      </x:c>
    </x:row>
    <x:row r="7596">
      <x:c r="A7596" t="str">
        <x:v>81</x:v>
      </x:c>
      <x:c r="B7596" t="str">
        <x:v>Other Services (except Public Administration)</x:v>
      </x:c>
      <x:c r="C7596" t="str">
        <x:v>41-4012</x:v>
      </x:c>
      <x:c r="D7596" t="str">
        <x:v>Sales Representatives, Wholesale and Manufacturing, Except Technical and Scientific Products</x:v>
      </x:c>
      <x:c r="E7596" s="22" t="n">
        <x:v>6380</x:v>
      </x:c>
      <x:c r="F7596" s="22" t="n">
        <x:v>76100</x:v>
      </x:c>
      <x:c r="G7596" s="22" t="n">
        <x:f>IF(OR(E7596="",F7596=""),"",E7596*F7596)</x:f>
        <x:v>485518000</x:v>
      </x:c>
      <x:c r="H7596" s="36" t="n">
        <x:v>0.5105</x:v>
      </x:c>
      <x:c r="I7596" s="22" t="n">
        <x:f>IF(G7596="","",IF(ISNUMBER(H7596),G7596,""))</x:f>
        <x:v>485518000</x:v>
      </x:c>
      <x:c r="J7596" s="22" t="n">
        <x:f>IF(I7596="","",I7596*H7596)</x:f>
        <x:v>247856938.99999997</x:v>
      </x:c>
      <x:c r="K7596" t="str">
        <x:f>IF(G7596="","MISSING OEWS",IF(ISNUMBER(H7596),"MATCHED","MISSING WHARTON"))</x:f>
        <x:v>MATCHED</x:v>
      </x:c>
    </x:row>
    <x:row r="7597">
      <x:c r="A7597" t="str">
        <x:v>81</x:v>
      </x:c>
      <x:c r="B7597" t="str">
        <x:v>Other Services (except Public Administration)</x:v>
      </x:c>
      <x:c r="C7597" t="str">
        <x:v>41-9021</x:v>
      </x:c>
      <x:c r="D7597" t="str">
        <x:v>Real Estate Brokers</x:v>
      </x:c>
      <x:c r="E7597" s="22"/>
      <x:c r="F7597" s="22" t="n">
        <x:v>97710</x:v>
      </x:c>
      <x:c r="G7597" s="22" t="str">
        <x:f>IF(OR(E7597="",F7597=""),"",E7597*F7597)</x:f>
      </x:c>
      <x:c r="H7597" s="36" t="n">
        <x:v>0.5816</x:v>
      </x:c>
      <x:c r="I7597" s="22" t="str">
        <x:f>IF(G7597="","",IF(ISNUMBER(H7597),G7597,""))</x:f>
      </x:c>
      <x:c r="J7597" s="22" t="str">
        <x:f>IF(I7597="","",I7597*H7597)</x:f>
      </x:c>
      <x:c r="K7597" t="str">
        <x:f>IF(G7597="","MISSING OEWS",IF(ISNUMBER(H7597),"MATCHED","MISSING WHARTON"))</x:f>
        <x:v>MISSING OEWS</x:v>
      </x:c>
    </x:row>
    <x:row r="7598">
      <x:c r="A7598" t="str">
        <x:v>81</x:v>
      </x:c>
      <x:c r="B7598" t="str">
        <x:v>Other Services (except Public Administration)</x:v>
      </x:c>
      <x:c r="C7598" t="str">
        <x:v>41-9022</x:v>
      </x:c>
      <x:c r="D7598" t="str">
        <x:v>Real Estate Sales Agents</x:v>
      </x:c>
      <x:c r="E7598" s="22" t="n">
        <x:v>360</x:v>
      </x:c>
      <x:c r="F7598" s="22" t="n">
        <x:v>70610</x:v>
      </x:c>
      <x:c r="G7598" s="22" t="n">
        <x:f>IF(OR(E7598="",F7598=""),"",E7598*F7598)</x:f>
        <x:v>25419600</x:v>
      </x:c>
      <x:c r="H7598" s="36" t="n">
        <x:v>0.5939</x:v>
      </x:c>
      <x:c r="I7598" s="22" t="n">
        <x:f>IF(G7598="","",IF(ISNUMBER(H7598),G7598,""))</x:f>
        <x:v>25419600</x:v>
      </x:c>
      <x:c r="J7598" s="22" t="n">
        <x:f>IF(I7598="","",I7598*H7598)</x:f>
        <x:v>15096700.44</x:v>
      </x:c>
      <x:c r="K7598" t="str">
        <x:f>IF(G7598="","MISSING OEWS",IF(ISNUMBER(H7598),"MATCHED","MISSING WHARTON"))</x:f>
        <x:v>MATCHED</x:v>
      </x:c>
    </x:row>
    <x:row r="7599">
      <x:c r="A7599" t="str">
        <x:v>81</x:v>
      </x:c>
      <x:c r="B7599" t="str">
        <x:v>Other Services (except Public Administration)</x:v>
      </x:c>
      <x:c r="C7599" t="str">
        <x:v>41-9031</x:v>
      </x:c>
      <x:c r="D7599" t="str">
        <x:v>Sales Engineers</x:v>
      </x:c>
      <x:c r="E7599" s="22" t="n">
        <x:v>230</x:v>
      </x:c>
      <x:c r="F7599" s="22" t="n">
        <x:v>121560</x:v>
      </x:c>
      <x:c r="G7599" s="22" t="n">
        <x:f>IF(OR(E7599="",F7599=""),"",E7599*F7599)</x:f>
        <x:v>27958800</x:v>
      </x:c>
      <x:c r="H7599" s="36" t="n">
        <x:v>0.518</x:v>
      </x:c>
      <x:c r="I7599" s="22" t="n">
        <x:f>IF(G7599="","",IF(ISNUMBER(H7599),G7599,""))</x:f>
        <x:v>27958800</x:v>
      </x:c>
      <x:c r="J7599" s="22" t="n">
        <x:f>IF(I7599="","",I7599*H7599)</x:f>
        <x:v>14482658.4</x:v>
      </x:c>
      <x:c r="K7599" t="str">
        <x:f>IF(G7599="","MISSING OEWS",IF(ISNUMBER(H7599),"MATCHED","MISSING WHARTON"))</x:f>
        <x:v>MATCHED</x:v>
      </x:c>
    </x:row>
    <x:row r="7600">
      <x:c r="A7600" t="str">
        <x:v>81</x:v>
      </x:c>
      <x:c r="B7600" t="str">
        <x:v>Other Services (except Public Administration)</x:v>
      </x:c>
      <x:c r="C7600" t="str">
        <x:v>41-9041</x:v>
      </x:c>
      <x:c r="D7600" t="str">
        <x:v>Telemarketers</x:v>
      </x:c>
      <x:c r="E7600" s="22" t="n">
        <x:v>460</x:v>
      </x:c>
      <x:c r="F7600" s="22" t="n">
        <x:v>36610</x:v>
      </x:c>
      <x:c r="G7600" s="22" t="n">
        <x:f>IF(OR(E7600="",F7600=""),"",E7600*F7600)</x:f>
        <x:v>16840600</x:v>
      </x:c>
      <x:c r="H7600" s="36" t="n">
        <x:v>0.9625</x:v>
      </x:c>
      <x:c r="I7600" s="22" t="n">
        <x:f>IF(G7600="","",IF(ISNUMBER(H7600),G7600,""))</x:f>
        <x:v>16840600</x:v>
      </x:c>
      <x:c r="J7600" s="22" t="n">
        <x:f>IF(I7600="","",I7600*H7600)</x:f>
        <x:v>16209077.5</x:v>
      </x:c>
      <x:c r="K7600" t="str">
        <x:f>IF(G7600="","MISSING OEWS",IF(ISNUMBER(H7600),"MATCHED","MISSING WHARTON"))</x:f>
        <x:v>MATCHED</x:v>
      </x:c>
    </x:row>
    <x:row r="7601">
      <x:c r="A7601" t="str">
        <x:v>81</x:v>
      </x:c>
      <x:c r="B7601" t="str">
        <x:v>Other Services (except Public Administration)</x:v>
      </x:c>
      <x:c r="C7601" t="str">
        <x:v>41-9099</x:v>
      </x:c>
      <x:c r="D7601" t="str">
        <x:v>Sales and Related Workers, All Other</x:v>
      </x:c>
      <x:c r="E7601" s="22" t="n">
        <x:v>1830</x:v>
      </x:c>
      <x:c r="F7601" s="22" t="n">
        <x:v>43350</x:v>
      </x:c>
      <x:c r="G7601" s="22" t="n">
        <x:f>IF(OR(E7601="",F7601=""),"",E7601*F7601)</x:f>
        <x:v>79330500</x:v>
      </x:c>
      <x:c r="H7601" s="36"/>
      <x:c r="I7601" s="22" t="str">
        <x:f>IF(G7601="","",IF(ISNUMBER(H7601),G7601,""))</x:f>
      </x:c>
      <x:c r="J7601" s="22" t="str">
        <x:f>IF(I7601="","",I7601*H7601)</x:f>
      </x:c>
      <x:c r="K7601" t="str">
        <x:f>IF(G7601="","MISSING OEWS",IF(ISNUMBER(H7601),"MATCHED","MISSING WHARTON"))</x:f>
        <x:v>MISSING WHARTON</x:v>
      </x:c>
    </x:row>
    <x:row r="7602">
      <x:c r="A7602" t="str">
        <x:v>81</x:v>
      </x:c>
      <x:c r="B7602" t="str">
        <x:v>Other Services (except Public Administration)</x:v>
      </x:c>
      <x:c r="C7602" t="str">
        <x:v>43-1011</x:v>
      </x:c>
      <x:c r="D7602" t="str">
        <x:v>First-Line Supervisors of Office and Administrative Support Workers</x:v>
      </x:c>
      <x:c r="E7602" s="22" t="n">
        <x:v>37000</x:v>
      </x:c>
      <x:c r="F7602" s="22" t="n">
        <x:v>66920</x:v>
      </x:c>
      <x:c r="G7602" s="22" t="n">
        <x:f>IF(OR(E7602="",F7602=""),"",E7602*F7602)</x:f>
        <x:v>2476040000</x:v>
      </x:c>
      <x:c r="H7602" s="36" t="n">
        <x:v>0.5034000000000001</x:v>
      </x:c>
      <x:c r="I7602" s="22" t="n">
        <x:f>IF(G7602="","",IF(ISNUMBER(H7602),G7602,""))</x:f>
        <x:v>2476040000</x:v>
      </x:c>
      <x:c r="J7602" s="22" t="n">
        <x:f>IF(I7602="","",I7602*H7602)</x:f>
        <x:v>1246438536.0000002</x:v>
      </x:c>
      <x:c r="K7602" t="str">
        <x:f>IF(G7602="","MISSING OEWS",IF(ISNUMBER(H7602),"MATCHED","MISSING WHARTON"))</x:f>
        <x:v>MATCHED</x:v>
      </x:c>
    </x:row>
    <x:row r="7603">
      <x:c r="A7603" t="str">
        <x:v>81</x:v>
      </x:c>
      <x:c r="B7603" t="str">
        <x:v>Other Services (except Public Administration)</x:v>
      </x:c>
      <x:c r="C7603" t="str">
        <x:v>43-2011</x:v>
      </x:c>
      <x:c r="D7603" t="str">
        <x:v>Switchboard Operators, Including Answering Service</x:v>
      </x:c>
      <x:c r="E7603" s="22" t="n">
        <x:v>190</x:v>
      </x:c>
      <x:c r="F7603" s="22" t="n">
        <x:v>42210</x:v>
      </x:c>
      <x:c r="G7603" s="22" t="n">
        <x:f>IF(OR(E7603="",F7603=""),"",E7603*F7603)</x:f>
        <x:v>8019900</x:v>
      </x:c>
      <x:c r="H7603" s="36" t="n">
        <x:v>0.7579</x:v>
      </x:c>
      <x:c r="I7603" s="22" t="n">
        <x:f>IF(G7603="","",IF(ISNUMBER(H7603),G7603,""))</x:f>
        <x:v>8019900</x:v>
      </x:c>
      <x:c r="J7603" s="22" t="n">
        <x:f>IF(I7603="","",I7603*H7603)</x:f>
        <x:v>6078282.21</x:v>
      </x:c>
      <x:c r="K7603" t="str">
        <x:f>IF(G7603="","MISSING OEWS",IF(ISNUMBER(H7603),"MATCHED","MISSING WHARTON"))</x:f>
        <x:v>MATCHED</x:v>
      </x:c>
    </x:row>
    <x:row r="7604">
      <x:c r="A7604" t="str">
        <x:v>81</x:v>
      </x:c>
      <x:c r="B7604" t="str">
        <x:v>Other Services (except Public Administration)</x:v>
      </x:c>
      <x:c r="C7604" t="str">
        <x:v>43-3011</x:v>
      </x:c>
      <x:c r="D7604" t="str">
        <x:v>Bill and Account Collectors</x:v>
      </x:c>
      <x:c r="E7604" s="22" t="n">
        <x:v>870</x:v>
      </x:c>
      <x:c r="F7604" s="22" t="n">
        <x:v>51150</x:v>
      </x:c>
      <x:c r="G7604" s="22" t="n">
        <x:f>IF(OR(E7604="",F7604=""),"",E7604*F7604)</x:f>
        <x:v>44500500</x:v>
      </x:c>
      <x:c r="H7604" s="36" t="n">
        <x:v>0.9</x:v>
      </x:c>
      <x:c r="I7604" s="22" t="n">
        <x:f>IF(G7604="","",IF(ISNUMBER(H7604),G7604,""))</x:f>
        <x:v>44500500</x:v>
      </x:c>
      <x:c r="J7604" s="22" t="n">
        <x:f>IF(I7604="","",I7604*H7604)</x:f>
        <x:v>40050450</x:v>
      </x:c>
      <x:c r="K7604" t="str">
        <x:f>IF(G7604="","MISSING OEWS",IF(ISNUMBER(H7604),"MATCHED","MISSING WHARTON"))</x:f>
        <x:v>MATCHED</x:v>
      </x:c>
    </x:row>
    <x:row r="7605">
      <x:c r="A7605" t="str">
        <x:v>81</x:v>
      </x:c>
      <x:c r="B7605" t="str">
        <x:v>Other Services (except Public Administration)</x:v>
      </x:c>
      <x:c r="C7605" t="str">
        <x:v>43-3021</x:v>
      </x:c>
      <x:c r="D7605" t="str">
        <x:v>Billing and Posting Clerks</x:v>
      </x:c>
      <x:c r="E7605" s="22" t="n">
        <x:v>3760</x:v>
      </x:c>
      <x:c r="F7605" s="22" t="n">
        <x:v>52010</x:v>
      </x:c>
      <x:c r="G7605" s="22" t="n">
        <x:f>IF(OR(E7605="",F7605=""),"",E7605*F7605)</x:f>
        <x:v>195557600</x:v>
      </x:c>
      <x:c r="H7605" s="36" t="n">
        <x:v>0.8617</x:v>
      </x:c>
      <x:c r="I7605" s="22" t="n">
        <x:f>IF(G7605="","",IF(ISNUMBER(H7605),G7605,""))</x:f>
        <x:v>195557600</x:v>
      </x:c>
      <x:c r="J7605" s="22" t="n">
        <x:f>IF(I7605="","",I7605*H7605)</x:f>
        <x:v>168511983.92000002</x:v>
      </x:c>
      <x:c r="K7605" t="str">
        <x:f>IF(G7605="","MISSING OEWS",IF(ISNUMBER(H7605),"MATCHED","MISSING WHARTON"))</x:f>
        <x:v>MATCHED</x:v>
      </x:c>
    </x:row>
    <x:row r="7606">
      <x:c r="A7606" t="str">
        <x:v>81</x:v>
      </x:c>
      <x:c r="B7606" t="str">
        <x:v>Other Services (except Public Administration)</x:v>
      </x:c>
      <x:c r="C7606" t="str">
        <x:v>43-3031</x:v>
      </x:c>
      <x:c r="D7606" t="str">
        <x:v>Bookkeeping, Accounting, and Auditing Clerks</x:v>
      </x:c>
      <x:c r="E7606" s="22" t="n">
        <x:v>64890</x:v>
      </x:c>
      <x:c r="F7606" s="22" t="n">
        <x:v>52710</x:v>
      </x:c>
      <x:c r="G7606" s="22" t="n">
        <x:f>IF(OR(E7606="",F7606=""),"",E7606*F7606)</x:f>
        <x:v>3420351900</x:v>
      </x:c>
      <x:c r="H7606" s="36" t="n">
        <x:v>0.9517</x:v>
      </x:c>
      <x:c r="I7606" s="22" t="n">
        <x:f>IF(G7606="","",IF(ISNUMBER(H7606),G7606,""))</x:f>
        <x:v>3420351900</x:v>
      </x:c>
      <x:c r="J7606" s="22" t="n">
        <x:f>IF(I7606="","",I7606*H7606)</x:f>
        <x:v>3255148903.23</x:v>
      </x:c>
      <x:c r="K7606" t="str">
        <x:f>IF(G7606="","MISSING OEWS",IF(ISNUMBER(H7606),"MATCHED","MISSING WHARTON"))</x:f>
        <x:v>MATCHED</x:v>
      </x:c>
    </x:row>
    <x:row r="7607">
      <x:c r="A7607" t="str">
        <x:v>81</x:v>
      </x:c>
      <x:c r="B7607" t="str">
        <x:v>Other Services (except Public Administration)</x:v>
      </x:c>
      <x:c r="C7607" t="str">
        <x:v>43-3051</x:v>
      </x:c>
      <x:c r="D7607" t="str">
        <x:v>Payroll and Timekeeping Clerks</x:v>
      </x:c>
      <x:c r="E7607" s="22" t="n">
        <x:v>2500</x:v>
      </x:c>
      <x:c r="F7607" s="22" t="n">
        <x:v>56350</x:v>
      </x:c>
      <x:c r="G7607" s="22" t="n">
        <x:f>IF(OR(E7607="",F7607=""),"",E7607*F7607)</x:f>
        <x:v>140875000</x:v>
      </x:c>
      <x:c r="H7607" s="36" t="n">
        <x:v>0.9409000000000001</x:v>
      </x:c>
      <x:c r="I7607" s="22" t="n">
        <x:f>IF(G7607="","",IF(ISNUMBER(H7607),G7607,""))</x:f>
        <x:v>140875000</x:v>
      </x:c>
      <x:c r="J7607" s="22" t="n">
        <x:f>IF(I7607="","",I7607*H7607)</x:f>
        <x:v>132549287.50000001</x:v>
      </x:c>
      <x:c r="K7607" t="str">
        <x:f>IF(G7607="","MISSING OEWS",IF(ISNUMBER(H7607),"MATCHED","MISSING WHARTON"))</x:f>
        <x:v>MATCHED</x:v>
      </x:c>
    </x:row>
    <x:row r="7608">
      <x:c r="A7608" t="str">
        <x:v>81</x:v>
      </x:c>
      <x:c r="B7608" t="str">
        <x:v>Other Services (except Public Administration)</x:v>
      </x:c>
      <x:c r="C7608" t="str">
        <x:v>43-3061</x:v>
      </x:c>
      <x:c r="D7608" t="str">
        <x:v>Procurement Clerks</x:v>
      </x:c>
      <x:c r="E7608" s="22" t="n">
        <x:v>1660</x:v>
      </x:c>
      <x:c r="F7608" s="22" t="n">
        <x:v>50000</x:v>
      </x:c>
      <x:c r="G7608" s="22" t="n">
        <x:f>IF(OR(E7608="",F7608=""),"",E7608*F7608)</x:f>
        <x:v>83000000</x:v>
      </x:c>
      <x:c r="H7608" s="36" t="n">
        <x:v>0.8237000000000001</x:v>
      </x:c>
      <x:c r="I7608" s="22" t="n">
        <x:f>IF(G7608="","",IF(ISNUMBER(H7608),G7608,""))</x:f>
        <x:v>83000000</x:v>
      </x:c>
      <x:c r="J7608" s="22" t="n">
        <x:f>IF(I7608="","",I7608*H7608)</x:f>
        <x:v>68367100.00000001</x:v>
      </x:c>
      <x:c r="K7608" t="str">
        <x:f>IF(G7608="","MISSING OEWS",IF(ISNUMBER(H7608),"MATCHED","MISSING WHARTON"))</x:f>
        <x:v>MATCHED</x:v>
      </x:c>
    </x:row>
    <x:row r="7609">
      <x:c r="A7609" t="str">
        <x:v>81</x:v>
      </x:c>
      <x:c r="B7609" t="str">
        <x:v>Other Services (except Public Administration)</x:v>
      </x:c>
      <x:c r="C7609" t="str">
        <x:v>43-3071</x:v>
      </x:c>
      <x:c r="D7609" t="str">
        <x:v>Tellers</x:v>
      </x:c>
      <x:c r="E7609" s="22" t="n">
        <x:v>100</x:v>
      </x:c>
      <x:c r="F7609" s="22" t="n">
        <x:v>43410</x:v>
      </x:c>
      <x:c r="G7609" s="22" t="n">
        <x:f>IF(OR(E7609="",F7609=""),"",E7609*F7609)</x:f>
        <x:v>4341000</x:v>
      </x:c>
      <x:c r="H7609" s="36" t="n">
        <x:v>0.9138</x:v>
      </x:c>
      <x:c r="I7609" s="22" t="n">
        <x:f>IF(G7609="","",IF(ISNUMBER(H7609),G7609,""))</x:f>
        <x:v>4341000</x:v>
      </x:c>
      <x:c r="J7609" s="22" t="n">
        <x:f>IF(I7609="","",I7609*H7609)</x:f>
        <x:v>3966805.8</x:v>
      </x:c>
      <x:c r="K7609" t="str">
        <x:f>IF(G7609="","MISSING OEWS",IF(ISNUMBER(H7609),"MATCHED","MISSING WHARTON"))</x:f>
        <x:v>MATCHED</x:v>
      </x:c>
    </x:row>
    <x:row r="7610">
      <x:c r="A7610" t="str">
        <x:v>81</x:v>
      </x:c>
      <x:c r="B7610" t="str">
        <x:v>Other Services (except Public Administration)</x:v>
      </x:c>
      <x:c r="C7610" t="str">
        <x:v>43-3099</x:v>
      </x:c>
      <x:c r="D7610" t="str">
        <x:v>Financial Clerks, All Other</x:v>
      </x:c>
      <x:c r="E7610" s="22" t="n">
        <x:v>240</x:v>
      </x:c>
      <x:c r="F7610" s="22" t="n">
        <x:v>53000</x:v>
      </x:c>
      <x:c r="G7610" s="22" t="n">
        <x:f>IF(OR(E7610="",F7610=""),"",E7610*F7610)</x:f>
        <x:v>12720000</x:v>
      </x:c>
      <x:c r="H7610" s="36"/>
      <x:c r="I7610" s="22" t="str">
        <x:f>IF(G7610="","",IF(ISNUMBER(H7610),G7610,""))</x:f>
      </x:c>
      <x:c r="J7610" s="22" t="str">
        <x:f>IF(I7610="","",I7610*H7610)</x:f>
      </x:c>
      <x:c r="K7610" t="str">
        <x:f>IF(G7610="","MISSING OEWS",IF(ISNUMBER(H7610),"MATCHED","MISSING WHARTON"))</x:f>
        <x:v>MISSING WHARTON</x:v>
      </x:c>
    </x:row>
    <x:row r="7611">
      <x:c r="A7611" t="str">
        <x:v>81</x:v>
      </x:c>
      <x:c r="B7611" t="str">
        <x:v>Other Services (except Public Administration)</x:v>
      </x:c>
      <x:c r="C7611" t="str">
        <x:v>43-4021</x:v>
      </x:c>
      <x:c r="D7611" t="str">
        <x:v>Correspondence Clerks</x:v>
      </x:c>
      <x:c r="E7611" s="22"/>
      <x:c r="F7611" s="22" t="n">
        <x:v>52740</x:v>
      </x:c>
      <x:c r="G7611" s="22" t="str">
        <x:f>IF(OR(E7611="",F7611=""),"",E7611*F7611)</x:f>
      </x:c>
      <x:c r="H7611" s="36" t="n">
        <x:v>0.85</x:v>
      </x:c>
      <x:c r="I7611" s="22" t="str">
        <x:f>IF(G7611="","",IF(ISNUMBER(H7611),G7611,""))</x:f>
      </x:c>
      <x:c r="J7611" s="22" t="str">
        <x:f>IF(I7611="","",I7611*H7611)</x:f>
      </x:c>
      <x:c r="K7611" t="str">
        <x:f>IF(G7611="","MISSING OEWS",IF(ISNUMBER(H7611),"MATCHED","MISSING WHARTON"))</x:f>
        <x:v>MISSING OEWS</x:v>
      </x:c>
    </x:row>
    <x:row r="7612">
      <x:c r="A7612" t="str">
        <x:v>81</x:v>
      </x:c>
      <x:c r="B7612" t="str">
        <x:v>Other Services (except Public Administration)</x:v>
      </x:c>
      <x:c r="C7612" t="str">
        <x:v>43-4031</x:v>
      </x:c>
      <x:c r="D7612" t="str">
        <x:v>Court, Municipal, and License Clerks</x:v>
      </x:c>
      <x:c r="E7612" s="22" t="n">
        <x:v>50</x:v>
      </x:c>
      <x:c r="F7612" s="22" t="n">
        <x:v>40460</x:v>
      </x:c>
      <x:c r="G7612" s="22" t="n">
        <x:f>IF(OR(E7612="",F7612=""),"",E7612*F7612)</x:f>
        <x:v>2023000</x:v>
      </x:c>
      <x:c r="H7612" s="36" t="n">
        <x:v>0.8867</x:v>
      </x:c>
      <x:c r="I7612" s="22" t="n">
        <x:f>IF(G7612="","",IF(ISNUMBER(H7612),G7612,""))</x:f>
        <x:v>2023000</x:v>
      </x:c>
      <x:c r="J7612" s="22" t="n">
        <x:f>IF(I7612="","",I7612*H7612)</x:f>
        <x:v>1793794.1</x:v>
      </x:c>
      <x:c r="K7612" t="str">
        <x:f>IF(G7612="","MISSING OEWS",IF(ISNUMBER(H7612),"MATCHED","MISSING WHARTON"))</x:f>
        <x:v>MATCHED</x:v>
      </x:c>
    </x:row>
    <x:row r="7613">
      <x:c r="A7613" t="str">
        <x:v>81</x:v>
      </x:c>
      <x:c r="B7613" t="str">
        <x:v>Other Services (except Public Administration)</x:v>
      </x:c>
      <x:c r="C7613" t="str">
        <x:v>43-4051</x:v>
      </x:c>
      <x:c r="D7613" t="str">
        <x:v>Customer Service Representatives</x:v>
      </x:c>
      <x:c r="E7613" s="22" t="n">
        <x:v>69640</x:v>
      </x:c>
      <x:c r="F7613" s="22" t="n">
        <x:v>42380</x:v>
      </x:c>
      <x:c r="G7613" s="22" t="n">
        <x:f>IF(OR(E7613="",F7613=""),"",E7613*F7613)</x:f>
        <x:v>2951343200</x:v>
      </x:c>
      <x:c r="H7613" s="36" t="n">
        <x:v>0.82</x:v>
      </x:c>
      <x:c r="I7613" s="22" t="n">
        <x:f>IF(G7613="","",IF(ISNUMBER(H7613),G7613,""))</x:f>
        <x:v>2951343200</x:v>
      </x:c>
      <x:c r="J7613" s="22" t="n">
        <x:f>IF(I7613="","",I7613*H7613)</x:f>
        <x:v>2420101424</x:v>
      </x:c>
      <x:c r="K7613" t="str">
        <x:f>IF(G7613="","MISSING OEWS",IF(ISNUMBER(H7613),"MATCHED","MISSING WHARTON"))</x:f>
        <x:v>MATCHED</x:v>
      </x:c>
    </x:row>
    <x:row r="7614">
      <x:c r="A7614" t="str">
        <x:v>81</x:v>
      </x:c>
      <x:c r="B7614" t="str">
        <x:v>Other Services (except Public Administration)</x:v>
      </x:c>
      <x:c r="C7614" t="str">
        <x:v>43-4061</x:v>
      </x:c>
      <x:c r="D7614" t="str">
        <x:v>Eligibility Interviewers, Government Programs</x:v>
      </x:c>
      <x:c r="E7614" s="22" t="n">
        <x:v>210</x:v>
      </x:c>
      <x:c r="F7614" s="22" t="n">
        <x:v>46770</x:v>
      </x:c>
      <x:c r="G7614" s="22" t="n">
        <x:f>IF(OR(E7614="",F7614=""),"",E7614*F7614)</x:f>
        <x:v>9821700</x:v>
      </x:c>
      <x:c r="H7614" s="36" t="n">
        <x:v>0.7912</x:v>
      </x:c>
      <x:c r="I7614" s="22" t="n">
        <x:f>IF(G7614="","",IF(ISNUMBER(H7614),G7614,""))</x:f>
        <x:v>9821700</x:v>
      </x:c>
      <x:c r="J7614" s="22" t="n">
        <x:f>IF(I7614="","",I7614*H7614)</x:f>
        <x:v>7770929.04</x:v>
      </x:c>
      <x:c r="K7614" t="str">
        <x:f>IF(G7614="","MISSING OEWS",IF(ISNUMBER(H7614),"MATCHED","MISSING WHARTON"))</x:f>
        <x:v>MATCHED</x:v>
      </x:c>
    </x:row>
    <x:row r="7615">
      <x:c r="A7615" t="str">
        <x:v>81</x:v>
      </x:c>
      <x:c r="B7615" t="str">
        <x:v>Other Services (except Public Administration)</x:v>
      </x:c>
      <x:c r="C7615" t="str">
        <x:v>43-4071</x:v>
      </x:c>
      <x:c r="D7615" t="str">
        <x:v>File Clerks</x:v>
      </x:c>
      <x:c r="E7615" s="22" t="n">
        <x:v>1300</x:v>
      </x:c>
      <x:c r="F7615" s="22" t="n">
        <x:v>43310</x:v>
      </x:c>
      <x:c r="G7615" s="22" t="n">
        <x:f>IF(OR(E7615="",F7615=""),"",E7615*F7615)</x:f>
        <x:v>56303000</x:v>
      </x:c>
      <x:c r="H7615" s="36" t="n">
        <x:v>0.7526</x:v>
      </x:c>
      <x:c r="I7615" s="22" t="n">
        <x:f>IF(G7615="","",IF(ISNUMBER(H7615),G7615,""))</x:f>
        <x:v>56303000</x:v>
      </x:c>
      <x:c r="J7615" s="22" t="n">
        <x:f>IF(I7615="","",I7615*H7615)</x:f>
        <x:v>42373637.800000004</x:v>
      </x:c>
      <x:c r="K7615" t="str">
        <x:f>IF(G7615="","MISSING OEWS",IF(ISNUMBER(H7615),"MATCHED","MISSING WHARTON"))</x:f>
        <x:v>MATCHED</x:v>
      </x:c>
    </x:row>
    <x:row r="7616">
      <x:c r="A7616" t="str">
        <x:v>81</x:v>
      </x:c>
      <x:c r="B7616" t="str">
        <x:v>Other Services (except Public Administration)</x:v>
      </x:c>
      <x:c r="C7616" t="str">
        <x:v>43-4081</x:v>
      </x:c>
      <x:c r="D7616" t="str">
        <x:v>Hotel, Motel, and Resort Desk Clerks</x:v>
      </x:c>
      <x:c r="E7616" s="22" t="n">
        <x:v>1160</x:v>
      </x:c>
      <x:c r="F7616" s="22" t="n">
        <x:v>40670</x:v>
      </x:c>
      <x:c r="G7616" s="22" t="n">
        <x:f>IF(OR(E7616="",F7616=""),"",E7616*F7616)</x:f>
        <x:v>47177200</x:v>
      </x:c>
      <x:c r="H7616" s="36" t="n">
        <x:v>0.665</x:v>
      </x:c>
      <x:c r="I7616" s="22" t="n">
        <x:f>IF(G7616="","",IF(ISNUMBER(H7616),G7616,""))</x:f>
        <x:v>47177200</x:v>
      </x:c>
      <x:c r="J7616" s="22" t="n">
        <x:f>IF(I7616="","",I7616*H7616)</x:f>
        <x:v>31372838</x:v>
      </x:c>
      <x:c r="K7616" t="str">
        <x:f>IF(G7616="","MISSING OEWS",IF(ISNUMBER(H7616),"MATCHED","MISSING WHARTON"))</x:f>
        <x:v>MATCHED</x:v>
      </x:c>
    </x:row>
    <x:row r="7617">
      <x:c r="A7617" t="str">
        <x:v>81</x:v>
      </x:c>
      <x:c r="B7617" t="str">
        <x:v>Other Services (except Public Administration)</x:v>
      </x:c>
      <x:c r="C7617" t="str">
        <x:v>43-4111</x:v>
      </x:c>
      <x:c r="D7617" t="str">
        <x:v>Interviewers, Except Eligibility and Loan</x:v>
      </x:c>
      <x:c r="E7617" s="22" t="n">
        <x:v>1780</x:v>
      </x:c>
      <x:c r="F7617" s="22" t="n">
        <x:v>47940</x:v>
      </x:c>
      <x:c r="G7617" s="22" t="n">
        <x:f>IF(OR(E7617="",F7617=""),"",E7617*F7617)</x:f>
        <x:v>85333200</x:v>
      </x:c>
      <x:c r="H7617" s="36" t="n">
        <x:v>0.7088</x:v>
      </x:c>
      <x:c r="I7617" s="22" t="n">
        <x:f>IF(G7617="","",IF(ISNUMBER(H7617),G7617,""))</x:f>
        <x:v>85333200</x:v>
      </x:c>
      <x:c r="J7617" s="22" t="n">
        <x:f>IF(I7617="","",I7617*H7617)</x:f>
        <x:v>60484172.16</x:v>
      </x:c>
      <x:c r="K7617" t="str">
        <x:f>IF(G7617="","MISSING OEWS",IF(ISNUMBER(H7617),"MATCHED","MISSING WHARTON"))</x:f>
        <x:v>MATCHED</x:v>
      </x:c>
    </x:row>
    <x:row r="7618">
      <x:c r="A7618" t="str">
        <x:v>81</x:v>
      </x:c>
      <x:c r="B7618" t="str">
        <x:v>Other Services (except Public Administration)</x:v>
      </x:c>
      <x:c r="C7618" t="str">
        <x:v>43-4121</x:v>
      </x:c>
      <x:c r="D7618" t="str">
        <x:v>Library Assistants, Clerical</x:v>
      </x:c>
      <x:c r="E7618" s="22" t="n">
        <x:v>80</x:v>
      </x:c>
      <x:c r="F7618" s="22" t="n">
        <x:v>37130</x:v>
      </x:c>
      <x:c r="G7618" s="22" t="n">
        <x:f>IF(OR(E7618="",F7618=""),"",E7618*F7618)</x:f>
        <x:v>2970400</x:v>
      </x:c>
      <x:c r="H7618" s="36" t="n">
        <x:v>0.547</x:v>
      </x:c>
      <x:c r="I7618" s="22" t="n">
        <x:f>IF(G7618="","",IF(ISNUMBER(H7618),G7618,""))</x:f>
        <x:v>2970400</x:v>
      </x:c>
      <x:c r="J7618" s="22" t="n">
        <x:f>IF(I7618="","",I7618*H7618)</x:f>
        <x:v>1624808.8</x:v>
      </x:c>
      <x:c r="K7618" t="str">
        <x:f>IF(G7618="","MISSING OEWS",IF(ISNUMBER(H7618),"MATCHED","MISSING WHARTON"))</x:f>
        <x:v>MATCHED</x:v>
      </x:c>
    </x:row>
    <x:row r="7619">
      <x:c r="A7619" t="str">
        <x:v>81</x:v>
      </x:c>
      <x:c r="B7619" t="str">
        <x:v>Other Services (except Public Administration)</x:v>
      </x:c>
      <x:c r="C7619" t="str">
        <x:v>43-4131</x:v>
      </x:c>
      <x:c r="D7619" t="str">
        <x:v>Loan Interviewers and Clerks</x:v>
      </x:c>
      <x:c r="E7619" s="22" t="n">
        <x:v>170</x:v>
      </x:c>
      <x:c r="F7619" s="22" t="n">
        <x:v>60120</x:v>
      </x:c>
      <x:c r="G7619" s="22" t="n">
        <x:f>IF(OR(E7619="",F7619=""),"",E7619*F7619)</x:f>
        <x:v>10220400</x:v>
      </x:c>
      <x:c r="H7619" s="36" t="n">
        <x:v>0.9111</x:v>
      </x:c>
      <x:c r="I7619" s="22" t="n">
        <x:f>IF(G7619="","",IF(ISNUMBER(H7619),G7619,""))</x:f>
        <x:v>10220400</x:v>
      </x:c>
      <x:c r="J7619" s="22" t="n">
        <x:f>IF(I7619="","",I7619*H7619)</x:f>
        <x:v>9311806.44</x:v>
      </x:c>
      <x:c r="K7619" t="str">
        <x:f>IF(G7619="","MISSING OEWS",IF(ISNUMBER(H7619),"MATCHED","MISSING WHARTON"))</x:f>
        <x:v>MATCHED</x:v>
      </x:c>
    </x:row>
    <x:row r="7620">
      <x:c r="A7620" t="str">
        <x:v>81</x:v>
      </x:c>
      <x:c r="B7620" t="str">
        <x:v>Other Services (except Public Administration)</x:v>
      </x:c>
      <x:c r="C7620" t="str">
        <x:v>43-4151</x:v>
      </x:c>
      <x:c r="D7620" t="str">
        <x:v>Order Clerks</x:v>
      </x:c>
      <x:c r="E7620" s="22" t="n">
        <x:v>2070</x:v>
      </x:c>
      <x:c r="F7620" s="22" t="n">
        <x:v>45920</x:v>
      </x:c>
      <x:c r="G7620" s="22" t="n">
        <x:f>IF(OR(E7620="",F7620=""),"",E7620*F7620)</x:f>
        <x:v>95054400</x:v>
      </x:c>
      <x:c r="H7620" s="36" t="n">
        <x:v>0.9553</x:v>
      </x:c>
      <x:c r="I7620" s="22" t="n">
        <x:f>IF(G7620="","",IF(ISNUMBER(H7620),G7620,""))</x:f>
        <x:v>95054400</x:v>
      </x:c>
      <x:c r="J7620" s="22" t="n">
        <x:f>IF(I7620="","",I7620*H7620)</x:f>
        <x:v>90805468.32000001</x:v>
      </x:c>
      <x:c r="K7620" t="str">
        <x:f>IF(G7620="","MISSING OEWS",IF(ISNUMBER(H7620),"MATCHED","MISSING WHARTON"))</x:f>
        <x:v>MATCHED</x:v>
      </x:c>
    </x:row>
    <x:row r="7621">
      <x:c r="A7621" t="str">
        <x:v>81</x:v>
      </x:c>
      <x:c r="B7621" t="str">
        <x:v>Other Services (except Public Administration)</x:v>
      </x:c>
      <x:c r="C7621" t="str">
        <x:v>43-4161</x:v>
      </x:c>
      <x:c r="D7621" t="str">
        <x:v>Human Resources Assistants, Except Payroll and Timekeeping</x:v>
      </x:c>
      <x:c r="E7621" s="22" t="n">
        <x:v>1060</x:v>
      </x:c>
      <x:c r="F7621" s="22" t="n">
        <x:v>51800</x:v>
      </x:c>
      <x:c r="G7621" s="22" t="n">
        <x:f>IF(OR(E7621="",F7621=""),"",E7621*F7621)</x:f>
        <x:v>54908000</x:v>
      </x:c>
      <x:c r="H7621" s="36" t="n">
        <x:v>0.8342</x:v>
      </x:c>
      <x:c r="I7621" s="22" t="n">
        <x:f>IF(G7621="","",IF(ISNUMBER(H7621),G7621,""))</x:f>
        <x:v>54908000</x:v>
      </x:c>
      <x:c r="J7621" s="22" t="n">
        <x:f>IF(I7621="","",I7621*H7621)</x:f>
        <x:v>45804253.6</x:v>
      </x:c>
      <x:c r="K7621" t="str">
        <x:f>IF(G7621="","MISSING OEWS",IF(ISNUMBER(H7621),"MATCHED","MISSING WHARTON"))</x:f>
        <x:v>MATCHED</x:v>
      </x:c>
    </x:row>
    <x:row r="7622">
      <x:c r="A7622" t="str">
        <x:v>81</x:v>
      </x:c>
      <x:c r="B7622" t="str">
        <x:v>Other Services (except Public Administration)</x:v>
      </x:c>
      <x:c r="C7622" t="str">
        <x:v>43-4171</x:v>
      </x:c>
      <x:c r="D7622" t="str">
        <x:v>Receptionists and Information Clerks</x:v>
      </x:c>
      <x:c r="E7622" s="22" t="n">
        <x:v>109280</x:v>
      </x:c>
      <x:c r="F7622" s="22" t="n">
        <x:v>35160</x:v>
      </x:c>
      <x:c r="G7622" s="22" t="n">
        <x:f>IF(OR(E7622="",F7622=""),"",E7622*F7622)</x:f>
        <x:v>3842284800</x:v>
      </x:c>
      <x:c r="H7622" s="36" t="n">
        <x:v>0.7368000000000001</x:v>
      </x:c>
      <x:c r="I7622" s="22" t="n">
        <x:f>IF(G7622="","",IF(ISNUMBER(H7622),G7622,""))</x:f>
        <x:v>3842284800</x:v>
      </x:c>
      <x:c r="J7622" s="22" t="n">
        <x:f>IF(I7622="","",I7622*H7622)</x:f>
        <x:v>2830995440.6400003</x:v>
      </x:c>
      <x:c r="K7622" t="str">
        <x:f>IF(G7622="","MISSING OEWS",IF(ISNUMBER(H7622),"MATCHED","MISSING WHARTON"))</x:f>
        <x:v>MATCHED</x:v>
      </x:c>
    </x:row>
    <x:row r="7623">
      <x:c r="A7623" t="str">
        <x:v>81</x:v>
      </x:c>
      <x:c r="B7623" t="str">
        <x:v>Other Services (except Public Administration)</x:v>
      </x:c>
      <x:c r="C7623" t="str">
        <x:v>43-4181</x:v>
      </x:c>
      <x:c r="D7623" t="str">
        <x:v>Reservation and Transportation Ticket Agents and Travel Clerks</x:v>
      </x:c>
      <x:c r="E7623" s="22"/>
      <x:c r="F7623" s="22" t="n">
        <x:v>34180</x:v>
      </x:c>
      <x:c r="G7623" s="22" t="str">
        <x:f>IF(OR(E7623="",F7623=""),"",E7623*F7623)</x:f>
      </x:c>
      <x:c r="H7623" s="36" t="n">
        <x:v>0.7714</x:v>
      </x:c>
      <x:c r="I7623" s="22" t="str">
        <x:f>IF(G7623="","",IF(ISNUMBER(H7623),G7623,""))</x:f>
      </x:c>
      <x:c r="J7623" s="22" t="str">
        <x:f>IF(I7623="","",I7623*H7623)</x:f>
      </x:c>
      <x:c r="K7623" t="str">
        <x:f>IF(G7623="","MISSING OEWS",IF(ISNUMBER(H7623),"MATCHED","MISSING WHARTON"))</x:f>
        <x:v>MISSING OEWS</x:v>
      </x:c>
    </x:row>
    <x:row r="7624">
      <x:c r="A7624" t="str">
        <x:v>81</x:v>
      </x:c>
      <x:c r="B7624" t="str">
        <x:v>Other Services (except Public Administration)</x:v>
      </x:c>
      <x:c r="C7624" t="str">
        <x:v>43-4199</x:v>
      </x:c>
      <x:c r="D7624" t="str">
        <x:v>Information and Record Clerks, All Other</x:v>
      </x:c>
      <x:c r="E7624" s="22" t="n">
        <x:v>1940</x:v>
      </x:c>
      <x:c r="F7624" s="22" t="n">
        <x:v>48050</x:v>
      </x:c>
      <x:c r="G7624" s="22" t="n">
        <x:f>IF(OR(E7624="",F7624=""),"",E7624*F7624)</x:f>
        <x:v>93217000</x:v>
      </x:c>
      <x:c r="H7624" s="36"/>
      <x:c r="I7624" s="22" t="str">
        <x:f>IF(G7624="","",IF(ISNUMBER(H7624),G7624,""))</x:f>
      </x:c>
      <x:c r="J7624" s="22" t="str">
        <x:f>IF(I7624="","",I7624*H7624)</x:f>
      </x:c>
      <x:c r="K7624" t="str">
        <x:f>IF(G7624="","MISSING OEWS",IF(ISNUMBER(H7624),"MATCHED","MISSING WHARTON"))</x:f>
        <x:v>MISSING WHARTON</x:v>
      </x:c>
    </x:row>
    <x:row r="7625">
      <x:c r="A7625" t="str">
        <x:v>81</x:v>
      </x:c>
      <x:c r="B7625" t="str">
        <x:v>Other Services (except Public Administration)</x:v>
      </x:c>
      <x:c r="C7625" t="str">
        <x:v>43-5021</x:v>
      </x:c>
      <x:c r="D7625" t="str">
        <x:v>Couriers and Messengers</x:v>
      </x:c>
      <x:c r="E7625" s="22" t="n">
        <x:v>420</x:v>
      </x:c>
      <x:c r="F7625" s="22" t="n">
        <x:v>41730</x:v>
      </x:c>
      <x:c r="G7625" s="22" t="n">
        <x:f>IF(OR(E7625="",F7625=""),"",E7625*F7625)</x:f>
        <x:v>17526600</x:v>
      </x:c>
      <x:c r="H7625" s="36" t="n">
        <x:v>0.2235</x:v>
      </x:c>
      <x:c r="I7625" s="22" t="n">
        <x:f>IF(G7625="","",IF(ISNUMBER(H7625),G7625,""))</x:f>
        <x:v>17526600</x:v>
      </x:c>
      <x:c r="J7625" s="22" t="n">
        <x:f>IF(I7625="","",I7625*H7625)</x:f>
        <x:v>3917195.1</x:v>
      </x:c>
      <x:c r="K7625" t="str">
        <x:f>IF(G7625="","MISSING OEWS",IF(ISNUMBER(H7625),"MATCHED","MISSING WHARTON"))</x:f>
        <x:v>MATCHED</x:v>
      </x:c>
    </x:row>
    <x:row r="7626">
      <x:c r="A7626" t="str">
        <x:v>81</x:v>
      </x:c>
      <x:c r="B7626" t="str">
        <x:v>Other Services (except Public Administration)</x:v>
      </x:c>
      <x:c r="C7626" t="str">
        <x:v>43-5032</x:v>
      </x:c>
      <x:c r="D7626" t="str">
        <x:v>Dispatchers, Except Police, Fire, and Ambulance</x:v>
      </x:c>
      <x:c r="E7626" s="22" t="n">
        <x:v>5070</x:v>
      </x:c>
      <x:c r="F7626" s="22" t="n">
        <x:v>50040</x:v>
      </x:c>
      <x:c r="G7626" s="22" t="n">
        <x:f>IF(OR(E7626="",F7626=""),"",E7626*F7626)</x:f>
        <x:v>253702800</x:v>
      </x:c>
      <x:c r="H7626" s="36" t="n">
        <x:v>0.8192</x:v>
      </x:c>
      <x:c r="I7626" s="22" t="n">
        <x:f>IF(G7626="","",IF(ISNUMBER(H7626),G7626,""))</x:f>
        <x:v>253702800</x:v>
      </x:c>
      <x:c r="J7626" s="22" t="n">
        <x:f>IF(I7626="","",I7626*H7626)</x:f>
        <x:v>207833333.76000002</x:v>
      </x:c>
      <x:c r="K7626" t="str">
        <x:f>IF(G7626="","MISSING OEWS",IF(ISNUMBER(H7626),"MATCHED","MISSING WHARTON"))</x:f>
        <x:v>MATCHED</x:v>
      </x:c>
    </x:row>
    <x:row r="7627">
      <x:c r="A7627" t="str">
        <x:v>81</x:v>
      </x:c>
      <x:c r="B7627" t="str">
        <x:v>Other Services (except Public Administration)</x:v>
      </x:c>
      <x:c r="C7627" t="str">
        <x:v>43-5061</x:v>
      </x:c>
      <x:c r="D7627" t="str">
        <x:v>Production, Planning, and Expediting Clerks</x:v>
      </x:c>
      <x:c r="E7627" s="22" t="n">
        <x:v>5450</x:v>
      </x:c>
      <x:c r="F7627" s="22" t="n">
        <x:v>53910</x:v>
      </x:c>
      <x:c r="G7627" s="22" t="n">
        <x:f>IF(OR(E7627="",F7627=""),"",E7627*F7627)</x:f>
        <x:v>293809500</x:v>
      </x:c>
      <x:c r="H7627" s="36" t="n">
        <x:v>0.7794</x:v>
      </x:c>
      <x:c r="I7627" s="22" t="n">
        <x:f>IF(G7627="","",IF(ISNUMBER(H7627),G7627,""))</x:f>
        <x:v>293809500</x:v>
      </x:c>
      <x:c r="J7627" s="22" t="n">
        <x:f>IF(I7627="","",I7627*H7627)</x:f>
        <x:v>228995124.29999998</x:v>
      </x:c>
      <x:c r="K7627" t="str">
        <x:f>IF(G7627="","MISSING OEWS",IF(ISNUMBER(H7627),"MATCHED","MISSING WHARTON"))</x:f>
        <x:v>MATCHED</x:v>
      </x:c>
    </x:row>
    <x:row r="7628">
      <x:c r="A7628" t="str">
        <x:v>81</x:v>
      </x:c>
      <x:c r="B7628" t="str">
        <x:v>Other Services (except Public Administration)</x:v>
      </x:c>
      <x:c r="C7628" t="str">
        <x:v>43-5071</x:v>
      </x:c>
      <x:c r="D7628" t="str">
        <x:v>Shipping, Receiving, and Inventory Clerks</x:v>
      </x:c>
      <x:c r="E7628" s="22" t="n">
        <x:v>10460</x:v>
      </x:c>
      <x:c r="F7628" s="22" t="n">
        <x:v>43890</x:v>
      </x:c>
      <x:c r="G7628" s="22" t="n">
        <x:f>IF(OR(E7628="",F7628=""),"",E7628*F7628)</x:f>
        <x:v>459089400</x:v>
      </x:c>
      <x:c r="H7628" s="36" t="n">
        <x:v>0.6455</x:v>
      </x:c>
      <x:c r="I7628" s="22" t="n">
        <x:f>IF(G7628="","",IF(ISNUMBER(H7628),G7628,""))</x:f>
        <x:v>459089400</x:v>
      </x:c>
      <x:c r="J7628" s="22" t="n">
        <x:f>IF(I7628="","",I7628*H7628)</x:f>
        <x:v>296342207.7</x:v>
      </x:c>
      <x:c r="K7628" t="str">
        <x:f>IF(G7628="","MISSING OEWS",IF(ISNUMBER(H7628),"MATCHED","MISSING WHARTON"))</x:f>
        <x:v>MATCHED</x:v>
      </x:c>
    </x:row>
    <x:row r="7629">
      <x:c r="A7629" t="str">
        <x:v>81</x:v>
      </x:c>
      <x:c r="B7629" t="str">
        <x:v>Other Services (except Public Administration)</x:v>
      </x:c>
      <x:c r="C7629" t="str">
        <x:v>43-5111</x:v>
      </x:c>
      <x:c r="D7629" t="str">
        <x:v>Weighers, Measurers, Checkers, and Samplers, Recordkeeping</x:v>
      </x:c>
      <x:c r="E7629" s="22" t="n">
        <x:v>270</x:v>
      </x:c>
      <x:c r="F7629" s="22" t="n">
        <x:v>47210</x:v>
      </x:c>
      <x:c r="G7629" s="22" t="n">
        <x:f>IF(OR(E7629="",F7629=""),"",E7629*F7629)</x:f>
        <x:v>12746700</x:v>
      </x:c>
      <x:c r="H7629" s="36" t="n">
        <x:v>0.2932</x:v>
      </x:c>
      <x:c r="I7629" s="22" t="n">
        <x:f>IF(G7629="","",IF(ISNUMBER(H7629),G7629,""))</x:f>
        <x:v>12746700</x:v>
      </x:c>
      <x:c r="J7629" s="22" t="n">
        <x:f>IF(I7629="","",I7629*H7629)</x:f>
        <x:v>3737332.4400000004</x:v>
      </x:c>
      <x:c r="K7629" t="str">
        <x:f>IF(G7629="","MISSING OEWS",IF(ISNUMBER(H7629),"MATCHED","MISSING WHARTON"))</x:f>
        <x:v>MATCHED</x:v>
      </x:c>
    </x:row>
    <x:row r="7630">
      <x:c r="A7630" t="str">
        <x:v>81</x:v>
      </x:c>
      <x:c r="B7630" t="str">
        <x:v>Other Services (except Public Administration)</x:v>
      </x:c>
      <x:c r="C7630" t="str">
        <x:v>43-6011</x:v>
      </x:c>
      <x:c r="D7630" t="str">
        <x:v>Executive Secretaries and Executive Administrative Assistants</x:v>
      </x:c>
      <x:c r="E7630" s="22" t="n">
        <x:v>16950</x:v>
      </x:c>
      <x:c r="F7630" s="22" t="n">
        <x:v>75380</x:v>
      </x:c>
      <x:c r="G7630" s="22" t="n">
        <x:f>IF(OR(E7630="",F7630=""),"",E7630*F7630)</x:f>
        <x:v>1277691000</x:v>
      </x:c>
      <x:c r="H7630" s="36" t="n">
        <x:v>0.7955</x:v>
      </x:c>
      <x:c r="I7630" s="22" t="n">
        <x:f>IF(G7630="","",IF(ISNUMBER(H7630),G7630,""))</x:f>
        <x:v>1277691000</x:v>
      </x:c>
      <x:c r="J7630" s="22" t="n">
        <x:f>IF(I7630="","",I7630*H7630)</x:f>
        <x:v>1016403190.5</x:v>
      </x:c>
      <x:c r="K7630" t="str">
        <x:f>IF(G7630="","MISSING OEWS",IF(ISNUMBER(H7630),"MATCHED","MISSING WHARTON"))</x:f>
        <x:v>MATCHED</x:v>
      </x:c>
    </x:row>
    <x:row r="7631">
      <x:c r="A7631" t="str">
        <x:v>81</x:v>
      </x:c>
      <x:c r="B7631" t="str">
        <x:v>Other Services (except Public Administration)</x:v>
      </x:c>
      <x:c r="C7631" t="str">
        <x:v>43-6012</x:v>
      </x:c>
      <x:c r="D7631" t="str">
        <x:v>Legal Secretaries and Administrative Assistants</x:v>
      </x:c>
      <x:c r="E7631" s="22" t="n">
        <x:v>810</x:v>
      </x:c>
      <x:c r="F7631" s="22" t="n">
        <x:v>59820</x:v>
      </x:c>
      <x:c r="G7631" s="22" t="n">
        <x:f>IF(OR(E7631="",F7631=""),"",E7631*F7631)</x:f>
        <x:v>48454200</x:v>
      </x:c>
      <x:c r="H7631" s="36" t="n">
        <x:v>0.8679000000000001</x:v>
      </x:c>
      <x:c r="I7631" s="22" t="n">
        <x:f>IF(G7631="","",IF(ISNUMBER(H7631),G7631,""))</x:f>
        <x:v>48454200</x:v>
      </x:c>
      <x:c r="J7631" s="22" t="n">
        <x:f>IF(I7631="","",I7631*H7631)</x:f>
        <x:v>42053400.18000001</x:v>
      </x:c>
      <x:c r="K7631" t="str">
        <x:f>IF(G7631="","MISSING OEWS",IF(ISNUMBER(H7631),"MATCHED","MISSING WHARTON"))</x:f>
        <x:v>MATCHED</x:v>
      </x:c>
    </x:row>
    <x:row r="7632">
      <x:c r="A7632" t="str">
        <x:v>81</x:v>
      </x:c>
      <x:c r="B7632" t="str">
        <x:v>Other Services (except Public Administration)</x:v>
      </x:c>
      <x:c r="C7632" t="str">
        <x:v>43-6013</x:v>
      </x:c>
      <x:c r="D7632" t="str">
        <x:v>Medical Secretaries and Administrative Assistants</x:v>
      </x:c>
      <x:c r="E7632" s="22" t="n">
        <x:v>1230</x:v>
      </x:c>
      <x:c r="F7632" s="22" t="n">
        <x:v>45950</x:v>
      </x:c>
      <x:c r="G7632" s="22" t="n">
        <x:f>IF(OR(E7632="",F7632=""),"",E7632*F7632)</x:f>
        <x:v>56518500</x:v>
      </x:c>
      <x:c r="H7632" s="36" t="n">
        <x:v>0.9031</x:v>
      </x:c>
      <x:c r="I7632" s="22" t="n">
        <x:f>IF(G7632="","",IF(ISNUMBER(H7632),G7632,""))</x:f>
        <x:v>56518500</x:v>
      </x:c>
      <x:c r="J7632" s="22" t="n">
        <x:f>IF(I7632="","",I7632*H7632)</x:f>
        <x:v>51041857.35</x:v>
      </x:c>
      <x:c r="K7632" t="str">
        <x:f>IF(G7632="","MISSING OEWS",IF(ISNUMBER(H7632),"MATCHED","MISSING WHARTON"))</x:f>
        <x:v>MATCHED</x:v>
      </x:c>
    </x:row>
    <x:row r="7633">
      <x:c r="A7633" t="str">
        <x:v>81</x:v>
      </x:c>
      <x:c r="B7633" t="str">
        <x:v>Other Services (except Public Administration)</x:v>
      </x:c>
      <x:c r="C7633" t="str">
        <x:v>43-6014</x:v>
      </x:c>
      <x:c r="D7633" t="str">
        <x:v>Secretaries and Administrative Assistants, Except Legal, Medical, and Executive</x:v>
      </x:c>
      <x:c r="E7633" s="22" t="n">
        <x:v>95790</x:v>
      </x:c>
      <x:c r="F7633" s="22" t="n">
        <x:v>47110</x:v>
      </x:c>
      <x:c r="G7633" s="22" t="n">
        <x:f>IF(OR(E7633="",F7633=""),"",E7633*F7633)</x:f>
        <x:v>4512666900</x:v>
      </x:c>
      <x:c r="H7633" s="36" t="n">
        <x:v>0.8031</x:v>
      </x:c>
      <x:c r="I7633" s="22" t="n">
        <x:f>IF(G7633="","",IF(ISNUMBER(H7633),G7633,""))</x:f>
        <x:v>4512666900</x:v>
      </x:c>
      <x:c r="J7633" s="22" t="n">
        <x:f>IF(I7633="","",I7633*H7633)</x:f>
        <x:v>3624122787.3900003</x:v>
      </x:c>
      <x:c r="K7633" t="str">
        <x:f>IF(G7633="","MISSING OEWS",IF(ISNUMBER(H7633),"MATCHED","MISSING WHARTON"))</x:f>
        <x:v>MATCHED</x:v>
      </x:c>
    </x:row>
    <x:row r="7634">
      <x:c r="A7634" t="str">
        <x:v>81</x:v>
      </x:c>
      <x:c r="B7634" t="str">
        <x:v>Other Services (except Public Administration)</x:v>
      </x:c>
      <x:c r="C7634" t="str">
        <x:v>43-9021</x:v>
      </x:c>
      <x:c r="D7634" t="str">
        <x:v>Data Entry Keyers</x:v>
      </x:c>
      <x:c r="E7634" s="22" t="n">
        <x:v>3670</x:v>
      </x:c>
      <x:c r="F7634" s="22" t="n">
        <x:v>42680</x:v>
      </x:c>
      <x:c r="G7634" s="22" t="n">
        <x:f>IF(OR(E7634="",F7634=""),"",E7634*F7634)</x:f>
        <x:v>156635600</x:v>
      </x:c>
      <x:c r="H7634" s="36" t="n">
        <x:v>0.75</x:v>
      </x:c>
      <x:c r="I7634" s="22" t="n">
        <x:f>IF(G7634="","",IF(ISNUMBER(H7634),G7634,""))</x:f>
        <x:v>156635600</x:v>
      </x:c>
      <x:c r="J7634" s="22" t="n">
        <x:f>IF(I7634="","",I7634*H7634)</x:f>
        <x:v>117476700</x:v>
      </x:c>
      <x:c r="K7634" t="str">
        <x:f>IF(G7634="","MISSING OEWS",IF(ISNUMBER(H7634),"MATCHED","MISSING WHARTON"))</x:f>
        <x:v>MATCHED</x:v>
      </x:c>
    </x:row>
    <x:row r="7635">
      <x:c r="A7635" t="str">
        <x:v>81</x:v>
      </x:c>
      <x:c r="B7635" t="str">
        <x:v>Other Services (except Public Administration)</x:v>
      </x:c>
      <x:c r="C7635" t="str">
        <x:v>43-9022</x:v>
      </x:c>
      <x:c r="D7635" t="str">
        <x:v>Word Processors and Typists</x:v>
      </x:c>
      <x:c r="E7635" s="22"/>
      <x:c r="F7635" s="22" t="n">
        <x:v>46820</x:v>
      </x:c>
      <x:c r="G7635" s="22" t="str">
        <x:f>IF(OR(E7635="",F7635=""),"",E7635*F7635)</x:f>
      </x:c>
      <x:c r="H7635" s="36" t="n">
        <x:v>0.835</x:v>
      </x:c>
      <x:c r="I7635" s="22" t="str">
        <x:f>IF(G7635="","",IF(ISNUMBER(H7635),G7635,""))</x:f>
      </x:c>
      <x:c r="J7635" s="22" t="str">
        <x:f>IF(I7635="","",I7635*H7635)</x:f>
      </x:c>
      <x:c r="K7635" t="str">
        <x:f>IF(G7635="","MISSING OEWS",IF(ISNUMBER(H7635),"MATCHED","MISSING WHARTON"))</x:f>
        <x:v>MISSING OEWS</x:v>
      </x:c>
    </x:row>
    <x:row r="7636">
      <x:c r="A7636" t="str">
        <x:v>81</x:v>
      </x:c>
      <x:c r="B7636" t="str">
        <x:v>Other Services (except Public Administration)</x:v>
      </x:c>
      <x:c r="C7636" t="str">
        <x:v>43-9031</x:v>
      </x:c>
      <x:c r="D7636" t="str">
        <x:v>Desktop Publishers</x:v>
      </x:c>
      <x:c r="E7636" s="22" t="n">
        <x:v>210</x:v>
      </x:c>
      <x:c r="F7636" s="22" t="n">
        <x:v>53950</x:v>
      </x:c>
      <x:c r="G7636" s="22" t="n">
        <x:f>IF(OR(E7636="",F7636=""),"",E7636*F7636)</x:f>
        <x:v>11329500</x:v>
      </x:c>
      <x:c r="H7636" s="36" t="n">
        <x:v>0.9417</x:v>
      </x:c>
      <x:c r="I7636" s="22" t="n">
        <x:f>IF(G7636="","",IF(ISNUMBER(H7636),G7636,""))</x:f>
        <x:v>11329500</x:v>
      </x:c>
      <x:c r="J7636" s="22" t="n">
        <x:f>IF(I7636="","",I7636*H7636)</x:f>
        <x:v>10668990.15</x:v>
      </x:c>
      <x:c r="K7636" t="str">
        <x:f>IF(G7636="","MISSING OEWS",IF(ISNUMBER(H7636),"MATCHED","MISSING WHARTON"))</x:f>
        <x:v>MATCHED</x:v>
      </x:c>
    </x:row>
    <x:row r="7637">
      <x:c r="A7637" t="str">
        <x:v>81</x:v>
      </x:c>
      <x:c r="B7637" t="str">
        <x:v>Other Services (except Public Administration)</x:v>
      </x:c>
      <x:c r="C7637" t="str">
        <x:v>43-9041</x:v>
      </x:c>
      <x:c r="D7637" t="str">
        <x:v>Insurance Claims and Policy Processing Clerks</x:v>
      </x:c>
      <x:c r="E7637" s="22" t="n">
        <x:v>490</x:v>
      </x:c>
      <x:c r="F7637" s="22" t="n">
        <x:v>57980</x:v>
      </x:c>
      <x:c r="G7637" s="22" t="n">
        <x:f>IF(OR(E7637="",F7637=""),"",E7637*F7637)</x:f>
        <x:v>28410200</x:v>
      </x:c>
      <x:c r="H7637" s="36" t="n">
        <x:v>0.9519</x:v>
      </x:c>
      <x:c r="I7637" s="22" t="n">
        <x:f>IF(G7637="","",IF(ISNUMBER(H7637),G7637,""))</x:f>
        <x:v>28410200</x:v>
      </x:c>
      <x:c r="J7637" s="22" t="n">
        <x:f>IF(I7637="","",I7637*H7637)</x:f>
        <x:v>27043669.38</x:v>
      </x:c>
      <x:c r="K7637" t="str">
        <x:f>IF(G7637="","MISSING OEWS",IF(ISNUMBER(H7637),"MATCHED","MISSING WHARTON"))</x:f>
        <x:v>MATCHED</x:v>
      </x:c>
    </x:row>
    <x:row r="7638">
      <x:c r="A7638" t="str">
        <x:v>81</x:v>
      </x:c>
      <x:c r="B7638" t="str">
        <x:v>Other Services (except Public Administration)</x:v>
      </x:c>
      <x:c r="C7638" t="str">
        <x:v>43-9051</x:v>
      </x:c>
      <x:c r="D7638" t="str">
        <x:v>Mail Clerks and Mail Machine Operators, Except Postal Service</x:v>
      </x:c>
      <x:c r="E7638" s="22" t="n">
        <x:v>650</x:v>
      </x:c>
      <x:c r="F7638" s="22" t="n">
        <x:v>42980</x:v>
      </x:c>
      <x:c r="G7638" s="22" t="n">
        <x:f>IF(OR(E7638="",F7638=""),"",E7638*F7638)</x:f>
        <x:v>27937000</x:v>
      </x:c>
      <x:c r="H7638" s="36" t="n">
        <x:v>0.231</x:v>
      </x:c>
      <x:c r="I7638" s="22" t="n">
        <x:f>IF(G7638="","",IF(ISNUMBER(H7638),G7638,""))</x:f>
        <x:v>27937000</x:v>
      </x:c>
      <x:c r="J7638" s="22" t="n">
        <x:f>IF(I7638="","",I7638*H7638)</x:f>
        <x:v>6453447</x:v>
      </x:c>
      <x:c r="K7638" t="str">
        <x:f>IF(G7638="","MISSING OEWS",IF(ISNUMBER(H7638),"MATCHED","MISSING WHARTON"))</x:f>
        <x:v>MATCHED</x:v>
      </x:c>
    </x:row>
    <x:row r="7639">
      <x:c r="A7639" t="str">
        <x:v>81</x:v>
      </x:c>
      <x:c r="B7639" t="str">
        <x:v>Other Services (except Public Administration)</x:v>
      </x:c>
      <x:c r="C7639" t="str">
        <x:v>43-9061</x:v>
      </x:c>
      <x:c r="D7639" t="str">
        <x:v>Office Clerks, General</x:v>
      </x:c>
      <x:c r="E7639" s="22" t="n">
        <x:v>117750</x:v>
      </x:c>
      <x:c r="F7639" s="22" t="n">
        <x:v>43990</x:v>
      </x:c>
      <x:c r="G7639" s="22" t="n">
        <x:f>IF(OR(E7639="",F7639=""),"",E7639*F7639)</x:f>
        <x:v>5179822500</x:v>
      </x:c>
      <x:c r="H7639" s="36" t="n">
        <x:v>0.7452</x:v>
      </x:c>
      <x:c r="I7639" s="22" t="n">
        <x:f>IF(G7639="","",IF(ISNUMBER(H7639),G7639,""))</x:f>
        <x:v>5179822500</x:v>
      </x:c>
      <x:c r="J7639" s="22" t="n">
        <x:f>IF(I7639="","",I7639*H7639)</x:f>
        <x:v>3860003727</x:v>
      </x:c>
      <x:c r="K7639" t="str">
        <x:f>IF(G7639="","MISSING OEWS",IF(ISNUMBER(H7639),"MATCHED","MISSING WHARTON"))</x:f>
        <x:v>MATCHED</x:v>
      </x:c>
    </x:row>
    <x:row r="7640">
      <x:c r="A7640" t="str">
        <x:v>81</x:v>
      </x:c>
      <x:c r="B7640" t="str">
        <x:v>Other Services (except Public Administration)</x:v>
      </x:c>
      <x:c r="C7640" t="str">
        <x:v>43-9071</x:v>
      </x:c>
      <x:c r="D7640" t="str">
        <x:v>Office Machine Operators, Except Computer</x:v>
      </x:c>
      <x:c r="E7640" s="22" t="n">
        <x:v>280</x:v>
      </x:c>
      <x:c r="F7640" s="22" t="n">
        <x:v>40190</x:v>
      </x:c>
      <x:c r="G7640" s="22" t="n">
        <x:f>IF(OR(E7640="",F7640=""),"",E7640*F7640)</x:f>
        <x:v>11253200</x:v>
      </x:c>
      <x:c r="H7640" s="36" t="n">
        <x:v>0.2639</x:v>
      </x:c>
      <x:c r="I7640" s="22" t="n">
        <x:f>IF(G7640="","",IF(ISNUMBER(H7640),G7640,""))</x:f>
        <x:v>11253200</x:v>
      </x:c>
      <x:c r="J7640" s="22" t="n">
        <x:f>IF(I7640="","",I7640*H7640)</x:f>
        <x:v>2969719.4800000004</x:v>
      </x:c>
      <x:c r="K7640" t="str">
        <x:f>IF(G7640="","MISSING OEWS",IF(ISNUMBER(H7640),"MATCHED","MISSING WHARTON"))</x:f>
        <x:v>MATCHED</x:v>
      </x:c>
    </x:row>
    <x:row r="7641">
      <x:c r="A7641" t="str">
        <x:v>81</x:v>
      </x:c>
      <x:c r="B7641" t="str">
        <x:v>Other Services (except Public Administration)</x:v>
      </x:c>
      <x:c r="C7641" t="str">
        <x:v>43-9081</x:v>
      </x:c>
      <x:c r="D7641" t="str">
        <x:v>Proofreaders and Copy Markers</x:v>
      </x:c>
      <x:c r="E7641" s="22"/>
      <x:c r="F7641" s="22" t="n">
        <x:v>54100</x:v>
      </x:c>
      <x:c r="G7641" s="22" t="str">
        <x:f>IF(OR(E7641="",F7641=""),"",E7641*F7641)</x:f>
      </x:c>
      <x:c r="H7641" s="36" t="n">
        <x:v>0.9273</x:v>
      </x:c>
      <x:c r="I7641" s="22" t="str">
        <x:f>IF(G7641="","",IF(ISNUMBER(H7641),G7641,""))</x:f>
      </x:c>
      <x:c r="J7641" s="22" t="str">
        <x:f>IF(I7641="","",I7641*H7641)</x:f>
      </x:c>
      <x:c r="K7641" t="str">
        <x:f>IF(G7641="","MISSING OEWS",IF(ISNUMBER(H7641),"MATCHED","MISSING WHARTON"))</x:f>
        <x:v>MISSING OEWS</x:v>
      </x:c>
    </x:row>
    <x:row r="7642">
      <x:c r="A7642" t="str">
        <x:v>81</x:v>
      </x:c>
      <x:c r="B7642" t="str">
        <x:v>Other Services (except Public Administration)</x:v>
      </x:c>
      <x:c r="C7642" t="str">
        <x:v>43-9111</x:v>
      </x:c>
      <x:c r="D7642" t="str">
        <x:v>Statistical Assistants</x:v>
      </x:c>
      <x:c r="E7642" s="22"/>
      <x:c r="F7642" s="22" t="n">
        <x:v>49660</x:v>
      </x:c>
      <x:c r="G7642" s="22" t="str">
        <x:f>IF(OR(E7642="",F7642=""),"",E7642*F7642)</x:f>
      </x:c>
      <x:c r="H7642" s="36" t="n">
        <x:v>0.8679000000000001</x:v>
      </x:c>
      <x:c r="I7642" s="22" t="str">
        <x:f>IF(G7642="","",IF(ISNUMBER(H7642),G7642,""))</x:f>
      </x:c>
      <x:c r="J7642" s="22" t="str">
        <x:f>IF(I7642="","",I7642*H7642)</x:f>
      </x:c>
      <x:c r="K7642" t="str">
        <x:f>IF(G7642="","MISSING OEWS",IF(ISNUMBER(H7642),"MATCHED","MISSING WHARTON"))</x:f>
        <x:v>MISSING OEWS</x:v>
      </x:c>
    </x:row>
    <x:row r="7643">
      <x:c r="A7643" t="str">
        <x:v>81</x:v>
      </x:c>
      <x:c r="B7643" t="str">
        <x:v>Other Services (except Public Administration)</x:v>
      </x:c>
      <x:c r="C7643" t="str">
        <x:v>43-9199</x:v>
      </x:c>
      <x:c r="D7643" t="str">
        <x:v>Office and Administrative Support Workers, All Other</x:v>
      </x:c>
      <x:c r="E7643" s="22" t="n">
        <x:v>3670</x:v>
      </x:c>
      <x:c r="F7643" s="22" t="n">
        <x:v>50890</x:v>
      </x:c>
      <x:c r="G7643" s="22" t="n">
        <x:f>IF(OR(E7643="",F7643=""),"",E7643*F7643)</x:f>
        <x:v>186766300</x:v>
      </x:c>
      <x:c r="H7643" s="36"/>
      <x:c r="I7643" s="22" t="str">
        <x:f>IF(G7643="","",IF(ISNUMBER(H7643),G7643,""))</x:f>
      </x:c>
      <x:c r="J7643" s="22" t="str">
        <x:f>IF(I7643="","",I7643*H7643)</x:f>
      </x:c>
      <x:c r="K7643" t="str">
        <x:f>IF(G7643="","MISSING OEWS",IF(ISNUMBER(H7643),"MATCHED","MISSING WHARTON"))</x:f>
        <x:v>MISSING WHARTON</x:v>
      </x:c>
    </x:row>
    <x:row r="7644">
      <x:c r="A7644" t="str">
        <x:v>81</x:v>
      </x:c>
      <x:c r="B7644" t="str">
        <x:v>Other Services (except Public Administration)</x:v>
      </x:c>
      <x:c r="C7644" t="str">
        <x:v>45-1011</x:v>
      </x:c>
      <x:c r="D7644" t="str">
        <x:v>First-Line Supervisors of Farming, Fishing, and Forestry Workers</x:v>
      </x:c>
      <x:c r="E7644" s="22" t="n">
        <x:v>580</x:v>
      </x:c>
      <x:c r="F7644" s="22" t="n">
        <x:v>64210</x:v>
      </x:c>
      <x:c r="G7644" s="22" t="n">
        <x:f>IF(OR(E7644="",F7644=""),"",E7644*F7644)</x:f>
        <x:v>37241800</x:v>
      </x:c>
      <x:c r="H7644" s="36" t="n">
        <x:v>0.22</x:v>
      </x:c>
      <x:c r="I7644" s="22" t="n">
        <x:f>IF(G7644="","",IF(ISNUMBER(H7644),G7644,""))</x:f>
        <x:v>37241800</x:v>
      </x:c>
      <x:c r="J7644" s="22" t="n">
        <x:f>IF(I7644="","",I7644*H7644)</x:f>
        <x:v>8193196</x:v>
      </x:c>
      <x:c r="K7644" t="str">
        <x:f>IF(G7644="","MISSING OEWS",IF(ISNUMBER(H7644),"MATCHED","MISSING WHARTON"))</x:f>
        <x:v>MATCHED</x:v>
      </x:c>
    </x:row>
    <x:row r="7645">
      <x:c r="A7645" t="str">
        <x:v>81</x:v>
      </x:c>
      <x:c r="B7645" t="str">
        <x:v>Other Services (except Public Administration)</x:v>
      </x:c>
      <x:c r="C7645" t="str">
        <x:v>45-2011</x:v>
      </x:c>
      <x:c r="D7645" t="str">
        <x:v>Agricultural Inspectors</x:v>
      </x:c>
      <x:c r="E7645" s="22" t="n">
        <x:v>70</x:v>
      </x:c>
      <x:c r="F7645" s="22" t="n">
        <x:v>49790</x:v>
      </x:c>
      <x:c r="G7645" s="22" t="n">
        <x:f>IF(OR(E7645="",F7645=""),"",E7645*F7645)</x:f>
        <x:v>3485300</x:v>
      </x:c>
      <x:c r="H7645" s="36" t="n">
        <x:v>0.15</x:v>
      </x:c>
      <x:c r="I7645" s="22" t="n">
        <x:f>IF(G7645="","",IF(ISNUMBER(H7645),G7645,""))</x:f>
        <x:v>3485300</x:v>
      </x:c>
      <x:c r="J7645" s="22" t="n">
        <x:f>IF(I7645="","",I7645*H7645)</x:f>
        <x:v>522795</x:v>
      </x:c>
      <x:c r="K7645" t="str">
        <x:f>IF(G7645="","MISSING OEWS",IF(ISNUMBER(H7645),"MATCHED","MISSING WHARTON"))</x:f>
        <x:v>MATCHED</x:v>
      </x:c>
    </x:row>
    <x:row r="7646">
      <x:c r="A7646" t="str">
        <x:v>81</x:v>
      </x:c>
      <x:c r="B7646" t="str">
        <x:v>Other Services (except Public Administration)</x:v>
      </x:c>
      <x:c r="C7646" t="str">
        <x:v>45-2021</x:v>
      </x:c>
      <x:c r="D7646" t="str">
        <x:v>Animal Breeders</x:v>
      </x:c>
      <x:c r="E7646" s="22"/>
      <x:c r="F7646" s="22" t="n">
        <x:v>51360</x:v>
      </x:c>
      <x:c r="G7646" s="22" t="str">
        <x:f>IF(OR(E7646="",F7646=""),"",E7646*F7646)</x:f>
      </x:c>
      <x:c r="H7646" s="36" t="n">
        <x:v>0.039599999999999996</x:v>
      </x:c>
      <x:c r="I7646" s="22" t="str">
        <x:f>IF(G7646="","",IF(ISNUMBER(H7646),G7646,""))</x:f>
      </x:c>
      <x:c r="J7646" s="22" t="str">
        <x:f>IF(I7646="","",I7646*H7646)</x:f>
      </x:c>
      <x:c r="K7646" t="str">
        <x:f>IF(G7646="","MISSING OEWS",IF(ISNUMBER(H7646),"MATCHED","MISSING WHARTON"))</x:f>
        <x:v>MISSING OEWS</x:v>
      </x:c>
    </x:row>
    <x:row r="7647">
      <x:c r="A7647" t="str">
        <x:v>81</x:v>
      </x:c>
      <x:c r="B7647" t="str">
        <x:v>Other Services (except Public Administration)</x:v>
      </x:c>
      <x:c r="C7647" t="str">
        <x:v>45-2092</x:v>
      </x:c>
      <x:c r="D7647" t="str">
        <x:v>Farmworkers and Laborers, Crop, Nursery, and Greenhouse</x:v>
      </x:c>
      <x:c r="E7647" s="22" t="n">
        <x:v>1090</x:v>
      </x:c>
      <x:c r="F7647" s="22" t="n">
        <x:v>39940</x:v>
      </x:c>
      <x:c r="G7647" s="22" t="n">
        <x:f>IF(OR(E7647="",F7647=""),"",E7647*F7647)</x:f>
        <x:v>43534600</x:v>
      </x:c>
      <x:c r="H7647" s="36" t="n">
        <x:v>0.0633</x:v>
      </x:c>
      <x:c r="I7647" s="22" t="n">
        <x:f>IF(G7647="","",IF(ISNUMBER(H7647),G7647,""))</x:f>
        <x:v>43534600</x:v>
      </x:c>
      <x:c r="J7647" s="22" t="n">
        <x:f>IF(I7647="","",I7647*H7647)</x:f>
        <x:v>2755740.1799999997</x:v>
      </x:c>
      <x:c r="K7647" t="str">
        <x:f>IF(G7647="","MISSING OEWS",IF(ISNUMBER(H7647),"MATCHED","MISSING WHARTON"))</x:f>
        <x:v>MATCHED</x:v>
      </x:c>
    </x:row>
    <x:row r="7648">
      <x:c r="A7648" t="str">
        <x:v>81</x:v>
      </x:c>
      <x:c r="B7648" t="str">
        <x:v>Other Services (except Public Administration)</x:v>
      </x:c>
      <x:c r="C7648" t="str">
        <x:v>45-2093</x:v>
      </x:c>
      <x:c r="D7648" t="str">
        <x:v>Farmworkers, Farm, Ranch, and Aquacultural Animals</x:v>
      </x:c>
      <x:c r="E7648" s="22" t="n">
        <x:v>530</x:v>
      </x:c>
      <x:c r="F7648" s="22" t="n">
        <x:v>41600</x:v>
      </x:c>
      <x:c r="G7648" s="22" t="n">
        <x:f>IF(OR(E7648="",F7648=""),"",E7648*F7648)</x:f>
        <x:v>22048000</x:v>
      </x:c>
      <x:c r="H7648" s="36" t="n">
        <x:v>0.0864</x:v>
      </x:c>
      <x:c r="I7648" s="22" t="n">
        <x:f>IF(G7648="","",IF(ISNUMBER(H7648),G7648,""))</x:f>
        <x:v>22048000</x:v>
      </x:c>
      <x:c r="J7648" s="22" t="n">
        <x:f>IF(I7648="","",I7648*H7648)</x:f>
        <x:v>1904947.2000000002</x:v>
      </x:c>
      <x:c r="K7648" t="str">
        <x:f>IF(G7648="","MISSING OEWS",IF(ISNUMBER(H7648),"MATCHED","MISSING WHARTON"))</x:f>
        <x:v>MATCHED</x:v>
      </x:c>
    </x:row>
    <x:row r="7649">
      <x:c r="A7649" t="str">
        <x:v>81</x:v>
      </x:c>
      <x:c r="B7649" t="str">
        <x:v>Other Services (except Public Administration)</x:v>
      </x:c>
      <x:c r="C7649" t="str">
        <x:v>45-2099</x:v>
      </x:c>
      <x:c r="D7649" t="str">
        <x:v>Agricultural Workers, All Other</x:v>
      </x:c>
      <x:c r="E7649" s="22"/>
      <x:c r="F7649" s="22" t="n">
        <x:v>52310</x:v>
      </x:c>
      <x:c r="G7649" s="22" t="str">
        <x:f>IF(OR(E7649="",F7649=""),"",E7649*F7649)</x:f>
      </x:c>
      <x:c r="H7649" s="36"/>
      <x:c r="I7649" s="22" t="str">
        <x:f>IF(G7649="","",IF(ISNUMBER(H7649),G7649,""))</x:f>
      </x:c>
      <x:c r="J7649" s="22" t="str">
        <x:f>IF(I7649="","",I7649*H7649)</x:f>
      </x:c>
      <x:c r="K7649" t="str">
        <x:f>IF(G7649="","MISSING OEWS",IF(ISNUMBER(H7649),"MATCHED","MISSING WHARTON"))</x:f>
        <x:v>MISSING OEWS</x:v>
      </x:c>
    </x:row>
    <x:row r="7650">
      <x:c r="A7650" t="str">
        <x:v>81</x:v>
      </x:c>
      <x:c r="B7650" t="str">
        <x:v>Other Services (except Public Administration)</x:v>
      </x:c>
      <x:c r="C7650" t="str">
        <x:v>45-4011</x:v>
      </x:c>
      <x:c r="D7650" t="str">
        <x:v>Forest and Conservation Workers</x:v>
      </x:c>
      <x:c r="E7650" s="22" t="n">
        <x:v>1640</x:v>
      </x:c>
      <x:c r="F7650" s="22" t="n">
        <x:v>42060</x:v>
      </x:c>
      <x:c r="G7650" s="22" t="n">
        <x:f>IF(OR(E7650="",F7650=""),"",E7650*F7650)</x:f>
        <x:v>68978400</x:v>
      </x:c>
      <x:c r="H7650" s="36" t="n">
        <x:v>0</x:v>
      </x:c>
      <x:c r="I7650" s="22" t="n">
        <x:f>IF(G7650="","",IF(ISNUMBER(H7650),G7650,""))</x:f>
        <x:v>68978400</x:v>
      </x:c>
      <x:c r="J7650" s="22" t="n">
        <x:f>IF(I7650="","",I7650*H7650)</x:f>
        <x:v>0</x:v>
      </x:c>
      <x:c r="K7650" t="str">
        <x:f>IF(G7650="","MISSING OEWS",IF(ISNUMBER(H7650),"MATCHED","MISSING WHARTON"))</x:f>
        <x:v>MATCHED</x:v>
      </x:c>
    </x:row>
    <x:row r="7651">
      <x:c r="A7651" t="str">
        <x:v>81</x:v>
      </x:c>
      <x:c r="B7651" t="str">
        <x:v>Other Services (except Public Administration)</x:v>
      </x:c>
      <x:c r="C7651" t="str">
        <x:v>47-1011</x:v>
      </x:c>
      <x:c r="D7651" t="str">
        <x:v>First-Line Supervisors of Construction Trades and Extraction Workers</x:v>
      </x:c>
      <x:c r="E7651" s="22" t="n">
        <x:v>1890</x:v>
      </x:c>
      <x:c r="F7651" s="22" t="n">
        <x:v>89170</x:v>
      </x:c>
      <x:c r="G7651" s="22" t="n">
        <x:f>IF(OR(E7651="",F7651=""),"",E7651*F7651)</x:f>
        <x:v>168531300</x:v>
      </x:c>
      <x:c r="H7651" s="36" t="n">
        <x:v>0.265</x:v>
      </x:c>
      <x:c r="I7651" s="22" t="n">
        <x:f>IF(G7651="","",IF(ISNUMBER(H7651),G7651,""))</x:f>
        <x:v>168531300</x:v>
      </x:c>
      <x:c r="J7651" s="22" t="n">
        <x:f>IF(I7651="","",I7651*H7651)</x:f>
        <x:v>44660794.5</x:v>
      </x:c>
      <x:c r="K7651" t="str">
        <x:f>IF(G7651="","MISSING OEWS",IF(ISNUMBER(H7651),"MATCHED","MISSING WHARTON"))</x:f>
        <x:v>MATCHED</x:v>
      </x:c>
    </x:row>
    <x:row r="7652">
      <x:c r="A7652" t="str">
        <x:v>81</x:v>
      </x:c>
      <x:c r="B7652" t="str">
        <x:v>Other Services (except Public Administration)</x:v>
      </x:c>
      <x:c r="C7652" t="str">
        <x:v>47-2011</x:v>
      </x:c>
      <x:c r="D7652" t="str">
        <x:v>Boilermakers</x:v>
      </x:c>
      <x:c r="E7652" s="22" t="n">
        <x:v>740</x:v>
      </x:c>
      <x:c r="F7652" s="22" t="n">
        <x:v>81190</x:v>
      </x:c>
      <x:c r="G7652" s="22" t="n">
        <x:f>IF(OR(E7652="",F7652=""),"",E7652*F7652)</x:f>
        <x:v>60080600</x:v>
      </x:c>
      <x:c r="H7652" s="36" t="n">
        <x:v>0</x:v>
      </x:c>
      <x:c r="I7652" s="22" t="n">
        <x:f>IF(G7652="","",IF(ISNUMBER(H7652),G7652,""))</x:f>
        <x:v>60080600</x:v>
      </x:c>
      <x:c r="J7652" s="22" t="n">
        <x:f>IF(I7652="","",I7652*H7652)</x:f>
        <x:v>0</x:v>
      </x:c>
      <x:c r="K7652" t="str">
        <x:f>IF(G7652="","MISSING OEWS",IF(ISNUMBER(H7652),"MATCHED","MISSING WHARTON"))</x:f>
        <x:v>MATCHED</x:v>
      </x:c>
    </x:row>
    <x:row r="7653">
      <x:c r="A7653" t="str">
        <x:v>81</x:v>
      </x:c>
      <x:c r="B7653" t="str">
        <x:v>Other Services (except Public Administration)</x:v>
      </x:c>
      <x:c r="C7653" t="str">
        <x:v>47-2021</x:v>
      </x:c>
      <x:c r="D7653" t="str">
        <x:v>Brickmasons and Blockmasons</x:v>
      </x:c>
      <x:c r="E7653" s="22"/>
      <x:c r="F7653" s="22" t="n">
        <x:v>53090</x:v>
      </x:c>
      <x:c r="G7653" s="22" t="str">
        <x:f>IF(OR(E7653="",F7653=""),"",E7653*F7653)</x:f>
      </x:c>
      <x:c r="H7653" s="36" t="n">
        <x:v>0.05</x:v>
      </x:c>
      <x:c r="I7653" s="22" t="str">
        <x:f>IF(G7653="","",IF(ISNUMBER(H7653),G7653,""))</x:f>
      </x:c>
      <x:c r="J7653" s="22" t="str">
        <x:f>IF(I7653="","",I7653*H7653)</x:f>
      </x:c>
      <x:c r="K7653" t="str">
        <x:f>IF(G7653="","MISSING OEWS",IF(ISNUMBER(H7653),"MATCHED","MISSING WHARTON"))</x:f>
        <x:v>MISSING OEWS</x:v>
      </x:c>
    </x:row>
    <x:row r="7654">
      <x:c r="A7654" t="str">
        <x:v>81</x:v>
      </x:c>
      <x:c r="B7654" t="str">
        <x:v>Other Services (except Public Administration)</x:v>
      </x:c>
      <x:c r="C7654" t="str">
        <x:v>47-2022</x:v>
      </x:c>
      <x:c r="D7654" t="str">
        <x:v>Stonemasons</x:v>
      </x:c>
      <x:c r="E7654" s="22" t="n">
        <x:v>40</x:v>
      </x:c>
      <x:c r="F7654" s="22" t="n">
        <x:v>48030</x:v>
      </x:c>
      <x:c r="G7654" s="22" t="n">
        <x:f>IF(OR(E7654="",F7654=""),"",E7654*F7654)</x:f>
        <x:v>1921200</x:v>
      </x:c>
      <x:c r="H7654" s="36" t="n">
        <x:v>0</x:v>
      </x:c>
      <x:c r="I7654" s="22" t="n">
        <x:f>IF(G7654="","",IF(ISNUMBER(H7654),G7654,""))</x:f>
        <x:v>1921200</x:v>
      </x:c>
      <x:c r="J7654" s="22" t="n">
        <x:f>IF(I7654="","",I7654*H7654)</x:f>
        <x:v>0</x:v>
      </x:c>
      <x:c r="K7654" t="str">
        <x:f>IF(G7654="","MISSING OEWS",IF(ISNUMBER(H7654),"MATCHED","MISSING WHARTON"))</x:f>
        <x:v>MATCHED</x:v>
      </x:c>
    </x:row>
    <x:row r="7655">
      <x:c r="A7655" t="str">
        <x:v>81</x:v>
      </x:c>
      <x:c r="B7655" t="str">
        <x:v>Other Services (except Public Administration)</x:v>
      </x:c>
      <x:c r="C7655" t="str">
        <x:v>47-2031</x:v>
      </x:c>
      <x:c r="D7655" t="str">
        <x:v>Carpenters</x:v>
      </x:c>
      <x:c r="E7655" s="22" t="n">
        <x:v>1950</x:v>
      </x:c>
      <x:c r="F7655" s="22" t="n">
        <x:v>61690</x:v>
      </x:c>
      <x:c r="G7655" s="22" t="n">
        <x:f>IF(OR(E7655="",F7655=""),"",E7655*F7655)</x:f>
        <x:v>120295500</x:v>
      </x:c>
      <x:c r="H7655" s="36" t="n">
        <x:v>0.081</x:v>
      </x:c>
      <x:c r="I7655" s="22" t="n">
        <x:f>IF(G7655="","",IF(ISNUMBER(H7655),G7655,""))</x:f>
        <x:v>120295500</x:v>
      </x:c>
      <x:c r="J7655" s="22" t="n">
        <x:f>IF(I7655="","",I7655*H7655)</x:f>
        <x:v>9743935.5</x:v>
      </x:c>
      <x:c r="K7655" t="str">
        <x:f>IF(G7655="","MISSING OEWS",IF(ISNUMBER(H7655),"MATCHED","MISSING WHARTON"))</x:f>
        <x:v>MATCHED</x:v>
      </x:c>
    </x:row>
    <x:row r="7656">
      <x:c r="A7656" t="str">
        <x:v>81</x:v>
      </x:c>
      <x:c r="B7656" t="str">
        <x:v>Other Services (except Public Administration)</x:v>
      </x:c>
      <x:c r="C7656" t="str">
        <x:v>47-2051</x:v>
      </x:c>
      <x:c r="D7656" t="str">
        <x:v>Cement Masons and Concrete Finishers</x:v>
      </x:c>
      <x:c r="E7656" s="22" t="n">
        <x:v>110</x:v>
      </x:c>
      <x:c r="F7656" s="22" t="n">
        <x:v>56310</x:v>
      </x:c>
      <x:c r="G7656" s="22" t="n">
        <x:f>IF(OR(E7656="",F7656=""),"",E7656*F7656)</x:f>
        <x:v>6194100</x:v>
      </x:c>
      <x:c r="H7656" s="36" t="n">
        <x:v>0</x:v>
      </x:c>
      <x:c r="I7656" s="22" t="n">
        <x:f>IF(G7656="","",IF(ISNUMBER(H7656),G7656,""))</x:f>
        <x:v>6194100</x:v>
      </x:c>
      <x:c r="J7656" s="22" t="n">
        <x:f>IF(I7656="","",I7656*H7656)</x:f>
        <x:v>0</x:v>
      </x:c>
      <x:c r="K7656" t="str">
        <x:f>IF(G7656="","MISSING OEWS",IF(ISNUMBER(H7656),"MATCHED","MISSING WHARTON"))</x:f>
        <x:v>MATCHED</x:v>
      </x:c>
    </x:row>
    <x:row r="7657">
      <x:c r="A7657" t="str">
        <x:v>81</x:v>
      </x:c>
      <x:c r="B7657" t="str">
        <x:v>Other Services (except Public Administration)</x:v>
      </x:c>
      <x:c r="C7657" t="str">
        <x:v>47-2061</x:v>
      </x:c>
      <x:c r="D7657" t="str">
        <x:v>Construction Laborers</x:v>
      </x:c>
      <x:c r="E7657" s="22" t="n">
        <x:v>1920</x:v>
      </x:c>
      <x:c r="F7657" s="22" t="n">
        <x:v>49180</x:v>
      </x:c>
      <x:c r="G7657" s="22" t="n">
        <x:f>IF(OR(E7657="",F7657=""),"",E7657*F7657)</x:f>
        <x:v>94425600</x:v>
      </x:c>
      <x:c r="H7657" s="36" t="n">
        <x:v>0.0297</x:v>
      </x:c>
      <x:c r="I7657" s="22" t="n">
        <x:f>IF(G7657="","",IF(ISNUMBER(H7657),G7657,""))</x:f>
        <x:v>94425600</x:v>
      </x:c>
      <x:c r="J7657" s="22" t="n">
        <x:f>IF(I7657="","",I7657*H7657)</x:f>
        <x:v>2804440.3200000003</x:v>
      </x:c>
      <x:c r="K7657" t="str">
        <x:f>IF(G7657="","MISSING OEWS",IF(ISNUMBER(H7657),"MATCHED","MISSING WHARTON"))</x:f>
        <x:v>MATCHED</x:v>
      </x:c>
    </x:row>
    <x:row r="7658">
      <x:c r="A7658" t="str">
        <x:v>81</x:v>
      </x:c>
      <x:c r="B7658" t="str">
        <x:v>Other Services (except Public Administration)</x:v>
      </x:c>
      <x:c r="C7658" t="str">
        <x:v>47-2071</x:v>
      </x:c>
      <x:c r="D7658" t="str">
        <x:v>Paving, Surfacing, and Tamping Equipment Operators</x:v>
      </x:c>
      <x:c r="E7658" s="22" t="n">
        <x:v>100</x:v>
      </x:c>
      <x:c r="F7658" s="22" t="n">
        <x:v>75990</x:v>
      </x:c>
      <x:c r="G7658" s="22" t="n">
        <x:f>IF(OR(E7658="",F7658=""),"",E7658*F7658)</x:f>
        <x:v>7599000</x:v>
      </x:c>
      <x:c r="H7658" s="36" t="n">
        <x:v>0</x:v>
      </x:c>
      <x:c r="I7658" s="22" t="n">
        <x:f>IF(G7658="","",IF(ISNUMBER(H7658),G7658,""))</x:f>
        <x:v>7599000</x:v>
      </x:c>
      <x:c r="J7658" s="22" t="n">
        <x:f>IF(I7658="","",I7658*H7658)</x:f>
        <x:v>0</x:v>
      </x:c>
      <x:c r="K7658" t="str">
        <x:f>IF(G7658="","MISSING OEWS",IF(ISNUMBER(H7658),"MATCHED","MISSING WHARTON"))</x:f>
        <x:v>MATCHED</x:v>
      </x:c>
    </x:row>
    <x:row r="7659">
      <x:c r="A7659" t="str">
        <x:v>81</x:v>
      </x:c>
      <x:c r="B7659" t="str">
        <x:v>Other Services (except Public Administration)</x:v>
      </x:c>
      <x:c r="C7659" t="str">
        <x:v>47-2073</x:v>
      </x:c>
      <x:c r="D7659" t="str">
        <x:v>Operating Engineers and Other Construction Equipment Operators</x:v>
      </x:c>
      <x:c r="E7659" s="22" t="n">
        <x:v>790</x:v>
      </x:c>
      <x:c r="F7659" s="22" t="n">
        <x:v>59910</x:v>
      </x:c>
      <x:c r="G7659" s="22" t="n">
        <x:f>IF(OR(E7659="",F7659=""),"",E7659*F7659)</x:f>
        <x:v>47328900</x:v>
      </x:c>
      <x:c r="H7659" s="36" t="n">
        <x:v>0.058899999999999994</x:v>
      </x:c>
      <x:c r="I7659" s="22" t="n">
        <x:f>IF(G7659="","",IF(ISNUMBER(H7659),G7659,""))</x:f>
        <x:v>47328900</x:v>
      </x:c>
      <x:c r="J7659" s="22" t="n">
        <x:f>IF(I7659="","",I7659*H7659)</x:f>
        <x:v>2787672.2099999995</x:v>
      </x:c>
      <x:c r="K7659" t="str">
        <x:f>IF(G7659="","MISSING OEWS",IF(ISNUMBER(H7659),"MATCHED","MISSING WHARTON"))</x:f>
        <x:v>MATCHED</x:v>
      </x:c>
    </x:row>
    <x:row r="7660">
      <x:c r="A7660" t="str">
        <x:v>81</x:v>
      </x:c>
      <x:c r="B7660" t="str">
        <x:v>Other Services (except Public Administration)</x:v>
      </x:c>
      <x:c r="C7660" t="str">
        <x:v>47-2111</x:v>
      </x:c>
      <x:c r="D7660" t="str">
        <x:v>Electricians</x:v>
      </x:c>
      <x:c r="E7660" s="22" t="n">
        <x:v>2520</x:v>
      </x:c>
      <x:c r="F7660" s="22" t="n">
        <x:v>71450</x:v>
      </x:c>
      <x:c r="G7660" s="22" t="n">
        <x:f>IF(OR(E7660="",F7660=""),"",E7660*F7660)</x:f>
        <x:v>180054000</x:v>
      </x:c>
      <x:c r="H7660" s="36" t="n">
        <x:v>0.0786</x:v>
      </x:c>
      <x:c r="I7660" s="22" t="n">
        <x:f>IF(G7660="","",IF(ISNUMBER(H7660),G7660,""))</x:f>
        <x:v>180054000</x:v>
      </x:c>
      <x:c r="J7660" s="22" t="n">
        <x:f>IF(I7660="","",I7660*H7660)</x:f>
        <x:v>14152244.4</x:v>
      </x:c>
      <x:c r="K7660" t="str">
        <x:f>IF(G7660="","MISSING OEWS",IF(ISNUMBER(H7660),"MATCHED","MISSING WHARTON"))</x:f>
        <x:v>MATCHED</x:v>
      </x:c>
    </x:row>
    <x:row r="7661">
      <x:c r="A7661" t="str">
        <x:v>81</x:v>
      </x:c>
      <x:c r="B7661" t="str">
        <x:v>Other Services (except Public Administration)</x:v>
      </x:c>
      <x:c r="C7661" t="str">
        <x:v>47-2121</x:v>
      </x:c>
      <x:c r="D7661" t="str">
        <x:v>Glaziers</x:v>
      </x:c>
      <x:c r="E7661" s="22" t="n">
        <x:v>1500</x:v>
      </x:c>
      <x:c r="F7661" s="22" t="n">
        <x:v>51670</x:v>
      </x:c>
      <x:c r="G7661" s="22" t="n">
        <x:f>IF(OR(E7661="",F7661=""),"",E7661*F7661)</x:f>
        <x:v>77505000</x:v>
      </x:c>
      <x:c r="H7661" s="36" t="n">
        <x:v>0</x:v>
      </x:c>
      <x:c r="I7661" s="22" t="n">
        <x:f>IF(G7661="","",IF(ISNUMBER(H7661),G7661,""))</x:f>
        <x:v>77505000</x:v>
      </x:c>
      <x:c r="J7661" s="22" t="n">
        <x:f>IF(I7661="","",I7661*H7661)</x:f>
        <x:v>0</x:v>
      </x:c>
      <x:c r="K7661" t="str">
        <x:f>IF(G7661="","MISSING OEWS",IF(ISNUMBER(H7661),"MATCHED","MISSING WHARTON"))</x:f>
        <x:v>MATCHED</x:v>
      </x:c>
    </x:row>
    <x:row r="7662">
      <x:c r="A7662" t="str">
        <x:v>81</x:v>
      </x:c>
      <x:c r="B7662" t="str">
        <x:v>Other Services (except Public Administration)</x:v>
      </x:c>
      <x:c r="C7662" t="str">
        <x:v>47-2141</x:v>
      </x:c>
      <x:c r="D7662" t="str">
        <x:v>Painters, Construction and Maintenance</x:v>
      </x:c>
      <x:c r="E7662" s="22" t="n">
        <x:v>1090</x:v>
      </x:c>
      <x:c r="F7662" s="22" t="n">
        <x:v>51730</x:v>
      </x:c>
      <x:c r="G7662" s="22" t="n">
        <x:f>IF(OR(E7662="",F7662=""),"",E7662*F7662)</x:f>
        <x:v>56385700</x:v>
      </x:c>
      <x:c r="H7662" s="36" t="n">
        <x:v>0.0368</x:v>
      </x:c>
      <x:c r="I7662" s="22" t="n">
        <x:f>IF(G7662="","",IF(ISNUMBER(H7662),G7662,""))</x:f>
        <x:v>56385700</x:v>
      </x:c>
      <x:c r="J7662" s="22" t="n">
        <x:f>IF(I7662="","",I7662*H7662)</x:f>
        <x:v>2074993.76</x:v>
      </x:c>
      <x:c r="K7662" t="str">
        <x:f>IF(G7662="","MISSING OEWS",IF(ISNUMBER(H7662),"MATCHED","MISSING WHARTON"))</x:f>
        <x:v>MATCHED</x:v>
      </x:c>
    </x:row>
    <x:row r="7663">
      <x:c r="A7663" t="str">
        <x:v>81</x:v>
      </x:c>
      <x:c r="B7663" t="str">
        <x:v>Other Services (except Public Administration)</x:v>
      </x:c>
      <x:c r="C7663" t="str">
        <x:v>47-2152</x:v>
      </x:c>
      <x:c r="D7663" t="str">
        <x:v>Plumbers, Pipefitters, and Steamfitters</x:v>
      </x:c>
      <x:c r="E7663" s="22" t="n">
        <x:v>1840</x:v>
      </x:c>
      <x:c r="F7663" s="22" t="n">
        <x:v>71360</x:v>
      </x:c>
      <x:c r="G7663" s="22" t="n">
        <x:f>IF(OR(E7663="",F7663=""),"",E7663*F7663)</x:f>
        <x:v>131302400</x:v>
      </x:c>
      <x:c r="H7663" s="36" t="n">
        <x:v>0.04</x:v>
      </x:c>
      <x:c r="I7663" s="22" t="n">
        <x:f>IF(G7663="","",IF(ISNUMBER(H7663),G7663,""))</x:f>
        <x:v>131302400</x:v>
      </x:c>
      <x:c r="J7663" s="22" t="n">
        <x:f>IF(I7663="","",I7663*H7663)</x:f>
        <x:v>5252096</x:v>
      </x:c>
      <x:c r="K7663" t="str">
        <x:f>IF(G7663="","MISSING OEWS",IF(ISNUMBER(H7663),"MATCHED","MISSING WHARTON"))</x:f>
        <x:v>MATCHED</x:v>
      </x:c>
    </x:row>
    <x:row r="7664">
      <x:c r="A7664" t="str">
        <x:v>81</x:v>
      </x:c>
      <x:c r="B7664" t="str">
        <x:v>Other Services (except Public Administration)</x:v>
      </x:c>
      <x:c r="C7664" t="str">
        <x:v>47-2211</x:v>
      </x:c>
      <x:c r="D7664" t="str">
        <x:v>Sheet Metal Workers</x:v>
      </x:c>
      <x:c r="E7664" s="22" t="n">
        <x:v>220</x:v>
      </x:c>
      <x:c r="F7664" s="22" t="n">
        <x:v>66980</x:v>
      </x:c>
      <x:c r="G7664" s="22" t="n">
        <x:f>IF(OR(E7664="",F7664=""),"",E7664*F7664)</x:f>
        <x:v>14735600</x:v>
      </x:c>
      <x:c r="H7664" s="36" t="n">
        <x:v>0.0687</x:v>
      </x:c>
      <x:c r="I7664" s="22" t="n">
        <x:f>IF(G7664="","",IF(ISNUMBER(H7664),G7664,""))</x:f>
        <x:v>14735600</x:v>
      </x:c>
      <x:c r="J7664" s="22" t="n">
        <x:f>IF(I7664="","",I7664*H7664)</x:f>
        <x:v>1012335.72</x:v>
      </x:c>
      <x:c r="K7664" t="str">
        <x:f>IF(G7664="","MISSING OEWS",IF(ISNUMBER(H7664),"MATCHED","MISSING WHARTON"))</x:f>
        <x:v>MATCHED</x:v>
      </x:c>
    </x:row>
    <x:row r="7665">
      <x:c r="A7665" t="str">
        <x:v>81</x:v>
      </x:c>
      <x:c r="B7665" t="str">
        <x:v>Other Services (except Public Administration)</x:v>
      </x:c>
      <x:c r="C7665" t="str">
        <x:v>47-2221</x:v>
      </x:c>
      <x:c r="D7665" t="str">
        <x:v>Structural Iron and Steel Workers</x:v>
      </x:c>
      <x:c r="E7665" s="22" t="n">
        <x:v>250</x:v>
      </x:c>
      <x:c r="F7665" s="22" t="n">
        <x:v>64980</x:v>
      </x:c>
      <x:c r="G7665" s="22" t="n">
        <x:f>IF(OR(E7665="",F7665=""),"",E7665*F7665)</x:f>
        <x:v>16245000</x:v>
      </x:c>
      <x:c r="H7665" s="36" t="n">
        <x:v>0</x:v>
      </x:c>
      <x:c r="I7665" s="22" t="n">
        <x:f>IF(G7665="","",IF(ISNUMBER(H7665),G7665,""))</x:f>
        <x:v>16245000</x:v>
      </x:c>
      <x:c r="J7665" s="22" t="n">
        <x:f>IF(I7665="","",I7665*H7665)</x:f>
        <x:v>0</x:v>
      </x:c>
      <x:c r="K7665" t="str">
        <x:f>IF(G7665="","MISSING OEWS",IF(ISNUMBER(H7665),"MATCHED","MISSING WHARTON"))</x:f>
        <x:v>MATCHED</x:v>
      </x:c>
    </x:row>
    <x:row r="7666">
      <x:c r="A7666" t="str">
        <x:v>81</x:v>
      </x:c>
      <x:c r="B7666" t="str">
        <x:v>Other Services (except Public Administration)</x:v>
      </x:c>
      <x:c r="C7666" t="str">
        <x:v>47-3013</x:v>
      </x:c>
      <x:c r="D7666" t="str">
        <x:v>Helpers--Electricians</x:v>
      </x:c>
      <x:c r="E7666" s="22" t="n">
        <x:v>180</x:v>
      </x:c>
      <x:c r="F7666" s="22" t="n">
        <x:v>40440</x:v>
      </x:c>
      <x:c r="G7666" s="22" t="n">
        <x:f>IF(OR(E7666="",F7666=""),"",E7666*F7666)</x:f>
        <x:v>7279200</x:v>
      </x:c>
      <x:c r="H7666" s="36" t="n">
        <x:v>0.039599999999999996</x:v>
      </x:c>
      <x:c r="I7666" s="22" t="n">
        <x:f>IF(G7666="","",IF(ISNUMBER(H7666),G7666,""))</x:f>
        <x:v>7279200</x:v>
      </x:c>
      <x:c r="J7666" s="22" t="n">
        <x:f>IF(I7666="","",I7666*H7666)</x:f>
        <x:v>288256.31999999995</x:v>
      </x:c>
      <x:c r="K7666" t="str">
        <x:f>IF(G7666="","MISSING OEWS",IF(ISNUMBER(H7666),"MATCHED","MISSING WHARTON"))</x:f>
        <x:v>MATCHED</x:v>
      </x:c>
    </x:row>
    <x:row r="7667">
      <x:c r="A7667" t="str">
        <x:v>81</x:v>
      </x:c>
      <x:c r="B7667" t="str">
        <x:v>Other Services (except Public Administration)</x:v>
      </x:c>
      <x:c r="C7667" t="str">
        <x:v>47-3015</x:v>
      </x:c>
      <x:c r="D7667" t="str">
        <x:v>Helpers--Pipelayers, Plumbers, Pipefitters, and Steamfitters</x:v>
      </x:c>
      <x:c r="E7667" s="22"/>
      <x:c r="F7667" s="22" t="n">
        <x:v>49000</x:v>
      </x:c>
      <x:c r="G7667" s="22" t="str">
        <x:f>IF(OR(E7667="",F7667=""),"",E7667*F7667)</x:f>
      </x:c>
      <x:c r="H7667" s="36" t="n">
        <x:v>0</x:v>
      </x:c>
      <x:c r="I7667" s="22" t="str">
        <x:f>IF(G7667="","",IF(ISNUMBER(H7667),G7667,""))</x:f>
      </x:c>
      <x:c r="J7667" s="22" t="str">
        <x:f>IF(I7667="","",I7667*H7667)</x:f>
      </x:c>
      <x:c r="K7667" t="str">
        <x:f>IF(G7667="","MISSING OEWS",IF(ISNUMBER(H7667),"MATCHED","MISSING WHARTON"))</x:f>
        <x:v>MISSING OEWS</x:v>
      </x:c>
    </x:row>
    <x:row r="7668">
      <x:c r="A7668" t="str">
        <x:v>81</x:v>
      </x:c>
      <x:c r="B7668" t="str">
        <x:v>Other Services (except Public Administration)</x:v>
      </x:c>
      <x:c r="C7668" t="str">
        <x:v>47-3019</x:v>
      </x:c>
      <x:c r="D7668" t="str">
        <x:v>Helpers, Construction Trades, All Other</x:v>
      </x:c>
      <x:c r="E7668" s="22" t="n">
        <x:v>140</x:v>
      </x:c>
      <x:c r="F7668" s="22" t="n">
        <x:v>48250</x:v>
      </x:c>
      <x:c r="G7668" s="22" t="n">
        <x:f>IF(OR(E7668="",F7668=""),"",E7668*F7668)</x:f>
        <x:v>6755000</x:v>
      </x:c>
      <x:c r="H7668" s="36"/>
      <x:c r="I7668" s="22" t="str">
        <x:f>IF(G7668="","",IF(ISNUMBER(H7668),G7668,""))</x:f>
      </x:c>
      <x:c r="J7668" s="22" t="str">
        <x:f>IF(I7668="","",I7668*H7668)</x:f>
      </x:c>
      <x:c r="K7668" t="str">
        <x:f>IF(G7668="","MISSING OEWS",IF(ISNUMBER(H7668),"MATCHED","MISSING WHARTON"))</x:f>
        <x:v>MISSING WHARTON</x:v>
      </x:c>
    </x:row>
    <x:row r="7669">
      <x:c r="A7669" t="str">
        <x:v>81</x:v>
      </x:c>
      <x:c r="B7669" t="str">
        <x:v>Other Services (except Public Administration)</x:v>
      </x:c>
      <x:c r="C7669" t="str">
        <x:v>47-4011</x:v>
      </x:c>
      <x:c r="D7669" t="str">
        <x:v>Construction and Building Inspectors</x:v>
      </x:c>
      <x:c r="E7669" s="22" t="n">
        <x:v>590</x:v>
      </x:c>
      <x:c r="F7669" s="22" t="n">
        <x:v>60470</x:v>
      </x:c>
      <x:c r="G7669" s="22" t="n">
        <x:f>IF(OR(E7669="",F7669=""),"",E7669*F7669)</x:f>
        <x:v>35677300</x:v>
      </x:c>
      <x:c r="H7669" s="36" t="n">
        <x:v>0.3737</x:v>
      </x:c>
      <x:c r="I7669" s="22" t="n">
        <x:f>IF(G7669="","",IF(ISNUMBER(H7669),G7669,""))</x:f>
        <x:v>35677300</x:v>
      </x:c>
      <x:c r="J7669" s="22" t="n">
        <x:f>IF(I7669="","",I7669*H7669)</x:f>
        <x:v>13332607.01</x:v>
      </x:c>
      <x:c r="K7669" t="str">
        <x:f>IF(G7669="","MISSING OEWS",IF(ISNUMBER(H7669),"MATCHED","MISSING WHARTON"))</x:f>
        <x:v>MATCHED</x:v>
      </x:c>
    </x:row>
    <x:row r="7670">
      <x:c r="A7670" t="str">
        <x:v>81</x:v>
      </x:c>
      <x:c r="B7670" t="str">
        <x:v>Other Services (except Public Administration)</x:v>
      </x:c>
      <x:c r="C7670" t="str">
        <x:v>47-4041</x:v>
      </x:c>
      <x:c r="D7670" t="str">
        <x:v>Hazardous Materials Removal Workers</x:v>
      </x:c>
      <x:c r="E7670" s="22" t="n">
        <x:v>300</x:v>
      </x:c>
      <x:c r="F7670" s="22" t="n">
        <x:v>58350</x:v>
      </x:c>
      <x:c r="G7670" s="22" t="n">
        <x:f>IF(OR(E7670="",F7670=""),"",E7670*F7670)</x:f>
        <x:v>17505000</x:v>
      </x:c>
      <x:c r="H7670" s="36" t="n">
        <x:v>0.0452</x:v>
      </x:c>
      <x:c r="I7670" s="22" t="n">
        <x:f>IF(G7670="","",IF(ISNUMBER(H7670),G7670,""))</x:f>
        <x:v>17505000</x:v>
      </x:c>
      <x:c r="J7670" s="22" t="n">
        <x:f>IF(I7670="","",I7670*H7670)</x:f>
        <x:v>791226</x:v>
      </x:c>
      <x:c r="K7670" t="str">
        <x:f>IF(G7670="","MISSING OEWS",IF(ISNUMBER(H7670),"MATCHED","MISSING WHARTON"))</x:f>
        <x:v>MATCHED</x:v>
      </x:c>
    </x:row>
    <x:row r="7671">
      <x:c r="A7671" t="str">
        <x:v>81</x:v>
      </x:c>
      <x:c r="B7671" t="str">
        <x:v>Other Services (except Public Administration)</x:v>
      </x:c>
      <x:c r="C7671" t="str">
        <x:v>47-4051</x:v>
      </x:c>
      <x:c r="D7671" t="str">
        <x:v>Highway Maintenance Workers</x:v>
      </x:c>
      <x:c r="E7671" s="22"/>
      <x:c r="F7671" s="22" t="n">
        <x:v>53370</x:v>
      </x:c>
      <x:c r="G7671" s="22" t="str">
        <x:f>IF(OR(E7671="",F7671=""),"",E7671*F7671)</x:f>
      </x:c>
      <x:c r="H7671" s="36" t="n">
        <x:v>0</x:v>
      </x:c>
      <x:c r="I7671" s="22" t="str">
        <x:f>IF(G7671="","",IF(ISNUMBER(H7671),G7671,""))</x:f>
      </x:c>
      <x:c r="J7671" s="22" t="str">
        <x:f>IF(I7671="","",I7671*H7671)</x:f>
      </x:c>
      <x:c r="K7671" t="str">
        <x:f>IF(G7671="","MISSING OEWS",IF(ISNUMBER(H7671),"MATCHED","MISSING WHARTON"))</x:f>
        <x:v>MISSING OEWS</x:v>
      </x:c>
    </x:row>
    <x:row r="7672">
      <x:c r="A7672" t="str">
        <x:v>81</x:v>
      </x:c>
      <x:c r="B7672" t="str">
        <x:v>Other Services (except Public Administration)</x:v>
      </x:c>
      <x:c r="C7672" t="str">
        <x:v>47-4090</x:v>
      </x:c>
      <x:c r="D7672" t="str">
        <x:v>Miscellaneous Construction and Related Workers</x:v>
      </x:c>
      <x:c r="E7672" s="22" t="n">
        <x:v>310</x:v>
      </x:c>
      <x:c r="F7672" s="22" t="n">
        <x:v>50880</x:v>
      </x:c>
      <x:c r="G7672" s="22" t="n">
        <x:f>IF(OR(E7672="",F7672=""),"",E7672*F7672)</x:f>
        <x:v>15772800</x:v>
      </x:c>
      <x:c r="H7672" s="36" t="n">
        <x:v>0.0825</x:v>
      </x:c>
      <x:c r="I7672" s="22" t="n">
        <x:f>IF(G7672="","",IF(ISNUMBER(H7672),G7672,""))</x:f>
        <x:v>15772800</x:v>
      </x:c>
      <x:c r="J7672" s="22" t="n">
        <x:f>IF(I7672="","",I7672*H7672)</x:f>
        <x:v>1301256</x:v>
      </x:c>
      <x:c r="K7672" t="str">
        <x:f>IF(G7672="","MISSING OEWS",IF(ISNUMBER(H7672),"MATCHED","MISSING WHARTON"))</x:f>
        <x:v>MATCHED</x:v>
      </x:c>
    </x:row>
    <x:row r="7673">
      <x:c r="A7673" t="str">
        <x:v>81</x:v>
      </x:c>
      <x:c r="B7673" t="str">
        <x:v>Other Services (except Public Administration)</x:v>
      </x:c>
      <x:c r="C7673" t="str">
        <x:v>47-5022</x:v>
      </x:c>
      <x:c r="D7673" t="str">
        <x:v>Excavating and Loading Machine and Dragline Operators, Surface Mining</x:v>
      </x:c>
      <x:c r="E7673" s="22" t="n">
        <x:v>150</x:v>
      </x:c>
      <x:c r="F7673" s="22" t="n">
        <x:v>56390</x:v>
      </x:c>
      <x:c r="G7673" s="22" t="n">
        <x:f>IF(OR(E7673="",F7673=""),"",E7673*F7673)</x:f>
        <x:v>8458500</x:v>
      </x:c>
      <x:c r="H7673" s="36" t="n">
        <x:v>0</x:v>
      </x:c>
      <x:c r="I7673" s="22" t="n">
        <x:f>IF(G7673="","",IF(ISNUMBER(H7673),G7673,""))</x:f>
        <x:v>8458500</x:v>
      </x:c>
      <x:c r="J7673" s="22" t="n">
        <x:f>IF(I7673="","",I7673*H7673)</x:f>
        <x:v>0</x:v>
      </x:c>
      <x:c r="K7673" t="str">
        <x:f>IF(G7673="","MISSING OEWS",IF(ISNUMBER(H7673),"MATCHED","MISSING WHARTON"))</x:f>
        <x:v>MATCHED</x:v>
      </x:c>
    </x:row>
    <x:row r="7674">
      <x:c r="A7674" t="str">
        <x:v>81</x:v>
      </x:c>
      <x:c r="B7674" t="str">
        <x:v>Other Services (except Public Administration)</x:v>
      </x:c>
      <x:c r="C7674" t="str">
        <x:v>47-5071</x:v>
      </x:c>
      <x:c r="D7674" t="str">
        <x:v>Roustabouts, Oil and Gas</x:v>
      </x:c>
      <x:c r="E7674" s="22" t="n">
        <x:v>440</x:v>
      </x:c>
      <x:c r="F7674" s="22" t="n">
        <x:v>46100</x:v>
      </x:c>
      <x:c r="G7674" s="22" t="n">
        <x:f>IF(OR(E7674="",F7674=""),"",E7674*F7674)</x:f>
        <x:v>20284000</x:v>
      </x:c>
      <x:c r="H7674" s="36" t="n">
        <x:v>0</x:v>
      </x:c>
      <x:c r="I7674" s="22" t="n">
        <x:f>IF(G7674="","",IF(ISNUMBER(H7674),G7674,""))</x:f>
        <x:v>20284000</x:v>
      </x:c>
      <x:c r="J7674" s="22" t="n">
        <x:f>IF(I7674="","",I7674*H7674)</x:f>
        <x:v>0</x:v>
      </x:c>
      <x:c r="K7674" t="str">
        <x:f>IF(G7674="","MISSING OEWS",IF(ISNUMBER(H7674),"MATCHED","MISSING WHARTON"))</x:f>
        <x:v>MATCHED</x:v>
      </x:c>
    </x:row>
    <x:row r="7675">
      <x:c r="A7675" t="str">
        <x:v>81</x:v>
      </x:c>
      <x:c r="B7675" t="str">
        <x:v>Other Services (except Public Administration)</x:v>
      </x:c>
      <x:c r="C7675" t="str">
        <x:v>49-1011</x:v>
      </x:c>
      <x:c r="D7675" t="str">
        <x:v>First-Line Supervisors of Mechanics, Installers, and Repairers</x:v>
      </x:c>
      <x:c r="E7675" s="22" t="n">
        <x:v>67480</x:v>
      </x:c>
      <x:c r="F7675" s="22" t="n">
        <x:v>75410</x:v>
      </x:c>
      <x:c r="G7675" s="22" t="n">
        <x:f>IF(OR(E7675="",F7675=""),"",E7675*F7675)</x:f>
        <x:v>5088666800</x:v>
      </x:c>
      <x:c r="H7675" s="36" t="n">
        <x:v>0.35229999999999995</x:v>
      </x:c>
      <x:c r="I7675" s="22" t="n">
        <x:f>IF(G7675="","",IF(ISNUMBER(H7675),G7675,""))</x:f>
        <x:v>5088666800</x:v>
      </x:c>
      <x:c r="J7675" s="22" t="n">
        <x:f>IF(I7675="","",I7675*H7675)</x:f>
        <x:v>1792737313.6399996</x:v>
      </x:c>
      <x:c r="K7675" t="str">
        <x:f>IF(G7675="","MISSING OEWS",IF(ISNUMBER(H7675),"MATCHED","MISSING WHARTON"))</x:f>
        <x:v>MATCHED</x:v>
      </x:c>
    </x:row>
    <x:row r="7676">
      <x:c r="A7676" t="str">
        <x:v>81</x:v>
      </x:c>
      <x:c r="B7676" t="str">
        <x:v>Other Services (except Public Administration)</x:v>
      </x:c>
      <x:c r="C7676" t="str">
        <x:v>49-2011</x:v>
      </x:c>
      <x:c r="D7676" t="str">
        <x:v>Computer, Automated Teller, and Office Machine Repairers</x:v>
      </x:c>
      <x:c r="E7676" s="22" t="n">
        <x:v>12140</x:v>
      </x:c>
      <x:c r="F7676" s="22" t="n">
        <x:v>47960</x:v>
      </x:c>
      <x:c r="G7676" s="22" t="n">
        <x:f>IF(OR(E7676="",F7676=""),"",E7676*F7676)</x:f>
        <x:v>582234400</x:v>
      </x:c>
      <x:c r="H7676" s="36" t="n">
        <x:v>0.284</x:v>
      </x:c>
      <x:c r="I7676" s="22" t="n">
        <x:f>IF(G7676="","",IF(ISNUMBER(H7676),G7676,""))</x:f>
        <x:v>582234400</x:v>
      </x:c>
      <x:c r="J7676" s="22" t="n">
        <x:f>IF(I7676="","",I7676*H7676)</x:f>
        <x:v>165354569.6</x:v>
      </x:c>
      <x:c r="K7676" t="str">
        <x:f>IF(G7676="","MISSING OEWS",IF(ISNUMBER(H7676),"MATCHED","MISSING WHARTON"))</x:f>
        <x:v>MATCHED</x:v>
      </x:c>
    </x:row>
    <x:row r="7677">
      <x:c r="A7677" t="str">
        <x:v>81</x:v>
      </x:c>
      <x:c r="B7677" t="str">
        <x:v>Other Services (except Public Administration)</x:v>
      </x:c>
      <x:c r="C7677" t="str">
        <x:v>49-2021</x:v>
      </x:c>
      <x:c r="D7677" t="str">
        <x:v>Radio, Cellular, and Tower Equipment Installers and Repairers</x:v>
      </x:c>
      <x:c r="E7677" s="22" t="n">
        <x:v>1040</x:v>
      </x:c>
      <x:c r="F7677" s="22" t="n">
        <x:v>54320</x:v>
      </x:c>
      <x:c r="G7677" s="22" t="n">
        <x:f>IF(OR(E7677="",F7677=""),"",E7677*F7677)</x:f>
        <x:v>56492800</x:v>
      </x:c>
      <x:c r="H7677" s="36" t="n">
        <x:v>0.1583</x:v>
      </x:c>
      <x:c r="I7677" s="22" t="n">
        <x:f>IF(G7677="","",IF(ISNUMBER(H7677),G7677,""))</x:f>
        <x:v>56492800</x:v>
      </x:c>
      <x:c r="J7677" s="22" t="n">
        <x:f>IF(I7677="","",I7677*H7677)</x:f>
        <x:v>8942810.24</x:v>
      </x:c>
      <x:c r="K7677" t="str">
        <x:f>IF(G7677="","MISSING OEWS",IF(ISNUMBER(H7677),"MATCHED","MISSING WHARTON"))</x:f>
        <x:v>MATCHED</x:v>
      </x:c>
    </x:row>
    <x:row r="7678">
      <x:c r="A7678" t="str">
        <x:v>81</x:v>
      </x:c>
      <x:c r="B7678" t="str">
        <x:v>Other Services (except Public Administration)</x:v>
      </x:c>
      <x:c r="C7678" t="str">
        <x:v>49-2022</x:v>
      </x:c>
      <x:c r="D7678" t="str">
        <x:v>Telecommunications Equipment Installers and Repairers, Except Line Installers</x:v>
      </x:c>
      <x:c r="E7678" s="22" t="n">
        <x:v>3790</x:v>
      </x:c>
      <x:c r="F7678" s="22" t="n">
        <x:v>50860</x:v>
      </x:c>
      <x:c r="G7678" s="22" t="n">
        <x:f>IF(OR(E7678="",F7678=""),"",E7678*F7678)</x:f>
        <x:v>192759400</x:v>
      </x:c>
      <x:c r="H7678" s="36" t="n">
        <x:v>0.195</x:v>
      </x:c>
      <x:c r="I7678" s="22" t="n">
        <x:f>IF(G7678="","",IF(ISNUMBER(H7678),G7678,""))</x:f>
        <x:v>192759400</x:v>
      </x:c>
      <x:c r="J7678" s="22" t="n">
        <x:f>IF(I7678="","",I7678*H7678)</x:f>
        <x:v>37588083</x:v>
      </x:c>
      <x:c r="K7678" t="str">
        <x:f>IF(G7678="","MISSING OEWS",IF(ISNUMBER(H7678),"MATCHED","MISSING WHARTON"))</x:f>
        <x:v>MATCHED</x:v>
      </x:c>
    </x:row>
    <x:row r="7679">
      <x:c r="A7679" t="str">
        <x:v>81</x:v>
      </x:c>
      <x:c r="B7679" t="str">
        <x:v>Other Services (except Public Administration)</x:v>
      </x:c>
      <x:c r="C7679" t="str">
        <x:v>49-2091</x:v>
      </x:c>
      <x:c r="D7679" t="str">
        <x:v>Avionics Technicians</x:v>
      </x:c>
      <x:c r="E7679" s="22" t="n">
        <x:v>240</x:v>
      </x:c>
      <x:c r="F7679" s="22" t="n">
        <x:v>61350</x:v>
      </x:c>
      <x:c r="G7679" s="22" t="n">
        <x:f>IF(OR(E7679="",F7679=""),"",E7679*F7679)</x:f>
        <x:v>14724000</x:v>
      </x:c>
      <x:c r="H7679" s="36" t="n">
        <x:v>0.2</x:v>
      </x:c>
      <x:c r="I7679" s="22" t="n">
        <x:f>IF(G7679="","",IF(ISNUMBER(H7679),G7679,""))</x:f>
        <x:v>14724000</x:v>
      </x:c>
      <x:c r="J7679" s="22" t="n">
        <x:f>IF(I7679="","",I7679*H7679)</x:f>
        <x:v>2944800</x:v>
      </x:c>
      <x:c r="K7679" t="str">
        <x:f>IF(G7679="","MISSING OEWS",IF(ISNUMBER(H7679),"MATCHED","MISSING WHARTON"))</x:f>
        <x:v>MATCHED</x:v>
      </x:c>
    </x:row>
    <x:row r="7680">
      <x:c r="A7680" t="str">
        <x:v>81</x:v>
      </x:c>
      <x:c r="B7680" t="str">
        <x:v>Other Services (except Public Administration)</x:v>
      </x:c>
      <x:c r="C7680" t="str">
        <x:v>49-2092</x:v>
      </x:c>
      <x:c r="D7680" t="str">
        <x:v>Electric Motor, Power Tool, and Related Repairers</x:v>
      </x:c>
      <x:c r="E7680" s="22" t="n">
        <x:v>3080</x:v>
      </x:c>
      <x:c r="F7680" s="22" t="n">
        <x:v>54270</x:v>
      </x:c>
      <x:c r="G7680" s="22" t="n">
        <x:f>IF(OR(E7680="",F7680=""),"",E7680*F7680)</x:f>
        <x:v>167151600</x:v>
      </x:c>
      <x:c r="H7680" s="36" t="n">
        <x:v>0.0667</x:v>
      </x:c>
      <x:c r="I7680" s="22" t="n">
        <x:f>IF(G7680="","",IF(ISNUMBER(H7680),G7680,""))</x:f>
        <x:v>167151600</x:v>
      </x:c>
      <x:c r="J7680" s="22" t="n">
        <x:f>IF(I7680="","",I7680*H7680)</x:f>
        <x:v>11149011.719999999</x:v>
      </x:c>
      <x:c r="K7680" t="str">
        <x:f>IF(G7680="","MISSING OEWS",IF(ISNUMBER(H7680),"MATCHED","MISSING WHARTON"))</x:f>
        <x:v>MATCHED</x:v>
      </x:c>
    </x:row>
    <x:row r="7681">
      <x:c r="A7681" t="str">
        <x:v>81</x:v>
      </x:c>
      <x:c r="B7681" t="str">
        <x:v>Other Services (except Public Administration)</x:v>
      </x:c>
      <x:c r="C7681" t="str">
        <x:v>49-2093</x:v>
      </x:c>
      <x:c r="D7681" t="str">
        <x:v>Electrical and Electronics Installers and Repairers, Transportation Equipment</x:v>
      </x:c>
      <x:c r="E7681" s="22" t="n">
        <x:v>560</x:v>
      </x:c>
      <x:c r="F7681" s="22" t="n">
        <x:v>72220</x:v>
      </x:c>
      <x:c r="G7681" s="22" t="n">
        <x:f>IF(OR(E7681="",F7681=""),"",E7681*F7681)</x:f>
        <x:v>40443200</x:v>
      </x:c>
      <x:c r="H7681" s="36" t="n">
        <x:v>0.20329999999999998</x:v>
      </x:c>
      <x:c r="I7681" s="22" t="n">
        <x:f>IF(G7681="","",IF(ISNUMBER(H7681),G7681,""))</x:f>
        <x:v>40443200</x:v>
      </x:c>
      <x:c r="J7681" s="22" t="n">
        <x:f>IF(I7681="","",I7681*H7681)</x:f>
        <x:v>8222102.56</x:v>
      </x:c>
      <x:c r="K7681" t="str">
        <x:f>IF(G7681="","MISSING OEWS",IF(ISNUMBER(H7681),"MATCHED","MISSING WHARTON"))</x:f>
        <x:v>MATCHED</x:v>
      </x:c>
    </x:row>
    <x:row r="7682">
      <x:c r="A7682" t="str">
        <x:v>81</x:v>
      </x:c>
      <x:c r="B7682" t="str">
        <x:v>Other Services (except Public Administration)</x:v>
      </x:c>
      <x:c r="C7682" t="str">
        <x:v>49-2094</x:v>
      </x:c>
      <x:c r="D7682" t="str">
        <x:v>Electrical and Electronics Repairers, Commercial and Industrial Equipment</x:v>
      </x:c>
      <x:c r="E7682" s="22" t="n">
        <x:v>5570</x:v>
      </x:c>
      <x:c r="F7682" s="22" t="n">
        <x:v>61040</x:v>
      </x:c>
      <x:c r="G7682" s="22" t="n">
        <x:f>IF(OR(E7682="",F7682=""),"",E7682*F7682)</x:f>
        <x:v>339992800</x:v>
      </x:c>
      <x:c r="H7682" s="36" t="n">
        <x:v>0.19</x:v>
      </x:c>
      <x:c r="I7682" s="22" t="n">
        <x:f>IF(G7682="","",IF(ISNUMBER(H7682),G7682,""))</x:f>
        <x:v>339992800</x:v>
      </x:c>
      <x:c r="J7682" s="22" t="n">
        <x:f>IF(I7682="","",I7682*H7682)</x:f>
        <x:v>64598632</x:v>
      </x:c>
      <x:c r="K7682" t="str">
        <x:f>IF(G7682="","MISSING OEWS",IF(ISNUMBER(H7682),"MATCHED","MISSING WHARTON"))</x:f>
        <x:v>MATCHED</x:v>
      </x:c>
    </x:row>
    <x:row r="7683">
      <x:c r="A7683" t="str">
        <x:v>81</x:v>
      </x:c>
      <x:c r="B7683" t="str">
        <x:v>Other Services (except Public Administration)</x:v>
      </x:c>
      <x:c r="C7683" t="str">
        <x:v>49-2095</x:v>
      </x:c>
      <x:c r="D7683" t="str">
        <x:v>Electrical and Electronics Repairers, Powerhouse, Substation, and Relay</x:v>
      </x:c>
      <x:c r="E7683" s="22" t="n">
        <x:v>570</x:v>
      </x:c>
      <x:c r="F7683" s="22" t="n">
        <x:v>69670</x:v>
      </x:c>
      <x:c r="G7683" s="22" t="n">
        <x:f>IF(OR(E7683="",F7683=""),"",E7683*F7683)</x:f>
        <x:v>39711900</x:v>
      </x:c>
      <x:c r="H7683" s="36" t="n">
        <x:v>0.22190000000000001</x:v>
      </x:c>
      <x:c r="I7683" s="22" t="n">
        <x:f>IF(G7683="","",IF(ISNUMBER(H7683),G7683,""))</x:f>
        <x:v>39711900</x:v>
      </x:c>
      <x:c r="J7683" s="22" t="n">
        <x:f>IF(I7683="","",I7683*H7683)</x:f>
        <x:v>8812070.610000001</x:v>
      </x:c>
      <x:c r="K7683" t="str">
        <x:f>IF(G7683="","MISSING OEWS",IF(ISNUMBER(H7683),"MATCHED","MISSING WHARTON"))</x:f>
        <x:v>MATCHED</x:v>
      </x:c>
    </x:row>
    <x:row r="7684">
      <x:c r="A7684" t="str">
        <x:v>81</x:v>
      </x:c>
      <x:c r="B7684" t="str">
        <x:v>Other Services (except Public Administration)</x:v>
      </x:c>
      <x:c r="C7684" t="str">
        <x:v>49-2096</x:v>
      </x:c>
      <x:c r="D7684" t="str">
        <x:v>Electronic Equipment Installers and Repairers, Motor Vehicles</x:v>
      </x:c>
      <x:c r="E7684" s="22" t="n">
        <x:v>1650</x:v>
      </x:c>
      <x:c r="F7684" s="22" t="n">
        <x:v>53130</x:v>
      </x:c>
      <x:c r="G7684" s="22" t="n">
        <x:f>IF(OR(E7684="",F7684=""),"",E7684*F7684)</x:f>
        <x:v>87664500</x:v>
      </x:c>
      <x:c r="H7684" s="36" t="n">
        <x:v>0.1583</x:v>
      </x:c>
      <x:c r="I7684" s="22" t="n">
        <x:f>IF(G7684="","",IF(ISNUMBER(H7684),G7684,""))</x:f>
        <x:v>87664500</x:v>
      </x:c>
      <x:c r="J7684" s="22" t="n">
        <x:f>IF(I7684="","",I7684*H7684)</x:f>
        <x:v>13877290.35</x:v>
      </x:c>
      <x:c r="K7684" t="str">
        <x:f>IF(G7684="","MISSING OEWS",IF(ISNUMBER(H7684),"MATCHED","MISSING WHARTON"))</x:f>
        <x:v>MATCHED</x:v>
      </x:c>
    </x:row>
    <x:row r="7685">
      <x:c r="A7685" t="str">
        <x:v>81</x:v>
      </x:c>
      <x:c r="B7685" t="str">
        <x:v>Other Services (except Public Administration)</x:v>
      </x:c>
      <x:c r="C7685" t="str">
        <x:v>49-2097</x:v>
      </x:c>
      <x:c r="D7685" t="str">
        <x:v>Audiovisual Equipment Installers and Repairers</x:v>
      </x:c>
      <x:c r="E7685" s="22" t="n">
        <x:v>850</x:v>
      </x:c>
      <x:c r="F7685" s="22" t="n">
        <x:v>48900</x:v>
      </x:c>
      <x:c r="G7685" s="22" t="n">
        <x:f>IF(OR(E7685="",F7685=""),"",E7685*F7685)</x:f>
        <x:v>41565000</x:v>
      </x:c>
      <x:c r="H7685" s="36" t="n">
        <x:v>0.2591</x:v>
      </x:c>
      <x:c r="I7685" s="22" t="n">
        <x:f>IF(G7685="","",IF(ISNUMBER(H7685),G7685,""))</x:f>
        <x:v>41565000</x:v>
      </x:c>
      <x:c r="J7685" s="22" t="n">
        <x:f>IF(I7685="","",I7685*H7685)</x:f>
        <x:v>10769491.5</x:v>
      </x:c>
      <x:c r="K7685" t="str">
        <x:f>IF(G7685="","MISSING OEWS",IF(ISNUMBER(H7685),"MATCHED","MISSING WHARTON"))</x:f>
        <x:v>MATCHED</x:v>
      </x:c>
    </x:row>
    <x:row r="7686">
      <x:c r="A7686" t="str">
        <x:v>81</x:v>
      </x:c>
      <x:c r="B7686" t="str">
        <x:v>Other Services (except Public Administration)</x:v>
      </x:c>
      <x:c r="C7686" t="str">
        <x:v>49-2098</x:v>
      </x:c>
      <x:c r="D7686" t="str">
        <x:v>Security and Fire Alarm Systems Installers</x:v>
      </x:c>
      <x:c r="E7686" s="22" t="n">
        <x:v>120</x:v>
      </x:c>
      <x:c r="F7686" s="22" t="n">
        <x:v>67450</x:v>
      </x:c>
      <x:c r="G7686" s="22" t="n">
        <x:f>IF(OR(E7686="",F7686=""),"",E7686*F7686)</x:f>
        <x:v>8094000</x:v>
      </x:c>
      <x:c r="H7686" s="36" t="n">
        <x:v>0.22190000000000001</x:v>
      </x:c>
      <x:c r="I7686" s="22" t="n">
        <x:f>IF(G7686="","",IF(ISNUMBER(H7686),G7686,""))</x:f>
        <x:v>8094000</x:v>
      </x:c>
      <x:c r="J7686" s="22" t="n">
        <x:f>IF(I7686="","",I7686*H7686)</x:f>
        <x:v>1796058.6</x:v>
      </x:c>
      <x:c r="K7686" t="str">
        <x:f>IF(G7686="","MISSING OEWS",IF(ISNUMBER(H7686),"MATCHED","MISSING WHARTON"))</x:f>
        <x:v>MATCHED</x:v>
      </x:c>
    </x:row>
    <x:row r="7687">
      <x:c r="A7687" t="str">
        <x:v>81</x:v>
      </x:c>
      <x:c r="B7687" t="str">
        <x:v>Other Services (except Public Administration)</x:v>
      </x:c>
      <x:c r="C7687" t="str">
        <x:v>49-3011</x:v>
      </x:c>
      <x:c r="D7687" t="str">
        <x:v>Aircraft Mechanics and Service Technicians</x:v>
      </x:c>
      <x:c r="E7687" s="22" t="n">
        <x:v>290</x:v>
      </x:c>
      <x:c r="F7687" s="22" t="n">
        <x:v>71320</x:v>
      </x:c>
      <x:c r="G7687" s="22" t="n">
        <x:f>IF(OR(E7687="",F7687=""),"",E7687*F7687)</x:f>
        <x:v>20682800</x:v>
      </x:c>
      <x:c r="H7687" s="36" t="n">
        <x:v>0.0434</x:v>
      </x:c>
      <x:c r="I7687" s="22" t="n">
        <x:f>IF(G7687="","",IF(ISNUMBER(H7687),G7687,""))</x:f>
        <x:v>20682800</x:v>
      </x:c>
      <x:c r="J7687" s="22" t="n">
        <x:f>IF(I7687="","",I7687*H7687)</x:f>
        <x:v>897633.52</x:v>
      </x:c>
      <x:c r="K7687" t="str">
        <x:f>IF(G7687="","MISSING OEWS",IF(ISNUMBER(H7687),"MATCHED","MISSING WHARTON"))</x:f>
        <x:v>MATCHED</x:v>
      </x:c>
    </x:row>
    <x:row r="7688">
      <x:c r="A7688" t="str">
        <x:v>81</x:v>
      </x:c>
      <x:c r="B7688" t="str">
        <x:v>Other Services (except Public Administration)</x:v>
      </x:c>
      <x:c r="C7688" t="str">
        <x:v>49-3021</x:v>
      </x:c>
      <x:c r="D7688" t="str">
        <x:v>Automotive Body and Related Repairers</x:v>
      </x:c>
      <x:c r="E7688" s="22" t="n">
        <x:v>109530</x:v>
      </x:c>
      <x:c r="F7688" s="22" t="n">
        <x:v>59440</x:v>
      </x:c>
      <x:c r="G7688" s="22" t="n">
        <x:f>IF(OR(E7688="",F7688=""),"",E7688*F7688)</x:f>
        <x:v>6510463200</x:v>
      </x:c>
      <x:c r="H7688" s="36" t="n">
        <x:v>0.027999999999999997</x:v>
      </x:c>
      <x:c r="I7688" s="22" t="n">
        <x:f>IF(G7688="","",IF(ISNUMBER(H7688),G7688,""))</x:f>
        <x:v>6510463200</x:v>
      </x:c>
      <x:c r="J7688" s="22" t="n">
        <x:f>IF(I7688="","",I7688*H7688)</x:f>
        <x:v>182292969.6</x:v>
      </x:c>
      <x:c r="K7688" t="str">
        <x:f>IF(G7688="","MISSING OEWS",IF(ISNUMBER(H7688),"MATCHED","MISSING WHARTON"))</x:f>
        <x:v>MATCHED</x:v>
      </x:c>
    </x:row>
    <x:row r="7689">
      <x:c r="A7689" t="str">
        <x:v>81</x:v>
      </x:c>
      <x:c r="B7689" t="str">
        <x:v>Other Services (except Public Administration)</x:v>
      </x:c>
      <x:c r="C7689" t="str">
        <x:v>49-3022</x:v>
      </x:c>
      <x:c r="D7689" t="str">
        <x:v>Automotive Glass Installers and Repairers</x:v>
      </x:c>
      <x:c r="E7689" s="22" t="n">
        <x:v>18060</x:v>
      </x:c>
      <x:c r="F7689" s="22" t="n">
        <x:v>50600</x:v>
      </x:c>
      <x:c r="G7689" s="22" t="n">
        <x:f>IF(OR(E7689="",F7689=""),"",E7689*F7689)</x:f>
        <x:v>913836000</x:v>
      </x:c>
      <x:c r="H7689" s="36" t="n">
        <x:v>0</x:v>
      </x:c>
      <x:c r="I7689" s="22" t="n">
        <x:f>IF(G7689="","",IF(ISNUMBER(H7689),G7689,""))</x:f>
        <x:v>913836000</x:v>
      </x:c>
      <x:c r="J7689" s="22" t="n">
        <x:f>IF(I7689="","",I7689*H7689)</x:f>
        <x:v>0</x:v>
      </x:c>
      <x:c r="K7689" t="str">
        <x:f>IF(G7689="","MISSING OEWS",IF(ISNUMBER(H7689),"MATCHED","MISSING WHARTON"))</x:f>
        <x:v>MATCHED</x:v>
      </x:c>
    </x:row>
    <x:row r="7690">
      <x:c r="A7690" t="str">
        <x:v>81</x:v>
      </x:c>
      <x:c r="B7690" t="str">
        <x:v>Other Services (except Public Administration)</x:v>
      </x:c>
      <x:c r="C7690" t="str">
        <x:v>49-3023</x:v>
      </x:c>
      <x:c r="D7690" t="str">
        <x:v>Automotive Service Technicians and Mechanics</x:v>
      </x:c>
      <x:c r="E7690" s="22" t="n">
        <x:v>254570</x:v>
      </x:c>
      <x:c r="F7690" s="22" t="n">
        <x:v>53700</x:v>
      </x:c>
      <x:c r="G7690" s="22" t="n">
        <x:f>IF(OR(E7690="",F7690=""),"",E7690*F7690)</x:f>
        <x:v>13670409000</x:v>
      </x:c>
      <x:c r="H7690" s="36" t="n">
        <x:v>0.0233</x:v>
      </x:c>
      <x:c r="I7690" s="22" t="n">
        <x:f>IF(G7690="","",IF(ISNUMBER(H7690),G7690,""))</x:f>
        <x:v>13670409000</x:v>
      </x:c>
      <x:c r="J7690" s="22" t="n">
        <x:f>IF(I7690="","",I7690*H7690)</x:f>
        <x:v>318520529.7</x:v>
      </x:c>
      <x:c r="K7690" t="str">
        <x:f>IF(G7690="","MISSING OEWS",IF(ISNUMBER(H7690),"MATCHED","MISSING WHARTON"))</x:f>
        <x:v>MATCHED</x:v>
      </x:c>
    </x:row>
    <x:row r="7691">
      <x:c r="A7691" t="str">
        <x:v>81</x:v>
      </x:c>
      <x:c r="B7691" t="str">
        <x:v>Other Services (except Public Administration)</x:v>
      </x:c>
      <x:c r="C7691" t="str">
        <x:v>49-3031</x:v>
      </x:c>
      <x:c r="D7691" t="str">
        <x:v>Bus and Truck Mechanics and Diesel Engine Specialists</x:v>
      </x:c>
      <x:c r="E7691" s="22" t="n">
        <x:v>33450</x:v>
      </x:c>
      <x:c r="F7691" s="22" t="n">
        <x:v>61100</x:v>
      </x:c>
      <x:c r="G7691" s="22" t="n">
        <x:f>IF(OR(E7691="",F7691=""),"",E7691*F7691)</x:f>
        <x:v>2043795000</x:v>
      </x:c>
      <x:c r="H7691" s="36" t="n">
        <x:v>0</x:v>
      </x:c>
      <x:c r="I7691" s="22" t="n">
        <x:f>IF(G7691="","",IF(ISNUMBER(H7691),G7691,""))</x:f>
        <x:v>2043795000</x:v>
      </x:c>
      <x:c r="J7691" s="22" t="n">
        <x:f>IF(I7691="","",I7691*H7691)</x:f>
        <x:v>0</x:v>
      </x:c>
      <x:c r="K7691" t="str">
        <x:f>IF(G7691="","MISSING OEWS",IF(ISNUMBER(H7691),"MATCHED","MISSING WHARTON"))</x:f>
        <x:v>MATCHED</x:v>
      </x:c>
    </x:row>
    <x:row r="7692">
      <x:c r="A7692" t="str">
        <x:v>81</x:v>
      </x:c>
      <x:c r="B7692" t="str">
        <x:v>Other Services (except Public Administration)</x:v>
      </x:c>
      <x:c r="C7692" t="str">
        <x:v>49-3041</x:v>
      </x:c>
      <x:c r="D7692" t="str">
        <x:v>Farm Equipment Mechanics and Service Technicians</x:v>
      </x:c>
      <x:c r="E7692" s="22" t="n">
        <x:v>1800</x:v>
      </x:c>
      <x:c r="F7692" s="22" t="n">
        <x:v>53080</x:v>
      </x:c>
      <x:c r="G7692" s="22" t="n">
        <x:f>IF(OR(E7692="",F7692=""),"",E7692*F7692)</x:f>
        <x:v>95544000</x:v>
      </x:c>
      <x:c r="H7692" s="36" t="n">
        <x:v>0.13570000000000002</x:v>
      </x:c>
      <x:c r="I7692" s="22" t="n">
        <x:f>IF(G7692="","",IF(ISNUMBER(H7692),G7692,""))</x:f>
        <x:v>95544000</x:v>
      </x:c>
      <x:c r="J7692" s="22" t="n">
        <x:f>IF(I7692="","",I7692*H7692)</x:f>
        <x:v>12965320.8</x:v>
      </x:c>
      <x:c r="K7692" t="str">
        <x:f>IF(G7692="","MISSING OEWS",IF(ISNUMBER(H7692),"MATCHED","MISSING WHARTON"))</x:f>
        <x:v>MATCHED</x:v>
      </x:c>
    </x:row>
    <x:row r="7693">
      <x:c r="A7693" t="str">
        <x:v>81</x:v>
      </x:c>
      <x:c r="B7693" t="str">
        <x:v>Other Services (except Public Administration)</x:v>
      </x:c>
      <x:c r="C7693" t="str">
        <x:v>49-3042</x:v>
      </x:c>
      <x:c r="D7693" t="str">
        <x:v>Mobile Heavy Equipment Mechanics, Except Engines</x:v>
      </x:c>
      <x:c r="E7693" s="22" t="n">
        <x:v>9350</x:v>
      </x:c>
      <x:c r="F7693" s="22" t="n">
        <x:v>68090</x:v>
      </x:c>
      <x:c r="G7693" s="22" t="n">
        <x:f>IF(OR(E7693="",F7693=""),"",E7693*F7693)</x:f>
        <x:v>636641500</x:v>
      </x:c>
      <x:c r="H7693" s="36" t="n">
        <x:v>0.1425</x:v>
      </x:c>
      <x:c r="I7693" s="22" t="n">
        <x:f>IF(G7693="","",IF(ISNUMBER(H7693),G7693,""))</x:f>
        <x:v>636641500</x:v>
      </x:c>
      <x:c r="J7693" s="22" t="n">
        <x:f>IF(I7693="","",I7693*H7693)</x:f>
        <x:v>90721413.74999999</x:v>
      </x:c>
      <x:c r="K7693" t="str">
        <x:f>IF(G7693="","MISSING OEWS",IF(ISNUMBER(H7693),"MATCHED","MISSING WHARTON"))</x:f>
        <x:v>MATCHED</x:v>
      </x:c>
    </x:row>
    <x:row r="7694">
      <x:c r="A7694" t="str">
        <x:v>81</x:v>
      </x:c>
      <x:c r="B7694" t="str">
        <x:v>Other Services (except Public Administration)</x:v>
      </x:c>
      <x:c r="C7694" t="str">
        <x:v>49-3051</x:v>
      </x:c>
      <x:c r="D7694" t="str">
        <x:v>Motorboat Mechanics and Service Technicians</x:v>
      </x:c>
      <x:c r="E7694" s="22" t="n">
        <x:v>6020</x:v>
      </x:c>
      <x:c r="F7694" s="22" t="n">
        <x:v>55810</x:v>
      </x:c>
      <x:c r="G7694" s="22" t="n">
        <x:f>IF(OR(E7694="",F7694=""),"",E7694*F7694)</x:f>
        <x:v>335976200</x:v>
      </x:c>
      <x:c r="H7694" s="36" t="n">
        <x:v>0.0731</x:v>
      </x:c>
      <x:c r="I7694" s="22" t="n">
        <x:f>IF(G7694="","",IF(ISNUMBER(H7694),G7694,""))</x:f>
        <x:v>335976200</x:v>
      </x:c>
      <x:c r="J7694" s="22" t="n">
        <x:f>IF(I7694="","",I7694*H7694)</x:f>
        <x:v>24559860.22</x:v>
      </x:c>
      <x:c r="K7694" t="str">
        <x:f>IF(G7694="","MISSING OEWS",IF(ISNUMBER(H7694),"MATCHED","MISSING WHARTON"))</x:f>
        <x:v>MATCHED</x:v>
      </x:c>
    </x:row>
    <x:row r="7695">
      <x:c r="A7695" t="str">
        <x:v>81</x:v>
      </x:c>
      <x:c r="B7695" t="str">
        <x:v>Other Services (except Public Administration)</x:v>
      </x:c>
      <x:c r="C7695" t="str">
        <x:v>49-3052</x:v>
      </x:c>
      <x:c r="D7695" t="str">
        <x:v>Motorcycle Mechanics</x:v>
      </x:c>
      <x:c r="E7695" s="22" t="n">
        <x:v>1490</x:v>
      </x:c>
      <x:c r="F7695" s="22" t="n">
        <x:v>51100</x:v>
      </x:c>
      <x:c r="G7695" s="22" t="n">
        <x:f>IF(OR(E7695="",F7695=""),"",E7695*F7695)</x:f>
        <x:v>76139000</x:v>
      </x:c>
      <x:c r="H7695" s="36" t="n">
        <x:v>0</x:v>
      </x:c>
      <x:c r="I7695" s="22" t="n">
        <x:f>IF(G7695="","",IF(ISNUMBER(H7695),G7695,""))</x:f>
        <x:v>76139000</x:v>
      </x:c>
      <x:c r="J7695" s="22" t="n">
        <x:f>IF(I7695="","",I7695*H7695)</x:f>
        <x:v>0</x:v>
      </x:c>
      <x:c r="K7695" t="str">
        <x:f>IF(G7695="","MISSING OEWS",IF(ISNUMBER(H7695),"MATCHED","MISSING WHARTON"))</x:f>
        <x:v>MATCHED</x:v>
      </x:c>
    </x:row>
    <x:row r="7696">
      <x:c r="A7696" t="str">
        <x:v>81</x:v>
      </x:c>
      <x:c r="B7696" t="str">
        <x:v>Other Services (except Public Administration)</x:v>
      </x:c>
      <x:c r="C7696" t="str">
        <x:v>49-3053</x:v>
      </x:c>
      <x:c r="D7696" t="str">
        <x:v>Outdoor Power Equipment and Other Small Engine Mechanics</x:v>
      </x:c>
      <x:c r="E7696" s="22" t="n">
        <x:v>2390</x:v>
      </x:c>
      <x:c r="F7696" s="22" t="n">
        <x:v>45190</x:v>
      </x:c>
      <x:c r="G7696" s="22" t="n">
        <x:f>IF(OR(E7696="",F7696=""),"",E7696*F7696)</x:f>
        <x:v>108004100</x:v>
      </x:c>
      <x:c r="H7696" s="36" t="n">
        <x:v>0.11789999999999999</x:v>
      </x:c>
      <x:c r="I7696" s="22" t="n">
        <x:f>IF(G7696="","",IF(ISNUMBER(H7696),G7696,""))</x:f>
        <x:v>108004100</x:v>
      </x:c>
      <x:c r="J7696" s="22" t="n">
        <x:f>IF(I7696="","",I7696*H7696)</x:f>
        <x:v>12733683.389999999</x:v>
      </x:c>
      <x:c r="K7696" t="str">
        <x:f>IF(G7696="","MISSING OEWS",IF(ISNUMBER(H7696),"MATCHED","MISSING WHARTON"))</x:f>
        <x:v>MATCHED</x:v>
      </x:c>
    </x:row>
    <x:row r="7697">
      <x:c r="A7697" t="str">
        <x:v>81</x:v>
      </x:c>
      <x:c r="B7697" t="str">
        <x:v>Other Services (except Public Administration)</x:v>
      </x:c>
      <x:c r="C7697" t="str">
        <x:v>49-3091</x:v>
      </x:c>
      <x:c r="D7697" t="str">
        <x:v>Bicycle Repairers</x:v>
      </x:c>
      <x:c r="E7697" s="22" t="n">
        <x:v>580</x:v>
      </x:c>
      <x:c r="F7697" s="22" t="n">
        <x:v>44400</x:v>
      </x:c>
      <x:c r="G7697" s="22" t="n">
        <x:f>IF(OR(E7697="",F7697=""),"",E7697*F7697)</x:f>
        <x:v>25752000</x:v>
      </x:c>
      <x:c r="H7697" s="36" t="n">
        <x:v>0.0594</x:v>
      </x:c>
      <x:c r="I7697" s="22" t="n">
        <x:f>IF(G7697="","",IF(ISNUMBER(H7697),G7697,""))</x:f>
        <x:v>25752000</x:v>
      </x:c>
      <x:c r="J7697" s="22" t="n">
        <x:f>IF(I7697="","",I7697*H7697)</x:f>
        <x:v>1529668.8</x:v>
      </x:c>
      <x:c r="K7697" t="str">
        <x:f>IF(G7697="","MISSING OEWS",IF(ISNUMBER(H7697),"MATCHED","MISSING WHARTON"))</x:f>
        <x:v>MATCHED</x:v>
      </x:c>
    </x:row>
    <x:row r="7698">
      <x:c r="A7698" t="str">
        <x:v>81</x:v>
      </x:c>
      <x:c r="B7698" t="str">
        <x:v>Other Services (except Public Administration)</x:v>
      </x:c>
      <x:c r="C7698" t="str">
        <x:v>49-3092</x:v>
      </x:c>
      <x:c r="D7698" t="str">
        <x:v>Recreational Vehicle Service Technicians</x:v>
      </x:c>
      <x:c r="E7698" s="22" t="n">
        <x:v>1860</x:v>
      </x:c>
      <x:c r="F7698" s="22" t="n">
        <x:v>52310</x:v>
      </x:c>
      <x:c r="G7698" s="22" t="n">
        <x:f>IF(OR(E7698="",F7698=""),"",E7698*F7698)</x:f>
        <x:v>97296600</x:v>
      </x:c>
      <x:c r="H7698" s="36" t="n">
        <x:v>0</x:v>
      </x:c>
      <x:c r="I7698" s="22" t="n">
        <x:f>IF(G7698="","",IF(ISNUMBER(H7698),G7698,""))</x:f>
        <x:v>97296600</x:v>
      </x:c>
      <x:c r="J7698" s="22" t="n">
        <x:f>IF(I7698="","",I7698*H7698)</x:f>
        <x:v>0</x:v>
      </x:c>
      <x:c r="K7698" t="str">
        <x:f>IF(G7698="","MISSING OEWS",IF(ISNUMBER(H7698),"MATCHED","MISSING WHARTON"))</x:f>
        <x:v>MATCHED</x:v>
      </x:c>
    </x:row>
    <x:row r="7699">
      <x:c r="A7699" t="str">
        <x:v>81</x:v>
      </x:c>
      <x:c r="B7699" t="str">
        <x:v>Other Services (except Public Administration)</x:v>
      </x:c>
      <x:c r="C7699" t="str">
        <x:v>49-3093</x:v>
      </x:c>
      <x:c r="D7699" t="str">
        <x:v>Tire Repairers and Changers</x:v>
      </x:c>
      <x:c r="E7699" s="22" t="n">
        <x:v>9950</x:v>
      </x:c>
      <x:c r="F7699" s="22" t="n">
        <x:v>39460</x:v>
      </x:c>
      <x:c r="G7699" s="22" t="n">
        <x:f>IF(OR(E7699="",F7699=""),"",E7699*F7699)</x:f>
        <x:v>392627000</x:v>
      </x:c>
      <x:c r="H7699" s="36" t="n">
        <x:v>0</x:v>
      </x:c>
      <x:c r="I7699" s="22" t="n">
        <x:f>IF(G7699="","",IF(ISNUMBER(H7699),G7699,""))</x:f>
        <x:v>392627000</x:v>
      </x:c>
      <x:c r="J7699" s="22" t="n">
        <x:f>IF(I7699="","",I7699*H7699)</x:f>
        <x:v>0</x:v>
      </x:c>
      <x:c r="K7699" t="str">
        <x:f>IF(G7699="","MISSING OEWS",IF(ISNUMBER(H7699),"MATCHED","MISSING WHARTON"))</x:f>
        <x:v>MATCHED</x:v>
      </x:c>
    </x:row>
    <x:row r="7700">
      <x:c r="A7700" t="str">
        <x:v>81</x:v>
      </x:c>
      <x:c r="B7700" t="str">
        <x:v>Other Services (except Public Administration)</x:v>
      </x:c>
      <x:c r="C7700" t="str">
        <x:v>49-9011</x:v>
      </x:c>
      <x:c r="D7700" t="str">
        <x:v>Mechanical Door Repairers</x:v>
      </x:c>
      <x:c r="E7700" s="22" t="n">
        <x:v>470</x:v>
      </x:c>
      <x:c r="F7700" s="22" t="n">
        <x:v>68440</x:v>
      </x:c>
      <x:c r="G7700" s="22" t="n">
        <x:f>IF(OR(E7700="",F7700=""),"",E7700*F7700)</x:f>
        <x:v>32166800</x:v>
      </x:c>
      <x:c r="H7700" s="36" t="n">
        <x:v>0.076</x:v>
      </x:c>
      <x:c r="I7700" s="22" t="n">
        <x:f>IF(G7700="","",IF(ISNUMBER(H7700),G7700,""))</x:f>
        <x:v>32166800</x:v>
      </x:c>
      <x:c r="J7700" s="22" t="n">
        <x:f>IF(I7700="","",I7700*H7700)</x:f>
        <x:v>2444676.8</x:v>
      </x:c>
      <x:c r="K7700" t="str">
        <x:f>IF(G7700="","MISSING OEWS",IF(ISNUMBER(H7700),"MATCHED","MISSING WHARTON"))</x:f>
        <x:v>MATCHED</x:v>
      </x:c>
    </x:row>
    <x:row r="7701">
      <x:c r="A7701" t="str">
        <x:v>81</x:v>
      </x:c>
      <x:c r="B7701" t="str">
        <x:v>Other Services (except Public Administration)</x:v>
      </x:c>
      <x:c r="C7701" t="str">
        <x:v>49-9012</x:v>
      </x:c>
      <x:c r="D7701" t="str">
        <x:v>Control and Valve Installers and Repairers, Except Mechanical Door</x:v>
      </x:c>
      <x:c r="E7701" s="22" t="n">
        <x:v>1090</x:v>
      </x:c>
      <x:c r="F7701" s="22" t="n">
        <x:v>63340</x:v>
      </x:c>
      <x:c r="G7701" s="22" t="n">
        <x:f>IF(OR(E7701="",F7701=""),"",E7701*F7701)</x:f>
        <x:v>69040600</x:v>
      </x:c>
      <x:c r="H7701" s="36" t="n">
        <x:v>0.0731</x:v>
      </x:c>
      <x:c r="I7701" s="22" t="n">
        <x:f>IF(G7701="","",IF(ISNUMBER(H7701),G7701,""))</x:f>
        <x:v>69040600</x:v>
      </x:c>
      <x:c r="J7701" s="22" t="n">
        <x:f>IF(I7701="","",I7701*H7701)</x:f>
        <x:v>5046867.86</x:v>
      </x:c>
      <x:c r="K7701" t="str">
        <x:f>IF(G7701="","MISSING OEWS",IF(ISNUMBER(H7701),"MATCHED","MISSING WHARTON"))</x:f>
        <x:v>MATCHED</x:v>
      </x:c>
    </x:row>
    <x:row r="7702">
      <x:c r="A7702" t="str">
        <x:v>81</x:v>
      </x:c>
      <x:c r="B7702" t="str">
        <x:v>Other Services (except Public Administration)</x:v>
      </x:c>
      <x:c r="C7702" t="str">
        <x:v>49-9021</x:v>
      </x:c>
      <x:c r="D7702" t="str">
        <x:v>Heating, Air Conditioning, and Refrigeration Mechanics and Installers</x:v>
      </x:c>
      <x:c r="E7702" s="22" t="n">
        <x:v>10200</x:v>
      </x:c>
      <x:c r="F7702" s="22" t="n">
        <x:v>63760</x:v>
      </x:c>
      <x:c r="G7702" s="22" t="n">
        <x:f>IF(OR(E7702="",F7702=""),"",E7702*F7702)</x:f>
        <x:v>650352000</x:v>
      </x:c>
      <x:c r="H7702" s="36" t="n">
        <x:v>0.0867</x:v>
      </x:c>
      <x:c r="I7702" s="22" t="n">
        <x:f>IF(G7702="","",IF(ISNUMBER(H7702),G7702,""))</x:f>
        <x:v>650352000</x:v>
      </x:c>
      <x:c r="J7702" s="22" t="n">
        <x:f>IF(I7702="","",I7702*H7702)</x:f>
        <x:v>56385518.4</x:v>
      </x:c>
      <x:c r="K7702" t="str">
        <x:f>IF(G7702="","MISSING OEWS",IF(ISNUMBER(H7702),"MATCHED","MISSING WHARTON"))</x:f>
        <x:v>MATCHED</x:v>
      </x:c>
    </x:row>
    <x:row r="7703">
      <x:c r="A7703" t="str">
        <x:v>81</x:v>
      </x:c>
      <x:c r="B7703" t="str">
        <x:v>Other Services (except Public Administration)</x:v>
      </x:c>
      <x:c r="C7703" t="str">
        <x:v>49-9031</x:v>
      </x:c>
      <x:c r="D7703" t="str">
        <x:v>Home Appliance Repairers</x:v>
      </x:c>
      <x:c r="E7703" s="22" t="n">
        <x:v>14240</x:v>
      </x:c>
      <x:c r="F7703" s="22" t="n">
        <x:v>57140</x:v>
      </x:c>
      <x:c r="G7703" s="22" t="n">
        <x:f>IF(OR(E7703="",F7703=""),"",E7703*F7703)</x:f>
        <x:v>813673600</x:v>
      </x:c>
      <x:c r="H7703" s="36" t="n">
        <x:v>0.1226</x:v>
      </x:c>
      <x:c r="I7703" s="22" t="n">
        <x:f>IF(G7703="","",IF(ISNUMBER(H7703),G7703,""))</x:f>
        <x:v>813673600</x:v>
      </x:c>
      <x:c r="J7703" s="22" t="n">
        <x:f>IF(I7703="","",I7703*H7703)</x:f>
        <x:v>99756383.36</x:v>
      </x:c>
      <x:c r="K7703" t="str">
        <x:f>IF(G7703="","MISSING OEWS",IF(ISNUMBER(H7703),"MATCHED","MISSING WHARTON"))</x:f>
        <x:v>MATCHED</x:v>
      </x:c>
    </x:row>
    <x:row r="7704">
      <x:c r="A7704" t="str">
        <x:v>81</x:v>
      </x:c>
      <x:c r="B7704" t="str">
        <x:v>Other Services (except Public Administration)</x:v>
      </x:c>
      <x:c r="C7704" t="str">
        <x:v>49-9041</x:v>
      </x:c>
      <x:c r="D7704" t="str">
        <x:v>Industrial Machinery Mechanics</x:v>
      </x:c>
      <x:c r="E7704" s="22" t="n">
        <x:v>57120</x:v>
      </x:c>
      <x:c r="F7704" s="22" t="n">
        <x:v>63190</x:v>
      </x:c>
      <x:c r="G7704" s="22" t="n">
        <x:f>IF(OR(E7704="",F7704=""),"",E7704*F7704)</x:f>
        <x:v>3609412800</x:v>
      </x:c>
      <x:c r="H7704" s="36" t="n">
        <x:v>0.25</x:v>
      </x:c>
      <x:c r="I7704" s="22" t="n">
        <x:f>IF(G7704="","",IF(ISNUMBER(H7704),G7704,""))</x:f>
        <x:v>3609412800</x:v>
      </x:c>
      <x:c r="J7704" s="22" t="n">
        <x:f>IF(I7704="","",I7704*H7704)</x:f>
        <x:v>902353200</x:v>
      </x:c>
      <x:c r="K7704" t="str">
        <x:f>IF(G7704="","MISSING OEWS",IF(ISNUMBER(H7704),"MATCHED","MISSING WHARTON"))</x:f>
        <x:v>MATCHED</x:v>
      </x:c>
    </x:row>
    <x:row r="7705">
      <x:c r="A7705" t="str">
        <x:v>81</x:v>
      </x:c>
      <x:c r="B7705" t="str">
        <x:v>Other Services (except Public Administration)</x:v>
      </x:c>
      <x:c r="C7705" t="str">
        <x:v>49-9043</x:v>
      </x:c>
      <x:c r="D7705" t="str">
        <x:v>Maintenance Workers, Machinery</x:v>
      </x:c>
      <x:c r="E7705" s="22" t="n">
        <x:v>1880</x:v>
      </x:c>
      <x:c r="F7705" s="22" t="n">
        <x:v>56840</x:v>
      </x:c>
      <x:c r="G7705" s="22" t="n">
        <x:f>IF(OR(E7705="",F7705=""),"",E7705*F7705)</x:f>
        <x:v>106859200</x:v>
      </x:c>
      <x:c r="H7705" s="36" t="n">
        <x:v>0.0528</x:v>
      </x:c>
      <x:c r="I7705" s="22" t="n">
        <x:f>IF(G7705="","",IF(ISNUMBER(H7705),G7705,""))</x:f>
        <x:v>106859200</x:v>
      </x:c>
      <x:c r="J7705" s="22" t="n">
        <x:f>IF(I7705="","",I7705*H7705)</x:f>
        <x:v>5642165.76</x:v>
      </x:c>
      <x:c r="K7705" t="str">
        <x:f>IF(G7705="","MISSING OEWS",IF(ISNUMBER(H7705),"MATCHED","MISSING WHARTON"))</x:f>
        <x:v>MATCHED</x:v>
      </x:c>
    </x:row>
    <x:row r="7706">
      <x:c r="A7706" t="str">
        <x:v>81</x:v>
      </x:c>
      <x:c r="B7706" t="str">
        <x:v>Other Services (except Public Administration)</x:v>
      </x:c>
      <x:c r="C7706" t="str">
        <x:v>49-9044</x:v>
      </x:c>
      <x:c r="D7706" t="str">
        <x:v>Millwrights</x:v>
      </x:c>
      <x:c r="E7706" s="22" t="n">
        <x:v>3210</x:v>
      </x:c>
      <x:c r="F7706" s="22" t="n">
        <x:v>70920</x:v>
      </x:c>
      <x:c r="G7706" s="22" t="n">
        <x:f>IF(OR(E7706="",F7706=""),"",E7706*F7706)</x:f>
        <x:v>227653200</x:v>
      </x:c>
      <x:c r="H7706" s="36" t="n">
        <x:v>0</x:v>
      </x:c>
      <x:c r="I7706" s="22" t="n">
        <x:f>IF(G7706="","",IF(ISNUMBER(H7706),G7706,""))</x:f>
        <x:v>227653200</x:v>
      </x:c>
      <x:c r="J7706" s="22" t="n">
        <x:f>IF(I7706="","",I7706*H7706)</x:f>
        <x:v>0</x:v>
      </x:c>
      <x:c r="K7706" t="str">
        <x:f>IF(G7706="","MISSING OEWS",IF(ISNUMBER(H7706),"MATCHED","MISSING WHARTON"))</x:f>
        <x:v>MATCHED</x:v>
      </x:c>
    </x:row>
    <x:row r="7707">
      <x:c r="A7707" t="str">
        <x:v>81</x:v>
      </x:c>
      <x:c r="B7707" t="str">
        <x:v>Other Services (except Public Administration)</x:v>
      </x:c>
      <x:c r="C7707" t="str">
        <x:v>49-9045</x:v>
      </x:c>
      <x:c r="D7707" t="str">
        <x:v>Refractory Materials Repairers, Except Brickmasons</x:v>
      </x:c>
      <x:c r="E7707" s="22" t="n">
        <x:v>200</x:v>
      </x:c>
      <x:c r="F7707" s="22" t="n">
        <x:v>78990</x:v>
      </x:c>
      <x:c r="G7707" s="22" t="n">
        <x:f>IF(OR(E7707="",F7707=""),"",E7707*F7707)</x:f>
        <x:v>15798000</x:v>
      </x:c>
      <x:c r="H7707" s="36" t="n">
        <x:v>0</x:v>
      </x:c>
      <x:c r="I7707" s="22" t="n">
        <x:f>IF(G7707="","",IF(ISNUMBER(H7707),G7707,""))</x:f>
        <x:v>15798000</x:v>
      </x:c>
      <x:c r="J7707" s="22" t="n">
        <x:f>IF(I7707="","",I7707*H7707)</x:f>
        <x:v>0</x:v>
      </x:c>
      <x:c r="K7707" t="str">
        <x:f>IF(G7707="","MISSING OEWS",IF(ISNUMBER(H7707),"MATCHED","MISSING WHARTON"))</x:f>
        <x:v>MATCHED</x:v>
      </x:c>
    </x:row>
    <x:row r="7708">
      <x:c r="A7708" t="str">
        <x:v>81</x:v>
      </x:c>
      <x:c r="B7708" t="str">
        <x:v>Other Services (except Public Administration)</x:v>
      </x:c>
      <x:c r="C7708" t="str">
        <x:v>49-9051</x:v>
      </x:c>
      <x:c r="D7708" t="str">
        <x:v>Electrical Power-Line Installers and Repairers</x:v>
      </x:c>
      <x:c r="E7708" s="22" t="n">
        <x:v>150</x:v>
      </x:c>
      <x:c r="F7708" s="22" t="n">
        <x:v>97600</x:v>
      </x:c>
      <x:c r="G7708" s="22" t="n">
        <x:f>IF(OR(E7708="",F7708=""),"",E7708*F7708)</x:f>
        <x:v>14640000</x:v>
      </x:c>
      <x:c r="H7708" s="36" t="n">
        <x:v>0</x:v>
      </x:c>
      <x:c r="I7708" s="22" t="n">
        <x:f>IF(G7708="","",IF(ISNUMBER(H7708),G7708,""))</x:f>
        <x:v>14640000</x:v>
      </x:c>
      <x:c r="J7708" s="22" t="n">
        <x:f>IF(I7708="","",I7708*H7708)</x:f>
        <x:v>0</x:v>
      </x:c>
      <x:c r="K7708" t="str">
        <x:f>IF(G7708="","MISSING OEWS",IF(ISNUMBER(H7708),"MATCHED","MISSING WHARTON"))</x:f>
        <x:v>MATCHED</x:v>
      </x:c>
    </x:row>
    <x:row r="7709">
      <x:c r="A7709" t="str">
        <x:v>81</x:v>
      </x:c>
      <x:c r="B7709" t="str">
        <x:v>Other Services (except Public Administration)</x:v>
      </x:c>
      <x:c r="C7709" t="str">
        <x:v>49-9052</x:v>
      </x:c>
      <x:c r="D7709" t="str">
        <x:v>Telecommunications Line Installers and Repairers</x:v>
      </x:c>
      <x:c r="E7709" s="22"/>
      <x:c r="F7709" s="22" t="n">
        <x:v>93120</x:v>
      </x:c>
      <x:c r="G7709" s="22" t="str">
        <x:f>IF(OR(E7709="",F7709=""),"",E7709*F7709)</x:f>
      </x:c>
      <x:c r="H7709" s="36" t="n">
        <x:v>0.0475</x:v>
      </x:c>
      <x:c r="I7709" s="22" t="str">
        <x:f>IF(G7709="","",IF(ISNUMBER(H7709),G7709,""))</x:f>
      </x:c>
      <x:c r="J7709" s="22" t="str">
        <x:f>IF(I7709="","",I7709*H7709)</x:f>
      </x:c>
      <x:c r="K7709" t="str">
        <x:f>IF(G7709="","MISSING OEWS",IF(ISNUMBER(H7709),"MATCHED","MISSING WHARTON"))</x:f>
        <x:v>MISSING OEWS</x:v>
      </x:c>
    </x:row>
    <x:row r="7710">
      <x:c r="A7710" t="str">
        <x:v>81</x:v>
      </x:c>
      <x:c r="B7710" t="str">
        <x:v>Other Services (except Public Administration)</x:v>
      </x:c>
      <x:c r="C7710" t="str">
        <x:v>49-9061</x:v>
      </x:c>
      <x:c r="D7710" t="str">
        <x:v>Camera and Photographic Equipment Repairers</x:v>
      </x:c>
      <x:c r="E7710" s="22" t="n">
        <x:v>190</x:v>
      </x:c>
      <x:c r="F7710" s="22" t="n">
        <x:v>57240</x:v>
      </x:c>
      <x:c r="G7710" s="22" t="n">
        <x:f>IF(OR(E7710="",F7710=""),"",E7710*F7710)</x:f>
        <x:v>10875600</x:v>
      </x:c>
      <x:c r="H7710" s="36" t="n">
        <x:v>0.17329999999999998</x:v>
      </x:c>
      <x:c r="I7710" s="22" t="n">
        <x:f>IF(G7710="","",IF(ISNUMBER(H7710),G7710,""))</x:f>
        <x:v>10875600</x:v>
      </x:c>
      <x:c r="J7710" s="22" t="n">
        <x:f>IF(I7710="","",I7710*H7710)</x:f>
        <x:v>1884741.4799999997</x:v>
      </x:c>
      <x:c r="K7710" t="str">
        <x:f>IF(G7710="","MISSING OEWS",IF(ISNUMBER(H7710),"MATCHED","MISSING WHARTON"))</x:f>
        <x:v>MATCHED</x:v>
      </x:c>
    </x:row>
    <x:row r="7711">
      <x:c r="A7711" t="str">
        <x:v>81</x:v>
      </x:c>
      <x:c r="B7711" t="str">
        <x:v>Other Services (except Public Administration)</x:v>
      </x:c>
      <x:c r="C7711" t="str">
        <x:v>49-9062</x:v>
      </x:c>
      <x:c r="D7711" t="str">
        <x:v>Medical Equipment Repairers</x:v>
      </x:c>
      <x:c r="E7711" s="22" t="n">
        <x:v>9710</x:v>
      </x:c>
      <x:c r="F7711" s="22" t="n">
        <x:v>68430</x:v>
      </x:c>
      <x:c r="G7711" s="22" t="n">
        <x:f>IF(OR(E7711="",F7711=""),"",E7711*F7711)</x:f>
        <x:v>664455300</x:v>
      </x:c>
      <x:c r="H7711" s="36" t="n">
        <x:v>0.2368</x:v>
      </x:c>
      <x:c r="I7711" s="22" t="n">
        <x:f>IF(G7711="","",IF(ISNUMBER(H7711),G7711,""))</x:f>
        <x:v>664455300</x:v>
      </x:c>
      <x:c r="J7711" s="22" t="n">
        <x:f>IF(I7711="","",I7711*H7711)</x:f>
        <x:v>157343015.04000002</x:v>
      </x:c>
      <x:c r="K7711" t="str">
        <x:f>IF(G7711="","MISSING OEWS",IF(ISNUMBER(H7711),"MATCHED","MISSING WHARTON"))</x:f>
        <x:v>MATCHED</x:v>
      </x:c>
    </x:row>
    <x:row r="7712">
      <x:c r="A7712" t="str">
        <x:v>81</x:v>
      </x:c>
      <x:c r="B7712" t="str">
        <x:v>Other Services (except Public Administration)</x:v>
      </x:c>
      <x:c r="C7712" t="str">
        <x:v>49-9063</x:v>
      </x:c>
      <x:c r="D7712" t="str">
        <x:v>Musical Instrument Repairers and Tuners</x:v>
      </x:c>
      <x:c r="E7712" s="22" t="n">
        <x:v>890</x:v>
      </x:c>
      <x:c r="F7712" s="22" t="n">
        <x:v>48940</x:v>
      </x:c>
      <x:c r="G7712" s="22" t="n">
        <x:f>IF(OR(E7712="",F7712=""),"",E7712*F7712)</x:f>
        <x:v>43556600</x:v>
      </x:c>
      <x:c r="H7712" s="36" t="n">
        <x:v>0</x:v>
      </x:c>
      <x:c r="I7712" s="22" t="n">
        <x:f>IF(G7712="","",IF(ISNUMBER(H7712),G7712,""))</x:f>
        <x:v>43556600</x:v>
      </x:c>
      <x:c r="J7712" s="22" t="n">
        <x:f>IF(I7712="","",I7712*H7712)</x:f>
        <x:v>0</x:v>
      </x:c>
      <x:c r="K7712" t="str">
        <x:f>IF(G7712="","MISSING OEWS",IF(ISNUMBER(H7712),"MATCHED","MISSING WHARTON"))</x:f>
        <x:v>MATCHED</x:v>
      </x:c>
    </x:row>
    <x:row r="7713">
      <x:c r="A7713" t="str">
        <x:v>81</x:v>
      </x:c>
      <x:c r="B7713" t="str">
        <x:v>Other Services (except Public Administration)</x:v>
      </x:c>
      <x:c r="C7713" t="str">
        <x:v>49-9064</x:v>
      </x:c>
      <x:c r="D7713" t="str">
        <x:v>Watch and Clock Repairers</x:v>
      </x:c>
      <x:c r="E7713" s="22" t="n">
        <x:v>490</x:v>
      </x:c>
      <x:c r="F7713" s="22" t="n">
        <x:v>60650</x:v>
      </x:c>
      <x:c r="G7713" s="22" t="n">
        <x:f>IF(OR(E7713="",F7713=""),"",E7713*F7713)</x:f>
        <x:v>29718500</x:v>
      </x:c>
      <x:c r="H7713" s="36" t="n">
        <x:v>0.1267</x:v>
      </x:c>
      <x:c r="I7713" s="22" t="n">
        <x:f>IF(G7713="","",IF(ISNUMBER(H7713),G7713,""))</x:f>
        <x:v>29718500</x:v>
      </x:c>
      <x:c r="J7713" s="22" t="n">
        <x:f>IF(I7713="","",I7713*H7713)</x:f>
        <x:v>3765333.95</x:v>
      </x:c>
      <x:c r="K7713" t="str">
        <x:f>IF(G7713="","MISSING OEWS",IF(ISNUMBER(H7713),"MATCHED","MISSING WHARTON"))</x:f>
        <x:v>MATCHED</x:v>
      </x:c>
    </x:row>
    <x:row r="7714">
      <x:c r="A7714" t="str">
        <x:v>81</x:v>
      </x:c>
      <x:c r="B7714" t="str">
        <x:v>Other Services (except Public Administration)</x:v>
      </x:c>
      <x:c r="C7714" t="str">
        <x:v>49-9069</x:v>
      </x:c>
      <x:c r="D7714" t="str">
        <x:v>Precision Instrument and Equipment Repairers, All Other</x:v>
      </x:c>
      <x:c r="E7714" s="22" t="n">
        <x:v>2550</x:v>
      </x:c>
      <x:c r="F7714" s="22" t="n">
        <x:v>56520</x:v>
      </x:c>
      <x:c r="G7714" s="22" t="n">
        <x:f>IF(OR(E7714="",F7714=""),"",E7714*F7714)</x:f>
        <x:v>144126000</x:v>
      </x:c>
      <x:c r="H7714" s="36"/>
      <x:c r="I7714" s="22" t="str">
        <x:f>IF(G7714="","",IF(ISNUMBER(H7714),G7714,""))</x:f>
      </x:c>
      <x:c r="J7714" s="22" t="str">
        <x:f>IF(I7714="","",I7714*H7714)</x:f>
      </x:c>
      <x:c r="K7714" t="str">
        <x:f>IF(G7714="","MISSING OEWS",IF(ISNUMBER(H7714),"MATCHED","MISSING WHARTON"))</x:f>
        <x:v>MISSING WHARTON</x:v>
      </x:c>
    </x:row>
    <x:row r="7715">
      <x:c r="A7715" t="str">
        <x:v>81</x:v>
      </x:c>
      <x:c r="B7715" t="str">
        <x:v>Other Services (except Public Administration)</x:v>
      </x:c>
      <x:c r="C7715" t="str">
        <x:v>49-9071</x:v>
      </x:c>
      <x:c r="D7715" t="str">
        <x:v>Maintenance and Repair Workers, General</x:v>
      </x:c>
      <x:c r="E7715" s="22" t="n">
        <x:v>54360</x:v>
      </x:c>
      <x:c r="F7715" s="22" t="n">
        <x:v>48480</x:v>
      </x:c>
      <x:c r="G7715" s="22" t="n">
        <x:f>IF(OR(E7715="",F7715=""),"",E7715*F7715)</x:f>
        <x:v>2635372800</x:v>
      </x:c>
      <x:c r="H7715" s="36" t="n">
        <x:v>0.0867</x:v>
      </x:c>
      <x:c r="I7715" s="22" t="n">
        <x:f>IF(G7715="","",IF(ISNUMBER(H7715),G7715,""))</x:f>
        <x:v>2635372800</x:v>
      </x:c>
      <x:c r="J7715" s="22" t="n">
        <x:f>IF(I7715="","",I7715*H7715)</x:f>
        <x:v>228486821.76</x:v>
      </x:c>
      <x:c r="K7715" t="str">
        <x:f>IF(G7715="","MISSING OEWS",IF(ISNUMBER(H7715),"MATCHED","MISSING WHARTON"))</x:f>
        <x:v>MATCHED</x:v>
      </x:c>
    </x:row>
    <x:row r="7716">
      <x:c r="A7716" t="str">
        <x:v>81</x:v>
      </x:c>
      <x:c r="B7716" t="str">
        <x:v>Other Services (except Public Administration)</x:v>
      </x:c>
      <x:c r="C7716" t="str">
        <x:v>49-9081</x:v>
      </x:c>
      <x:c r="D7716" t="str">
        <x:v>Wind Turbine Service Technicians</x:v>
      </x:c>
      <x:c r="E7716" s="22" t="n">
        <x:v>1440</x:v>
      </x:c>
      <x:c r="F7716" s="22" t="n">
        <x:v>69840</x:v>
      </x:c>
      <x:c r="G7716" s="22" t="n">
        <x:f>IF(OR(E7716="",F7716=""),"",E7716*F7716)</x:f>
        <x:v>100569600</x:v>
      </x:c>
      <x:c r="H7716" s="36" t="n">
        <x:v>0</x:v>
      </x:c>
      <x:c r="I7716" s="22" t="n">
        <x:f>IF(G7716="","",IF(ISNUMBER(H7716),G7716,""))</x:f>
        <x:v>100569600</x:v>
      </x:c>
      <x:c r="J7716" s="22" t="n">
        <x:f>IF(I7716="","",I7716*H7716)</x:f>
        <x:v>0</x:v>
      </x:c>
      <x:c r="K7716" t="str">
        <x:f>IF(G7716="","MISSING OEWS",IF(ISNUMBER(H7716),"MATCHED","MISSING WHARTON"))</x:f>
        <x:v>MATCHED</x:v>
      </x:c>
    </x:row>
    <x:row r="7717">
      <x:c r="A7717" t="str">
        <x:v>81</x:v>
      </x:c>
      <x:c r="B7717" t="str">
        <x:v>Other Services (except Public Administration)</x:v>
      </x:c>
      <x:c r="C7717" t="str">
        <x:v>49-9091</x:v>
      </x:c>
      <x:c r="D7717" t="str">
        <x:v>Coin, Vending, and Amusement Machine Servicers and Repairers</x:v>
      </x:c>
      <x:c r="E7717" s="22" t="n">
        <x:v>1190</x:v>
      </x:c>
      <x:c r="F7717" s="22" t="n">
        <x:v>52590</x:v>
      </x:c>
      <x:c r="G7717" s="22" t="n">
        <x:f>IF(OR(E7717="",F7717=""),"",E7717*F7717)</x:f>
        <x:v>62582100</x:v>
      </x:c>
      <x:c r="H7717" s="36" t="n">
        <x:v>0.2868</x:v>
      </x:c>
      <x:c r="I7717" s="22" t="n">
        <x:f>IF(G7717="","",IF(ISNUMBER(H7717),G7717,""))</x:f>
        <x:v>62582100</x:v>
      </x:c>
      <x:c r="J7717" s="22" t="n">
        <x:f>IF(I7717="","",I7717*H7717)</x:f>
        <x:v>17948546.28</x:v>
      </x:c>
      <x:c r="K7717" t="str">
        <x:f>IF(G7717="","MISSING OEWS",IF(ISNUMBER(H7717),"MATCHED","MISSING WHARTON"))</x:f>
        <x:v>MATCHED</x:v>
      </x:c>
    </x:row>
    <x:row r="7718">
      <x:c r="A7718" t="str">
        <x:v>81</x:v>
      </x:c>
      <x:c r="B7718" t="str">
        <x:v>Other Services (except Public Administration)</x:v>
      </x:c>
      <x:c r="C7718" t="str">
        <x:v>49-9094</x:v>
      </x:c>
      <x:c r="D7718" t="str">
        <x:v>Locksmiths and Safe Repairers</x:v>
      </x:c>
      <x:c r="E7718" s="22" t="n">
        <x:v>300</x:v>
      </x:c>
      <x:c r="F7718" s="22"/>
      <x:c r="G7718" s="22" t="str">
        <x:f>IF(OR(E7718="",F7718=""),"",E7718*F7718)</x:f>
      </x:c>
      <x:c r="H7718" s="36" t="n">
        <x:v>0.0679</x:v>
      </x:c>
      <x:c r="I7718" s="22" t="str">
        <x:f>IF(G7718="","",IF(ISNUMBER(H7718),G7718,""))</x:f>
      </x:c>
      <x:c r="J7718" s="22" t="str">
        <x:f>IF(I7718="","",I7718*H7718)</x:f>
      </x:c>
      <x:c r="K7718" t="str">
        <x:f>IF(G7718="","MISSING OEWS",IF(ISNUMBER(H7718),"MATCHED","MISSING WHARTON"))</x:f>
        <x:v>MISSING OEWS</x:v>
      </x:c>
    </x:row>
    <x:row r="7719">
      <x:c r="A7719" t="str">
        <x:v>81</x:v>
      </x:c>
      <x:c r="B7719" t="str">
        <x:v>Other Services (except Public Administration)</x:v>
      </x:c>
      <x:c r="C7719" t="str">
        <x:v>49-9096</x:v>
      </x:c>
      <x:c r="D7719" t="str">
        <x:v>Riggers</x:v>
      </x:c>
      <x:c r="E7719" s="22" t="n">
        <x:v>300</x:v>
      </x:c>
      <x:c r="F7719" s="22" t="n">
        <x:v>69650</x:v>
      </x:c>
      <x:c r="G7719" s="22" t="n">
        <x:f>IF(OR(E7719="",F7719=""),"",E7719*F7719)</x:f>
        <x:v>20895000</x:v>
      </x:c>
      <x:c r="H7719" s="36" t="n">
        <x:v>0</x:v>
      </x:c>
      <x:c r="I7719" s="22" t="n">
        <x:f>IF(G7719="","",IF(ISNUMBER(H7719),G7719,""))</x:f>
        <x:v>20895000</x:v>
      </x:c>
      <x:c r="J7719" s="22" t="n">
        <x:f>IF(I7719="","",I7719*H7719)</x:f>
        <x:v>0</x:v>
      </x:c>
      <x:c r="K7719" t="str">
        <x:f>IF(G7719="","MISSING OEWS",IF(ISNUMBER(H7719),"MATCHED","MISSING WHARTON"))</x:f>
        <x:v>MATCHED</x:v>
      </x:c>
    </x:row>
    <x:row r="7720">
      <x:c r="A7720" t="str">
        <x:v>81</x:v>
      </x:c>
      <x:c r="B7720" t="str">
        <x:v>Other Services (except Public Administration)</x:v>
      </x:c>
      <x:c r="C7720" t="str">
        <x:v>49-9098</x:v>
      </x:c>
      <x:c r="D7720" t="str">
        <x:v>Helpers--Installation, Maintenance, and Repair Workers</x:v>
      </x:c>
      <x:c r="E7720" s="22" t="n">
        <x:v>19190</x:v>
      </x:c>
      <x:c r="F7720" s="22" t="n">
        <x:v>38630</x:v>
      </x:c>
      <x:c r="G7720" s="22" t="n">
        <x:f>IF(OR(E7720="",F7720=""),"",E7720*F7720)</x:f>
        <x:v>741309700</x:v>
      </x:c>
      <x:c r="H7720" s="36" t="n">
        <x:v>0.0594</x:v>
      </x:c>
      <x:c r="I7720" s="22" t="n">
        <x:f>IF(G7720="","",IF(ISNUMBER(H7720),G7720,""))</x:f>
        <x:v>741309700</x:v>
      </x:c>
      <x:c r="J7720" s="22" t="n">
        <x:f>IF(I7720="","",I7720*H7720)</x:f>
        <x:v>44033796.18</x:v>
      </x:c>
      <x:c r="K7720" t="str">
        <x:f>IF(G7720="","MISSING OEWS",IF(ISNUMBER(H7720),"MATCHED","MISSING WHARTON"))</x:f>
        <x:v>MATCHED</x:v>
      </x:c>
    </x:row>
    <x:row r="7721">
      <x:c r="A7721" t="str">
        <x:v>81</x:v>
      </x:c>
      <x:c r="B7721" t="str">
        <x:v>Other Services (except Public Administration)</x:v>
      </x:c>
      <x:c r="C7721" t="str">
        <x:v>49-9099</x:v>
      </x:c>
      <x:c r="D7721" t="str">
        <x:v>Installation, Maintenance, and Repair Workers, All Other</x:v>
      </x:c>
      <x:c r="E7721" s="22" t="n">
        <x:v>8310</x:v>
      </x:c>
      <x:c r="F7721" s="22" t="n">
        <x:v>51130</x:v>
      </x:c>
      <x:c r="G7721" s="22" t="n">
        <x:f>IF(OR(E7721="",F7721=""),"",E7721*F7721)</x:f>
        <x:v>424890300</x:v>
      </x:c>
      <x:c r="H7721" s="36" t="n">
        <x:v>0.16670000000000001</x:v>
      </x:c>
      <x:c r="I7721" s="22" t="n">
        <x:f>IF(G7721="","",IF(ISNUMBER(H7721),G7721,""))</x:f>
        <x:v>424890300</x:v>
      </x:c>
      <x:c r="J7721" s="22" t="n">
        <x:f>IF(I7721="","",I7721*H7721)</x:f>
        <x:v>70829213.01</x:v>
      </x:c>
      <x:c r="K7721" t="str">
        <x:f>IF(G7721="","MISSING OEWS",IF(ISNUMBER(H7721),"MATCHED","MISSING WHARTON"))</x:f>
        <x:v>MATCHED</x:v>
      </x:c>
    </x:row>
    <x:row r="7722">
      <x:c r="A7722" t="str">
        <x:v>81</x:v>
      </x:c>
      <x:c r="B7722" t="str">
        <x:v>Other Services (except Public Administration)</x:v>
      </x:c>
      <x:c r="C7722" t="str">
        <x:v>51-1011</x:v>
      </x:c>
      <x:c r="D7722" t="str">
        <x:v>First-Line Supervisors of Production and Operating Workers</x:v>
      </x:c>
      <x:c r="E7722" s="22" t="n">
        <x:v>15130</x:v>
      </x:c>
      <x:c r="F7722" s="22" t="n">
        <x:v>63870</x:v>
      </x:c>
      <x:c r="G7722" s="22" t="n">
        <x:f>IF(OR(E7722="",F7722=""),"",E7722*F7722)</x:f>
        <x:v>966353100</x:v>
      </x:c>
      <x:c r="H7722" s="36" t="n">
        <x:v>0.3775</x:v>
      </x:c>
      <x:c r="I7722" s="22" t="n">
        <x:f>IF(G7722="","",IF(ISNUMBER(H7722),G7722,""))</x:f>
        <x:v>966353100</x:v>
      </x:c>
      <x:c r="J7722" s="22" t="n">
        <x:f>IF(I7722="","",I7722*H7722)</x:f>
        <x:v>364798295.25</x:v>
      </x:c>
      <x:c r="K7722" t="str">
        <x:f>IF(G7722="","MISSING OEWS",IF(ISNUMBER(H7722),"MATCHED","MISSING WHARTON"))</x:f>
        <x:v>MATCHED</x:v>
      </x:c>
    </x:row>
    <x:row r="7723">
      <x:c r="A7723" t="str">
        <x:v>81</x:v>
      </x:c>
      <x:c r="B7723" t="str">
        <x:v>Other Services (except Public Administration)</x:v>
      </x:c>
      <x:c r="C7723" t="str">
        <x:v>51-2021</x:v>
      </x:c>
      <x:c r="D7723" t="str">
        <x:v>Coil Winders, Tapers, and Finishers</x:v>
      </x:c>
      <x:c r="E7723" s="22" t="n">
        <x:v>680</x:v>
      </x:c>
      <x:c r="F7723" s="22" t="n">
        <x:v>57650</x:v>
      </x:c>
      <x:c r="G7723" s="22" t="n">
        <x:f>IF(OR(E7723="",F7723=""),"",E7723*F7723)</x:f>
        <x:v>39202000</x:v>
      </x:c>
      <x:c r="H7723" s="36" t="n">
        <x:v>0.0864</x:v>
      </x:c>
      <x:c r="I7723" s="22" t="n">
        <x:f>IF(G7723="","",IF(ISNUMBER(H7723),G7723,""))</x:f>
        <x:v>39202000</x:v>
      </x:c>
      <x:c r="J7723" s="22" t="n">
        <x:f>IF(I7723="","",I7723*H7723)</x:f>
        <x:v>3387052.8000000003</x:v>
      </x:c>
      <x:c r="K7723" t="str">
        <x:f>IF(G7723="","MISSING OEWS",IF(ISNUMBER(H7723),"MATCHED","MISSING WHARTON"))</x:f>
        <x:v>MATCHED</x:v>
      </x:c>
    </x:row>
    <x:row r="7724">
      <x:c r="A7724" t="str">
        <x:v>81</x:v>
      </x:c>
      <x:c r="B7724" t="str">
        <x:v>Other Services (except Public Administration)</x:v>
      </x:c>
      <x:c r="C7724" t="str">
        <x:v>51-2028</x:v>
      </x:c>
      <x:c r="D7724" t="str">
        <x:v>Electrical, Electronic, and Electromechanical Assemblers, Except Coil Winders, Tapers, and Finishers</x:v>
      </x:c>
      <x:c r="E7724" s="22" t="n">
        <x:v>1120</x:v>
      </x:c>
      <x:c r="F7724" s="22" t="n">
        <x:v>48320</x:v>
      </x:c>
      <x:c r="G7724" s="22" t="n">
        <x:f>IF(OR(E7724="",F7724=""),"",E7724*F7724)</x:f>
        <x:v>54118400</x:v>
      </x:c>
      <x:c r="H7724" s="36" t="n">
        <x:v>0.0559</x:v>
      </x:c>
      <x:c r="I7724" s="22" t="n">
        <x:f>IF(G7724="","",IF(ISNUMBER(H7724),G7724,""))</x:f>
        <x:v>54118400</x:v>
      </x:c>
      <x:c r="J7724" s="22" t="n">
        <x:f>IF(I7724="","",I7724*H7724)</x:f>
        <x:v>3025218.56</x:v>
      </x:c>
      <x:c r="K7724" t="str">
        <x:f>IF(G7724="","MISSING OEWS",IF(ISNUMBER(H7724),"MATCHED","MISSING WHARTON"))</x:f>
        <x:v>MATCHED</x:v>
      </x:c>
    </x:row>
    <x:row r="7725">
      <x:c r="A7725" t="str">
        <x:v>81</x:v>
      </x:c>
      <x:c r="B7725" t="str">
        <x:v>Other Services (except Public Administration)</x:v>
      </x:c>
      <x:c r="C7725" t="str">
        <x:v>51-2031</x:v>
      </x:c>
      <x:c r="D7725" t="str">
        <x:v>Engine and Other Machine Assemblers</x:v>
      </x:c>
      <x:c r="E7725" s="22" t="n">
        <x:v>360</x:v>
      </x:c>
      <x:c r="F7725" s="22" t="n">
        <x:v>49080</x:v>
      </x:c>
      <x:c r="G7725" s="22" t="n">
        <x:f>IF(OR(E7725="",F7725=""),"",E7725*F7725)</x:f>
        <x:v>17668800</x:v>
      </x:c>
      <x:c r="H7725" s="36" t="n">
        <x:v>0.0583</x:v>
      </x:c>
      <x:c r="I7725" s="22" t="n">
        <x:f>IF(G7725="","",IF(ISNUMBER(H7725),G7725,""))</x:f>
        <x:v>17668800</x:v>
      </x:c>
      <x:c r="J7725" s="22" t="n">
        <x:f>IF(I7725="","",I7725*H7725)</x:f>
        <x:v>1030091.0399999999</x:v>
      </x:c>
      <x:c r="K7725" t="str">
        <x:f>IF(G7725="","MISSING OEWS",IF(ISNUMBER(H7725),"MATCHED","MISSING WHARTON"))</x:f>
        <x:v>MATCHED</x:v>
      </x:c>
    </x:row>
    <x:row r="7726">
      <x:c r="A7726" t="str">
        <x:v>81</x:v>
      </x:c>
      <x:c r="B7726" t="str">
        <x:v>Other Services (except Public Administration)</x:v>
      </x:c>
      <x:c r="C7726" t="str">
        <x:v>51-2041</x:v>
      </x:c>
      <x:c r="D7726" t="str">
        <x:v>Structural Metal Fabricators and Fitters</x:v>
      </x:c>
      <x:c r="E7726" s="22" t="n">
        <x:v>490</x:v>
      </x:c>
      <x:c r="F7726" s="22" t="n">
        <x:v>54770</x:v>
      </x:c>
      <x:c r="G7726" s="22" t="n">
        <x:f>IF(OR(E7726="",F7726=""),"",E7726*F7726)</x:f>
        <x:v>26837300</x:v>
      </x:c>
      <x:c r="H7726" s="36" t="n">
        <x:v>0</x:v>
      </x:c>
      <x:c r="I7726" s="22" t="n">
        <x:f>IF(G7726="","",IF(ISNUMBER(H7726),G7726,""))</x:f>
        <x:v>26837300</x:v>
      </x:c>
      <x:c r="J7726" s="22" t="n">
        <x:f>IF(I7726="","",I7726*H7726)</x:f>
        <x:v>0</x:v>
      </x:c>
      <x:c r="K7726" t="str">
        <x:f>IF(G7726="","MISSING OEWS",IF(ISNUMBER(H7726),"MATCHED","MISSING WHARTON"))</x:f>
        <x:v>MATCHED</x:v>
      </x:c>
    </x:row>
    <x:row r="7727">
      <x:c r="A7727" t="str">
        <x:v>81</x:v>
      </x:c>
      <x:c r="B7727" t="str">
        <x:v>Other Services (except Public Administration)</x:v>
      </x:c>
      <x:c r="C7727" t="str">
        <x:v>51-2051</x:v>
      </x:c>
      <x:c r="D7727" t="str">
        <x:v>Fiberglass Laminators and Fabricators</x:v>
      </x:c>
      <x:c r="E7727" s="22" t="n">
        <x:v>400</x:v>
      </x:c>
      <x:c r="F7727" s="22" t="n">
        <x:v>59580</x:v>
      </x:c>
      <x:c r="G7727" s="22" t="n">
        <x:f>IF(OR(E7727="",F7727=""),"",E7727*F7727)</x:f>
        <x:v>23832000</x:v>
      </x:c>
      <x:c r="H7727" s="36" t="n">
        <x:v>0</x:v>
      </x:c>
      <x:c r="I7727" s="22" t="n">
        <x:f>IF(G7727="","",IF(ISNUMBER(H7727),G7727,""))</x:f>
        <x:v>23832000</x:v>
      </x:c>
      <x:c r="J7727" s="22" t="n">
        <x:f>IF(I7727="","",I7727*H7727)</x:f>
        <x:v>0</x:v>
      </x:c>
      <x:c r="K7727" t="str">
        <x:f>IF(G7727="","MISSING OEWS",IF(ISNUMBER(H7727),"MATCHED","MISSING WHARTON"))</x:f>
        <x:v>MATCHED</x:v>
      </x:c>
    </x:row>
    <x:row r="7728">
      <x:c r="A7728" t="str">
        <x:v>81</x:v>
      </x:c>
      <x:c r="B7728" t="str">
        <x:v>Other Services (except Public Administration)</x:v>
      </x:c>
      <x:c r="C7728" t="str">
        <x:v>51-2090</x:v>
      </x:c>
      <x:c r="D7728" t="str">
        <x:v>Miscellaneous Assemblers and Fabricators</x:v>
      </x:c>
      <x:c r="E7728" s="22" t="n">
        <x:v>5530</x:v>
      </x:c>
      <x:c r="F7728" s="22" t="n">
        <x:v>48830</x:v>
      </x:c>
      <x:c r="G7728" s="22" t="n">
        <x:f>IF(OR(E7728="",F7728=""),"",E7728*F7728)</x:f>
        <x:v>270029900</x:v>
      </x:c>
      <x:c r="H7728" s="36" t="n">
        <x:v>0.15</x:v>
      </x:c>
      <x:c r="I7728" s="22" t="n">
        <x:f>IF(G7728="","",IF(ISNUMBER(H7728),G7728,""))</x:f>
        <x:v>270029900</x:v>
      </x:c>
      <x:c r="J7728" s="22" t="n">
        <x:f>IF(I7728="","",I7728*H7728)</x:f>
        <x:v>40504485</x:v>
      </x:c>
      <x:c r="K7728" t="str">
        <x:f>IF(G7728="","MISSING OEWS",IF(ISNUMBER(H7728),"MATCHED","MISSING WHARTON"))</x:f>
        <x:v>MATCHED</x:v>
      </x:c>
    </x:row>
    <x:row r="7729">
      <x:c r="A7729" t="str">
        <x:v>81</x:v>
      </x:c>
      <x:c r="B7729" t="str">
        <x:v>Other Services (except Public Administration)</x:v>
      </x:c>
      <x:c r="C7729" t="str">
        <x:v>51-3011</x:v>
      </x:c>
      <x:c r="D7729" t="str">
        <x:v>Bakers</x:v>
      </x:c>
      <x:c r="E7729" s="22" t="n">
        <x:v>210</x:v>
      </x:c>
      <x:c r="F7729" s="22" t="n">
        <x:v>39420</x:v>
      </x:c>
      <x:c r="G7729" s="22" t="n">
        <x:f>IF(OR(E7729="",F7729=""),"",E7729*F7729)</x:f>
        <x:v>8278200</x:v>
      </x:c>
      <x:c r="H7729" s="36" t="n">
        <x:v>0.1444</x:v>
      </x:c>
      <x:c r="I7729" s="22" t="n">
        <x:f>IF(G7729="","",IF(ISNUMBER(H7729),G7729,""))</x:f>
        <x:v>8278200</x:v>
      </x:c>
      <x:c r="J7729" s="22" t="n">
        <x:f>IF(I7729="","",I7729*H7729)</x:f>
        <x:v>1195372.08</x:v>
      </x:c>
      <x:c r="K7729" t="str">
        <x:f>IF(G7729="","MISSING OEWS",IF(ISNUMBER(H7729),"MATCHED","MISSING WHARTON"))</x:f>
        <x:v>MATCHED</x:v>
      </x:c>
    </x:row>
    <x:row r="7730">
      <x:c r="A7730" t="str">
        <x:v>81</x:v>
      </x:c>
      <x:c r="B7730" t="str">
        <x:v>Other Services (except Public Administration)</x:v>
      </x:c>
      <x:c r="C7730" t="str">
        <x:v>51-4031</x:v>
      </x:c>
      <x:c r="D7730" t="str">
        <x:v>Cutting, Punching, and Press Machine Setters, Operators, and Tenders, Metal and Plastic</x:v>
      </x:c>
      <x:c r="E7730" s="22" t="n">
        <x:v>150</x:v>
      </x:c>
      <x:c r="F7730" s="22" t="n">
        <x:v>47490</x:v>
      </x:c>
      <x:c r="G7730" s="22" t="n">
        <x:f>IF(OR(E7730="",F7730=""),"",E7730*F7730)</x:f>
        <x:v>7123500</x:v>
      </x:c>
      <x:c r="H7730" s="36" t="n">
        <x:v>0.0297</x:v>
      </x:c>
      <x:c r="I7730" s="22" t="n">
        <x:f>IF(G7730="","",IF(ISNUMBER(H7730),G7730,""))</x:f>
        <x:v>7123500</x:v>
      </x:c>
      <x:c r="J7730" s="22" t="n">
        <x:f>IF(I7730="","",I7730*H7730)</x:f>
        <x:v>211567.95</x:v>
      </x:c>
      <x:c r="K7730" t="str">
        <x:f>IF(G7730="","MISSING OEWS",IF(ISNUMBER(H7730),"MATCHED","MISSING WHARTON"))</x:f>
        <x:v>MATCHED</x:v>
      </x:c>
    </x:row>
    <x:row r="7731">
      <x:c r="A7731" t="str">
        <x:v>81</x:v>
      </x:c>
      <x:c r="B7731" t="str">
        <x:v>Other Services (except Public Administration)</x:v>
      </x:c>
      <x:c r="C7731" t="str">
        <x:v>51-4033</x:v>
      </x:c>
      <x:c r="D7731" t="str">
        <x:v>Grinding, Lapping, Polishing, and Buffing Machine Tool Setters, Operators, and Tenders, Metal and Plastic</x:v>
      </x:c>
      <x:c r="E7731" s="22"/>
      <x:c r="F7731" s="22" t="n">
        <x:v>36200</x:v>
      </x:c>
      <x:c r="G7731" s="22" t="str">
        <x:f>IF(OR(E7731="",F7731=""),"",E7731*F7731)</x:f>
      </x:c>
      <x:c r="H7731" s="36" t="n">
        <x:v>0.0917</x:v>
      </x:c>
      <x:c r="I7731" s="22" t="str">
        <x:f>IF(G7731="","",IF(ISNUMBER(H7731),G7731,""))</x:f>
      </x:c>
      <x:c r="J7731" s="22" t="str">
        <x:f>IF(I7731="","",I7731*H7731)</x:f>
      </x:c>
      <x:c r="K7731" t="str">
        <x:f>IF(G7731="","MISSING OEWS",IF(ISNUMBER(H7731),"MATCHED","MISSING WHARTON"))</x:f>
        <x:v>MISSING OEWS</x:v>
      </x:c>
    </x:row>
    <x:row r="7732">
      <x:c r="A7732" t="str">
        <x:v>81</x:v>
      </x:c>
      <x:c r="B7732" t="str">
        <x:v>Other Services (except Public Administration)</x:v>
      </x:c>
      <x:c r="C7732" t="str">
        <x:v>51-4035</x:v>
      </x:c>
      <x:c r="D7732" t="str">
        <x:v>Milling and Planing Machine Setters, Operators, and Tenders, Metal and Plastic</x:v>
      </x:c>
      <x:c r="E7732" s="22" t="n">
        <x:v>70</x:v>
      </x:c>
      <x:c r="F7732" s="22" t="n">
        <x:v>50500</x:v>
      </x:c>
      <x:c r="G7732" s="22" t="n">
        <x:f>IF(OR(E7732="",F7732=""),"",E7732*F7732)</x:f>
        <x:v>3535000</x:v>
      </x:c>
      <x:c r="H7732" s="36" t="n">
        <x:v>0.0633</x:v>
      </x:c>
      <x:c r="I7732" s="22" t="n">
        <x:f>IF(G7732="","",IF(ISNUMBER(H7732),G7732,""))</x:f>
        <x:v>3535000</x:v>
      </x:c>
      <x:c r="J7732" s="22" t="n">
        <x:f>IF(I7732="","",I7732*H7732)</x:f>
        <x:v>223765.49999999997</x:v>
      </x:c>
      <x:c r="K7732" t="str">
        <x:f>IF(G7732="","MISSING OEWS",IF(ISNUMBER(H7732),"MATCHED","MISSING WHARTON"))</x:f>
        <x:v>MATCHED</x:v>
      </x:c>
    </x:row>
    <x:row r="7733">
      <x:c r="A7733" t="str">
        <x:v>81</x:v>
      </x:c>
      <x:c r="B7733" t="str">
        <x:v>Other Services (except Public Administration)</x:v>
      </x:c>
      <x:c r="C7733" t="str">
        <x:v>51-4041</x:v>
      </x:c>
      <x:c r="D7733" t="str">
        <x:v>Machinists</x:v>
      </x:c>
      <x:c r="E7733" s="22" t="n">
        <x:v>7470</x:v>
      </x:c>
      <x:c r="F7733" s="22" t="n">
        <x:v>60240</x:v>
      </x:c>
      <x:c r="G7733" s="22" t="n">
        <x:f>IF(OR(E7733="",F7733=""),"",E7733*F7733)</x:f>
        <x:v>449992800</x:v>
      </x:c>
      <x:c r="H7733" s="36" t="n">
        <x:v>0.0897</x:v>
      </x:c>
      <x:c r="I7733" s="22" t="n">
        <x:f>IF(G7733="","",IF(ISNUMBER(H7733),G7733,""))</x:f>
        <x:v>449992800</x:v>
      </x:c>
      <x:c r="J7733" s="22" t="n">
        <x:f>IF(I7733="","",I7733*H7733)</x:f>
        <x:v>40364354.160000004</x:v>
      </x:c>
      <x:c r="K7733" t="str">
        <x:f>IF(G7733="","MISSING OEWS",IF(ISNUMBER(H7733),"MATCHED","MISSING WHARTON"))</x:f>
        <x:v>MATCHED</x:v>
      </x:c>
    </x:row>
    <x:row r="7734">
      <x:c r="A7734" t="str">
        <x:v>81</x:v>
      </x:c>
      <x:c r="B7734" t="str">
        <x:v>Other Services (except Public Administration)</x:v>
      </x:c>
      <x:c r="C7734" t="str">
        <x:v>51-4081</x:v>
      </x:c>
      <x:c r="D7734" t="str">
        <x:v>Multiple Machine Tool Setters, Operators, and Tenders, Metal and Plastic</x:v>
      </x:c>
      <x:c r="E7734" s="22" t="n">
        <x:v>30</x:v>
      </x:c>
      <x:c r="F7734" s="22" t="n">
        <x:v>48930</x:v>
      </x:c>
      <x:c r="G7734" s="22" t="n">
        <x:f>IF(OR(E7734="",F7734=""),"",E7734*F7734)</x:f>
        <x:v>1467900</x:v>
      </x:c>
      <x:c r="H7734" s="36" t="n">
        <x:v>0.16899999999999998</x:v>
      </x:c>
      <x:c r="I7734" s="22" t="n">
        <x:f>IF(G7734="","",IF(ISNUMBER(H7734),G7734,""))</x:f>
        <x:v>1467900</x:v>
      </x:c>
      <x:c r="J7734" s="22" t="n">
        <x:f>IF(I7734="","",I7734*H7734)</x:f>
        <x:v>248075.09999999998</x:v>
      </x:c>
      <x:c r="K7734" t="str">
        <x:f>IF(G7734="","MISSING OEWS",IF(ISNUMBER(H7734),"MATCHED","MISSING WHARTON"))</x:f>
        <x:v>MATCHED</x:v>
      </x:c>
    </x:row>
    <x:row r="7735">
      <x:c r="A7735" t="str">
        <x:v>81</x:v>
      </x:c>
      <x:c r="B7735" t="str">
        <x:v>Other Services (except Public Administration)</x:v>
      </x:c>
      <x:c r="C7735" t="str">
        <x:v>51-4111</x:v>
      </x:c>
      <x:c r="D7735" t="str">
        <x:v>Tool and Die Makers</x:v>
      </x:c>
      <x:c r="E7735" s="22" t="n">
        <x:v>130</x:v>
      </x:c>
      <x:c r="F7735" s="22" t="n">
        <x:v>69900</x:v>
      </x:c>
      <x:c r="G7735" s="22" t="n">
        <x:f>IF(OR(E7735="",F7735=""),"",E7735*F7735)</x:f>
        <x:v>9087000</x:v>
      </x:c>
      <x:c r="H7735" s="36" t="n">
        <x:v>0.0559</x:v>
      </x:c>
      <x:c r="I7735" s="22" t="n">
        <x:f>IF(G7735="","",IF(ISNUMBER(H7735),G7735,""))</x:f>
        <x:v>9087000</x:v>
      </x:c>
      <x:c r="J7735" s="22" t="n">
        <x:f>IF(I7735="","",I7735*H7735)</x:f>
        <x:v>507963.3</x:v>
      </x:c>
      <x:c r="K7735" t="str">
        <x:f>IF(G7735="","MISSING OEWS",IF(ISNUMBER(H7735),"MATCHED","MISSING WHARTON"))</x:f>
        <x:v>MATCHED</x:v>
      </x:c>
    </x:row>
    <x:row r="7736">
      <x:c r="A7736" t="str">
        <x:v>81</x:v>
      </x:c>
      <x:c r="B7736" t="str">
        <x:v>Other Services (except Public Administration)</x:v>
      </x:c>
      <x:c r="C7736" t="str">
        <x:v>51-4121</x:v>
      </x:c>
      <x:c r="D7736" t="str">
        <x:v>Welders, Cutters, Solderers, and Brazers</x:v>
      </x:c>
      <x:c r="E7736" s="22" t="n">
        <x:v>17550</x:v>
      </x:c>
      <x:c r="F7736" s="22" t="n">
        <x:v>57180</x:v>
      </x:c>
      <x:c r="G7736" s="22" t="n">
        <x:f>IF(OR(E7736="",F7736=""),"",E7736*F7736)</x:f>
        <x:v>1003509000</x:v>
      </x:c>
      <x:c r="H7736" s="36" t="n">
        <x:v>0.0233</x:v>
      </x:c>
      <x:c r="I7736" s="22" t="n">
        <x:f>IF(G7736="","",IF(ISNUMBER(H7736),G7736,""))</x:f>
        <x:v>1003509000</x:v>
      </x:c>
      <x:c r="J7736" s="22" t="n">
        <x:f>IF(I7736="","",I7736*H7736)</x:f>
        <x:v>23381759.700000003</x:v>
      </x:c>
      <x:c r="K7736" t="str">
        <x:f>IF(G7736="","MISSING OEWS",IF(ISNUMBER(H7736),"MATCHED","MISSING WHARTON"))</x:f>
        <x:v>MATCHED</x:v>
      </x:c>
    </x:row>
    <x:row r="7737">
      <x:c r="A7737" t="str">
        <x:v>81</x:v>
      </x:c>
      <x:c r="B7737" t="str">
        <x:v>Other Services (except Public Administration)</x:v>
      </x:c>
      <x:c r="C7737" t="str">
        <x:v>51-4122</x:v>
      </x:c>
      <x:c r="D7737" t="str">
        <x:v>Welding, Soldering, and Brazing Machine Setters, Operators, and Tenders</x:v>
      </x:c>
      <x:c r="E7737" s="22" t="n">
        <x:v>210</x:v>
      </x:c>
      <x:c r="F7737" s="22" t="n">
        <x:v>53860</x:v>
      </x:c>
      <x:c r="G7737" s="22" t="n">
        <x:f>IF(OR(E7737="",F7737=""),"",E7737*F7737)</x:f>
        <x:v>11310600</x:v>
      </x:c>
      <x:c r="H7737" s="36" t="n">
        <x:v>0.0983</x:v>
      </x:c>
      <x:c r="I7737" s="22" t="n">
        <x:f>IF(G7737="","",IF(ISNUMBER(H7737),G7737,""))</x:f>
        <x:v>11310600</x:v>
      </x:c>
      <x:c r="J7737" s="22" t="n">
        <x:f>IF(I7737="","",I7737*H7737)</x:f>
        <x:v>1111831.98</x:v>
      </x:c>
      <x:c r="K7737" t="str">
        <x:f>IF(G7737="","MISSING OEWS",IF(ISNUMBER(H7737),"MATCHED","MISSING WHARTON"))</x:f>
        <x:v>MATCHED</x:v>
      </x:c>
    </x:row>
    <x:row r="7738">
      <x:c r="A7738" t="str">
        <x:v>81</x:v>
      </x:c>
      <x:c r="B7738" t="str">
        <x:v>Other Services (except Public Administration)</x:v>
      </x:c>
      <x:c r="C7738" t="str">
        <x:v>51-4191</x:v>
      </x:c>
      <x:c r="D7738" t="str">
        <x:v>Heat Treating Equipment Setters, Operators, and Tenders, Metal and Plastic</x:v>
      </x:c>
      <x:c r="E7738" s="22" t="n">
        <x:v>50</x:v>
      </x:c>
      <x:c r="F7738" s="22" t="n">
        <x:v>50540</x:v>
      </x:c>
      <x:c r="G7738" s="22" t="n">
        <x:f>IF(OR(E7738="",F7738=""),"",E7738*F7738)</x:f>
        <x:v>2527000</x:v>
      </x:c>
      <x:c r="H7738" s="36" t="n">
        <x:v>0.0365</x:v>
      </x:c>
      <x:c r="I7738" s="22" t="n">
        <x:f>IF(G7738="","",IF(ISNUMBER(H7738),G7738,""))</x:f>
        <x:v>2527000</x:v>
      </x:c>
      <x:c r="J7738" s="22" t="n">
        <x:f>IF(I7738="","",I7738*H7738)</x:f>
        <x:v>92235.5</x:v>
      </x:c>
      <x:c r="K7738" t="str">
        <x:f>IF(G7738="","MISSING OEWS",IF(ISNUMBER(H7738),"MATCHED","MISSING WHARTON"))</x:f>
        <x:v>MATCHED</x:v>
      </x:c>
    </x:row>
    <x:row r="7739">
      <x:c r="A7739" t="str">
        <x:v>81</x:v>
      </x:c>
      <x:c r="B7739" t="str">
        <x:v>Other Services (except Public Administration)</x:v>
      </x:c>
      <x:c r="C7739" t="str">
        <x:v>51-4193</x:v>
      </x:c>
      <x:c r="D7739" t="str">
        <x:v>Plating Machine Setters, Operators, and Tenders, Metal and Plastic</x:v>
      </x:c>
      <x:c r="E7739" s="22"/>
      <x:c r="F7739" s="22" t="n">
        <x:v>47850</x:v>
      </x:c>
      <x:c r="G7739" s="22" t="str">
        <x:f>IF(OR(E7739="",F7739=""),"",E7739*F7739)</x:f>
      </x:c>
      <x:c r="H7739" s="36" t="n">
        <x:v>0.025</x:v>
      </x:c>
      <x:c r="I7739" s="22" t="str">
        <x:f>IF(G7739="","",IF(ISNUMBER(H7739),G7739,""))</x:f>
      </x:c>
      <x:c r="J7739" s="22" t="str">
        <x:f>IF(I7739="","",I7739*H7739)</x:f>
      </x:c>
      <x:c r="K7739" t="str">
        <x:f>IF(G7739="","MISSING OEWS",IF(ISNUMBER(H7739),"MATCHED","MISSING WHARTON"))</x:f>
        <x:v>MISSING OEWS</x:v>
      </x:c>
    </x:row>
    <x:row r="7740">
      <x:c r="A7740" t="str">
        <x:v>81</x:v>
      </x:c>
      <x:c r="B7740" t="str">
        <x:v>Other Services (except Public Administration)</x:v>
      </x:c>
      <x:c r="C7740" t="str">
        <x:v>51-4194</x:v>
      </x:c>
      <x:c r="D7740" t="str">
        <x:v>Tool Grinders, Filers, and Sharpeners</x:v>
      </x:c>
      <x:c r="E7740" s="22" t="n">
        <x:v>810</x:v>
      </x:c>
      <x:c r="F7740" s="22" t="n">
        <x:v>50520</x:v>
      </x:c>
      <x:c r="G7740" s="22" t="n">
        <x:f>IF(OR(E7740="",F7740=""),"",E7740*F7740)</x:f>
        <x:v>40921200</x:v>
      </x:c>
      <x:c r="H7740" s="36" t="n">
        <x:v>0</x:v>
      </x:c>
      <x:c r="I7740" s="22" t="n">
        <x:f>IF(G7740="","",IF(ISNUMBER(H7740),G7740,""))</x:f>
        <x:v>40921200</x:v>
      </x:c>
      <x:c r="J7740" s="22" t="n">
        <x:f>IF(I7740="","",I7740*H7740)</x:f>
        <x:v>0</x:v>
      </x:c>
      <x:c r="K7740" t="str">
        <x:f>IF(G7740="","MISSING OEWS",IF(ISNUMBER(H7740),"MATCHED","MISSING WHARTON"))</x:f>
        <x:v>MATCHED</x:v>
      </x:c>
    </x:row>
    <x:row r="7741">
      <x:c r="A7741" t="str">
        <x:v>81</x:v>
      </x:c>
      <x:c r="B7741" t="str">
        <x:v>Other Services (except Public Administration)</x:v>
      </x:c>
      <x:c r="C7741" t="str">
        <x:v>51-5112</x:v>
      </x:c>
      <x:c r="D7741" t="str">
        <x:v>Printing Press Operators</x:v>
      </x:c>
      <x:c r="E7741" s="22" t="n">
        <x:v>220</x:v>
      </x:c>
      <x:c r="F7741" s="22" t="n">
        <x:v>50440</x:v>
      </x:c>
      <x:c r="G7741" s="22" t="n">
        <x:f>IF(OR(E7741="",F7741=""),"",E7741*F7741)</x:f>
        <x:v>11096800</x:v>
      </x:c>
      <x:c r="H7741" s="36" t="n">
        <x:v>0.3348</x:v>
      </x:c>
      <x:c r="I7741" s="22" t="n">
        <x:f>IF(G7741="","",IF(ISNUMBER(H7741),G7741,""))</x:f>
        <x:v>11096800</x:v>
      </x:c>
      <x:c r="J7741" s="22" t="n">
        <x:f>IF(I7741="","",I7741*H7741)</x:f>
        <x:v>3715208.6399999997</x:v>
      </x:c>
      <x:c r="K7741" t="str">
        <x:f>IF(G7741="","MISSING OEWS",IF(ISNUMBER(H7741),"MATCHED","MISSING WHARTON"))</x:f>
        <x:v>MATCHED</x:v>
      </x:c>
    </x:row>
    <x:row r="7742">
      <x:c r="A7742" t="str">
        <x:v>81</x:v>
      </x:c>
      <x:c r="B7742" t="str">
        <x:v>Other Services (except Public Administration)</x:v>
      </x:c>
      <x:c r="C7742" t="str">
        <x:v>51-5113</x:v>
      </x:c>
      <x:c r="D7742" t="str">
        <x:v>Print Binding and Finishing Workers</x:v>
      </x:c>
      <x:c r="E7742" s="22"/>
      <x:c r="F7742" s="22" t="n">
        <x:v>34080</x:v>
      </x:c>
      <x:c r="G7742" s="22" t="str">
        <x:f>IF(OR(E7742="",F7742=""),"",E7742*F7742)</x:f>
      </x:c>
      <x:c r="H7742" s="36" t="n">
        <x:v>0.0385</x:v>
      </x:c>
      <x:c r="I7742" s="22" t="str">
        <x:f>IF(G7742="","",IF(ISNUMBER(H7742),G7742,""))</x:f>
      </x:c>
      <x:c r="J7742" s="22" t="str">
        <x:f>IF(I7742="","",I7742*H7742)</x:f>
      </x:c>
      <x:c r="K7742" t="str">
        <x:f>IF(G7742="","MISSING OEWS",IF(ISNUMBER(H7742),"MATCHED","MISSING WHARTON"))</x:f>
        <x:v>MISSING OEWS</x:v>
      </x:c>
    </x:row>
    <x:row r="7743">
      <x:c r="A7743" t="str">
        <x:v>81</x:v>
      </x:c>
      <x:c r="B7743" t="str">
        <x:v>Other Services (except Public Administration)</x:v>
      </x:c>
      <x:c r="C7743" t="str">
        <x:v>51-6011</x:v>
      </x:c>
      <x:c r="D7743" t="str">
        <x:v>Laundry and Dry-Cleaning Workers</x:v>
      </x:c>
      <x:c r="E7743" s="22" t="n">
        <x:v>97660</x:v>
      </x:c>
      <x:c r="F7743" s="22" t="n">
        <x:v>34740</x:v>
      </x:c>
      <x:c r="G7743" s="22" t="n">
        <x:f>IF(OR(E7743="",F7743=""),"",E7743*F7743)</x:f>
        <x:v>3392708400</x:v>
      </x:c>
      <x:c r="H7743" s="36" t="n">
        <x:v>0</x:v>
      </x:c>
      <x:c r="I7743" s="22" t="n">
        <x:f>IF(G7743="","",IF(ISNUMBER(H7743),G7743,""))</x:f>
        <x:v>3392708400</x:v>
      </x:c>
      <x:c r="J7743" s="22" t="n">
        <x:f>IF(I7743="","",I7743*H7743)</x:f>
        <x:v>0</x:v>
      </x:c>
      <x:c r="K7743" t="str">
        <x:f>IF(G7743="","MISSING OEWS",IF(ISNUMBER(H7743),"MATCHED","MISSING WHARTON"))</x:f>
        <x:v>MATCHED</x:v>
      </x:c>
    </x:row>
    <x:row r="7744">
      <x:c r="A7744" t="str">
        <x:v>81</x:v>
      </x:c>
      <x:c r="B7744" t="str">
        <x:v>Other Services (except Public Administration)</x:v>
      </x:c>
      <x:c r="C7744" t="str">
        <x:v>51-6021</x:v>
      </x:c>
      <x:c r="D7744" t="str">
        <x:v>Pressers, Textile, Garment, and Related Materials</x:v>
      </x:c>
      <x:c r="E7744" s="22" t="n">
        <x:v>23430</x:v>
      </x:c>
      <x:c r="F7744" s="22" t="n">
        <x:v>34400</x:v>
      </x:c>
      <x:c r="G7744" s="22" t="n">
        <x:f>IF(OR(E7744="",F7744=""),"",E7744*F7744)</x:f>
        <x:v>805992000</x:v>
      </x:c>
      <x:c r="H7744" s="36" t="n">
        <x:v>0</x:v>
      </x:c>
      <x:c r="I7744" s="22" t="n">
        <x:f>IF(G7744="","",IF(ISNUMBER(H7744),G7744,""))</x:f>
        <x:v>805992000</x:v>
      </x:c>
      <x:c r="J7744" s="22" t="n">
        <x:f>IF(I7744="","",I7744*H7744)</x:f>
        <x:v>0</x:v>
      </x:c>
      <x:c r="K7744" t="str">
        <x:f>IF(G7744="","MISSING OEWS",IF(ISNUMBER(H7744),"MATCHED","MISSING WHARTON"))</x:f>
        <x:v>MATCHED</x:v>
      </x:c>
    </x:row>
    <x:row r="7745">
      <x:c r="A7745" t="str">
        <x:v>81</x:v>
      </x:c>
      <x:c r="B7745" t="str">
        <x:v>Other Services (except Public Administration)</x:v>
      </x:c>
      <x:c r="C7745" t="str">
        <x:v>51-6031</x:v>
      </x:c>
      <x:c r="D7745" t="str">
        <x:v>Sewing Machine Operators</x:v>
      </x:c>
      <x:c r="E7745" s="22" t="n">
        <x:v>3220</x:v>
      </x:c>
      <x:c r="F7745" s="22" t="n">
        <x:v>40330</x:v>
      </x:c>
      <x:c r="G7745" s="22" t="n">
        <x:f>IF(OR(E7745="",F7745=""),"",E7745*F7745)</x:f>
        <x:v>129862600</x:v>
      </x:c>
      <x:c r="H7745" s="36" t="n">
        <x:v>0.0365</x:v>
      </x:c>
      <x:c r="I7745" s="22" t="n">
        <x:f>IF(G7745="","",IF(ISNUMBER(H7745),G7745,""))</x:f>
        <x:v>129862600</x:v>
      </x:c>
      <x:c r="J7745" s="22" t="n">
        <x:f>IF(I7745="","",I7745*H7745)</x:f>
        <x:v>4739984.899999999</x:v>
      </x:c>
      <x:c r="K7745" t="str">
        <x:f>IF(G7745="","MISSING OEWS",IF(ISNUMBER(H7745),"MATCHED","MISSING WHARTON"))</x:f>
        <x:v>MATCHED</x:v>
      </x:c>
    </x:row>
    <x:row r="7746">
      <x:c r="A7746" t="str">
        <x:v>81</x:v>
      </x:c>
      <x:c r="B7746" t="str">
        <x:v>Other Services (except Public Administration)</x:v>
      </x:c>
      <x:c r="C7746" t="str">
        <x:v>51-6041</x:v>
      </x:c>
      <x:c r="D7746" t="str">
        <x:v>Shoe and Leather Workers and Repairers</x:v>
      </x:c>
      <x:c r="E7746" s="22" t="n">
        <x:v>660</x:v>
      </x:c>
      <x:c r="F7746" s="22" t="n">
        <x:v>41410</x:v>
      </x:c>
      <x:c r="G7746" s="22" t="n">
        <x:f>IF(OR(E7746="",F7746=""),"",E7746*F7746)</x:f>
        <x:v>27330600</x:v>
      </x:c>
      <x:c r="H7746" s="36" t="n">
        <x:v>0</x:v>
      </x:c>
      <x:c r="I7746" s="22" t="n">
        <x:f>IF(G7746="","",IF(ISNUMBER(H7746),G7746,""))</x:f>
        <x:v>27330600</x:v>
      </x:c>
      <x:c r="J7746" s="22" t="n">
        <x:f>IF(I7746="","",I7746*H7746)</x:f>
        <x:v>0</x:v>
      </x:c>
      <x:c r="K7746" t="str">
        <x:f>IF(G7746="","MISSING OEWS",IF(ISNUMBER(H7746),"MATCHED","MISSING WHARTON"))</x:f>
        <x:v>MATCHED</x:v>
      </x:c>
    </x:row>
    <x:row r="7747">
      <x:c r="A7747" t="str">
        <x:v>81</x:v>
      </x:c>
      <x:c r="B7747" t="str">
        <x:v>Other Services (except Public Administration)</x:v>
      </x:c>
      <x:c r="C7747" t="str">
        <x:v>51-6051</x:v>
      </x:c>
      <x:c r="D7747" t="str">
        <x:v>Sewers, Hand</x:v>
      </x:c>
      <x:c r="E7747" s="22" t="n">
        <x:v>100</x:v>
      </x:c>
      <x:c r="F7747" s="22" t="n">
        <x:v>40630</x:v>
      </x:c>
      <x:c r="G7747" s="22" t="n">
        <x:f>IF(OR(E7747="",F7747=""),"",E7747*F7747)</x:f>
        <x:v>4063000</x:v>
      </x:c>
      <x:c r="H7747" s="36" t="n">
        <x:v>0</x:v>
      </x:c>
      <x:c r="I7747" s="22" t="n">
        <x:f>IF(G7747="","",IF(ISNUMBER(H7747),G7747,""))</x:f>
        <x:v>4063000</x:v>
      </x:c>
      <x:c r="J7747" s="22" t="n">
        <x:f>IF(I7747="","",I7747*H7747)</x:f>
        <x:v>0</x:v>
      </x:c>
      <x:c r="K7747" t="str">
        <x:f>IF(G7747="","MISSING OEWS",IF(ISNUMBER(H7747),"MATCHED","MISSING WHARTON"))</x:f>
        <x:v>MATCHED</x:v>
      </x:c>
    </x:row>
    <x:row r="7748">
      <x:c r="A7748" t="str">
        <x:v>81</x:v>
      </x:c>
      <x:c r="B7748" t="str">
        <x:v>Other Services (except Public Administration)</x:v>
      </x:c>
      <x:c r="C7748" t="str">
        <x:v>51-6052</x:v>
      </x:c>
      <x:c r="D7748" t="str">
        <x:v>Tailors, Dressmakers, and Custom Sewers</x:v>
      </x:c>
      <x:c r="E7748" s="22" t="n">
        <x:v>3820</x:v>
      </x:c>
      <x:c r="F7748" s="22" t="n">
        <x:v>41130</x:v>
      </x:c>
      <x:c r="G7748" s="22" t="n">
        <x:f>IF(OR(E7748="",F7748=""),"",E7748*F7748)</x:f>
        <x:v>157116600</x:v>
      </x:c>
      <x:c r="H7748" s="36" t="n">
        <x:v>0.0432</x:v>
      </x:c>
      <x:c r="I7748" s="22" t="n">
        <x:f>IF(G7748="","",IF(ISNUMBER(H7748),G7748,""))</x:f>
        <x:v>157116600</x:v>
      </x:c>
      <x:c r="J7748" s="22" t="n">
        <x:f>IF(I7748="","",I7748*H7748)</x:f>
        <x:v>6787437.12</x:v>
      </x:c>
      <x:c r="K7748" t="str">
        <x:f>IF(G7748="","MISSING OEWS",IF(ISNUMBER(H7748),"MATCHED","MISSING WHARTON"))</x:f>
        <x:v>MATCHED</x:v>
      </x:c>
    </x:row>
    <x:row r="7749">
      <x:c r="A7749" t="str">
        <x:v>81</x:v>
      </x:c>
      <x:c r="B7749" t="str">
        <x:v>Other Services (except Public Administration)</x:v>
      </x:c>
      <x:c r="C7749" t="str">
        <x:v>51-6062</x:v>
      </x:c>
      <x:c r="D7749" t="str">
        <x:v>Textile Cutting Machine Setters, Operators, and Tenders</x:v>
      </x:c>
      <x:c r="E7749" s="22" t="n">
        <x:v>140</x:v>
      </x:c>
      <x:c r="F7749" s="22" t="n">
        <x:v>35310</x:v>
      </x:c>
      <x:c r="G7749" s="22" t="n">
        <x:f>IF(OR(E7749="",F7749=""),"",E7749*F7749)</x:f>
        <x:v>4943400</x:v>
      </x:c>
      <x:c r="H7749" s="36" t="n">
        <x:v>0.1056</x:v>
      </x:c>
      <x:c r="I7749" s="22" t="n">
        <x:f>IF(G7749="","",IF(ISNUMBER(H7749),G7749,""))</x:f>
        <x:v>4943400</x:v>
      </x:c>
      <x:c r="J7749" s="22" t="n">
        <x:f>IF(I7749="","",I7749*H7749)</x:f>
        <x:v>522023.04</x:v>
      </x:c>
      <x:c r="K7749" t="str">
        <x:f>IF(G7749="","MISSING OEWS",IF(ISNUMBER(H7749),"MATCHED","MISSING WHARTON"))</x:f>
        <x:v>MATCHED</x:v>
      </x:c>
    </x:row>
    <x:row r="7750">
      <x:c r="A7750" t="str">
        <x:v>81</x:v>
      </x:c>
      <x:c r="B7750" t="str">
        <x:v>Other Services (except Public Administration)</x:v>
      </x:c>
      <x:c r="C7750" t="str">
        <x:v>51-6093</x:v>
      </x:c>
      <x:c r="D7750" t="str">
        <x:v>Upholsterers</x:v>
      </x:c>
      <x:c r="E7750" s="22" t="n">
        <x:v>4950</x:v>
      </x:c>
      <x:c r="F7750" s="22" t="n">
        <x:v>46070</x:v>
      </x:c>
      <x:c r="G7750" s="22" t="n">
        <x:f>IF(OR(E7750="",F7750=""),"",E7750*F7750)</x:f>
        <x:v>228046500</x:v>
      </x:c>
      <x:c r="H7750" s="36" t="n">
        <x:v>0.0432</x:v>
      </x:c>
      <x:c r="I7750" s="22" t="n">
        <x:f>IF(G7750="","",IF(ISNUMBER(H7750),G7750,""))</x:f>
        <x:v>228046500</x:v>
      </x:c>
      <x:c r="J7750" s="22" t="n">
        <x:f>IF(I7750="","",I7750*H7750)</x:f>
        <x:v>9851608.8</x:v>
      </x:c>
      <x:c r="K7750" t="str">
        <x:f>IF(G7750="","MISSING OEWS",IF(ISNUMBER(H7750),"MATCHED","MISSING WHARTON"))</x:f>
        <x:v>MATCHED</x:v>
      </x:c>
    </x:row>
    <x:row r="7751">
      <x:c r="A7751" t="str">
        <x:v>81</x:v>
      </x:c>
      <x:c r="B7751" t="str">
        <x:v>Other Services (except Public Administration)</x:v>
      </x:c>
      <x:c r="C7751" t="str">
        <x:v>51-6099</x:v>
      </x:c>
      <x:c r="D7751" t="str">
        <x:v>Textile, Apparel, and Furnishings Workers, All Other</x:v>
      </x:c>
      <x:c r="E7751" s="22" t="n">
        <x:v>210</x:v>
      </x:c>
      <x:c r="F7751" s="22" t="n">
        <x:v>42110</x:v>
      </x:c>
      <x:c r="G7751" s="22" t="n">
        <x:f>IF(OR(E7751="",F7751=""),"",E7751*F7751)</x:f>
        <x:v>8843100</x:v>
      </x:c>
      <x:c r="H7751" s="36"/>
      <x:c r="I7751" s="22" t="str">
        <x:f>IF(G7751="","",IF(ISNUMBER(H7751),G7751,""))</x:f>
      </x:c>
      <x:c r="J7751" s="22" t="str">
        <x:f>IF(I7751="","",I7751*H7751)</x:f>
      </x:c>
      <x:c r="K7751" t="str">
        <x:f>IF(G7751="","MISSING OEWS",IF(ISNUMBER(H7751),"MATCHED","MISSING WHARTON"))</x:f>
        <x:v>MISSING WHARTON</x:v>
      </x:c>
    </x:row>
    <x:row r="7752">
      <x:c r="A7752" t="str">
        <x:v>81</x:v>
      </x:c>
      <x:c r="B7752" t="str">
        <x:v>Other Services (except Public Administration)</x:v>
      </x:c>
      <x:c r="C7752" t="str">
        <x:v>51-7011</x:v>
      </x:c>
      <x:c r="D7752" t="str">
        <x:v>Cabinetmakers and Bench Carpenters</x:v>
      </x:c>
      <x:c r="E7752" s="22" t="n">
        <x:v>380</x:v>
      </x:c>
      <x:c r="F7752" s="22" t="n">
        <x:v>54920</x:v>
      </x:c>
      <x:c r="G7752" s="22" t="n">
        <x:f>IF(OR(E7752="",F7752=""),"",E7752*F7752)</x:f>
        <x:v>20869600</x:v>
      </x:c>
      <x:c r="H7752" s="36" t="n">
        <x:v>0.13</x:v>
      </x:c>
      <x:c r="I7752" s="22" t="n">
        <x:f>IF(G7752="","",IF(ISNUMBER(H7752),G7752,""))</x:f>
        <x:v>20869600</x:v>
      </x:c>
      <x:c r="J7752" s="22" t="n">
        <x:f>IF(I7752="","",I7752*H7752)</x:f>
        <x:v>2713048</x:v>
      </x:c>
      <x:c r="K7752" t="str">
        <x:f>IF(G7752="","MISSING OEWS",IF(ISNUMBER(H7752),"MATCHED","MISSING WHARTON"))</x:f>
        <x:v>MATCHED</x:v>
      </x:c>
    </x:row>
    <x:row r="7753">
      <x:c r="A7753" t="str">
        <x:v>81</x:v>
      </x:c>
      <x:c r="B7753" t="str">
        <x:v>Other Services (except Public Administration)</x:v>
      </x:c>
      <x:c r="C7753" t="str">
        <x:v>51-7021</x:v>
      </x:c>
      <x:c r="D7753" t="str">
        <x:v>Furniture Finishers</x:v>
      </x:c>
      <x:c r="E7753" s="22" t="n">
        <x:v>1570</x:v>
      </x:c>
      <x:c r="F7753" s="22" t="n">
        <x:v>48460</x:v>
      </x:c>
      <x:c r="G7753" s="22" t="n">
        <x:f>IF(OR(E7753="",F7753=""),"",E7753*F7753)</x:f>
        <x:v>76082200</x:v>
      </x:c>
      <x:c r="H7753" s="36" t="n">
        <x:v>0</x:v>
      </x:c>
      <x:c r="I7753" s="22" t="n">
        <x:f>IF(G7753="","",IF(ISNUMBER(H7753),G7753,""))</x:f>
        <x:v>76082200</x:v>
      </x:c>
      <x:c r="J7753" s="22" t="n">
        <x:f>IF(I7753="","",I7753*H7753)</x:f>
        <x:v>0</x:v>
      </x:c>
      <x:c r="K7753" t="str">
        <x:f>IF(G7753="","MISSING OEWS",IF(ISNUMBER(H7753),"MATCHED","MISSING WHARTON"))</x:f>
        <x:v>MATCHED</x:v>
      </x:c>
    </x:row>
    <x:row r="7754">
      <x:c r="A7754" t="str">
        <x:v>81</x:v>
      </x:c>
      <x:c r="B7754" t="str">
        <x:v>Other Services (except Public Administration)</x:v>
      </x:c>
      <x:c r="C7754" t="str">
        <x:v>51-7041</x:v>
      </x:c>
      <x:c r="D7754" t="str">
        <x:v>Sawing Machine Setters, Operators, and Tenders, Wood</x:v>
      </x:c>
      <x:c r="E7754" s="22" t="n">
        <x:v>50</x:v>
      </x:c>
      <x:c r="F7754" s="22" t="n">
        <x:v>45340</x:v>
      </x:c>
      <x:c r="G7754" s="22" t="n">
        <x:f>IF(OR(E7754="",F7754=""),"",E7754*F7754)</x:f>
        <x:v>2267000</x:v>
      </x:c>
      <x:c r="H7754" s="36" t="n">
        <x:v>0</x:v>
      </x:c>
      <x:c r="I7754" s="22" t="n">
        <x:f>IF(G7754="","",IF(ISNUMBER(H7754),G7754,""))</x:f>
        <x:v>2267000</x:v>
      </x:c>
      <x:c r="J7754" s="22" t="n">
        <x:f>IF(I7754="","",I7754*H7754)</x:f>
        <x:v>0</x:v>
      </x:c>
      <x:c r="K7754" t="str">
        <x:f>IF(G7754="","MISSING OEWS",IF(ISNUMBER(H7754),"MATCHED","MISSING WHARTON"))</x:f>
        <x:v>MATCHED</x:v>
      </x:c>
    </x:row>
    <x:row r="7755">
      <x:c r="A7755" t="str">
        <x:v>81</x:v>
      </x:c>
      <x:c r="B7755" t="str">
        <x:v>Other Services (except Public Administration)</x:v>
      </x:c>
      <x:c r="C7755" t="str">
        <x:v>51-7042</x:v>
      </x:c>
      <x:c r="D7755" t="str">
        <x:v>Woodworking Machine Setters, Operators, and Tenders, Except Sawing</x:v>
      </x:c>
      <x:c r="E7755" s="22"/>
      <x:c r="F7755" s="22" t="n">
        <x:v>39570</x:v>
      </x:c>
      <x:c r="G7755" s="22" t="str">
        <x:f>IF(OR(E7755="",F7755=""),"",E7755*F7755)</x:f>
      </x:c>
      <x:c r="H7755" s="36" t="n">
        <x:v>0.0365</x:v>
      </x:c>
      <x:c r="I7755" s="22" t="str">
        <x:f>IF(G7755="","",IF(ISNUMBER(H7755),G7755,""))</x:f>
      </x:c>
      <x:c r="J7755" s="22" t="str">
        <x:f>IF(I7755="","",I7755*H7755)</x:f>
      </x:c>
      <x:c r="K7755" t="str">
        <x:f>IF(G7755="","MISSING OEWS",IF(ISNUMBER(H7755),"MATCHED","MISSING WHARTON"))</x:f>
        <x:v>MISSING OEWS</x:v>
      </x:c>
    </x:row>
    <x:row r="7756">
      <x:c r="A7756" t="str">
        <x:v>81</x:v>
      </x:c>
      <x:c r="B7756" t="str">
        <x:v>Other Services (except Public Administration)</x:v>
      </x:c>
      <x:c r="C7756" t="str">
        <x:v>51-8012</x:v>
      </x:c>
      <x:c r="D7756" t="str">
        <x:v>Power Distributors and Dispatchers</x:v>
      </x:c>
      <x:c r="E7756" s="22" t="n">
        <x:v>50</x:v>
      </x:c>
      <x:c r="F7756" s="22" t="n">
        <x:v>106050</x:v>
      </x:c>
      <x:c r="G7756" s="22" t="n">
        <x:f>IF(OR(E7756="",F7756=""),"",E7756*F7756)</x:f>
        <x:v>5302500</x:v>
      </x:c>
      <x:c r="H7756" s="36" t="n">
        <x:v>0.4267</x:v>
      </x:c>
      <x:c r="I7756" s="22" t="n">
        <x:f>IF(G7756="","",IF(ISNUMBER(H7756),G7756,""))</x:f>
        <x:v>5302500</x:v>
      </x:c>
      <x:c r="J7756" s="22" t="n">
        <x:f>IF(I7756="","",I7756*H7756)</x:f>
        <x:v>2262576.75</x:v>
      </x:c>
      <x:c r="K7756" t="str">
        <x:f>IF(G7756="","MISSING OEWS",IF(ISNUMBER(H7756),"MATCHED","MISSING WHARTON"))</x:f>
        <x:v>MATCHED</x:v>
      </x:c>
    </x:row>
    <x:row r="7757">
      <x:c r="A7757" t="str">
        <x:v>81</x:v>
      </x:c>
      <x:c r="B7757" t="str">
        <x:v>Other Services (except Public Administration)</x:v>
      </x:c>
      <x:c r="C7757" t="str">
        <x:v>51-8013</x:v>
      </x:c>
      <x:c r="D7757" t="str">
        <x:v>Power Plant Operators</x:v>
      </x:c>
      <x:c r="E7757" s="22"/>
      <x:c r="F7757" s="22" t="n">
        <x:v>109560</x:v>
      </x:c>
      <x:c r="G7757" s="22" t="str">
        <x:f>IF(OR(E7757="",F7757=""),"",E7757*F7757)</x:f>
      </x:c>
      <x:c r="H7757" s="36" t="n">
        <x:v>0.1618</x:v>
      </x:c>
      <x:c r="I7757" s="22" t="str">
        <x:f>IF(G7757="","",IF(ISNUMBER(H7757),G7757,""))</x:f>
      </x:c>
      <x:c r="J7757" s="22" t="str">
        <x:f>IF(I7757="","",I7757*H7757)</x:f>
      </x:c>
      <x:c r="K7757" t="str">
        <x:f>IF(G7757="","MISSING OEWS",IF(ISNUMBER(H7757),"MATCHED","MISSING WHARTON"))</x:f>
        <x:v>MISSING OEWS</x:v>
      </x:c>
    </x:row>
    <x:row r="7758">
      <x:c r="A7758" t="str">
        <x:v>81</x:v>
      </x:c>
      <x:c r="B7758" t="str">
        <x:v>Other Services (except Public Administration)</x:v>
      </x:c>
      <x:c r="C7758" t="str">
        <x:v>51-8021</x:v>
      </x:c>
      <x:c r="D7758" t="str">
        <x:v>Stationary Engineers and Boiler Operators</x:v>
      </x:c>
      <x:c r="E7758" s="22" t="n">
        <x:v>210</x:v>
      </x:c>
      <x:c r="F7758" s="22" t="n">
        <x:v>63200</x:v>
      </x:c>
      <x:c r="G7758" s="22" t="n">
        <x:f>IF(OR(E7758="",F7758=""),"",E7758*F7758)</x:f>
        <x:v>13272000</x:v>
      </x:c>
      <x:c r="H7758" s="36" t="n">
        <x:v>0.10400000000000001</x:v>
      </x:c>
      <x:c r="I7758" s="22" t="n">
        <x:f>IF(G7758="","",IF(ISNUMBER(H7758),G7758,""))</x:f>
        <x:v>13272000</x:v>
      </x:c>
      <x:c r="J7758" s="22" t="n">
        <x:f>IF(I7758="","",I7758*H7758)</x:f>
        <x:v>1380288.0000000002</x:v>
      </x:c>
      <x:c r="K7758" t="str">
        <x:f>IF(G7758="","MISSING OEWS",IF(ISNUMBER(H7758),"MATCHED","MISSING WHARTON"))</x:f>
        <x:v>MATCHED</x:v>
      </x:c>
    </x:row>
    <x:row r="7759">
      <x:c r="A7759" t="str">
        <x:v>81</x:v>
      </x:c>
      <x:c r="B7759" t="str">
        <x:v>Other Services (except Public Administration)</x:v>
      </x:c>
      <x:c r="C7759" t="str">
        <x:v>51-8031</x:v>
      </x:c>
      <x:c r="D7759" t="str">
        <x:v>Water and Wastewater Treatment Plant and System Operators</x:v>
      </x:c>
      <x:c r="E7759" s="22" t="n">
        <x:v>480</x:v>
      </x:c>
      <x:c r="F7759" s="22" t="n">
        <x:v>61150</x:v>
      </x:c>
      <x:c r="G7759" s="22" t="n">
        <x:f>IF(OR(E7759="",F7759=""),"",E7759*F7759)</x:f>
        <x:v>29352000</x:v>
      </x:c>
      <x:c r="H7759" s="36" t="n">
        <x:v>0.1188</x:v>
      </x:c>
      <x:c r="I7759" s="22" t="n">
        <x:f>IF(G7759="","",IF(ISNUMBER(H7759),G7759,""))</x:f>
        <x:v>29352000</x:v>
      </x:c>
      <x:c r="J7759" s="22" t="n">
        <x:f>IF(I7759="","",I7759*H7759)</x:f>
        <x:v>3487017.6</x:v>
      </x:c>
      <x:c r="K7759" t="str">
        <x:f>IF(G7759="","MISSING OEWS",IF(ISNUMBER(H7759),"MATCHED","MISSING WHARTON"))</x:f>
        <x:v>MATCHED</x:v>
      </x:c>
    </x:row>
    <x:row r="7760">
      <x:c r="A7760" t="str">
        <x:v>81</x:v>
      </x:c>
      <x:c r="B7760" t="str">
        <x:v>Other Services (except Public Administration)</x:v>
      </x:c>
      <x:c r="C7760" t="str">
        <x:v>51-9021</x:v>
      </x:c>
      <x:c r="D7760" t="str">
        <x:v>Crushing, Grinding, and Polishing Machine Setters, Operators, and Tenders</x:v>
      </x:c>
      <x:c r="E7760" s="22" t="n">
        <x:v>240</x:v>
      </x:c>
      <x:c r="F7760" s="22" t="n">
        <x:v>50430</x:v>
      </x:c>
      <x:c r="G7760" s="22" t="n">
        <x:f>IF(OR(E7760="",F7760=""),"",E7760*F7760)</x:f>
        <x:v>12103200</x:v>
      </x:c>
      <x:c r="H7760" s="36" t="n">
        <x:v>0.0864</x:v>
      </x:c>
      <x:c r="I7760" s="22" t="n">
        <x:f>IF(G7760="","",IF(ISNUMBER(H7760),G7760,""))</x:f>
        <x:v>12103200</x:v>
      </x:c>
      <x:c r="J7760" s="22" t="n">
        <x:f>IF(I7760="","",I7760*H7760)</x:f>
        <x:v>1045716.4800000001</x:v>
      </x:c>
      <x:c r="K7760" t="str">
        <x:f>IF(G7760="","MISSING OEWS",IF(ISNUMBER(H7760),"MATCHED","MISSING WHARTON"))</x:f>
        <x:v>MATCHED</x:v>
      </x:c>
    </x:row>
    <x:row r="7761">
      <x:c r="A7761" t="str">
        <x:v>81</x:v>
      </x:c>
      <x:c r="B7761" t="str">
        <x:v>Other Services (except Public Administration)</x:v>
      </x:c>
      <x:c r="C7761" t="str">
        <x:v>51-9022</x:v>
      </x:c>
      <x:c r="D7761" t="str">
        <x:v>Grinding and Polishing Workers, Hand</x:v>
      </x:c>
      <x:c r="E7761" s="22" t="n">
        <x:v>510</x:v>
      </x:c>
      <x:c r="F7761" s="22" t="n">
        <x:v>51260</x:v>
      </x:c>
      <x:c r="G7761" s="22" t="n">
        <x:f>IF(OR(E7761="",F7761=""),"",E7761*F7761)</x:f>
        <x:v>26142600</x:v>
      </x:c>
      <x:c r="H7761" s="36" t="n">
        <x:v>0.0475</x:v>
      </x:c>
      <x:c r="I7761" s="22" t="n">
        <x:f>IF(G7761="","",IF(ISNUMBER(H7761),G7761,""))</x:f>
        <x:v>26142600</x:v>
      </x:c>
      <x:c r="J7761" s="22" t="n">
        <x:f>IF(I7761="","",I7761*H7761)</x:f>
        <x:v>1241773.5</x:v>
      </x:c>
      <x:c r="K7761" t="str">
        <x:f>IF(G7761="","MISSING OEWS",IF(ISNUMBER(H7761),"MATCHED","MISSING WHARTON"))</x:f>
        <x:v>MATCHED</x:v>
      </x:c>
    </x:row>
    <x:row r="7762">
      <x:c r="A7762" t="str">
        <x:v>81</x:v>
      </x:c>
      <x:c r="B7762" t="str">
        <x:v>Other Services (except Public Administration)</x:v>
      </x:c>
      <x:c r="C7762" t="str">
        <x:v>51-9023</x:v>
      </x:c>
      <x:c r="D7762" t="str">
        <x:v>Mixing and Blending Machine Setters, Operators, and Tenders</x:v>
      </x:c>
      <x:c r="E7762" s="22"/>
      <x:c r="F7762" s="22" t="n">
        <x:v>48320</x:v>
      </x:c>
      <x:c r="G7762" s="22" t="str">
        <x:f>IF(OR(E7762="",F7762=""),"",E7762*F7762)</x:f>
      </x:c>
      <x:c r="H7762" s="36" t="n">
        <x:v>0.1026</x:v>
      </x:c>
      <x:c r="I7762" s="22" t="str">
        <x:f>IF(G7762="","",IF(ISNUMBER(H7762),G7762,""))</x:f>
      </x:c>
      <x:c r="J7762" s="22" t="str">
        <x:f>IF(I7762="","",I7762*H7762)</x:f>
      </x:c>
      <x:c r="K7762" t="str">
        <x:f>IF(G7762="","MISSING OEWS",IF(ISNUMBER(H7762),"MATCHED","MISSING WHARTON"))</x:f>
        <x:v>MISSING OEWS</x:v>
      </x:c>
    </x:row>
    <x:row r="7763">
      <x:c r="A7763" t="str">
        <x:v>81</x:v>
      </x:c>
      <x:c r="B7763" t="str">
        <x:v>Other Services (except Public Administration)</x:v>
      </x:c>
      <x:c r="C7763" t="str">
        <x:v>51-9031</x:v>
      </x:c>
      <x:c r="D7763" t="str">
        <x:v>Cutters and Trimmers, Hand</x:v>
      </x:c>
      <x:c r="E7763" s="22"/>
      <x:c r="F7763" s="22" t="n">
        <x:v>48090</x:v>
      </x:c>
      <x:c r="G7763" s="22" t="str">
        <x:f>IF(OR(E7763="",F7763=""),"",E7763*F7763)</x:f>
      </x:c>
      <x:c r="H7763" s="36" t="n">
        <x:v>0</x:v>
      </x:c>
      <x:c r="I7763" s="22" t="str">
        <x:f>IF(G7763="","",IF(ISNUMBER(H7763),G7763,""))</x:f>
      </x:c>
      <x:c r="J7763" s="22" t="str">
        <x:f>IF(I7763="","",I7763*H7763)</x:f>
      </x:c>
      <x:c r="K7763" t="str">
        <x:f>IF(G7763="","MISSING OEWS",IF(ISNUMBER(H7763),"MATCHED","MISSING WHARTON"))</x:f>
        <x:v>MISSING OEWS</x:v>
      </x:c>
    </x:row>
    <x:row r="7764">
      <x:c r="A7764" t="str">
        <x:v>81</x:v>
      </x:c>
      <x:c r="B7764" t="str">
        <x:v>Other Services (except Public Administration)</x:v>
      </x:c>
      <x:c r="C7764" t="str">
        <x:v>51-9032</x:v>
      </x:c>
      <x:c r="D7764" t="str">
        <x:v>Cutting and Slicing Machine Setters, Operators, and Tenders</x:v>
      </x:c>
      <x:c r="E7764" s="22"/>
      <x:c r="F7764" s="22" t="n">
        <x:v>41990</x:v>
      </x:c>
      <x:c r="G7764" s="22" t="str">
        <x:f>IF(OR(E7764="",F7764=""),"",E7764*F7764)</x:f>
      </x:c>
      <x:c r="H7764" s="36" t="n">
        <x:v>0.0339</x:v>
      </x:c>
      <x:c r="I7764" s="22" t="str">
        <x:f>IF(G7764="","",IF(ISNUMBER(H7764),G7764,""))</x:f>
      </x:c>
      <x:c r="J7764" s="22" t="str">
        <x:f>IF(I7764="","",I7764*H7764)</x:f>
      </x:c>
      <x:c r="K7764" t="str">
        <x:f>IF(G7764="","MISSING OEWS",IF(ISNUMBER(H7764),"MATCHED","MISSING WHARTON"))</x:f>
        <x:v>MISSING OEWS</x:v>
      </x:c>
    </x:row>
    <x:row r="7765">
      <x:c r="A7765" t="str">
        <x:v>81</x:v>
      </x:c>
      <x:c r="B7765" t="str">
        <x:v>Other Services (except Public Administration)</x:v>
      </x:c>
      <x:c r="C7765" t="str">
        <x:v>51-9061</x:v>
      </x:c>
      <x:c r="D7765" t="str">
        <x:v>Inspectors, Testers, Sorters, Samplers, and Weighers</x:v>
      </x:c>
      <x:c r="E7765" s="22" t="n">
        <x:v>8130</x:v>
      </x:c>
      <x:c r="F7765" s="22" t="n">
        <x:v>44970</x:v>
      </x:c>
      <x:c r="G7765" s="22" t="n">
        <x:f>IF(OR(E7765="",F7765=""),"",E7765*F7765)</x:f>
        <x:v>365606100</x:v>
      </x:c>
      <x:c r="H7765" s="36" t="n">
        <x:v>0.2969</x:v>
      </x:c>
      <x:c r="I7765" s="22" t="n">
        <x:f>IF(G7765="","",IF(ISNUMBER(H7765),G7765,""))</x:f>
        <x:v>365606100</x:v>
      </x:c>
      <x:c r="J7765" s="22" t="n">
        <x:f>IF(I7765="","",I7765*H7765)</x:f>
        <x:v>108548451.09</x:v>
      </x:c>
      <x:c r="K7765" t="str">
        <x:f>IF(G7765="","MISSING OEWS",IF(ISNUMBER(H7765),"MATCHED","MISSING WHARTON"))</x:f>
        <x:v>MATCHED</x:v>
      </x:c>
    </x:row>
    <x:row r="7766">
      <x:c r="A7766" t="str">
        <x:v>81</x:v>
      </x:c>
      <x:c r="B7766" t="str">
        <x:v>Other Services (except Public Administration)</x:v>
      </x:c>
      <x:c r="C7766" t="str">
        <x:v>51-9071</x:v>
      </x:c>
      <x:c r="D7766" t="str">
        <x:v>Jewelers and Precious Stone and Metal Workers</x:v>
      </x:c>
      <x:c r="E7766" s="22" t="n">
        <x:v>1290</x:v>
      </x:c>
      <x:c r="F7766" s="22" t="n">
        <x:v>53300</x:v>
      </x:c>
      <x:c r="G7766" s="22" t="n">
        <x:f>IF(OR(E7766="",F7766=""),"",E7766*F7766)</x:f>
        <x:v>68757000</x:v>
      </x:c>
      <x:c r="H7766" s="36" t="n">
        <x:v>0.0924</x:v>
      </x:c>
      <x:c r="I7766" s="22" t="n">
        <x:f>IF(G7766="","",IF(ISNUMBER(H7766),G7766,""))</x:f>
        <x:v>68757000</x:v>
      </x:c>
      <x:c r="J7766" s="22" t="n">
        <x:f>IF(I7766="","",I7766*H7766)</x:f>
        <x:v>6353146.8</x:v>
      </x:c>
      <x:c r="K7766" t="str">
        <x:f>IF(G7766="","MISSING OEWS",IF(ISNUMBER(H7766),"MATCHED","MISSING WHARTON"))</x:f>
        <x:v>MATCHED</x:v>
      </x:c>
    </x:row>
    <x:row r="7767">
      <x:c r="A7767" t="str">
        <x:v>81</x:v>
      </x:c>
      <x:c r="B7767" t="str">
        <x:v>Other Services (except Public Administration)</x:v>
      </x:c>
      <x:c r="C7767" t="str">
        <x:v>51-9082</x:v>
      </x:c>
      <x:c r="D7767" t="str">
        <x:v>Medical Appliance Technicians</x:v>
      </x:c>
      <x:c r="E7767" s="22"/>
      <x:c r="F7767" s="22" t="n">
        <x:v>49100</x:v>
      </x:c>
      <x:c r="G7767" s="22" t="str">
        <x:f>IF(OR(E7767="",F7767=""),"",E7767*F7767)</x:f>
      </x:c>
      <x:c r="H7767" s="36" t="n">
        <x:v>0</x:v>
      </x:c>
      <x:c r="I7767" s="22" t="str">
        <x:f>IF(G7767="","",IF(ISNUMBER(H7767),G7767,""))</x:f>
      </x:c>
      <x:c r="J7767" s="22" t="str">
        <x:f>IF(I7767="","",I7767*H7767)</x:f>
      </x:c>
      <x:c r="K7767" t="str">
        <x:f>IF(G7767="","MISSING OEWS",IF(ISNUMBER(H7767),"MATCHED","MISSING WHARTON"))</x:f>
        <x:v>MISSING OEWS</x:v>
      </x:c>
    </x:row>
    <x:row r="7768">
      <x:c r="A7768" t="str">
        <x:v>81</x:v>
      </x:c>
      <x:c r="B7768" t="str">
        <x:v>Other Services (except Public Administration)</x:v>
      </x:c>
      <x:c r="C7768" t="str">
        <x:v>51-9111</x:v>
      </x:c>
      <x:c r="D7768" t="str">
        <x:v>Packaging and Filling Machine Operators and Tenders</x:v>
      </x:c>
      <x:c r="E7768" s="22" t="n">
        <x:v>210</x:v>
      </x:c>
      <x:c r="F7768" s="22" t="n">
        <x:v>37680</x:v>
      </x:c>
      <x:c r="G7768" s="22" t="n">
        <x:f>IF(OR(E7768="",F7768=""),"",E7768*F7768)</x:f>
        <x:v>7912800</x:v>
      </x:c>
      <x:c r="H7768" s="36" t="n">
        <x:v>0.0475</x:v>
      </x:c>
      <x:c r="I7768" s="22" t="n">
        <x:f>IF(G7768="","",IF(ISNUMBER(H7768),G7768,""))</x:f>
        <x:v>7912800</x:v>
      </x:c>
      <x:c r="J7768" s="22" t="n">
        <x:f>IF(I7768="","",I7768*H7768)</x:f>
        <x:v>375858</x:v>
      </x:c>
      <x:c r="K7768" t="str">
        <x:f>IF(G7768="","MISSING OEWS",IF(ISNUMBER(H7768),"MATCHED","MISSING WHARTON"))</x:f>
        <x:v>MATCHED</x:v>
      </x:c>
    </x:row>
    <x:row r="7769">
      <x:c r="A7769" t="str">
        <x:v>81</x:v>
      </x:c>
      <x:c r="B7769" t="str">
        <x:v>Other Services (except Public Administration)</x:v>
      </x:c>
      <x:c r="C7769" t="str">
        <x:v>51-9123</x:v>
      </x:c>
      <x:c r="D7769" t="str">
        <x:v>Painting, Coating, and Decorating Workers</x:v>
      </x:c>
      <x:c r="E7769" s="22" t="n">
        <x:v>300</x:v>
      </x:c>
      <x:c r="F7769" s="22" t="n">
        <x:v>46240</x:v>
      </x:c>
      <x:c r="G7769" s="22" t="n">
        <x:f>IF(OR(E7769="",F7769=""),"",E7769*F7769)</x:f>
        <x:v>13872000</x:v>
      </x:c>
      <x:c r="H7769" s="36" t="n">
        <x:v>0</x:v>
      </x:c>
      <x:c r="I7769" s="22" t="n">
        <x:f>IF(G7769="","",IF(ISNUMBER(H7769),G7769,""))</x:f>
        <x:v>13872000</x:v>
      </x:c>
      <x:c r="J7769" s="22" t="n">
        <x:f>IF(I7769="","",I7769*H7769)</x:f>
        <x:v>0</x:v>
      </x:c>
      <x:c r="K7769" t="str">
        <x:f>IF(G7769="","MISSING OEWS",IF(ISNUMBER(H7769),"MATCHED","MISSING WHARTON"))</x:f>
        <x:v>MATCHED</x:v>
      </x:c>
    </x:row>
    <x:row r="7770">
      <x:c r="A7770" t="str">
        <x:v>81</x:v>
      </x:c>
      <x:c r="B7770" t="str">
        <x:v>Other Services (except Public Administration)</x:v>
      </x:c>
      <x:c r="C7770" t="str">
        <x:v>51-9124</x:v>
      </x:c>
      <x:c r="D7770" t="str">
        <x:v>Coating, Painting, and Spraying Machine Setters, Operators, and Tenders</x:v>
      </x:c>
      <x:c r="E7770" s="22" t="n">
        <x:v>29280</x:v>
      </x:c>
      <x:c r="F7770" s="22" t="n">
        <x:v>60670</x:v>
      </x:c>
      <x:c r="G7770" s="22" t="n">
        <x:f>IF(OR(E7770="",F7770=""),"",E7770*F7770)</x:f>
        <x:v>1776417600</x:v>
      </x:c>
      <x:c r="H7770" s="36" t="n">
        <x:v>0.0317</x:v>
      </x:c>
      <x:c r="I7770" s="22" t="n">
        <x:f>IF(G7770="","",IF(ISNUMBER(H7770),G7770,""))</x:f>
        <x:v>1776417600</x:v>
      </x:c>
      <x:c r="J7770" s="22" t="n">
        <x:f>IF(I7770="","",I7770*H7770)</x:f>
        <x:v>56312437.92</x:v>
      </x:c>
      <x:c r="K7770" t="str">
        <x:f>IF(G7770="","MISSING OEWS",IF(ISNUMBER(H7770),"MATCHED","MISSING WHARTON"))</x:f>
        <x:v>MATCHED</x:v>
      </x:c>
    </x:row>
    <x:row r="7771">
      <x:c r="A7771" t="str">
        <x:v>81</x:v>
      </x:c>
      <x:c r="B7771" t="str">
        <x:v>Other Services (except Public Administration)</x:v>
      </x:c>
      <x:c r="C7771" t="str">
        <x:v>51-9151</x:v>
      </x:c>
      <x:c r="D7771" t="str">
        <x:v>Photographic Process Workers and Processing Machine Operators</x:v>
      </x:c>
      <x:c r="E7771" s="22" t="n">
        <x:v>840</x:v>
      </x:c>
      <x:c r="F7771" s="22" t="n">
        <x:v>39260</x:v>
      </x:c>
      <x:c r="G7771" s="22" t="n">
        <x:f>IF(OR(E7771="",F7771=""),"",E7771*F7771)</x:f>
        <x:v>32978400</x:v>
      </x:c>
      <x:c r="H7771" s="36" t="n">
        <x:v>0.5390999999999999</x:v>
      </x:c>
      <x:c r="I7771" s="22" t="n">
        <x:f>IF(G7771="","",IF(ISNUMBER(H7771),G7771,""))</x:f>
        <x:v>32978400</x:v>
      </x:c>
      <x:c r="J7771" s="22" t="n">
        <x:f>IF(I7771="","",I7771*H7771)</x:f>
        <x:v>17778655.439999998</x:v>
      </x:c>
      <x:c r="K7771" t="str">
        <x:f>IF(G7771="","MISSING OEWS",IF(ISNUMBER(H7771),"MATCHED","MISSING WHARTON"))</x:f>
        <x:v>MATCHED</x:v>
      </x:c>
    </x:row>
    <x:row r="7772">
      <x:c r="A7772" t="str">
        <x:v>81</x:v>
      </x:c>
      <x:c r="B7772" t="str">
        <x:v>Other Services (except Public Administration)</x:v>
      </x:c>
      <x:c r="C7772" t="str">
        <x:v>51-9161</x:v>
      </x:c>
      <x:c r="D7772" t="str">
        <x:v>Computer Numerically Controlled Tool Operators</x:v>
      </x:c>
      <x:c r="E7772" s="22" t="n">
        <x:v>800</x:v>
      </x:c>
      <x:c r="F7772" s="22" t="n">
        <x:v>59820</x:v>
      </x:c>
      <x:c r="G7772" s="22" t="n">
        <x:f>IF(OR(E7772="",F7772=""),"",E7772*F7772)</x:f>
        <x:v>47856000</x:v>
      </x:c>
      <x:c r="H7772" s="36" t="n">
        <x:v>0.21109999999999998</x:v>
      </x:c>
      <x:c r="I7772" s="22" t="n">
        <x:f>IF(G7772="","",IF(ISNUMBER(H7772),G7772,""))</x:f>
        <x:v>47856000</x:v>
      </x:c>
      <x:c r="J7772" s="22" t="n">
        <x:f>IF(I7772="","",I7772*H7772)</x:f>
        <x:v>10102401.6</x:v>
      </x:c>
      <x:c r="K7772" t="str">
        <x:f>IF(G7772="","MISSING OEWS",IF(ISNUMBER(H7772),"MATCHED","MISSING WHARTON"))</x:f>
        <x:v>MATCHED</x:v>
      </x:c>
    </x:row>
    <x:row r="7773">
      <x:c r="A7773" t="str">
        <x:v>81</x:v>
      </x:c>
      <x:c r="B7773" t="str">
        <x:v>Other Services (except Public Administration)</x:v>
      </x:c>
      <x:c r="C7773" t="str">
        <x:v>51-9162</x:v>
      </x:c>
      <x:c r="D7773" t="str">
        <x:v>Computer Numerically Controlled Tool Programmers</x:v>
      </x:c>
      <x:c r="E7773" s="22" t="n">
        <x:v>140</x:v>
      </x:c>
      <x:c r="F7773" s="22" t="n">
        <x:v>65580</x:v>
      </x:c>
      <x:c r="G7773" s="22" t="n">
        <x:f>IF(OR(E7773="",F7773=""),"",E7773*F7773)</x:f>
        <x:v>9181200</x:v>
      </x:c>
      <x:c r="H7773" s="36" t="n">
        <x:v>0.5938</x:v>
      </x:c>
      <x:c r="I7773" s="22" t="n">
        <x:f>IF(G7773="","",IF(ISNUMBER(H7773),G7773,""))</x:f>
        <x:v>9181200</x:v>
      </x:c>
      <x:c r="J7773" s="22" t="n">
        <x:f>IF(I7773="","",I7773*H7773)</x:f>
        <x:v>5451796.56</x:v>
      </x:c>
      <x:c r="K7773" t="str">
        <x:f>IF(G7773="","MISSING OEWS",IF(ISNUMBER(H7773),"MATCHED","MISSING WHARTON"))</x:f>
        <x:v>MATCHED</x:v>
      </x:c>
    </x:row>
    <x:row r="7774">
      <x:c r="A7774" t="str">
        <x:v>81</x:v>
      </x:c>
      <x:c r="B7774" t="str">
        <x:v>Other Services (except Public Administration)</x:v>
      </x:c>
      <x:c r="C7774" t="str">
        <x:v>51-9192</x:v>
      </x:c>
      <x:c r="D7774" t="str">
        <x:v>Cleaning, Washing, and Metal Pickling Equipment Operators and Tenders</x:v>
      </x:c>
      <x:c r="E7774" s="22" t="n">
        <x:v>110</x:v>
      </x:c>
      <x:c r="F7774" s="22" t="n">
        <x:v>40350</x:v>
      </x:c>
      <x:c r="G7774" s="22" t="n">
        <x:f>IF(OR(E7774="",F7774=""),"",E7774*F7774)</x:f>
        <x:v>4438500</x:v>
      </x:c>
      <x:c r="H7774" s="36" t="n">
        <x:v>0.0864</x:v>
      </x:c>
      <x:c r="I7774" s="22" t="n">
        <x:f>IF(G7774="","",IF(ISNUMBER(H7774),G7774,""))</x:f>
        <x:v>4438500</x:v>
      </x:c>
      <x:c r="J7774" s="22" t="n">
        <x:f>IF(I7774="","",I7774*H7774)</x:f>
        <x:v>383486.4</x:v>
      </x:c>
      <x:c r="K7774" t="str">
        <x:f>IF(G7774="","MISSING OEWS",IF(ISNUMBER(H7774),"MATCHED","MISSING WHARTON"))</x:f>
        <x:v>MATCHED</x:v>
      </x:c>
    </x:row>
    <x:row r="7775">
      <x:c r="A7775" t="str">
        <x:v>81</x:v>
      </x:c>
      <x:c r="B7775" t="str">
        <x:v>Other Services (except Public Administration)</x:v>
      </x:c>
      <x:c r="C7775" t="str">
        <x:v>51-9194</x:v>
      </x:c>
      <x:c r="D7775" t="str">
        <x:v>Etchers and Engravers</x:v>
      </x:c>
      <x:c r="E7775" s="22" t="n">
        <x:v>40</x:v>
      </x:c>
      <x:c r="F7775" s="22" t="n">
        <x:v>53800</x:v>
      </x:c>
      <x:c r="G7775" s="22" t="n">
        <x:f>IF(OR(E7775="",F7775=""),"",E7775*F7775)</x:f>
        <x:v>2152000</x:v>
      </x:c>
      <x:c r="H7775" s="36" t="n">
        <x:v>0.0633</x:v>
      </x:c>
      <x:c r="I7775" s="22" t="n">
        <x:f>IF(G7775="","",IF(ISNUMBER(H7775),G7775,""))</x:f>
        <x:v>2152000</x:v>
      </x:c>
      <x:c r="J7775" s="22" t="n">
        <x:f>IF(I7775="","",I7775*H7775)</x:f>
        <x:v>136221.59999999998</x:v>
      </x:c>
      <x:c r="K7775" t="str">
        <x:f>IF(G7775="","MISSING OEWS",IF(ISNUMBER(H7775),"MATCHED","MISSING WHARTON"))</x:f>
        <x:v>MATCHED</x:v>
      </x:c>
    </x:row>
    <x:row r="7776">
      <x:c r="A7776" t="str">
        <x:v>81</x:v>
      </x:c>
      <x:c r="B7776" t="str">
        <x:v>Other Services (except Public Administration)</x:v>
      </x:c>
      <x:c r="C7776" t="str">
        <x:v>51-9195</x:v>
      </x:c>
      <x:c r="D7776" t="str">
        <x:v>Molders, Shapers, and Casters, Except Metal and Plastic</x:v>
      </x:c>
      <x:c r="E7776" s="22" t="n">
        <x:v>80</x:v>
      </x:c>
      <x:c r="F7776" s="22" t="n">
        <x:v>48570</x:v>
      </x:c>
      <x:c r="G7776" s="22" t="n">
        <x:f>IF(OR(E7776="",F7776=""),"",E7776*F7776)</x:f>
        <x:v>3885600</x:v>
      </x:c>
      <x:c r="H7776" s="36" t="n">
        <x:v>0.0125</x:v>
      </x:c>
      <x:c r="I7776" s="22" t="n">
        <x:f>IF(G7776="","",IF(ISNUMBER(H7776),G7776,""))</x:f>
        <x:v>3885600</x:v>
      </x:c>
      <x:c r="J7776" s="22" t="n">
        <x:f>IF(I7776="","",I7776*H7776)</x:f>
        <x:v>48570</x:v>
      </x:c>
      <x:c r="K7776" t="str">
        <x:f>IF(G7776="","MISSING OEWS",IF(ISNUMBER(H7776),"MATCHED","MISSING WHARTON"))</x:f>
        <x:v>MATCHED</x:v>
      </x:c>
    </x:row>
    <x:row r="7777">
      <x:c r="A7777" t="str">
        <x:v>81</x:v>
      </x:c>
      <x:c r="B7777" t="str">
        <x:v>Other Services (except Public Administration)</x:v>
      </x:c>
      <x:c r="C7777" t="str">
        <x:v>51-9198</x:v>
      </x:c>
      <x:c r="D7777" t="str">
        <x:v>Helpers--Production Workers</x:v>
      </x:c>
      <x:c r="E7777" s="22" t="n">
        <x:v>5730</x:v>
      </x:c>
      <x:c r="F7777" s="22" t="n">
        <x:v>43730</x:v>
      </x:c>
      <x:c r="G7777" s="22" t="n">
        <x:f>IF(OR(E7777="",F7777=""),"",E7777*F7777)</x:f>
        <x:v>250572900</x:v>
      </x:c>
      <x:c r="H7777" s="36" t="n">
        <x:v>0.08380000000000001</x:v>
      </x:c>
      <x:c r="I7777" s="22" t="n">
        <x:f>IF(G7777="","",IF(ISNUMBER(H7777),G7777,""))</x:f>
        <x:v>250572900</x:v>
      </x:c>
      <x:c r="J7777" s="22" t="n">
        <x:f>IF(I7777="","",I7777*H7777)</x:f>
        <x:v>20998009.020000003</x:v>
      </x:c>
      <x:c r="K7777" t="str">
        <x:f>IF(G7777="","MISSING OEWS",IF(ISNUMBER(H7777),"MATCHED","MISSING WHARTON"))</x:f>
        <x:v>MATCHED</x:v>
      </x:c>
    </x:row>
    <x:row r="7778">
      <x:c r="A7778" t="str">
        <x:v>81</x:v>
      </x:c>
      <x:c r="B7778" t="str">
        <x:v>Other Services (except Public Administration)</x:v>
      </x:c>
      <x:c r="C7778" t="str">
        <x:v>51-9199</x:v>
      </x:c>
      <x:c r="D7778" t="str">
        <x:v>Production Workers, All Other</x:v>
      </x:c>
      <x:c r="E7778" s="22" t="n">
        <x:v>1000</x:v>
      </x:c>
      <x:c r="F7778" s="22" t="n">
        <x:v>44910</x:v>
      </x:c>
      <x:c r="G7778" s="22" t="n">
        <x:f>IF(OR(E7778="",F7778=""),"",E7778*F7778)</x:f>
        <x:v>44910000</x:v>
      </x:c>
      <x:c r="H7778" s="36"/>
      <x:c r="I7778" s="22" t="str">
        <x:f>IF(G7778="","",IF(ISNUMBER(H7778),G7778,""))</x:f>
      </x:c>
      <x:c r="J7778" s="22" t="str">
        <x:f>IF(I7778="","",I7778*H7778)</x:f>
      </x:c>
      <x:c r="K7778" t="str">
        <x:f>IF(G7778="","MISSING OEWS",IF(ISNUMBER(H7778),"MATCHED","MISSING WHARTON"))</x:f>
        <x:v>MISSING WHARTON</x:v>
      </x:c>
    </x:row>
    <x:row r="7779">
      <x:c r="A7779" t="str">
        <x:v>81</x:v>
      </x:c>
      <x:c r="B7779" t="str">
        <x:v>Other Services (except Public Administration)</x:v>
      </x:c>
      <x:c r="C7779" t="str">
        <x:v>53-1047</x:v>
      </x:c>
      <x:c r="D7779" t="str">
        <x:v>First-Line Supervisors of Transportation and Material Moving Workers, Except Aircraft Cargo Handling Supervisors</x:v>
      </x:c>
      <x:c r="E7779" s="22" t="n">
        <x:v>38120</x:v>
      </x:c>
      <x:c r="F7779" s="22" t="n">
        <x:v>51490</x:v>
      </x:c>
      <x:c r="G7779" s="22" t="n">
        <x:f>IF(OR(E7779="",F7779=""),"",E7779*F7779)</x:f>
        <x:v>1962798800</x:v>
      </x:c>
      <x:c r="H7779" s="36" t="n">
        <x:v>0.3429</x:v>
      </x:c>
      <x:c r="I7779" s="22" t="n">
        <x:f>IF(G7779="","",IF(ISNUMBER(H7779),G7779,""))</x:f>
        <x:v>1962798800</x:v>
      </x:c>
      <x:c r="J7779" s="22" t="n">
        <x:f>IF(I7779="","",I7779*H7779)</x:f>
        <x:v>673043708.52</x:v>
      </x:c>
      <x:c r="K7779" t="str">
        <x:f>IF(G7779="","MISSING OEWS",IF(ISNUMBER(H7779),"MATCHED","MISSING WHARTON"))</x:f>
        <x:v>MATCHED</x:v>
      </x:c>
    </x:row>
    <x:row r="7780">
      <x:c r="A7780" t="str">
        <x:v>81</x:v>
      </x:c>
      <x:c r="B7780" t="str">
        <x:v>Other Services (except Public Administration)</x:v>
      </x:c>
      <x:c r="C7780" t="str">
        <x:v>53-2012</x:v>
      </x:c>
      <x:c r="D7780" t="str">
        <x:v>Commercial Pilots</x:v>
      </x:c>
      <x:c r="E7780" s="22" t="n">
        <x:v>50</x:v>
      </x:c>
      <x:c r="F7780" s="22" t="n">
        <x:v>109340</x:v>
      </x:c>
      <x:c r="G7780" s="22" t="n">
        <x:f>IF(OR(E7780="",F7780=""),"",E7780*F7780)</x:f>
        <x:v>5467000</x:v>
      </x:c>
      <x:c r="H7780" s="36" t="n">
        <x:v>0.3558</x:v>
      </x:c>
      <x:c r="I7780" s="22" t="n">
        <x:f>IF(G7780="","",IF(ISNUMBER(H7780),G7780,""))</x:f>
        <x:v>5467000</x:v>
      </x:c>
      <x:c r="J7780" s="22" t="n">
        <x:f>IF(I7780="","",I7780*H7780)</x:f>
        <x:v>1945158.6</x:v>
      </x:c>
      <x:c r="K7780" t="str">
        <x:f>IF(G7780="","MISSING OEWS",IF(ISNUMBER(H7780),"MATCHED","MISSING WHARTON"))</x:f>
        <x:v>MATCHED</x:v>
      </x:c>
    </x:row>
    <x:row r="7781">
      <x:c r="A7781" t="str">
        <x:v>81</x:v>
      </x:c>
      <x:c r="B7781" t="str">
        <x:v>Other Services (except Public Administration)</x:v>
      </x:c>
      <x:c r="C7781" t="str">
        <x:v>53-3031</x:v>
      </x:c>
      <x:c r="D7781" t="str">
        <x:v>Driver/Sales Workers</x:v>
      </x:c>
      <x:c r="E7781" s="22" t="n">
        <x:v>24500</x:v>
      </x:c>
      <x:c r="F7781" s="22" t="n">
        <x:v>49070</x:v>
      </x:c>
      <x:c r="G7781" s="22" t="n">
        <x:f>IF(OR(E7781="",F7781=""),"",E7781*F7781)</x:f>
        <x:v>1202215000</x:v>
      </x:c>
      <x:c r="H7781" s="36" t="n">
        <x:v>0.31670000000000004</x:v>
      </x:c>
      <x:c r="I7781" s="22" t="n">
        <x:f>IF(G7781="","",IF(ISNUMBER(H7781),G7781,""))</x:f>
        <x:v>1202215000</x:v>
      </x:c>
      <x:c r="J7781" s="22" t="n">
        <x:f>IF(I7781="","",I7781*H7781)</x:f>
        <x:v>380741490.50000006</x:v>
      </x:c>
      <x:c r="K7781" t="str">
        <x:f>IF(G7781="","MISSING OEWS",IF(ISNUMBER(H7781),"MATCHED","MISSING WHARTON"))</x:f>
        <x:v>MATCHED</x:v>
      </x:c>
    </x:row>
    <x:row r="7782">
      <x:c r="A7782" t="str">
        <x:v>81</x:v>
      </x:c>
      <x:c r="B7782" t="str">
        <x:v>Other Services (except Public Administration)</x:v>
      </x:c>
      <x:c r="C7782" t="str">
        <x:v>53-3032</x:v>
      </x:c>
      <x:c r="D7782" t="str">
        <x:v>Heavy and Tractor-Trailer Truck Drivers</x:v>
      </x:c>
      <x:c r="E7782" s="22" t="n">
        <x:v>13320</x:v>
      </x:c>
      <x:c r="F7782" s="22" t="n">
        <x:v>52210</x:v>
      </x:c>
      <x:c r="G7782" s="22" t="n">
        <x:f>IF(OR(E7782="",F7782=""),"",E7782*F7782)</x:f>
        <x:v>695437200</x:v>
      </x:c>
      <x:c r="H7782" s="36" t="n">
        <x:v>0.2065</x:v>
      </x:c>
      <x:c r="I7782" s="22" t="n">
        <x:f>IF(G7782="","",IF(ISNUMBER(H7782),G7782,""))</x:f>
        <x:v>695437200</x:v>
      </x:c>
      <x:c r="J7782" s="22" t="n">
        <x:f>IF(I7782="","",I7782*H7782)</x:f>
        <x:v>143607781.79999998</x:v>
      </x:c>
      <x:c r="K7782" t="str">
        <x:f>IF(G7782="","MISSING OEWS",IF(ISNUMBER(H7782),"MATCHED","MISSING WHARTON"))</x:f>
        <x:v>MATCHED</x:v>
      </x:c>
    </x:row>
    <x:row r="7783">
      <x:c r="A7783" t="str">
        <x:v>81</x:v>
      </x:c>
      <x:c r="B7783" t="str">
        <x:v>Other Services (except Public Administration)</x:v>
      </x:c>
      <x:c r="C7783" t="str">
        <x:v>53-3033</x:v>
      </x:c>
      <x:c r="D7783" t="str">
        <x:v>Light Truck Drivers</x:v>
      </x:c>
      <x:c r="E7783" s="22" t="n">
        <x:v>16190</x:v>
      </x:c>
      <x:c r="F7783" s="22" t="n">
        <x:v>42000</x:v>
      </x:c>
      <x:c r="G7783" s="22" t="n">
        <x:f>IF(OR(E7783="",F7783=""),"",E7783*F7783)</x:f>
        <x:v>679980000</x:v>
      </x:c>
      <x:c r="H7783" s="36" t="n">
        <x:v>0.3393</x:v>
      </x:c>
      <x:c r="I7783" s="22" t="n">
        <x:f>IF(G7783="","",IF(ISNUMBER(H7783),G7783,""))</x:f>
        <x:v>679980000</x:v>
      </x:c>
      <x:c r="J7783" s="22" t="n">
        <x:f>IF(I7783="","",I7783*H7783)</x:f>
        <x:v>230717214</x:v>
      </x:c>
      <x:c r="K7783" t="str">
        <x:f>IF(G7783="","MISSING OEWS",IF(ISNUMBER(H7783),"MATCHED","MISSING WHARTON"))</x:f>
        <x:v>MATCHED</x:v>
      </x:c>
    </x:row>
    <x:row r="7784">
      <x:c r="A7784" t="str">
        <x:v>81</x:v>
      </x:c>
      <x:c r="B7784" t="str">
        <x:v>Other Services (except Public Administration)</x:v>
      </x:c>
      <x:c r="C7784" t="str">
        <x:v>53-3051</x:v>
      </x:c>
      <x:c r="D7784" t="str">
        <x:v>Bus Drivers, School</x:v>
      </x:c>
      <x:c r="E7784" s="22" t="n">
        <x:v>520</x:v>
      </x:c>
      <x:c r="F7784" s="22" t="n">
        <x:v>44720</x:v>
      </x:c>
      <x:c r="G7784" s="22" t="n">
        <x:f>IF(OR(E7784="",F7784=""),"",E7784*F7784)</x:f>
        <x:v>23254400</x:v>
      </x:c>
      <x:c r="H7784" s="36" t="n">
        <x:v>0.2235</x:v>
      </x:c>
      <x:c r="I7784" s="22" t="n">
        <x:f>IF(G7784="","",IF(ISNUMBER(H7784),G7784,""))</x:f>
        <x:v>23254400</x:v>
      </x:c>
      <x:c r="J7784" s="22" t="n">
        <x:f>IF(I7784="","",I7784*H7784)</x:f>
        <x:v>5197358.4</x:v>
      </x:c>
      <x:c r="K7784" t="str">
        <x:f>IF(G7784="","MISSING OEWS",IF(ISNUMBER(H7784),"MATCHED","MISSING WHARTON"))</x:f>
        <x:v>MATCHED</x:v>
      </x:c>
    </x:row>
    <x:row r="7785">
      <x:c r="A7785" t="str">
        <x:v>81</x:v>
      </x:c>
      <x:c r="B7785" t="str">
        <x:v>Other Services (except Public Administration)</x:v>
      </x:c>
      <x:c r="C7785" t="str">
        <x:v>53-3052</x:v>
      </x:c>
      <x:c r="D7785" t="str">
        <x:v>Bus Drivers, Transit and Intercity</x:v>
      </x:c>
      <x:c r="E7785" s="22" t="n">
        <x:v>460</x:v>
      </x:c>
      <x:c r="F7785" s="22" t="n">
        <x:v>42380</x:v>
      </x:c>
      <x:c r="G7785" s="22" t="n">
        <x:f>IF(OR(E7785="",F7785=""),"",E7785*F7785)</x:f>
        <x:v>19494800</x:v>
      </x:c>
      <x:c r="H7785" s="36" t="n">
        <x:v>0.25670000000000004</x:v>
      </x:c>
      <x:c r="I7785" s="22" t="n">
        <x:f>IF(G7785="","",IF(ISNUMBER(H7785),G7785,""))</x:f>
        <x:v>19494800</x:v>
      </x:c>
      <x:c r="J7785" s="22" t="n">
        <x:f>IF(I7785="","",I7785*H7785)</x:f>
        <x:v>5004315.160000001</x:v>
      </x:c>
      <x:c r="K7785" t="str">
        <x:f>IF(G7785="","MISSING OEWS",IF(ISNUMBER(H7785),"MATCHED","MISSING WHARTON"))</x:f>
        <x:v>MATCHED</x:v>
      </x:c>
    </x:row>
    <x:row r="7786">
      <x:c r="A7786" t="str">
        <x:v>81</x:v>
      </x:c>
      <x:c r="B7786" t="str">
        <x:v>Other Services (except Public Administration)</x:v>
      </x:c>
      <x:c r="C7786" t="str">
        <x:v>53-3053</x:v>
      </x:c>
      <x:c r="D7786" t="str">
        <x:v>Shuttle Drivers and Chauffeurs</x:v>
      </x:c>
      <x:c r="E7786" s="22" t="n">
        <x:v>16510</x:v>
      </x:c>
      <x:c r="F7786" s="22" t="n">
        <x:v>37900</x:v>
      </x:c>
      <x:c r="G7786" s="22" t="n">
        <x:f>IF(OR(E7786="",F7786=""),"",E7786*F7786)</x:f>
        <x:v>625729000</x:v>
      </x:c>
      <x:c r="H7786" s="36" t="n">
        <x:v>0.32880000000000004</x:v>
      </x:c>
      <x:c r="I7786" s="22" t="n">
        <x:f>IF(G7786="","",IF(ISNUMBER(H7786),G7786,""))</x:f>
        <x:v>625729000</x:v>
      </x:c>
      <x:c r="J7786" s="22" t="n">
        <x:f>IF(I7786="","",I7786*H7786)</x:f>
        <x:v>205739695.20000002</x:v>
      </x:c>
      <x:c r="K7786" t="str">
        <x:f>IF(G7786="","MISSING OEWS",IF(ISNUMBER(H7786),"MATCHED","MISSING WHARTON"))</x:f>
        <x:v>MATCHED</x:v>
      </x:c>
    </x:row>
    <x:row r="7787">
      <x:c r="A7787" t="str">
        <x:v>81</x:v>
      </x:c>
      <x:c r="B7787" t="str">
        <x:v>Other Services (except Public Administration)</x:v>
      </x:c>
      <x:c r="C7787" t="str">
        <x:v>53-3099</x:v>
      </x:c>
      <x:c r="D7787" t="str">
        <x:v>Motor Vehicle Operators, All Other</x:v>
      </x:c>
      <x:c r="E7787" s="22" t="n">
        <x:v>1650</x:v>
      </x:c>
      <x:c r="F7787" s="22" t="n">
        <x:v>38830</x:v>
      </x:c>
      <x:c r="G7787" s="22" t="n">
        <x:f>IF(OR(E7787="",F7787=""),"",E7787*F7787)</x:f>
        <x:v>64069500</x:v>
      </x:c>
      <x:c r="H7787" s="36"/>
      <x:c r="I7787" s="22" t="str">
        <x:f>IF(G7787="","",IF(ISNUMBER(H7787),G7787,""))</x:f>
      </x:c>
      <x:c r="J7787" s="22" t="str">
        <x:f>IF(I7787="","",I7787*H7787)</x:f>
      </x:c>
      <x:c r="K7787" t="str">
        <x:f>IF(G7787="","MISSING OEWS",IF(ISNUMBER(H7787),"MATCHED","MISSING WHARTON"))</x:f>
        <x:v>MISSING WHARTON</x:v>
      </x:c>
    </x:row>
    <x:row r="7788">
      <x:c r="A7788" t="str">
        <x:v>81</x:v>
      </x:c>
      <x:c r="B7788" t="str">
        <x:v>Other Services (except Public Administration)</x:v>
      </x:c>
      <x:c r="C7788" t="str">
        <x:v>53-5011</x:v>
      </x:c>
      <x:c r="D7788" t="str">
        <x:v>Sailors and Marine Oilers</x:v>
      </x:c>
      <x:c r="E7788" s="22" t="n">
        <x:v>220</x:v>
      </x:c>
      <x:c r="F7788" s="22" t="n">
        <x:v>42780</x:v>
      </x:c>
      <x:c r="G7788" s="22" t="n">
        <x:f>IF(OR(E7788="",F7788=""),"",E7788*F7788)</x:f>
        <x:v>9411600</x:v>
      </x:c>
      <x:c r="H7788" s="36" t="n">
        <x:v>0.1018</x:v>
      </x:c>
      <x:c r="I7788" s="22" t="n">
        <x:f>IF(G7788="","",IF(ISNUMBER(H7788),G7788,""))</x:f>
        <x:v>9411600</x:v>
      </x:c>
      <x:c r="J7788" s="22" t="n">
        <x:f>IF(I7788="","",I7788*H7788)</x:f>
        <x:v>958100.88</x:v>
      </x:c>
      <x:c r="K7788" t="str">
        <x:f>IF(G7788="","MISSING OEWS",IF(ISNUMBER(H7788),"MATCHED","MISSING WHARTON"))</x:f>
        <x:v>MATCHED</x:v>
      </x:c>
    </x:row>
    <x:row r="7789">
      <x:c r="A7789" t="str">
        <x:v>81</x:v>
      </x:c>
      <x:c r="B7789" t="str">
        <x:v>Other Services (except Public Administration)</x:v>
      </x:c>
      <x:c r="C7789" t="str">
        <x:v>53-5021</x:v>
      </x:c>
      <x:c r="D7789" t="str">
        <x:v>Captains, Mates, and Pilots of Water Vessels</x:v>
      </x:c>
      <x:c r="E7789" s="22" t="n">
        <x:v>290</x:v>
      </x:c>
      <x:c r="F7789" s="22" t="n">
        <x:v>55290</x:v>
      </x:c>
      <x:c r="G7789" s="22" t="n">
        <x:f>IF(OR(E7789="",F7789=""),"",E7789*F7789)</x:f>
        <x:v>16034100</x:v>
      </x:c>
      <x:c r="H7789" s="36" t="n">
        <x:v>0.095</x:v>
      </x:c>
      <x:c r="I7789" s="22" t="n">
        <x:f>IF(G7789="","",IF(ISNUMBER(H7789),G7789,""))</x:f>
        <x:v>16034100</x:v>
      </x:c>
      <x:c r="J7789" s="22" t="n">
        <x:f>IF(I7789="","",I7789*H7789)</x:f>
        <x:v>1523239.5</x:v>
      </x:c>
      <x:c r="K7789" t="str">
        <x:f>IF(G7789="","MISSING OEWS",IF(ISNUMBER(H7789),"MATCHED","MISSING WHARTON"))</x:f>
        <x:v>MATCHED</x:v>
      </x:c>
    </x:row>
    <x:row r="7790">
      <x:c r="A7790" t="str">
        <x:v>81</x:v>
      </x:c>
      <x:c r="B7790" t="str">
        <x:v>Other Services (except Public Administration)</x:v>
      </x:c>
      <x:c r="C7790" t="str">
        <x:v>53-5022</x:v>
      </x:c>
      <x:c r="D7790" t="str">
        <x:v>Motorboat Operators</x:v>
      </x:c>
      <x:c r="E7790" s="22"/>
      <x:c r="F7790" s="22" t="n">
        <x:v>45930</x:v>
      </x:c>
      <x:c r="G7790" s="22" t="str">
        <x:f>IF(OR(E7790="",F7790=""),"",E7790*F7790)</x:f>
      </x:c>
      <x:c r="H7790" s="36" t="n">
        <x:v>0.0559</x:v>
      </x:c>
      <x:c r="I7790" s="22" t="str">
        <x:f>IF(G7790="","",IF(ISNUMBER(H7790),G7790,""))</x:f>
      </x:c>
      <x:c r="J7790" s="22" t="str">
        <x:f>IF(I7790="","",I7790*H7790)</x:f>
      </x:c>
      <x:c r="K7790" t="str">
        <x:f>IF(G7790="","MISSING OEWS",IF(ISNUMBER(H7790),"MATCHED","MISSING WHARTON"))</x:f>
        <x:v>MISSING OEWS</x:v>
      </x:c>
    </x:row>
    <x:row r="7791">
      <x:c r="A7791" t="str">
        <x:v>81</x:v>
      </x:c>
      <x:c r="B7791" t="str">
        <x:v>Other Services (except Public Administration)</x:v>
      </x:c>
      <x:c r="C7791" t="str">
        <x:v>53-6021</x:v>
      </x:c>
      <x:c r="D7791" t="str">
        <x:v>Parking Attendants</x:v>
      </x:c>
      <x:c r="E7791" s="22" t="n">
        <x:v>74650</x:v>
      </x:c>
      <x:c r="F7791" s="22" t="n">
        <x:v>35150</x:v>
      </x:c>
      <x:c r="G7791" s="22" t="n">
        <x:f>IF(OR(E7791="",F7791=""),"",E7791*F7791)</x:f>
        <x:v>2623947500</x:v>
      </x:c>
      <x:c r="H7791" s="36" t="n">
        <x:v>0.1972</x:v>
      </x:c>
      <x:c r="I7791" s="22" t="n">
        <x:f>IF(G7791="","",IF(ISNUMBER(H7791),G7791,""))</x:f>
        <x:v>2623947500</x:v>
      </x:c>
      <x:c r="J7791" s="22" t="n">
        <x:f>IF(I7791="","",I7791*H7791)</x:f>
        <x:v>517442446.99999994</x:v>
      </x:c>
      <x:c r="K7791" t="str">
        <x:f>IF(G7791="","MISSING OEWS",IF(ISNUMBER(H7791),"MATCHED","MISSING WHARTON"))</x:f>
        <x:v>MATCHED</x:v>
      </x:c>
    </x:row>
    <x:row r="7792">
      <x:c r="A7792" t="str">
        <x:v>81</x:v>
      </x:c>
      <x:c r="B7792" t="str">
        <x:v>Other Services (except Public Administration)</x:v>
      </x:c>
      <x:c r="C7792" t="str">
        <x:v>53-6031</x:v>
      </x:c>
      <x:c r="D7792" t="str">
        <x:v>Automotive and Watercraft Service Attendants</x:v>
      </x:c>
      <x:c r="E7792" s="22" t="n">
        <x:v>36110</x:v>
      </x:c>
      <x:c r="F7792" s="22" t="n">
        <x:v>35270</x:v>
      </x:c>
      <x:c r="G7792" s="22" t="n">
        <x:f>IF(OR(E7792="",F7792=""),"",E7792*F7792)</x:f>
        <x:v>1273599700</x:v>
      </x:c>
      <x:c r="H7792" s="36" t="n">
        <x:v>0.25329999999999997</x:v>
      </x:c>
      <x:c r="I7792" s="22" t="n">
        <x:f>IF(G7792="","",IF(ISNUMBER(H7792),G7792,""))</x:f>
        <x:v>1273599700</x:v>
      </x:c>
      <x:c r="J7792" s="22" t="n">
        <x:f>IF(I7792="","",I7792*H7792)</x:f>
        <x:v>322602804.01</x:v>
      </x:c>
      <x:c r="K7792" t="str">
        <x:f>IF(G7792="","MISSING OEWS",IF(ISNUMBER(H7792),"MATCHED","MISSING WHARTON"))</x:f>
        <x:v>MATCHED</x:v>
      </x:c>
    </x:row>
    <x:row r="7793">
      <x:c r="A7793" t="str">
        <x:v>81</x:v>
      </x:c>
      <x:c r="B7793" t="str">
        <x:v>Other Services (except Public Administration)</x:v>
      </x:c>
      <x:c r="C7793" t="str">
        <x:v>53-6051</x:v>
      </x:c>
      <x:c r="D7793" t="str">
        <x:v>Transportation Inspectors</x:v>
      </x:c>
      <x:c r="E7793" s="22" t="n">
        <x:v>1980</x:v>
      </x:c>
      <x:c r="F7793" s="22" t="n">
        <x:v>43300</x:v>
      </x:c>
      <x:c r="G7793" s="22" t="n">
        <x:f>IF(OR(E7793="",F7793=""),"",E7793*F7793)</x:f>
        <x:v>85734000</x:v>
      </x:c>
      <x:c r="H7793" s="36" t="n">
        <x:v>0.2192</x:v>
      </x:c>
      <x:c r="I7793" s="22" t="n">
        <x:f>IF(G7793="","",IF(ISNUMBER(H7793),G7793,""))</x:f>
        <x:v>85734000</x:v>
      </x:c>
      <x:c r="J7793" s="22" t="n">
        <x:f>IF(I7793="","",I7793*H7793)</x:f>
        <x:v>18792892.8</x:v>
      </x:c>
      <x:c r="K7793" t="str">
        <x:f>IF(G7793="","MISSING OEWS",IF(ISNUMBER(H7793),"MATCHED","MISSING WHARTON"))</x:f>
        <x:v>MATCHED</x:v>
      </x:c>
    </x:row>
    <x:row r="7794">
      <x:c r="A7794" t="str">
        <x:v>81</x:v>
      </x:c>
      <x:c r="B7794" t="str">
        <x:v>Other Services (except Public Administration)</x:v>
      </x:c>
      <x:c r="C7794" t="str">
        <x:v>53-6061</x:v>
      </x:c>
      <x:c r="D7794" t="str">
        <x:v>Passenger Attendants</x:v>
      </x:c>
      <x:c r="E7794" s="22"/>
      <x:c r="F7794" s="22" t="n">
        <x:v>32510</x:v>
      </x:c>
      <x:c r="G7794" s="22" t="str">
        <x:f>IF(OR(E7794="",F7794=""),"",E7794*F7794)</x:f>
      </x:c>
      <x:c r="H7794" s="36" t="n">
        <x:v>0.275</x:v>
      </x:c>
      <x:c r="I7794" s="22" t="str">
        <x:f>IF(G7794="","",IF(ISNUMBER(H7794),G7794,""))</x:f>
      </x:c>
      <x:c r="J7794" s="22" t="str">
        <x:f>IF(I7794="","",I7794*H7794)</x:f>
      </x:c>
      <x:c r="K7794" t="str">
        <x:f>IF(G7794="","MISSING OEWS",IF(ISNUMBER(H7794),"MATCHED","MISSING WHARTON"))</x:f>
        <x:v>MISSING OEWS</x:v>
      </x:c>
    </x:row>
    <x:row r="7795">
      <x:c r="A7795" t="str">
        <x:v>81</x:v>
      </x:c>
      <x:c r="B7795" t="str">
        <x:v>Other Services (except Public Administration)</x:v>
      </x:c>
      <x:c r="C7795" t="str">
        <x:v>53-6099</x:v>
      </x:c>
      <x:c r="D7795" t="str">
        <x:v>Transportation Workers, All Other</x:v>
      </x:c>
      <x:c r="E7795" s="22" t="n">
        <x:v>270</x:v>
      </x:c>
      <x:c r="F7795" s="22" t="n">
        <x:v>37050</x:v>
      </x:c>
      <x:c r="G7795" s="22" t="n">
        <x:f>IF(OR(E7795="",F7795=""),"",E7795*F7795)</x:f>
        <x:v>10003500</x:v>
      </x:c>
      <x:c r="H7795" s="36"/>
      <x:c r="I7795" s="22" t="str">
        <x:f>IF(G7795="","",IF(ISNUMBER(H7795),G7795,""))</x:f>
      </x:c>
      <x:c r="J7795" s="22" t="str">
        <x:f>IF(I7795="","",I7795*H7795)</x:f>
      </x:c>
      <x:c r="K7795" t="str">
        <x:f>IF(G7795="","MISSING OEWS",IF(ISNUMBER(H7795),"MATCHED","MISSING WHARTON"))</x:f>
        <x:v>MISSING WHARTON</x:v>
      </x:c>
    </x:row>
    <x:row r="7796">
      <x:c r="A7796" t="str">
        <x:v>81</x:v>
      </x:c>
      <x:c r="B7796" t="str">
        <x:v>Other Services (except Public Administration)</x:v>
      </x:c>
      <x:c r="C7796" t="str">
        <x:v>53-7011</x:v>
      </x:c>
      <x:c r="D7796" t="str">
        <x:v>Conveyor Operators and Tenders</x:v>
      </x:c>
      <x:c r="E7796" s="22" t="n">
        <x:v>60</x:v>
      </x:c>
      <x:c r="F7796" s="22"/>
      <x:c r="G7796" s="22" t="str">
        <x:f>IF(OR(E7796="",F7796=""),"",E7796*F7796)</x:f>
      </x:c>
      <x:c r="H7796" s="36" t="n">
        <x:v>0.1261</x:v>
      </x:c>
      <x:c r="I7796" s="22" t="str">
        <x:f>IF(G7796="","",IF(ISNUMBER(H7796),G7796,""))</x:f>
      </x:c>
      <x:c r="J7796" s="22" t="str">
        <x:f>IF(I7796="","",I7796*H7796)</x:f>
      </x:c>
      <x:c r="K7796" t="str">
        <x:f>IF(G7796="","MISSING OEWS",IF(ISNUMBER(H7796),"MATCHED","MISSING WHARTON"))</x:f>
        <x:v>MISSING OEWS</x:v>
      </x:c>
    </x:row>
    <x:row r="7797">
      <x:c r="A7797" t="str">
        <x:v>81</x:v>
      </x:c>
      <x:c r="B7797" t="str">
        <x:v>Other Services (except Public Administration)</x:v>
      </x:c>
      <x:c r="C7797" t="str">
        <x:v>53-7021</x:v>
      </x:c>
      <x:c r="D7797" t="str">
        <x:v>Crane and Tower Operators</x:v>
      </x:c>
      <x:c r="E7797" s="22" t="n">
        <x:v>150</x:v>
      </x:c>
      <x:c r="F7797" s="22" t="n">
        <x:v>75810</x:v>
      </x:c>
      <x:c r="G7797" s="22" t="n">
        <x:f>IF(OR(E7797="",F7797=""),"",E7797*F7797)</x:f>
        <x:v>11371500</x:v>
      </x:c>
      <x:c r="H7797" s="36" t="n">
        <x:v>0.0864</x:v>
      </x:c>
      <x:c r="I7797" s="22" t="n">
        <x:f>IF(G7797="","",IF(ISNUMBER(H7797),G7797,""))</x:f>
        <x:v>11371500</x:v>
      </x:c>
      <x:c r="J7797" s="22" t="n">
        <x:f>IF(I7797="","",I7797*H7797)</x:f>
        <x:v>982497.6000000001</x:v>
      </x:c>
      <x:c r="K7797" t="str">
        <x:f>IF(G7797="","MISSING OEWS",IF(ISNUMBER(H7797),"MATCHED","MISSING WHARTON"))</x:f>
        <x:v>MATCHED</x:v>
      </x:c>
    </x:row>
    <x:row r="7798">
      <x:c r="A7798" t="str">
        <x:v>81</x:v>
      </x:c>
      <x:c r="B7798" t="str">
        <x:v>Other Services (except Public Administration)</x:v>
      </x:c>
      <x:c r="C7798" t="str">
        <x:v>53-7041</x:v>
      </x:c>
      <x:c r="D7798" t="str">
        <x:v>Hoist and Winch Operators</x:v>
      </x:c>
      <x:c r="E7798" s="22" t="n">
        <x:v>40</x:v>
      </x:c>
      <x:c r="F7798" s="22" t="n">
        <x:v>60770</x:v>
      </x:c>
      <x:c r="G7798" s="22" t="n">
        <x:f>IF(OR(E7798="",F7798=""),"",E7798*F7798)</x:f>
        <x:v>2430800</x:v>
      </x:c>
      <x:c r="H7798" s="36" t="n">
        <x:v>0</x:v>
      </x:c>
      <x:c r="I7798" s="22" t="n">
        <x:f>IF(G7798="","",IF(ISNUMBER(H7798),G7798,""))</x:f>
        <x:v>2430800</x:v>
      </x:c>
      <x:c r="J7798" s="22" t="n">
        <x:f>IF(I7798="","",I7798*H7798)</x:f>
        <x:v>0</x:v>
      </x:c>
      <x:c r="K7798" t="str">
        <x:f>IF(G7798="","MISSING OEWS",IF(ISNUMBER(H7798),"MATCHED","MISSING WHARTON"))</x:f>
        <x:v>MATCHED</x:v>
      </x:c>
    </x:row>
    <x:row r="7799">
      <x:c r="A7799" t="str">
        <x:v>81</x:v>
      </x:c>
      <x:c r="B7799" t="str">
        <x:v>Other Services (except Public Administration)</x:v>
      </x:c>
      <x:c r="C7799" t="str">
        <x:v>53-7051</x:v>
      </x:c>
      <x:c r="D7799" t="str">
        <x:v>Industrial Truck and Tractor Operators</x:v>
      </x:c>
      <x:c r="E7799" s="22" t="n">
        <x:v>1420</x:v>
      </x:c>
      <x:c r="F7799" s="22" t="n">
        <x:v>45120</x:v>
      </x:c>
      <x:c r="G7799" s="22" t="n">
        <x:f>IF(OR(E7799="",F7799=""),"",E7799*F7799)</x:f>
        <x:v>64070400</x:v>
      </x:c>
      <x:c r="H7799" s="36" t="n">
        <x:v>0</x:v>
      </x:c>
      <x:c r="I7799" s="22" t="n">
        <x:f>IF(G7799="","",IF(ISNUMBER(H7799),G7799,""))</x:f>
        <x:v>64070400</x:v>
      </x:c>
      <x:c r="J7799" s="22" t="n">
        <x:f>IF(I7799="","",I7799*H7799)</x:f>
        <x:v>0</x:v>
      </x:c>
      <x:c r="K7799" t="str">
        <x:f>IF(G7799="","MISSING OEWS",IF(ISNUMBER(H7799),"MATCHED","MISSING WHARTON"))</x:f>
        <x:v>MATCHED</x:v>
      </x:c>
    </x:row>
    <x:row r="7800">
      <x:c r="A7800" t="str">
        <x:v>81</x:v>
      </x:c>
      <x:c r="B7800" t="str">
        <x:v>Other Services (except Public Administration)</x:v>
      </x:c>
      <x:c r="C7800" t="str">
        <x:v>53-7061</x:v>
      </x:c>
      <x:c r="D7800" t="str">
        <x:v>Cleaners of Vehicles and Equipment</x:v>
      </x:c>
      <x:c r="E7800" s="22" t="n">
        <x:v>163520</x:v>
      </x:c>
      <x:c r="F7800" s="22" t="n">
        <x:v>33690</x:v>
      </x:c>
      <x:c r="G7800" s="22" t="n">
        <x:f>IF(OR(E7800="",F7800=""),"",E7800*F7800)</x:f>
        <x:v>5508988800</x:v>
      </x:c>
      <x:c r="H7800" s="36" t="n">
        <x:v>0.0452</x:v>
      </x:c>
      <x:c r="I7800" s="22" t="n">
        <x:f>IF(G7800="","",IF(ISNUMBER(H7800),G7800,""))</x:f>
        <x:v>5508988800</x:v>
      </x:c>
      <x:c r="J7800" s="22" t="n">
        <x:f>IF(I7800="","",I7800*H7800)</x:f>
        <x:v>249006293.76</x:v>
      </x:c>
      <x:c r="K7800" t="str">
        <x:f>IF(G7800="","MISSING OEWS",IF(ISNUMBER(H7800),"MATCHED","MISSING WHARTON"))</x:f>
        <x:v>MATCHED</x:v>
      </x:c>
    </x:row>
    <x:row r="7801">
      <x:c r="A7801" t="str">
        <x:v>81</x:v>
      </x:c>
      <x:c r="B7801" t="str">
        <x:v>Other Services (except Public Administration)</x:v>
      </x:c>
      <x:c r="C7801" t="str">
        <x:v>53-7062</x:v>
      </x:c>
      <x:c r="D7801" t="str">
        <x:v>Laborers and Freight, Stock, and Material Movers, Hand</x:v>
      </x:c>
      <x:c r="E7801" s="22" t="n">
        <x:v>22330</x:v>
      </x:c>
      <x:c r="F7801" s="22" t="n">
        <x:v>40650</x:v>
      </x:c>
      <x:c r="G7801" s="22" t="n">
        <x:f>IF(OR(E7801="",F7801=""),"",E7801*F7801)</x:f>
        <x:v>907714500</x:v>
      </x:c>
      <x:c r="H7801" s="36" t="n">
        <x:v>0.049</x:v>
      </x:c>
      <x:c r="I7801" s="22" t="n">
        <x:f>IF(G7801="","",IF(ISNUMBER(H7801),G7801,""))</x:f>
        <x:v>907714500</x:v>
      </x:c>
      <x:c r="J7801" s="22" t="n">
        <x:f>IF(I7801="","",I7801*H7801)</x:f>
        <x:v>44478010.5</x:v>
      </x:c>
      <x:c r="K7801" t="str">
        <x:f>IF(G7801="","MISSING OEWS",IF(ISNUMBER(H7801),"MATCHED","MISSING WHARTON"))</x:f>
        <x:v>MATCHED</x:v>
      </x:c>
    </x:row>
    <x:row r="7802">
      <x:c r="A7802" t="str">
        <x:v>81</x:v>
      </x:c>
      <x:c r="B7802" t="str">
        <x:v>Other Services (except Public Administration)</x:v>
      </x:c>
      <x:c r="C7802" t="str">
        <x:v>53-7063</x:v>
      </x:c>
      <x:c r="D7802" t="str">
        <x:v>Machine Feeders and Offbearers</x:v>
      </x:c>
      <x:c r="E7802" s="22" t="n">
        <x:v>1650</x:v>
      </x:c>
      <x:c r="F7802" s="22" t="n">
        <x:v>34850</x:v>
      </x:c>
      <x:c r="G7802" s="22" t="n">
        <x:f>IF(OR(E7802="",F7802=""),"",E7802*F7802)</x:f>
        <x:v>57502500</x:v>
      </x:c>
      <x:c r="H7802" s="36" t="n">
        <x:v>0.0731</x:v>
      </x:c>
      <x:c r="I7802" s="22" t="n">
        <x:f>IF(G7802="","",IF(ISNUMBER(H7802),G7802,""))</x:f>
        <x:v>57502500</x:v>
      </x:c>
      <x:c r="J7802" s="22" t="n">
        <x:f>IF(I7802="","",I7802*H7802)</x:f>
        <x:v>4203432.75</x:v>
      </x:c>
      <x:c r="K7802" t="str">
        <x:f>IF(G7802="","MISSING OEWS",IF(ISNUMBER(H7802),"MATCHED","MISSING WHARTON"))</x:f>
        <x:v>MATCHED</x:v>
      </x:c>
    </x:row>
    <x:row r="7803">
      <x:c r="A7803" t="str">
        <x:v>81</x:v>
      </x:c>
      <x:c r="B7803" t="str">
        <x:v>Other Services (except Public Administration)</x:v>
      </x:c>
      <x:c r="C7803" t="str">
        <x:v>53-7064</x:v>
      </x:c>
      <x:c r="D7803" t="str">
        <x:v>Packers and Packagers, Hand</x:v>
      </x:c>
      <x:c r="E7803" s="22" t="n">
        <x:v>2230</x:v>
      </x:c>
      <x:c r="F7803" s="22" t="n">
        <x:v>39280</x:v>
      </x:c>
      <x:c r="G7803" s="22" t="n">
        <x:f>IF(OR(E7803="",F7803=""),"",E7803*F7803)</x:f>
        <x:v>87594400</x:v>
      </x:c>
      <x:c r="H7803" s="36" t="n">
        <x:v>0.07919999999999999</x:v>
      </x:c>
      <x:c r="I7803" s="22" t="n">
        <x:f>IF(G7803="","",IF(ISNUMBER(H7803),G7803,""))</x:f>
        <x:v>87594400</x:v>
      </x:c>
      <x:c r="J7803" s="22" t="n">
        <x:f>IF(I7803="","",I7803*H7803)</x:f>
        <x:v>6937476.4799999995</x:v>
      </x:c>
      <x:c r="K7803" t="str">
        <x:f>IF(G7803="","MISSING OEWS",IF(ISNUMBER(H7803),"MATCHED","MISSING WHARTON"))</x:f>
        <x:v>MATCHED</x:v>
      </x:c>
    </x:row>
    <x:row r="7804">
      <x:c r="A7804" t="str">
        <x:v>81</x:v>
      </x:c>
      <x:c r="B7804" t="str">
        <x:v>Other Services (except Public Administration)</x:v>
      </x:c>
      <x:c r="C7804" t="str">
        <x:v>53-7065</x:v>
      </x:c>
      <x:c r="D7804" t="str">
        <x:v>Stockers and Order Fillers</x:v>
      </x:c>
      <x:c r="E7804" s="22" t="n">
        <x:v>8140</x:v>
      </x:c>
      <x:c r="F7804" s="22" t="n">
        <x:v>40280</x:v>
      </x:c>
      <x:c r="G7804" s="22" t="n">
        <x:f>IF(OR(E7804="",F7804=""),"",E7804*F7804)</x:f>
        <x:v>327879200</x:v>
      </x:c>
      <x:c r="H7804" s="36" t="n">
        <x:v>0.22329999999999997</x:v>
      </x:c>
      <x:c r="I7804" s="22" t="n">
        <x:f>IF(G7804="","",IF(ISNUMBER(H7804),G7804,""))</x:f>
        <x:v>327879200</x:v>
      </x:c>
      <x:c r="J7804" s="22" t="n">
        <x:f>IF(I7804="","",I7804*H7804)</x:f>
        <x:v>73215425.35999998</x:v>
      </x:c>
      <x:c r="K7804" t="str">
        <x:f>IF(G7804="","MISSING OEWS",IF(ISNUMBER(H7804),"MATCHED","MISSING WHARTON"))</x:f>
        <x:v>MATCHED</x:v>
      </x:c>
    </x:row>
    <x:row r="7805">
      <x:c r="A7805" t="str">
        <x:v>81</x:v>
      </x:c>
      <x:c r="B7805" t="str">
        <x:v>Other Services (except Public Administration)</x:v>
      </x:c>
      <x:c r="C7805" t="str">
        <x:v>53-7081</x:v>
      </x:c>
      <x:c r="D7805" t="str">
        <x:v>Refuse and Recyclable Material Collectors</x:v>
      </x:c>
      <x:c r="E7805" s="22" t="n">
        <x:v>200</x:v>
      </x:c>
      <x:c r="F7805" s="22" t="n">
        <x:v>37330</x:v>
      </x:c>
      <x:c r="G7805" s="22" t="n">
        <x:f>IF(OR(E7805="",F7805=""),"",E7805*F7805)</x:f>
        <x:v>7466000</x:v>
      </x:c>
      <x:c r="H7805" s="36" t="n">
        <x:v>0.2375</x:v>
      </x:c>
      <x:c r="I7805" s="22" t="n">
        <x:f>IF(G7805="","",IF(ISNUMBER(H7805),G7805,""))</x:f>
        <x:v>7466000</x:v>
      </x:c>
      <x:c r="J7805" s="22" t="n">
        <x:f>IF(I7805="","",I7805*H7805)</x:f>
        <x:v>1773175</x:v>
      </x:c>
      <x:c r="K7805" t="str">
        <x:f>IF(G7805="","MISSING OEWS",IF(ISNUMBER(H7805),"MATCHED","MISSING WHARTON"))</x:f>
        <x:v>MATCHED</x:v>
      </x:c>
    </x:row>
    <x:row r="7806">
      <x:c r="A7806" t="str">
        <x:v>81</x:v>
      </x:c>
      <x:c r="B7806" t="str">
        <x:v>Other Services (except Public Administration)</x:v>
      </x:c>
      <x:c r="C7806" t="str">
        <x:v>53-7199</x:v>
      </x:c>
      <x:c r="D7806" t="str">
        <x:v>Material Moving Workers, All Other</x:v>
      </x:c>
      <x:c r="E7806" s="22" t="n">
        <x:v>270</x:v>
      </x:c>
      <x:c r="F7806" s="22" t="n">
        <x:v>48780</x:v>
      </x:c>
      <x:c r="G7806" s="22" t="n">
        <x:f>IF(OR(E7806="",F7806=""),"",E7806*F7806)</x:f>
        <x:v>13170600</x:v>
      </x:c>
      <x:c r="H7806" s="36"/>
      <x:c r="I7806" s="22" t="str">
        <x:f>IF(G7806="","",IF(ISNUMBER(H7806),G7806,""))</x:f>
      </x:c>
      <x:c r="J7806" s="22" t="str">
        <x:f>IF(I7806="","",I7806*H7806)</x:f>
      </x:c>
      <x:c r="K7806" t="str">
        <x:f>IF(G7806="","MISSING OEWS",IF(ISNUMBER(H7806),"MATCHED","MISSING WHARTON"))</x:f>
        <x:v>MISSING WHARTON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6" hidden="0" customWidth="1"/>
    <x:col min="3" max="3" width="29" hidden="0" customWidth="1"/>
  </x:cols>
  <x:sheetData>
    <x:row r="1" ht="32" customHeight="1">
      <x:c r="A1" s="16" t="str">
        <x:v>SOC code (TEXT)</x:v>
      </x:c>
      <x:c r="B1" s="16" t="str">
        <x:v>Occupation title</x:v>
      </x:c>
      <x:c r="C1" s="16" t="str">
        <x:v>AI Task Exposure (0–1)</x:v>
      </x:c>
    </x:row>
    <x:row r="2">
      <x:c r="A2" s="24" t="str">
        <x:v>11-1011</x:v>
      </x:c>
      <x:c r="B2" s="24" t="str">
        <x:v>Chief Executives</x:v>
      </x:c>
      <x:c r="C2" s="34" t="n">
        <x:v>0.4775</x:v>
      </x:c>
    </x:row>
    <x:row r="3">
      <x:c r="A3" s="24" t="str">
        <x:v>11-1021</x:v>
      </x:c>
      <x:c r="B3" s="24" t="str">
        <x:v>General and Operations Managers</x:v>
      </x:c>
      <x:c r="C3" s="34" t="n">
        <x:v>0.5382</x:v>
      </x:c>
    </x:row>
    <x:row r="4">
      <x:c r="A4" s="24" t="str">
        <x:v>11-1031</x:v>
      </x:c>
      <x:c r="B4" s="24" t="str">
        <x:v>Legislators</x:v>
      </x:c>
      <x:c r="C4" s="34" t="n">
        <x:v>0.1967</x:v>
      </x:c>
    </x:row>
    <x:row r="5">
      <x:c r="A5" s="24" t="str">
        <x:v>11-2011</x:v>
      </x:c>
      <x:c r="B5" s="24" t="str">
        <x:v>Advertising and Promotions Managers</x:v>
      </x:c>
      <x:c r="C5" s="34" t="n">
        <x:v>0.5583</x:v>
      </x:c>
    </x:row>
    <x:row r="6">
      <x:c r="A6" s="24" t="str">
        <x:v>11-2021</x:v>
      </x:c>
      <x:c r="B6" s="24" t="str">
        <x:v>Marketing Managers</x:v>
      </x:c>
      <x:c r="C6" s="34" t="n">
        <x:v>0.445</x:v>
      </x:c>
    </x:row>
    <x:row r="7">
      <x:c r="A7" s="24" t="str">
        <x:v>11-2022</x:v>
      </x:c>
      <x:c r="B7" s="24" t="str">
        <x:v>Sales Managers</x:v>
      </x:c>
      <x:c r="C7" s="34" t="n">
        <x:v>0.3735</x:v>
      </x:c>
    </x:row>
    <x:row r="8">
      <x:c r="A8" s="24" t="str">
        <x:v>11-2032</x:v>
      </x:c>
      <x:c r="B8" s="24" t="str">
        <x:v>Public Relations Managers</x:v>
      </x:c>
      <x:c r="C8" s="34" t="n">
        <x:v>0.53</x:v>
      </x:c>
    </x:row>
    <x:row r="9">
      <x:c r="A9" s="24" t="str">
        <x:v>11-2033</x:v>
      </x:c>
      <x:c r="B9" s="24" t="str">
        <x:v>Fundraising Managers</x:v>
      </x:c>
      <x:c r="C9" s="34" t="n">
        <x:v>0.5594</x:v>
      </x:c>
    </x:row>
    <x:row r="10">
      <x:c r="A10" s="24" t="str">
        <x:v>11-3012</x:v>
      </x:c>
      <x:c r="B10" s="24" t="str">
        <x:v>Administrative Services Managers</x:v>
      </x:c>
      <x:c r="C10" s="34" t="n">
        <x:v>0.44439999999999996</x:v>
      </x:c>
    </x:row>
    <x:row r="11">
      <x:c r="A11" s="24" t="str">
        <x:v>11-3013</x:v>
      </x:c>
      <x:c r="B11" s="24" t="str">
        <x:v>Facilities Managers</x:v>
      </x:c>
      <x:c r="C11" s="34" t="n">
        <x:v>0.2907</x:v>
      </x:c>
    </x:row>
    <x:row r="12">
      <x:c r="A12" s="24" t="str">
        <x:v>11-3021</x:v>
      </x:c>
      <x:c r="B12" s="24" t="str">
        <x:v>Computer and Information Systems Managers</x:v>
      </x:c>
      <x:c r="C12" s="34" t="n">
        <x:v>0.5265</x:v>
      </x:c>
    </x:row>
    <x:row r="13">
      <x:c r="A13" s="24" t="str">
        <x:v>11-3031</x:v>
      </x:c>
      <x:c r="B13" s="24" t="str">
        <x:v>Financial Managers</x:v>
      </x:c>
      <x:c r="C13" s="34" t="n">
        <x:v>0.7221</x:v>
      </x:c>
    </x:row>
    <x:row r="14">
      <x:c r="A14" s="24" t="str">
        <x:v>11-3051</x:v>
      </x:c>
      <x:c r="B14" s="24" t="str">
        <x:v>Industrial Production Managers</x:v>
      </x:c>
      <x:c r="C14" s="34" t="n">
        <x:v>0.3636</x:v>
      </x:c>
    </x:row>
    <x:row r="15">
      <x:c r="A15" s="24" t="str">
        <x:v>11-3061</x:v>
      </x:c>
      <x:c r="B15" s="24" t="str">
        <x:v>Purchasing Managers</x:v>
      </x:c>
      <x:c r="C15" s="34" t="n">
        <x:v>0.6944</x:v>
      </x:c>
    </x:row>
    <x:row r="16">
      <x:c r="A16" s="24" t="str">
        <x:v>11-3071</x:v>
      </x:c>
      <x:c r="B16" s="24" t="str">
        <x:v>Transportation, Storage, and Distribution Managers</x:v>
      </x:c>
      <x:c r="C16" s="34" t="n">
        <x:v>0.5783</x:v>
      </x:c>
    </x:row>
    <x:row r="17">
      <x:c r="A17" s="24" t="str">
        <x:v>11-3111</x:v>
      </x:c>
      <x:c r="B17" s="24" t="str">
        <x:v>Compensation and Benefits Managers</x:v>
      </x:c>
      <x:c r="C17" s="34" t="n">
        <x:v>0.5771000000000001</x:v>
      </x:c>
    </x:row>
    <x:row r="18">
      <x:c r="A18" s="24" t="str">
        <x:v>11-3121</x:v>
      </x:c>
      <x:c r="B18" s="24" t="str">
        <x:v>Human Resources Managers</x:v>
      </x:c>
      <x:c r="C18" s="34" t="n">
        <x:v>0.5962</x:v>
      </x:c>
    </x:row>
    <x:row r="19">
      <x:c r="A19" s="24" t="str">
        <x:v>11-3131</x:v>
      </x:c>
      <x:c r="B19" s="24" t="str">
        <x:v>Training and Development Managers</x:v>
      </x:c>
      <x:c r="C19" s="34" t="n">
        <x:v>0.6833</x:v>
      </x:c>
    </x:row>
    <x:row r="20">
      <x:c r="A20" s="24" t="str">
        <x:v>11-9013</x:v>
      </x:c>
      <x:c r="B20" s="24" t="str">
        <x:v>Farmers, Ranchers, and Other Agricultural Managers</x:v>
      </x:c>
      <x:c r="C20" s="34" t="n">
        <x:v>0.22</x:v>
      </x:c>
    </x:row>
    <x:row r="21">
      <x:c r="A21" s="24" t="str">
        <x:v>11-9021</x:v>
      </x:c>
      <x:c r="B21" s="24" t="str">
        <x:v>Construction Managers</x:v>
      </x:c>
      <x:c r="C21" s="34" t="n">
        <x:v>0.374</x:v>
      </x:c>
    </x:row>
    <x:row r="22">
      <x:c r="A22" s="24" t="str">
        <x:v>11-9031</x:v>
      </x:c>
      <x:c r="B22" s="24" t="str">
        <x:v>Education and Childcare Administrators, Preschool and Daycare</x:v>
      </x:c>
      <x:c r="C22" s="34" t="n">
        <x:v>0.4</x:v>
      </x:c>
    </x:row>
    <x:row r="23">
      <x:c r="A23" s="24" t="str">
        <x:v>11-9032</x:v>
      </x:c>
      <x:c r="B23" s="24" t="str">
        <x:v>Education Administrators, Kindergarten through Secondary</x:v>
      </x:c>
      <x:c r="C23" s="34" t="n">
        <x:v>0.3</x:v>
      </x:c>
    </x:row>
    <x:row r="24">
      <x:c r="A24" s="24" t="str">
        <x:v>11-9033</x:v>
      </x:c>
      <x:c r="B24" s="24" t="str">
        <x:v>Education Administrators, Postsecondary</x:v>
      </x:c>
      <x:c r="C24" s="34" t="n">
        <x:v>0.4448</x:v>
      </x:c>
    </x:row>
    <x:row r="25">
      <x:c r="A25" s="24" t="str">
        <x:v>11-9041</x:v>
      </x:c>
      <x:c r="B25" s="24" t="str">
        <x:v>Architectural and Engineering Managers</x:v>
      </x:c>
      <x:c r="C25" s="34" t="n">
        <x:v>0.263</x:v>
      </x:c>
    </x:row>
    <x:row r="26">
      <x:c r="A26" s="24" t="str">
        <x:v>11-9051</x:v>
      </x:c>
      <x:c r="B26" s="24" t="str">
        <x:v>Food Service Managers</x:v>
      </x:c>
      <x:c r="C26" s="34" t="n">
        <x:v>0.3821</x:v>
      </x:c>
    </x:row>
    <x:row r="27">
      <x:c r="A27" s="24" t="str">
        <x:v>11-9071</x:v>
      </x:c>
      <x:c r="B27" s="24" t="str">
        <x:v>Gambling Managers</x:v>
      </x:c>
      <x:c r="C27" s="34" t="n">
        <x:v>0.6474</x:v>
      </x:c>
    </x:row>
    <x:row r="28">
      <x:c r="A28" s="24" t="str">
        <x:v>11-9072</x:v>
      </x:c>
      <x:c r="B28" s="24" t="str">
        <x:v>Entertainment and Recreation Managers, Except Gambling</x:v>
      </x:c>
      <x:c r="C28" s="34" t="n">
        <x:v>0.3176</x:v>
      </x:c>
    </x:row>
    <x:row r="29">
      <x:c r="A29" s="24" t="str">
        <x:v>11-9081</x:v>
      </x:c>
      <x:c r="B29" s="24" t="str">
        <x:v>Lodging Managers</x:v>
      </x:c>
      <x:c r="C29" s="34" t="n">
        <x:v>0.4729</x:v>
      </x:c>
    </x:row>
    <x:row r="30">
      <x:c r="A30" s="24" t="str">
        <x:v>11-9111</x:v>
      </x:c>
      <x:c r="B30" s="24" t="str">
        <x:v>Medical and Health Services Managers</x:v>
      </x:c>
      <x:c r="C30" s="34" t="n">
        <x:v>0.44170000000000004</x:v>
      </x:c>
    </x:row>
    <x:row r="31">
      <x:c r="A31" s="24" t="str">
        <x:v>11-9121</x:v>
      </x:c>
      <x:c r="B31" s="24" t="str">
        <x:v>Natural Sciences Managers</x:v>
      </x:c>
      <x:c r="C31" s="34" t="n">
        <x:v>0.382</x:v>
      </x:c>
    </x:row>
    <x:row r="32">
      <x:c r="A32" s="24" t="str">
        <x:v>11-9131</x:v>
      </x:c>
      <x:c r="B32" s="24" t="str">
        <x:v>Postmasters and Mail Superintendents</x:v>
      </x:c>
      <x:c r="C32" s="34" t="n">
        <x:v>0.55</x:v>
      </x:c>
    </x:row>
    <x:row r="33">
      <x:c r="A33" s="24" t="str">
        <x:v>11-9141</x:v>
      </x:c>
      <x:c r="B33" s="24" t="str">
        <x:v>Property, Real Estate, and Community Association Managers</x:v>
      </x:c>
      <x:c r="C33" s="34" t="n">
        <x:v>0.3833</x:v>
      </x:c>
    </x:row>
    <x:row r="34">
      <x:c r="A34" s="24" t="str">
        <x:v>11-9151</x:v>
      </x:c>
      <x:c r="B34" s="24" t="str">
        <x:v>Social and Community Service Managers</x:v>
      </x:c>
      <x:c r="C34" s="34" t="n">
        <x:v>0.36560000000000004</x:v>
      </x:c>
    </x:row>
    <x:row r="35">
      <x:c r="A35" s="24" t="str">
        <x:v>11-9161</x:v>
      </x:c>
      <x:c r="B35" s="24" t="str">
        <x:v>Emergency Management Directors</x:v>
      </x:c>
      <x:c r="C35" s="34" t="n">
        <x:v>0.4174</x:v>
      </x:c>
    </x:row>
    <x:row r="36">
      <x:c r="A36" s="24" t="str">
        <x:v>11-9171</x:v>
      </x:c>
      <x:c r="B36" s="24" t="str">
        <x:v>Funeral Home Managers</x:v>
      </x:c>
      <x:c r="C36" s="34" t="n">
        <x:v>0.3</x:v>
      </x:c>
    </x:row>
    <x:row r="37">
      <x:c r="A37" s="24" t="str">
        <x:v>11-9179</x:v>
      </x:c>
      <x:c r="B37" s="24" t="str">
        <x:v>Personal Service Managers, All Other</x:v>
      </x:c>
      <x:c r="C37" s="34" t="n">
        <x:v>0.4143</x:v>
      </x:c>
    </x:row>
    <x:row r="38">
      <x:c r="A38" s="24" t="str">
        <x:v>11-9199</x:v>
      </x:c>
      <x:c r="B38" s="24" t="str">
        <x:v>Managers, All Other</x:v>
      </x:c>
      <x:c r="C38" s="34" t="n">
        <x:v>0.48960000000000004</x:v>
      </x:c>
    </x:row>
    <x:row r="39">
      <x:c r="A39" s="24" t="str">
        <x:v>13-1011</x:v>
      </x:c>
      <x:c r="B39" s="24" t="str">
        <x:v>Agents and Business Managers of Artists, Performers, and Athletes</x:v>
      </x:c>
      <x:c r="C39" s="34" t="n">
        <x:v>0.4714</x:v>
      </x:c>
    </x:row>
    <x:row r="40">
      <x:c r="A40" s="24" t="str">
        <x:v>13-1020</x:v>
      </x:c>
      <x:c r="B40" s="24" t="str">
        <x:v>Buyers and Purchasing Agents</x:v>
      </x:c>
      <x:c r="C40" s="34" t="n">
        <x:v>0.5876</x:v>
      </x:c>
    </x:row>
    <x:row r="41">
      <x:c r="A41" s="24" t="str">
        <x:v>13-1031</x:v>
      </x:c>
      <x:c r="B41" s="24" t="str">
        <x:v>Claims Adjusters, Examiners, and Investigators</x:v>
      </x:c>
      <x:c r="C41" s="34" t="n">
        <x:v>0.6983</x:v>
      </x:c>
    </x:row>
    <x:row r="42">
      <x:c r="A42" s="24" t="str">
        <x:v>13-1032</x:v>
      </x:c>
      <x:c r="B42" s="24" t="str">
        <x:v>Insurance Appraisers, Auto Damage</x:v>
      </x:c>
      <x:c r="C42" s="34" t="n">
        <x:v>0.4714</x:v>
      </x:c>
    </x:row>
    <x:row r="43">
      <x:c r="A43" s="24" t="str">
        <x:v>13-1041</x:v>
      </x:c>
      <x:c r="B43" s="24" t="str">
        <x:v>Compliance Officers</x:v>
      </x:c>
      <x:c r="C43" s="34" t="n">
        <x:v>0.4611</x:v>
      </x:c>
    </x:row>
    <x:row r="44">
      <x:c r="A44" s="24" t="str">
        <x:v>13-1051</x:v>
      </x:c>
      <x:c r="B44" s="24" t="str">
        <x:v>Cost Estimators</x:v>
      </x:c>
      <x:c r="C44" s="34" t="n">
        <x:v>0.6393</x:v>
      </x:c>
    </x:row>
    <x:row r="45">
      <x:c r="A45" s="24" t="str">
        <x:v>13-1071</x:v>
      </x:c>
      <x:c r="B45" s="24" t="str">
        <x:v>Human Resources Specialists</x:v>
      </x:c>
      <x:c r="C45" s="34" t="n">
        <x:v>0.7807999999999999</x:v>
      </x:c>
    </x:row>
    <x:row r="46">
      <x:c r="A46" s="24" t="str">
        <x:v>13-1074</x:v>
      </x:c>
      <x:c r="B46" s="24" t="str">
        <x:v>Farm Labor Contractors</x:v>
      </x:c>
      <x:c r="C46" s="34" t="n">
        <x:v>0.2375</x:v>
      </x:c>
    </x:row>
    <x:row r="47">
      <x:c r="A47" s="24" t="str">
        <x:v>13-1075</x:v>
      </x:c>
      <x:c r="B47" s="24" t="str">
        <x:v>Labor Relations Specialists</x:v>
      </x:c>
      <x:c r="C47" s="34" t="n">
        <x:v>0.5536</x:v>
      </x:c>
    </x:row>
    <x:row r="48">
      <x:c r="A48" s="24" t="str">
        <x:v>13-1081</x:v>
      </x:c>
      <x:c r="B48" s="24" t="str">
        <x:v>Logisticians</x:v>
      </x:c>
      <x:c r="C48" s="34" t="n">
        <x:v>0.6943</x:v>
      </x:c>
    </x:row>
    <x:row r="49">
      <x:c r="A49" s="24" t="str">
        <x:v>13-1082</x:v>
      </x:c>
      <x:c r="B49" s="24" t="str">
        <x:v>Project Management Specialists</x:v>
      </x:c>
      <x:c r="C49" s="34" t="n">
        <x:v>0.6375</x:v>
      </x:c>
    </x:row>
    <x:row r="50">
      <x:c r="A50" s="24" t="str">
        <x:v>13-1111</x:v>
      </x:c>
      <x:c r="B50" s="24" t="str">
        <x:v>Management Analysts</x:v>
      </x:c>
      <x:c r="C50" s="34" t="n">
        <x:v>0.5772999999999999</x:v>
      </x:c>
    </x:row>
    <x:row r="51">
      <x:c r="A51" s="24" t="str">
        <x:v>13-1121</x:v>
      </x:c>
      <x:c r="B51" s="24" t="str">
        <x:v>Meeting, Convention, and Event Planners</x:v>
      </x:c>
      <x:c r="C51" s="34" t="n">
        <x:v>0.4476</x:v>
      </x:c>
    </x:row>
    <x:row r="52">
      <x:c r="A52" s="24" t="str">
        <x:v>13-1131</x:v>
      </x:c>
      <x:c r="B52" s="24" t="str">
        <x:v>Fundraisers</x:v>
      </x:c>
      <x:c r="C52" s="34" t="n">
        <x:v>0.5571</x:v>
      </x:c>
    </x:row>
    <x:row r="53">
      <x:c r="A53" s="24" t="str">
        <x:v>13-1141</x:v>
      </x:c>
      <x:c r="B53" s="24" t="str">
        <x:v>Compensation, Benefits, and Job Analysis Specialists</x:v>
      </x:c>
      <x:c r="C53" s="34" t="n">
        <x:v>0.6167</x:v>
      </x:c>
    </x:row>
    <x:row r="54">
      <x:c r="A54" s="24" t="str">
        <x:v>13-1151</x:v>
      </x:c>
      <x:c r="B54" s="24" t="str">
        <x:v>Training and Development Specialists</x:v>
      </x:c>
      <x:c r="C54" s="34" t="n">
        <x:v>0.565</x:v>
      </x:c>
    </x:row>
    <x:row r="55">
      <x:c r="A55" s="24" t="str">
        <x:v>13-1161</x:v>
      </x:c>
      <x:c r="B55" s="24" t="str">
        <x:v>Market Research Analysts and Marketing Specialists</x:v>
      </x:c>
      <x:c r="C55" s="34" t="n">
        <x:v>0.7792</x:v>
      </x:c>
    </x:row>
    <x:row r="56">
      <x:c r="A56" s="24" t="str">
        <x:v>13-1199</x:v>
      </x:c>
      <x:c r="B56" s="24" t="str">
        <x:v>Business Operations Specialists, All Other</x:v>
      </x:c>
      <x:c r="C56" s="34" t="n">
        <x:v>0.6598999999999999</x:v>
      </x:c>
    </x:row>
    <x:row r="57">
      <x:c r="A57" s="24" t="str">
        <x:v>13-2011</x:v>
      </x:c>
      <x:c r="B57" s="24" t="str">
        <x:v>Accountants and Auditors</x:v>
      </x:c>
      <x:c r="C57" s="34" t="n">
        <x:v>0.795</x:v>
      </x:c>
    </x:row>
    <x:row r="58">
      <x:c r="A58" s="24" t="str">
        <x:v>13-2020</x:v>
      </x:c>
      <x:c r="B58" s="24" t="str">
        <x:v>Property Appraisers and Assessors</x:v>
      </x:c>
      <x:c r="C58" s="34" t="n">
        <x:v>0.6102000000000001</x:v>
      </x:c>
    </x:row>
    <x:row r="59">
      <x:c r="A59" s="24" t="str">
        <x:v>13-2031</x:v>
      </x:c>
      <x:c r="B59" s="24" t="str">
        <x:v>Budget Analysts</x:v>
      </x:c>
      <x:c r="C59" s="34" t="n">
        <x:v>0.8</x:v>
      </x:c>
    </x:row>
    <x:row r="60">
      <x:c r="A60" s="24" t="str">
        <x:v>13-2041</x:v>
      </x:c>
      <x:c r="B60" s="24" t="str">
        <x:v>Credit Analysts</x:v>
      </x:c>
      <x:c r="C60" s="34" t="n">
        <x:v>0.8181999999999999</x:v>
      </x:c>
    </x:row>
    <x:row r="61">
      <x:c r="A61" s="24" t="str">
        <x:v>13-2051</x:v>
      </x:c>
      <x:c r="B61" s="24" t="str">
        <x:v>Financial and Investment Analysts</x:v>
      </x:c>
      <x:c r="C61" s="34" t="n">
        <x:v>0.6904</x:v>
      </x:c>
    </x:row>
    <x:row r="62">
      <x:c r="A62" s="24" t="str">
        <x:v>13-2052</x:v>
      </x:c>
      <x:c r="B62" s="24" t="str">
        <x:v>Personal Financial Advisors</x:v>
      </x:c>
      <x:c r="C62" s="34" t="n">
        <x:v>0.6857</x:v>
      </x:c>
    </x:row>
    <x:row r="63">
      <x:c r="A63" s="24" t="str">
        <x:v>13-2053</x:v>
      </x:c>
      <x:c r="B63" s="24" t="str">
        <x:v>Insurance Underwriters</x:v>
      </x:c>
      <x:c r="C63" s="34" t="n">
        <x:v>0.95</x:v>
      </x:c>
    </x:row>
    <x:row r="64">
      <x:c r="A64" s="24" t="str">
        <x:v>13-2054</x:v>
      </x:c>
      <x:c r="B64" s="24" t="str">
        <x:v>Financial Risk Specialists</x:v>
      </x:c>
      <x:c r="C64" s="34" t="n">
        <x:v>0.7767000000000001</x:v>
      </x:c>
    </x:row>
    <x:row r="65">
      <x:c r="A65" s="24" t="str">
        <x:v>13-2061</x:v>
      </x:c>
      <x:c r="B65" s="24" t="str">
        <x:v>Financial Examiners</x:v>
      </x:c>
      <x:c r="C65" s="34" t="n">
        <x:v>0.5647</x:v>
      </x:c>
    </x:row>
    <x:row r="66">
      <x:c r="A66" s="24" t="str">
        <x:v>13-2071</x:v>
      </x:c>
      <x:c r="B66" s="24" t="str">
        <x:v>Credit Counselors</x:v>
      </x:c>
      <x:c r="C66" s="34" t="n">
        <x:v>0.7587</x:v>
      </x:c>
    </x:row>
    <x:row r="67">
      <x:c r="A67" s="24" t="str">
        <x:v>13-2072</x:v>
      </x:c>
      <x:c r="B67" s="24" t="str">
        <x:v>Loan Officers</x:v>
      </x:c>
      <x:c r="C67" s="34" t="n">
        <x:v>0.805</x:v>
      </x:c>
    </x:row>
    <x:row r="68">
      <x:c r="A68" s="24" t="str">
        <x:v>13-2081</x:v>
      </x:c>
      <x:c r="B68" s="24" t="str">
        <x:v>Tax Examiners and Collectors, and Revenue Agents</x:v>
      </x:c>
      <x:c r="C68" s="34" t="n">
        <x:v>0.742</x:v>
      </x:c>
    </x:row>
    <x:row r="69">
      <x:c r="A69" s="24" t="str">
        <x:v>13-2082</x:v>
      </x:c>
      <x:c r="B69" s="24" t="str">
        <x:v>Tax Preparers</x:v>
      </x:c>
      <x:c r="C69" s="34" t="n">
        <x:v>0.9083</x:v>
      </x:c>
    </x:row>
    <x:row r="70">
      <x:c r="A70" s="24" t="str">
        <x:v>13-2099</x:v>
      </x:c>
      <x:c r="B70" s="24" t="str">
        <x:v>Financial Specialists, All Other</x:v>
      </x:c>
      <x:c r="C70" s="34" t="n">
        <x:v>0.6192</x:v>
      </x:c>
    </x:row>
    <x:row r="71">
      <x:c r="A71" s="24" t="str">
        <x:v>15-1211</x:v>
      </x:c>
      <x:c r="B71" s="24" t="str">
        <x:v>Computer Systems Analysts</x:v>
      </x:c>
      <x:c r="C71" s="34" t="n">
        <x:v>0.6388</x:v>
      </x:c>
    </x:row>
    <x:row r="72">
      <x:c r="A72" s="24" t="str">
        <x:v>15-1212</x:v>
      </x:c>
      <x:c r="B72" s="24" t="str">
        <x:v>Information Security Analysts</x:v>
      </x:c>
      <x:c r="C72" s="34" t="n">
        <x:v>0.6292</x:v>
      </x:c>
    </x:row>
    <x:row r="73">
      <x:c r="A73" s="24" t="str">
        <x:v>15-1221</x:v>
      </x:c>
      <x:c r="B73" s="24" t="str">
        <x:v>Computer and Information Research Scientists</x:v>
      </x:c>
      <x:c r="C73" s="34" t="n">
        <x:v>0.39</x:v>
      </x:c>
    </x:row>
    <x:row r="74">
      <x:c r="A74" s="24" t="str">
        <x:v>15-1231</x:v>
      </x:c>
      <x:c r="B74" s="24" t="str">
        <x:v>Computer Network Support Specialists</x:v>
      </x:c>
      <x:c r="C74" s="34" t="n">
        <x:v>0.7095999999999999</x:v>
      </x:c>
    </x:row>
    <x:row r="75">
      <x:c r="A75" s="24" t="str">
        <x:v>15-1232</x:v>
      </x:c>
      <x:c r="B75" s="24" t="str">
        <x:v>Computer User Support Specialists</x:v>
      </x:c>
      <x:c r="C75" s="34" t="n">
        <x:v>0.6062</x:v>
      </x:c>
    </x:row>
    <x:row r="76">
      <x:c r="A76" s="24" t="str">
        <x:v>15-1241</x:v>
      </x:c>
      <x:c r="B76" s="24" t="str">
        <x:v>Computer Network Architects</x:v>
      </x:c>
      <x:c r="C76" s="34" t="n">
        <x:v>0.6278</x:v>
      </x:c>
    </x:row>
    <x:row r="77">
      <x:c r="A77" s="24" t="str">
        <x:v>15-1242</x:v>
      </x:c>
      <x:c r="B77" s="24" t="str">
        <x:v>Database Administrators</x:v>
      </x:c>
      <x:c r="C77" s="34" t="n">
        <x:v>0.8389</x:v>
      </x:c>
    </x:row>
    <x:row r="78">
      <x:c r="A78" s="24" t="str">
        <x:v>15-1243</x:v>
      </x:c>
      <x:c r="B78" s="24" t="str">
        <x:v>Database Architects</x:v>
      </x:c>
      <x:c r="C78" s="34" t="n">
        <x:v>0.8502</x:v>
      </x:c>
    </x:row>
    <x:row r="79">
      <x:c r="A79" s="24" t="str">
        <x:v>15-1244</x:v>
      </x:c>
      <x:c r="B79" s="24" t="str">
        <x:v>Network and Computer Systems Administrators</x:v>
      </x:c>
      <x:c r="C79" s="34" t="n">
        <x:v>0.695</x:v>
      </x:c>
    </x:row>
    <x:row r="80">
      <x:c r="A80" s="24" t="str">
        <x:v>15-1251</x:v>
      </x:c>
      <x:c r="B80" s="24" t="str">
        <x:v>Computer Programmers</x:v>
      </x:c>
      <x:c r="C80" s="34" t="n">
        <x:v>0.6823999999999999</x:v>
      </x:c>
    </x:row>
    <x:row r="81">
      <x:c r="A81" s="24" t="str">
        <x:v>15-1252</x:v>
      </x:c>
      <x:c r="B81" s="24" t="str">
        <x:v>Software Developers</x:v>
      </x:c>
      <x:c r="C81" s="34" t="n">
        <x:v>0.5211</x:v>
      </x:c>
    </x:row>
    <x:row r="82">
      <x:c r="A82" s="24" t="str">
        <x:v>15-1253</x:v>
      </x:c>
      <x:c r="B82" s="24" t="str">
        <x:v>Software Quality Assurance Analysts and Testers</x:v>
      </x:c>
      <x:c r="C82" s="34" t="n">
        <x:v>0.8117</x:v>
      </x:c>
    </x:row>
    <x:row r="83">
      <x:c r="A83" s="24" t="str">
        <x:v>15-1254</x:v>
      </x:c>
      <x:c r="B83" s="24" t="str">
        <x:v>Web Developers</x:v>
      </x:c>
      <x:c r="C83" s="34" t="n">
        <x:v>0.8276</x:v>
      </x:c>
    </x:row>
    <x:row r="84">
      <x:c r="A84" s="24" t="str">
        <x:v>15-1255</x:v>
      </x:c>
      <x:c r="B84" s="24" t="str">
        <x:v>Web and Digital Interface Designers</x:v>
      </x:c>
      <x:c r="C84" s="34" t="n">
        <x:v>0.6827</x:v>
      </x:c>
    </x:row>
    <x:row r="85">
      <x:c r="A85" s="24" t="str">
        <x:v>15-1299</x:v>
      </x:c>
      <x:c r="B85" s="24" t="str">
        <x:v>Computer Occupations, All Other</x:v>
      </x:c>
      <x:c r="C85" s="34" t="n">
        <x:v>0.7425</x:v>
      </x:c>
    </x:row>
    <x:row r="86">
      <x:c r="A86" s="24" t="str">
        <x:v>15-2011</x:v>
      </x:c>
      <x:c r="B86" s="24" t="str">
        <x:v>Actuaries</x:v>
      </x:c>
      <x:c r="C86" s="34" t="n">
        <x:v>0.74</x:v>
      </x:c>
    </x:row>
    <x:row r="87">
      <x:c r="A87" s="24" t="str">
        <x:v>15-2021</x:v>
      </x:c>
      <x:c r="B87" s="24" t="str">
        <x:v>Mathematicians</x:v>
      </x:c>
      <x:c r="C87" s="34" t="n">
        <x:v>0.5318</x:v>
      </x:c>
    </x:row>
    <x:row r="88">
      <x:c r="A88" s="24" t="str">
        <x:v>15-2031</x:v>
      </x:c>
      <x:c r="B88" s="24" t="str">
        <x:v>Operations Research Analysts</x:v>
      </x:c>
      <x:c r="C88" s="34" t="n">
        <x:v>0.6031</x:v>
      </x:c>
    </x:row>
    <x:row r="89">
      <x:c r="A89" s="24" t="str">
        <x:v>15-2041</x:v>
      </x:c>
      <x:c r="B89" s="24" t="str">
        <x:v>Statisticians</x:v>
      </x:c>
      <x:c r="C89" s="34" t="n">
        <x:v>0.7282</x:v>
      </x:c>
    </x:row>
    <x:row r="90">
      <x:c r="A90" s="24" t="str">
        <x:v>15-2051</x:v>
      </x:c>
      <x:c r="B90" s="24" t="str">
        <x:v>Data Scientists</x:v>
      </x:c>
      <x:c r="C90" s="34" t="n">
        <x:v>0.8228</x:v>
      </x:c>
    </x:row>
    <x:row r="91">
      <x:c r="A91" s="24" t="str">
        <x:v>15-2099</x:v>
      </x:c>
      <x:c r="B91" s="24" t="str">
        <x:v>Mathematical Science Occupations, All Other</x:v>
      </x:c>
      <x:c r="C91" s="34" t="n">
        <x:v>0.7711</x:v>
      </x:c>
    </x:row>
    <x:row r="92">
      <x:c r="A92" s="24" t="str">
        <x:v>17-1011</x:v>
      </x:c>
      <x:c r="B92" s="24" t="str">
        <x:v>Architects, Except Landscape and Naval</x:v>
      </x:c>
      <x:c r="C92" s="34" t="n">
        <x:v>0.5375</x:v>
      </x:c>
    </x:row>
    <x:row r="93">
      <x:c r="A93" s="24" t="str">
        <x:v>17-1012</x:v>
      </x:c>
      <x:c r="B93" s="24" t="str">
        <x:v>Landscape Architects</x:v>
      </x:c>
      <x:c r="C93" s="34" t="n">
        <x:v>0.3342</x:v>
      </x:c>
    </x:row>
    <x:row r="94">
      <x:c r="A94" s="24" t="str">
        <x:v>17-1021</x:v>
      </x:c>
      <x:c r="B94" s="24" t="str">
        <x:v>Cartographers and Photogrammetrists</x:v>
      </x:c>
      <x:c r="C94" s="34" t="n">
        <x:v>0.7929</x:v>
      </x:c>
    </x:row>
    <x:row r="95">
      <x:c r="A95" s="24" t="str">
        <x:v>17-1022</x:v>
      </x:c>
      <x:c r="B95" s="24" t="str">
        <x:v>Surveyors</x:v>
      </x:c>
      <x:c r="C95" s="34" t="n">
        <x:v>0.3682</x:v>
      </x:c>
    </x:row>
    <x:row r="96">
      <x:c r="A96" s="24" t="str">
        <x:v>17-2011</x:v>
      </x:c>
      <x:c r="B96" s="24" t="str">
        <x:v>Aerospace Engineers</x:v>
      </x:c>
      <x:c r="C96" s="34" t="n">
        <x:v>0.5333</x:v>
      </x:c>
    </x:row>
    <x:row r="97">
      <x:c r="A97" s="24" t="str">
        <x:v>17-2021</x:v>
      </x:c>
      <x:c r="B97" s="24" t="str">
        <x:v>Agricultural Engineers</x:v>
      </x:c>
      <x:c r="C97" s="34" t="n">
        <x:v>0.1</x:v>
      </x:c>
    </x:row>
    <x:row r="98">
      <x:c r="A98" s="24" t="str">
        <x:v>17-2031</x:v>
      </x:c>
      <x:c r="B98" s="24" t="str">
        <x:v>Bioengineers and Biomedical Engineers</x:v>
      </x:c>
      <x:c r="C98" s="34" t="n">
        <x:v>0.4067</x:v>
      </x:c>
    </x:row>
    <x:row r="99">
      <x:c r="A99" s="24" t="str">
        <x:v>17-2041</x:v>
      </x:c>
      <x:c r="B99" s="24" t="str">
        <x:v>Chemical Engineers</x:v>
      </x:c>
      <x:c r="C99" s="34" t="n">
        <x:v>0.3615</x:v>
      </x:c>
    </x:row>
    <x:row r="100">
      <x:c r="A100" s="24" t="str">
        <x:v>17-2051</x:v>
      </x:c>
      <x:c r="B100" s="24" t="str">
        <x:v>Civil Engineers</x:v>
      </x:c>
      <x:c r="C100" s="34" t="n">
        <x:v>0.4218</x:v>
      </x:c>
    </x:row>
    <x:row r="101">
      <x:c r="A101" s="24" t="str">
        <x:v>17-2061</x:v>
      </x:c>
      <x:c r="B101" s="24" t="str">
        <x:v>Computer Hardware Engineers</x:v>
      </x:c>
      <x:c r="C101" s="34" t="n">
        <x:v>0.3639</x:v>
      </x:c>
    </x:row>
    <x:row r="102">
      <x:c r="A102" s="24" t="str">
        <x:v>17-2071</x:v>
      </x:c>
      <x:c r="B102" s="24" t="str">
        <x:v>Electrical Engineers</x:v>
      </x:c>
      <x:c r="C102" s="34" t="n">
        <x:v>0.35229999999999995</x:v>
      </x:c>
    </x:row>
    <x:row r="103">
      <x:c r="A103" s="24" t="str">
        <x:v>17-2072</x:v>
      </x:c>
      <x:c r="B103" s="24" t="str">
        <x:v>Electronics Engineers, Except Computer</x:v>
      </x:c>
      <x:c r="C103" s="34" t="n">
        <x:v>0.4536</x:v>
      </x:c>
    </x:row>
    <x:row r="104">
      <x:c r="A104" s="24" t="str">
        <x:v>17-2081</x:v>
      </x:c>
      <x:c r="B104" s="24" t="str">
        <x:v>Environmental Engineers</x:v>
      </x:c>
      <x:c r="C104" s="34" t="n">
        <x:v>0.5196000000000001</x:v>
      </x:c>
    </x:row>
    <x:row r="105">
      <x:c r="A105" s="24" t="str">
        <x:v>17-2111</x:v>
      </x:c>
      <x:c r="B105" s="24" t="str">
        <x:v>Health and Safety Engineers, Except Mining Safety Engineers and Inspectors</x:v>
      </x:c>
      <x:c r="C105" s="34" t="n">
        <x:v>0.2672</x:v>
      </x:c>
    </x:row>
    <x:row r="106">
      <x:c r="A106" s="24" t="str">
        <x:v>17-2112</x:v>
      </x:c>
      <x:c r="B106" s="24" t="str">
        <x:v>Industrial Engineers</x:v>
      </x:c>
      <x:c r="C106" s="34" t="n">
        <x:v>0.47859999999999997</x:v>
      </x:c>
    </x:row>
    <x:row r="107">
      <x:c r="A107" s="24" t="str">
        <x:v>17-2121</x:v>
      </x:c>
      <x:c r="B107" s="24" t="str">
        <x:v>Marine Engineers and Naval Architects</x:v>
      </x:c>
      <x:c r="C107" s="34" t="n">
        <x:v>0.24170000000000003</x:v>
      </x:c>
    </x:row>
    <x:row r="108">
      <x:c r="A108" s="24" t="str">
        <x:v>17-2131</x:v>
      </x:c>
      <x:c r="B108" s="24" t="str">
        <x:v>Materials Engineers</x:v>
      </x:c>
      <x:c r="C108" s="34" t="n">
        <x:v>0.26899999999999996</x:v>
      </x:c>
    </x:row>
    <x:row r="109">
      <x:c r="A109" s="24" t="str">
        <x:v>17-2141</x:v>
      </x:c>
      <x:c r="B109" s="24" t="str">
        <x:v>Mechanical Engineers</x:v>
      </x:c>
      <x:c r="C109" s="34" t="n">
        <x:v>0.30079999999999996</x:v>
      </x:c>
    </x:row>
    <x:row r="110">
      <x:c r="A110" s="24" t="str">
        <x:v>17-2151</x:v>
      </x:c>
      <x:c r="B110" s="24" t="str">
        <x:v>Mining and Geological Engineers, Including Mining Safety Engineers</x:v>
      </x:c>
      <x:c r="C110" s="34" t="n">
        <x:v>0.2861</x:v>
      </x:c>
    </x:row>
    <x:row r="111">
      <x:c r="A111" s="24" t="str">
        <x:v>17-2161</x:v>
      </x:c>
      <x:c r="B111" s="24" t="str">
        <x:v>Nuclear Engineers</x:v>
      </x:c>
      <x:c r="C111" s="34" t="n">
        <x:v>0.2825</x:v>
      </x:c>
    </x:row>
    <x:row r="112">
      <x:c r="A112" s="24" t="str">
        <x:v>17-2171</x:v>
      </x:c>
      <x:c r="B112" s="24" t="str">
        <x:v>Petroleum Engineers</x:v>
      </x:c>
      <x:c r="C112" s="34" t="n">
        <x:v>0.3065</x:v>
      </x:c>
    </x:row>
    <x:row r="113">
      <x:c r="A113" s="24" t="str">
        <x:v>17-2199</x:v>
      </x:c>
      <x:c r="B113" s="24" t="str">
        <x:v>Engineers, All Other</x:v>
      </x:c>
      <x:c r="C113" s="34" t="n">
        <x:v>0.315</x:v>
      </x:c>
    </x:row>
    <x:row r="114">
      <x:c r="A114" s="24" t="str">
        <x:v>17-3011</x:v>
      </x:c>
      <x:c r="B114" s="24" t="str">
        <x:v>Architectural and Civil Drafters</x:v>
      </x:c>
      <x:c r="C114" s="34" t="n">
        <x:v>0.7</x:v>
      </x:c>
    </x:row>
    <x:row r="115">
      <x:c r="A115" s="24" t="str">
        <x:v>17-3012</x:v>
      </x:c>
      <x:c r="B115" s="24" t="str">
        <x:v>Electrical and Electronics Drafters</x:v>
      </x:c>
      <x:c r="C115" s="34" t="n">
        <x:v>0.5217</x:v>
      </x:c>
    </x:row>
    <x:row r="116">
      <x:c r="A116" s="24" t="str">
        <x:v>17-3013</x:v>
      </x:c>
      <x:c r="B116" s="24" t="str">
        <x:v>Mechanical Drafters</x:v>
      </x:c>
      <x:c r="C116" s="34" t="n">
        <x:v>0.71</x:v>
      </x:c>
    </x:row>
    <x:row r="117">
      <x:c r="A117" s="24" t="str">
        <x:v>17-3021</x:v>
      </x:c>
      <x:c r="B117" s="24" t="str">
        <x:v>Aerospace Engineering and Operations Technologists and Technicians</x:v>
      </x:c>
      <x:c r="C117" s="34" t="n">
        <x:v>0.175</x:v>
      </x:c>
    </x:row>
    <x:row r="118">
      <x:c r="A118" s="24" t="str">
        <x:v>17-3022</x:v>
      </x:c>
      <x:c r="B118" s="24" t="str">
        <x:v>Civil Engineering Technologists and Technicians</x:v>
      </x:c>
      <x:c r="C118" s="34" t="n">
        <x:v>0.4567</x:v>
      </x:c>
    </x:row>
    <x:row r="119">
      <x:c r="A119" s="24" t="str">
        <x:v>17-3023</x:v>
      </x:c>
      <x:c r="B119" s="24" t="str">
        <x:v>Electrical and Electronic Engineering Technologists and Technicians</x:v>
      </x:c>
      <x:c r="C119" s="34" t="n">
        <x:v>0.4</x:v>
      </x:c>
    </x:row>
    <x:row r="120">
      <x:c r="A120" s="24" t="str">
        <x:v>17-3024</x:v>
      </x:c>
      <x:c r="B120" s="24" t="str">
        <x:v>Electro-Mechanical and Mechatronics Technologists and Technicians</x:v>
      </x:c>
      <x:c r="C120" s="34" t="n">
        <x:v>0.17809999999999998</x:v>
      </x:c>
    </x:row>
    <x:row r="121">
      <x:c r="A121" s="24" t="str">
        <x:v>17-3025</x:v>
      </x:c>
      <x:c r="B121" s="24" t="str">
        <x:v>Environmental Engineering Technologists and Technicians</x:v>
      </x:c>
      <x:c r="C121" s="34" t="n">
        <x:v>0.46149999999999997</x:v>
      </x:c>
    </x:row>
    <x:row r="122">
      <x:c r="A122" s="24" t="str">
        <x:v>17-3026</x:v>
      </x:c>
      <x:c r="B122" s="24" t="str">
        <x:v>Industrial Engineering Technologists and Technicians</x:v>
      </x:c>
      <x:c r="C122" s="34" t="n">
        <x:v>0.28550000000000003</x:v>
      </x:c>
    </x:row>
    <x:row r="123">
      <x:c r="A123" s="24" t="str">
        <x:v>17-3027</x:v>
      </x:c>
      <x:c r="B123" s="24" t="str">
        <x:v>Mechanical Engineering Technologists and Technicians</x:v>
      </x:c>
      <x:c r="C123" s="34" t="n">
        <x:v>0.3125</x:v>
      </x:c>
    </x:row>
    <x:row r="124">
      <x:c r="A124" s="24" t="str">
        <x:v>17-3028</x:v>
      </x:c>
      <x:c r="B124" s="24" t="str">
        <x:v>Calibration Technologists and Technicians</x:v>
      </x:c>
      <x:c r="C124" s="34" t="n">
        <x:v>0.17329999999999998</x:v>
      </x:c>
    </x:row>
    <x:row r="125">
      <x:c r="A125" s="24" t="str">
        <x:v>17-3029</x:v>
      </x:c>
      <x:c r="B125" s="24" t="str">
        <x:v>Engineering Technologists and Technicians, Except Drafters, All Other</x:v>
      </x:c>
      <x:c r="C125" s="34" t="n">
        <x:v>0.1404</x:v>
      </x:c>
    </x:row>
    <x:row r="126">
      <x:c r="A126" s="24" t="str">
        <x:v>17-3031</x:v>
      </x:c>
      <x:c r="B126" s="24" t="str">
        <x:v>Surveying and Mapping Technicians</x:v>
      </x:c>
      <x:c r="C126" s="34" t="n">
        <x:v>0.6783</x:v>
      </x:c>
    </x:row>
    <x:row r="127">
      <x:c r="A127" s="24" t="str">
        <x:v>19-1011</x:v>
      </x:c>
      <x:c r="B127" s="24" t="str">
        <x:v>Animal Scientists</x:v>
      </x:c>
      <x:c r="C127" s="34" t="n">
        <x:v>0.23329999999999998</x:v>
      </x:c>
    </x:row>
    <x:row r="128">
      <x:c r="A128" s="24" t="str">
        <x:v>19-1012</x:v>
      </x:c>
      <x:c r="B128" s="24" t="str">
        <x:v>Food Scientists and Technologists</x:v>
      </x:c>
      <x:c r="C128" s="34" t="n">
        <x:v>0.12689999999999999</x:v>
      </x:c>
    </x:row>
    <x:row r="129">
      <x:c r="A129" s="24" t="str">
        <x:v>19-1013</x:v>
      </x:c>
      <x:c r="B129" s="24" t="str">
        <x:v>Soil and Plant Scientists</x:v>
      </x:c>
      <x:c r="C129" s="34" t="n">
        <x:v>0.0519</x:v>
      </x:c>
    </x:row>
    <x:row r="130">
      <x:c r="A130" s="24" t="str">
        <x:v>19-1021</x:v>
      </x:c>
      <x:c r="B130" s="24" t="str">
        <x:v>Biochemists and Biophysicists</x:v>
      </x:c>
      <x:c r="C130" s="34" t="n">
        <x:v>0.16670000000000001</x:v>
      </x:c>
    </x:row>
    <x:row r="131">
      <x:c r="A131" s="24" t="str">
        <x:v>19-1022</x:v>
      </x:c>
      <x:c r="B131" s="24" t="str">
        <x:v>Microbiologists</x:v>
      </x:c>
      <x:c r="C131" s="34" t="n">
        <x:v>0.05</x:v>
      </x:c>
    </x:row>
    <x:row r="132">
      <x:c r="A132" s="24" t="str">
        <x:v>19-1023</x:v>
      </x:c>
      <x:c r="B132" s="24" t="str">
        <x:v>Zoologists and Wildlife Biologists</x:v>
      </x:c>
      <x:c r="C132" s="34" t="n">
        <x:v>0.15</x:v>
      </x:c>
    </x:row>
    <x:row r="133">
      <x:c r="A133" s="24" t="str">
        <x:v>19-1029</x:v>
      </x:c>
      <x:c r="B133" s="24" t="str">
        <x:v>Biological Scientists, All Other</x:v>
      </x:c>
      <x:c r="C133" s="34" t="n">
        <x:v>0.40369999999999995</x:v>
      </x:c>
    </x:row>
    <x:row r="134">
      <x:c r="A134" s="24" t="str">
        <x:v>19-1031</x:v>
      </x:c>
      <x:c r="B134" s="24" t="str">
        <x:v>Conservation Scientists</x:v>
      </x:c>
      <x:c r="C134" s="34" t="n">
        <x:v>0.2122</x:v>
      </x:c>
    </x:row>
    <x:row r="135">
      <x:c r="A135" s="24" t="str">
        <x:v>19-1032</x:v>
      </x:c>
      <x:c r="B135" s="24" t="str">
        <x:v>Foresters</x:v>
      </x:c>
      <x:c r="C135" s="34" t="n">
        <x:v>0.055999999999999994</x:v>
      </x:c>
    </x:row>
    <x:row r="136">
      <x:c r="A136" s="24" t="str">
        <x:v>19-1041</x:v>
      </x:c>
      <x:c r="B136" s="24" t="str">
        <x:v>Epidemiologists</x:v>
      </x:c>
      <x:c r="C136" s="34" t="n">
        <x:v>0.3433</x:v>
      </x:c>
    </x:row>
    <x:row r="137">
      <x:c r="A137" s="24" t="str">
        <x:v>19-1042</x:v>
      </x:c>
      <x:c r="B137" s="24" t="str">
        <x:v>Medical Scientists, Except Epidemiologists</x:v>
      </x:c>
      <x:c r="C137" s="34" t="n">
        <x:v>0.1857</x:v>
      </x:c>
    </x:row>
    <x:row r="138">
      <x:c r="A138" s="24" t="str">
        <x:v>19-2011</x:v>
      </x:c>
      <x:c r="B138" s="24" t="str">
        <x:v>Astronomers</x:v>
      </x:c>
      <x:c r="C138" s="34" t="n">
        <x:v>0.33240000000000003</x:v>
      </x:c>
    </x:row>
    <x:row r="139">
      <x:c r="A139" s="24" t="str">
        <x:v>19-2012</x:v>
      </x:c>
      <x:c r="B139" s="24" t="str">
        <x:v>Physicists</x:v>
      </x:c>
      <x:c r="C139" s="34" t="n">
        <x:v>0.44</x:v>
      </x:c>
    </x:row>
    <x:row r="140">
      <x:c r="A140" s="24" t="str">
        <x:v>19-2021</x:v>
      </x:c>
      <x:c r="B140" s="24" t="str">
        <x:v>Atmospheric and Space Scientists</x:v>
      </x:c>
      <x:c r="C140" s="34" t="n">
        <x:v>0.5759000000000001</x:v>
      </x:c>
    </x:row>
    <x:row r="141">
      <x:c r="A141" s="24" t="str">
        <x:v>19-2031</x:v>
      </x:c>
      <x:c r="B141" s="24" t="str">
        <x:v>Chemists</x:v>
      </x:c>
      <x:c r="C141" s="34" t="n">
        <x:v>0.1808</x:v>
      </x:c>
    </x:row>
    <x:row r="142">
      <x:c r="A142" s="24" t="str">
        <x:v>19-2032</x:v>
      </x:c>
      <x:c r="B142" s="24" t="str">
        <x:v>Materials Scientists</x:v>
      </x:c>
      <x:c r="C142" s="34" t="n">
        <x:v>0.20620000000000002</x:v>
      </x:c>
    </x:row>
    <x:row r="143">
      <x:c r="A143" s="24" t="str">
        <x:v>19-2041</x:v>
      </x:c>
      <x:c r="B143" s="24" t="str">
        <x:v>Environmental Scientists and Specialists, Including Health</x:v>
      </x:c>
      <x:c r="C143" s="34" t="n">
        <x:v>0.46619999999999995</x:v>
      </x:c>
    </x:row>
    <x:row r="144">
      <x:c r="A144" s="24" t="str">
        <x:v>19-2042</x:v>
      </x:c>
      <x:c r="B144" s="24" t="str">
        <x:v>Geoscientists, Except Hydrologists and Geographers</x:v>
      </x:c>
      <x:c r="C144" s="34" t="n">
        <x:v>0.2937</x:v>
      </x:c>
    </x:row>
    <x:row r="145">
      <x:c r="A145" s="24" t="str">
        <x:v>19-2043</x:v>
      </x:c>
      <x:c r="B145" s="24" t="str">
        <x:v>Hydrologists</x:v>
      </x:c>
      <x:c r="C145" s="34" t="n">
        <x:v>0.366</x:v>
      </x:c>
    </x:row>
    <x:row r="146">
      <x:c r="A146" s="24" t="str">
        <x:v>19-2099</x:v>
      </x:c>
      <x:c r="B146" s="24" t="str">
        <x:v>Physical Scientists, All Other</x:v>
      </x:c>
      <x:c r="C146" s="34" t="n">
        <x:v>0.5312</x:v>
      </x:c>
    </x:row>
    <x:row r="147">
      <x:c r="A147" s="24" t="str">
        <x:v>19-3011</x:v>
      </x:c>
      <x:c r="B147" s="24" t="str">
        <x:v>Economists</x:v>
      </x:c>
      <x:c r="C147" s="34" t="n">
        <x:v>0.5271</x:v>
      </x:c>
    </x:row>
    <x:row r="148">
      <x:c r="A148" s="24" t="str">
        <x:v>19-3022</x:v>
      </x:c>
      <x:c r="B148" s="24" t="str">
        <x:v>Survey Researchers</x:v>
      </x:c>
      <x:c r="C148" s="34" t="n">
        <x:v>0.7375</x:v>
      </x:c>
    </x:row>
    <x:row r="149">
      <x:c r="A149" s="24" t="str">
        <x:v>19-3032</x:v>
      </x:c>
      <x:c r="B149" s="24" t="str">
        <x:v>Industrial-Organizational Psychologists</x:v>
      </x:c>
      <x:c r="C149" s="34" t="n">
        <x:v>0.488</x:v>
      </x:c>
    </x:row>
    <x:row r="150">
      <x:c r="A150" s="24" t="str">
        <x:v>19-3033</x:v>
      </x:c>
      <x:c r="B150" s="24" t="str">
        <x:v>Clinical and Counseling Psychologists</x:v>
      </x:c>
      <x:c r="C150" s="34" t="n">
        <x:v>0.1883</x:v>
      </x:c>
    </x:row>
    <x:row r="151">
      <x:c r="A151" s="24" t="str">
        <x:v>19-3034</x:v>
      </x:c>
      <x:c r="B151" s="24" t="str">
        <x:v>School Psychologists</x:v>
      </x:c>
      <x:c r="C151" s="34" t="n">
        <x:v>0.3447</x:v>
      </x:c>
    </x:row>
    <x:row r="152">
      <x:c r="A152" s="24" t="str">
        <x:v>19-3039</x:v>
      </x:c>
      <x:c r="B152" s="24" t="str">
        <x:v>Psychologists, All Other</x:v>
      </x:c>
      <x:c r="C152" s="34" t="n">
        <x:v>0.1333</x:v>
      </x:c>
    </x:row>
    <x:row r="153">
      <x:c r="A153" s="24" t="str">
        <x:v>19-3041</x:v>
      </x:c>
      <x:c r="B153" s="24" t="str">
        <x:v>Sociologists</x:v>
      </x:c>
      <x:c r="C153" s="34" t="n">
        <x:v>0.3423</x:v>
      </x:c>
    </x:row>
    <x:row r="154">
      <x:c r="A154" s="24" t="str">
        <x:v>19-3051</x:v>
      </x:c>
      <x:c r="B154" s="24" t="str">
        <x:v>Urban and Regional Planners</x:v>
      </x:c>
      <x:c r="C154" s="34" t="n">
        <x:v>0.5539999999999999</x:v>
      </x:c>
    </x:row>
    <x:row r="155">
      <x:c r="A155" s="24" t="str">
        <x:v>19-3091</x:v>
      </x:c>
      <x:c r="B155" s="24" t="str">
        <x:v>Anthropologists and Archeologists</x:v>
      </x:c>
      <x:c r="C155" s="34" t="n">
        <x:v>0.18</x:v>
      </x:c>
    </x:row>
    <x:row r="156">
      <x:c r="A156" s="24" t="str">
        <x:v>19-3092</x:v>
      </x:c>
      <x:c r="B156" s="24" t="str">
        <x:v>Geographers</x:v>
      </x:c>
      <x:c r="C156" s="34" t="n">
        <x:v>0.6083</x:v>
      </x:c>
    </x:row>
    <x:row r="157">
      <x:c r="A157" s="24" t="str">
        <x:v>19-3093</x:v>
      </x:c>
      <x:c r="B157" s="24" t="str">
        <x:v>Historians</x:v>
      </x:c>
      <x:c r="C157" s="34" t="n">
        <x:v>0.49520000000000003</x:v>
      </x:c>
    </x:row>
    <x:row r="158">
      <x:c r="A158" s="24" t="str">
        <x:v>19-3094</x:v>
      </x:c>
      <x:c r="B158" s="24" t="str">
        <x:v>Political Scientists</x:v>
      </x:c>
      <x:c r="C158" s="34" t="n">
        <x:v>0.5036</x:v>
      </x:c>
    </x:row>
    <x:row r="159">
      <x:c r="A159" s="24" t="str">
        <x:v>19-3099</x:v>
      </x:c>
      <x:c r="B159" s="24" t="str">
        <x:v>Social Scientists and Related Workers, All Other</x:v>
      </x:c>
      <x:c r="C159" s="34" t="n">
        <x:v>0.5545</x:v>
      </x:c>
    </x:row>
    <x:row r="160">
      <x:c r="A160" s="24" t="str">
        <x:v>19-4012</x:v>
      </x:c>
      <x:c r="B160" s="24" t="str">
        <x:v>Agricultural Technicians</x:v>
      </x:c>
      <x:c r="C160" s="34" t="n">
        <x:v>0.374</x:v>
      </x:c>
    </x:row>
    <x:row r="161">
      <x:c r="A161" s="24" t="str">
        <x:v>19-4013</x:v>
      </x:c>
      <x:c r="B161" s="24" t="str">
        <x:v>Food Science Technicians</x:v>
      </x:c>
      <x:c r="C161" s="34" t="n">
        <x:v>0.2969</x:v>
      </x:c>
    </x:row>
    <x:row r="162">
      <x:c r="A162" s="24" t="str">
        <x:v>19-4021</x:v>
      </x:c>
      <x:c r="B162" s="24" t="str">
        <x:v>Biological Technicians</x:v>
      </x:c>
      <x:c r="C162" s="34" t="n">
        <x:v>0.2778</x:v>
      </x:c>
    </x:row>
    <x:row r="163">
      <x:c r="A163" s="24" t="str">
        <x:v>19-4031</x:v>
      </x:c>
      <x:c r="B163" s="24" t="str">
        <x:v>Chemical Technicians</x:v>
      </x:c>
      <x:c r="C163" s="34" t="n">
        <x:v>0.25</x:v>
      </x:c>
    </x:row>
    <x:row r="164">
      <x:c r="A164" s="24" t="str">
        <x:v>19-4042</x:v>
      </x:c>
      <x:c r="B164" s="24" t="str">
        <x:v>Environmental Science and Protection Technicians, Including Health</x:v>
      </x:c>
      <x:c r="C164" s="34" t="n">
        <x:v>0.2635</x:v>
      </x:c>
    </x:row>
    <x:row r="165">
      <x:c r="A165" s="24" t="str">
        <x:v>19-4043</x:v>
      </x:c>
      <x:c r="B165" s="24" t="str">
        <x:v>Geological Technicians, Except Hydrologic Technicians</x:v>
      </x:c>
      <x:c r="C165" s="34" t="n">
        <x:v>0.3617</x:v>
      </x:c>
    </x:row>
    <x:row r="166">
      <x:c r="A166" s="24" t="str">
        <x:v>19-4044</x:v>
      </x:c>
      <x:c r="B166" s="24" t="str">
        <x:v>Hydrologic Technicians</x:v>
      </x:c>
      <x:c r="C166" s="34" t="n">
        <x:v>0.4562</x:v>
      </x:c>
    </x:row>
    <x:row r="167">
      <x:c r="A167" s="24" t="str">
        <x:v>19-4051</x:v>
      </x:c>
      <x:c r="B167" s="24" t="str">
        <x:v>Nuclear Technicians</x:v>
      </x:c>
      <x:c r="C167" s="34" t="n">
        <x:v>0.16190000000000002</x:v>
      </x:c>
    </x:row>
    <x:row r="168">
      <x:c r="A168" s="24" t="str">
        <x:v>19-4061</x:v>
      </x:c>
      <x:c r="B168" s="24" t="str">
        <x:v>Social Science Research Assistants</x:v>
      </x:c>
      <x:c r="C168" s="34" t="n">
        <x:v>0.7087</x:v>
      </x:c>
    </x:row>
    <x:row r="169">
      <x:c r="A169" s="24" t="str">
        <x:v>19-4071</x:v>
      </x:c>
      <x:c r="B169" s="24" t="str">
        <x:v>Forest and Conservation Technicians</x:v>
      </x:c>
      <x:c r="C169" s="34" t="n">
        <x:v>0.18100000000000002</x:v>
      </x:c>
    </x:row>
    <x:row r="170">
      <x:c r="A170" s="24" t="str">
        <x:v>19-4092</x:v>
      </x:c>
      <x:c r="B170" s="24" t="str">
        <x:v>Forensic Science Technicians</x:v>
      </x:c>
      <x:c r="C170" s="34" t="n">
        <x:v>0.15710000000000002</x:v>
      </x:c>
    </x:row>
    <x:row r="171">
      <x:c r="A171" s="24" t="str">
        <x:v>19-4099</x:v>
      </x:c>
      <x:c r="B171" s="24" t="str">
        <x:v>Life, Physical, and Social Science Technicians, All Other</x:v>
      </x:c>
      <x:c r="C171" s="34" t="n">
        <x:v>0.5519</x:v>
      </x:c>
    </x:row>
    <x:row r="172">
      <x:c r="A172" s="24" t="str">
        <x:v>19-5011</x:v>
      </x:c>
      <x:c r="B172" s="24" t="str">
        <x:v>Occupational Health and Safety Specialists</x:v>
      </x:c>
      <x:c r="C172" s="34" t="n">
        <x:v>0.2786</x:v>
      </x:c>
    </x:row>
    <x:row r="173">
      <x:c r="A173" s="24" t="str">
        <x:v>19-5012</x:v>
      </x:c>
      <x:c r="B173" s="24" t="str">
        <x:v>Occupational Health and Safety Technicians</x:v>
      </x:c>
      <x:c r="C173" s="34" t="n">
        <x:v>0.2712</x:v>
      </x:c>
    </x:row>
    <x:row r="174">
      <x:c r="A174" s="24" t="str">
        <x:v>21-1012</x:v>
      </x:c>
      <x:c r="B174" s="24" t="str">
        <x:v>Educational, Guidance, and Career Counselors and Advisors</x:v>
      </x:c>
      <x:c r="C174" s="34" t="n">
        <x:v>0.3176</x:v>
      </x:c>
    </x:row>
    <x:row r="175">
      <x:c r="A175" s="24" t="str">
        <x:v>21-1013</x:v>
      </x:c>
      <x:c r="B175" s="24" t="str">
        <x:v>Marriage and Family Therapists</x:v>
      </x:c>
      <x:c r="C175" s="34" t="n">
        <x:v>0.0594</x:v>
      </x:c>
    </x:row>
    <x:row r="176">
      <x:c r="A176" s="24" t="str">
        <x:v>21-1015</x:v>
      </x:c>
      <x:c r="B176" s="24" t="str">
        <x:v>Rehabilitation Counselors</x:v>
      </x:c>
      <x:c r="C176" s="34" t="n">
        <x:v>0.2618</x:v>
      </x:c>
    </x:row>
    <x:row r="177">
      <x:c r="A177" s="24" t="str">
        <x:v>21-1018</x:v>
      </x:c>
      <x:c r="B177" s="24" t="str">
        <x:v>Substance Abuse, Behavioral Disorder, and Mental Health Counselors</x:v>
      </x:c>
      <x:c r="C177" s="34" t="n">
        <x:v>0.1862</x:v>
      </x:c>
    </x:row>
    <x:row r="178">
      <x:c r="A178" s="24" t="str">
        <x:v>21-1021</x:v>
      </x:c>
      <x:c r="B178" s="24" t="str">
        <x:v>Child, Family, and School Social Workers</x:v>
      </x:c>
      <x:c r="C178" s="34" t="n">
        <x:v>0.2457</x:v>
      </x:c>
    </x:row>
    <x:row r="179">
      <x:c r="A179" s="24" t="str">
        <x:v>21-1022</x:v>
      </x:c>
      <x:c r="B179" s="24" t="str">
        <x:v>Healthcare Social Workers</x:v>
      </x:c>
      <x:c r="C179" s="34" t="n">
        <x:v>0.2206</x:v>
      </x:c>
    </x:row>
    <x:row r="180">
      <x:c r="A180" s="24" t="str">
        <x:v>21-1023</x:v>
      </x:c>
      <x:c r="B180" s="24" t="str">
        <x:v>Mental Health and Substance Abuse Social Workers</x:v>
      </x:c>
      <x:c r="C180" s="34" t="n">
        <x:v>0.16149999999999998</x:v>
      </x:c>
    </x:row>
    <x:row r="181">
      <x:c r="A181" s="24" t="str">
        <x:v>21-1091</x:v>
      </x:c>
      <x:c r="B181" s="24" t="str">
        <x:v>Health Education Specialists</x:v>
      </x:c>
      <x:c r="C181" s="34" t="n">
        <x:v>0.5875</x:v>
      </x:c>
    </x:row>
    <x:row r="182">
      <x:c r="A182" s="24" t="str">
        <x:v>21-1092</x:v>
      </x:c>
      <x:c r="B182" s="24" t="str">
        <x:v>Probation Officers and Correctional Treatment Specialists</x:v>
      </x:c>
      <x:c r="C182" s="34" t="n">
        <x:v>0.4357</x:v>
      </x:c>
    </x:row>
    <x:row r="183">
      <x:c r="A183" s="24" t="str">
        <x:v>21-1093</x:v>
      </x:c>
      <x:c r="B183" s="24" t="str">
        <x:v>Social and Human Service Assistants</x:v>
      </x:c>
      <x:c r="C183" s="34" t="n">
        <x:v>0.4</x:v>
      </x:c>
    </x:row>
    <x:row r="184">
      <x:c r="A184" s="24" t="str">
        <x:v>21-1094</x:v>
      </x:c>
      <x:c r="B184" s="24" t="str">
        <x:v>Community Health Workers</x:v>
      </x:c>
      <x:c r="C184" s="34" t="n">
        <x:v>0.2672</x:v>
      </x:c>
    </x:row>
    <x:row r="185">
      <x:c r="A185" s="24" t="str">
        <x:v>21-2011</x:v>
      </x:c>
      <x:c r="B185" s="24" t="str">
        <x:v>Clergy</x:v>
      </x:c>
      <x:c r="C185" s="34" t="n">
        <x:v>0.17859999999999998</x:v>
      </x:c>
    </x:row>
    <x:row r="186">
      <x:c r="A186" s="24" t="str">
        <x:v>21-2021</x:v>
      </x:c>
      <x:c r="B186" s="24" t="str">
        <x:v>Directors, Religious Activities and Education</x:v>
      </x:c>
      <x:c r="C186" s="34" t="n">
        <x:v>0.2974</x:v>
      </x:c>
    </x:row>
    <x:row r="187">
      <x:c r="A187" s="24" t="str">
        <x:v>23-1011</x:v>
      </x:c>
      <x:c r="B187" s="24" t="str">
        <x:v>Lawyers</x:v>
      </x:c>
      <x:c r="C187" s="34" t="n">
        <x:v>0.45</x:v>
      </x:c>
    </x:row>
    <x:row r="188">
      <x:c r="A188" s="24" t="str">
        <x:v>23-1012</x:v>
      </x:c>
      <x:c r="B188" s="24" t="str">
        <x:v>Judicial Law Clerks</x:v>
      </x:c>
      <x:c r="C188" s="34" t="n">
        <x:v>0.65</x:v>
      </x:c>
    </x:row>
    <x:row r="189">
      <x:c r="A189" s="24" t="str">
        <x:v>23-1021</x:v>
      </x:c>
      <x:c r="B189" s="24" t="str">
        <x:v>Administrative Law Judges, Adjudicators, and Hearing Officers</x:v>
      </x:c>
      <x:c r="C189" s="34" t="n">
        <x:v>0.5714</x:v>
      </x:c>
    </x:row>
    <x:row r="190">
      <x:c r="A190" s="24" t="str">
        <x:v>23-1022</x:v>
      </x:c>
      <x:c r="B190" s="24" t="str">
        <x:v>Arbitrators, Mediators, and Conciliators</x:v>
      </x:c>
      <x:c r="C190" s="34" t="n">
        <x:v>0.4375</x:v>
      </x:c>
    </x:row>
    <x:row r="191">
      <x:c r="A191" s="24" t="str">
        <x:v>23-1023</x:v>
      </x:c>
      <x:c r="B191" s="24" t="str">
        <x:v>Judges, Magistrate Judges, and Magistrates</x:v>
      </x:c>
      <x:c r="C191" s="34" t="n">
        <x:v>0.18100000000000002</x:v>
      </x:c>
    </x:row>
    <x:row r="192">
      <x:c r="A192" s="24" t="str">
        <x:v>23-2011</x:v>
      </x:c>
      <x:c r="B192" s="24" t="str">
        <x:v>Paralegals and Legal Assistants</x:v>
      </x:c>
      <x:c r="C192" s="34" t="n">
        <x:v>0.5917</x:v>
      </x:c>
    </x:row>
    <x:row r="193">
      <x:c r="A193" s="24" t="str">
        <x:v>23-2093</x:v>
      </x:c>
      <x:c r="B193" s="24" t="str">
        <x:v>Title Examiners, Abstractors, and Searchers</x:v>
      </x:c>
      <x:c r="C193" s="34" t="n">
        <x:v>0.8794</x:v>
      </x:c>
    </x:row>
    <x:row r="194">
      <x:c r="A194" s="24" t="str">
        <x:v>25-1011</x:v>
      </x:c>
      <x:c r="B194" s="24" t="str">
        <x:v>Business Teachers, Postsecondary</x:v>
      </x:c>
      <x:c r="C194" s="34" t="n">
        <x:v>0.434</x:v>
      </x:c>
    </x:row>
    <x:row r="195">
      <x:c r="A195" s="24" t="str">
        <x:v>25-1021</x:v>
      </x:c>
      <x:c r="B195" s="24" t="str">
        <x:v>Computer Science Teachers, Postsecondary</x:v>
      </x:c>
      <x:c r="C195" s="34" t="n">
        <x:v>0.38079999999999997</x:v>
      </x:c>
    </x:row>
    <x:row r="196">
      <x:c r="A196" s="24" t="str">
        <x:v>25-1022</x:v>
      </x:c>
      <x:c r="B196" s="24" t="str">
        <x:v>Mathematical Science Teachers, Postsecondary</x:v>
      </x:c>
      <x:c r="C196" s="34" t="n">
        <x:v>0.5104</x:v>
      </x:c>
    </x:row>
    <x:row r="197">
      <x:c r="A197" s="24" t="str">
        <x:v>25-1031</x:v>
      </x:c>
      <x:c r="B197" s="24" t="str">
        <x:v>Architecture Teachers, Postsecondary</x:v>
      </x:c>
      <x:c r="C197" s="34" t="n">
        <x:v>0.42729999999999996</x:v>
      </x:c>
    </x:row>
    <x:row r="198">
      <x:c r="A198" s="24" t="str">
        <x:v>25-1032</x:v>
      </x:c>
      <x:c r="B198" s="24" t="str">
        <x:v>Engineering Teachers, Postsecondary</x:v>
      </x:c>
      <x:c r="C198" s="34" t="n">
        <x:v>0.43119999999999997</x:v>
      </x:c>
    </x:row>
    <x:row r="199">
      <x:c r="A199" s="24" t="str">
        <x:v>25-1041</x:v>
      </x:c>
      <x:c r="B199" s="24" t="str">
        <x:v>Agricultural Sciences Teachers, Postsecondary</x:v>
      </x:c>
      <x:c r="C199" s="34" t="n">
        <x:v>0.41960000000000003</x:v>
      </x:c>
    </x:row>
    <x:row r="200">
      <x:c r="A200" s="24" t="str">
        <x:v>25-1042</x:v>
      </x:c>
      <x:c r="B200" s="24" t="str">
        <x:v>Biological Science Teachers, Postsecondary</x:v>
      </x:c>
      <x:c r="C200" s="34" t="n">
        <x:v>0.42590000000000006</x:v>
      </x:c>
    </x:row>
    <x:row r="201">
      <x:c r="A201" s="24" t="str">
        <x:v>25-1043</x:v>
      </x:c>
      <x:c r="B201" s="24" t="str">
        <x:v>Forestry and Conservation Science Teachers, Postsecondary</x:v>
      </x:c>
      <x:c r="C201" s="34" t="n">
        <x:v>0.424</x:v>
      </x:c>
    </x:row>
    <x:row r="202">
      <x:c r="A202" s="24" t="str">
        <x:v>25-1051</x:v>
      </x:c>
      <x:c r="B202" s="24" t="str">
        <x:v>Atmospheric, Earth, Marine, and Space Sciences Teachers, Postsecondary</x:v>
      </x:c>
      <x:c r="C202" s="34" t="n">
        <x:v>0.425</x:v>
      </x:c>
    </x:row>
    <x:row r="203">
      <x:c r="A203" s="24" t="str">
        <x:v>25-1052</x:v>
      </x:c>
      <x:c r="B203" s="24" t="str">
        <x:v>Chemistry Teachers, Postsecondary</x:v>
      </x:c>
      <x:c r="C203" s="34" t="n">
        <x:v>0.4036</x:v>
      </x:c>
    </x:row>
    <x:row r="204">
      <x:c r="A204" s="24" t="str">
        <x:v>25-1053</x:v>
      </x:c>
      <x:c r="B204" s="24" t="str">
        <x:v>Environmental Science Teachers, Postsecondary</x:v>
      </x:c>
      <x:c r="C204" s="34" t="n">
        <x:v>0.442</x:v>
      </x:c>
    </x:row>
    <x:row r="205">
      <x:c r="A205" s="24" t="str">
        <x:v>25-1054</x:v>
      </x:c>
      <x:c r="B205" s="24" t="str">
        <x:v>Physics Teachers, Postsecondary</x:v>
      </x:c>
      <x:c r="C205" s="34" t="n">
        <x:v>0.3625</x:v>
      </x:c>
    </x:row>
    <x:row r="206">
      <x:c r="A206" s="24" t="str">
        <x:v>25-1061</x:v>
      </x:c>
      <x:c r="B206" s="24" t="str">
        <x:v>Anthropology and Archeology Teachers, Postsecondary</x:v>
      </x:c>
      <x:c r="C206" s="34" t="n">
        <x:v>0.38079999999999997</x:v>
      </x:c>
    </x:row>
    <x:row r="207">
      <x:c r="A207" s="24" t="str">
        <x:v>25-1062</x:v>
      </x:c>
      <x:c r="B207" s="24" t="str">
        <x:v>Area, Ethnic, and Cultural Studies Teachers, Postsecondary</x:v>
      </x:c>
      <x:c r="C207" s="34" t="n">
        <x:v>0.4</x:v>
      </x:c>
    </x:row>
    <x:row r="208">
      <x:c r="A208" s="24" t="str">
        <x:v>25-1063</x:v>
      </x:c>
      <x:c r="B208" s="24" t="str">
        <x:v>Economics Teachers, Postsecondary</x:v>
      </x:c>
      <x:c r="C208" s="34" t="n">
        <x:v>0.45</x:v>
      </x:c>
    </x:row>
    <x:row r="209">
      <x:c r="A209" s="24" t="str">
        <x:v>25-1064</x:v>
      </x:c>
      <x:c r="B209" s="24" t="str">
        <x:v>Geography Teachers, Postsecondary</x:v>
      </x:c>
      <x:c r="C209" s="34" t="n">
        <x:v>0.434</x:v>
      </x:c>
    </x:row>
    <x:row r="210">
      <x:c r="A210" s="24" t="str">
        <x:v>25-1065</x:v>
      </x:c>
      <x:c r="B210" s="24" t="str">
        <x:v>Political Science Teachers, Postsecondary</x:v>
      </x:c>
      <x:c r="C210" s="34" t="n">
        <x:v>0.4068</x:v>
      </x:c>
    </x:row>
    <x:row r="211">
      <x:c r="A211" s="24" t="str">
        <x:v>25-1066</x:v>
      </x:c>
      <x:c r="B211" s="24" t="str">
        <x:v>Psychology Teachers, Postsecondary</x:v>
      </x:c>
      <x:c r="C211" s="34" t="n">
        <x:v>0.3983</x:v>
      </x:c>
    </x:row>
    <x:row r="212">
      <x:c r="A212" s="24" t="str">
        <x:v>25-1067</x:v>
      </x:c>
      <x:c r="B212" s="24" t="str">
        <x:v>Sociology Teachers, Postsecondary</x:v>
      </x:c>
      <x:c r="C212" s="34" t="n">
        <x:v>0.3729</x:v>
      </x:c>
    </x:row>
    <x:row r="213">
      <x:c r="A213" s="24" t="str">
        <x:v>25-1071</x:v>
      </x:c>
      <x:c r="B213" s="24" t="str">
        <x:v>Health Specialties Teachers, Postsecondary</x:v>
      </x:c>
      <x:c r="C213" s="34" t="n">
        <x:v>0.41960000000000003</x:v>
      </x:c>
    </x:row>
    <x:row r="214">
      <x:c r="A214" s="24" t="str">
        <x:v>25-1072</x:v>
      </x:c>
      <x:c r="B214" s="24" t="str">
        <x:v>Nursing Instructors and Teachers, Postsecondary</x:v>
      </x:c>
      <x:c r="C214" s="34" t="n">
        <x:v>0.3483</x:v>
      </x:c>
    </x:row>
    <x:row r="215">
      <x:c r="A215" s="24" t="str">
        <x:v>25-1081</x:v>
      </x:c>
      <x:c r="B215" s="24" t="str">
        <x:v>Education Teachers, Postsecondary</x:v>
      </x:c>
      <x:c r="C215" s="34" t="n">
        <x:v>0.4125</x:v>
      </x:c>
    </x:row>
    <x:row r="216">
      <x:c r="A216" s="24" t="str">
        <x:v>25-1082</x:v>
      </x:c>
      <x:c r="B216" s="24" t="str">
        <x:v>Library Science Teachers, Postsecondary</x:v>
      </x:c>
      <x:c r="C216" s="34" t="n">
        <x:v>0.414</x:v>
      </x:c>
    </x:row>
    <x:row r="217">
      <x:c r="A217" s="24" t="str">
        <x:v>25-1111</x:v>
      </x:c>
      <x:c r="B217" s="24" t="str">
        <x:v>Criminal Justice and Law Enforcement Teachers, Postsecondary</x:v>
      </x:c>
      <x:c r="C217" s="34" t="n">
        <x:v>0.4717</x:v>
      </x:c>
    </x:row>
    <x:row r="218">
      <x:c r="A218" s="24" t="str">
        <x:v>25-1112</x:v>
      </x:c>
      <x:c r="B218" s="24" t="str">
        <x:v>Law Teachers, Postsecondary</x:v>
      </x:c>
      <x:c r="C218" s="34" t="n">
        <x:v>0.41960000000000003</x:v>
      </x:c>
    </x:row>
    <x:row r="219">
      <x:c r="A219" s="24" t="str">
        <x:v>25-1113</x:v>
      </x:c>
      <x:c r="B219" s="24" t="str">
        <x:v>Social Work Teachers, Postsecondary</x:v>
      </x:c>
      <x:c r="C219" s="34" t="n">
        <x:v>0.3625</x:v>
      </x:c>
    </x:row>
    <x:row r="220">
      <x:c r="A220" s="24" t="str">
        <x:v>25-1121</x:v>
      </x:c>
      <x:c r="B220" s="24" t="str">
        <x:v>Art, Drama, and Music Teachers, Postsecondary</x:v>
      </x:c>
      <x:c r="C220" s="34" t="n">
        <x:v>0.3696</x:v>
      </x:c>
    </x:row>
    <x:row r="221">
      <x:c r="A221" s="24" t="str">
        <x:v>25-1122</x:v>
      </x:c>
      <x:c r="B221" s="24" t="str">
        <x:v>Communications Teachers, Postsecondary</x:v>
      </x:c>
      <x:c r="C221" s="34" t="n">
        <x:v>0.38909999999999995</x:v>
      </x:c>
    </x:row>
    <x:row r="222">
      <x:c r="A222" s="24" t="str">
        <x:v>25-1123</x:v>
      </x:c>
      <x:c r="B222" s="24" t="str">
        <x:v>English Language and Literature Teachers, Postsecondary</x:v>
      </x:c>
      <x:c r="C222" s="34" t="n">
        <x:v>0.45</x:v>
      </x:c>
    </x:row>
    <x:row r="223">
      <x:c r="A223" s="24" t="str">
        <x:v>25-1124</x:v>
      </x:c>
      <x:c r="B223" s="24" t="str">
        <x:v>Foreign Language and Literature Teachers, Postsecondary</x:v>
      </x:c>
      <x:c r="C223" s="34" t="n">
        <x:v>0.48200000000000004</x:v>
      </x:c>
    </x:row>
    <x:row r="224">
      <x:c r="A224" s="24" t="str">
        <x:v>25-1125</x:v>
      </x:c>
      <x:c r="B224" s="24" t="str">
        <x:v>History Teachers, Postsecondary</x:v>
      </x:c>
      <x:c r="C224" s="34" t="n">
        <x:v>0.424</x:v>
      </x:c>
    </x:row>
    <x:row r="225">
      <x:c r="A225" s="24" t="str">
        <x:v>25-1126</x:v>
      </x:c>
      <x:c r="B225" s="24" t="str">
        <x:v>Philosophy and Religion Teachers, Postsecondary</x:v>
      </x:c>
      <x:c r="C225" s="34" t="n">
        <x:v>0.4304</x:v>
      </x:c>
    </x:row>
    <x:row r="226">
      <x:c r="A226" s="24" t="str">
        <x:v>25-1192</x:v>
      </x:c>
      <x:c r="B226" s="24" t="str">
        <x:v>Family and Consumer Sciences Teachers, Postsecondary</x:v>
      </x:c>
      <x:c r="C226" s="34" t="n">
        <x:v>0.46090000000000003</x:v>
      </x:c>
    </x:row>
    <x:row r="227">
      <x:c r="A227" s="24" t="str">
        <x:v>25-1193</x:v>
      </x:c>
      <x:c r="B227" s="24" t="str">
        <x:v>Recreation and Fitness Studies Teachers, Postsecondary</x:v>
      </x:c>
      <x:c r="C227" s="34" t="n">
        <x:v>0.4708</x:v>
      </x:c>
    </x:row>
    <x:row r="228">
      <x:c r="A228" s="24" t="str">
        <x:v>25-1194</x:v>
      </x:c>
      <x:c r="B228" s="24" t="str">
        <x:v>Career/Technical Education Teachers, Postsecondary</x:v>
      </x:c>
      <x:c r="C228" s="34" t="n">
        <x:v>0.3875</x:v>
      </x:c>
    </x:row>
    <x:row r="229">
      <x:c r="A229" s="24" t="str">
        <x:v>25-2011</x:v>
      </x:c>
      <x:c r="B229" s="24" t="str">
        <x:v>Preschool Teachers, Except Special Education</x:v>
      </x:c>
      <x:c r="C229" s="34" t="n">
        <x:v>0.1176</x:v>
      </x:c>
    </x:row>
    <x:row r="230">
      <x:c r="A230" s="24" t="str">
        <x:v>25-2012</x:v>
      </x:c>
      <x:c r="B230" s="24" t="str">
        <x:v>Kindergarten Teachers, Except Special Education</x:v>
      </x:c>
      <x:c r="C230" s="34" t="n">
        <x:v>0.1392</x:v>
      </x:c>
    </x:row>
    <x:row r="231">
      <x:c r="A231" s="24" t="str">
        <x:v>25-2021</x:v>
      </x:c>
      <x:c r="B231" s="24" t="str">
        <x:v>Elementary School Teachers, Except Special Education</x:v>
      </x:c>
      <x:c r="C231" s="34" t="n">
        <x:v>0.2224</x:v>
      </x:c>
    </x:row>
    <x:row r="232">
      <x:c r="A232" s="24" t="str">
        <x:v>25-2022</x:v>
      </x:c>
      <x:c r="B232" s="24" t="str">
        <x:v>Middle School Teachers, Except Special and Career/Technical Education</x:v>
      </x:c>
      <x:c r="C232" s="34" t="n">
        <x:v>0.2286</x:v>
      </x:c>
    </x:row>
    <x:row r="233">
      <x:c r="A233" s="24" t="str">
        <x:v>25-2023</x:v>
      </x:c>
      <x:c r="B233" s="24" t="str">
        <x:v>Career/Technical Education Teachers, Middle School</x:v>
      </x:c>
      <x:c r="C233" s="34" t="n">
        <x:v>0.2661</x:v>
      </x:c>
    </x:row>
    <x:row r="234">
      <x:c r="A234" s="24" t="str">
        <x:v>25-2031</x:v>
      </x:c>
      <x:c r="B234" s="24" t="str">
        <x:v>Secondary School Teachers, Except Special and Career/Technical Education</x:v>
      </x:c>
      <x:c r="C234" s="34" t="n">
        <x:v>0.3016</x:v>
      </x:c>
    </x:row>
    <x:row r="235">
      <x:c r="A235" s="24" t="str">
        <x:v>25-2032</x:v>
      </x:c>
      <x:c r="B235" s="24" t="str">
        <x:v>Career/Technical Education Teachers, Secondary School</x:v>
      </x:c>
      <x:c r="C235" s="34" t="n">
        <x:v>0.24239999999999998</x:v>
      </x:c>
    </x:row>
    <x:row r="236">
      <x:c r="A236" s="24" t="str">
        <x:v>25-2051</x:v>
      </x:c>
      <x:c r="B236" s="24" t="str">
        <x:v>Special Education Teachers, Preschool</x:v>
      </x:c>
      <x:c r="C236" s="34" t="n">
        <x:v>0.1889</x:v>
      </x:c>
    </x:row>
    <x:row r="237">
      <x:c r="A237" s="24" t="str">
        <x:v>25-2052</x:v>
      </x:c>
      <x:c r="B237" s="24" t="str">
        <x:v>Special Education Teachers, Kindergarten and Elementary School</x:v>
      </x:c>
      <x:c r="C237" s="34" t="n">
        <x:v>0.19920000000000002</x:v>
      </x:c>
    </x:row>
    <x:row r="238">
      <x:c r="A238" s="24" t="str">
        <x:v>25-2057</x:v>
      </x:c>
      <x:c r="B238" s="24" t="str">
        <x:v>Special Education Teachers, Middle School</x:v>
      </x:c>
      <x:c r="C238" s="34" t="n">
        <x:v>0.23379999999999998</x:v>
      </x:c>
    </x:row>
    <x:row r="239">
      <x:c r="A239" s="24" t="str">
        <x:v>25-2058</x:v>
      </x:c>
      <x:c r="B239" s="24" t="str">
        <x:v>Special Education Teachers, Secondary School</x:v>
      </x:c>
      <x:c r="C239" s="34" t="n">
        <x:v>0.2225</x:v>
      </x:c>
    </x:row>
    <x:row r="240">
      <x:c r="A240" s="24" t="str">
        <x:v>25-2059</x:v>
      </x:c>
      <x:c r="B240" s="24" t="str">
        <x:v>Special Education Teachers, All Other</x:v>
      </x:c>
      <x:c r="C240" s="34" t="n">
        <x:v>0.27</x:v>
      </x:c>
    </x:row>
    <x:row r="241">
      <x:c r="A241" s="24" t="str">
        <x:v>25-3011</x:v>
      </x:c>
      <x:c r="B241" s="24" t="str">
        <x:v>Adult Basic Education, Adult Secondary Education, and English as a Second Language Instructors</x:v>
      </x:c>
      <x:c r="C241" s="34" t="n">
        <x:v>0.3372</x:v>
      </x:c>
    </x:row>
    <x:row r="242">
      <x:c r="A242" s="24" t="str">
        <x:v>25-3021</x:v>
      </x:c>
      <x:c r="B242" s="24" t="str">
        <x:v>Self-Enrichment Teachers</x:v>
      </x:c>
      <x:c r="C242" s="34" t="n">
        <x:v>0.33</x:v>
      </x:c>
    </x:row>
    <x:row r="243">
      <x:c r="A243" s="24" t="str">
        <x:v>25-3031</x:v>
      </x:c>
      <x:c r="B243" s="24" t="str">
        <x:v>Substitute Teachers, Short-Term</x:v>
      </x:c>
      <x:c r="C243" s="34" t="n">
        <x:v>0.1972</x:v>
      </x:c>
    </x:row>
    <x:row r="244">
      <x:c r="A244" s="24" t="str">
        <x:v>25-3041</x:v>
      </x:c>
      <x:c r="B244" s="24" t="str">
        <x:v>Tutors</x:v>
      </x:c>
      <x:c r="C244" s="34" t="n">
        <x:v>0.39740000000000003</x:v>
      </x:c>
    </x:row>
    <x:row r="245">
      <x:c r="A245" s="24" t="str">
        <x:v>25-4011</x:v>
      </x:c>
      <x:c r="B245" s="24" t="str">
        <x:v>Archivists</x:v>
      </x:c>
      <x:c r="C245" s="34" t="n">
        <x:v>0.4154</x:v>
      </x:c>
    </x:row>
    <x:row r="246">
      <x:c r="A246" s="24" t="str">
        <x:v>25-4012</x:v>
      </x:c>
      <x:c r="B246" s="24" t="str">
        <x:v>Curators</x:v>
      </x:c>
      <x:c r="C246" s="34" t="n">
        <x:v>0.2833</x:v>
      </x:c>
    </x:row>
    <x:row r="247">
      <x:c r="A247" s="24" t="str">
        <x:v>25-4013</x:v>
      </x:c>
      <x:c r="B247" s="24" t="str">
        <x:v>Museum Technicians and Conservators</x:v>
      </x:c>
      <x:c r="C247" s="34" t="n">
        <x:v>0.1808</x:v>
      </x:c>
    </x:row>
    <x:row r="248">
      <x:c r="A248" s="24" t="str">
        <x:v>25-4022</x:v>
      </x:c>
      <x:c r="B248" s="24" t="str">
        <x:v>Librarians and Media Collections Specialists</x:v>
      </x:c>
      <x:c r="C248" s="34" t="n">
        <x:v>0.4167</x:v>
      </x:c>
    </x:row>
    <x:row r="249">
      <x:c r="A249" s="24" t="str">
        <x:v>25-4031</x:v>
      </x:c>
      <x:c r="B249" s="24" t="str">
        <x:v>Library Technicians</x:v>
      </x:c>
      <x:c r="C249" s="34" t="n">
        <x:v>0.6329</x:v>
      </x:c>
    </x:row>
    <x:row r="250">
      <x:c r="A250" s="24" t="str">
        <x:v>25-9021</x:v>
      </x:c>
      <x:c r="B250" s="24" t="str">
        <x:v>Farm and Home Management Educators</x:v>
      </x:c>
      <x:c r="C250" s="34" t="n">
        <x:v>0.33</x:v>
      </x:c>
    </x:row>
    <x:row r="251">
      <x:c r="A251" s="24" t="str">
        <x:v>25-9031</x:v>
      </x:c>
      <x:c r="B251" s="24" t="str">
        <x:v>Instructional Coordinators</x:v>
      </x:c>
      <x:c r="C251" s="34" t="n">
        <x:v>0.5783</x:v>
      </x:c>
    </x:row>
    <x:row r="252">
      <x:c r="A252" s="24" t="str">
        <x:v>25-9044</x:v>
      </x:c>
      <x:c r="B252" s="24" t="str">
        <x:v>Teaching Assistants, Postsecondary</x:v>
      </x:c>
      <x:c r="C252" s="34" t="n">
        <x:v>0.3675</x:v>
      </x:c>
    </x:row>
    <x:row r="253">
      <x:c r="A253" s="24" t="str">
        <x:v>25-9045</x:v>
      </x:c>
      <x:c r="B253" s="24" t="str">
        <x:v>Teaching Assistants, Except Postsecondary</x:v>
      </x:c>
      <x:c r="C253" s="34" t="n">
        <x:v>0.20829999999999999</x:v>
      </x:c>
    </x:row>
    <x:row r="254">
      <x:c r="A254" s="24" t="str">
        <x:v>27-1011</x:v>
      </x:c>
      <x:c r="B254" s="24" t="str">
        <x:v>Art Directors</x:v>
      </x:c>
      <x:c r="C254" s="34" t="n">
        <x:v>0.3688</x:v>
      </x:c>
    </x:row>
    <x:row r="255">
      <x:c r="A255" s="24" t="str">
        <x:v>27-1012</x:v>
      </x:c>
      <x:c r="B255" s="24" t="str">
        <x:v>Craft Artists</x:v>
      </x:c>
      <x:c r="C255" s="34" t="n">
        <x:v>0.22</x:v>
      </x:c>
    </x:row>
    <x:row r="256">
      <x:c r="A256" s="24" t="str">
        <x:v>27-1013</x:v>
      </x:c>
      <x:c r="B256" s="24" t="str">
        <x:v>Fine Artists, Including Painters, Sculptors, and Illustrators</x:v>
      </x:c>
      <x:c r="C256" s="34" t="n">
        <x:v>0.2281</x:v>
      </x:c>
    </x:row>
    <x:row r="257">
      <x:c r="A257" s="24" t="str">
        <x:v>27-1014</x:v>
      </x:c>
      <x:c r="B257" s="24" t="str">
        <x:v>Special Effects Artists and Animators</x:v>
      </x:c>
      <x:c r="C257" s="34" t="n">
        <x:v>0.7071</x:v>
      </x:c>
    </x:row>
    <x:row r="258">
      <x:c r="A258" s="24" t="str">
        <x:v>27-1021</x:v>
      </x:c>
      <x:c r="B258" s="24" t="str">
        <x:v>Commercial and Industrial Designers</x:v>
      </x:c>
      <x:c r="C258" s="34" t="n">
        <x:v>0.3029</x:v>
      </x:c>
    </x:row>
    <x:row r="259">
      <x:c r="A259" s="24" t="str">
        <x:v>27-1022</x:v>
      </x:c>
      <x:c r="B259" s="24" t="str">
        <x:v>Fashion Designers</x:v>
      </x:c>
      <x:c r="C259" s="34" t="n">
        <x:v>0.1875</x:v>
      </x:c>
    </x:row>
    <x:row r="260">
      <x:c r="A260" s="24" t="str">
        <x:v>27-1023</x:v>
      </x:c>
      <x:c r="B260" s="24" t="str">
        <x:v>Floral Designers</x:v>
      </x:c>
      <x:c r="C260" s="34" t="n">
        <x:v>0.1188</x:v>
      </x:c>
    </x:row>
    <x:row r="261">
      <x:c r="A261" s="24" t="str">
        <x:v>27-1024</x:v>
      </x:c>
      <x:c r="B261" s="24" t="str">
        <x:v>Graphic Designers</x:v>
      </x:c>
      <x:c r="C261" s="34" t="n">
        <x:v>0.7375</x:v>
      </x:c>
    </x:row>
    <x:row r="262">
      <x:c r="A262" s="24" t="str">
        <x:v>27-1025</x:v>
      </x:c>
      <x:c r="B262" s="24" t="str">
        <x:v>Interior Designers</x:v>
      </x:c>
      <x:c r="C262" s="34" t="n">
        <x:v>0.31329999999999997</x:v>
      </x:c>
    </x:row>
    <x:row r="263">
      <x:c r="A263" s="24" t="str">
        <x:v>27-1026</x:v>
      </x:c>
      <x:c r="B263" s="24" t="str">
        <x:v>Merchandise Displayers and Window Trimmers</x:v>
      </x:c>
      <x:c r="C263" s="34" t="n">
        <x:v>0.038</x:v>
      </x:c>
    </x:row>
    <x:row r="264">
      <x:c r="A264" s="24" t="str">
        <x:v>27-1027</x:v>
      </x:c>
      <x:c r="B264" s="24" t="str">
        <x:v>Set and Exhibit Designers</x:v>
      </x:c>
      <x:c r="C264" s="34" t="n">
        <x:v>0.2167</x:v>
      </x:c>
    </x:row>
    <x:row r="265">
      <x:c r="A265" s="24" t="str">
        <x:v>27-2011</x:v>
      </x:c>
      <x:c r="B265" s="24" t="str">
        <x:v>Actors</x:v>
      </x:c>
      <x:c r="C265" s="34" t="n">
        <x:v>0.1</x:v>
      </x:c>
    </x:row>
    <x:row r="266">
      <x:c r="A266" s="24" t="str">
        <x:v>27-2012</x:v>
      </x:c>
      <x:c r="B266" s="24" t="str">
        <x:v>Producers and Directors</x:v>
      </x:c>
      <x:c r="C266" s="34" t="n">
        <x:v>0.34630000000000005</x:v>
      </x:c>
    </x:row>
    <x:row r="267">
      <x:c r="A267" s="24" t="str">
        <x:v>27-2021</x:v>
      </x:c>
      <x:c r="B267" s="24" t="str">
        <x:v>Athletes and Sports Competitors</x:v>
      </x:c>
      <x:c r="C267" s="34" t="n">
        <x:v>0</x:v>
      </x:c>
    </x:row>
    <x:row r="268">
      <x:c r="A268" s="24" t="str">
        <x:v>27-2022</x:v>
      </x:c>
      <x:c r="B268" s="24" t="str">
        <x:v>Coaches and Scouts</x:v>
      </x:c>
      <x:c r="C268" s="34" t="n">
        <x:v>0.2018</x:v>
      </x:c>
    </x:row>
    <x:row r="269">
      <x:c r="A269" s="24" t="str">
        <x:v>27-2023</x:v>
      </x:c>
      <x:c r="B269" s="24" t="str">
        <x:v>Umpires, Referees, and Other Sports Officials</x:v>
      </x:c>
      <x:c r="C269" s="34" t="n">
        <x:v>0.4</x:v>
      </x:c>
    </x:row>
    <x:row r="270">
      <x:c r="A270" s="24" t="str">
        <x:v>27-2031</x:v>
      </x:c>
      <x:c r="B270" s="24" t="str">
        <x:v>Dancers</x:v>
      </x:c>
      <x:c r="C270" s="34" t="n">
        <x:v>0</x:v>
      </x:c>
    </x:row>
    <x:row r="271">
      <x:c r="A271" s="24" t="str">
        <x:v>27-2032</x:v>
      </x:c>
      <x:c r="B271" s="24" t="str">
        <x:v>Choreographers</x:v>
      </x:c>
      <x:c r="C271" s="34" t="n">
        <x:v>0</x:v>
      </x:c>
    </x:row>
    <x:row r="272">
      <x:c r="A272" s="24" t="str">
        <x:v>27-2041</x:v>
      </x:c>
      <x:c r="B272" s="24" t="str">
        <x:v>Music Directors and Composers</x:v>
      </x:c>
      <x:c r="C272" s="34" t="n">
        <x:v>0.5433</x:v>
      </x:c>
    </x:row>
    <x:row r="273">
      <x:c r="A273" s="24" t="str">
        <x:v>27-2042</x:v>
      </x:c>
      <x:c r="B273" s="24" t="str">
        <x:v>Musicians and Singers</x:v>
      </x:c>
      <x:c r="C273" s="34" t="n">
        <x:v>0.17329999999999998</x:v>
      </x:c>
    </x:row>
    <x:row r="274">
      <x:c r="A274" s="24" t="str">
        <x:v>27-2091</x:v>
      </x:c>
      <x:c r="B274" s="24" t="str">
        <x:v>Disc Jockeys, Except Radio</x:v>
      </x:c>
      <x:c r="C274" s="34" t="n">
        <x:v>0.4868</x:v>
      </x:c>
    </x:row>
    <x:row r="275">
      <x:c r="A275" s="24" t="str">
        <x:v>27-3011</x:v>
      </x:c>
      <x:c r="B275" s="24" t="str">
        <x:v>Broadcast Announcers and Radio Disc Jockeys</x:v>
      </x:c>
      <x:c r="C275" s="34" t="n">
        <x:v>0.7021</x:v>
      </x:c>
    </x:row>
    <x:row r="276">
      <x:c r="A276" s="24" t="str">
        <x:v>27-3023</x:v>
      </x:c>
      <x:c r="B276" s="24" t="str">
        <x:v>News Analysts, Reporters, and Journalists</x:v>
      </x:c>
      <x:c r="C276" s="34" t="n">
        <x:v>0.71</x:v>
      </x:c>
    </x:row>
    <x:row r="277">
      <x:c r="A277" s="24" t="str">
        <x:v>27-3031</x:v>
      </x:c>
      <x:c r="B277" s="24" t="str">
        <x:v>Public Relations Specialists</x:v>
      </x:c>
      <x:c r="C277" s="34" t="n">
        <x:v>0.575</x:v>
      </x:c>
    </x:row>
    <x:row r="278">
      <x:c r="A278" s="24" t="str">
        <x:v>27-3041</x:v>
      </x:c>
      <x:c r="B278" s="24" t="str">
        <x:v>Editors</x:v>
      </x:c>
      <x:c r="C278" s="34" t="n">
        <x:v>0.6643000000000001</x:v>
      </x:c>
    </x:row>
    <x:row r="279">
      <x:c r="A279" s="24" t="str">
        <x:v>27-3042</x:v>
      </x:c>
      <x:c r="B279" s="24" t="str">
        <x:v>Technical Writers</x:v>
      </x:c>
      <x:c r="C279" s="34" t="n">
        <x:v>0.71</x:v>
      </x:c>
    </x:row>
    <x:row r="280">
      <x:c r="A280" s="24" t="str">
        <x:v>27-3043</x:v>
      </x:c>
      <x:c r="B280" s="24" t="str">
        <x:v>Writers and Authors</x:v>
      </x:c>
      <x:c r="C280" s="34" t="n">
        <x:v>0.7744</x:v>
      </x:c>
    </x:row>
    <x:row r="281">
      <x:c r="A281" s="24" t="str">
        <x:v>27-3091</x:v>
      </x:c>
      <x:c r="B281" s="24" t="str">
        <x:v>Interpreters and Translators</x:v>
      </x:c>
      <x:c r="C281" s="34" t="n">
        <x:v>0.6294</x:v>
      </x:c>
    </x:row>
    <x:row r="282">
      <x:c r="A282" s="24" t="str">
        <x:v>27-3092</x:v>
      </x:c>
      <x:c r="B282" s="24" t="str">
        <x:v>Court Reporters and Simultaneous Captioners</x:v>
      </x:c>
      <x:c r="C282" s="34" t="n">
        <x:v>0.8143</x:v>
      </x:c>
    </x:row>
    <x:row r="283">
      <x:c r="A283" s="24" t="str">
        <x:v>27-4011</x:v>
      </x:c>
      <x:c r="B283" s="24" t="str">
        <x:v>Audio and Video Technicians</x:v>
      </x:c>
      <x:c r="C283" s="34" t="n">
        <x:v>0.5483</x:v>
      </x:c>
    </x:row>
    <x:row r="284">
      <x:c r="A284" s="24" t="str">
        <x:v>27-4012</x:v>
      </x:c>
      <x:c r="B284" s="24" t="str">
        <x:v>Broadcast Technicians</x:v>
      </x:c>
      <x:c r="C284" s="34" t="n">
        <x:v>0.6138</x:v>
      </x:c>
    </x:row>
    <x:row r="285">
      <x:c r="A285" s="24" t="str">
        <x:v>27-4014</x:v>
      </x:c>
      <x:c r="B285" s="24" t="str">
        <x:v>Sound Engineering Technicians</x:v>
      </x:c>
      <x:c r="C285" s="34" t="n">
        <x:v>0.5607</x:v>
      </x:c>
    </x:row>
    <x:row r="286">
      <x:c r="A286" s="24" t="str">
        <x:v>27-4015</x:v>
      </x:c>
      <x:c r="B286" s="24" t="str">
        <x:v>Lighting Technicians</x:v>
      </x:c>
      <x:c r="C286" s="34" t="n">
        <x:v>0.0594</x:v>
      </x:c>
    </x:row>
    <x:row r="287">
      <x:c r="A287" s="24" t="str">
        <x:v>27-4021</x:v>
      </x:c>
      <x:c r="B287" s="24" t="str">
        <x:v>Photographers</x:v>
      </x:c>
      <x:c r="C287" s="34" t="n">
        <x:v>0.3207</x:v>
      </x:c>
    </x:row>
    <x:row r="288">
      <x:c r="A288" s="24" t="str">
        <x:v>27-4031</x:v>
      </x:c>
      <x:c r="B288" s="24" t="str">
        <x:v>Camera Operators, Television, Video, and Film</x:v>
      </x:c>
      <x:c r="C288" s="34" t="n">
        <x:v>0.3458</x:v>
      </x:c>
    </x:row>
    <x:row r="289">
      <x:c r="A289" s="24" t="str">
        <x:v>27-4032</x:v>
      </x:c>
      <x:c r="B289" s="24" t="str">
        <x:v>Film and Video Editors</x:v>
      </x:c>
      <x:c r="C289" s="34" t="n">
        <x:v>0.6065</x:v>
      </x:c>
    </x:row>
    <x:row r="290">
      <x:c r="A290" s="24" t="str">
        <x:v>29-1011</x:v>
      </x:c>
      <x:c r="B290" s="24" t="str">
        <x:v>Chiropractors</x:v>
      </x:c>
      <x:c r="C290" s="34" t="n">
        <x:v>0.42729999999999996</x:v>
      </x:c>
    </x:row>
    <x:row r="291">
      <x:c r="A291" s="24" t="str">
        <x:v>29-1021</x:v>
      </x:c>
      <x:c r="B291" s="24" t="str">
        <x:v>Dentists, General</x:v>
      </x:c>
      <x:c r="C291" s="34" t="n">
        <x:v>0.07</x:v>
      </x:c>
    </x:row>
    <x:row r="292">
      <x:c r="A292" s="24" t="str">
        <x:v>29-1022</x:v>
      </x:c>
      <x:c r="B292" s="24" t="str">
        <x:v>Oral and Maxillofacial Surgeons</x:v>
      </x:c>
      <x:c r="C292" s="34" t="n">
        <x:v>0</x:v>
      </x:c>
    </x:row>
    <x:row r="293">
      <x:c r="A293" s="24" t="str">
        <x:v>29-1023</x:v>
      </x:c>
      <x:c r="B293" s="24" t="str">
        <x:v>Orthodontists</x:v>
      </x:c>
      <x:c r="C293" s="34" t="n">
        <x:v>0.21</x:v>
      </x:c>
    </x:row>
    <x:row r="294">
      <x:c r="A294" s="24" t="str">
        <x:v>29-1024</x:v>
      </x:c>
      <x:c r="B294" s="24" t="str">
        <x:v>Prosthodontists</x:v>
      </x:c>
      <x:c r="C294" s="34" t="n">
        <x:v>0</x:v>
      </x:c>
    </x:row>
    <x:row r="295">
      <x:c r="A295" s="24" t="str">
        <x:v>29-1031</x:v>
      </x:c>
      <x:c r="B295" s="24" t="str">
        <x:v>Dietitians and Nutritionists</x:v>
      </x:c>
      <x:c r="C295" s="34" t="n">
        <x:v>0.4679</x:v>
      </x:c>
    </x:row>
    <x:row r="296">
      <x:c r="A296" s="24" t="str">
        <x:v>29-1041</x:v>
      </x:c>
      <x:c r="B296" s="24" t="str">
        <x:v>Optometrists</x:v>
      </x:c>
      <x:c r="C296" s="34" t="n">
        <x:v>0.07</x:v>
      </x:c>
    </x:row>
    <x:row r="297">
      <x:c r="A297" s="24" t="str">
        <x:v>29-1051</x:v>
      </x:c>
      <x:c r="B297" s="24" t="str">
        <x:v>Pharmacists</x:v>
      </x:c>
      <x:c r="C297" s="34" t="n">
        <x:v>0.43810000000000004</x:v>
      </x:c>
    </x:row>
    <x:row r="298">
      <x:c r="A298" s="24" t="str">
        <x:v>29-1071</x:v>
      </x:c>
      <x:c r="B298" s="24" t="str">
        <x:v>Physician Assistants</x:v>
      </x:c>
      <x:c r="C298" s="34" t="n">
        <x:v>0.1495</x:v>
      </x:c>
    </x:row>
    <x:row r="299">
      <x:c r="A299" s="24" t="str">
        <x:v>29-1081</x:v>
      </x:c>
      <x:c r="B299" s="24" t="str">
        <x:v>Podiatrists</x:v>
      </x:c>
      <x:c r="C299" s="34" t="n">
        <x:v>0.21359999999999998</x:v>
      </x:c>
    </x:row>
    <x:row r="300">
      <x:c r="A300" s="24" t="str">
        <x:v>29-1122</x:v>
      </x:c>
      <x:c r="B300" s="24" t="str">
        <x:v>Occupational Therapists</x:v>
      </x:c>
      <x:c r="C300" s="34" t="n">
        <x:v>0.18289999999999998</x:v>
      </x:c>
    </x:row>
    <x:row r="301">
      <x:c r="A301" s="24" t="str">
        <x:v>29-1123</x:v>
      </x:c>
      <x:c r="B301" s="24" t="str">
        <x:v>Physical Therapists</x:v>
      </x:c>
      <x:c r="C301" s="34" t="n">
        <x:v>0.19579999999999997</x:v>
      </x:c>
    </x:row>
    <x:row r="302">
      <x:c r="A302" s="24" t="str">
        <x:v>29-1124</x:v>
      </x:c>
      <x:c r="B302" s="24" t="str">
        <x:v>Radiation Therapists</x:v>
      </x:c>
      <x:c r="C302" s="34" t="n">
        <x:v>0.32270000000000004</x:v>
      </x:c>
    </x:row>
    <x:row r="303">
      <x:c r="A303" s="24" t="str">
        <x:v>29-1125</x:v>
      </x:c>
      <x:c r="B303" s="24" t="str">
        <x:v>Recreational Therapists</x:v>
      </x:c>
      <x:c r="C303" s="34" t="n">
        <x:v>0.2773</x:v>
      </x:c>
    </x:row>
    <x:row r="304">
      <x:c r="A304" s="24" t="str">
        <x:v>29-1126</x:v>
      </x:c>
      <x:c r="B304" s="24" t="str">
        <x:v>Respiratory Therapists</x:v>
      </x:c>
      <x:c r="C304" s="34" t="n">
        <x:v>0.0864</x:v>
      </x:c>
    </x:row>
    <x:row r="305">
      <x:c r="A305" s="24" t="str">
        <x:v>29-1127</x:v>
      </x:c>
      <x:c r="B305" s="24" t="str">
        <x:v>Speech-Language Pathologists</x:v>
      </x:c>
      <x:c r="C305" s="34" t="n">
        <x:v>0.19579999999999997</x:v>
      </x:c>
    </x:row>
    <x:row r="306">
      <x:c r="A306" s="24" t="str">
        <x:v>29-1128</x:v>
      </x:c>
      <x:c r="B306" s="24" t="str">
        <x:v>Exercise Physiologists</x:v>
      </x:c>
      <x:c r="C306" s="34" t="n">
        <x:v>0.14</x:v>
      </x:c>
    </x:row>
    <x:row r="307">
      <x:c r="A307" s="24" t="str">
        <x:v>29-1129</x:v>
      </x:c>
      <x:c r="B307" s="24" t="str">
        <x:v>Therapists, All Other</x:v>
      </x:c>
      <x:c r="C307" s="34" t="n">
        <x:v>0.1775</x:v>
      </x:c>
    </x:row>
    <x:row r="308">
      <x:c r="A308" s="24" t="str">
        <x:v>29-1131</x:v>
      </x:c>
      <x:c r="B308" s="24" t="str">
        <x:v>Veterinarians</x:v>
      </x:c>
      <x:c r="C308" s="34" t="n">
        <x:v>0.163</x:v>
      </x:c>
    </x:row>
    <x:row r="309">
      <x:c r="A309" s="24" t="str">
        <x:v>29-1141</x:v>
      </x:c>
      <x:c r="B309" s="24" t="str">
        <x:v>Registered Nurses</x:v>
      </x:c>
      <x:c r="C309" s="34" t="n">
        <x:v>0.19579999999999997</x:v>
      </x:c>
    </x:row>
    <x:row r="310">
      <x:c r="A310" s="24" t="str">
        <x:v>29-1151</x:v>
      </x:c>
      <x:c r="B310" s="24" t="str">
        <x:v>Nurse Anesthetists</x:v>
      </x:c>
      <x:c r="C310" s="34" t="n">
        <x:v>0.1167</x:v>
      </x:c>
    </x:row>
    <x:row r="311">
      <x:c r="A311" s="24" t="str">
        <x:v>29-1161</x:v>
      </x:c>
      <x:c r="B311" s="24" t="str">
        <x:v>Nurse Midwives</x:v>
      </x:c>
      <x:c r="C311" s="34" t="n">
        <x:v>0.3452</x:v>
      </x:c>
    </x:row>
    <x:row r="312">
      <x:c r="A312" s="24" t="str">
        <x:v>29-1171</x:v>
      </x:c>
      <x:c r="B312" s="24" t="str">
        <x:v>Nurse Practitioners</x:v>
      </x:c>
      <x:c r="C312" s="34" t="n">
        <x:v>0.313</x:v>
      </x:c>
    </x:row>
    <x:row r="313">
      <x:c r="A313" s="24" t="str">
        <x:v>29-1181</x:v>
      </x:c>
      <x:c r="B313" s="24" t="str">
        <x:v>Audiologists</x:v>
      </x:c>
      <x:c r="C313" s="34" t="n">
        <x:v>0.2568</x:v>
      </x:c>
    </x:row>
    <x:row r="314">
      <x:c r="A314" s="24" t="str">
        <x:v>29-1211</x:v>
      </x:c>
      <x:c r="B314" s="24" t="str">
        <x:v>Anesthesiologists</x:v>
      </x:c>
      <x:c r="C314" s="34" t="n">
        <x:v>0.22219999999999998</x:v>
      </x:c>
    </x:row>
    <x:row r="315">
      <x:c r="A315" s="24" t="str">
        <x:v>29-1212</x:v>
      </x:c>
      <x:c r="B315" s="24" t="str">
        <x:v>Cardiologists</x:v>
      </x:c>
      <x:c r="C315" s="34" t="n">
        <x:v>0.2346</x:v>
      </x:c>
    </x:row>
    <x:row r="316">
      <x:c r="A316" s="24" t="str">
        <x:v>29-1213</x:v>
      </x:c>
      <x:c r="B316" s="24" t="str">
        <x:v>Dermatologists</x:v>
      </x:c>
      <x:c r="C316" s="34" t="n">
        <x:v>0.20829999999999999</x:v>
      </x:c>
    </x:row>
    <x:row r="317">
      <x:c r="A317" s="24" t="str">
        <x:v>29-1214</x:v>
      </x:c>
      <x:c r="B317" s="24" t="str">
        <x:v>Emergency Medicine Physicians</x:v>
      </x:c>
      <x:c r="C317" s="34" t="n">
        <x:v>0.1794</x:v>
      </x:c>
    </x:row>
    <x:row r="318">
      <x:c r="A318" s="24" t="str">
        <x:v>29-1215</x:v>
      </x:c>
      <x:c r="B318" s="24" t="str">
        <x:v>Family Medicine Physicians</x:v>
      </x:c>
      <x:c r="C318" s="34" t="n">
        <x:v>0.28850000000000003</x:v>
      </x:c>
    </x:row>
    <x:row r="319">
      <x:c r="A319" s="24" t="str">
        <x:v>29-1216</x:v>
      </x:c>
      <x:c r="B319" s="24" t="str">
        <x:v>General Internal Medicine Physicians</x:v>
      </x:c>
      <x:c r="C319" s="34" t="n">
        <x:v>0.2237</x:v>
      </x:c>
    </x:row>
    <x:row r="320">
      <x:c r="A320" s="24" t="str">
        <x:v>29-1217</x:v>
      </x:c>
      <x:c r="B320" s="24" t="str">
        <x:v>Neurologists</x:v>
      </x:c>
      <x:c r="C320" s="34" t="n">
        <x:v>0.2625</x:v>
      </x:c>
    </x:row>
    <x:row r="321">
      <x:c r="A321" s="24" t="str">
        <x:v>29-1218</x:v>
      </x:c>
      <x:c r="B321" s="24" t="str">
        <x:v>Obstetricians and Gynecologists</x:v>
      </x:c>
      <x:c r="C321" s="34" t="n">
        <x:v>0.33</x:v>
      </x:c>
    </x:row>
    <x:row r="322">
      <x:c r="A322" s="24" t="str">
        <x:v>29-1221</x:v>
      </x:c>
      <x:c r="B322" s="24" t="str">
        <x:v>Pediatricians, General</x:v>
      </x:c>
      <x:c r="C322" s="34" t="n">
        <x:v>0.1941</x:v>
      </x:c>
    </x:row>
    <x:row r="323">
      <x:c r="A323" s="24" t="str">
        <x:v>29-1222</x:v>
      </x:c>
      <x:c r="B323" s="24" t="str">
        <x:v>Physicians, Pathologists</x:v>
      </x:c>
      <x:c r="C323" s="34" t="n">
        <x:v>0.2711</x:v>
      </x:c>
    </x:row>
    <x:row r="324">
      <x:c r="A324" s="24" t="str">
        <x:v>29-1223</x:v>
      </x:c>
      <x:c r="B324" s="24" t="str">
        <x:v>Psychiatrists</x:v>
      </x:c>
      <x:c r="C324" s="34" t="n">
        <x:v>0.1375</x:v>
      </x:c>
    </x:row>
    <x:row r="325">
      <x:c r="A325" s="24" t="str">
        <x:v>29-1224</x:v>
      </x:c>
      <x:c r="B325" s="24" t="str">
        <x:v>Radiologists</x:v>
      </x:c>
      <x:c r="C325" s="34" t="n">
        <x:v>0.43170000000000003</x:v>
      </x:c>
    </x:row>
    <x:row r="326">
      <x:c r="A326" s="24" t="str">
        <x:v>29-1229</x:v>
      </x:c>
      <x:c r="B326" s="24" t="str">
        <x:v>Physicians, All Other</x:v>
      </x:c>
      <x:c r="C326" s="34" t="n">
        <x:v>0.20079999999999998</x:v>
      </x:c>
    </x:row>
    <x:row r="327">
      <x:c r="A327" s="24" t="str">
        <x:v>29-1241</x:v>
      </x:c>
      <x:c r="B327" s="24" t="str">
        <x:v>Ophthalmologists, Except Pediatric</x:v>
      </x:c>
      <x:c r="C327" s="34" t="n">
        <x:v>0.07780000000000001</x:v>
      </x:c>
    </x:row>
    <x:row r="328">
      <x:c r="A328" s="24" t="str">
        <x:v>29-1242</x:v>
      </x:c>
      <x:c r="B328" s="24" t="str">
        <x:v>Orthopedic Surgeons, Except Pediatric</x:v>
      </x:c>
      <x:c r="C328" s="34" t="n">
        <x:v>0.1867</x:v>
      </x:c>
    </x:row>
    <x:row r="329">
      <x:c r="A329" s="24" t="str">
        <x:v>29-1243</x:v>
      </x:c>
      <x:c r="B329" s="24" t="str">
        <x:v>Pediatric Surgeons</x:v>
      </x:c>
      <x:c r="C329" s="34" t="n">
        <x:v>0.1306</x:v>
      </x:c>
    </x:row>
    <x:row r="330">
      <x:c r="A330" s="24" t="str">
        <x:v>29-1291</x:v>
      </x:c>
      <x:c r="B330" s="24" t="str">
        <x:v>Acupuncturists</x:v>
      </x:c>
      <x:c r="C330" s="34" t="n">
        <x:v>0.0528</x:v>
      </x:c>
    </x:row>
    <x:row r="331">
      <x:c r="A331" s="24" t="str">
        <x:v>29-1292</x:v>
      </x:c>
      <x:c r="B331" s="24" t="str">
        <x:v>Dental Hygienists</x:v>
      </x:c>
      <x:c r="C331" s="34" t="n">
        <x:v>0.1583</x:v>
      </x:c>
    </x:row>
    <x:row r="332">
      <x:c r="A332" s="24" t="str">
        <x:v>29-1299</x:v>
      </x:c>
      <x:c r="B332" s="24" t="str">
        <x:v>Healthcare Diagnosing or Treating Practitioners, All Other</x:v>
      </x:c>
      <x:c r="C332" s="34" t="n">
        <x:v>0.1875</x:v>
      </x:c>
    </x:row>
    <x:row r="333">
      <x:c r="A333" s="24" t="str">
        <x:v>29-2010</x:v>
      </x:c>
      <x:c r="B333" s="24" t="str">
        <x:v>Clinical Laboratory Technologists and Technicians</x:v>
      </x:c>
      <x:c r="C333" s="34" t="n">
        <x:v>0.1612</x:v>
      </x:c>
    </x:row>
    <x:row r="334">
      <x:c r="A334" s="24" t="str">
        <x:v>29-2031</x:v>
      </x:c>
      <x:c r="B334" s="24" t="str">
        <x:v>Cardiovascular Technologists and Technicians</x:v>
      </x:c>
      <x:c r="C334" s="34" t="n">
        <x:v>0.304</x:v>
      </x:c>
    </x:row>
    <x:row r="335">
      <x:c r="A335" s="24" t="str">
        <x:v>29-2032</x:v>
      </x:c>
      <x:c r="B335" s="24" t="str">
        <x:v>Diagnostic Medical Sonographers</x:v>
      </x:c>
      <x:c r="C335" s="34" t="n">
        <x:v>0.345</x:v>
      </x:c>
    </x:row>
    <x:row r="336">
      <x:c r="A336" s="24" t="str">
        <x:v>29-2033</x:v>
      </x:c>
      <x:c r="B336" s="24" t="str">
        <x:v>Nuclear Medicine Technologists</x:v>
      </x:c>
      <x:c r="C336" s="34" t="n">
        <x:v>0.2647</x:v>
      </x:c>
    </x:row>
    <x:row r="337">
      <x:c r="A337" s="24" t="str">
        <x:v>29-2034</x:v>
      </x:c>
      <x:c r="B337" s="24" t="str">
        <x:v>Radiologic Technologists and Technicians</x:v>
      </x:c>
      <x:c r="C337" s="34" t="n">
        <x:v>0.315</x:v>
      </x:c>
    </x:row>
    <x:row r="338">
      <x:c r="A338" s="24" t="str">
        <x:v>29-2035</x:v>
      </x:c>
      <x:c r="B338" s="24" t="str">
        <x:v>Magnetic Resonance Imaging Technologists</x:v>
      </x:c>
      <x:c r="C338" s="34" t="n">
        <x:v>0.4239</x:v>
      </x:c>
    </x:row>
    <x:row r="339">
      <x:c r="A339" s="24" t="str">
        <x:v>29-2036</x:v>
      </x:c>
      <x:c r="B339" s="24" t="str">
        <x:v>Medical Dosimetrists</x:v>
      </x:c>
      <x:c r="C339" s="34" t="n">
        <x:v>0.435</x:v>
      </x:c>
    </x:row>
    <x:row r="340">
      <x:c r="A340" s="24" t="str">
        <x:v>29-2042</x:v>
      </x:c>
      <x:c r="B340" s="24" t="str">
        <x:v>Emergency Medical Technicians</x:v>
      </x:c>
      <x:c r="C340" s="34" t="n">
        <x:v>0.07919999999999999</x:v>
      </x:c>
    </x:row>
    <x:row r="341">
      <x:c r="A341" s="24" t="str">
        <x:v>29-2043</x:v>
      </x:c>
      <x:c r="B341" s="24" t="str">
        <x:v>Paramedics</x:v>
      </x:c>
      <x:c r="C341" s="34" t="n">
        <x:v>0</x:v>
      </x:c>
    </x:row>
    <x:row r="342">
      <x:c r="A342" s="24" t="str">
        <x:v>29-2051</x:v>
      </x:c>
      <x:c r="B342" s="24" t="str">
        <x:v>Dietetic Technicians</x:v>
      </x:c>
      <x:c r="C342" s="34" t="n">
        <x:v>0.4154</x:v>
      </x:c>
    </x:row>
    <x:row r="343">
      <x:c r="A343" s="24" t="str">
        <x:v>29-2052</x:v>
      </x:c>
      <x:c r="B343" s="24" t="str">
        <x:v>Pharmacy Technicians</x:v>
      </x:c>
      <x:c r="C343" s="34" t="n">
        <x:v>0.6357</x:v>
      </x:c>
    </x:row>
    <x:row r="344">
      <x:c r="A344" s="24" t="str">
        <x:v>29-2053</x:v>
      </x:c>
      <x:c r="B344" s="24" t="str">
        <x:v>Psychiatric Technicians</x:v>
      </x:c>
      <x:c r="C344" s="34" t="n">
        <x:v>0.0594</x:v>
      </x:c>
    </x:row>
    <x:row r="345">
      <x:c r="A345" s="24" t="str">
        <x:v>29-2055</x:v>
      </x:c>
      <x:c r="B345" s="24" t="str">
        <x:v>Surgical Technologists</x:v>
      </x:c>
      <x:c r="C345" s="34" t="n">
        <x:v>0.1188</x:v>
      </x:c>
    </x:row>
    <x:row r="346">
      <x:c r="A346" s="24" t="str">
        <x:v>29-2056</x:v>
      </x:c>
      <x:c r="B346" s="24" t="str">
        <x:v>Veterinary Technologists and Technicians</x:v>
      </x:c>
      <x:c r="C346" s="34" t="n">
        <x:v>0.2065</x:v>
      </x:c>
    </x:row>
    <x:row r="347">
      <x:c r="A347" s="24" t="str">
        <x:v>29-2057</x:v>
      </x:c>
      <x:c r="B347" s="24" t="str">
        <x:v>Ophthalmic Medical Technicians</x:v>
      </x:c>
      <x:c r="C347" s="34" t="n">
        <x:v>0.19</x:v>
      </x:c>
    </x:row>
    <x:row r="348">
      <x:c r="A348" s="24" t="str">
        <x:v>29-2061</x:v>
      </x:c>
      <x:c r="B348" s="24" t="str">
        <x:v>Licensed Practical and Licensed Vocational Nurses</x:v>
      </x:c>
      <x:c r="C348" s="34" t="n">
        <x:v>0.12390000000000001</x:v>
      </x:c>
    </x:row>
    <x:row r="349">
      <x:c r="A349" s="24" t="str">
        <x:v>29-2072</x:v>
      </x:c>
      <x:c r="B349" s="24" t="str">
        <x:v>Medical Records Specialists</x:v>
      </x:c>
      <x:c r="C349" s="34" t="n">
        <x:v>0.9353</x:v>
      </x:c>
    </x:row>
    <x:row r="350">
      <x:c r="A350" s="24" t="str">
        <x:v>29-2081</x:v>
      </x:c>
      <x:c r="B350" s="24" t="str">
        <x:v>Opticians, Dispensing</x:v>
      </x:c>
      <x:c r="C350" s="34" t="n">
        <x:v>0.2143</x:v>
      </x:c>
    </x:row>
    <x:row r="351">
      <x:c r="A351" s="24" t="str">
        <x:v>29-2091</x:v>
      </x:c>
      <x:c r="B351" s="24" t="str">
        <x:v>Orthotists and Prosthetists</x:v>
      </x:c>
      <x:c r="C351" s="34" t="n">
        <x:v>0.1267</x:v>
      </x:c>
    </x:row>
    <x:row r="352">
      <x:c r="A352" s="24" t="str">
        <x:v>29-2092</x:v>
      </x:c>
      <x:c r="B352" s="24" t="str">
        <x:v>Hearing Aid Specialists</x:v>
      </x:c>
      <x:c r="C352" s="34" t="n">
        <x:v>0.0864</x:v>
      </x:c>
    </x:row>
    <x:row r="353">
      <x:c r="A353" s="24" t="str">
        <x:v>29-2099</x:v>
      </x:c>
      <x:c r="B353" s="24" t="str">
        <x:v>Health Technologists and Technicians, All Other</x:v>
      </x:c>
      <x:c r="C353" s="34" t="n">
        <x:v>0.2977</x:v>
      </x:c>
    </x:row>
    <x:row r="354">
      <x:c r="A354" s="24" t="str">
        <x:v>29-9021</x:v>
      </x:c>
      <x:c r="B354" s="24" t="str">
        <x:v>Health Information Technologists and Medical Registrars</x:v>
      </x:c>
      <x:c r="C354" s="34" t="n">
        <x:v>0.7968999999999999</x:v>
      </x:c>
    </x:row>
    <x:row r="355">
      <x:c r="A355" s="24" t="str">
        <x:v>29-9091</x:v>
      </x:c>
      <x:c r="B355" s="24" t="str">
        <x:v>Athletic Trainers</x:v>
      </x:c>
      <x:c r="C355" s="34" t="n">
        <x:v>0.1435</x:v>
      </x:c>
    </x:row>
    <x:row r="356">
      <x:c r="A356" s="24" t="str">
        <x:v>29-9092</x:v>
      </x:c>
      <x:c r="B356" s="24" t="str">
        <x:v>Genetic Counselors</x:v>
      </x:c>
      <x:c r="C356" s="34" t="n">
        <x:v>0.5421</x:v>
      </x:c>
    </x:row>
    <x:row r="357">
      <x:c r="A357" s="24" t="str">
        <x:v>29-9093</x:v>
      </x:c>
      <x:c r="B357" s="24" t="str">
        <x:v>Surgical Assistants</x:v>
      </x:c>
      <x:c r="C357" s="34" t="n">
        <x:v>0</x:v>
      </x:c>
    </x:row>
    <x:row r="358">
      <x:c r="A358" s="24" t="str">
        <x:v>29-9099</x:v>
      </x:c>
      <x:c r="B358" s="24" t="str">
        <x:v>Healthcare Practitioners and Technical Workers, All Other</x:v>
      </x:c>
      <x:c r="C358" s="34" t="n">
        <x:v>0.2347</x:v>
      </x:c>
    </x:row>
    <x:row r="359">
      <x:c r="A359" s="24" t="str">
        <x:v>31-1120</x:v>
      </x:c>
      <x:c r="B359" s="24" t="str">
        <x:v>Home Health and Personal Care Aides</x:v>
      </x:c>
      <x:c r="C359" s="34" t="n">
        <x:v>0.11800000000000001</x:v>
      </x:c>
    </x:row>
    <x:row r="360">
      <x:c r="A360" s="24" t="str">
        <x:v>31-1131</x:v>
      </x:c>
      <x:c r="B360" s="24" t="str">
        <x:v>Nursing Assistants</x:v>
      </x:c>
      <x:c r="C360" s="34" t="n">
        <x:v>0.05</x:v>
      </x:c>
    </x:row>
    <x:row r="361">
      <x:c r="A361" s="24" t="str">
        <x:v>31-1132</x:v>
      </x:c>
      <x:c r="B361" s="24" t="str">
        <x:v>Orderlies</x:v>
      </x:c>
      <x:c r="C361" s="34" t="n">
        <x:v>0.0417</x:v>
      </x:c>
    </x:row>
    <x:row r="362">
      <x:c r="A362" s="24" t="str">
        <x:v>31-1133</x:v>
      </x:c>
      <x:c r="B362" s="24" t="str">
        <x:v>Psychiatric Aides</x:v>
      </x:c>
      <x:c r="C362" s="34" t="n">
        <x:v>0.1118</x:v>
      </x:c>
    </x:row>
    <x:row r="363">
      <x:c r="A363" s="24" t="str">
        <x:v>31-2011</x:v>
      </x:c>
      <x:c r="B363" s="24" t="str">
        <x:v>Occupational Therapy Assistants</x:v>
      </x:c>
      <x:c r="C363" s="34" t="n">
        <x:v>0.10679999999999999</x:v>
      </x:c>
    </x:row>
    <x:row r="364">
      <x:c r="A364" s="24" t="str">
        <x:v>31-2012</x:v>
      </x:c>
      <x:c r="B364" s="24" t="str">
        <x:v>Occupational Therapy Aides</x:v>
      </x:c>
      <x:c r="C364" s="34" t="n">
        <x:v>0.1567</x:v>
      </x:c>
    </x:row>
    <x:row r="365">
      <x:c r="A365" s="24" t="str">
        <x:v>31-2021</x:v>
      </x:c>
      <x:c r="B365" s="24" t="str">
        <x:v>Physical Therapist Assistants</x:v>
      </x:c>
      <x:c r="C365" s="34" t="n">
        <x:v>0.09050000000000001</x:v>
      </x:c>
    </x:row>
    <x:row r="366">
      <x:c r="A366" s="24" t="str">
        <x:v>31-2022</x:v>
      </x:c>
      <x:c r="B366" s="24" t="str">
        <x:v>Physical Therapist Aides</x:v>
      </x:c>
      <x:c r="C366" s="34" t="n">
        <x:v>0.15</x:v>
      </x:c>
    </x:row>
    <x:row r="367">
      <x:c r="A367" s="24" t="str">
        <x:v>31-9011</x:v>
      </x:c>
      <x:c r="B367" s="24" t="str">
        <x:v>Massage Therapists</x:v>
      </x:c>
      <x:c r="C367" s="34" t="n">
        <x:v>0.0679</x:v>
      </x:c>
    </x:row>
    <x:row r="368">
      <x:c r="A368" s="24" t="str">
        <x:v>31-9091</x:v>
      </x:c>
      <x:c r="B368" s="24" t="str">
        <x:v>Dental Assistants</x:v>
      </x:c>
      <x:c r="C368" s="34" t="n">
        <x:v>0.22190000000000001</x:v>
      </x:c>
    </x:row>
    <x:row r="369">
      <x:c r="A369" s="24" t="str">
        <x:v>31-9092</x:v>
      </x:c>
      <x:c r="B369" s="24" t="str">
        <x:v>Medical Assistants</x:v>
      </x:c>
      <x:c r="C369" s="34" t="n">
        <x:v>0.4025</x:v>
      </x:c>
    </x:row>
    <x:row r="370">
      <x:c r="A370" s="24" t="str">
        <x:v>31-9093</x:v>
      </x:c>
      <x:c r="B370" s="24" t="str">
        <x:v>Medical Equipment Preparers</x:v>
      </x:c>
      <x:c r="C370" s="34" t="n">
        <x:v>0.1188</x:v>
      </x:c>
    </x:row>
    <x:row r="371">
      <x:c r="A371" s="24" t="str">
        <x:v>31-9094</x:v>
      </x:c>
      <x:c r="B371" s="24" t="str">
        <x:v>Medical Transcriptionists</x:v>
      </x:c>
      <x:c r="C371" s="34" t="n">
        <x:v>0.8733</x:v>
      </x:c>
    </x:row>
    <x:row r="372">
      <x:c r="A372" s="24" t="str">
        <x:v>31-9095</x:v>
      </x:c>
      <x:c r="B372" s="24" t="str">
        <x:v>Pharmacy Aides</x:v>
      </x:c>
      <x:c r="C372" s="34" t="n">
        <x:v>0.5088</x:v>
      </x:c>
    </x:row>
    <x:row r="373">
      <x:c r="A373" s="24" t="str">
        <x:v>31-9096</x:v>
      </x:c>
      <x:c r="B373" s="24" t="str">
        <x:v>Veterinary Assistants and Laboratory Animal Caretakers</x:v>
      </x:c>
      <x:c r="C373" s="34" t="n">
        <x:v>0.1696</x:v>
      </x:c>
    </x:row>
    <x:row r="374">
      <x:c r="A374" s="24" t="str">
        <x:v>31-9097</x:v>
      </x:c>
      <x:c r="B374" s="24" t="str">
        <x:v>Phlebotomists</x:v>
      </x:c>
      <x:c r="C374" s="34" t="n">
        <x:v>0.07919999999999999</x:v>
      </x:c>
    </x:row>
    <x:row r="375">
      <x:c r="A375" s="24" t="str">
        <x:v>31-9099</x:v>
      </x:c>
      <x:c r="B375" s="24" t="str">
        <x:v>Healthcare Support Workers, All Other</x:v>
      </x:c>
      <x:c r="C375" s="34" t="n">
        <x:v>0.25420000000000004</x:v>
      </x:c>
    </x:row>
    <x:row r="376">
      <x:c r="A376" s="24" t="str">
        <x:v>33-1011</x:v>
      </x:c>
      <x:c r="B376" s="24" t="str">
        <x:v>First-Line Supervisors of Correctional Officers</x:v>
      </x:c>
      <x:c r="C376" s="34" t="n">
        <x:v>0.1848</x:v>
      </x:c>
    </x:row>
    <x:row r="377">
      <x:c r="A377" s="24" t="str">
        <x:v>33-1012</x:v>
      </x:c>
      <x:c r="B377" s="24" t="str">
        <x:v>First-Line Supervisors of Police and Detectives</x:v>
      </x:c>
      <x:c r="C377" s="34" t="n">
        <x:v>0.3175</x:v>
      </x:c>
    </x:row>
    <x:row r="378">
      <x:c r="A378" s="24" t="str">
        <x:v>33-1021</x:v>
      </x:c>
      <x:c r="B378" s="24" t="str">
        <x:v>First-Line Supervisors of Firefighting and Prevention Workers</x:v>
      </x:c>
      <x:c r="C378" s="34" t="n">
        <x:v>0.2267</x:v>
      </x:c>
    </x:row>
    <x:row r="379">
      <x:c r="A379" s="24" t="str">
        <x:v>33-1091</x:v>
      </x:c>
      <x:c r="B379" s="24" t="str">
        <x:v>First-Line Supervisors of Security Workers</x:v>
      </x:c>
      <x:c r="C379" s="34" t="n">
        <x:v>0.39289999999999997</x:v>
      </x:c>
    </x:row>
    <x:row r="380">
      <x:c r="A380" s="24" t="str">
        <x:v>33-2011</x:v>
      </x:c>
      <x:c r="B380" s="24" t="str">
        <x:v>Firefighters</x:v>
      </x:c>
      <x:c r="C380" s="34" t="n">
        <x:v>0.0317</x:v>
      </x:c>
    </x:row>
    <x:row r="381">
      <x:c r="A381" s="24" t="str">
        <x:v>33-2021</x:v>
      </x:c>
      <x:c r="B381" s="24" t="str">
        <x:v>Fire Inspectors and Investigators</x:v>
      </x:c>
      <x:c r="C381" s="34" t="n">
        <x:v>0.125</x:v>
      </x:c>
    </x:row>
    <x:row r="382">
      <x:c r="A382" s="24" t="str">
        <x:v>33-2022</x:v>
      </x:c>
      <x:c r="B382" s="24" t="str">
        <x:v>Forest Fire Inspectors and Prevention Specialists</x:v>
      </x:c>
      <x:c r="C382" s="34" t="n">
        <x:v>0.1188</x:v>
      </x:c>
    </x:row>
    <x:row r="383">
      <x:c r="A383" s="24" t="str">
        <x:v>33-3011</x:v>
      </x:c>
      <x:c r="B383" s="24" t="str">
        <x:v>Bailiffs</x:v>
      </x:c>
      <x:c r="C383" s="34" t="n">
        <x:v>0.1267</x:v>
      </x:c>
    </x:row>
    <x:row r="384">
      <x:c r="A384" s="24" t="str">
        <x:v>33-3012</x:v>
      </x:c>
      <x:c r="B384" s="24" t="str">
        <x:v>Correctional Officers and Jailers</x:v>
      </x:c>
      <x:c r="C384" s="34" t="n">
        <x:v>0.2</x:v>
      </x:c>
    </x:row>
    <x:row r="385">
      <x:c r="A385" s="24" t="str">
        <x:v>33-3021</x:v>
      </x:c>
      <x:c r="B385" s="24" t="str">
        <x:v>Detectives and Criminal Investigators</x:v>
      </x:c>
      <x:c r="C385" s="34" t="n">
        <x:v>0.3453</x:v>
      </x:c>
    </x:row>
    <x:row r="386">
      <x:c r="A386" s="24" t="str">
        <x:v>33-3031</x:v>
      </x:c>
      <x:c r="B386" s="24" t="str">
        <x:v>Fish and Game Wardens</x:v>
      </x:c>
      <x:c r="C386" s="34" t="n">
        <x:v>0.1375</x:v>
      </x:c>
    </x:row>
    <x:row r="387">
      <x:c r="A387" s="24" t="str">
        <x:v>33-3041</x:v>
      </x:c>
      <x:c r="B387" s="24" t="str">
        <x:v>Parking Enforcement Workers</x:v>
      </x:c>
      <x:c r="C387" s="34" t="n">
        <x:v>0.2783</x:v>
      </x:c>
    </x:row>
    <x:row r="388">
      <x:c r="A388" s="24" t="str">
        <x:v>33-3051</x:v>
      </x:c>
      <x:c r="B388" s="24" t="str">
        <x:v>Police and Sheriff's Patrol Officers</x:v>
      </x:c>
      <x:c r="C388" s="34" t="n">
        <x:v>0.276</x:v>
      </x:c>
    </x:row>
    <x:row r="389">
      <x:c r="A389" s="24" t="str">
        <x:v>33-3052</x:v>
      </x:c>
      <x:c r="B389" s="24" t="str">
        <x:v>Transit and Railroad Police</x:v>
      </x:c>
      <x:c r="C389" s="34" t="n">
        <x:v>0.0679</x:v>
      </x:c>
    </x:row>
    <x:row r="390">
      <x:c r="A390" s="24" t="str">
        <x:v>33-9011</x:v>
      </x:c>
      <x:c r="B390" s="24" t="str">
        <x:v>Animal Control Workers</x:v>
      </x:c>
      <x:c r="C390" s="34" t="n">
        <x:v>0.17809999999999998</x:v>
      </x:c>
    </x:row>
    <x:row r="391">
      <x:c r="A391" s="24" t="str">
        <x:v>33-9021</x:v>
      </x:c>
      <x:c r="B391" s="24" t="str">
        <x:v>Private Detectives and Investigators</x:v>
      </x:c>
      <x:c r="C391" s="34" t="n">
        <x:v>0.33240000000000003</x:v>
      </x:c>
    </x:row>
    <x:row r="392">
      <x:c r="A392" s="24" t="str">
        <x:v>33-9031</x:v>
      </x:c>
      <x:c r="B392" s="24" t="str">
        <x:v>Gambling Surveillance Officers and Gambling Investigators</x:v>
      </x:c>
      <x:c r="C392" s="34" t="n">
        <x:v>0.475</x:v>
      </x:c>
    </x:row>
    <x:row r="393">
      <x:c r="A393" s="24" t="str">
        <x:v>33-9032</x:v>
      </x:c>
      <x:c r="B393" s="24" t="str">
        <x:v>Security Guards</x:v>
      </x:c>
      <x:c r="C393" s="34" t="n">
        <x:v>0.13570000000000002</x:v>
      </x:c>
    </x:row>
    <x:row r="394">
      <x:c r="A394" s="24" t="str">
        <x:v>33-9091</x:v>
      </x:c>
      <x:c r="B394" s="24" t="str">
        <x:v>Crossing Guards and Flaggers</x:v>
      </x:c>
      <x:c r="C394" s="34" t="n">
        <x:v>0</x:v>
      </x:c>
    </x:row>
    <x:row r="395">
      <x:c r="A395" s="24" t="str">
        <x:v>33-9092</x:v>
      </x:c>
      <x:c r="B395" s="24" t="str">
        <x:v>Lifeguards, Ski Patrol, and Other Recreational Protective Service Workers</x:v>
      </x:c>
      <x:c r="C395" s="34" t="n">
        <x:v>0.0633</x:v>
      </x:c>
    </x:row>
    <x:row r="396">
      <x:c r="A396" s="24" t="str">
        <x:v>33-9093</x:v>
      </x:c>
      <x:c r="B396" s="24" t="str">
        <x:v>Transportation Security Screeners</x:v>
      </x:c>
      <x:c r="C396" s="34" t="n">
        <x:v>0.2942</x:v>
      </x:c>
    </x:row>
    <x:row r="397">
      <x:c r="A397" s="24" t="str">
        <x:v>33-9094</x:v>
      </x:c>
      <x:c r="B397" s="24" t="str">
        <x:v>School Bus Monitors</x:v>
      </x:c>
      <x:c r="C397" s="34" t="n">
        <x:v>0.1611</x:v>
      </x:c>
    </x:row>
    <x:row r="398">
      <x:c r="A398" s="24" t="str">
        <x:v>33-9099</x:v>
      </x:c>
      <x:c r="B398" s="24" t="str">
        <x:v>Protective Service Workers, All Other</x:v>
      </x:c>
      <x:c r="C398" s="34" t="n">
        <x:v>0.3357</x:v>
      </x:c>
    </x:row>
    <x:row r="399">
      <x:c r="A399" s="24" t="str">
        <x:v>35-1011</x:v>
      </x:c>
      <x:c r="B399" s="24" t="str">
        <x:v>Chefs and Head Cooks</x:v>
      </x:c>
      <x:c r="C399" s="34" t="n">
        <x:v>0.281</x:v>
      </x:c>
    </x:row>
    <x:row r="400">
      <x:c r="A400" s="24" t="str">
        <x:v>35-1012</x:v>
      </x:c>
      <x:c r="B400" s="24" t="str">
        <x:v>First-Line Supervisors of Food Preparation and Serving Workers</x:v>
      </x:c>
      <x:c r="C400" s="34" t="n">
        <x:v>0.41729999999999995</x:v>
      </x:c>
    </x:row>
    <x:row r="401">
      <x:c r="A401" s="24" t="str">
        <x:v>35-2011</x:v>
      </x:c>
      <x:c r="B401" s="24" t="str">
        <x:v>Cooks, Fast Food</x:v>
      </x:c>
      <x:c r="C401" s="34" t="n">
        <x:v>0.05</x:v>
      </x:c>
    </x:row>
    <x:row r="402">
      <x:c r="A402" s="24" t="str">
        <x:v>35-2012</x:v>
      </x:c>
      <x:c r="B402" s="24" t="str">
        <x:v>Cooks, Institution and Cafeteria</x:v>
      </x:c>
      <x:c r="C402" s="34" t="n">
        <x:v>0.25</x:v>
      </x:c>
    </x:row>
    <x:row r="403">
      <x:c r="A403" s="24" t="str">
        <x:v>35-2013</x:v>
      </x:c>
      <x:c r="B403" s="24" t="str">
        <x:v>Cooks, Private Household</x:v>
      </x:c>
      <x:c r="C403" s="34" t="n">
        <x:v>0.12689999999999999</x:v>
      </x:c>
    </x:row>
    <x:row r="404">
      <x:c r="A404" s="24" t="str">
        <x:v>35-2014</x:v>
      </x:c>
      <x:c r="B404" s="24" t="str">
        <x:v>Cooks, Restaurant</x:v>
      </x:c>
      <x:c r="C404" s="34" t="n">
        <x:v>0.1175</x:v>
      </x:c>
    </x:row>
    <x:row r="405">
      <x:c r="A405" s="24" t="str">
        <x:v>35-2015</x:v>
      </x:c>
      <x:c r="B405" s="24" t="str">
        <x:v>Cooks, Short Order</x:v>
      </x:c>
      <x:c r="C405" s="34" t="n">
        <x:v>0.0864</x:v>
      </x:c>
    </x:row>
    <x:row r="406">
      <x:c r="A406" s="24" t="str">
        <x:v>35-2021</x:v>
      </x:c>
      <x:c r="B406" s="24" t="str">
        <x:v>Food Preparation Workers</x:v>
      </x:c>
      <x:c r="C406" s="34" t="n">
        <x:v>0.0613</x:v>
      </x:c>
    </x:row>
    <x:row r="407">
      <x:c r="A407" s="24" t="str">
        <x:v>35-3011</x:v>
      </x:c>
      <x:c r="B407" s="24" t="str">
        <x:v>Bartenders</x:v>
      </x:c>
      <x:c r="C407" s="34" t="n">
        <x:v>0.1425</x:v>
      </x:c>
    </x:row>
    <x:row r="408">
      <x:c r="A408" s="24" t="str">
        <x:v>35-3023</x:v>
      </x:c>
      <x:c r="B408" s="24" t="str">
        <x:v>Fast Food and Counter Workers</x:v>
      </x:c>
      <x:c r="C408" s="34" t="n">
        <x:v>0.20309999999999997</x:v>
      </x:c>
    </x:row>
    <x:row r="409">
      <x:c r="A409" s="24" t="str">
        <x:v>35-3031</x:v>
      </x:c>
      <x:c r="B409" s="24" t="str">
        <x:v>Waiters and Waitresses</x:v>
      </x:c>
      <x:c r="C409" s="34" t="n">
        <x:v>0.152</x:v>
      </x:c>
    </x:row>
    <x:row r="410">
      <x:c r="A410" s="24" t="str">
        <x:v>35-3041</x:v>
      </x:c>
      <x:c r="B410" s="24" t="str">
        <x:v>Food Servers, Nonrestaurant</x:v>
      </x:c>
      <x:c r="C410" s="34" t="n">
        <x:v>0.13570000000000002</x:v>
      </x:c>
    </x:row>
    <x:row r="411">
      <x:c r="A411" s="24" t="str">
        <x:v>35-9011</x:v>
      </x:c>
      <x:c r="B411" s="24" t="str">
        <x:v>Dining Room and Cafeteria Attendants and Bartender Helpers</x:v>
      </x:c>
      <x:c r="C411" s="34" t="n">
        <x:v>0.0417</x:v>
      </x:c>
    </x:row>
    <x:row r="412">
      <x:c r="A412" s="24" t="str">
        <x:v>35-9021</x:v>
      </x:c>
      <x:c r="B412" s="24" t="str">
        <x:v>Dishwashers</x:v>
      </x:c>
      <x:c r="C412" s="34" t="n">
        <x:v>0</x:v>
      </x:c>
    </x:row>
    <x:row r="413">
      <x:c r="A413" s="24" t="str">
        <x:v>35-9031</x:v>
      </x:c>
      <x:c r="B413" s="24" t="str">
        <x:v>Hosts and Hostesses, Restaurant, Lounge, and Coffee Shop</x:v>
      </x:c>
      <x:c r="C413" s="34" t="n">
        <x:v>0.3023</x:v>
      </x:c>
    </x:row>
    <x:row r="414">
      <x:c r="A414" s="24" t="str">
        <x:v>37-1011</x:v>
      </x:c>
      <x:c r="B414" s="24" t="str">
        <x:v>First-Line Supervisors of Housekeeping and Janitorial Workers</x:v>
      </x:c>
      <x:c r="C414" s="34" t="n">
        <x:v>0.22690000000000002</x:v>
      </x:c>
    </x:row>
    <x:row r="415">
      <x:c r="A415" s="24" t="str">
        <x:v>37-1012</x:v>
      </x:c>
      <x:c r="B415" s="24" t="str">
        <x:v>First-Line Supervisors of Landscaping, Lawn Service, and Groundskeeping Workers</x:v>
      </x:c>
      <x:c r="C415" s="34" t="n">
        <x:v>0.2357</x:v>
      </x:c>
    </x:row>
    <x:row r="416">
      <x:c r="A416" s="24" t="str">
        <x:v>37-2011</x:v>
      </x:c>
      <x:c r="B416" s="24" t="str">
        <x:v>Janitors and Cleaners, Except Maids and Housekeeping Cleaners</x:v>
      </x:c>
      <x:c r="C416" s="34" t="n">
        <x:v>0</x:v>
      </x:c>
    </x:row>
    <x:row r="417">
      <x:c r="A417" s="24" t="str">
        <x:v>37-2012</x:v>
      </x:c>
      <x:c r="B417" s="24" t="str">
        <x:v>Maids and Housekeeping Cleaners</x:v>
      </x:c>
      <x:c r="C417" s="34" t="n">
        <x:v>0</x:v>
      </x:c>
    </x:row>
    <x:row r="418">
      <x:c r="A418" s="24" t="str">
        <x:v>37-2021</x:v>
      </x:c>
      <x:c r="B418" s="24" t="str">
        <x:v>Pest Control Workers</x:v>
      </x:c>
      <x:c r="C418" s="34" t="n">
        <x:v>0.1567</x:v>
      </x:c>
    </x:row>
    <x:row r="419">
      <x:c r="A419" s="24" t="str">
        <x:v>37-3011</x:v>
      </x:c>
      <x:c r="B419" s="24" t="str">
        <x:v>Landscaping and Groundskeeping Workers</x:v>
      </x:c>
      <x:c r="C419" s="34" t="n">
        <x:v>0</x:v>
      </x:c>
    </x:row>
    <x:row r="420">
      <x:c r="A420" s="24" t="str">
        <x:v>37-3012</x:v>
      </x:c>
      <x:c r="B420" s="24" t="str">
        <x:v>Pesticide Handlers, Sprayers, and Applicators, Vegetation</x:v>
      </x:c>
      <x:c r="C420" s="34" t="n">
        <x:v>0</x:v>
      </x:c>
    </x:row>
    <x:row r="421">
      <x:c r="A421" s="24" t="str">
        <x:v>37-3013</x:v>
      </x:c>
      <x:c r="B421" s="24" t="str">
        <x:v>Tree Trimmers and Pruners</x:v>
      </x:c>
      <x:c r="C421" s="34" t="n">
        <x:v>0</x:v>
      </x:c>
    </x:row>
    <x:row r="422">
      <x:c r="A422" s="24" t="str">
        <x:v>39-1013</x:v>
      </x:c>
      <x:c r="B422" s="24" t="str">
        <x:v>First-Line Supervisors of Gambling Services Workers</x:v>
      </x:c>
      <x:c r="C422" s="34" t="n">
        <x:v>0.34</x:v>
      </x:c>
    </x:row>
    <x:row r="423">
      <x:c r="A423" s="24" t="str">
        <x:v>39-1014</x:v>
      </x:c>
      <x:c r="B423" s="24" t="str">
        <x:v>First-Line Supervisors of Entertainment and Recreation Workers, Except Gambling Services</x:v>
      </x:c>
      <x:c r="C423" s="34" t="n">
        <x:v>0.2974</x:v>
      </x:c>
    </x:row>
    <x:row r="424">
      <x:c r="A424" s="24" t="str">
        <x:v>39-1022</x:v>
      </x:c>
      <x:c r="B424" s="24" t="str">
        <x:v>First-Line Supervisors of Personal Service Workers</x:v>
      </x:c>
      <x:c r="C424" s="34" t="n">
        <x:v>0.27649999999999997</x:v>
      </x:c>
    </x:row>
    <x:row r="425">
      <x:c r="A425" s="24" t="str">
        <x:v>39-2011</x:v>
      </x:c>
      <x:c r="B425" s="24" t="str">
        <x:v>Animal Trainers</x:v>
      </x:c>
      <x:c r="C425" s="34" t="n">
        <x:v>0.05</x:v>
      </x:c>
    </x:row>
    <x:row r="426">
      <x:c r="A426" s="24" t="str">
        <x:v>39-2021</x:v>
      </x:c>
      <x:c r="B426" s="24" t="str">
        <x:v>Animal Caretakers</x:v>
      </x:c>
      <x:c r="C426" s="34" t="n">
        <x:v>0.16140000000000002</x:v>
      </x:c>
    </x:row>
    <x:row r="427">
      <x:c r="A427" s="24" t="str">
        <x:v>39-3011</x:v>
      </x:c>
      <x:c r="B427" s="24" t="str">
        <x:v>Gambling Dealers</x:v>
      </x:c>
      <x:c r="C427" s="34" t="n">
        <x:v>0.31670000000000004</x:v>
      </x:c>
    </x:row>
    <x:row r="428">
      <x:c r="A428" s="24" t="str">
        <x:v>39-3012</x:v>
      </x:c>
      <x:c r="B428" s="24" t="str">
        <x:v>Gambling and Sports Book Writers and Runners</x:v>
      </x:c>
      <x:c r="C428" s="34" t="n">
        <x:v>0.35450000000000004</x:v>
      </x:c>
    </x:row>
    <x:row r="429">
      <x:c r="A429" s="24" t="str">
        <x:v>39-3021</x:v>
      </x:c>
      <x:c r="B429" s="24" t="str">
        <x:v>Motion Picture Projectionists</x:v>
      </x:c>
      <x:c r="C429" s="34" t="n">
        <x:v>0.3068</x:v>
      </x:c>
    </x:row>
    <x:row r="430">
      <x:c r="A430" s="24" t="str">
        <x:v>39-3031</x:v>
      </x:c>
      <x:c r="B430" s="24" t="str">
        <x:v>Ushers, Lobby Attendants, and Ticket Takers</x:v>
      </x:c>
      <x:c r="C430" s="34" t="n">
        <x:v>0.2109</x:v>
      </x:c>
    </x:row>
    <x:row r="431">
      <x:c r="A431" s="24" t="str">
        <x:v>39-3091</x:v>
      </x:c>
      <x:c r="B431" s="24" t="str">
        <x:v>Amusement and Recreation Attendants</x:v>
      </x:c>
      <x:c r="C431" s="34" t="n">
        <x:v>0.25</x:v>
      </x:c>
    </x:row>
    <x:row r="432">
      <x:c r="A432" s="24" t="str">
        <x:v>39-3092</x:v>
      </x:c>
      <x:c r="B432" s="24" t="str">
        <x:v>Costume Attendants</x:v>
      </x:c>
      <x:c r="C432" s="34" t="n">
        <x:v>0.12380000000000001</x:v>
      </x:c>
    </x:row>
    <x:row r="433">
      <x:c r="A433" s="24" t="str">
        <x:v>39-3093</x:v>
      </x:c>
      <x:c r="B433" s="24" t="str">
        <x:v>Locker Room, Coatroom, and Dressing Room Attendants</x:v>
      </x:c>
      <x:c r="C433" s="34" t="n">
        <x:v>0.041299999999999996</x:v>
      </x:c>
    </x:row>
    <x:row r="434">
      <x:c r="A434" s="24" t="str">
        <x:v>39-4011</x:v>
      </x:c>
      <x:c r="B434" s="24" t="str">
        <x:v>Embalmers</x:v>
      </x:c>
      <x:c r="C434" s="34" t="n">
        <x:v>0.0365</x:v>
      </x:c>
    </x:row>
    <x:row r="435">
      <x:c r="A435" s="24" t="str">
        <x:v>39-4012</x:v>
      </x:c>
      <x:c r="B435" s="24" t="str">
        <x:v>Crematory Operators</x:v>
      </x:c>
      <x:c r="C435" s="34" t="n">
        <x:v>0.1583</x:v>
      </x:c>
    </x:row>
    <x:row r="436">
      <x:c r="A436" s="24" t="str">
        <x:v>39-4021</x:v>
      </x:c>
      <x:c r="B436" s="24" t="str">
        <x:v>Funeral Attendants</x:v>
      </x:c>
      <x:c r="C436" s="34" t="n">
        <x:v>0.1827</x:v>
      </x:c>
    </x:row>
    <x:row r="437">
      <x:c r="A437" s="24" t="str">
        <x:v>39-4031</x:v>
      </x:c>
      <x:c r="B437" s="24" t="str">
        <x:v>Morticians, Undertakers, and Funeral Arrangers</x:v>
      </x:c>
      <x:c r="C437" s="34" t="n">
        <x:v>0.1727</x:v>
      </x:c>
    </x:row>
    <x:row r="438">
      <x:c r="A438" s="24" t="str">
        <x:v>39-5011</x:v>
      </x:c>
      <x:c r="B438" s="24" t="str">
        <x:v>Barbers</x:v>
      </x:c>
      <x:c r="C438" s="34" t="n">
        <x:v>0.2375</x:v>
      </x:c>
    </x:row>
    <x:row r="439">
      <x:c r="A439" s="24" t="str">
        <x:v>39-5012</x:v>
      </x:c>
      <x:c r="B439" s="24" t="str">
        <x:v>Hairdressers, Hairstylists, and Cosmetologists</x:v>
      </x:c>
      <x:c r="C439" s="34" t="n">
        <x:v>0.12390000000000001</x:v>
      </x:c>
    </x:row>
    <x:row r="440">
      <x:c r="A440" s="24" t="str">
        <x:v>39-5091</x:v>
      </x:c>
      <x:c r="B440" s="24" t="str">
        <x:v>Makeup Artists, Theatrical and Performance</x:v>
      </x:c>
      <x:c r="C440" s="34" t="n">
        <x:v>0.0786</x:v>
      </x:c>
    </x:row>
    <x:row r="441">
      <x:c r="A441" s="24" t="str">
        <x:v>39-5092</x:v>
      </x:c>
      <x:c r="B441" s="24" t="str">
        <x:v>Manicurists and Pedicurists</x:v>
      </x:c>
      <x:c r="C441" s="34" t="n">
        <x:v>0.1056</x:v>
      </x:c>
    </x:row>
    <x:row r="442">
      <x:c r="A442" s="24" t="str">
        <x:v>39-5093</x:v>
      </x:c>
      <x:c r="B442" s="24" t="str">
        <x:v>Shampooers</x:v>
      </x:c>
      <x:c r="C442" s="34" t="n">
        <x:v>0.2375</x:v>
      </x:c>
    </x:row>
    <x:row r="443">
      <x:c r="A443" s="24" t="str">
        <x:v>39-5094</x:v>
      </x:c>
      <x:c r="B443" s="24" t="str">
        <x:v>Skincare Specialists</x:v>
      </x:c>
      <x:c r="C443" s="34" t="n">
        <x:v>0.1056</x:v>
      </x:c>
    </x:row>
    <x:row r="444">
      <x:c r="A444" s="24" t="str">
        <x:v>39-6011</x:v>
      </x:c>
      <x:c r="B444" s="24" t="str">
        <x:v>Baggage Porters and Bellhops</x:v>
      </x:c>
      <x:c r="C444" s="34" t="n">
        <x:v>0.3353</x:v>
      </x:c>
    </x:row>
    <x:row r="445">
      <x:c r="A445" s="24" t="str">
        <x:v>39-6012</x:v>
      </x:c>
      <x:c r="B445" s="24" t="str">
        <x:v>Concierges</x:v>
      </x:c>
      <x:c r="C445" s="34" t="n">
        <x:v>0.65</x:v>
      </x:c>
    </x:row>
    <x:row r="446">
      <x:c r="A446" s="24" t="str">
        <x:v>39-7010</x:v>
      </x:c>
      <x:c r="B446" s="24" t="str">
        <x:v>Tour and Travel Guides</x:v>
      </x:c>
      <x:c r="C446" s="34" t="n">
        <x:v>0.3177</x:v>
      </x:c>
    </x:row>
    <x:row r="447">
      <x:c r="A447" s="24" t="str">
        <x:v>39-9011</x:v>
      </x:c>
      <x:c r="B447" s="24" t="str">
        <x:v>Childcare Workers</x:v>
      </x:c>
      <x:c r="C447" s="34" t="n">
        <x:v>0.105</x:v>
      </x:c>
    </x:row>
    <x:row r="448">
      <x:c r="A448" s="24" t="str">
        <x:v>39-9031</x:v>
      </x:c>
      <x:c r="B448" s="24" t="str">
        <x:v>Exercise Trainers and Group Fitness Instructors</x:v>
      </x:c>
      <x:c r="C448" s="34" t="n">
        <x:v>0.0636</x:v>
      </x:c>
    </x:row>
    <x:row r="449">
      <x:c r="A449" s="24" t="str">
        <x:v>39-9032</x:v>
      </x:c>
      <x:c r="B449" s="24" t="str">
        <x:v>Recreation Workers</x:v>
      </x:c>
      <x:c r="C449" s="34" t="n">
        <x:v>0.16670000000000001</x:v>
      </x:c>
    </x:row>
    <x:row r="450">
      <x:c r="A450" s="24" t="str">
        <x:v>39-9041</x:v>
      </x:c>
      <x:c r="B450" s="24" t="str">
        <x:v>Residential Advisors</x:v>
      </x:c>
      <x:c r="C450" s="34" t="n">
        <x:v>0.2917</x:v>
      </x:c>
    </x:row>
    <x:row r="451">
      <x:c r="A451" s="24" t="str">
        <x:v>41-1011</x:v>
      </x:c>
      <x:c r="B451" s="24" t="str">
        <x:v>First-Line Supervisors of Retail Sales Workers</x:v>
      </x:c>
      <x:c r="C451" s="34" t="n">
        <x:v>0.4476</x:v>
      </x:c>
    </x:row>
    <x:row r="452">
      <x:c r="A452" s="24" t="str">
        <x:v>41-1012</x:v>
      </x:c>
      <x:c r="B452" s="24" t="str">
        <x:v>First-Line Supervisors of Non-Retail Sales Workers</x:v>
      </x:c>
      <x:c r="C452" s="34" t="n">
        <x:v>0.4833</x:v>
      </x:c>
    </x:row>
    <x:row r="453">
      <x:c r="A453" s="24" t="str">
        <x:v>41-2011</x:v>
      </x:c>
      <x:c r="B453" s="24" t="str">
        <x:v>Cashiers</x:v>
      </x:c>
      <x:c r="C453" s="34" t="n">
        <x:v>0.6672</x:v>
      </x:c>
    </x:row>
    <x:row r="454">
      <x:c r="A454" s="24" t="str">
        <x:v>41-2012</x:v>
      </x:c>
      <x:c r="B454" s="24" t="str">
        <x:v>Gambling Change Persons and Booth Cashiers</x:v>
      </x:c>
      <x:c r="C454" s="34" t="n">
        <x:v>0.44670000000000004</x:v>
      </x:c>
    </x:row>
    <x:row r="455">
      <x:c r="A455" s="24" t="str">
        <x:v>41-2021</x:v>
      </x:c>
      <x:c r="B455" s="24" t="str">
        <x:v>Counter and Rental Clerks</x:v>
      </x:c>
      <x:c r="C455" s="34" t="n">
        <x:v>0.7719</x:v>
      </x:c>
    </x:row>
    <x:row r="456">
      <x:c r="A456" s="24" t="str">
        <x:v>41-2022</x:v>
      </x:c>
      <x:c r="B456" s="24" t="str">
        <x:v>Parts Salespersons</x:v>
      </x:c>
      <x:c r="C456" s="34" t="n">
        <x:v>0.3737</x:v>
      </x:c>
    </x:row>
    <x:row r="457">
      <x:c r="A457" s="24" t="str">
        <x:v>41-2031</x:v>
      </x:c>
      <x:c r="B457" s="24" t="str">
        <x:v>Retail Salespersons</x:v>
      </x:c>
      <x:c r="C457" s="34" t="n">
        <x:v>0.4938</x:v>
      </x:c>
    </x:row>
    <x:row r="458">
      <x:c r="A458" s="24" t="str">
        <x:v>41-3011</x:v>
      </x:c>
      <x:c r="B458" s="24" t="str">
        <x:v>Advertising Sales Agents</x:v>
      </x:c>
      <x:c r="C458" s="34" t="n">
        <x:v>0.6725</x:v>
      </x:c>
    </x:row>
    <x:row r="459">
      <x:c r="A459" s="24" t="str">
        <x:v>41-3021</x:v>
      </x:c>
      <x:c r="B459" s="24" t="str">
        <x:v>Insurance Sales Agents</x:v>
      </x:c>
      <x:c r="C459" s="34" t="n">
        <x:v>0.6684</x:v>
      </x:c>
    </x:row>
    <x:row r="460">
      <x:c r="A460" s="24" t="str">
        <x:v>41-3031</x:v>
      </x:c>
      <x:c r="B460" s="24" t="str">
        <x:v>Securities, Commodities, and Financial Services Sales Agents</x:v>
      </x:c>
      <x:c r="C460" s="34" t="n">
        <x:v>0.845</x:v>
      </x:c>
    </x:row>
    <x:row r="461">
      <x:c r="A461" s="24" t="str">
        <x:v>41-3041</x:v>
      </x:c>
      <x:c r="B461" s="24" t="str">
        <x:v>Travel Agents</x:v>
      </x:c>
      <x:c r="C461" s="34" t="n">
        <x:v>0.925</x:v>
      </x:c>
    </x:row>
    <x:row r="462">
      <x:c r="A462" s="24" t="str">
        <x:v>41-3091</x:v>
      </x:c>
      <x:c r="B462" s="24" t="str">
        <x:v>Sales Representatives of Services, Except Advertising, Insurance, Financial Services, and Travel</x:v>
      </x:c>
      <x:c r="C462" s="34" t="n">
        <x:v>0.73</x:v>
      </x:c>
    </x:row>
    <x:row r="463">
      <x:c r="A463" s="24" t="str">
        <x:v>41-4011</x:v>
      </x:c>
      <x:c r="B463" s="24" t="str">
        <x:v>Sales Representatives, Wholesale and Manufacturing, Technical and Scientific Products</x:v>
      </x:c>
      <x:c r="C463" s="34" t="n">
        <x:v>0.6463</x:v>
      </x:c>
    </x:row>
    <x:row r="464">
      <x:c r="A464" s="24" t="str">
        <x:v>41-4012</x:v>
      </x:c>
      <x:c r="B464" s="24" t="str">
        <x:v>Sales Representatives, Wholesale and Manufacturing, Except Technical and Scientific Products</x:v>
      </x:c>
      <x:c r="C464" s="34" t="n">
        <x:v>0.5105</x:v>
      </x:c>
    </x:row>
    <x:row r="465">
      <x:c r="A465" s="24" t="str">
        <x:v>41-9011</x:v>
      </x:c>
      <x:c r="B465" s="24" t="str">
        <x:v>Demonstrators and Product Promoters</x:v>
      </x:c>
      <x:c r="C465" s="34" t="n">
        <x:v>0.3062</x:v>
      </x:c>
    </x:row>
    <x:row r="466">
      <x:c r="A466" s="24" t="str">
        <x:v>41-9012</x:v>
      </x:c>
      <x:c r="B466" s="24" t="str">
        <x:v>Models</x:v>
      </x:c>
      <x:c r="C466" s="34" t="n">
        <x:v>0.2071</x:v>
      </x:c>
    </x:row>
    <x:row r="467">
      <x:c r="A467" s="24" t="str">
        <x:v>41-9021</x:v>
      </x:c>
      <x:c r="B467" s="24" t="str">
        <x:v>Real Estate Brokers</x:v>
      </x:c>
      <x:c r="C467" s="34" t="n">
        <x:v>0.5816</x:v>
      </x:c>
    </x:row>
    <x:row r="468">
      <x:c r="A468" s="24" t="str">
        <x:v>41-9022</x:v>
      </x:c>
      <x:c r="B468" s="24" t="str">
        <x:v>Real Estate Sales Agents</x:v>
      </x:c>
      <x:c r="C468" s="34" t="n">
        <x:v>0.5939</x:v>
      </x:c>
    </x:row>
    <x:row r="469">
      <x:c r="A469" s="24" t="str">
        <x:v>41-9031</x:v>
      </x:c>
      <x:c r="B469" s="24" t="str">
        <x:v>Sales Engineers</x:v>
      </x:c>
      <x:c r="C469" s="34" t="n">
        <x:v>0.518</x:v>
      </x:c>
    </x:row>
    <x:row r="470">
      <x:c r="A470" s="24" t="str">
        <x:v>41-9041</x:v>
      </x:c>
      <x:c r="B470" s="24" t="str">
        <x:v>Telemarketers</x:v>
      </x:c>
      <x:c r="C470" s="34" t="n">
        <x:v>0.9625</x:v>
      </x:c>
    </x:row>
    <x:row r="471">
      <x:c r="A471" s="24" t="str">
        <x:v>41-9091</x:v>
      </x:c>
      <x:c r="B471" s="24" t="str">
        <x:v>Door-to-Door Sales Workers, News and Street Vendors, and Related Workers</x:v>
      </x:c>
      <x:c r="C471" s="34" t="n">
        <x:v>0.31670000000000004</x:v>
      </x:c>
    </x:row>
    <x:row r="472">
      <x:c r="A472" s="24" t="str">
        <x:v>43-1011</x:v>
      </x:c>
      <x:c r="B472" s="24" t="str">
        <x:v>First-Line Supervisors of Office and Administrative Support Workers</x:v>
      </x:c>
      <x:c r="C472" s="34" t="n">
        <x:v>0.5034000000000001</x:v>
      </x:c>
    </x:row>
    <x:row r="473">
      <x:c r="A473" s="24" t="str">
        <x:v>43-2011</x:v>
      </x:c>
      <x:c r="B473" s="24" t="str">
        <x:v>Switchboard Operators, Including Answering Service</x:v>
      </x:c>
      <x:c r="C473" s="34" t="n">
        <x:v>0.7579</x:v>
      </x:c>
    </x:row>
    <x:row r="474">
      <x:c r="A474" s="24" t="str">
        <x:v>43-2021</x:v>
      </x:c>
      <x:c r="B474" s="24" t="str">
        <x:v>Telephone Operators</x:v>
      </x:c>
      <x:c r="C474" s="34" t="n">
        <x:v>0.9156</x:v>
      </x:c>
    </x:row>
    <x:row r="475">
      <x:c r="A475" s="24" t="str">
        <x:v>43-3011</x:v>
      </x:c>
      <x:c r="B475" s="24" t="str">
        <x:v>Bill and Account Collectors</x:v>
      </x:c>
      <x:c r="C475" s="34" t="n">
        <x:v>0.9</x:v>
      </x:c>
    </x:row>
    <x:row r="476">
      <x:c r="A476" s="24" t="str">
        <x:v>43-3021</x:v>
      </x:c>
      <x:c r="B476" s="24" t="str">
        <x:v>Billing and Posting Clerks</x:v>
      </x:c>
      <x:c r="C476" s="34" t="n">
        <x:v>0.8617</x:v>
      </x:c>
    </x:row>
    <x:row r="477">
      <x:c r="A477" s="24" t="str">
        <x:v>43-3031</x:v>
      </x:c>
      <x:c r="B477" s="24" t="str">
        <x:v>Bookkeeping, Accounting, and Auditing Clerks</x:v>
      </x:c>
      <x:c r="C477" s="34" t="n">
        <x:v>0.9517</x:v>
      </x:c>
    </x:row>
    <x:row r="478">
      <x:c r="A478" s="24" t="str">
        <x:v>43-3041</x:v>
      </x:c>
      <x:c r="B478" s="24" t="str">
        <x:v>Gambling Cage Workers</x:v>
      </x:c>
      <x:c r="C478" s="34" t="n">
        <x:v>0.5440999999999999</x:v>
      </x:c>
    </x:row>
    <x:row r="479">
      <x:c r="A479" s="24" t="str">
        <x:v>43-3051</x:v>
      </x:c>
      <x:c r="B479" s="24" t="str">
        <x:v>Payroll and Timekeeping Clerks</x:v>
      </x:c>
      <x:c r="C479" s="34" t="n">
        <x:v>0.9409000000000001</x:v>
      </x:c>
    </x:row>
    <x:row r="480">
      <x:c r="A480" s="24" t="str">
        <x:v>43-3061</x:v>
      </x:c>
      <x:c r="B480" s="24" t="str">
        <x:v>Procurement Clerks</x:v>
      </x:c>
      <x:c r="C480" s="34" t="n">
        <x:v>0.8237000000000001</x:v>
      </x:c>
    </x:row>
    <x:row r="481">
      <x:c r="A481" s="24" t="str">
        <x:v>43-3071</x:v>
      </x:c>
      <x:c r="B481" s="24" t="str">
        <x:v>Tellers</x:v>
      </x:c>
      <x:c r="C481" s="34" t="n">
        <x:v>0.9138</x:v>
      </x:c>
    </x:row>
    <x:row r="482">
      <x:c r="A482" s="24" t="str">
        <x:v>43-4011</x:v>
      </x:c>
      <x:c r="B482" s="24" t="str">
        <x:v>Brokerage Clerks</x:v>
      </x:c>
      <x:c r="C482" s="34" t="n">
        <x:v>0.95</x:v>
      </x:c>
    </x:row>
    <x:row r="483">
      <x:c r="A483" s="24" t="str">
        <x:v>43-4021</x:v>
      </x:c>
      <x:c r="B483" s="24" t="str">
        <x:v>Correspondence Clerks</x:v>
      </x:c>
      <x:c r="C483" s="34" t="n">
        <x:v>0.85</x:v>
      </x:c>
    </x:row>
    <x:row r="484">
      <x:c r="A484" s="24" t="str">
        <x:v>43-4031</x:v>
      </x:c>
      <x:c r="B484" s="24" t="str">
        <x:v>Court, Municipal, and License Clerks</x:v>
      </x:c>
      <x:c r="C484" s="34" t="n">
        <x:v>0.8867</x:v>
      </x:c>
    </x:row>
    <x:row r="485">
      <x:c r="A485" s="24" t="str">
        <x:v>43-4041</x:v>
      </x:c>
      <x:c r="B485" s="24" t="str">
        <x:v>Credit Authorizers, Checkers, and Clerks</x:v>
      </x:c>
      <x:c r="C485" s="34" t="n">
        <x:v>0.9469</x:v>
      </x:c>
    </x:row>
    <x:row r="486">
      <x:c r="A486" s="24" t="str">
        <x:v>43-4051</x:v>
      </x:c>
      <x:c r="B486" s="24" t="str">
        <x:v>Customer Service Representatives</x:v>
      </x:c>
      <x:c r="C486" s="34" t="n">
        <x:v>0.82</x:v>
      </x:c>
    </x:row>
    <x:row r="487">
      <x:c r="A487" s="24" t="str">
        <x:v>43-4061</x:v>
      </x:c>
      <x:c r="B487" s="24" t="str">
        <x:v>Eligibility Interviewers, Government Programs</x:v>
      </x:c>
      <x:c r="C487" s="34" t="n">
        <x:v>0.7912</x:v>
      </x:c>
    </x:row>
    <x:row r="488">
      <x:c r="A488" s="24" t="str">
        <x:v>43-4071</x:v>
      </x:c>
      <x:c r="B488" s="24" t="str">
        <x:v>File Clerks</x:v>
      </x:c>
      <x:c r="C488" s="34" t="n">
        <x:v>0.7526</x:v>
      </x:c>
    </x:row>
    <x:row r="489">
      <x:c r="A489" s="24" t="str">
        <x:v>43-4081</x:v>
      </x:c>
      <x:c r="B489" s="24" t="str">
        <x:v>Hotel, Motel, and Resort Desk Clerks</x:v>
      </x:c>
      <x:c r="C489" s="34" t="n">
        <x:v>0.665</x:v>
      </x:c>
    </x:row>
    <x:row r="490">
      <x:c r="A490" s="24" t="str">
        <x:v>43-4111</x:v>
      </x:c>
      <x:c r="B490" s="24" t="str">
        <x:v>Interviewers, Except Eligibility and Loan</x:v>
      </x:c>
      <x:c r="C490" s="34" t="n">
        <x:v>0.7088</x:v>
      </x:c>
    </x:row>
    <x:row r="491">
      <x:c r="A491" s="24" t="str">
        <x:v>43-4121</x:v>
      </x:c>
      <x:c r="B491" s="24" t="str">
        <x:v>Library Assistants, Clerical</x:v>
      </x:c>
      <x:c r="C491" s="34" t="n">
        <x:v>0.547</x:v>
      </x:c>
    </x:row>
    <x:row r="492">
      <x:c r="A492" s="24" t="str">
        <x:v>43-4131</x:v>
      </x:c>
      <x:c r="B492" s="24" t="str">
        <x:v>Loan Interviewers and Clerks</x:v>
      </x:c>
      <x:c r="C492" s="34" t="n">
        <x:v>0.9111</x:v>
      </x:c>
    </x:row>
    <x:row r="493">
      <x:c r="A493" s="24" t="str">
        <x:v>43-4141</x:v>
      </x:c>
      <x:c r="B493" s="24" t="str">
        <x:v>New Accounts Clerks</x:v>
      </x:c>
      <x:c r="C493" s="34" t="n">
        <x:v>0.7633</x:v>
      </x:c>
    </x:row>
    <x:row r="494">
      <x:c r="A494" s="24" t="str">
        <x:v>43-4151</x:v>
      </x:c>
      <x:c r="B494" s="24" t="str">
        <x:v>Order Clerks</x:v>
      </x:c>
      <x:c r="C494" s="34" t="n">
        <x:v>0.9553</x:v>
      </x:c>
    </x:row>
    <x:row r="495">
      <x:c r="A495" s="24" t="str">
        <x:v>43-4161</x:v>
      </x:c>
      <x:c r="B495" s="24" t="str">
        <x:v>Human Resources Assistants, Except Payroll and Timekeeping</x:v>
      </x:c>
      <x:c r="C495" s="34" t="n">
        <x:v>0.8342</x:v>
      </x:c>
    </x:row>
    <x:row r="496">
      <x:c r="A496" s="24" t="str">
        <x:v>43-4171</x:v>
      </x:c>
      <x:c r="B496" s="24" t="str">
        <x:v>Receptionists and Information Clerks</x:v>
      </x:c>
      <x:c r="C496" s="34" t="n">
        <x:v>0.7368000000000001</x:v>
      </x:c>
    </x:row>
    <x:row r="497">
      <x:c r="A497" s="24" t="str">
        <x:v>43-4181</x:v>
      </x:c>
      <x:c r="B497" s="24" t="str">
        <x:v>Reservation and Transportation Ticket Agents and Travel Clerks</x:v>
      </x:c>
      <x:c r="C497" s="34" t="n">
        <x:v>0.7714</x:v>
      </x:c>
    </x:row>
    <x:row r="498">
      <x:c r="A498" s="24" t="str">
        <x:v>43-5011</x:v>
      </x:c>
      <x:c r="B498" s="24" t="str">
        <x:v>Cargo and Freight Agents</x:v>
      </x:c>
      <x:c r="C498" s="34" t="n">
        <x:v>0.6384000000000001</x:v>
      </x:c>
    </x:row>
    <x:row r="499">
      <x:c r="A499" s="24" t="str">
        <x:v>43-5021</x:v>
      </x:c>
      <x:c r="B499" s="24" t="str">
        <x:v>Couriers and Messengers</x:v>
      </x:c>
      <x:c r="C499" s="34" t="n">
        <x:v>0.2235</x:v>
      </x:c>
    </x:row>
    <x:row r="500">
      <x:c r="A500" s="24" t="str">
        <x:v>43-5031</x:v>
      </x:c>
      <x:c r="B500" s="24" t="str">
        <x:v>Public Safety Telecommunicators</x:v>
      </x:c>
      <x:c r="C500" s="34" t="n">
        <x:v>0.6694</x:v>
      </x:c>
    </x:row>
    <x:row r="501">
      <x:c r="A501" s="24" t="str">
        <x:v>43-5032</x:v>
      </x:c>
      <x:c r="B501" s="24" t="str">
        <x:v>Dispatchers, Except Police, Fire, and Ambulance</x:v>
      </x:c>
      <x:c r="C501" s="34" t="n">
        <x:v>0.8192</x:v>
      </x:c>
    </x:row>
    <x:row r="502">
      <x:c r="A502" s="24" t="str">
        <x:v>43-5041</x:v>
      </x:c>
      <x:c r="B502" s="24" t="str">
        <x:v>Meter Readers, Utilities</x:v>
      </x:c>
      <x:c r="C502" s="34" t="n">
        <x:v>0.3654</x:v>
      </x:c>
    </x:row>
    <x:row r="503">
      <x:c r="A503" s="24" t="str">
        <x:v>43-5051</x:v>
      </x:c>
      <x:c r="B503" s="24" t="str">
        <x:v>Postal Service Clerks</x:v>
      </x:c>
      <x:c r="C503" s="34" t="n">
        <x:v>0.5071</x:v>
      </x:c>
    </x:row>
    <x:row r="504">
      <x:c r="A504" s="24" t="str">
        <x:v>43-5052</x:v>
      </x:c>
      <x:c r="B504" s="24" t="str">
        <x:v>Postal Service Mail Carriers</x:v>
      </x:c>
      <x:c r="C504" s="34" t="n">
        <x:v>0.3909</x:v>
      </x:c>
    </x:row>
    <x:row r="505">
      <x:c r="A505" s="24" t="str">
        <x:v>43-5053</x:v>
      </x:c>
      <x:c r="B505" s="24" t="str">
        <x:v>Postal Service Mail Sorters, Processors, and Processing Machine Operators</x:v>
      </x:c>
      <x:c r="C505" s="34" t="n">
        <x:v>0.27940000000000004</x:v>
      </x:c>
    </x:row>
    <x:row r="506">
      <x:c r="A506" s="24" t="str">
        <x:v>43-5061</x:v>
      </x:c>
      <x:c r="B506" s="24" t="str">
        <x:v>Production, Planning, and Expediting Clerks</x:v>
      </x:c>
      <x:c r="C506" s="34" t="n">
        <x:v>0.7794</x:v>
      </x:c>
    </x:row>
    <x:row r="507">
      <x:c r="A507" s="24" t="str">
        <x:v>43-5071</x:v>
      </x:c>
      <x:c r="B507" s="24" t="str">
        <x:v>Shipping, Receiving, and Inventory Clerks</x:v>
      </x:c>
      <x:c r="C507" s="34" t="n">
        <x:v>0.6455</x:v>
      </x:c>
    </x:row>
    <x:row r="508">
      <x:c r="A508" s="24" t="str">
        <x:v>43-5111</x:v>
      </x:c>
      <x:c r="B508" s="24" t="str">
        <x:v>Weighers, Measurers, Checkers, and Samplers, Recordkeeping</x:v>
      </x:c>
      <x:c r="C508" s="34" t="n">
        <x:v>0.2932</x:v>
      </x:c>
    </x:row>
    <x:row r="509">
      <x:c r="A509" s="24" t="str">
        <x:v>43-6011</x:v>
      </x:c>
      <x:c r="B509" s="24" t="str">
        <x:v>Executive Secretaries and Executive Administrative Assistants</x:v>
      </x:c>
      <x:c r="C509" s="34" t="n">
        <x:v>0.7955</x:v>
      </x:c>
    </x:row>
    <x:row r="510">
      <x:c r="A510" s="24" t="str">
        <x:v>43-6012</x:v>
      </x:c>
      <x:c r="B510" s="24" t="str">
        <x:v>Legal Secretaries and Administrative Assistants</x:v>
      </x:c>
      <x:c r="C510" s="34" t="n">
        <x:v>0.8679000000000001</x:v>
      </x:c>
    </x:row>
    <x:row r="511">
      <x:c r="A511" s="24" t="str">
        <x:v>43-6013</x:v>
      </x:c>
      <x:c r="B511" s="24" t="str">
        <x:v>Medical Secretaries and Administrative Assistants</x:v>
      </x:c>
      <x:c r="C511" s="34" t="n">
        <x:v>0.9031</x:v>
      </x:c>
    </x:row>
    <x:row r="512">
      <x:c r="A512" s="24" t="str">
        <x:v>43-6014</x:v>
      </x:c>
      <x:c r="B512" s="24" t="str">
        <x:v>Secretaries and Administrative Assistants, Except Legal, Medical, and Executive</x:v>
      </x:c>
      <x:c r="C512" s="34" t="n">
        <x:v>0.8031</x:v>
      </x:c>
    </x:row>
    <x:row r="513">
      <x:c r="A513" s="24" t="str">
        <x:v>43-9021</x:v>
      </x:c>
      <x:c r="B513" s="24" t="str">
        <x:v>Data Entry Keyers</x:v>
      </x:c>
      <x:c r="C513" s="34" t="n">
        <x:v>0.75</x:v>
      </x:c>
    </x:row>
    <x:row r="514">
      <x:c r="A514" s="24" t="str">
        <x:v>43-9022</x:v>
      </x:c>
      <x:c r="B514" s="24" t="str">
        <x:v>Word Processors and Typists</x:v>
      </x:c>
      <x:c r="C514" s="34" t="n">
        <x:v>0.835</x:v>
      </x:c>
    </x:row>
    <x:row r="515">
      <x:c r="A515" s="24" t="str">
        <x:v>43-9031</x:v>
      </x:c>
      <x:c r="B515" s="24" t="str">
        <x:v>Desktop Publishers</x:v>
      </x:c>
      <x:c r="C515" s="34" t="n">
        <x:v>0.9417</x:v>
      </x:c>
    </x:row>
    <x:row r="516">
      <x:c r="A516" s="24" t="str">
        <x:v>43-9041</x:v>
      </x:c>
      <x:c r="B516" s="24" t="str">
        <x:v>Insurance Claims and Policy Processing Clerks</x:v>
      </x:c>
      <x:c r="C516" s="34" t="n">
        <x:v>0.9519</x:v>
      </x:c>
    </x:row>
    <x:row r="517">
      <x:c r="A517" s="24" t="str">
        <x:v>43-9051</x:v>
      </x:c>
      <x:c r="B517" s="24" t="str">
        <x:v>Mail Clerks and Mail Machine Operators, Except Postal Service</x:v>
      </x:c>
      <x:c r="C517" s="34" t="n">
        <x:v>0.231</x:v>
      </x:c>
    </x:row>
    <x:row r="518">
      <x:c r="A518" s="24" t="str">
        <x:v>43-9061</x:v>
      </x:c>
      <x:c r="B518" s="24" t="str">
        <x:v>Office Clerks, General</x:v>
      </x:c>
      <x:c r="C518" s="34" t="n">
        <x:v>0.7452</x:v>
      </x:c>
    </x:row>
    <x:row r="519">
      <x:c r="A519" s="24" t="str">
        <x:v>43-9071</x:v>
      </x:c>
      <x:c r="B519" s="24" t="str">
        <x:v>Office Machine Operators, Except Computer</x:v>
      </x:c>
      <x:c r="C519" s="34" t="n">
        <x:v>0.2639</x:v>
      </x:c>
    </x:row>
    <x:row r="520">
      <x:c r="A520" s="24" t="str">
        <x:v>43-9081</x:v>
      </x:c>
      <x:c r="B520" s="24" t="str">
        <x:v>Proofreaders and Copy Markers</x:v>
      </x:c>
      <x:c r="C520" s="34" t="n">
        <x:v>0.9273</x:v>
      </x:c>
    </x:row>
    <x:row r="521">
      <x:c r="A521" s="24" t="str">
        <x:v>43-9111</x:v>
      </x:c>
      <x:c r="B521" s="24" t="str">
        <x:v>Statistical Assistants</x:v>
      </x:c>
      <x:c r="C521" s="34" t="n">
        <x:v>0.8679000000000001</x:v>
      </x:c>
    </x:row>
    <x:row r="522">
      <x:c r="A522" s="24" t="str">
        <x:v>45-1011</x:v>
      </x:c>
      <x:c r="B522" s="24" t="str">
        <x:v>First-Line Supervisors of Farming, Fishing, and Forestry Workers</x:v>
      </x:c>
      <x:c r="C522" s="34" t="n">
        <x:v>0.22</x:v>
      </x:c>
    </x:row>
    <x:row r="523">
      <x:c r="A523" s="24" t="str">
        <x:v>45-2011</x:v>
      </x:c>
      <x:c r="B523" s="24" t="str">
        <x:v>Agricultural Inspectors</x:v>
      </x:c>
      <x:c r="C523" s="34" t="n">
        <x:v>0.15</x:v>
      </x:c>
    </x:row>
    <x:row r="524">
      <x:c r="A524" s="24" t="str">
        <x:v>45-2021</x:v>
      </x:c>
      <x:c r="B524" s="24" t="str">
        <x:v>Animal Breeders</x:v>
      </x:c>
      <x:c r="C524" s="34" t="n">
        <x:v>0.039599999999999996</x:v>
      </x:c>
    </x:row>
    <x:row r="525">
      <x:c r="A525" s="24" t="str">
        <x:v>45-2041</x:v>
      </x:c>
      <x:c r="B525" s="24" t="str">
        <x:v>Graders and Sorters, Agricultural Products</x:v>
      </x:c>
      <x:c r="C525" s="34" t="n">
        <x:v>0.1583</x:v>
      </x:c>
    </x:row>
    <x:row r="526">
      <x:c r="A526" s="24" t="str">
        <x:v>45-2091</x:v>
      </x:c>
      <x:c r="B526" s="24" t="str">
        <x:v>Agricultural Equipment Operators</x:v>
      </x:c>
      <x:c r="C526" s="34" t="n">
        <x:v>0.0559</x:v>
      </x:c>
    </x:row>
    <x:row r="527">
      <x:c r="A527" s="24" t="str">
        <x:v>45-2092</x:v>
      </x:c>
      <x:c r="B527" s="24" t="str">
        <x:v>Farmworkers and Laborers, Crop, Nursery, and Greenhouse</x:v>
      </x:c>
      <x:c r="C527" s="34" t="n">
        <x:v>0.0633</x:v>
      </x:c>
    </x:row>
    <x:row r="528">
      <x:c r="A528" s="24" t="str">
        <x:v>45-2093</x:v>
      </x:c>
      <x:c r="B528" s="24" t="str">
        <x:v>Farmworkers, Farm, Ranch, and Aquacultural Animals</x:v>
      </x:c>
      <x:c r="C528" s="34" t="n">
        <x:v>0.0864</x:v>
      </x:c>
    </x:row>
    <x:row r="529">
      <x:c r="A529" s="24" t="str">
        <x:v>45-4011</x:v>
      </x:c>
      <x:c r="B529" s="24" t="str">
        <x:v>Forest and Conservation Workers</x:v>
      </x:c>
      <x:c r="C529" s="34" t="n">
        <x:v>0</x:v>
      </x:c>
    </x:row>
    <x:row r="530">
      <x:c r="A530" s="24" t="str">
        <x:v>45-4021</x:v>
      </x:c>
      <x:c r="B530" s="24" t="str">
        <x:v>Fallers</x:v>
      </x:c>
      <x:c r="C530" s="34" t="n">
        <x:v>0</x:v>
      </x:c>
    </x:row>
    <x:row r="531">
      <x:c r="A531" s="24" t="str">
        <x:v>45-4022</x:v>
      </x:c>
      <x:c r="B531" s="24" t="str">
        <x:v>Logging Equipment Operators</x:v>
      </x:c>
      <x:c r="C531" s="34" t="n">
        <x:v>0.21109999999999998</x:v>
      </x:c>
    </x:row>
    <x:row r="532">
      <x:c r="A532" s="24" t="str">
        <x:v>45-4023</x:v>
      </x:c>
      <x:c r="B532" s="24" t="str">
        <x:v>Log Graders and Scalers</x:v>
      </x:c>
      <x:c r="C532" s="34" t="n">
        <x:v>0.1462</x:v>
      </x:c>
    </x:row>
    <x:row r="533">
      <x:c r="A533" s="24" t="str">
        <x:v>47-1011</x:v>
      </x:c>
      <x:c r="B533" s="24" t="str">
        <x:v>First-Line Supervisors of Construction Trades and Extraction Workers</x:v>
      </x:c>
      <x:c r="C533" s="34" t="n">
        <x:v>0.265</x:v>
      </x:c>
    </x:row>
    <x:row r="534">
      <x:c r="A534" s="24" t="str">
        <x:v>47-2011</x:v>
      </x:c>
      <x:c r="B534" s="24" t="str">
        <x:v>Boilermakers</x:v>
      </x:c>
      <x:c r="C534" s="34" t="n">
        <x:v>0</x:v>
      </x:c>
    </x:row>
    <x:row r="535">
      <x:c r="A535" s="24" t="str">
        <x:v>47-2021</x:v>
      </x:c>
      <x:c r="B535" s="24" t="str">
        <x:v>Brickmasons and Blockmasons</x:v>
      </x:c>
      <x:c r="C535" s="34" t="n">
        <x:v>0.05</x:v>
      </x:c>
    </x:row>
    <x:row r="536">
      <x:c r="A536" s="24" t="str">
        <x:v>47-2022</x:v>
      </x:c>
      <x:c r="B536" s="24" t="str">
        <x:v>Stonemasons</x:v>
      </x:c>
      <x:c r="C536" s="34" t="n">
        <x:v>0</x:v>
      </x:c>
    </x:row>
    <x:row r="537">
      <x:c r="A537" s="24" t="str">
        <x:v>47-2031</x:v>
      </x:c>
      <x:c r="B537" s="24" t="str">
        <x:v>Carpenters</x:v>
      </x:c>
      <x:c r="C537" s="34" t="n">
        <x:v>0.081</x:v>
      </x:c>
    </x:row>
    <x:row r="538">
      <x:c r="A538" s="24" t="str">
        <x:v>47-2041</x:v>
      </x:c>
      <x:c r="B538" s="24" t="str">
        <x:v>Carpet Installers</x:v>
      </x:c>
      <x:c r="C538" s="34" t="n">
        <x:v>0.0438</x:v>
      </x:c>
    </x:row>
    <x:row r="539">
      <x:c r="A539" s="24" t="str">
        <x:v>47-2042</x:v>
      </x:c>
      <x:c r="B539" s="24" t="str">
        <x:v>Floor Layers, Except Carpet, Wood, and Hard Tiles</x:v>
      </x:c>
      <x:c r="C539" s="34" t="n">
        <x:v>0</x:v>
      </x:c>
    </x:row>
    <x:row r="540">
      <x:c r="A540" s="24" t="str">
        <x:v>47-2043</x:v>
      </x:c>
      <x:c r="B540" s="24" t="str">
        <x:v>Floor Sanders and Finishers</x:v>
      </x:c>
      <x:c r="C540" s="34" t="n">
        <x:v>0</x:v>
      </x:c>
    </x:row>
    <x:row r="541">
      <x:c r="A541" s="24" t="str">
        <x:v>47-2044</x:v>
      </x:c>
      <x:c r="B541" s="24" t="str">
        <x:v>Tile and Stone Setters</x:v>
      </x:c>
      <x:c r="C541" s="34" t="n">
        <x:v>0.027999999999999997</x:v>
      </x:c>
    </x:row>
    <x:row r="542">
      <x:c r="A542" s="24" t="str">
        <x:v>47-2051</x:v>
      </x:c>
      <x:c r="B542" s="24" t="str">
        <x:v>Cement Masons and Concrete Finishers</x:v>
      </x:c>
      <x:c r="C542" s="34" t="n">
        <x:v>0</x:v>
      </x:c>
    </x:row>
    <x:row r="543">
      <x:c r="A543" s="24" t="str">
        <x:v>47-2053</x:v>
      </x:c>
      <x:c r="B543" s="24" t="str">
        <x:v>Terrazzo Workers and Finishers</x:v>
      </x:c>
      <x:c r="C543" s="34" t="n">
        <x:v>0</x:v>
      </x:c>
    </x:row>
    <x:row r="544">
      <x:c r="A544" s="24" t="str">
        <x:v>47-2061</x:v>
      </x:c>
      <x:c r="B544" s="24" t="str">
        <x:v>Construction Laborers</x:v>
      </x:c>
      <x:c r="C544" s="34" t="n">
        <x:v>0.0297</x:v>
      </x:c>
    </x:row>
    <x:row r="545">
      <x:c r="A545" s="24" t="str">
        <x:v>47-2071</x:v>
      </x:c>
      <x:c r="B545" s="24" t="str">
        <x:v>Paving, Surfacing, and Tamping Equipment Operators</x:v>
      </x:c>
      <x:c r="C545" s="34" t="n">
        <x:v>0</x:v>
      </x:c>
    </x:row>
    <x:row r="546">
      <x:c r="A546" s="24" t="str">
        <x:v>47-2072</x:v>
      </x:c>
      <x:c r="B546" s="24" t="str">
        <x:v>Pile Driver Operators</x:v>
      </x:c>
      <x:c r="C546" s="34" t="n">
        <x:v>0</x:v>
      </x:c>
    </x:row>
    <x:row r="547">
      <x:c r="A547" s="24" t="str">
        <x:v>47-2073</x:v>
      </x:c>
      <x:c r="B547" s="24" t="str">
        <x:v>Operating Engineers and Other Construction Equipment Operators</x:v>
      </x:c>
      <x:c r="C547" s="34" t="n">
        <x:v>0.058899999999999994</x:v>
      </x:c>
    </x:row>
    <x:row r="548">
      <x:c r="A548" s="24" t="str">
        <x:v>47-2081</x:v>
      </x:c>
      <x:c r="B548" s="24" t="str">
        <x:v>Drywall and Ceiling Tile Installers</x:v>
      </x:c>
      <x:c r="C548" s="34" t="n">
        <x:v>0</x:v>
      </x:c>
    </x:row>
    <x:row r="549">
      <x:c r="A549" s="24" t="str">
        <x:v>47-2082</x:v>
      </x:c>
      <x:c r="B549" s="24" t="str">
        <x:v>Tapers</x:v>
      </x:c>
      <x:c r="C549" s="34" t="n">
        <x:v>0</x:v>
      </x:c>
    </x:row>
    <x:row r="550">
      <x:c r="A550" s="24" t="str">
        <x:v>47-2111</x:v>
      </x:c>
      <x:c r="B550" s="24" t="str">
        <x:v>Electricians</x:v>
      </x:c>
      <x:c r="C550" s="34" t="n">
        <x:v>0.0786</x:v>
      </x:c>
    </x:row>
    <x:row r="551">
      <x:c r="A551" s="24" t="str">
        <x:v>47-2121</x:v>
      </x:c>
      <x:c r="B551" s="24" t="str">
        <x:v>Glaziers</x:v>
      </x:c>
      <x:c r="C551" s="34" t="n">
        <x:v>0</x:v>
      </x:c>
    </x:row>
    <x:row r="552">
      <x:c r="A552" s="24" t="str">
        <x:v>47-2131</x:v>
      </x:c>
      <x:c r="B552" s="24" t="str">
        <x:v>Insulation Workers, Floor, Ceiling, and Wall</x:v>
      </x:c>
      <x:c r="C552" s="34" t="n">
        <x:v>0</x:v>
      </x:c>
    </x:row>
    <x:row r="553">
      <x:c r="A553" s="24" t="str">
        <x:v>47-2132</x:v>
      </x:c>
      <x:c r="B553" s="24" t="str">
        <x:v>Insulation Workers, Mechanical</x:v>
      </x:c>
      <x:c r="C553" s="34" t="n">
        <x:v>0.0731</x:v>
      </x:c>
    </x:row>
    <x:row r="554">
      <x:c r="A554" s="24" t="str">
        <x:v>47-2141</x:v>
      </x:c>
      <x:c r="B554" s="24" t="str">
        <x:v>Painters, Construction and Maintenance</x:v>
      </x:c>
      <x:c r="C554" s="34" t="n">
        <x:v>0.0368</x:v>
      </x:c>
    </x:row>
    <x:row r="555">
      <x:c r="A555" s="24" t="str">
        <x:v>47-2142</x:v>
      </x:c>
      <x:c r="B555" s="24" t="str">
        <x:v>Paperhangers</x:v>
      </x:c>
      <x:c r="C555" s="34" t="n">
        <x:v>0</x:v>
      </x:c>
    </x:row>
    <x:row r="556">
      <x:c r="A556" s="24" t="str">
        <x:v>47-2151</x:v>
      </x:c>
      <x:c r="B556" s="24" t="str">
        <x:v>Pipelayers</x:v>
      </x:c>
      <x:c r="C556" s="34" t="n">
        <x:v>0</x:v>
      </x:c>
    </x:row>
    <x:row r="557">
      <x:c r="A557" s="24" t="str">
        <x:v>47-2152</x:v>
      </x:c>
      <x:c r="B557" s="24" t="str">
        <x:v>Plumbers, Pipefitters, and Steamfitters</x:v>
      </x:c>
      <x:c r="C557" s="34" t="n">
        <x:v>0.04</x:v>
      </x:c>
    </x:row>
    <x:row r="558">
      <x:c r="A558" s="24" t="str">
        <x:v>47-2161</x:v>
      </x:c>
      <x:c r="B558" s="24" t="str">
        <x:v>Plasterers and Stucco Masons</x:v>
      </x:c>
      <x:c r="C558" s="34" t="n">
        <x:v>0</x:v>
      </x:c>
    </x:row>
    <x:row r="559">
      <x:c r="A559" s="24" t="str">
        <x:v>47-2171</x:v>
      </x:c>
      <x:c r="B559" s="24" t="str">
        <x:v>Reinforcing Iron and Rebar Workers</x:v>
      </x:c>
      <x:c r="C559" s="34" t="n">
        <x:v>0</x:v>
      </x:c>
    </x:row>
    <x:row r="560">
      <x:c r="A560" s="24" t="str">
        <x:v>47-2181</x:v>
      </x:c>
      <x:c r="B560" s="24" t="str">
        <x:v>Roofers</x:v>
      </x:c>
      <x:c r="C560" s="34" t="n">
        <x:v>0</x:v>
      </x:c>
    </x:row>
    <x:row r="561">
      <x:c r="A561" s="24" t="str">
        <x:v>47-2211</x:v>
      </x:c>
      <x:c r="B561" s="24" t="str">
        <x:v>Sheet Metal Workers</x:v>
      </x:c>
      <x:c r="C561" s="34" t="n">
        <x:v>0.0687</x:v>
      </x:c>
    </x:row>
    <x:row r="562">
      <x:c r="A562" s="24" t="str">
        <x:v>47-2221</x:v>
      </x:c>
      <x:c r="B562" s="24" t="str">
        <x:v>Structural Iron and Steel Workers</x:v>
      </x:c>
      <x:c r="C562" s="34" t="n">
        <x:v>0</x:v>
      </x:c>
    </x:row>
    <x:row r="563">
      <x:c r="A563" s="24" t="str">
        <x:v>47-2231</x:v>
      </x:c>
      <x:c r="B563" s="24" t="str">
        <x:v>Solar Photovoltaic Installers</x:v>
      </x:c>
      <x:c r="C563" s="34" t="n">
        <x:v>0.0635</x:v>
      </x:c>
    </x:row>
    <x:row r="564">
      <x:c r="A564" s="24" t="str">
        <x:v>47-3011</x:v>
      </x:c>
      <x:c r="B564" s="24" t="str">
        <x:v>Helpers--Brickmasons, Blockmasons, Stonemasons, and Tile and Marble Setters</x:v>
      </x:c>
      <x:c r="C564" s="34" t="n">
        <x:v>0</x:v>
      </x:c>
    </x:row>
    <x:row r="565">
      <x:c r="A565" s="24" t="str">
        <x:v>47-3012</x:v>
      </x:c>
      <x:c r="B565" s="24" t="str">
        <x:v>Helpers--Carpenters</x:v>
      </x:c>
      <x:c r="C565" s="34" t="n">
        <x:v>0</x:v>
      </x:c>
    </x:row>
    <x:row r="566">
      <x:c r="A566" s="24" t="str">
        <x:v>47-3013</x:v>
      </x:c>
      <x:c r="B566" s="24" t="str">
        <x:v>Helpers--Electricians</x:v>
      </x:c>
      <x:c r="C566" s="34" t="n">
        <x:v>0.039599999999999996</x:v>
      </x:c>
    </x:row>
    <x:row r="567">
      <x:c r="A567" s="24" t="str">
        <x:v>47-3014</x:v>
      </x:c>
      <x:c r="B567" s="24" t="str">
        <x:v>Helpers--Painters, Paperhangers, Plasterers, and Stucco Masons</x:v>
      </x:c>
      <x:c r="C567" s="34" t="n">
        <x:v>0</x:v>
      </x:c>
    </x:row>
    <x:row r="568">
      <x:c r="A568" s="24" t="str">
        <x:v>47-3015</x:v>
      </x:c>
      <x:c r="B568" s="24" t="str">
        <x:v>Helpers--Pipelayers, Plumbers, Pipefitters, and Steamfitters</x:v>
      </x:c>
      <x:c r="C568" s="34" t="n">
        <x:v>0</x:v>
      </x:c>
    </x:row>
    <x:row r="569">
      <x:c r="A569" s="24" t="str">
        <x:v>47-3016</x:v>
      </x:c>
      <x:c r="B569" s="24" t="str">
        <x:v>Helpers--Roofers</x:v>
      </x:c>
      <x:c r="C569" s="34" t="n">
        <x:v>0</x:v>
      </x:c>
    </x:row>
    <x:row r="570">
      <x:c r="A570" s="24" t="str">
        <x:v>47-4011</x:v>
      </x:c>
      <x:c r="B570" s="24" t="str">
        <x:v>Construction and Building Inspectors</x:v>
      </x:c>
      <x:c r="C570" s="34" t="n">
        <x:v>0.3737</x:v>
      </x:c>
    </x:row>
    <x:row r="571">
      <x:c r="A571" s="24" t="str">
        <x:v>47-4021</x:v>
      </x:c>
      <x:c r="B571" s="24" t="str">
        <x:v>Elevator and Escalator Installers and Repairers</x:v>
      </x:c>
      <x:c r="C571" s="34" t="n">
        <x:v>0.0475</x:v>
      </x:c>
    </x:row>
    <x:row r="572">
      <x:c r="A572" s="24" t="str">
        <x:v>47-4031</x:v>
      </x:c>
      <x:c r="B572" s="24" t="str">
        <x:v>Fence Erectors</x:v>
      </x:c>
      <x:c r="C572" s="34" t="n">
        <x:v>0</x:v>
      </x:c>
    </x:row>
    <x:row r="573">
      <x:c r="A573" s="24" t="str">
        <x:v>47-4041</x:v>
      </x:c>
      <x:c r="B573" s="24" t="str">
        <x:v>Hazardous Materials Removal Workers</x:v>
      </x:c>
      <x:c r="C573" s="34" t="n">
        <x:v>0.0452</x:v>
      </x:c>
    </x:row>
    <x:row r="574">
      <x:c r="A574" s="24" t="str">
        <x:v>47-4051</x:v>
      </x:c>
      <x:c r="B574" s="24" t="str">
        <x:v>Highway Maintenance Workers</x:v>
      </x:c>
      <x:c r="C574" s="34" t="n">
        <x:v>0</x:v>
      </x:c>
    </x:row>
    <x:row r="575">
      <x:c r="A575" s="24" t="str">
        <x:v>47-4061</x:v>
      </x:c>
      <x:c r="B575" s="24" t="str">
        <x:v>Rail-Track Laying and Maintenance Equipment Operators</x:v>
      </x:c>
      <x:c r="C575" s="34" t="n">
        <x:v>0</x:v>
      </x:c>
    </x:row>
    <x:row r="576">
      <x:c r="A576" s="24" t="str">
        <x:v>47-4071</x:v>
      </x:c>
      <x:c r="B576" s="24" t="str">
        <x:v>Septic Tank Servicers and Sewer Pipe Cleaners</x:v>
      </x:c>
      <x:c r="C576" s="34" t="n">
        <x:v>0.0864</x:v>
      </x:c>
    </x:row>
    <x:row r="577">
      <x:c r="A577" s="24" t="str">
        <x:v>47-4090</x:v>
      </x:c>
      <x:c r="B577" s="24" t="str">
        <x:v>Miscellaneous Construction and Related Workers</x:v>
      </x:c>
      <x:c r="C577" s="34" t="n">
        <x:v>0.0825</x:v>
      </x:c>
    </x:row>
    <x:row r="578">
      <x:c r="A578" s="24" t="str">
        <x:v>47-5011</x:v>
      </x:c>
      <x:c r="B578" s="24" t="str">
        <x:v>Derrick Operators, Oil and Gas</x:v>
      </x:c>
      <x:c r="C578" s="34" t="n">
        <x:v>0</x:v>
      </x:c>
    </x:row>
    <x:row r="579">
      <x:c r="A579" s="24" t="str">
        <x:v>47-5012</x:v>
      </x:c>
      <x:c r="B579" s="24" t="str">
        <x:v>Rotary Drill Operators, Oil and Gas</x:v>
      </x:c>
      <x:c r="C579" s="34" t="n">
        <x:v>0.0432</x:v>
      </x:c>
    </x:row>
    <x:row r="580">
      <x:c r="A580" s="24" t="str">
        <x:v>47-5013</x:v>
      </x:c>
      <x:c r="B580" s="24" t="str">
        <x:v>Service Unit Operators, Oil and Gas</x:v>
      </x:c>
      <x:c r="C580" s="34" t="n">
        <x:v>0.05</x:v>
      </x:c>
    </x:row>
    <x:row r="581">
      <x:c r="A581" s="24" t="str">
        <x:v>47-5022</x:v>
      </x:c>
      <x:c r="B581" s="24" t="str">
        <x:v>Excavating and Loading Machine and Dragline Operators, Surface Mining</x:v>
      </x:c>
      <x:c r="C581" s="34" t="n">
        <x:v>0</x:v>
      </x:c>
    </x:row>
    <x:row r="582">
      <x:c r="A582" s="24" t="str">
        <x:v>47-5023</x:v>
      </x:c>
      <x:c r="B582" s="24" t="str">
        <x:v>Earth Drillers, Except Oil and Gas</x:v>
      </x:c>
      <x:c r="C582" s="34" t="n">
        <x:v>0.0233</x:v>
      </x:c>
    </x:row>
    <x:row r="583">
      <x:c r="A583" s="24" t="str">
        <x:v>47-5032</x:v>
      </x:c>
      <x:c r="B583" s="24" t="str">
        <x:v>Explosives Workers, Ordnance Handling Experts, and Blasters</x:v>
      </x:c>
      <x:c r="C583" s="34" t="n">
        <x:v>0.095</x:v>
      </x:c>
    </x:row>
    <x:row r="584">
      <x:c r="A584" s="24" t="str">
        <x:v>47-5041</x:v>
      </x:c>
      <x:c r="B584" s="24" t="str">
        <x:v>Continuous Mining Machine Operators</x:v>
      </x:c>
      <x:c r="C584" s="34" t="n">
        <x:v>0</x:v>
      </x:c>
    </x:row>
    <x:row r="585">
      <x:c r="A585" s="24" t="str">
        <x:v>47-5043</x:v>
      </x:c>
      <x:c r="B585" s="24" t="str">
        <x:v>Roof Bolters, Mining</x:v>
      </x:c>
      <x:c r="C585" s="34" t="n">
        <x:v>0</x:v>
      </x:c>
    </x:row>
    <x:row r="586">
      <x:c r="A586" s="24" t="str">
        <x:v>47-5044</x:v>
      </x:c>
      <x:c r="B586" s="24" t="str">
        <x:v>Loading and Moving Machine Operators, Underground Mining</x:v>
      </x:c>
      <x:c r="C586" s="34" t="n">
        <x:v>0.0339</x:v>
      </x:c>
    </x:row>
    <x:row r="587">
      <x:c r="A587" s="24" t="str">
        <x:v>47-5051</x:v>
      </x:c>
      <x:c r="B587" s="24" t="str">
        <x:v>Rock Splitters, Quarry</x:v>
      </x:c>
      <x:c r="C587" s="34" t="n">
        <x:v>0</x:v>
      </x:c>
    </x:row>
    <x:row r="588">
      <x:c r="A588" s="24" t="str">
        <x:v>47-5071</x:v>
      </x:c>
      <x:c r="B588" s="24" t="str">
        <x:v>Roustabouts, Oil and Gas</x:v>
      </x:c>
      <x:c r="C588" s="34" t="n">
        <x:v>0</x:v>
      </x:c>
    </x:row>
    <x:row r="589">
      <x:c r="A589" s="24" t="str">
        <x:v>47-5081</x:v>
      </x:c>
      <x:c r="B589" s="24" t="str">
        <x:v>Helpers--Extraction Workers</x:v>
      </x:c>
      <x:c r="C589" s="34" t="n">
        <x:v>0</x:v>
      </x:c>
    </x:row>
    <x:row r="590">
      <x:c r="A590" s="24" t="str">
        <x:v>49-1011</x:v>
      </x:c>
      <x:c r="B590" s="24" t="str">
        <x:v>First-Line Supervisors of Mechanics, Installers, and Repairers</x:v>
      </x:c>
      <x:c r="C590" s="34" t="n">
        <x:v>0.35229999999999995</x:v>
      </x:c>
    </x:row>
    <x:row r="591">
      <x:c r="A591" s="24" t="str">
        <x:v>49-2011</x:v>
      </x:c>
      <x:c r="B591" s="24" t="str">
        <x:v>Computer, Automated Teller, and Office Machine Repairers</x:v>
      </x:c>
      <x:c r="C591" s="34" t="n">
        <x:v>0.284</x:v>
      </x:c>
    </x:row>
    <x:row r="592">
      <x:c r="A592" s="24" t="str">
        <x:v>49-2021</x:v>
      </x:c>
      <x:c r="B592" s="24" t="str">
        <x:v>Radio, Cellular, and Tower Equipment Installers and Repairers</x:v>
      </x:c>
      <x:c r="C592" s="34" t="n">
        <x:v>0.1583</x:v>
      </x:c>
    </x:row>
    <x:row r="593">
      <x:c r="A593" s="24" t="str">
        <x:v>49-2022</x:v>
      </x:c>
      <x:c r="B593" s="24" t="str">
        <x:v>Telecommunications Equipment Installers and Repairers, Except Line Installers</x:v>
      </x:c>
      <x:c r="C593" s="34" t="n">
        <x:v>0.195</x:v>
      </x:c>
    </x:row>
    <x:row r="594">
      <x:c r="A594" s="24" t="str">
        <x:v>49-2091</x:v>
      </x:c>
      <x:c r="B594" s="24" t="str">
        <x:v>Avionics Technicians</x:v>
      </x:c>
      <x:c r="C594" s="34" t="n">
        <x:v>0.2</x:v>
      </x:c>
    </x:row>
    <x:row r="595">
      <x:c r="A595" s="24" t="str">
        <x:v>49-2092</x:v>
      </x:c>
      <x:c r="B595" s="24" t="str">
        <x:v>Electric Motor, Power Tool, and Related Repairers</x:v>
      </x:c>
      <x:c r="C595" s="34" t="n">
        <x:v>0.0667</x:v>
      </x:c>
    </x:row>
    <x:row r="596">
      <x:c r="A596" s="24" t="str">
        <x:v>49-2093</x:v>
      </x:c>
      <x:c r="B596" s="24" t="str">
        <x:v>Electrical and Electronics Installers and Repairers, Transportation Equipment</x:v>
      </x:c>
      <x:c r="C596" s="34" t="n">
        <x:v>0.20329999999999998</x:v>
      </x:c>
    </x:row>
    <x:row r="597">
      <x:c r="A597" s="24" t="str">
        <x:v>49-2094</x:v>
      </x:c>
      <x:c r="B597" s="24" t="str">
        <x:v>Electrical and Electronics Repairers, Commercial and Industrial Equipment</x:v>
      </x:c>
      <x:c r="C597" s="34" t="n">
        <x:v>0.19</x:v>
      </x:c>
    </x:row>
    <x:row r="598">
      <x:c r="A598" s="24" t="str">
        <x:v>49-2095</x:v>
      </x:c>
      <x:c r="B598" s="24" t="str">
        <x:v>Electrical and Electronics Repairers, Powerhouse, Substation, and Relay</x:v>
      </x:c>
      <x:c r="C598" s="34" t="n">
        <x:v>0.22190000000000001</x:v>
      </x:c>
    </x:row>
    <x:row r="599">
      <x:c r="A599" s="24" t="str">
        <x:v>49-2096</x:v>
      </x:c>
      <x:c r="B599" s="24" t="str">
        <x:v>Electronic Equipment Installers and Repairers, Motor Vehicles</x:v>
      </x:c>
      <x:c r="C599" s="34" t="n">
        <x:v>0.1583</x:v>
      </x:c>
    </x:row>
    <x:row r="600">
      <x:c r="A600" s="24" t="str">
        <x:v>49-2097</x:v>
      </x:c>
      <x:c r="B600" s="24" t="str">
        <x:v>Audiovisual Equipment Installers and Repairers</x:v>
      </x:c>
      <x:c r="C600" s="34" t="n">
        <x:v>0.2591</x:v>
      </x:c>
    </x:row>
    <x:row r="601">
      <x:c r="A601" s="24" t="str">
        <x:v>49-2098</x:v>
      </x:c>
      <x:c r="B601" s="24" t="str">
        <x:v>Security and Fire Alarm Systems Installers</x:v>
      </x:c>
      <x:c r="C601" s="34" t="n">
        <x:v>0.22190000000000001</x:v>
      </x:c>
    </x:row>
    <x:row r="602">
      <x:c r="A602" s="24" t="str">
        <x:v>49-3011</x:v>
      </x:c>
      <x:c r="B602" s="24" t="str">
        <x:v>Aircraft Mechanics and Service Technicians</x:v>
      </x:c>
      <x:c r="C602" s="34" t="n">
        <x:v>0.0434</x:v>
      </x:c>
    </x:row>
    <x:row r="603">
      <x:c r="A603" s="24" t="str">
        <x:v>49-3021</x:v>
      </x:c>
      <x:c r="B603" s="24" t="str">
        <x:v>Automotive Body and Related Repairers</x:v>
      </x:c>
      <x:c r="C603" s="34" t="n">
        <x:v>0.027999999999999997</x:v>
      </x:c>
    </x:row>
    <x:row r="604">
      <x:c r="A604" s="24" t="str">
        <x:v>49-3022</x:v>
      </x:c>
      <x:c r="B604" s="24" t="str">
        <x:v>Automotive Glass Installers and Repairers</x:v>
      </x:c>
      <x:c r="C604" s="34" t="n">
        <x:v>0</x:v>
      </x:c>
    </x:row>
    <x:row r="605">
      <x:c r="A605" s="24" t="str">
        <x:v>49-3023</x:v>
      </x:c>
      <x:c r="B605" s="24" t="str">
        <x:v>Automotive Service Technicians and Mechanics</x:v>
      </x:c>
      <x:c r="C605" s="34" t="n">
        <x:v>0.0233</x:v>
      </x:c>
    </x:row>
    <x:row r="606">
      <x:c r="A606" s="24" t="str">
        <x:v>49-3031</x:v>
      </x:c>
      <x:c r="B606" s="24" t="str">
        <x:v>Bus and Truck Mechanics and Diesel Engine Specialists</x:v>
      </x:c>
      <x:c r="C606" s="34" t="n">
        <x:v>0</x:v>
      </x:c>
    </x:row>
    <x:row r="607">
      <x:c r="A607" s="24" t="str">
        <x:v>49-3041</x:v>
      </x:c>
      <x:c r="B607" s="24" t="str">
        <x:v>Farm Equipment Mechanics and Service Technicians</x:v>
      </x:c>
      <x:c r="C607" s="34" t="n">
        <x:v>0.13570000000000002</x:v>
      </x:c>
    </x:row>
    <x:row r="608">
      <x:c r="A608" s="24" t="str">
        <x:v>49-3042</x:v>
      </x:c>
      <x:c r="B608" s="24" t="str">
        <x:v>Mobile Heavy Equipment Mechanics, Except Engines</x:v>
      </x:c>
      <x:c r="C608" s="34" t="n">
        <x:v>0.1425</x:v>
      </x:c>
    </x:row>
    <x:row r="609">
      <x:c r="A609" s="24" t="str">
        <x:v>49-3043</x:v>
      </x:c>
      <x:c r="B609" s="24" t="str">
        <x:v>Rail Car Repairers</x:v>
      </x:c>
      <x:c r="C609" s="34" t="n">
        <x:v>0.0475</x:v>
      </x:c>
    </x:row>
    <x:row r="610">
      <x:c r="A610" s="24" t="str">
        <x:v>49-3051</x:v>
      </x:c>
      <x:c r="B610" s="24" t="str">
        <x:v>Motorboat Mechanics and Service Technicians</x:v>
      </x:c>
      <x:c r="C610" s="34" t="n">
        <x:v>0.0731</x:v>
      </x:c>
    </x:row>
    <x:row r="611">
      <x:c r="A611" s="24" t="str">
        <x:v>49-3052</x:v>
      </x:c>
      <x:c r="B611" s="24" t="str">
        <x:v>Motorcycle Mechanics</x:v>
      </x:c>
      <x:c r="C611" s="34" t="n">
        <x:v>0</x:v>
      </x:c>
    </x:row>
    <x:row r="612">
      <x:c r="A612" s="24" t="str">
        <x:v>49-3053</x:v>
      </x:c>
      <x:c r="B612" s="24" t="str">
        <x:v>Outdoor Power Equipment and Other Small Engine Mechanics</x:v>
      </x:c>
      <x:c r="C612" s="34" t="n">
        <x:v>0.11789999999999999</x:v>
      </x:c>
    </x:row>
    <x:row r="613">
      <x:c r="A613" s="24" t="str">
        <x:v>49-3091</x:v>
      </x:c>
      <x:c r="B613" s="24" t="str">
        <x:v>Bicycle Repairers</x:v>
      </x:c>
      <x:c r="C613" s="34" t="n">
        <x:v>0.0594</x:v>
      </x:c>
    </x:row>
    <x:row r="614">
      <x:c r="A614" s="24" t="str">
        <x:v>49-3092</x:v>
      </x:c>
      <x:c r="B614" s="24" t="str">
        <x:v>Recreational Vehicle Service Technicians</x:v>
      </x:c>
      <x:c r="C614" s="34" t="n">
        <x:v>0</x:v>
      </x:c>
    </x:row>
    <x:row r="615">
      <x:c r="A615" s="24" t="str">
        <x:v>49-3093</x:v>
      </x:c>
      <x:c r="B615" s="24" t="str">
        <x:v>Tire Repairers and Changers</x:v>
      </x:c>
      <x:c r="C615" s="34" t="n">
        <x:v>0</x:v>
      </x:c>
    </x:row>
    <x:row r="616">
      <x:c r="A616" s="24" t="str">
        <x:v>49-9011</x:v>
      </x:c>
      <x:c r="B616" s="24" t="str">
        <x:v>Mechanical Door Repairers</x:v>
      </x:c>
      <x:c r="C616" s="34" t="n">
        <x:v>0.076</x:v>
      </x:c>
    </x:row>
    <x:row r="617">
      <x:c r="A617" s="24" t="str">
        <x:v>49-9012</x:v>
      </x:c>
      <x:c r="B617" s="24" t="str">
        <x:v>Control and Valve Installers and Repairers, Except Mechanical Door</x:v>
      </x:c>
      <x:c r="C617" s="34" t="n">
        <x:v>0.0731</x:v>
      </x:c>
    </x:row>
    <x:row r="618">
      <x:c r="A618" s="24" t="str">
        <x:v>49-9021</x:v>
      </x:c>
      <x:c r="B618" s="24" t="str">
        <x:v>Heating, Air Conditioning, and Refrigeration Mechanics and Installers</x:v>
      </x:c>
      <x:c r="C618" s="34" t="n">
        <x:v>0.0867</x:v>
      </x:c>
    </x:row>
    <x:row r="619">
      <x:c r="A619" s="24" t="str">
        <x:v>49-9031</x:v>
      </x:c>
      <x:c r="B619" s="24" t="str">
        <x:v>Home Appliance Repairers</x:v>
      </x:c>
      <x:c r="C619" s="34" t="n">
        <x:v>0.1226</x:v>
      </x:c>
    </x:row>
    <x:row r="620">
      <x:c r="A620" s="24" t="str">
        <x:v>49-9041</x:v>
      </x:c>
      <x:c r="B620" s="24" t="str">
        <x:v>Industrial Machinery Mechanics</x:v>
      </x:c>
      <x:c r="C620" s="34" t="n">
        <x:v>0.25</x:v>
      </x:c>
    </x:row>
    <x:row r="621">
      <x:c r="A621" s="24" t="str">
        <x:v>49-9043</x:v>
      </x:c>
      <x:c r="B621" s="24" t="str">
        <x:v>Maintenance Workers, Machinery</x:v>
      </x:c>
      <x:c r="C621" s="34" t="n">
        <x:v>0.0528</x:v>
      </x:c>
    </x:row>
    <x:row r="622">
      <x:c r="A622" s="24" t="str">
        <x:v>49-9044</x:v>
      </x:c>
      <x:c r="B622" s="24" t="str">
        <x:v>Millwrights</x:v>
      </x:c>
      <x:c r="C622" s="34" t="n">
        <x:v>0</x:v>
      </x:c>
    </x:row>
    <x:row r="623">
      <x:c r="A623" s="24" t="str">
        <x:v>49-9045</x:v>
      </x:c>
      <x:c r="B623" s="24" t="str">
        <x:v>Refractory Materials Repairers, Except Brickmasons</x:v>
      </x:c>
      <x:c r="C623" s="34" t="n">
        <x:v>0</x:v>
      </x:c>
    </x:row>
    <x:row r="624">
      <x:c r="A624" s="24" t="str">
        <x:v>49-9051</x:v>
      </x:c>
      <x:c r="B624" s="24" t="str">
        <x:v>Electrical Power-Line Installers and Repairers</x:v>
      </x:c>
      <x:c r="C624" s="34" t="n">
        <x:v>0</x:v>
      </x:c>
    </x:row>
    <x:row r="625">
      <x:c r="A625" s="24" t="str">
        <x:v>49-9052</x:v>
      </x:c>
      <x:c r="B625" s="24" t="str">
        <x:v>Telecommunications Line Installers and Repairers</x:v>
      </x:c>
      <x:c r="C625" s="34" t="n">
        <x:v>0.0475</x:v>
      </x:c>
    </x:row>
    <x:row r="626">
      <x:c r="A626" s="24" t="str">
        <x:v>49-9061</x:v>
      </x:c>
      <x:c r="B626" s="24" t="str">
        <x:v>Camera and Photographic Equipment Repairers</x:v>
      </x:c>
      <x:c r="C626" s="34" t="n">
        <x:v>0.17329999999999998</x:v>
      </x:c>
    </x:row>
    <x:row r="627">
      <x:c r="A627" s="24" t="str">
        <x:v>49-9062</x:v>
      </x:c>
      <x:c r="B627" s="24" t="str">
        <x:v>Medical Equipment Repairers</x:v>
      </x:c>
      <x:c r="C627" s="34" t="n">
        <x:v>0.2368</x:v>
      </x:c>
    </x:row>
    <x:row r="628">
      <x:c r="A628" s="24" t="str">
        <x:v>49-9063</x:v>
      </x:c>
      <x:c r="B628" s="24" t="str">
        <x:v>Musical Instrument Repairers and Tuners</x:v>
      </x:c>
      <x:c r="C628" s="34" t="n">
        <x:v>0</x:v>
      </x:c>
    </x:row>
    <x:row r="629">
      <x:c r="A629" s="24" t="str">
        <x:v>49-9064</x:v>
      </x:c>
      <x:c r="B629" s="24" t="str">
        <x:v>Watch and Clock Repairers</x:v>
      </x:c>
      <x:c r="C629" s="34" t="n">
        <x:v>0.1267</x:v>
      </x:c>
    </x:row>
    <x:row r="630">
      <x:c r="A630" s="24" t="str">
        <x:v>49-9071</x:v>
      </x:c>
      <x:c r="B630" s="24" t="str">
        <x:v>Maintenance and Repair Workers, General</x:v>
      </x:c>
      <x:c r="C630" s="34" t="n">
        <x:v>0.0867</x:v>
      </x:c>
    </x:row>
    <x:row r="631">
      <x:c r="A631" s="24" t="str">
        <x:v>49-9081</x:v>
      </x:c>
      <x:c r="B631" s="24" t="str">
        <x:v>Wind Turbine Service Technicians</x:v>
      </x:c>
      <x:c r="C631" s="34" t="n">
        <x:v>0</x:v>
      </x:c>
    </x:row>
    <x:row r="632">
      <x:c r="A632" s="24" t="str">
        <x:v>49-9091</x:v>
      </x:c>
      <x:c r="B632" s="24" t="str">
        <x:v>Coin, Vending, and Amusement Machine Servicers and Repairers</x:v>
      </x:c>
      <x:c r="C632" s="34" t="n">
        <x:v>0.2868</x:v>
      </x:c>
    </x:row>
    <x:row r="633">
      <x:c r="A633" s="24" t="str">
        <x:v>49-9092</x:v>
      </x:c>
      <x:c r="B633" s="24" t="str">
        <x:v>Commercial Divers</x:v>
      </x:c>
      <x:c r="C633" s="34" t="n">
        <x:v>0</x:v>
      </x:c>
    </x:row>
    <x:row r="634">
      <x:c r="A634" s="24" t="str">
        <x:v>49-9094</x:v>
      </x:c>
      <x:c r="B634" s="24" t="str">
        <x:v>Locksmiths and Safe Repairers</x:v>
      </x:c>
      <x:c r="C634" s="34" t="n">
        <x:v>0.0679</x:v>
      </x:c>
    </x:row>
    <x:row r="635">
      <x:c r="A635" s="24" t="str">
        <x:v>49-9095</x:v>
      </x:c>
      <x:c r="B635" s="24" t="str">
        <x:v>Manufactured Building and Mobile Home Installers</x:v>
      </x:c>
      <x:c r="C635" s="34" t="n">
        <x:v>0.05</x:v>
      </x:c>
    </x:row>
    <x:row r="636">
      <x:c r="A636" s="24" t="str">
        <x:v>49-9096</x:v>
      </x:c>
      <x:c r="B636" s="24" t="str">
        <x:v>Riggers</x:v>
      </x:c>
      <x:c r="C636" s="34" t="n">
        <x:v>0</x:v>
      </x:c>
    </x:row>
    <x:row r="637">
      <x:c r="A637" s="24" t="str">
        <x:v>49-9097</x:v>
      </x:c>
      <x:c r="B637" s="24" t="str">
        <x:v>Signal and Track Switch Repairers</x:v>
      </x:c>
      <x:c r="C637" s="34" t="n">
        <x:v>0.0679</x:v>
      </x:c>
    </x:row>
    <x:row r="638">
      <x:c r="A638" s="24" t="str">
        <x:v>49-9098</x:v>
      </x:c>
      <x:c r="B638" s="24" t="str">
        <x:v>Helpers--Installation, Maintenance, and Repair Workers</x:v>
      </x:c>
      <x:c r="C638" s="34" t="n">
        <x:v>0.0594</x:v>
      </x:c>
    </x:row>
    <x:row r="639">
      <x:c r="A639" s="24" t="str">
        <x:v>49-9099</x:v>
      </x:c>
      <x:c r="B639" s="24" t="str">
        <x:v>Installation, Maintenance, and Repair Workers, All Other</x:v>
      </x:c>
      <x:c r="C639" s="34" t="n">
        <x:v>0.16670000000000001</x:v>
      </x:c>
    </x:row>
    <x:row r="640">
      <x:c r="A640" s="24" t="str">
        <x:v>51-1011</x:v>
      </x:c>
      <x:c r="B640" s="24" t="str">
        <x:v>First-Line Supervisors of Production and Operating Workers</x:v>
      </x:c>
      <x:c r="C640" s="34" t="n">
        <x:v>0.3775</x:v>
      </x:c>
    </x:row>
    <x:row r="641">
      <x:c r="A641" s="24" t="str">
        <x:v>51-2011</x:v>
      </x:c>
      <x:c r="B641" s="24" t="str">
        <x:v>Aircraft Structure, Surfaces, Rigging, and Systems Assemblers</x:v>
      </x:c>
      <x:c r="C641" s="34" t="n">
        <x:v>0.0317</x:v>
      </x:c>
    </x:row>
    <x:row r="642">
      <x:c r="A642" s="24" t="str">
        <x:v>51-2021</x:v>
      </x:c>
      <x:c r="B642" s="24" t="str">
        <x:v>Coil Winders, Tapers, and Finishers</x:v>
      </x:c>
      <x:c r="C642" s="34" t="n">
        <x:v>0.0864</x:v>
      </x:c>
    </x:row>
    <x:row r="643">
      <x:c r="A643" s="24" t="str">
        <x:v>51-2028</x:v>
      </x:c>
      <x:c r="B643" s="24" t="str">
        <x:v>Electrical, Electronic, and Electromechanical Assemblers, Except Coil Winders, Tapers, and Finishers</x:v>
      </x:c>
      <x:c r="C643" s="34" t="n">
        <x:v>0.0559</x:v>
      </x:c>
    </x:row>
    <x:row r="644">
      <x:c r="A644" s="24" t="str">
        <x:v>51-2031</x:v>
      </x:c>
      <x:c r="B644" s="24" t="str">
        <x:v>Engine and Other Machine Assemblers</x:v>
      </x:c>
      <x:c r="C644" s="34" t="n">
        <x:v>0.0583</x:v>
      </x:c>
    </x:row>
    <x:row r="645">
      <x:c r="A645" s="24" t="str">
        <x:v>51-2041</x:v>
      </x:c>
      <x:c r="B645" s="24" t="str">
        <x:v>Structural Metal Fabricators and Fitters</x:v>
      </x:c>
      <x:c r="C645" s="34" t="n">
        <x:v>0</x:v>
      </x:c>
    </x:row>
    <x:row r="646">
      <x:c r="A646" s="24" t="str">
        <x:v>51-2051</x:v>
      </x:c>
      <x:c r="B646" s="24" t="str">
        <x:v>Fiberglass Laminators and Fabricators</x:v>
      </x:c>
      <x:c r="C646" s="34" t="n">
        <x:v>0</x:v>
      </x:c>
    </x:row>
    <x:row r="647">
      <x:c r="A647" s="24" t="str">
        <x:v>51-2061</x:v>
      </x:c>
      <x:c r="B647" s="24" t="str">
        <x:v>Timing Device Assemblers and Adjusters</x:v>
      </x:c>
      <x:c r="C647" s="34" t="n">
        <x:v>0.0559</x:v>
      </x:c>
    </x:row>
    <x:row r="648">
      <x:c r="A648" s="24" t="str">
        <x:v>51-2090</x:v>
      </x:c>
      <x:c r="B648" s="24" t="str">
        <x:v>Miscellaneous Assemblers and Fabricators</x:v>
      </x:c>
      <x:c r="C648" s="34" t="n">
        <x:v>0.15</x:v>
      </x:c>
    </x:row>
    <x:row r="649">
      <x:c r="A649" s="24" t="str">
        <x:v>51-3011</x:v>
      </x:c>
      <x:c r="B649" s="24" t="str">
        <x:v>Bakers</x:v>
      </x:c>
      <x:c r="C649" s="34" t="n">
        <x:v>0.1444</x:v>
      </x:c>
    </x:row>
    <x:row r="650">
      <x:c r="A650" s="24" t="str">
        <x:v>51-3021</x:v>
      </x:c>
      <x:c r="B650" s="24" t="str">
        <x:v>Butchers and Meat Cutters</x:v>
      </x:c>
      <x:c r="C650" s="34" t="n">
        <x:v>0.1583</x:v>
      </x:c>
    </x:row>
    <x:row r="651">
      <x:c r="A651" s="24" t="str">
        <x:v>51-3022</x:v>
      </x:c>
      <x:c r="B651" s="24" t="str">
        <x:v>Meat, Poultry, and Fish Cutters and Trimmers</x:v>
      </x:c>
      <x:c r="C651" s="34" t="n">
        <x:v>0</x:v>
      </x:c>
    </x:row>
    <x:row r="652">
      <x:c r="A652" s="24" t="str">
        <x:v>51-3023</x:v>
      </x:c>
      <x:c r="B652" s="24" t="str">
        <x:v>Slaughterers and Meat Packers</x:v>
      </x:c>
      <x:c r="C652" s="34" t="n">
        <x:v>0</x:v>
      </x:c>
    </x:row>
    <x:row r="653">
      <x:c r="A653" s="24" t="str">
        <x:v>51-3091</x:v>
      </x:c>
      <x:c r="B653" s="24" t="str">
        <x:v>Food and Tobacco Roasting, Baking, and Drying Machine Operators and Tenders</x:v>
      </x:c>
      <x:c r="C653" s="34" t="n">
        <x:v>0.0475</x:v>
      </x:c>
    </x:row>
    <x:row r="654">
      <x:c r="A654" s="24" t="str">
        <x:v>51-3092</x:v>
      </x:c>
      <x:c r="B654" s="24" t="str">
        <x:v>Food Batchmakers</x:v>
      </x:c>
      <x:c r="C654" s="34" t="n">
        <x:v>0.038</x:v>
      </x:c>
    </x:row>
    <x:row r="655">
      <x:c r="A655" s="24" t="str">
        <x:v>51-3093</x:v>
      </x:c>
      <x:c r="B655" s="24" t="str">
        <x:v>Food Cooking Machine Operators and Tenders</x:v>
      </x:c>
      <x:c r="C655" s="34" t="n">
        <x:v>0.1118</x:v>
      </x:c>
    </x:row>
    <x:row r="656">
      <x:c r="A656" s="24" t="str">
        <x:v>51-4021</x:v>
      </x:c>
      <x:c r="B656" s="24" t="str">
        <x:v>Extruding and Drawing Machine Setters, Operators, and Tenders, Metal and Plastic</x:v>
      </x:c>
      <x:c r="C656" s="34" t="n">
        <x:v>0</x:v>
      </x:c>
    </x:row>
    <x:row r="657">
      <x:c r="A657" s="24" t="str">
        <x:v>51-4022</x:v>
      </x:c>
      <x:c r="B657" s="24" t="str">
        <x:v>Forging Machine Setters, Operators, and Tenders, Metal and Plastic</x:v>
      </x:c>
      <x:c r="C657" s="34" t="n">
        <x:v>0</x:v>
      </x:c>
    </x:row>
    <x:row r="658">
      <x:c r="A658" s="24" t="str">
        <x:v>51-4023</x:v>
      </x:c>
      <x:c r="B658" s="24" t="str">
        <x:v>Rolling Machine Setters, Operators, and Tenders, Metal and Plastic</x:v>
      </x:c>
      <x:c r="C658" s="34" t="n">
        <x:v>0.1</x:v>
      </x:c>
    </x:row>
    <x:row r="659">
      <x:c r="A659" s="24" t="str">
        <x:v>51-4031</x:v>
      </x:c>
      <x:c r="B659" s="24" t="str">
        <x:v>Cutting, Punching, and Press Machine Setters, Operators, and Tenders, Metal and Plastic</x:v>
      </x:c>
      <x:c r="C659" s="34" t="n">
        <x:v>0.0297</x:v>
      </x:c>
    </x:row>
    <x:row r="660">
      <x:c r="A660" s="24" t="str">
        <x:v>51-4032</x:v>
      </x:c>
      <x:c r="B660" s="24" t="str">
        <x:v>Drilling and Boring Machine Tool Setters, Operators, and Tenders, Metal and Plastic</x:v>
      </x:c>
      <x:c r="C660" s="34" t="n">
        <x:v>0</x:v>
      </x:c>
    </x:row>
    <x:row r="661">
      <x:c r="A661" s="24" t="str">
        <x:v>51-4033</x:v>
      </x:c>
      <x:c r="B661" s="24" t="str">
        <x:v>Grinding, Lapping, Polishing, and Buffing Machine Tool Setters, Operators, and Tenders, Metal and Plastic</x:v>
      </x:c>
      <x:c r="C661" s="34" t="n">
        <x:v>0.0917</x:v>
      </x:c>
    </x:row>
    <x:row r="662">
      <x:c r="A662" s="24" t="str">
        <x:v>51-4034</x:v>
      </x:c>
      <x:c r="B662" s="24" t="str">
        <x:v>Lathe and Turning Machine Tool Setters, Operators, and Tenders, Metal and Plastic</x:v>
      </x:c>
      <x:c r="C662" s="34" t="n">
        <x:v>0.0438</x:v>
      </x:c>
    </x:row>
    <x:row r="663">
      <x:c r="A663" s="24" t="str">
        <x:v>51-4035</x:v>
      </x:c>
      <x:c r="B663" s="24" t="str">
        <x:v>Milling and Planing Machine Setters, Operators, and Tenders, Metal and Plastic</x:v>
      </x:c>
      <x:c r="C663" s="34" t="n">
        <x:v>0.0633</x:v>
      </x:c>
    </x:row>
    <x:row r="664">
      <x:c r="A664" s="24" t="str">
        <x:v>51-4041</x:v>
      </x:c>
      <x:c r="B664" s="24" t="str">
        <x:v>Machinists</x:v>
      </x:c>
      <x:c r="C664" s="34" t="n">
        <x:v>0.0897</x:v>
      </x:c>
    </x:row>
    <x:row r="665">
      <x:c r="A665" s="24" t="str">
        <x:v>51-4051</x:v>
      </x:c>
      <x:c r="B665" s="24" t="str">
        <x:v>Metal-Refining Furnace Operators and Tenders</x:v>
      </x:c>
      <x:c r="C665" s="34" t="n">
        <x:v>0.1267</x:v>
      </x:c>
    </x:row>
    <x:row r="666">
      <x:c r="A666" s="24" t="str">
        <x:v>51-4052</x:v>
      </x:c>
      <x:c r="B666" s="24" t="str">
        <x:v>Pourers and Casters, Metal</x:v>
      </x:c>
      <x:c r="C666" s="34" t="n">
        <x:v>0</x:v>
      </x:c>
    </x:row>
    <x:row r="667">
      <x:c r="A667" s="24" t="str">
        <x:v>51-4061</x:v>
      </x:c>
      <x:c r="B667" s="24" t="str">
        <x:v>Model Makers, Metal and Plastic</x:v>
      </x:c>
      <x:c r="C667" s="34" t="n">
        <x:v>0.0594</x:v>
      </x:c>
    </x:row>
    <x:row r="668">
      <x:c r="A668" s="24" t="str">
        <x:v>51-4062</x:v>
      </x:c>
      <x:c r="B668" s="24" t="str">
        <x:v>Patternmakers, Metal and Plastic</x:v>
      </x:c>
      <x:c r="C668" s="34" t="n">
        <x:v>0.1267</x:v>
      </x:c>
    </x:row>
    <x:row r="669">
      <x:c r="A669" s="24" t="str">
        <x:v>51-4071</x:v>
      </x:c>
      <x:c r="B669" s="24" t="str">
        <x:v>Foundry Mold and Coremakers</x:v>
      </x:c>
      <x:c r="C669" s="34" t="n">
        <x:v>0</x:v>
      </x:c>
    </x:row>
    <x:row r="670">
      <x:c r="A670" s="24" t="str">
        <x:v>51-4072</x:v>
      </x:c>
      <x:c r="B670" s="24" t="str">
        <x:v>Molding, Coremaking, and Casting Machine Setters, Operators, and Tenders, Metal and Plastic</x:v>
      </x:c>
      <x:c r="C670" s="34" t="n">
        <x:v>0.0288</x:v>
      </x:c>
    </x:row>
    <x:row r="671">
      <x:c r="A671" s="24" t="str">
        <x:v>51-4081</x:v>
      </x:c>
      <x:c r="B671" s="24" t="str">
        <x:v>Multiple Machine Tool Setters, Operators, and Tenders, Metal and Plastic</x:v>
      </x:c>
      <x:c r="C671" s="34" t="n">
        <x:v>0.16899999999999998</x:v>
      </x:c>
    </x:row>
    <x:row r="672">
      <x:c r="A672" s="24" t="str">
        <x:v>51-4111</x:v>
      </x:c>
      <x:c r="B672" s="24" t="str">
        <x:v>Tool and Die Makers</x:v>
      </x:c>
      <x:c r="C672" s="34" t="n">
        <x:v>0.0559</x:v>
      </x:c>
    </x:row>
    <x:row r="673">
      <x:c r="A673" s="24" t="str">
        <x:v>51-4121</x:v>
      </x:c>
      <x:c r="B673" s="24" t="str">
        <x:v>Welders, Cutters, Solderers, and Brazers</x:v>
      </x:c>
      <x:c r="C673" s="34" t="n">
        <x:v>0.0233</x:v>
      </x:c>
    </x:row>
    <x:row r="674">
      <x:c r="A674" s="24" t="str">
        <x:v>51-4122</x:v>
      </x:c>
      <x:c r="B674" s="24" t="str">
        <x:v>Welding, Soldering, and Brazing Machine Setters, Operators, and Tenders</x:v>
      </x:c>
      <x:c r="C674" s="34" t="n">
        <x:v>0.0983</x:v>
      </x:c>
    </x:row>
    <x:row r="675">
      <x:c r="A675" s="24" t="str">
        <x:v>51-4191</x:v>
      </x:c>
      <x:c r="B675" s="24" t="str">
        <x:v>Heat Treating Equipment Setters, Operators, and Tenders, Metal and Plastic</x:v>
      </x:c>
      <x:c r="C675" s="34" t="n">
        <x:v>0.0365</x:v>
      </x:c>
    </x:row>
    <x:row r="676">
      <x:c r="A676" s="24" t="str">
        <x:v>51-4192</x:v>
      </x:c>
      <x:c r="B676" s="24" t="str">
        <x:v>Layout Workers, Metal and Plastic</x:v>
      </x:c>
      <x:c r="C676" s="34" t="n">
        <x:v>0.0679</x:v>
      </x:c>
    </x:row>
    <x:row r="677">
      <x:c r="A677" s="24" t="str">
        <x:v>51-4193</x:v>
      </x:c>
      <x:c r="B677" s="24" t="str">
        <x:v>Plating Machine Setters, Operators, and Tenders, Metal and Plastic</x:v>
      </x:c>
      <x:c r="C677" s="34" t="n">
        <x:v>0.025</x:v>
      </x:c>
    </x:row>
    <x:row r="678">
      <x:c r="A678" s="24" t="str">
        <x:v>51-4194</x:v>
      </x:c>
      <x:c r="B678" s="24" t="str">
        <x:v>Tool Grinders, Filers, and Sharpeners</x:v>
      </x:c>
      <x:c r="C678" s="34" t="n">
        <x:v>0</x:v>
      </x:c>
    </x:row>
    <x:row r="679">
      <x:c r="A679" s="24" t="str">
        <x:v>51-5111</x:v>
      </x:c>
      <x:c r="B679" s="24" t="str">
        <x:v>Prepress Technicians and Workers</x:v>
      </x:c>
      <x:c r="C679" s="34" t="n">
        <x:v>0.42</x:v>
      </x:c>
    </x:row>
    <x:row r="680">
      <x:c r="A680" s="24" t="str">
        <x:v>51-5112</x:v>
      </x:c>
      <x:c r="B680" s="24" t="str">
        <x:v>Printing Press Operators</x:v>
      </x:c>
      <x:c r="C680" s="34" t="n">
        <x:v>0.3348</x:v>
      </x:c>
    </x:row>
    <x:row r="681">
      <x:c r="A681" s="24" t="str">
        <x:v>51-5113</x:v>
      </x:c>
      <x:c r="B681" s="24" t="str">
        <x:v>Print Binding and Finishing Workers</x:v>
      </x:c>
      <x:c r="C681" s="34" t="n">
        <x:v>0.0385</x:v>
      </x:c>
    </x:row>
    <x:row r="682">
      <x:c r="A682" s="24" t="str">
        <x:v>51-6011</x:v>
      </x:c>
      <x:c r="B682" s="24" t="str">
        <x:v>Laundry and Dry-Cleaning Workers</x:v>
      </x:c>
      <x:c r="C682" s="34" t="n">
        <x:v>0</x:v>
      </x:c>
    </x:row>
    <x:row r="683">
      <x:c r="A683" s="24" t="str">
        <x:v>51-6021</x:v>
      </x:c>
      <x:c r="B683" s="24" t="str">
        <x:v>Pressers, Textile, Garment, and Related Materials</x:v>
      </x:c>
      <x:c r="C683" s="34" t="n">
        <x:v>0</x:v>
      </x:c>
    </x:row>
    <x:row r="684">
      <x:c r="A684" s="24" t="str">
        <x:v>51-6031</x:v>
      </x:c>
      <x:c r="B684" s="24" t="str">
        <x:v>Sewing Machine Operators</x:v>
      </x:c>
      <x:c r="C684" s="34" t="n">
        <x:v>0.0365</x:v>
      </x:c>
    </x:row>
    <x:row r="685">
      <x:c r="A685" s="24" t="str">
        <x:v>51-6041</x:v>
      </x:c>
      <x:c r="B685" s="24" t="str">
        <x:v>Shoe and Leather Workers and Repairers</x:v>
      </x:c>
      <x:c r="C685" s="34" t="n">
        <x:v>0</x:v>
      </x:c>
    </x:row>
    <x:row r="686">
      <x:c r="A686" s="24" t="str">
        <x:v>51-6042</x:v>
      </x:c>
      <x:c r="B686" s="24" t="str">
        <x:v>Shoe Machine Operators and Tenders</x:v>
      </x:c>
      <x:c r="C686" s="34" t="n">
        <x:v>0</x:v>
      </x:c>
    </x:row>
    <x:row r="687">
      <x:c r="A687" s="24" t="str">
        <x:v>51-6051</x:v>
      </x:c>
      <x:c r="B687" s="24" t="str">
        <x:v>Sewers, Hand</x:v>
      </x:c>
      <x:c r="C687" s="34" t="n">
        <x:v>0</x:v>
      </x:c>
    </x:row>
    <x:row r="688">
      <x:c r="A688" s="24" t="str">
        <x:v>51-6052</x:v>
      </x:c>
      <x:c r="B688" s="24" t="str">
        <x:v>Tailors, Dressmakers, and Custom Sewers</x:v>
      </x:c>
      <x:c r="C688" s="34" t="n">
        <x:v>0.0432</x:v>
      </x:c>
    </x:row>
    <x:row r="689">
      <x:c r="A689" s="24" t="str">
        <x:v>51-6061</x:v>
      </x:c>
      <x:c r="B689" s="24" t="str">
        <x:v>Textile Bleaching and Dyeing Machine Operators and Tenders</x:v>
      </x:c>
      <x:c r="C689" s="34" t="n">
        <x:v>0.11869999999999999</x:v>
      </x:c>
    </x:row>
    <x:row r="690">
      <x:c r="A690" s="24" t="str">
        <x:v>51-6062</x:v>
      </x:c>
      <x:c r="B690" s="24" t="str">
        <x:v>Textile Cutting Machine Setters, Operators, and Tenders</x:v>
      </x:c>
      <x:c r="C690" s="34" t="n">
        <x:v>0.1056</x:v>
      </x:c>
    </x:row>
    <x:row r="691">
      <x:c r="A691" s="24" t="str">
        <x:v>51-6063</x:v>
      </x:c>
      <x:c r="B691" s="24" t="str">
        <x:v>Textile Knitting and Weaving Machine Setters, Operators, and Tenders</x:v>
      </x:c>
      <x:c r="C691" s="34" t="n">
        <x:v>0.13</x:v>
      </x:c>
    </x:row>
    <x:row r="692">
      <x:c r="A692" s="24" t="str">
        <x:v>51-6064</x:v>
      </x:c>
      <x:c r="B692" s="24" t="str">
        <x:v>Textile Winding, Twisting, and Drawing Out Machine Setters, Operators, and Tenders</x:v>
      </x:c>
      <x:c r="C692" s="34" t="n">
        <x:v>0.039599999999999996</x:v>
      </x:c>
    </x:row>
    <x:row r="693">
      <x:c r="A693" s="24" t="str">
        <x:v>51-6091</x:v>
      </x:c>
      <x:c r="B693" s="24" t="str">
        <x:v>Extruding and Forming Machine Setters, Operators, and Tenders, Synthetic and Glass Fibers</x:v>
      </x:c>
      <x:c r="C693" s="34" t="n">
        <x:v>0.09050000000000001</x:v>
      </x:c>
    </x:row>
    <x:row r="694">
      <x:c r="A694" s="24" t="str">
        <x:v>51-6092</x:v>
      </x:c>
      <x:c r="B694" s="24" t="str">
        <x:v>Fabric and Apparel Patternmakers</x:v>
      </x:c>
      <x:c r="C694" s="34" t="n">
        <x:v>0.1625</x:v>
      </x:c>
    </x:row>
    <x:row r="695">
      <x:c r="A695" s="24" t="str">
        <x:v>51-6093</x:v>
      </x:c>
      <x:c r="B695" s="24" t="str">
        <x:v>Upholsterers</x:v>
      </x:c>
      <x:c r="C695" s="34" t="n">
        <x:v>0.0432</x:v>
      </x:c>
    </x:row>
    <x:row r="696">
      <x:c r="A696" s="24" t="str">
        <x:v>51-7011</x:v>
      </x:c>
      <x:c r="B696" s="24" t="str">
        <x:v>Cabinetmakers and Bench Carpenters</x:v>
      </x:c>
      <x:c r="C696" s="34" t="n">
        <x:v>0.13</x:v>
      </x:c>
    </x:row>
    <x:row r="697">
      <x:c r="A697" s="24" t="str">
        <x:v>51-7021</x:v>
      </x:c>
      <x:c r="B697" s="24" t="str">
        <x:v>Furniture Finishers</x:v>
      </x:c>
      <x:c r="C697" s="34" t="n">
        <x:v>0</x:v>
      </x:c>
    </x:row>
    <x:row r="698">
      <x:c r="A698" s="24" t="str">
        <x:v>51-7031</x:v>
      </x:c>
      <x:c r="B698" s="24" t="str">
        <x:v>Model Makers, Wood</x:v>
      </x:c>
      <x:c r="C698" s="34" t="n">
        <x:v>0.0679</x:v>
      </x:c>
    </x:row>
    <x:row r="699">
      <x:c r="A699" s="24" t="str">
        <x:v>51-7032</x:v>
      </x:c>
      <x:c r="B699" s="24" t="str">
        <x:v>Patternmakers, Wood</x:v>
      </x:c>
      <x:c r="C699" s="34" t="n">
        <x:v>0.13</x:v>
      </x:c>
    </x:row>
    <x:row r="700">
      <x:c r="A700" s="24" t="str">
        <x:v>51-7041</x:v>
      </x:c>
      <x:c r="B700" s="24" t="str">
        <x:v>Sawing Machine Setters, Operators, and Tenders, Wood</x:v>
      </x:c>
      <x:c r="C700" s="34" t="n">
        <x:v>0</x:v>
      </x:c>
    </x:row>
    <x:row r="701">
      <x:c r="A701" s="24" t="str">
        <x:v>51-7042</x:v>
      </x:c>
      <x:c r="B701" s="24" t="str">
        <x:v>Woodworking Machine Setters, Operators, and Tenders, Except Sawing</x:v>
      </x:c>
      <x:c r="C701" s="34" t="n">
        <x:v>0.0365</x:v>
      </x:c>
    </x:row>
    <x:row r="702">
      <x:c r="A702" s="24" t="str">
        <x:v>51-8011</x:v>
      </x:c>
      <x:c r="B702" s="24" t="str">
        <x:v>Nuclear Power Reactor Operators</x:v>
      </x:c>
      <x:c r="C702" s="34" t="n">
        <x:v>0.1425</x:v>
      </x:c>
    </x:row>
    <x:row r="703">
      <x:c r="A703" s="24" t="str">
        <x:v>51-8012</x:v>
      </x:c>
      <x:c r="B703" s="24" t="str">
        <x:v>Power Distributors and Dispatchers</x:v>
      </x:c>
      <x:c r="C703" s="34" t="n">
        <x:v>0.4267</x:v>
      </x:c>
    </x:row>
    <x:row r="704">
      <x:c r="A704" s="24" t="str">
        <x:v>51-8013</x:v>
      </x:c>
      <x:c r="B704" s="24" t="str">
        <x:v>Power Plant Operators</x:v>
      </x:c>
      <x:c r="C704" s="34" t="n">
        <x:v>0.1618</x:v>
      </x:c>
    </x:row>
    <x:row r="705">
      <x:c r="A705" s="24" t="str">
        <x:v>51-8021</x:v>
      </x:c>
      <x:c r="B705" s="24" t="str">
        <x:v>Stationary Engineers and Boiler Operators</x:v>
      </x:c>
      <x:c r="C705" s="34" t="n">
        <x:v>0.10400000000000001</x:v>
      </x:c>
    </x:row>
    <x:row r="706">
      <x:c r="A706" s="24" t="str">
        <x:v>51-8031</x:v>
      </x:c>
      <x:c r="B706" s="24" t="str">
        <x:v>Water and Wastewater Treatment Plant and System Operators</x:v>
      </x:c>
      <x:c r="C706" s="34" t="n">
        <x:v>0.1188</x:v>
      </x:c>
    </x:row>
    <x:row r="707">
      <x:c r="A707" s="24" t="str">
        <x:v>51-8091</x:v>
      </x:c>
      <x:c r="B707" s="24" t="str">
        <x:v>Chemical Plant and System Operators</x:v>
      </x:c>
      <x:c r="C707" s="34" t="n">
        <x:v>0.1</x:v>
      </x:c>
    </x:row>
    <x:row r="708">
      <x:c r="A708" s="24" t="str">
        <x:v>51-8092</x:v>
      </x:c>
      <x:c r="B708" s="24" t="str">
        <x:v>Gas Plant Operators</x:v>
      </x:c>
      <x:c r="C708" s="34" t="n">
        <x:v>0.15</x:v>
      </x:c>
    </x:row>
    <x:row r="709">
      <x:c r="A709" s="24" t="str">
        <x:v>51-8093</x:v>
      </x:c>
      <x:c r="B709" s="24" t="str">
        <x:v>Petroleum Pump System Operators, Refinery Operators, and Gaugers</x:v>
      </x:c>
      <x:c r="C709" s="34" t="n">
        <x:v>0.1583</x:v>
      </x:c>
    </x:row>
    <x:row r="710">
      <x:c r="A710" s="24" t="str">
        <x:v>51-8099</x:v>
      </x:c>
      <x:c r="B710" s="24" t="str">
        <x:v>Plant and System Operators, All Other</x:v>
      </x:c>
      <x:c r="C710" s="34" t="n">
        <x:v>0.1</x:v>
      </x:c>
    </x:row>
    <x:row r="711">
      <x:c r="A711" s="24" t="str">
        <x:v>51-9011</x:v>
      </x:c>
      <x:c r="B711" s="24" t="str">
        <x:v>Chemical Equipment Operators and Tenders</x:v>
      </x:c>
      <x:c r="C711" s="34" t="n">
        <x:v>0.113</x:v>
      </x:c>
    </x:row>
    <x:row r="712">
      <x:c r="A712" s="24" t="str">
        <x:v>51-9012</x:v>
      </x:c>
      <x:c r="B712" s="24" t="str">
        <x:v>Separating, Filtering, Clarifying, Precipitating, and Still Machine Setters, Operators, and Tenders</x:v>
      </x:c>
      <x:c r="C712" s="34" t="n">
        <x:v>0.0452</x:v>
      </x:c>
    </x:row>
    <x:row r="713">
      <x:c r="A713" s="24" t="str">
        <x:v>51-9021</x:v>
      </x:c>
      <x:c r="B713" s="24" t="str">
        <x:v>Crushing, Grinding, and Polishing Machine Setters, Operators, and Tenders</x:v>
      </x:c>
      <x:c r="C713" s="34" t="n">
        <x:v>0.0864</x:v>
      </x:c>
    </x:row>
    <x:row r="714">
      <x:c r="A714" s="24" t="str">
        <x:v>51-9022</x:v>
      </x:c>
      <x:c r="B714" s="24" t="str">
        <x:v>Grinding and Polishing Workers, Hand</x:v>
      </x:c>
      <x:c r="C714" s="34" t="n">
        <x:v>0.0475</x:v>
      </x:c>
    </x:row>
    <x:row r="715">
      <x:c r="A715" s="24" t="str">
        <x:v>51-9023</x:v>
      </x:c>
      <x:c r="B715" s="24" t="str">
        <x:v>Mixing and Blending Machine Setters, Operators, and Tenders</x:v>
      </x:c>
      <x:c r="C715" s="34" t="n">
        <x:v>0.1026</x:v>
      </x:c>
    </x:row>
    <x:row r="716">
      <x:c r="A716" s="24" t="str">
        <x:v>51-9031</x:v>
      </x:c>
      <x:c r="B716" s="24" t="str">
        <x:v>Cutters and Trimmers, Hand</x:v>
      </x:c>
      <x:c r="C716" s="34" t="n">
        <x:v>0</x:v>
      </x:c>
    </x:row>
    <x:row r="717">
      <x:c r="A717" s="24" t="str">
        <x:v>51-9032</x:v>
      </x:c>
      <x:c r="B717" s="24" t="str">
        <x:v>Cutting and Slicing Machine Setters, Operators, and Tenders</x:v>
      </x:c>
      <x:c r="C717" s="34" t="n">
        <x:v>0.0339</x:v>
      </x:c>
    </x:row>
    <x:row r="718">
      <x:c r="A718" s="24" t="str">
        <x:v>51-9041</x:v>
      </x:c>
      <x:c r="B718" s="24" t="str">
        <x:v>Extruding, Forming, Pressing, and Compacting Machine Setters, Operators, and Tenders</x:v>
      </x:c>
      <x:c r="C718" s="34" t="n">
        <x:v>0.0679</x:v>
      </x:c>
    </x:row>
    <x:row r="719">
      <x:c r="A719" s="24" t="str">
        <x:v>51-9051</x:v>
      </x:c>
      <x:c r="B719" s="24" t="str">
        <x:v>Furnace, Kiln, Oven, Drier, and Kettle Operators and Tenders</x:v>
      </x:c>
      <x:c r="C719" s="34" t="n">
        <x:v>0.1056</x:v>
      </x:c>
    </x:row>
    <x:row r="720">
      <x:c r="A720" s="24" t="str">
        <x:v>51-9061</x:v>
      </x:c>
      <x:c r="B720" s="24" t="str">
        <x:v>Inspectors, Testers, Sorters, Samplers, and Weighers</x:v>
      </x:c>
      <x:c r="C720" s="34" t="n">
        <x:v>0.2969</x:v>
      </x:c>
    </x:row>
    <x:row r="721">
      <x:c r="A721" s="24" t="str">
        <x:v>51-9071</x:v>
      </x:c>
      <x:c r="B721" s="24" t="str">
        <x:v>Jewelers and Precious Stone and Metal Workers</x:v>
      </x:c>
      <x:c r="C721" s="34" t="n">
        <x:v>0.0924</x:v>
      </x:c>
    </x:row>
    <x:row r="722">
      <x:c r="A722" s="24" t="str">
        <x:v>51-9081</x:v>
      </x:c>
      <x:c r="B722" s="24" t="str">
        <x:v>Dental Laboratory Technicians</x:v>
      </x:c>
      <x:c r="C722" s="34" t="n">
        <x:v>0</x:v>
      </x:c>
    </x:row>
    <x:row r="723">
      <x:c r="A723" s="24" t="str">
        <x:v>51-9082</x:v>
      </x:c>
      <x:c r="B723" s="24" t="str">
        <x:v>Medical Appliance Technicians</x:v>
      </x:c>
      <x:c r="C723" s="34" t="n">
        <x:v>0</x:v>
      </x:c>
    </x:row>
    <x:row r="724">
      <x:c r="A724" s="24" t="str">
        <x:v>51-9083</x:v>
      </x:c>
      <x:c r="B724" s="24" t="str">
        <x:v>Ophthalmic Laboratory Technicians</x:v>
      </x:c>
      <x:c r="C724" s="34" t="n">
        <x:v>0</x:v>
      </x:c>
    </x:row>
    <x:row r="725">
      <x:c r="A725" s="24" t="str">
        <x:v>51-9111</x:v>
      </x:c>
      <x:c r="B725" s="24" t="str">
        <x:v>Packaging and Filling Machine Operators and Tenders</x:v>
      </x:c>
      <x:c r="C725" s="34" t="n">
        <x:v>0.0475</x:v>
      </x:c>
    </x:row>
    <x:row r="726">
      <x:c r="A726" s="24" t="str">
        <x:v>51-9123</x:v>
      </x:c>
      <x:c r="B726" s="24" t="str">
        <x:v>Painting, Coating, and Decorating Workers</x:v>
      </x:c>
      <x:c r="C726" s="34" t="n">
        <x:v>0</x:v>
      </x:c>
    </x:row>
    <x:row r="727">
      <x:c r="A727" s="24" t="str">
        <x:v>51-9124</x:v>
      </x:c>
      <x:c r="B727" s="24" t="str">
        <x:v>Coating, Painting, and Spraying Machine Setters, Operators, and Tenders</x:v>
      </x:c>
      <x:c r="C727" s="34" t="n">
        <x:v>0.0317</x:v>
      </x:c>
    </x:row>
    <x:row r="728">
      <x:c r="A728" s="24" t="str">
        <x:v>51-9141</x:v>
      </x:c>
      <x:c r="B728" s="24" t="str">
        <x:v>Semiconductor Processing Technicians</x:v>
      </x:c>
      <x:c r="C728" s="34" t="n">
        <x:v>0.1875</x:v>
      </x:c>
    </x:row>
    <x:row r="729">
      <x:c r="A729" s="24" t="str">
        <x:v>51-9151</x:v>
      </x:c>
      <x:c r="B729" s="24" t="str">
        <x:v>Photographic Process Workers and Processing Machine Operators</x:v>
      </x:c>
      <x:c r="C729" s="34" t="n">
        <x:v>0.5390999999999999</x:v>
      </x:c>
    </x:row>
    <x:row r="730">
      <x:c r="A730" s="24" t="str">
        <x:v>51-9161</x:v>
      </x:c>
      <x:c r="B730" s="24" t="str">
        <x:v>Computer Numerically Controlled Tool Operators</x:v>
      </x:c>
      <x:c r="C730" s="34" t="n">
        <x:v>0.21109999999999998</x:v>
      </x:c>
    </x:row>
    <x:row r="731">
      <x:c r="A731" s="24" t="str">
        <x:v>51-9162</x:v>
      </x:c>
      <x:c r="B731" s="24" t="str">
        <x:v>Computer Numerically Controlled Tool Programmers</x:v>
      </x:c>
      <x:c r="C731" s="34" t="n">
        <x:v>0.5938</x:v>
      </x:c>
    </x:row>
    <x:row r="732">
      <x:c r="A732" s="24" t="str">
        <x:v>51-9191</x:v>
      </x:c>
      <x:c r="B732" s="24" t="str">
        <x:v>Adhesive Bonding Machine Operators and Tenders</x:v>
      </x:c>
      <x:c r="C732" s="34" t="n">
        <x:v>0.0559</x:v>
      </x:c>
    </x:row>
    <x:row r="733">
      <x:c r="A733" s="24" t="str">
        <x:v>51-9192</x:v>
      </x:c>
      <x:c r="B733" s="24" t="str">
        <x:v>Cleaning, Washing, and Metal Pickling Equipment Operators and Tenders</x:v>
      </x:c>
      <x:c r="C733" s="34" t="n">
        <x:v>0.0864</x:v>
      </x:c>
    </x:row>
    <x:row r="734">
      <x:c r="A734" s="24" t="str">
        <x:v>51-9193</x:v>
      </x:c>
      <x:c r="B734" s="24" t="str">
        <x:v>Cooling and Freezing Equipment Operators and Tenders</x:v>
      </x:c>
      <x:c r="C734" s="34" t="n">
        <x:v>0.05</x:v>
      </x:c>
    </x:row>
    <x:row r="735">
      <x:c r="A735" s="24" t="str">
        <x:v>51-9194</x:v>
      </x:c>
      <x:c r="B735" s="24" t="str">
        <x:v>Etchers and Engravers</x:v>
      </x:c>
      <x:c r="C735" s="34" t="n">
        <x:v>0.0633</x:v>
      </x:c>
    </x:row>
    <x:row r="736">
      <x:c r="A736" s="24" t="str">
        <x:v>51-9195</x:v>
      </x:c>
      <x:c r="B736" s="24" t="str">
        <x:v>Molders, Shapers, and Casters, Except Metal and Plastic</x:v>
      </x:c>
      <x:c r="C736" s="34" t="n">
        <x:v>0.0125</x:v>
      </x:c>
    </x:row>
    <x:row r="737">
      <x:c r="A737" s="24" t="str">
        <x:v>51-9196</x:v>
      </x:c>
      <x:c r="B737" s="24" t="str">
        <x:v>Paper Goods Machine Setters, Operators, and Tenders</x:v>
      </x:c>
      <x:c r="C737" s="34" t="n">
        <x:v>0</x:v>
      </x:c>
    </x:row>
    <x:row r="738">
      <x:c r="A738" s="24" t="str">
        <x:v>51-9197</x:v>
      </x:c>
      <x:c r="B738" s="24" t="str">
        <x:v>Tire Builders</x:v>
      </x:c>
      <x:c r="C738" s="34" t="n">
        <x:v>0</x:v>
      </x:c>
    </x:row>
    <x:row r="739">
      <x:c r="A739" s="24" t="str">
        <x:v>51-9198</x:v>
      </x:c>
      <x:c r="B739" s="24" t="str">
        <x:v>Helpers--Production Workers</x:v>
      </x:c>
      <x:c r="C739" s="34" t="n">
        <x:v>0.08380000000000001</x:v>
      </x:c>
    </x:row>
    <x:row r="740">
      <x:c r="A740" s="24" t="str">
        <x:v>53-1041</x:v>
      </x:c>
      <x:c r="B740" s="24" t="str">
        <x:v>Aircraft Cargo Handling Supervisors</x:v>
      </x:c>
      <x:c r="C740" s="34" t="n">
        <x:v>0.31670000000000004</x:v>
      </x:c>
    </x:row>
    <x:row r="741">
      <x:c r="A741" s="24" t="str">
        <x:v>53-1047</x:v>
      </x:c>
      <x:c r="B741" s="24" t="str">
        <x:v>First-Line Supervisors of Transportation and Material Moving Workers, Except Aircraft Cargo Handling Supervisors</x:v>
      </x:c>
      <x:c r="C741" s="34" t="n">
        <x:v>0.3429</x:v>
      </x:c>
    </x:row>
    <x:row r="742">
      <x:c r="A742" s="24" t="str">
        <x:v>53-2011</x:v>
      </x:c>
      <x:c r="B742" s="24" t="str">
        <x:v>Airline Pilots, Copilots, and Flight Engineers</x:v>
      </x:c>
      <x:c r="C742" s="34" t="n">
        <x:v>0.5423</x:v>
      </x:c>
    </x:row>
    <x:row r="743">
      <x:c r="A743" s="24" t="str">
        <x:v>53-2012</x:v>
      </x:c>
      <x:c r="B743" s="24" t="str">
        <x:v>Commercial Pilots</x:v>
      </x:c>
      <x:c r="C743" s="34" t="n">
        <x:v>0.3558</x:v>
      </x:c>
    </x:row>
    <x:row r="744">
      <x:c r="A744" s="24" t="str">
        <x:v>53-2021</x:v>
      </x:c>
      <x:c r="B744" s="24" t="str">
        <x:v>Air Traffic Controllers</x:v>
      </x:c>
      <x:c r="C744" s="34" t="n">
        <x:v>0.5261</x:v>
      </x:c>
    </x:row>
    <x:row r="745">
      <x:c r="A745" s="24" t="str">
        <x:v>53-2022</x:v>
      </x:c>
      <x:c r="B745" s="24" t="str">
        <x:v>Airfield Operations Specialists</x:v>
      </x:c>
      <x:c r="C745" s="34" t="n">
        <x:v>0.35</x:v>
      </x:c>
    </x:row>
    <x:row r="746">
      <x:c r="A746" s="24" t="str">
        <x:v>53-2031</x:v>
      </x:c>
      <x:c r="B746" s="24" t="str">
        <x:v>Flight Attendants</x:v>
      </x:c>
      <x:c r="C746" s="34" t="n">
        <x:v>0.268</x:v>
      </x:c>
    </x:row>
    <x:row r="747">
      <x:c r="A747" s="24" t="str">
        <x:v>53-3011</x:v>
      </x:c>
      <x:c r="B747" s="24" t="str">
        <x:v>Ambulance Drivers and Attendants, Except Emergency Medical Technicians</x:v>
      </x:c>
      <x:c r="C747" s="34" t="n">
        <x:v>0.0864</x:v>
      </x:c>
    </x:row>
    <x:row r="748">
      <x:c r="A748" s="24" t="str">
        <x:v>53-3031</x:v>
      </x:c>
      <x:c r="B748" s="24" t="str">
        <x:v>Driver/Sales Workers</x:v>
      </x:c>
      <x:c r="C748" s="34" t="n">
        <x:v>0.31670000000000004</x:v>
      </x:c>
    </x:row>
    <x:row r="749">
      <x:c r="A749" s="24" t="str">
        <x:v>53-3032</x:v>
      </x:c>
      <x:c r="B749" s="24" t="str">
        <x:v>Heavy and Tractor-Trailer Truck Drivers</x:v>
      </x:c>
      <x:c r="C749" s="34" t="n">
        <x:v>0.2065</x:v>
      </x:c>
    </x:row>
    <x:row r="750">
      <x:c r="A750" s="24" t="str">
        <x:v>53-3033</x:v>
      </x:c>
      <x:c r="B750" s="24" t="str">
        <x:v>Light Truck Drivers</x:v>
      </x:c>
      <x:c r="C750" s="34" t="n">
        <x:v>0.3393</x:v>
      </x:c>
    </x:row>
    <x:row r="751">
      <x:c r="A751" s="24" t="str">
        <x:v>53-3051</x:v>
      </x:c>
      <x:c r="B751" s="24" t="str">
        <x:v>Bus Drivers, School</x:v>
      </x:c>
      <x:c r="C751" s="34" t="n">
        <x:v>0.2235</x:v>
      </x:c>
    </x:row>
    <x:row r="752">
      <x:c r="A752" s="24" t="str">
        <x:v>53-3052</x:v>
      </x:c>
      <x:c r="B752" s="24" t="str">
        <x:v>Bus Drivers, Transit and Intercity</x:v>
      </x:c>
      <x:c r="C752" s="34" t="n">
        <x:v>0.25670000000000004</x:v>
      </x:c>
    </x:row>
    <x:row r="753">
      <x:c r="A753" s="24" t="str">
        <x:v>53-3053</x:v>
      </x:c>
      <x:c r="B753" s="24" t="str">
        <x:v>Shuttle Drivers and Chauffeurs</x:v>
      </x:c>
      <x:c r="C753" s="34" t="n">
        <x:v>0.32880000000000004</x:v>
      </x:c>
    </x:row>
    <x:row r="754">
      <x:c r="A754" s="24" t="str">
        <x:v>53-3054</x:v>
      </x:c>
      <x:c r="B754" s="24" t="str">
        <x:v>Taxi Drivers</x:v>
      </x:c>
      <x:c r="C754" s="34" t="n">
        <x:v>0.4844</x:v>
      </x:c>
    </x:row>
    <x:row r="755">
      <x:c r="A755" s="24" t="str">
        <x:v>53-4011</x:v>
      </x:c>
      <x:c r="B755" s="24" t="str">
        <x:v>Locomotive Engineers</x:v>
      </x:c>
      <x:c r="C755" s="34" t="n">
        <x:v>0.19</x:v>
      </x:c>
    </x:row>
    <x:row r="756">
      <x:c r="A756" s="24" t="str">
        <x:v>53-4013</x:v>
      </x:c>
      <x:c r="B756" s="24" t="str">
        <x:v>Rail Yard Engineers, Dinkey Operators, and Hostlers</x:v>
      </x:c>
      <x:c r="C756" s="34" t="n">
        <x:v>0.152</x:v>
      </x:c>
    </x:row>
    <x:row r="757">
      <x:c r="A757" s="24" t="str">
        <x:v>53-4022</x:v>
      </x:c>
      <x:c r="B757" s="24" t="str">
        <x:v>Railroad Brake, Signal, and Switch Operators and Locomotive Firers</x:v>
      </x:c>
      <x:c r="C757" s="34" t="n">
        <x:v>0.13570000000000002</x:v>
      </x:c>
    </x:row>
    <x:row r="758">
      <x:c r="A758" s="24" t="str">
        <x:v>53-4031</x:v>
      </x:c>
      <x:c r="B758" s="24" t="str">
        <x:v>Railroad Conductors and Yardmasters</x:v>
      </x:c>
      <x:c r="C758" s="34" t="n">
        <x:v>0.39770000000000005</x:v>
      </x:c>
    </x:row>
    <x:row r="759">
      <x:c r="A759" s="24" t="str">
        <x:v>53-4041</x:v>
      </x:c>
      <x:c r="B759" s="24" t="str">
        <x:v>Subway and Streetcar Operators</x:v>
      </x:c>
      <x:c r="C759" s="34" t="n">
        <x:v>0.4</x:v>
      </x:c>
    </x:row>
    <x:row r="760">
      <x:c r="A760" s="24" t="str">
        <x:v>53-5011</x:v>
      </x:c>
      <x:c r="B760" s="24" t="str">
        <x:v>Sailors and Marine Oilers</x:v>
      </x:c>
      <x:c r="C760" s="34" t="n">
        <x:v>0.1018</x:v>
      </x:c>
    </x:row>
    <x:row r="761">
      <x:c r="A761" s="24" t="str">
        <x:v>53-5021</x:v>
      </x:c>
      <x:c r="B761" s="24" t="str">
        <x:v>Captains, Mates, and Pilots of Water Vessels</x:v>
      </x:c>
      <x:c r="C761" s="34" t="n">
        <x:v>0.095</x:v>
      </x:c>
    </x:row>
    <x:row r="762">
      <x:c r="A762" s="24" t="str">
        <x:v>53-5022</x:v>
      </x:c>
      <x:c r="B762" s="24" t="str">
        <x:v>Motorboat Operators</x:v>
      </x:c>
      <x:c r="C762" s="34" t="n">
        <x:v>0.0559</x:v>
      </x:c>
    </x:row>
    <x:row r="763">
      <x:c r="A763" s="24" t="str">
        <x:v>53-5031</x:v>
      </x:c>
      <x:c r="B763" s="24" t="str">
        <x:v>Ship Engineers</x:v>
      </x:c>
      <x:c r="C763" s="34" t="n">
        <x:v>0.0971</x:v>
      </x:c>
    </x:row>
    <x:row r="764">
      <x:c r="A764" s="24" t="str">
        <x:v>53-6011</x:v>
      </x:c>
      <x:c r="B764" s="24" t="str">
        <x:v>Bridge and Lock Tenders</x:v>
      </x:c>
      <x:c r="C764" s="34" t="n">
        <x:v>0.2639</x:v>
      </x:c>
    </x:row>
    <x:row r="765">
      <x:c r="A765" s="24" t="str">
        <x:v>53-6021</x:v>
      </x:c>
      <x:c r="B765" s="24" t="str">
        <x:v>Parking Attendants</x:v>
      </x:c>
      <x:c r="C765" s="34" t="n">
        <x:v>0.1972</x:v>
      </x:c>
    </x:row>
    <x:row r="766">
      <x:c r="A766" s="24" t="str">
        <x:v>53-6031</x:v>
      </x:c>
      <x:c r="B766" s="24" t="str">
        <x:v>Automotive and Watercraft Service Attendants</x:v>
      </x:c>
      <x:c r="C766" s="34" t="n">
        <x:v>0.25329999999999997</x:v>
      </x:c>
    </x:row>
    <x:row r="767">
      <x:c r="A767" s="24" t="str">
        <x:v>53-6032</x:v>
      </x:c>
      <x:c r="B767" s="24" t="str">
        <x:v>Aircraft Service Attendants</x:v>
      </x:c>
      <x:c r="C767" s="34" t="n">
        <x:v>0.0528</x:v>
      </x:c>
    </x:row>
    <x:row r="768">
      <x:c r="A768" s="24" t="str">
        <x:v>53-6041</x:v>
      </x:c>
      <x:c r="B768" s="24" t="str">
        <x:v>Traffic Technicians</x:v>
      </x:c>
      <x:c r="C768" s="34" t="n">
        <x:v>0.39380000000000004</x:v>
      </x:c>
    </x:row>
    <x:row r="769">
      <x:c r="A769" s="24" t="str">
        <x:v>53-6051</x:v>
      </x:c>
      <x:c r="B769" s="24" t="str">
        <x:v>Transportation Inspectors</x:v>
      </x:c>
      <x:c r="C769" s="34" t="n">
        <x:v>0.2192</x:v>
      </x:c>
    </x:row>
    <x:row r="770">
      <x:c r="A770" s="24" t="str">
        <x:v>53-6061</x:v>
      </x:c>
      <x:c r="B770" s="24" t="str">
        <x:v>Passenger Attendants</x:v>
      </x:c>
      <x:c r="C770" s="34" t="n">
        <x:v>0.275</x:v>
      </x:c>
    </x:row>
    <x:row r="771">
      <x:c r="A771" s="24" t="str">
        <x:v>53-7011</x:v>
      </x:c>
      <x:c r="B771" s="24" t="str">
        <x:v>Conveyor Operators and Tenders</x:v>
      </x:c>
      <x:c r="C771" s="34" t="n">
        <x:v>0.1261</x:v>
      </x:c>
    </x:row>
    <x:row r="772">
      <x:c r="A772" s="24" t="str">
        <x:v>53-7021</x:v>
      </x:c>
      <x:c r="B772" s="24" t="str">
        <x:v>Crane and Tower Operators</x:v>
      </x:c>
      <x:c r="C772" s="34" t="n">
        <x:v>0.0864</x:v>
      </x:c>
    </x:row>
    <x:row r="773">
      <x:c r="A773" s="24" t="str">
        <x:v>53-7031</x:v>
      </x:c>
      <x:c r="B773" s="24" t="str">
        <x:v>Dredge Operators</x:v>
      </x:c>
      <x:c r="C773" s="34" t="n">
        <x:v>0</x:v>
      </x:c>
    </x:row>
    <x:row r="774">
      <x:c r="A774" s="24" t="str">
        <x:v>53-7041</x:v>
      </x:c>
      <x:c r="B774" s="24" t="str">
        <x:v>Hoist and Winch Operators</x:v>
      </x:c>
      <x:c r="C774" s="34" t="n">
        <x:v>0</x:v>
      </x:c>
    </x:row>
    <x:row r="775">
      <x:c r="A775" s="24" t="str">
        <x:v>53-7051</x:v>
      </x:c>
      <x:c r="B775" s="24" t="str">
        <x:v>Industrial Truck and Tractor Operators</x:v>
      </x:c>
      <x:c r="C775" s="34" t="n">
        <x:v>0</x:v>
      </x:c>
    </x:row>
    <x:row r="776">
      <x:c r="A776" s="24" t="str">
        <x:v>53-7061</x:v>
      </x:c>
      <x:c r="B776" s="24" t="str">
        <x:v>Cleaners of Vehicles and Equipment</x:v>
      </x:c>
      <x:c r="C776" s="34" t="n">
        <x:v>0.0452</x:v>
      </x:c>
    </x:row>
    <x:row r="777">
      <x:c r="A777" s="24" t="str">
        <x:v>53-7062</x:v>
      </x:c>
      <x:c r="B777" s="24" t="str">
        <x:v>Laborers and Freight, Stock, and Material Movers, Hand</x:v>
      </x:c>
      <x:c r="C777" s="34" t="n">
        <x:v>0.049</x:v>
      </x:c>
    </x:row>
    <x:row r="778">
      <x:c r="A778" s="24" t="str">
        <x:v>53-7063</x:v>
      </x:c>
      <x:c r="B778" s="24" t="str">
        <x:v>Machine Feeders and Offbearers</x:v>
      </x:c>
      <x:c r="C778" s="34" t="n">
        <x:v>0.0731</x:v>
      </x:c>
    </x:row>
    <x:row r="779">
      <x:c r="A779" s="24" t="str">
        <x:v>53-7064</x:v>
      </x:c>
      <x:c r="B779" s="24" t="str">
        <x:v>Packers and Packagers, Hand</x:v>
      </x:c>
      <x:c r="C779" s="34" t="n">
        <x:v>0.07919999999999999</x:v>
      </x:c>
    </x:row>
    <x:row r="780">
      <x:c r="A780" s="24" t="str">
        <x:v>53-7065</x:v>
      </x:c>
      <x:c r="B780" s="24" t="str">
        <x:v>Stockers and Order Fillers</x:v>
      </x:c>
      <x:c r="C780" s="34" t="n">
        <x:v>0.22329999999999997</x:v>
      </x:c>
    </x:row>
    <x:row r="781">
      <x:c r="A781" s="24" t="str">
        <x:v>53-7071</x:v>
      </x:c>
      <x:c r="B781" s="24" t="str">
        <x:v>Gas Compressor and Gas Pumping Station Operators</x:v>
      </x:c>
      <x:c r="C781" s="34" t="n">
        <x:v>0.2192</x:v>
      </x:c>
    </x:row>
    <x:row r="782">
      <x:c r="A782" s="24" t="str">
        <x:v>53-7072</x:v>
      </x:c>
      <x:c r="B782" s="24" t="str">
        <x:v>Pump Operators, Except Wellhead Pumpers</x:v>
      </x:c>
      <x:c r="C782" s="34" t="n">
        <x:v>0.0679</x:v>
      </x:c>
    </x:row>
    <x:row r="783">
      <x:c r="A783" s="24" t="str">
        <x:v>53-7073</x:v>
      </x:c>
      <x:c r="B783" s="24" t="str">
        <x:v>Wellhead Pumpers</x:v>
      </x:c>
      <x:c r="C783" s="34" t="n">
        <x:v>0</x:v>
      </x:c>
    </x:row>
    <x:row r="784">
      <x:c r="A784" s="24" t="str">
        <x:v>53-7081</x:v>
      </x:c>
      <x:c r="B784" s="24" t="str">
        <x:v>Refuse and Recyclable Material Collectors</x:v>
      </x:c>
      <x:c r="C784" s="34" t="n">
        <x:v>0.2375</x:v>
      </x:c>
    </x:row>
    <x:row r="785">
      <x:c r="A785" s="24" t="str">
        <x:v>53-7121</x:v>
      </x:c>
      <x:c r="B785" s="24" t="str">
        <x:v>Tank Car, Truck, and Ship Loaders</x:v>
      </x:c>
      <x:c r="C785" s="34" t="n">
        <x:v>0.05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4" hidden="0" customWidth="1"/>
    <x:col min="3" max="3" width="28" hidden="0" customWidth="1"/>
    <x:col min="4" max="4" width="62" hidden="0" customWidth="1"/>
  </x:cols>
  <x:sheetData>
    <x:row r="1" ht="32" customHeight="1">
      <x:c r="A1" s="16" t="str">
        <x:v>NAICS (TEXT)</x:v>
      </x:c>
      <x:c r="B1" s="16" t="str">
        <x:v>Industry</x:v>
      </x:c>
      <x:c r="C1" s="16" t="str">
        <x:v>AI-using firms (%)</x:v>
      </x:c>
      <x:c r="D1" s="16" t="str">
        <x:v>Measurement / survey vintage</x:v>
      </x:c>
    </x:row>
    <x:row r="2">
      <x:c r="A2" t="str">
        <x:v>11</x:v>
      </x:c>
      <x:c r="B2" t="str">
        <x:v>Agriculture, forestry, fishing and hunting</x:v>
      </x:c>
      <x:c r="C2" s="36" t="n">
        <x:v>0.095</x:v>
      </x:c>
      <x:c r="D2" t="str">
        <x:v>Census BTOS | 2026 | firms, not employees</x:v>
      </x:c>
    </x:row>
    <x:row r="3">
      <x:c r="A3" t="str">
        <x:v>21</x:v>
      </x:c>
      <x:c r="B3" t="str">
        <x:v>Mining, quarrying, and oil and gas extraction</x:v>
      </x:c>
      <x:c r="C3" s="36" t="n">
        <x:v>0.13</x:v>
      </x:c>
      <x:c r="D3" t="str">
        <x:v>Census BTOS | 2026 | firms, not employees</x:v>
      </x:c>
    </x:row>
    <x:row r="4">
      <x:c r="A4" t="str">
        <x:v>22</x:v>
      </x:c>
      <x:c r="B4" t="str">
        <x:v>Utilities</x:v>
      </x:c>
      <x:c r="C4" s="36" t="n">
        <x:v>0.167</x:v>
      </x:c>
      <x:c r="D4" t="str">
        <x:v>Census BTOS | 2026 | firms, not employees</x:v>
      </x:c>
    </x:row>
    <x:row r="5">
      <x:c r="A5" t="str">
        <x:v>23</x:v>
      </x:c>
      <x:c r="B5" t="str">
        <x:v>Construction</x:v>
      </x:c>
      <x:c r="C5" s="36" t="n">
        <x:v>0.172</x:v>
      </x:c>
      <x:c r="D5" t="str">
        <x:v>Census BTOS | 2026 | firms, not employees</x:v>
      </x:c>
    </x:row>
    <x:row r="6">
      <x:c r="A6" t="str">
        <x:v>31-33</x:v>
      </x:c>
      <x:c r="B6" t="str">
        <x:v>Manufacturing</x:v>
      </x:c>
      <x:c r="C6" s="36" t="n">
        <x:v>0.208</x:v>
      </x:c>
      <x:c r="D6" t="str">
        <x:v>Census BTOS | 2026 | firms, not employees</x:v>
      </x:c>
    </x:row>
    <x:row r="7">
      <x:c r="A7" t="str">
        <x:v>42</x:v>
      </x:c>
      <x:c r="B7" t="str">
        <x:v>Wholesale trade</x:v>
      </x:c>
      <x:c r="C7" s="36" t="n">
        <x:v>0.216</x:v>
      </x:c>
      <x:c r="D7" t="str">
        <x:v>Census BTOS | 2026 | firms, not employees</x:v>
      </x:c>
    </x:row>
    <x:row r="8">
      <x:c r="A8" t="str">
        <x:v>44-45</x:v>
      </x:c>
      <x:c r="B8" t="str">
        <x:v>Retail trade</x:v>
      </x:c>
      <x:c r="C8" s="36" t="n">
        <x:v>0.168</x:v>
      </x:c>
      <x:c r="D8" t="str">
        <x:v>Census BTOS | 2026 | firms, not employees</x:v>
      </x:c>
    </x:row>
    <x:row r="9">
      <x:c r="A9" t="str">
        <x:v>48-49</x:v>
      </x:c>
      <x:c r="B9" t="str">
        <x:v>Transportation and warehousing</x:v>
      </x:c>
      <x:c r="C9" s="36" t="n">
        <x:v>0.105</x:v>
      </x:c>
      <x:c r="D9" t="str">
        <x:v>Census BTOS | 2026 | firms, not employees</x:v>
      </x:c>
    </x:row>
    <x:row r="10">
      <x:c r="A10" t="str">
        <x:v>51</x:v>
      </x:c>
      <x:c r="B10" t="str">
        <x:v>Information</x:v>
      </x:c>
      <x:c r="C10" s="36" t="n">
        <x:v>0.502</x:v>
      </x:c>
      <x:c r="D10" t="str">
        <x:v>Census BTOS | 2026 | firms, not employees</x:v>
      </x:c>
    </x:row>
    <x:row r="11">
      <x:c r="A11" t="str">
        <x:v>52</x:v>
      </x:c>
      <x:c r="B11" t="str">
        <x:v>Finance and insurance</x:v>
      </x:c>
      <x:c r="C11" s="36" t="n">
        <x:v>0.401</x:v>
      </x:c>
      <x:c r="D11" t="str">
        <x:v>Census BTOS | 2026 | firms, not employees</x:v>
      </x:c>
    </x:row>
    <x:row r="12">
      <x:c r="A12" t="str">
        <x:v>53</x:v>
      </x:c>
      <x:c r="B12" t="str">
        <x:v>Real estate and rental and leasing</x:v>
      </x:c>
      <x:c r="C12" s="36" t="n">
        <x:v>0.308</x:v>
      </x:c>
      <x:c r="D12" t="str">
        <x:v>Census BTOS | 2026 | firms, not employees</x:v>
      </x:c>
    </x:row>
    <x:row r="13">
      <x:c r="A13" t="str">
        <x:v>54</x:v>
      </x:c>
      <x:c r="B13" t="str">
        <x:v>Professional, scientific, and technical services</x:v>
      </x:c>
      <x:c r="C13" s="36" t="n">
        <x:v>0.427</x:v>
      </x:c>
      <x:c r="D13" t="str">
        <x:v>Census BTOS | 2026 | firms, not employees</x:v>
      </x:c>
    </x:row>
    <x:row r="14">
      <x:c r="A14" t="str">
        <x:v>55</x:v>
      </x:c>
      <x:c r="B14" t="str">
        <x:v>Management of companies and enterprises</x:v>
      </x:c>
      <x:c r="C14" s="36" t="n">
        <x:v>0.232</x:v>
      </x:c>
      <x:c r="D14" t="str">
        <x:v>Census BTOS | 2026 | firms, not employees</x:v>
      </x:c>
    </x:row>
    <x:row r="15">
      <x:c r="A15" t="str">
        <x:v>56</x:v>
      </x:c>
      <x:c r="B15" t="str">
        <x:v>Administrative and support and waste management</x:v>
      </x:c>
      <x:c r="C15" s="36" t="n">
        <x:v>0.217</x:v>
      </x:c>
      <x:c r="D15" t="str">
        <x:v>Census BTOS | 2026 | firms, not employees</x:v>
      </x:c>
    </x:row>
    <x:row r="16">
      <x:c r="A16" t="str">
        <x:v>61</x:v>
      </x:c>
      <x:c r="B16" t="str">
        <x:v>Educational services</x:v>
      </x:c>
      <x:c r="C16" s="36" t="n">
        <x:v>0.399</x:v>
      </x:c>
      <x:c r="D16" t="str">
        <x:v>Census BTOS | 2026 | firms, not employees</x:v>
      </x:c>
    </x:row>
    <x:row r="17">
      <x:c r="A17" t="str">
        <x:v>62</x:v>
      </x:c>
      <x:c r="B17" t="str">
        <x:v>Health care and social assistance</x:v>
      </x:c>
      <x:c r="C17" s="36" t="n">
        <x:v>0.248</x:v>
      </x:c>
      <x:c r="D17" t="str">
        <x:v>Census BTOS | 2026 | firms, not employees</x:v>
      </x:c>
    </x:row>
    <x:row r="18">
      <x:c r="A18" t="str">
        <x:v>71</x:v>
      </x:c>
      <x:c r="B18" t="str">
        <x:v>Arts, entertainment, and recreation</x:v>
      </x:c>
      <x:c r="C18" s="36" t="n">
        <x:v>0.168</x:v>
      </x:c>
      <x:c r="D18" t="str">
        <x:v>Census BTOS | 2026 | firms, not employees</x:v>
      </x:c>
    </x:row>
    <x:row r="19">
      <x:c r="A19" t="str">
        <x:v>72</x:v>
      </x:c>
      <x:c r="B19" t="str">
        <x:v>Accommodation and food services</x:v>
      </x:c>
      <x:c r="C19" s="36" t="n">
        <x:v>0.101</x:v>
      </x:c>
      <x:c r="D19" t="str">
        <x:v>Census BTOS | 2026 | firms, not employees</x:v>
      </x:c>
    </x:row>
    <x:row r="20">
      <x:c r="A20" t="str">
        <x:v>81</x:v>
      </x:c>
      <x:c r="B20" t="str">
        <x:v>Other services (except public administration)</x:v>
      </x:c>
      <x:c r="C20" s="36" t="n">
        <x:v>0.127</x:v>
      </x:c>
      <x:c r="D20" t="str">
        <x:v>Census BTOS | 2026 | firms, not employees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60" hidden="0" customWidth="1"/>
    <x:col min="3" max="3" width="60" hidden="0" customWidth="1"/>
    <x:col min="4" max="4" width="40" hidden="0" customWidth="1"/>
    <x:col min="5" max="5" width="88" hidden="0" customWidth="1"/>
    <x:col min="6" max="6" width="8" hidden="0" customWidth="1"/>
  </x:cols>
  <x:sheetData>
    <x:row r="1" ht="34" customHeight="1">
      <x:c r="A1" s="4" t="str">
        <x:v>DATA SOURCES / MAPPING / QUALITY ASSURANCE</x:v>
      </x:c>
      <x:c r="B1" s="4"/>
      <x:c r="C1" s="4"/>
      <x:c r="D1" s="4"/>
      <x:c r="E1" s="4"/>
      <x:c r="F1" s="4"/>
    </x:row>
    <x:row r="2" ht="28" customHeight="1">
      <x:c r="A2" s="10" t="str">
        <x:v>No web hyperlinks are embedded: source names and local downloaded filenames only. Rebuild all formulas by dragging down.</x:v>
      </x:c>
      <x:c r="B2" s="10"/>
      <x:c r="C2" s="10"/>
      <x:c r="D2" s="10"/>
      <x:c r="E2" s="10"/>
      <x:c r="F2" s="10"/>
    </x:row>
    <x:row r="4" ht="32" customHeight="1">
      <x:c r="A4" s="16" t="str">
        <x:v>Source</x:v>
      </x:c>
      <x:c r="B4" s="16" t="str">
        <x:v>Dataset / Downloaded filename</x:v>
      </x:c>
      <x:c r="C4" s="16" t="str">
        <x:v>Required fields / filters</x:v>
      </x:c>
      <x:c r="D4" s="16" t="str">
        <x:v>Workbook destination</x:v>
      </x:c>
      <x:c r="E4" s="16" t="str">
        <x:v>Notes</x:v>
      </x:c>
      <x:c r="F4" s="16" t="str"/>
    </x:row>
    <x:row r="5" ht="34" customHeight="1">
      <x:c r="A5" s="20" t="str">
        <x:v>BLS QCEW (2025)</x:v>
      </x:c>
      <x:c r="B5" s="20" t="str">
        <x:v>Private, All Industry Aggregations, U.S. TOTAL; 2025 Annual</x:v>
      </x:c>
      <x:c r="C5" s="20" t="str">
        <x:v>Industry; Total Annual Wages; US000; private</x:v>
      </x:c>
      <x:c r="D5" s="20" t="str">
        <x:v>DATA QCEW Raw → DATA QCEW</x:v>
      </x:c>
      <x:c r="E5" s="20" t="str">
        <x:v>Gross annual wages; 19 sectors; 99 unclassified separate</x:v>
      </x:c>
      <x:c r="F5" t="str"/>
    </x:row>
    <x:row r="6" ht="34" customHeight="1">
      <x:c r="A6" s="20" t="str">
        <x:v>BLS OEWS (May 2025)</x:v>
      </x:c>
      <x:c r="B6" s="20" t="str">
        <x:v>natsector_M2025_dl.xlsx; nat3d_owner_M2025_dl.xlsx</x:v>
      </x:c>
      <x:c r="C6" s="20" t="str">
        <x:v>NAICS; OCC_CODE; O_GROUP=detailed; TOT_EMP; A_MEAN</x:v>
      </x:c>
      <x:c r="D6" s="20" t="str">
        <x:v>DATA OEWS</x:v>
      </x:c>
      <x:c r="E6" s="20" t="str">
        <x:v>Private adjustment for education / public hospitals; remaining mixed sector caveats</x:v>
      </x:c>
      <x:c r="F6" t="str"/>
    </x:row>
    <x:row r="7" ht="34" customHeight="1">
      <x:c r="A7" s="20" t="str">
        <x:v>Penn Wharton (2025)</x:v>
      </x:c>
      <x:c r="B7" s="20" t="str">
        <x:v>supp_exposure_by_occupation.csv</x:v>
      </x:c>
      <x:c r="C7" s="20" t="str">
        <x:v>Occupation Code; Exposure to AI Automation (% of tasks)</x:v>
      </x:c>
      <x:c r="D7" s="20" t="str">
        <x:v>DATA Wharton</x:v>
      </x:c>
      <x:c r="E7" s="20" t="str">
        <x:v>Use 0–1 fraction in Excel (47.75 → 0.4775)</x:v>
      </x:c>
      <x:c r="F7" t="str"/>
    </x:row>
    <x:row r="8" ht="34" customHeight="1">
      <x:c r="A8" s="20" t="str">
        <x:v>Census BTOS (2026)</x:v>
      </x:c>
      <x:c r="B8" s="20" t="str">
        <x:v>Sector (3).xlsx; cycle 202620</x:v>
      </x:c>
      <x:c r="C8" s="20" t="str">
        <x:v>Industry; Question ID 7; Answer ID 1</x:v>
      </x:c>
      <x:c r="D8" s="20" t="str">
        <x:v>DATA Census</x:v>
      </x:c>
      <x:c r="E8" s="20" t="str">
        <x:v>Firm-use share: NOT employee adoption</x:v>
      </x:c>
      <x:c r="F8" t="str"/>
    </x:row>
    <x:row r="9" ht="34" customHeight="1">
      <x:c r="A9" s="20" t="str">
        <x:v>BLS Emp Projections (2026 release)</x:v>
      </x:c>
      <x:c r="B9" s="20" t="str">
        <x:v>Employment by Major Industry Sector; 2025–2035</x:v>
      </x:c>
      <x:c r="C9" s="20" t="str">
        <x:v>Employment in 2025/2035; private NAICS</x:v>
      </x:c>
      <x:c r="D9" s="20" t="str">
        <x:v>DATA BLS Projections</x:v>
      </x:c>
      <x:c r="E9" s="20" t="str">
        <x:v>Different statistical series from QCEW; use growth only</x:v>
      </x:c>
      <x:c r="F9" t="str"/>
    </x:row>
    <x:row r="10" ht="34" customHeight="1">
      <x:c r="A10" s="20" t="str">
        <x:v>CHECK: Private national total</x:v>
      </x:c>
      <x:c r="B10" s="20" t="str">
        <x:v>2025 QCEW private total</x:v>
      </x:c>
      <x:c r="C10" s="20" t="str">
        <x:v>10,532,191,402,092 dollars</x:v>
      </x:c>
      <x:c r="D10" s="20" t="str">
        <x:v>DATA QCEW C25</x:v>
      </x:c>
      <x:c r="E10" s="20" t="str">
        <x:v>Total 19 + NAICS 99 must equal this</x:v>
      </x:c>
      <x:c r="F10" t="str"/>
    </x:row>
    <x:row r="11" ht="34" customHeight="1">
      <x:c r="A11" s="20" t="str">
        <x:v>CHECK: 19-sector wages</x:v>
      </x:c>
      <x:c r="B11" s="20" t="str">
        <x:v>2025 QCEW private total less NAICS 99</x:v>
      </x:c>
      <x:c r="C11" s="20" t="str">
        <x:v>10,515,645,524,505 dollars</x:v>
      </x:c>
      <x:c r="D11" s="20" t="str">
        <x:v>01 Industry Model C25</x:v>
      </x:c>
      <x:c r="E11" s="20" t="str">
        <x:v>Should equal DATA QCEW C23 / 1e9</x:v>
      </x:c>
      <x:c r="F11" t="str"/>
    </x:row>
    <x:row r="12" ht="34" customHeight="1">
      <x:c r="A12" s="20" t="str">
        <x:v>CHECK: Wharton SOC coverage</x:v>
      </x:c>
      <x:c r="B12" s="20" t="str">
        <x:v>784 unique SOC codes</x:v>
      </x:c>
      <x:c r="C12" s="20" t="str">
        <x:v>XLOOKUP by exact SOC</x:v>
      </x:c>
      <x:c r="D12" s="20" t="str">
        <x:v>DATA OEWS K column</x:v>
      </x:c>
      <x:c r="E12" s="20" t="str">
        <x:v>Unmatched rows not forced to zero exposure</x:v>
      </x:c>
      <x:c r="F12" t="str"/>
    </x:row>
    <x:row r="13" ht="34" customHeight="1">
      <x:c r="A13" s="20" t="str">
        <x:v>CHECK: OEWS duplication</x:v>
      </x:c>
      <x:c r="B13" s="20" t="str">
        <x:v>7,805 unique Industry × SOC records</x:v>
      </x:c>
      <x:c r="C13" s="20" t="str">
        <x:v>Only detailed occupations, do not double count broad groups</x:v>
      </x:c>
      <x:c r="D13" s="20" t="str">
        <x:v>DATA OEWS A + C</x:v>
      </x:c>
      <x:c r="E13" s="20" t="str">
        <x:v>Old workbook had duplicate risk; new underlying detail has no duplicates</x:v>
      </x:c>
      <x:c r="F13" t="str"/>
    </x:row>
    <x:row r="14" ht="34" customHeight="1">
      <x:c r="A14" s="20" t="str">
        <x:v>MODEL SCOPE</x:v>
      </x:c>
      <x:c r="B14" s="20" t="str">
        <x:v>Potential wage exposure, not economic saving</x:v>
      </x:c>
      <x:c r="C14" s="20" t="str">
        <x:v>Gross Exposed = QCEW wages × wage-weighted task exposure</x:v>
      </x:c>
      <x:c r="D14" s="20" t="str">
        <x:v>01 Industry Model I</x:v>
      </x:c>
      <x:c r="E14" s="20" t="str">
        <x:v>Do not interpret as dollars of layoffs / AI provider revenue</x:v>
      </x:c>
      <x:c r="F14" t="str"/>
    </x:row>
    <x:row r="15" ht="34" customHeight="1">
      <x:c r="A15" s="20" t="str">
        <x:v>PROJECTION SCOPE</x:v>
      </x:c>
      <x:c r="B15" s="20" t="str">
        <x:v>Illustrative growth, not company guidance</x:v>
      </x:c>
      <x:c r="C15" s="20" t="str">
        <x:v>Industry wages × (1+employment CAGR) × (1+wage growth)</x:v>
      </x:c>
      <x:c r="D15" s="20" t="str">
        <x:v>Five-Year Projection F</x:v>
      </x:c>
      <x:c r="E15" s="20" t="str">
        <x:v>2026 BTOS survey anchors firm-use proxy, not wage-weighted adoption</x:v>
      </x:c>
      <x:c r="F15" t="str"/>
    </x:row>
  </x:sheetData>
  <x:mergeCells>
    <x:mergeCell ref="A1:F1"/>
    <x:mergeCell ref="A2:F2"/>
  </x:mergeCells>
  <x:pageMargins left="0.7" right="0.7" top="0.75" bottom="0.75" header="0.3" footer="0.3"/>
</x:worksheet>
</file>